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lunet-my.sharepoint.com/personal/cmjrs2_lunet_lboro_ac_uk/Documents/2019-2020/CMD001/Project/Data/"/>
    </mc:Choice>
  </mc:AlternateContent>
  <xr:revisionPtr revIDLastSave="1923" documentId="11_F25DC773A252ABDACC104888295941B65BDE58EC" xr6:coauthVersionLast="47" xr6:coauthVersionMax="47" xr10:uidLastSave="{432EC749-3D70-4FAA-B484-708B486E5CCE}"/>
  <bookViews>
    <workbookView minimized="1" xWindow="7200" yWindow="4215" windowWidth="21600" windowHeight="11385" activeTab="5" xr2:uid="{00000000-000D-0000-FFFF-FFFF00000000}"/>
  </bookViews>
  <sheets>
    <sheet name="Data" sheetId="1" r:id="rId1"/>
    <sheet name="Mass Spectra pH 4 pos" sheetId="10" r:id="rId2"/>
    <sheet name="Mass Spectra pH 4 neg" sheetId="11" r:id="rId3"/>
    <sheet name="BoxCalculation" sheetId="2" r:id="rId4"/>
    <sheet name="Report" sheetId="4" r:id="rId5"/>
    <sheet name="t-test" sheetId="9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4" l="1"/>
  <c r="AZ826" i="9"/>
  <c r="BA826" i="9"/>
  <c r="BB826" i="9"/>
  <c r="BC826" i="9"/>
  <c r="BD826" i="9"/>
  <c r="BE826" i="9"/>
  <c r="BF826" i="9"/>
  <c r="BG826" i="9"/>
  <c r="BH826" i="9"/>
  <c r="BI826" i="9"/>
  <c r="BJ826" i="9"/>
  <c r="BK826" i="9"/>
  <c r="BL826" i="9"/>
  <c r="BM826" i="9"/>
  <c r="BN826" i="9"/>
  <c r="BO826" i="9"/>
  <c r="BP826" i="9"/>
  <c r="BQ826" i="9"/>
  <c r="BR826" i="9"/>
  <c r="BS826" i="9"/>
  <c r="BT826" i="9"/>
  <c r="BU826" i="9"/>
  <c r="BV826" i="9"/>
  <c r="BW826" i="9"/>
  <c r="BX826" i="9"/>
  <c r="BY826" i="9"/>
  <c r="BZ826" i="9"/>
  <c r="CA826" i="9"/>
  <c r="CB826" i="9"/>
  <c r="CC826" i="9"/>
  <c r="CD826" i="9"/>
  <c r="CE826" i="9" s="1"/>
  <c r="CF826" i="9"/>
  <c r="CG826" i="9"/>
  <c r="CH826" i="9"/>
  <c r="CI826" i="9"/>
  <c r="CJ826" i="9"/>
  <c r="CK826" i="9"/>
  <c r="CL826" i="9"/>
  <c r="CM826" i="9" s="1"/>
  <c r="CN826" i="9"/>
  <c r="CO826" i="9" s="1"/>
  <c r="CP826" i="9"/>
  <c r="CQ826" i="9" s="1"/>
  <c r="CR826" i="9" l="1"/>
  <c r="AZ827" i="9"/>
  <c r="BA827" i="9"/>
  <c r="BB827" i="9"/>
  <c r="BC827" i="9"/>
  <c r="BD827" i="9"/>
  <c r="BE827" i="9"/>
  <c r="BF827" i="9"/>
  <c r="BG827" i="9"/>
  <c r="BH827" i="9"/>
  <c r="BI827" i="9"/>
  <c r="BJ827" i="9"/>
  <c r="BK827" i="9"/>
  <c r="BL827" i="9"/>
  <c r="BM827" i="9"/>
  <c r="BN827" i="9"/>
  <c r="BO827" i="9"/>
  <c r="BP827" i="9"/>
  <c r="BQ827" i="9"/>
  <c r="BR827" i="9"/>
  <c r="BS827" i="9"/>
  <c r="BT827" i="9"/>
  <c r="BU827" i="9"/>
  <c r="BV827" i="9"/>
  <c r="BW827" i="9"/>
  <c r="BX827" i="9"/>
  <c r="BY827" i="9"/>
  <c r="BZ827" i="9"/>
  <c r="CA827" i="9"/>
  <c r="CB827" i="9"/>
  <c r="CC827" i="9"/>
  <c r="CF827" i="9"/>
  <c r="CG827" i="9"/>
  <c r="CL827" i="9" s="1"/>
  <c r="CM827" i="9" s="1"/>
  <c r="CH827" i="9"/>
  <c r="CI827" i="9"/>
  <c r="CJ827" i="9"/>
  <c r="CK827" i="9"/>
  <c r="CN827" i="9"/>
  <c r="CO827" i="9" s="1"/>
  <c r="CP827" i="9" l="1"/>
  <c r="CQ827" i="9" s="1"/>
  <c r="CD827" i="9"/>
  <c r="CE827" i="9" s="1"/>
  <c r="CS826" i="9"/>
  <c r="AZ828" i="9"/>
  <c r="BA828" i="9"/>
  <c r="BB828" i="9"/>
  <c r="BC828" i="9"/>
  <c r="BD828" i="9"/>
  <c r="BE828" i="9"/>
  <c r="BF828" i="9"/>
  <c r="BG828" i="9"/>
  <c r="BH828" i="9"/>
  <c r="BI828" i="9"/>
  <c r="BJ828" i="9"/>
  <c r="BK828" i="9"/>
  <c r="BL828" i="9"/>
  <c r="BM828" i="9"/>
  <c r="BN828" i="9"/>
  <c r="BO828" i="9"/>
  <c r="BP828" i="9"/>
  <c r="BQ828" i="9"/>
  <c r="BR828" i="9"/>
  <c r="BS828" i="9"/>
  <c r="BT828" i="9"/>
  <c r="BU828" i="9"/>
  <c r="BV828" i="9"/>
  <c r="BW828" i="9"/>
  <c r="BX828" i="9"/>
  <c r="BY828" i="9"/>
  <c r="BZ828" i="9"/>
  <c r="CA828" i="9"/>
  <c r="CB828" i="9"/>
  <c r="CC828" i="9"/>
  <c r="CF828" i="9"/>
  <c r="CG828" i="9"/>
  <c r="CH828" i="9"/>
  <c r="CI828" i="9"/>
  <c r="CJ828" i="9"/>
  <c r="CK828" i="9"/>
  <c r="CN828" i="9"/>
  <c r="CO828" i="9" s="1"/>
  <c r="CT826" i="9"/>
  <c r="CR827" i="9" l="1"/>
  <c r="CU826" i="9"/>
  <c r="CP828" i="9"/>
  <c r="CQ828" i="9" s="1"/>
  <c r="CD828" i="9"/>
  <c r="CE828" i="9" s="1"/>
  <c r="CL828" i="9"/>
  <c r="CM828" i="9" s="1"/>
  <c r="AZ829" i="9"/>
  <c r="BA829" i="9"/>
  <c r="BB829" i="9"/>
  <c r="BC829" i="9"/>
  <c r="BD829" i="9"/>
  <c r="BE829" i="9"/>
  <c r="BF829" i="9"/>
  <c r="BG829" i="9"/>
  <c r="BH829" i="9"/>
  <c r="BI829" i="9"/>
  <c r="BJ829" i="9"/>
  <c r="BK829" i="9"/>
  <c r="BL829" i="9"/>
  <c r="BM829" i="9"/>
  <c r="BN829" i="9"/>
  <c r="BO829" i="9"/>
  <c r="BP829" i="9"/>
  <c r="BQ829" i="9"/>
  <c r="BR829" i="9"/>
  <c r="BS829" i="9"/>
  <c r="BT829" i="9"/>
  <c r="BU829" i="9"/>
  <c r="BV829" i="9"/>
  <c r="BW829" i="9"/>
  <c r="BX829" i="9"/>
  <c r="BY829" i="9"/>
  <c r="BZ829" i="9"/>
  <c r="CA829" i="9"/>
  <c r="CB829" i="9"/>
  <c r="CC829" i="9"/>
  <c r="CF829" i="9"/>
  <c r="CG829" i="9"/>
  <c r="CH829" i="9"/>
  <c r="CI829" i="9"/>
  <c r="CJ829" i="9"/>
  <c r="CK829" i="9"/>
  <c r="CN829" i="9"/>
  <c r="CO829" i="9" s="1"/>
  <c r="CS827" i="9" l="1"/>
  <c r="CR828" i="9"/>
  <c r="CS828" i="9" s="1"/>
  <c r="CL829" i="9"/>
  <c r="CM829" i="9" s="1"/>
  <c r="CP829" i="9"/>
  <c r="CR829" i="9" s="1"/>
  <c r="CD829" i="9"/>
  <c r="CE829" i="9" s="1"/>
  <c r="AZ830" i="9"/>
  <c r="BA830" i="9"/>
  <c r="BB830" i="9"/>
  <c r="BC830" i="9"/>
  <c r="BD830" i="9"/>
  <c r="BE830" i="9"/>
  <c r="BF830" i="9"/>
  <c r="BG830" i="9"/>
  <c r="BH830" i="9"/>
  <c r="BI830" i="9"/>
  <c r="BJ830" i="9"/>
  <c r="BK830" i="9"/>
  <c r="BL830" i="9"/>
  <c r="BM830" i="9"/>
  <c r="BN830" i="9"/>
  <c r="BO830" i="9"/>
  <c r="BP830" i="9"/>
  <c r="BQ830" i="9"/>
  <c r="BR830" i="9"/>
  <c r="BS830" i="9"/>
  <c r="BT830" i="9"/>
  <c r="BU830" i="9"/>
  <c r="BV830" i="9"/>
  <c r="BW830" i="9"/>
  <c r="BX830" i="9"/>
  <c r="BY830" i="9"/>
  <c r="BZ830" i="9"/>
  <c r="CA830" i="9"/>
  <c r="CB830" i="9"/>
  <c r="CC830" i="9"/>
  <c r="CF830" i="9"/>
  <c r="CG830" i="9"/>
  <c r="CH830" i="9"/>
  <c r="CI830" i="9"/>
  <c r="CJ830" i="9"/>
  <c r="CK830" i="9"/>
  <c r="CN830" i="9"/>
  <c r="CO830" i="9" s="1"/>
  <c r="CT827" i="9"/>
  <c r="CT828" i="9"/>
  <c r="CP830" i="9" l="1"/>
  <c r="CQ830" i="9" s="1"/>
  <c r="CU827" i="9"/>
  <c r="CQ829" i="9"/>
  <c r="CL830" i="9"/>
  <c r="CM830" i="9" s="1"/>
  <c r="CD830" i="9"/>
  <c r="CE830" i="9" s="1"/>
  <c r="CU828" i="9"/>
  <c r="CS829" i="9"/>
  <c r="CT829" i="9"/>
  <c r="CR830" i="9" l="1"/>
  <c r="CU829" i="9"/>
  <c r="CS830" i="9"/>
  <c r="AZ831" i="9"/>
  <c r="CP831" i="9" s="1"/>
  <c r="CQ831" i="9" s="1"/>
  <c r="BA831" i="9"/>
  <c r="BB831" i="9"/>
  <c r="BC831" i="9"/>
  <c r="BD831" i="9"/>
  <c r="BE831" i="9"/>
  <c r="BF831" i="9"/>
  <c r="BG831" i="9"/>
  <c r="BH831" i="9"/>
  <c r="BI831" i="9"/>
  <c r="BJ831" i="9"/>
  <c r="BK831" i="9"/>
  <c r="BL831" i="9"/>
  <c r="BM831" i="9"/>
  <c r="BN831" i="9"/>
  <c r="BO831" i="9"/>
  <c r="BP831" i="9"/>
  <c r="BQ831" i="9"/>
  <c r="BR831" i="9"/>
  <c r="BS831" i="9"/>
  <c r="BT831" i="9"/>
  <c r="BU831" i="9"/>
  <c r="BV831" i="9"/>
  <c r="BW831" i="9"/>
  <c r="BX831" i="9"/>
  <c r="BY831" i="9"/>
  <c r="BZ831" i="9"/>
  <c r="CA831" i="9"/>
  <c r="CB831" i="9"/>
  <c r="CC831" i="9"/>
  <c r="CF831" i="9"/>
  <c r="CG831" i="9"/>
  <c r="CH831" i="9"/>
  <c r="CI831" i="9"/>
  <c r="CJ831" i="9"/>
  <c r="CK831" i="9"/>
  <c r="CN831" i="9"/>
  <c r="CO831" i="9" s="1"/>
  <c r="CT830" i="9"/>
  <c r="CU830" i="9" l="1"/>
  <c r="CD831" i="9"/>
  <c r="CE831" i="9" s="1"/>
  <c r="CL831" i="9"/>
  <c r="CM831" i="9" s="1"/>
  <c r="CR831" i="9"/>
  <c r="AZ832" i="9"/>
  <c r="BA832" i="9"/>
  <c r="BB832" i="9"/>
  <c r="BC832" i="9"/>
  <c r="BD832" i="9"/>
  <c r="BE832" i="9"/>
  <c r="BF832" i="9"/>
  <c r="BG832" i="9"/>
  <c r="BH832" i="9"/>
  <c r="BI832" i="9"/>
  <c r="BJ832" i="9"/>
  <c r="BK832" i="9"/>
  <c r="BL832" i="9"/>
  <c r="BM832" i="9"/>
  <c r="BN832" i="9"/>
  <c r="BO832" i="9"/>
  <c r="BP832" i="9"/>
  <c r="BQ832" i="9"/>
  <c r="BR832" i="9"/>
  <c r="BS832" i="9"/>
  <c r="BT832" i="9"/>
  <c r="BU832" i="9"/>
  <c r="BV832" i="9"/>
  <c r="BW832" i="9"/>
  <c r="BX832" i="9"/>
  <c r="BY832" i="9"/>
  <c r="BZ832" i="9"/>
  <c r="CA832" i="9"/>
  <c r="CB832" i="9"/>
  <c r="CC832" i="9"/>
  <c r="CF832" i="9"/>
  <c r="CG832" i="9"/>
  <c r="CH832" i="9"/>
  <c r="CI832" i="9"/>
  <c r="CJ832" i="9"/>
  <c r="CK832" i="9"/>
  <c r="CN832" i="9"/>
  <c r="CO832" i="9" s="1"/>
  <c r="CP832" i="9" l="1"/>
  <c r="CQ832" i="9" s="1"/>
  <c r="CD832" i="9"/>
  <c r="CE832" i="9" s="1"/>
  <c r="CL832" i="9"/>
  <c r="CM832" i="9" s="1"/>
  <c r="CS831" i="9"/>
  <c r="AZ833" i="9"/>
  <c r="BA833" i="9"/>
  <c r="BB833" i="9"/>
  <c r="BC833" i="9"/>
  <c r="BD833" i="9"/>
  <c r="BE833" i="9"/>
  <c r="BF833" i="9"/>
  <c r="BG833" i="9"/>
  <c r="BH833" i="9"/>
  <c r="BI833" i="9"/>
  <c r="BJ833" i="9"/>
  <c r="BK833" i="9"/>
  <c r="BL833" i="9"/>
  <c r="BM833" i="9"/>
  <c r="BN833" i="9"/>
  <c r="BO833" i="9"/>
  <c r="BP833" i="9"/>
  <c r="BQ833" i="9"/>
  <c r="BR833" i="9"/>
  <c r="BS833" i="9"/>
  <c r="BT833" i="9"/>
  <c r="BU833" i="9"/>
  <c r="BV833" i="9"/>
  <c r="BW833" i="9"/>
  <c r="BX833" i="9"/>
  <c r="BY833" i="9"/>
  <c r="BZ833" i="9"/>
  <c r="CA833" i="9"/>
  <c r="CB833" i="9"/>
  <c r="CC833" i="9"/>
  <c r="CF833" i="9"/>
  <c r="CG833" i="9"/>
  <c r="CH833" i="9"/>
  <c r="CI833" i="9"/>
  <c r="CJ833" i="9"/>
  <c r="CK833" i="9"/>
  <c r="CN833" i="9"/>
  <c r="CO833" i="9" s="1"/>
  <c r="CT831" i="9"/>
  <c r="CR832" i="9" l="1"/>
  <c r="CD833" i="9"/>
  <c r="CE833" i="9" s="1"/>
  <c r="CL833" i="9"/>
  <c r="CM833" i="9" s="1"/>
  <c r="CP833" i="9"/>
  <c r="CQ833" i="9" s="1"/>
  <c r="CU831" i="9"/>
  <c r="AZ834" i="9"/>
  <c r="BA834" i="9"/>
  <c r="BB834" i="9"/>
  <c r="BC834" i="9"/>
  <c r="BD834" i="9"/>
  <c r="BE834" i="9"/>
  <c r="BF834" i="9"/>
  <c r="BG834" i="9"/>
  <c r="BH834" i="9"/>
  <c r="BI834" i="9"/>
  <c r="BJ834" i="9"/>
  <c r="BK834" i="9"/>
  <c r="BL834" i="9"/>
  <c r="BM834" i="9"/>
  <c r="BN834" i="9"/>
  <c r="BO834" i="9"/>
  <c r="BP834" i="9"/>
  <c r="BQ834" i="9"/>
  <c r="BR834" i="9"/>
  <c r="BS834" i="9"/>
  <c r="BT834" i="9"/>
  <c r="BU834" i="9"/>
  <c r="BV834" i="9"/>
  <c r="BW834" i="9"/>
  <c r="BX834" i="9"/>
  <c r="BY834" i="9"/>
  <c r="BZ834" i="9"/>
  <c r="CA834" i="9"/>
  <c r="CB834" i="9"/>
  <c r="CC834" i="9"/>
  <c r="CF834" i="9"/>
  <c r="CG834" i="9"/>
  <c r="CH834" i="9"/>
  <c r="CI834" i="9"/>
  <c r="CJ834" i="9"/>
  <c r="CK834" i="9"/>
  <c r="CN834" i="9"/>
  <c r="CO834" i="9" s="1"/>
  <c r="CR833" i="9" l="1"/>
  <c r="CS832" i="9"/>
  <c r="CP834" i="9"/>
  <c r="CQ834" i="9" s="1"/>
  <c r="CL834" i="9"/>
  <c r="CM834" i="9" s="1"/>
  <c r="CD834" i="9"/>
  <c r="CE834" i="9" s="1"/>
  <c r="CS833" i="9"/>
  <c r="AZ835" i="9"/>
  <c r="BA835" i="9"/>
  <c r="BB835" i="9"/>
  <c r="BC835" i="9"/>
  <c r="BD835" i="9"/>
  <c r="BE835" i="9"/>
  <c r="BF835" i="9"/>
  <c r="BG835" i="9"/>
  <c r="BH835" i="9"/>
  <c r="BI835" i="9"/>
  <c r="BJ835" i="9"/>
  <c r="BK835" i="9"/>
  <c r="BL835" i="9"/>
  <c r="BM835" i="9"/>
  <c r="BN835" i="9"/>
  <c r="BO835" i="9"/>
  <c r="BP835" i="9"/>
  <c r="BQ835" i="9"/>
  <c r="BR835" i="9"/>
  <c r="BS835" i="9"/>
  <c r="BT835" i="9"/>
  <c r="BU835" i="9"/>
  <c r="BV835" i="9"/>
  <c r="BW835" i="9"/>
  <c r="BX835" i="9"/>
  <c r="BY835" i="9"/>
  <c r="BZ835" i="9"/>
  <c r="CA835" i="9"/>
  <c r="CB835" i="9"/>
  <c r="CC835" i="9"/>
  <c r="CF835" i="9"/>
  <c r="CG835" i="9"/>
  <c r="CH835" i="9"/>
  <c r="CI835" i="9"/>
  <c r="CJ835" i="9"/>
  <c r="CK835" i="9"/>
  <c r="CN835" i="9"/>
  <c r="CO835" i="9" s="1"/>
  <c r="CT832" i="9"/>
  <c r="CT833" i="9"/>
  <c r="CR834" i="9" l="1"/>
  <c r="CU832" i="9"/>
  <c r="CP835" i="9"/>
  <c r="CR835" i="9" s="1"/>
  <c r="CD835" i="9"/>
  <c r="CE835" i="9" s="1"/>
  <c r="CL835" i="9"/>
  <c r="CM835" i="9" s="1"/>
  <c r="CU833" i="9"/>
  <c r="CS834" i="9"/>
  <c r="AZ836" i="9"/>
  <c r="BA836" i="9"/>
  <c r="BB836" i="9"/>
  <c r="BC836" i="9"/>
  <c r="BD836" i="9"/>
  <c r="BE836" i="9"/>
  <c r="BF836" i="9"/>
  <c r="BG836" i="9"/>
  <c r="BH836" i="9"/>
  <c r="BI836" i="9"/>
  <c r="BJ836" i="9"/>
  <c r="BK836" i="9"/>
  <c r="BL836" i="9"/>
  <c r="BM836" i="9"/>
  <c r="BN836" i="9"/>
  <c r="BO836" i="9"/>
  <c r="BP836" i="9"/>
  <c r="BQ836" i="9"/>
  <c r="BR836" i="9"/>
  <c r="BS836" i="9"/>
  <c r="BT836" i="9"/>
  <c r="BU836" i="9"/>
  <c r="BV836" i="9"/>
  <c r="BW836" i="9"/>
  <c r="BX836" i="9"/>
  <c r="BY836" i="9"/>
  <c r="BZ836" i="9"/>
  <c r="CA836" i="9"/>
  <c r="CB836" i="9"/>
  <c r="CC836" i="9"/>
  <c r="CF836" i="9"/>
  <c r="CG836" i="9"/>
  <c r="CH836" i="9"/>
  <c r="CI836" i="9"/>
  <c r="CJ836" i="9"/>
  <c r="CK836" i="9"/>
  <c r="CN836" i="9"/>
  <c r="CO836" i="9" s="1"/>
  <c r="CT834" i="9"/>
  <c r="CQ835" i="9" l="1"/>
  <c r="CS835" i="9"/>
  <c r="CD836" i="9"/>
  <c r="CE836" i="9" s="1"/>
  <c r="CL836" i="9"/>
  <c r="CM836" i="9" s="1"/>
  <c r="CP836" i="9"/>
  <c r="CR836" i="9" s="1"/>
  <c r="CU834" i="9"/>
  <c r="AZ837" i="9"/>
  <c r="CP837" i="9" s="1"/>
  <c r="CR837" i="9" s="1"/>
  <c r="BA837" i="9"/>
  <c r="BB837" i="9"/>
  <c r="BC837" i="9"/>
  <c r="BD837" i="9"/>
  <c r="BE837" i="9"/>
  <c r="BF837" i="9"/>
  <c r="BG837" i="9"/>
  <c r="BH837" i="9"/>
  <c r="BI837" i="9"/>
  <c r="BJ837" i="9"/>
  <c r="BK837" i="9"/>
  <c r="BL837" i="9"/>
  <c r="BM837" i="9"/>
  <c r="BN837" i="9"/>
  <c r="BO837" i="9"/>
  <c r="BP837" i="9"/>
  <c r="BQ837" i="9"/>
  <c r="BR837" i="9"/>
  <c r="BS837" i="9"/>
  <c r="BT837" i="9"/>
  <c r="BU837" i="9"/>
  <c r="BV837" i="9"/>
  <c r="BW837" i="9"/>
  <c r="BX837" i="9"/>
  <c r="BY837" i="9"/>
  <c r="BZ837" i="9"/>
  <c r="CA837" i="9"/>
  <c r="CB837" i="9"/>
  <c r="CC837" i="9"/>
  <c r="CF837" i="9"/>
  <c r="CG837" i="9"/>
  <c r="CH837" i="9"/>
  <c r="CI837" i="9"/>
  <c r="CJ837" i="9"/>
  <c r="CK837" i="9"/>
  <c r="CN837" i="9"/>
  <c r="CO837" i="9" s="1"/>
  <c r="CT835" i="9"/>
  <c r="CS837" i="9" l="1"/>
  <c r="CQ836" i="9"/>
  <c r="CU835" i="9"/>
  <c r="CL837" i="9"/>
  <c r="CM837" i="9" s="1"/>
  <c r="CD837" i="9"/>
  <c r="CE837" i="9" s="1"/>
  <c r="CQ837" i="9"/>
  <c r="CS836" i="9"/>
  <c r="AZ838" i="9"/>
  <c r="BA838" i="9"/>
  <c r="BB838" i="9"/>
  <c r="BC838" i="9"/>
  <c r="BD838" i="9"/>
  <c r="BE838" i="9"/>
  <c r="BF838" i="9"/>
  <c r="BG838" i="9"/>
  <c r="BH838" i="9"/>
  <c r="BI838" i="9"/>
  <c r="BJ838" i="9"/>
  <c r="BK838" i="9"/>
  <c r="BL838" i="9"/>
  <c r="BM838" i="9"/>
  <c r="BN838" i="9"/>
  <c r="BO838" i="9"/>
  <c r="BP838" i="9"/>
  <c r="BQ838" i="9"/>
  <c r="BR838" i="9"/>
  <c r="BS838" i="9"/>
  <c r="BT838" i="9"/>
  <c r="BU838" i="9"/>
  <c r="BV838" i="9"/>
  <c r="BW838" i="9"/>
  <c r="BX838" i="9"/>
  <c r="BY838" i="9"/>
  <c r="BZ838" i="9"/>
  <c r="CA838" i="9"/>
  <c r="CB838" i="9"/>
  <c r="CC838" i="9"/>
  <c r="CF838" i="9"/>
  <c r="CG838" i="9"/>
  <c r="CH838" i="9"/>
  <c r="CI838" i="9"/>
  <c r="CJ838" i="9"/>
  <c r="CK838" i="9"/>
  <c r="CN838" i="9"/>
  <c r="CO838" i="9" s="1"/>
  <c r="CT837" i="9"/>
  <c r="CT836" i="9"/>
  <c r="CU837" i="9" l="1"/>
  <c r="CD838" i="9"/>
  <c r="CE838" i="9" s="1"/>
  <c r="CL838" i="9"/>
  <c r="CM838" i="9" s="1"/>
  <c r="CP838" i="9"/>
  <c r="CR838" i="9" s="1"/>
  <c r="CU836" i="9"/>
  <c r="AZ839" i="9"/>
  <c r="BA839" i="9"/>
  <c r="BB839" i="9"/>
  <c r="BC839" i="9"/>
  <c r="BD839" i="9"/>
  <c r="BE839" i="9"/>
  <c r="BF839" i="9"/>
  <c r="BG839" i="9"/>
  <c r="BH839" i="9"/>
  <c r="BI839" i="9"/>
  <c r="BJ839" i="9"/>
  <c r="BK839" i="9"/>
  <c r="BL839" i="9"/>
  <c r="BM839" i="9"/>
  <c r="BN839" i="9"/>
  <c r="BO839" i="9"/>
  <c r="BP839" i="9"/>
  <c r="BQ839" i="9"/>
  <c r="BR839" i="9"/>
  <c r="BS839" i="9"/>
  <c r="BT839" i="9"/>
  <c r="BU839" i="9"/>
  <c r="BV839" i="9"/>
  <c r="BW839" i="9"/>
  <c r="BX839" i="9"/>
  <c r="BY839" i="9"/>
  <c r="BZ839" i="9"/>
  <c r="CA839" i="9"/>
  <c r="CB839" i="9"/>
  <c r="CC839" i="9"/>
  <c r="CF839" i="9"/>
  <c r="CG839" i="9"/>
  <c r="CH839" i="9"/>
  <c r="CI839" i="9"/>
  <c r="CJ839" i="9"/>
  <c r="CK839" i="9"/>
  <c r="CN839" i="9"/>
  <c r="CO839" i="9" s="1"/>
  <c r="CQ838" i="9" l="1"/>
  <c r="CP839" i="9"/>
  <c r="CR839" i="9" s="1"/>
  <c r="CS839" i="9" s="1"/>
  <c r="CL839" i="9"/>
  <c r="CM839" i="9" s="1"/>
  <c r="CD839" i="9"/>
  <c r="CE839" i="9" s="1"/>
  <c r="CS838" i="9"/>
  <c r="AZ840" i="9"/>
  <c r="BA840" i="9"/>
  <c r="BB840" i="9"/>
  <c r="BC840" i="9"/>
  <c r="BD840" i="9"/>
  <c r="BE840" i="9"/>
  <c r="BF840" i="9"/>
  <c r="BG840" i="9"/>
  <c r="BH840" i="9"/>
  <c r="BI840" i="9"/>
  <c r="BJ840" i="9"/>
  <c r="BK840" i="9"/>
  <c r="BL840" i="9"/>
  <c r="BM840" i="9"/>
  <c r="BN840" i="9"/>
  <c r="BO840" i="9"/>
  <c r="BP840" i="9"/>
  <c r="BQ840" i="9"/>
  <c r="BR840" i="9"/>
  <c r="BS840" i="9"/>
  <c r="BT840" i="9"/>
  <c r="BU840" i="9"/>
  <c r="BV840" i="9"/>
  <c r="BW840" i="9"/>
  <c r="BX840" i="9"/>
  <c r="BY840" i="9"/>
  <c r="BZ840" i="9"/>
  <c r="CA840" i="9"/>
  <c r="CB840" i="9"/>
  <c r="CC840" i="9"/>
  <c r="CF840" i="9"/>
  <c r="CG840" i="9"/>
  <c r="CH840" i="9"/>
  <c r="CI840" i="9"/>
  <c r="CJ840" i="9"/>
  <c r="CK840" i="9"/>
  <c r="CN840" i="9"/>
  <c r="CO840" i="9" s="1"/>
  <c r="CT838" i="9"/>
  <c r="CQ839" i="9" l="1"/>
  <c r="CL840" i="9"/>
  <c r="CM840" i="9" s="1"/>
  <c r="CD840" i="9"/>
  <c r="CE840" i="9" s="1"/>
  <c r="CP840" i="9"/>
  <c r="CQ840" i="9" s="1"/>
  <c r="CU838" i="9"/>
  <c r="AZ841" i="9"/>
  <c r="BA841" i="9"/>
  <c r="BB841" i="9"/>
  <c r="BC841" i="9"/>
  <c r="BD841" i="9"/>
  <c r="BE841" i="9"/>
  <c r="BF841" i="9"/>
  <c r="BG841" i="9"/>
  <c r="BH841" i="9"/>
  <c r="BI841" i="9"/>
  <c r="BJ841" i="9"/>
  <c r="BK841" i="9"/>
  <c r="BL841" i="9"/>
  <c r="BM841" i="9"/>
  <c r="BN841" i="9"/>
  <c r="BO841" i="9"/>
  <c r="BP841" i="9"/>
  <c r="BQ841" i="9"/>
  <c r="BR841" i="9"/>
  <c r="BS841" i="9"/>
  <c r="BT841" i="9"/>
  <c r="BU841" i="9"/>
  <c r="BV841" i="9"/>
  <c r="BW841" i="9"/>
  <c r="BX841" i="9"/>
  <c r="BY841" i="9"/>
  <c r="BZ841" i="9"/>
  <c r="CA841" i="9"/>
  <c r="CB841" i="9"/>
  <c r="CC841" i="9"/>
  <c r="CF841" i="9"/>
  <c r="CG841" i="9"/>
  <c r="CH841" i="9"/>
  <c r="CI841" i="9"/>
  <c r="CJ841" i="9"/>
  <c r="CK841" i="9"/>
  <c r="CN841" i="9"/>
  <c r="CO841" i="9" s="1"/>
  <c r="CT839" i="9"/>
  <c r="CU839" i="9" l="1"/>
  <c r="CR840" i="9"/>
  <c r="CL841" i="9"/>
  <c r="CM841" i="9" s="1"/>
  <c r="CP841" i="9"/>
  <c r="CQ841" i="9" s="1"/>
  <c r="CD841" i="9"/>
  <c r="CE841" i="9" s="1"/>
  <c r="AZ842" i="9"/>
  <c r="BA842" i="9"/>
  <c r="BB842" i="9"/>
  <c r="BC842" i="9"/>
  <c r="BD842" i="9"/>
  <c r="BE842" i="9"/>
  <c r="BF842" i="9"/>
  <c r="BG842" i="9"/>
  <c r="BH842" i="9"/>
  <c r="BI842" i="9"/>
  <c r="BJ842" i="9"/>
  <c r="BK842" i="9"/>
  <c r="BL842" i="9"/>
  <c r="BM842" i="9"/>
  <c r="BN842" i="9"/>
  <c r="BO842" i="9"/>
  <c r="BP842" i="9"/>
  <c r="BQ842" i="9"/>
  <c r="BR842" i="9"/>
  <c r="BS842" i="9"/>
  <c r="BT842" i="9"/>
  <c r="BU842" i="9"/>
  <c r="BV842" i="9"/>
  <c r="BW842" i="9"/>
  <c r="BX842" i="9"/>
  <c r="BY842" i="9"/>
  <c r="BZ842" i="9"/>
  <c r="CA842" i="9"/>
  <c r="CB842" i="9"/>
  <c r="CC842" i="9"/>
  <c r="CF842" i="9"/>
  <c r="CG842" i="9"/>
  <c r="CH842" i="9"/>
  <c r="CI842" i="9"/>
  <c r="CJ842" i="9"/>
  <c r="CK842" i="9"/>
  <c r="CN842" i="9"/>
  <c r="CO842" i="9" s="1"/>
  <c r="CS840" i="9" l="1"/>
  <c r="CR841" i="9"/>
  <c r="CP842" i="9"/>
  <c r="CR842" i="9" s="1"/>
  <c r="CS842" i="9" s="1"/>
  <c r="CL842" i="9"/>
  <c r="CM842" i="9" s="1"/>
  <c r="CD842" i="9"/>
  <c r="CE842" i="9" s="1"/>
  <c r="CS841" i="9"/>
  <c r="AZ843" i="9"/>
  <c r="CP843" i="9" s="1"/>
  <c r="CR843" i="9" s="1"/>
  <c r="BA843" i="9"/>
  <c r="BB843" i="9"/>
  <c r="BC843" i="9"/>
  <c r="BD843" i="9"/>
  <c r="BE843" i="9"/>
  <c r="BF843" i="9"/>
  <c r="BG843" i="9"/>
  <c r="BH843" i="9"/>
  <c r="BI843" i="9"/>
  <c r="BJ843" i="9"/>
  <c r="BK843" i="9"/>
  <c r="BL843" i="9"/>
  <c r="BM843" i="9"/>
  <c r="BN843" i="9"/>
  <c r="BO843" i="9"/>
  <c r="BP843" i="9"/>
  <c r="BQ843" i="9"/>
  <c r="BR843" i="9"/>
  <c r="BS843" i="9"/>
  <c r="BT843" i="9"/>
  <c r="BU843" i="9"/>
  <c r="BV843" i="9"/>
  <c r="BW843" i="9"/>
  <c r="BX843" i="9"/>
  <c r="BY843" i="9"/>
  <c r="BZ843" i="9"/>
  <c r="CA843" i="9"/>
  <c r="CB843" i="9"/>
  <c r="CC843" i="9"/>
  <c r="CF843" i="9"/>
  <c r="CG843" i="9"/>
  <c r="CH843" i="9"/>
  <c r="CI843" i="9"/>
  <c r="CJ843" i="9"/>
  <c r="CK843" i="9"/>
  <c r="CN843" i="9"/>
  <c r="CO843" i="9" s="1"/>
  <c r="CT841" i="9"/>
  <c r="CT840" i="9"/>
  <c r="CU840" i="9" l="1"/>
  <c r="CS843" i="9"/>
  <c r="CQ842" i="9"/>
  <c r="CL843" i="9"/>
  <c r="CM843" i="9" s="1"/>
  <c r="CD843" i="9"/>
  <c r="CE843" i="9" s="1"/>
  <c r="CU841" i="9"/>
  <c r="CQ843" i="9"/>
  <c r="AZ844" i="9"/>
  <c r="BA844" i="9"/>
  <c r="BB844" i="9"/>
  <c r="BC844" i="9"/>
  <c r="BD844" i="9"/>
  <c r="BE844" i="9"/>
  <c r="BF844" i="9"/>
  <c r="BG844" i="9"/>
  <c r="BH844" i="9"/>
  <c r="BI844" i="9"/>
  <c r="BJ844" i="9"/>
  <c r="BK844" i="9"/>
  <c r="BL844" i="9"/>
  <c r="BM844" i="9"/>
  <c r="BN844" i="9"/>
  <c r="BO844" i="9"/>
  <c r="BP844" i="9"/>
  <c r="BQ844" i="9"/>
  <c r="BR844" i="9"/>
  <c r="BS844" i="9"/>
  <c r="BT844" i="9"/>
  <c r="BU844" i="9"/>
  <c r="BV844" i="9"/>
  <c r="BW844" i="9"/>
  <c r="BX844" i="9"/>
  <c r="BY844" i="9"/>
  <c r="BZ844" i="9"/>
  <c r="CA844" i="9"/>
  <c r="CB844" i="9"/>
  <c r="CC844" i="9"/>
  <c r="CF844" i="9"/>
  <c r="CG844" i="9"/>
  <c r="CH844" i="9"/>
  <c r="CI844" i="9"/>
  <c r="CJ844" i="9"/>
  <c r="CK844" i="9"/>
  <c r="CN844" i="9"/>
  <c r="CO844" i="9" s="1"/>
  <c r="CT842" i="9"/>
  <c r="CT843" i="9"/>
  <c r="CU842" i="9" l="1"/>
  <c r="CU843" i="9"/>
  <c r="CP844" i="9"/>
  <c r="CQ844" i="9" s="1"/>
  <c r="CL844" i="9"/>
  <c r="CM844" i="9" s="1"/>
  <c r="CD844" i="9"/>
  <c r="CE844" i="9" s="1"/>
  <c r="AZ845" i="9"/>
  <c r="BA845" i="9"/>
  <c r="BB845" i="9"/>
  <c r="BC845" i="9"/>
  <c r="BD845" i="9"/>
  <c r="BE845" i="9"/>
  <c r="BF845" i="9"/>
  <c r="BG845" i="9"/>
  <c r="BH845" i="9"/>
  <c r="BI845" i="9"/>
  <c r="BJ845" i="9"/>
  <c r="BK845" i="9"/>
  <c r="BL845" i="9"/>
  <c r="BM845" i="9"/>
  <c r="BN845" i="9"/>
  <c r="BO845" i="9"/>
  <c r="BP845" i="9"/>
  <c r="BQ845" i="9"/>
  <c r="BR845" i="9"/>
  <c r="BS845" i="9"/>
  <c r="BT845" i="9"/>
  <c r="BU845" i="9"/>
  <c r="BV845" i="9"/>
  <c r="BW845" i="9"/>
  <c r="BX845" i="9"/>
  <c r="BY845" i="9"/>
  <c r="BZ845" i="9"/>
  <c r="CA845" i="9"/>
  <c r="CB845" i="9"/>
  <c r="CC845" i="9"/>
  <c r="CF845" i="9"/>
  <c r="CG845" i="9"/>
  <c r="CH845" i="9"/>
  <c r="CI845" i="9"/>
  <c r="CJ845" i="9"/>
  <c r="CK845" i="9"/>
  <c r="CN845" i="9"/>
  <c r="CO845" i="9" s="1"/>
  <c r="CR844" i="9" l="1"/>
  <c r="CP845" i="9"/>
  <c r="CQ845" i="9" s="1"/>
  <c r="CD845" i="9"/>
  <c r="CE845" i="9" s="1"/>
  <c r="CL845" i="9"/>
  <c r="CM845" i="9" s="1"/>
  <c r="CS844" i="9"/>
  <c r="AZ846" i="9"/>
  <c r="BA846" i="9"/>
  <c r="BB846" i="9"/>
  <c r="BC846" i="9"/>
  <c r="BD846" i="9"/>
  <c r="BE846" i="9"/>
  <c r="BF846" i="9"/>
  <c r="BG846" i="9"/>
  <c r="BH846" i="9"/>
  <c r="BI846" i="9"/>
  <c r="BJ846" i="9"/>
  <c r="BK846" i="9"/>
  <c r="BL846" i="9"/>
  <c r="BM846" i="9"/>
  <c r="BN846" i="9"/>
  <c r="BO846" i="9"/>
  <c r="BP846" i="9"/>
  <c r="BQ846" i="9"/>
  <c r="BR846" i="9"/>
  <c r="BS846" i="9"/>
  <c r="BT846" i="9"/>
  <c r="BU846" i="9"/>
  <c r="BV846" i="9"/>
  <c r="BW846" i="9"/>
  <c r="BX846" i="9"/>
  <c r="BY846" i="9"/>
  <c r="BZ846" i="9"/>
  <c r="CA846" i="9"/>
  <c r="CB846" i="9"/>
  <c r="CC846" i="9"/>
  <c r="CF846" i="9"/>
  <c r="CG846" i="9"/>
  <c r="CH846" i="9"/>
  <c r="CI846" i="9"/>
  <c r="CJ846" i="9"/>
  <c r="CK846" i="9"/>
  <c r="CN846" i="9"/>
  <c r="CO846" i="9" s="1"/>
  <c r="CT844" i="9"/>
  <c r="CR845" i="9" l="1"/>
  <c r="CP846" i="9"/>
  <c r="CR846" i="9" s="1"/>
  <c r="CS846" i="9" s="1"/>
  <c r="CD846" i="9"/>
  <c r="CE846" i="9" s="1"/>
  <c r="CL846" i="9"/>
  <c r="CM846" i="9" s="1"/>
  <c r="CU844" i="9"/>
  <c r="CS845" i="9"/>
  <c r="AZ847" i="9"/>
  <c r="BA847" i="9"/>
  <c r="BB847" i="9"/>
  <c r="BC847" i="9"/>
  <c r="BD847" i="9"/>
  <c r="BE847" i="9"/>
  <c r="BF847" i="9"/>
  <c r="BG847" i="9"/>
  <c r="BH847" i="9"/>
  <c r="BI847" i="9"/>
  <c r="BJ847" i="9"/>
  <c r="BK847" i="9"/>
  <c r="BL847" i="9"/>
  <c r="BM847" i="9"/>
  <c r="BN847" i="9"/>
  <c r="BO847" i="9"/>
  <c r="BP847" i="9"/>
  <c r="BQ847" i="9"/>
  <c r="BR847" i="9"/>
  <c r="BS847" i="9"/>
  <c r="BT847" i="9"/>
  <c r="BU847" i="9"/>
  <c r="BV847" i="9"/>
  <c r="BW847" i="9"/>
  <c r="BX847" i="9"/>
  <c r="BY847" i="9"/>
  <c r="BZ847" i="9"/>
  <c r="CA847" i="9"/>
  <c r="CB847" i="9"/>
  <c r="CC847" i="9"/>
  <c r="CF847" i="9"/>
  <c r="CG847" i="9"/>
  <c r="CH847" i="9"/>
  <c r="CI847" i="9"/>
  <c r="CJ847" i="9"/>
  <c r="CK847" i="9"/>
  <c r="CN847" i="9"/>
  <c r="CO847" i="9" s="1"/>
  <c r="CT845" i="9"/>
  <c r="CQ846" i="9" l="1"/>
  <c r="CD847" i="9"/>
  <c r="CE847" i="9" s="1"/>
  <c r="CL847" i="9"/>
  <c r="CM847" i="9" s="1"/>
  <c r="CP847" i="9"/>
  <c r="CR847" i="9" s="1"/>
  <c r="CU845" i="9"/>
  <c r="AZ848" i="9"/>
  <c r="BA848" i="9"/>
  <c r="BB848" i="9"/>
  <c r="BC848" i="9"/>
  <c r="BD848" i="9"/>
  <c r="BE848" i="9"/>
  <c r="BF848" i="9"/>
  <c r="BG848" i="9"/>
  <c r="BH848" i="9"/>
  <c r="BI848" i="9"/>
  <c r="BJ848" i="9"/>
  <c r="BK848" i="9"/>
  <c r="BL848" i="9"/>
  <c r="BM848" i="9"/>
  <c r="BN848" i="9"/>
  <c r="BO848" i="9"/>
  <c r="BP848" i="9"/>
  <c r="BQ848" i="9"/>
  <c r="BR848" i="9"/>
  <c r="BS848" i="9"/>
  <c r="BT848" i="9"/>
  <c r="BU848" i="9"/>
  <c r="BV848" i="9"/>
  <c r="BW848" i="9"/>
  <c r="BX848" i="9"/>
  <c r="BY848" i="9"/>
  <c r="BZ848" i="9"/>
  <c r="CA848" i="9"/>
  <c r="CB848" i="9"/>
  <c r="CC848" i="9"/>
  <c r="CF848" i="9"/>
  <c r="CG848" i="9"/>
  <c r="CH848" i="9"/>
  <c r="CI848" i="9"/>
  <c r="CJ848" i="9"/>
  <c r="CK848" i="9"/>
  <c r="CN848" i="9"/>
  <c r="CO848" i="9" s="1"/>
  <c r="CT846" i="9"/>
  <c r="CU846" i="9" l="1"/>
  <c r="CQ847" i="9"/>
  <c r="CP848" i="9"/>
  <c r="CR848" i="9" s="1"/>
  <c r="CS848" i="9" s="1"/>
  <c r="CL848" i="9"/>
  <c r="CM848" i="9" s="1"/>
  <c r="CD848" i="9"/>
  <c r="CE848" i="9" s="1"/>
  <c r="CQ848" i="9"/>
  <c r="CS847" i="9"/>
  <c r="AZ849" i="9"/>
  <c r="BA849" i="9"/>
  <c r="BB849" i="9"/>
  <c r="BC849" i="9"/>
  <c r="BD849" i="9"/>
  <c r="BE849" i="9"/>
  <c r="BF849" i="9"/>
  <c r="BG849" i="9"/>
  <c r="BH849" i="9"/>
  <c r="BI849" i="9"/>
  <c r="BJ849" i="9"/>
  <c r="BK849" i="9"/>
  <c r="BL849" i="9"/>
  <c r="BM849" i="9"/>
  <c r="BN849" i="9"/>
  <c r="BO849" i="9"/>
  <c r="BP849" i="9"/>
  <c r="BQ849" i="9"/>
  <c r="BR849" i="9"/>
  <c r="BS849" i="9"/>
  <c r="BT849" i="9"/>
  <c r="BU849" i="9"/>
  <c r="BV849" i="9"/>
  <c r="BW849" i="9"/>
  <c r="BX849" i="9"/>
  <c r="BY849" i="9"/>
  <c r="BZ849" i="9"/>
  <c r="CA849" i="9"/>
  <c r="CB849" i="9"/>
  <c r="CC849" i="9"/>
  <c r="CF849" i="9"/>
  <c r="CG849" i="9"/>
  <c r="CH849" i="9"/>
  <c r="CI849" i="9"/>
  <c r="CJ849" i="9"/>
  <c r="CK849" i="9"/>
  <c r="CN849" i="9"/>
  <c r="CO849" i="9" s="1"/>
  <c r="CT847" i="9"/>
  <c r="CD849" i="9" l="1"/>
  <c r="CE849" i="9" s="1"/>
  <c r="CL849" i="9"/>
  <c r="CM849" i="9" s="1"/>
  <c r="CP849" i="9"/>
  <c r="CQ849" i="9" s="1"/>
  <c r="CU847" i="9"/>
  <c r="AZ850" i="9"/>
  <c r="BA850" i="9"/>
  <c r="BB850" i="9"/>
  <c r="BC850" i="9"/>
  <c r="BD850" i="9"/>
  <c r="BE850" i="9"/>
  <c r="BF850" i="9"/>
  <c r="BG850" i="9"/>
  <c r="BH850" i="9"/>
  <c r="BI850" i="9"/>
  <c r="BJ850" i="9"/>
  <c r="BK850" i="9"/>
  <c r="BL850" i="9"/>
  <c r="BM850" i="9"/>
  <c r="BN850" i="9"/>
  <c r="BO850" i="9"/>
  <c r="BP850" i="9"/>
  <c r="BQ850" i="9"/>
  <c r="BR850" i="9"/>
  <c r="BS850" i="9"/>
  <c r="BT850" i="9"/>
  <c r="BU850" i="9"/>
  <c r="BV850" i="9"/>
  <c r="BW850" i="9"/>
  <c r="BX850" i="9"/>
  <c r="BY850" i="9"/>
  <c r="BZ850" i="9"/>
  <c r="CA850" i="9"/>
  <c r="CB850" i="9"/>
  <c r="CC850" i="9"/>
  <c r="CF850" i="9"/>
  <c r="CG850" i="9"/>
  <c r="CH850" i="9"/>
  <c r="CI850" i="9"/>
  <c r="CJ850" i="9"/>
  <c r="CK850" i="9"/>
  <c r="CN850" i="9"/>
  <c r="CO850" i="9" s="1"/>
  <c r="CT848" i="9"/>
  <c r="CU848" i="9" l="1"/>
  <c r="CP850" i="9"/>
  <c r="CR850" i="9" s="1"/>
  <c r="CR849" i="9"/>
  <c r="CL850" i="9"/>
  <c r="CM850" i="9" s="1"/>
  <c r="CD850" i="9"/>
  <c r="CE850" i="9" s="1"/>
  <c r="CS849" i="9" l="1"/>
  <c r="CQ850" i="9"/>
  <c r="CS850" i="9"/>
  <c r="CT849" i="9"/>
  <c r="CT850" i="9"/>
  <c r="CU849" i="9" l="1"/>
  <c r="CU850" i="9"/>
  <c r="CN1095" i="9"/>
  <c r="CO1095" i="9" s="1"/>
  <c r="CK1095" i="9"/>
  <c r="CJ1095" i="9"/>
  <c r="CI1095" i="9"/>
  <c r="CH1095" i="9"/>
  <c r="CG1095" i="9"/>
  <c r="CF1095" i="9"/>
  <c r="CC1095" i="9"/>
  <c r="CB1095" i="9"/>
  <c r="CA1095" i="9"/>
  <c r="BZ1095" i="9"/>
  <c r="BY1095" i="9"/>
  <c r="BX1095" i="9"/>
  <c r="BW1095" i="9"/>
  <c r="BV1095" i="9"/>
  <c r="BU1095" i="9"/>
  <c r="BT1095" i="9"/>
  <c r="BS1095" i="9"/>
  <c r="BR1095" i="9"/>
  <c r="BQ1095" i="9"/>
  <c r="BP1095" i="9"/>
  <c r="BO1095" i="9"/>
  <c r="BN1095" i="9"/>
  <c r="BM1095" i="9"/>
  <c r="BL1095" i="9"/>
  <c r="BK1095" i="9"/>
  <c r="BJ1095" i="9"/>
  <c r="BI1095" i="9"/>
  <c r="BH1095" i="9"/>
  <c r="BG1095" i="9"/>
  <c r="BF1095" i="9"/>
  <c r="BE1095" i="9"/>
  <c r="BD1095" i="9"/>
  <c r="BC1095" i="9"/>
  <c r="BB1095" i="9"/>
  <c r="BA1095" i="9"/>
  <c r="AZ1095" i="9"/>
  <c r="CN1094" i="9"/>
  <c r="CO1094" i="9" s="1"/>
  <c r="CK1094" i="9"/>
  <c r="CJ1094" i="9"/>
  <c r="CI1094" i="9"/>
  <c r="CH1094" i="9"/>
  <c r="CG1094" i="9"/>
  <c r="CF1094" i="9"/>
  <c r="CC1094" i="9"/>
  <c r="CB1094" i="9"/>
  <c r="CA1094" i="9"/>
  <c r="BZ1094" i="9"/>
  <c r="BY1094" i="9"/>
  <c r="BX1094" i="9"/>
  <c r="BW1094" i="9"/>
  <c r="BV1094" i="9"/>
  <c r="BU1094" i="9"/>
  <c r="BT1094" i="9"/>
  <c r="BS1094" i="9"/>
  <c r="BR1094" i="9"/>
  <c r="BQ1094" i="9"/>
  <c r="BP1094" i="9"/>
  <c r="BO1094" i="9"/>
  <c r="BN1094" i="9"/>
  <c r="BM1094" i="9"/>
  <c r="BL1094" i="9"/>
  <c r="BK1094" i="9"/>
  <c r="BJ1094" i="9"/>
  <c r="BI1094" i="9"/>
  <c r="BH1094" i="9"/>
  <c r="BG1094" i="9"/>
  <c r="BF1094" i="9"/>
  <c r="BE1094" i="9"/>
  <c r="BD1094" i="9"/>
  <c r="BC1094" i="9"/>
  <c r="BB1094" i="9"/>
  <c r="BA1094" i="9"/>
  <c r="AZ1094" i="9"/>
  <c r="CN1093" i="9"/>
  <c r="CO1093" i="9" s="1"/>
  <c r="CK1093" i="9"/>
  <c r="CJ1093" i="9"/>
  <c r="CI1093" i="9"/>
  <c r="CH1093" i="9"/>
  <c r="CG1093" i="9"/>
  <c r="CF1093" i="9"/>
  <c r="CC1093" i="9"/>
  <c r="CB1093" i="9"/>
  <c r="CA1093" i="9"/>
  <c r="BZ1093" i="9"/>
  <c r="BY1093" i="9"/>
  <c r="BX1093" i="9"/>
  <c r="BW1093" i="9"/>
  <c r="BV1093" i="9"/>
  <c r="BU1093" i="9"/>
  <c r="BT1093" i="9"/>
  <c r="BS1093" i="9"/>
  <c r="BR1093" i="9"/>
  <c r="BQ1093" i="9"/>
  <c r="BP1093" i="9"/>
  <c r="BO1093" i="9"/>
  <c r="BN1093" i="9"/>
  <c r="BM1093" i="9"/>
  <c r="BL1093" i="9"/>
  <c r="BK1093" i="9"/>
  <c r="BJ1093" i="9"/>
  <c r="BI1093" i="9"/>
  <c r="BH1093" i="9"/>
  <c r="BG1093" i="9"/>
  <c r="BF1093" i="9"/>
  <c r="BE1093" i="9"/>
  <c r="BD1093" i="9"/>
  <c r="BC1093" i="9"/>
  <c r="BB1093" i="9"/>
  <c r="BA1093" i="9"/>
  <c r="AZ1093" i="9"/>
  <c r="CN1092" i="9"/>
  <c r="CO1092" i="9" s="1"/>
  <c r="CK1092" i="9"/>
  <c r="CJ1092" i="9"/>
  <c r="CI1092" i="9"/>
  <c r="CH1092" i="9"/>
  <c r="CG1092" i="9"/>
  <c r="CF1092" i="9"/>
  <c r="CC1092" i="9"/>
  <c r="CB1092" i="9"/>
  <c r="CA1092" i="9"/>
  <c r="BZ1092" i="9"/>
  <c r="BY1092" i="9"/>
  <c r="BX1092" i="9"/>
  <c r="BW1092" i="9"/>
  <c r="BV1092" i="9"/>
  <c r="BU1092" i="9"/>
  <c r="BT1092" i="9"/>
  <c r="BS1092" i="9"/>
  <c r="BR1092" i="9"/>
  <c r="BQ1092" i="9"/>
  <c r="BP1092" i="9"/>
  <c r="BO1092" i="9"/>
  <c r="BN1092" i="9"/>
  <c r="BM1092" i="9"/>
  <c r="BL1092" i="9"/>
  <c r="BK1092" i="9"/>
  <c r="BJ1092" i="9"/>
  <c r="BI1092" i="9"/>
  <c r="BH1092" i="9"/>
  <c r="BG1092" i="9"/>
  <c r="BF1092" i="9"/>
  <c r="BE1092" i="9"/>
  <c r="BD1092" i="9"/>
  <c r="BC1092" i="9"/>
  <c r="BB1092" i="9"/>
  <c r="BA1092" i="9"/>
  <c r="AZ1092" i="9"/>
  <c r="CN1091" i="9"/>
  <c r="CO1091" i="9" s="1"/>
  <c r="CK1091" i="9"/>
  <c r="CJ1091" i="9"/>
  <c r="CI1091" i="9"/>
  <c r="CH1091" i="9"/>
  <c r="CG1091" i="9"/>
  <c r="CF1091" i="9"/>
  <c r="CC1091" i="9"/>
  <c r="CB1091" i="9"/>
  <c r="CA1091" i="9"/>
  <c r="BZ1091" i="9"/>
  <c r="BY1091" i="9"/>
  <c r="BX1091" i="9"/>
  <c r="BW1091" i="9"/>
  <c r="BV1091" i="9"/>
  <c r="BU1091" i="9"/>
  <c r="BT1091" i="9"/>
  <c r="BS1091" i="9"/>
  <c r="BR1091" i="9"/>
  <c r="BQ1091" i="9"/>
  <c r="BP1091" i="9"/>
  <c r="BO1091" i="9"/>
  <c r="BN1091" i="9"/>
  <c r="BM1091" i="9"/>
  <c r="BL1091" i="9"/>
  <c r="BK1091" i="9"/>
  <c r="BJ1091" i="9"/>
  <c r="BI1091" i="9"/>
  <c r="BH1091" i="9"/>
  <c r="BG1091" i="9"/>
  <c r="BF1091" i="9"/>
  <c r="BE1091" i="9"/>
  <c r="BD1091" i="9"/>
  <c r="BC1091" i="9"/>
  <c r="BB1091" i="9"/>
  <c r="BA1091" i="9"/>
  <c r="AZ1091" i="9"/>
  <c r="CN1090" i="9"/>
  <c r="CO1090" i="9" s="1"/>
  <c r="CK1090" i="9"/>
  <c r="CJ1090" i="9"/>
  <c r="CI1090" i="9"/>
  <c r="CH1090" i="9"/>
  <c r="CG1090" i="9"/>
  <c r="CF1090" i="9"/>
  <c r="CC1090" i="9"/>
  <c r="CB1090" i="9"/>
  <c r="CA1090" i="9"/>
  <c r="BZ1090" i="9"/>
  <c r="BY1090" i="9"/>
  <c r="BX1090" i="9"/>
  <c r="BW1090" i="9"/>
  <c r="BV1090" i="9"/>
  <c r="BU1090" i="9"/>
  <c r="BT1090" i="9"/>
  <c r="BS1090" i="9"/>
  <c r="BR1090" i="9"/>
  <c r="BQ1090" i="9"/>
  <c r="BP1090" i="9"/>
  <c r="BO1090" i="9"/>
  <c r="BN1090" i="9"/>
  <c r="BM1090" i="9"/>
  <c r="BL1090" i="9"/>
  <c r="BK1090" i="9"/>
  <c r="BJ1090" i="9"/>
  <c r="BI1090" i="9"/>
  <c r="BH1090" i="9"/>
  <c r="BG1090" i="9"/>
  <c r="BF1090" i="9"/>
  <c r="BE1090" i="9"/>
  <c r="BD1090" i="9"/>
  <c r="BC1090" i="9"/>
  <c r="BB1090" i="9"/>
  <c r="BA1090" i="9"/>
  <c r="AZ1090" i="9"/>
  <c r="CN1089" i="9"/>
  <c r="CO1089" i="9" s="1"/>
  <c r="CK1089" i="9"/>
  <c r="CJ1089" i="9"/>
  <c r="CI1089" i="9"/>
  <c r="CH1089" i="9"/>
  <c r="CG1089" i="9"/>
  <c r="CF1089" i="9"/>
  <c r="CC1089" i="9"/>
  <c r="CB1089" i="9"/>
  <c r="CA1089" i="9"/>
  <c r="BZ1089" i="9"/>
  <c r="BY1089" i="9"/>
  <c r="BX1089" i="9"/>
  <c r="BW1089" i="9"/>
  <c r="BV1089" i="9"/>
  <c r="BU1089" i="9"/>
  <c r="BT1089" i="9"/>
  <c r="BS1089" i="9"/>
  <c r="BR1089" i="9"/>
  <c r="BQ1089" i="9"/>
  <c r="BP1089" i="9"/>
  <c r="BO1089" i="9"/>
  <c r="BN1089" i="9"/>
  <c r="BM1089" i="9"/>
  <c r="BL1089" i="9"/>
  <c r="BK1089" i="9"/>
  <c r="BJ1089" i="9"/>
  <c r="BI1089" i="9"/>
  <c r="BH1089" i="9"/>
  <c r="BG1089" i="9"/>
  <c r="BF1089" i="9"/>
  <c r="BE1089" i="9"/>
  <c r="BD1089" i="9"/>
  <c r="BC1089" i="9"/>
  <c r="BB1089" i="9"/>
  <c r="BA1089" i="9"/>
  <c r="AZ1089" i="9"/>
  <c r="CN1088" i="9"/>
  <c r="CO1088" i="9" s="1"/>
  <c r="CK1088" i="9"/>
  <c r="CJ1088" i="9"/>
  <c r="CI1088" i="9"/>
  <c r="CH1088" i="9"/>
  <c r="CG1088" i="9"/>
  <c r="CF1088" i="9"/>
  <c r="CC1088" i="9"/>
  <c r="CB1088" i="9"/>
  <c r="CA1088" i="9"/>
  <c r="BZ1088" i="9"/>
  <c r="BY1088" i="9"/>
  <c r="BX1088" i="9"/>
  <c r="BW1088" i="9"/>
  <c r="BV1088" i="9"/>
  <c r="BU1088" i="9"/>
  <c r="BT1088" i="9"/>
  <c r="BS1088" i="9"/>
  <c r="BR1088" i="9"/>
  <c r="BQ1088" i="9"/>
  <c r="BP1088" i="9"/>
  <c r="BO1088" i="9"/>
  <c r="BN1088" i="9"/>
  <c r="BM1088" i="9"/>
  <c r="BL1088" i="9"/>
  <c r="BK1088" i="9"/>
  <c r="BJ1088" i="9"/>
  <c r="BI1088" i="9"/>
  <c r="BH1088" i="9"/>
  <c r="BG1088" i="9"/>
  <c r="BF1088" i="9"/>
  <c r="BE1088" i="9"/>
  <c r="BD1088" i="9"/>
  <c r="BC1088" i="9"/>
  <c r="BB1088" i="9"/>
  <c r="BA1088" i="9"/>
  <c r="AZ1088" i="9"/>
  <c r="CN1087" i="9"/>
  <c r="CO1087" i="9" s="1"/>
  <c r="CK1087" i="9"/>
  <c r="CJ1087" i="9"/>
  <c r="CI1087" i="9"/>
  <c r="CH1087" i="9"/>
  <c r="CG1087" i="9"/>
  <c r="CF1087" i="9"/>
  <c r="CC1087" i="9"/>
  <c r="CB1087" i="9"/>
  <c r="CA1087" i="9"/>
  <c r="BZ1087" i="9"/>
  <c r="BY1087" i="9"/>
  <c r="BX1087" i="9"/>
  <c r="BW1087" i="9"/>
  <c r="BV1087" i="9"/>
  <c r="BU1087" i="9"/>
  <c r="BT1087" i="9"/>
  <c r="BS1087" i="9"/>
  <c r="BR1087" i="9"/>
  <c r="BQ1087" i="9"/>
  <c r="BP1087" i="9"/>
  <c r="BO1087" i="9"/>
  <c r="BN1087" i="9"/>
  <c r="BM1087" i="9"/>
  <c r="BL1087" i="9"/>
  <c r="BK1087" i="9"/>
  <c r="BJ1087" i="9"/>
  <c r="BI1087" i="9"/>
  <c r="BH1087" i="9"/>
  <c r="BG1087" i="9"/>
  <c r="BF1087" i="9"/>
  <c r="BE1087" i="9"/>
  <c r="BD1087" i="9"/>
  <c r="BC1087" i="9"/>
  <c r="BB1087" i="9"/>
  <c r="BA1087" i="9"/>
  <c r="AZ1087" i="9"/>
  <c r="CN1086" i="9"/>
  <c r="CO1086" i="9" s="1"/>
  <c r="CK1086" i="9"/>
  <c r="CJ1086" i="9"/>
  <c r="CI1086" i="9"/>
  <c r="CH1086" i="9"/>
  <c r="CG1086" i="9"/>
  <c r="CF1086" i="9"/>
  <c r="CC1086" i="9"/>
  <c r="CB1086" i="9"/>
  <c r="CA1086" i="9"/>
  <c r="BZ1086" i="9"/>
  <c r="BY1086" i="9"/>
  <c r="BX1086" i="9"/>
  <c r="BW1086" i="9"/>
  <c r="BV1086" i="9"/>
  <c r="BU1086" i="9"/>
  <c r="BT1086" i="9"/>
  <c r="BS1086" i="9"/>
  <c r="BR1086" i="9"/>
  <c r="BQ1086" i="9"/>
  <c r="BP1086" i="9"/>
  <c r="BO1086" i="9"/>
  <c r="BN1086" i="9"/>
  <c r="BM1086" i="9"/>
  <c r="BL1086" i="9"/>
  <c r="BK1086" i="9"/>
  <c r="BJ1086" i="9"/>
  <c r="BI1086" i="9"/>
  <c r="BH1086" i="9"/>
  <c r="BG1086" i="9"/>
  <c r="BF1086" i="9"/>
  <c r="BE1086" i="9"/>
  <c r="BD1086" i="9"/>
  <c r="BC1086" i="9"/>
  <c r="BB1086" i="9"/>
  <c r="BA1086" i="9"/>
  <c r="AZ1086" i="9"/>
  <c r="CN1085" i="9"/>
  <c r="CO1085" i="9" s="1"/>
  <c r="CK1085" i="9"/>
  <c r="CJ1085" i="9"/>
  <c r="CI1085" i="9"/>
  <c r="CH1085" i="9"/>
  <c r="CG1085" i="9"/>
  <c r="CF1085" i="9"/>
  <c r="CC1085" i="9"/>
  <c r="CB1085" i="9"/>
  <c r="CA1085" i="9"/>
  <c r="BZ1085" i="9"/>
  <c r="BY1085" i="9"/>
  <c r="BX1085" i="9"/>
  <c r="BW1085" i="9"/>
  <c r="BV1085" i="9"/>
  <c r="BU1085" i="9"/>
  <c r="BT1085" i="9"/>
  <c r="BS1085" i="9"/>
  <c r="BR1085" i="9"/>
  <c r="BQ1085" i="9"/>
  <c r="BP1085" i="9"/>
  <c r="BO1085" i="9"/>
  <c r="BN1085" i="9"/>
  <c r="BM1085" i="9"/>
  <c r="BL1085" i="9"/>
  <c r="BK1085" i="9"/>
  <c r="BJ1085" i="9"/>
  <c r="BI1085" i="9"/>
  <c r="BH1085" i="9"/>
  <c r="BG1085" i="9"/>
  <c r="BF1085" i="9"/>
  <c r="BE1085" i="9"/>
  <c r="BD1085" i="9"/>
  <c r="BC1085" i="9"/>
  <c r="BB1085" i="9"/>
  <c r="BA1085" i="9"/>
  <c r="AZ1085" i="9"/>
  <c r="CN1084" i="9"/>
  <c r="CO1084" i="9" s="1"/>
  <c r="CK1084" i="9"/>
  <c r="CJ1084" i="9"/>
  <c r="CI1084" i="9"/>
  <c r="CH1084" i="9"/>
  <c r="CG1084" i="9"/>
  <c r="CF1084" i="9"/>
  <c r="CC1084" i="9"/>
  <c r="CB1084" i="9"/>
  <c r="CA1084" i="9"/>
  <c r="BZ1084" i="9"/>
  <c r="BY1084" i="9"/>
  <c r="BX1084" i="9"/>
  <c r="BW1084" i="9"/>
  <c r="BV1084" i="9"/>
  <c r="BU1084" i="9"/>
  <c r="BT1084" i="9"/>
  <c r="BS1084" i="9"/>
  <c r="BR1084" i="9"/>
  <c r="BQ1084" i="9"/>
  <c r="BP1084" i="9"/>
  <c r="BO1084" i="9"/>
  <c r="BN1084" i="9"/>
  <c r="BM1084" i="9"/>
  <c r="BL1084" i="9"/>
  <c r="BK1084" i="9"/>
  <c r="BJ1084" i="9"/>
  <c r="BI1084" i="9"/>
  <c r="BH1084" i="9"/>
  <c r="BG1084" i="9"/>
  <c r="BF1084" i="9"/>
  <c r="BE1084" i="9"/>
  <c r="BD1084" i="9"/>
  <c r="BC1084" i="9"/>
  <c r="BB1084" i="9"/>
  <c r="BA1084" i="9"/>
  <c r="AZ1084" i="9"/>
  <c r="CN1083" i="9"/>
  <c r="CO1083" i="9" s="1"/>
  <c r="CK1083" i="9"/>
  <c r="CJ1083" i="9"/>
  <c r="CI1083" i="9"/>
  <c r="CH1083" i="9"/>
  <c r="CG1083" i="9"/>
  <c r="CF1083" i="9"/>
  <c r="CC1083" i="9"/>
  <c r="CB1083" i="9"/>
  <c r="CA1083" i="9"/>
  <c r="BZ1083" i="9"/>
  <c r="BY1083" i="9"/>
  <c r="BX1083" i="9"/>
  <c r="BW1083" i="9"/>
  <c r="BV1083" i="9"/>
  <c r="BU1083" i="9"/>
  <c r="BT1083" i="9"/>
  <c r="BS1083" i="9"/>
  <c r="BR1083" i="9"/>
  <c r="BQ1083" i="9"/>
  <c r="BP1083" i="9"/>
  <c r="BO1083" i="9"/>
  <c r="BN1083" i="9"/>
  <c r="BM1083" i="9"/>
  <c r="BL1083" i="9"/>
  <c r="BK1083" i="9"/>
  <c r="BJ1083" i="9"/>
  <c r="BI1083" i="9"/>
  <c r="BH1083" i="9"/>
  <c r="BG1083" i="9"/>
  <c r="BF1083" i="9"/>
  <c r="BE1083" i="9"/>
  <c r="BD1083" i="9"/>
  <c r="BC1083" i="9"/>
  <c r="BB1083" i="9"/>
  <c r="BA1083" i="9"/>
  <c r="AZ1083" i="9"/>
  <c r="CN1082" i="9"/>
  <c r="CO1082" i="9" s="1"/>
  <c r="CK1082" i="9"/>
  <c r="CJ1082" i="9"/>
  <c r="CI1082" i="9"/>
  <c r="CH1082" i="9"/>
  <c r="CG1082" i="9"/>
  <c r="CF1082" i="9"/>
  <c r="CC1082" i="9"/>
  <c r="CB1082" i="9"/>
  <c r="CA1082" i="9"/>
  <c r="BZ1082" i="9"/>
  <c r="BY1082" i="9"/>
  <c r="BX1082" i="9"/>
  <c r="BW1082" i="9"/>
  <c r="BV1082" i="9"/>
  <c r="BU1082" i="9"/>
  <c r="BT1082" i="9"/>
  <c r="BS1082" i="9"/>
  <c r="BR1082" i="9"/>
  <c r="BQ1082" i="9"/>
  <c r="BP1082" i="9"/>
  <c r="BO1082" i="9"/>
  <c r="BN1082" i="9"/>
  <c r="BM1082" i="9"/>
  <c r="BL1082" i="9"/>
  <c r="BK1082" i="9"/>
  <c r="BJ1082" i="9"/>
  <c r="BI1082" i="9"/>
  <c r="BH1082" i="9"/>
  <c r="BG1082" i="9"/>
  <c r="BF1082" i="9"/>
  <c r="BE1082" i="9"/>
  <c r="BD1082" i="9"/>
  <c r="BC1082" i="9"/>
  <c r="BB1082" i="9"/>
  <c r="BA1082" i="9"/>
  <c r="AZ1082" i="9"/>
  <c r="CN1081" i="9"/>
  <c r="CO1081" i="9" s="1"/>
  <c r="CK1081" i="9"/>
  <c r="CJ1081" i="9"/>
  <c r="CI1081" i="9"/>
  <c r="CH1081" i="9"/>
  <c r="CG1081" i="9"/>
  <c r="CF1081" i="9"/>
  <c r="CC1081" i="9"/>
  <c r="CB1081" i="9"/>
  <c r="CA1081" i="9"/>
  <c r="BZ1081" i="9"/>
  <c r="BY1081" i="9"/>
  <c r="BX1081" i="9"/>
  <c r="BW1081" i="9"/>
  <c r="BV1081" i="9"/>
  <c r="BU1081" i="9"/>
  <c r="BT1081" i="9"/>
  <c r="BS1081" i="9"/>
  <c r="BR1081" i="9"/>
  <c r="BQ1081" i="9"/>
  <c r="BP1081" i="9"/>
  <c r="BO1081" i="9"/>
  <c r="BN1081" i="9"/>
  <c r="BM1081" i="9"/>
  <c r="BL1081" i="9"/>
  <c r="BK1081" i="9"/>
  <c r="BJ1081" i="9"/>
  <c r="BI1081" i="9"/>
  <c r="BH1081" i="9"/>
  <c r="BG1081" i="9"/>
  <c r="BF1081" i="9"/>
  <c r="BE1081" i="9"/>
  <c r="BD1081" i="9"/>
  <c r="BC1081" i="9"/>
  <c r="BB1081" i="9"/>
  <c r="BA1081" i="9"/>
  <c r="AZ1081" i="9"/>
  <c r="CN1080" i="9"/>
  <c r="CO1080" i="9" s="1"/>
  <c r="CK1080" i="9"/>
  <c r="CJ1080" i="9"/>
  <c r="CI1080" i="9"/>
  <c r="CH1080" i="9"/>
  <c r="CG1080" i="9"/>
  <c r="CF1080" i="9"/>
  <c r="CC1080" i="9"/>
  <c r="CB1080" i="9"/>
  <c r="CA1080" i="9"/>
  <c r="BZ1080" i="9"/>
  <c r="BY1080" i="9"/>
  <c r="BX1080" i="9"/>
  <c r="BW1080" i="9"/>
  <c r="BV1080" i="9"/>
  <c r="BU1080" i="9"/>
  <c r="BT1080" i="9"/>
  <c r="BS1080" i="9"/>
  <c r="BR1080" i="9"/>
  <c r="BQ1080" i="9"/>
  <c r="BP1080" i="9"/>
  <c r="BO1080" i="9"/>
  <c r="BN1080" i="9"/>
  <c r="BM1080" i="9"/>
  <c r="BL1080" i="9"/>
  <c r="BK1080" i="9"/>
  <c r="BJ1080" i="9"/>
  <c r="BI1080" i="9"/>
  <c r="BH1080" i="9"/>
  <c r="BG1080" i="9"/>
  <c r="BF1080" i="9"/>
  <c r="BE1080" i="9"/>
  <c r="BD1080" i="9"/>
  <c r="BC1080" i="9"/>
  <c r="BB1080" i="9"/>
  <c r="BA1080" i="9"/>
  <c r="AZ1080" i="9"/>
  <c r="CN1079" i="9"/>
  <c r="CO1079" i="9" s="1"/>
  <c r="CK1079" i="9"/>
  <c r="CJ1079" i="9"/>
  <c r="CI1079" i="9"/>
  <c r="CH1079" i="9"/>
  <c r="CG1079" i="9"/>
  <c r="CF1079" i="9"/>
  <c r="CC1079" i="9"/>
  <c r="CB1079" i="9"/>
  <c r="CA1079" i="9"/>
  <c r="BZ1079" i="9"/>
  <c r="BY1079" i="9"/>
  <c r="BX1079" i="9"/>
  <c r="BW1079" i="9"/>
  <c r="BV1079" i="9"/>
  <c r="BU1079" i="9"/>
  <c r="BT1079" i="9"/>
  <c r="BS1079" i="9"/>
  <c r="BR1079" i="9"/>
  <c r="BQ1079" i="9"/>
  <c r="BP1079" i="9"/>
  <c r="BO1079" i="9"/>
  <c r="BN1079" i="9"/>
  <c r="BM1079" i="9"/>
  <c r="BL1079" i="9"/>
  <c r="BK1079" i="9"/>
  <c r="BJ1079" i="9"/>
  <c r="BI1079" i="9"/>
  <c r="BH1079" i="9"/>
  <c r="BG1079" i="9"/>
  <c r="BF1079" i="9"/>
  <c r="BE1079" i="9"/>
  <c r="BD1079" i="9"/>
  <c r="BC1079" i="9"/>
  <c r="BB1079" i="9"/>
  <c r="BA1079" i="9"/>
  <c r="AZ1079" i="9"/>
  <c r="CN1078" i="9"/>
  <c r="CO1078" i="9" s="1"/>
  <c r="CK1078" i="9"/>
  <c r="CJ1078" i="9"/>
  <c r="CI1078" i="9"/>
  <c r="CH1078" i="9"/>
  <c r="CG1078" i="9"/>
  <c r="CF1078" i="9"/>
  <c r="CC1078" i="9"/>
  <c r="CB1078" i="9"/>
  <c r="CA1078" i="9"/>
  <c r="BZ1078" i="9"/>
  <c r="BY1078" i="9"/>
  <c r="BX1078" i="9"/>
  <c r="BW1078" i="9"/>
  <c r="BV1078" i="9"/>
  <c r="BU1078" i="9"/>
  <c r="BT1078" i="9"/>
  <c r="BS1078" i="9"/>
  <c r="BR1078" i="9"/>
  <c r="BQ1078" i="9"/>
  <c r="BP1078" i="9"/>
  <c r="BO1078" i="9"/>
  <c r="BN1078" i="9"/>
  <c r="BM1078" i="9"/>
  <c r="BL1078" i="9"/>
  <c r="BK1078" i="9"/>
  <c r="BJ1078" i="9"/>
  <c r="BI1078" i="9"/>
  <c r="BH1078" i="9"/>
  <c r="BG1078" i="9"/>
  <c r="BF1078" i="9"/>
  <c r="BE1078" i="9"/>
  <c r="BD1078" i="9"/>
  <c r="BC1078" i="9"/>
  <c r="BB1078" i="9"/>
  <c r="BA1078" i="9"/>
  <c r="AZ1078" i="9"/>
  <c r="CN1077" i="9"/>
  <c r="CO1077" i="9" s="1"/>
  <c r="CK1077" i="9"/>
  <c r="CJ1077" i="9"/>
  <c r="CI1077" i="9"/>
  <c r="CH1077" i="9"/>
  <c r="CG1077" i="9"/>
  <c r="CF1077" i="9"/>
  <c r="CC1077" i="9"/>
  <c r="CB1077" i="9"/>
  <c r="CA1077" i="9"/>
  <c r="BZ1077" i="9"/>
  <c r="BY1077" i="9"/>
  <c r="BX1077" i="9"/>
  <c r="BW1077" i="9"/>
  <c r="BV1077" i="9"/>
  <c r="BU1077" i="9"/>
  <c r="BT1077" i="9"/>
  <c r="BS1077" i="9"/>
  <c r="BR1077" i="9"/>
  <c r="BQ1077" i="9"/>
  <c r="BP1077" i="9"/>
  <c r="BO1077" i="9"/>
  <c r="BN1077" i="9"/>
  <c r="BM1077" i="9"/>
  <c r="BL1077" i="9"/>
  <c r="BK1077" i="9"/>
  <c r="BJ1077" i="9"/>
  <c r="BI1077" i="9"/>
  <c r="BH1077" i="9"/>
  <c r="BG1077" i="9"/>
  <c r="BF1077" i="9"/>
  <c r="BE1077" i="9"/>
  <c r="BD1077" i="9"/>
  <c r="BC1077" i="9"/>
  <c r="BB1077" i="9"/>
  <c r="BA1077" i="9"/>
  <c r="AZ1077" i="9"/>
  <c r="CN1076" i="9"/>
  <c r="CO1076" i="9" s="1"/>
  <c r="CK1076" i="9"/>
  <c r="CJ1076" i="9"/>
  <c r="CI1076" i="9"/>
  <c r="CH1076" i="9"/>
  <c r="CG1076" i="9"/>
  <c r="CF1076" i="9"/>
  <c r="CC1076" i="9"/>
  <c r="CB1076" i="9"/>
  <c r="CA1076" i="9"/>
  <c r="BZ1076" i="9"/>
  <c r="BY1076" i="9"/>
  <c r="BX1076" i="9"/>
  <c r="BW1076" i="9"/>
  <c r="BV1076" i="9"/>
  <c r="BU1076" i="9"/>
  <c r="BT1076" i="9"/>
  <c r="BS1076" i="9"/>
  <c r="BR1076" i="9"/>
  <c r="BQ1076" i="9"/>
  <c r="BP1076" i="9"/>
  <c r="BO1076" i="9"/>
  <c r="BN1076" i="9"/>
  <c r="BM1076" i="9"/>
  <c r="BL1076" i="9"/>
  <c r="BK1076" i="9"/>
  <c r="BJ1076" i="9"/>
  <c r="BI1076" i="9"/>
  <c r="BH1076" i="9"/>
  <c r="BG1076" i="9"/>
  <c r="BF1076" i="9"/>
  <c r="BE1076" i="9"/>
  <c r="BD1076" i="9"/>
  <c r="BC1076" i="9"/>
  <c r="BB1076" i="9"/>
  <c r="BA1076" i="9"/>
  <c r="AZ1076" i="9"/>
  <c r="CN1075" i="9"/>
  <c r="CO1075" i="9" s="1"/>
  <c r="CK1075" i="9"/>
  <c r="CJ1075" i="9"/>
  <c r="CI1075" i="9"/>
  <c r="CH1075" i="9"/>
  <c r="CG1075" i="9"/>
  <c r="CF1075" i="9"/>
  <c r="CC1075" i="9"/>
  <c r="CB1075" i="9"/>
  <c r="CA1075" i="9"/>
  <c r="BZ1075" i="9"/>
  <c r="BY1075" i="9"/>
  <c r="BX1075" i="9"/>
  <c r="BW1075" i="9"/>
  <c r="BV1075" i="9"/>
  <c r="BU1075" i="9"/>
  <c r="BT1075" i="9"/>
  <c r="BS1075" i="9"/>
  <c r="BR1075" i="9"/>
  <c r="BQ1075" i="9"/>
  <c r="BP1075" i="9"/>
  <c r="BO1075" i="9"/>
  <c r="BN1075" i="9"/>
  <c r="BM1075" i="9"/>
  <c r="BL1075" i="9"/>
  <c r="BK1075" i="9"/>
  <c r="BJ1075" i="9"/>
  <c r="BI1075" i="9"/>
  <c r="BH1075" i="9"/>
  <c r="BG1075" i="9"/>
  <c r="BF1075" i="9"/>
  <c r="BE1075" i="9"/>
  <c r="BD1075" i="9"/>
  <c r="BC1075" i="9"/>
  <c r="BB1075" i="9"/>
  <c r="BA1075" i="9"/>
  <c r="AZ1075" i="9"/>
  <c r="CN1074" i="9"/>
  <c r="CO1074" i="9" s="1"/>
  <c r="CK1074" i="9"/>
  <c r="CJ1074" i="9"/>
  <c r="CI1074" i="9"/>
  <c r="CH1074" i="9"/>
  <c r="CG1074" i="9"/>
  <c r="CF1074" i="9"/>
  <c r="CC1074" i="9"/>
  <c r="CB1074" i="9"/>
  <c r="CA1074" i="9"/>
  <c r="BZ1074" i="9"/>
  <c r="BY1074" i="9"/>
  <c r="BX1074" i="9"/>
  <c r="BW1074" i="9"/>
  <c r="BV1074" i="9"/>
  <c r="BU1074" i="9"/>
  <c r="BT1074" i="9"/>
  <c r="BS1074" i="9"/>
  <c r="BR1074" i="9"/>
  <c r="BQ1074" i="9"/>
  <c r="BP1074" i="9"/>
  <c r="BO1074" i="9"/>
  <c r="BN1074" i="9"/>
  <c r="BM1074" i="9"/>
  <c r="BL1074" i="9"/>
  <c r="BK1074" i="9"/>
  <c r="BJ1074" i="9"/>
  <c r="BI1074" i="9"/>
  <c r="BH1074" i="9"/>
  <c r="BG1074" i="9"/>
  <c r="BF1074" i="9"/>
  <c r="BE1074" i="9"/>
  <c r="BD1074" i="9"/>
  <c r="BC1074" i="9"/>
  <c r="BB1074" i="9"/>
  <c r="BA1074" i="9"/>
  <c r="AZ1074" i="9"/>
  <c r="CN1073" i="9"/>
  <c r="CO1073" i="9" s="1"/>
  <c r="CK1073" i="9"/>
  <c r="CJ1073" i="9"/>
  <c r="CI1073" i="9"/>
  <c r="CH1073" i="9"/>
  <c r="CG1073" i="9"/>
  <c r="CF1073" i="9"/>
  <c r="CC1073" i="9"/>
  <c r="CB1073" i="9"/>
  <c r="CA1073" i="9"/>
  <c r="BZ1073" i="9"/>
  <c r="BY1073" i="9"/>
  <c r="BX1073" i="9"/>
  <c r="BW1073" i="9"/>
  <c r="BV1073" i="9"/>
  <c r="BU1073" i="9"/>
  <c r="BT1073" i="9"/>
  <c r="BS1073" i="9"/>
  <c r="BR1073" i="9"/>
  <c r="BQ1073" i="9"/>
  <c r="BP1073" i="9"/>
  <c r="BO1073" i="9"/>
  <c r="BN1073" i="9"/>
  <c r="BM1073" i="9"/>
  <c r="BL1073" i="9"/>
  <c r="BK1073" i="9"/>
  <c r="BJ1073" i="9"/>
  <c r="BI1073" i="9"/>
  <c r="BH1073" i="9"/>
  <c r="BG1073" i="9"/>
  <c r="BF1073" i="9"/>
  <c r="BE1073" i="9"/>
  <c r="BD1073" i="9"/>
  <c r="BC1073" i="9"/>
  <c r="BB1073" i="9"/>
  <c r="BA1073" i="9"/>
  <c r="AZ1073" i="9"/>
  <c r="CN1072" i="9"/>
  <c r="CO1072" i="9" s="1"/>
  <c r="CK1072" i="9"/>
  <c r="CJ1072" i="9"/>
  <c r="CI1072" i="9"/>
  <c r="CH1072" i="9"/>
  <c r="CG1072" i="9"/>
  <c r="CF1072" i="9"/>
  <c r="CC1072" i="9"/>
  <c r="CB1072" i="9"/>
  <c r="CA1072" i="9"/>
  <c r="BZ1072" i="9"/>
  <c r="BY1072" i="9"/>
  <c r="BX1072" i="9"/>
  <c r="BW1072" i="9"/>
  <c r="BV1072" i="9"/>
  <c r="BU1072" i="9"/>
  <c r="BT1072" i="9"/>
  <c r="BS1072" i="9"/>
  <c r="BR1072" i="9"/>
  <c r="BQ1072" i="9"/>
  <c r="BP1072" i="9"/>
  <c r="BO1072" i="9"/>
  <c r="BN1072" i="9"/>
  <c r="BM1072" i="9"/>
  <c r="BL1072" i="9"/>
  <c r="BK1072" i="9"/>
  <c r="BJ1072" i="9"/>
  <c r="BI1072" i="9"/>
  <c r="BH1072" i="9"/>
  <c r="BG1072" i="9"/>
  <c r="BF1072" i="9"/>
  <c r="BE1072" i="9"/>
  <c r="BD1072" i="9"/>
  <c r="BC1072" i="9"/>
  <c r="BB1072" i="9"/>
  <c r="BA1072" i="9"/>
  <c r="AZ1072" i="9"/>
  <c r="CN1071" i="9"/>
  <c r="CO1071" i="9" s="1"/>
  <c r="CK1071" i="9"/>
  <c r="CJ1071" i="9"/>
  <c r="CI1071" i="9"/>
  <c r="CH1071" i="9"/>
  <c r="CG1071" i="9"/>
  <c r="CF1071" i="9"/>
  <c r="CC1071" i="9"/>
  <c r="CB1071" i="9"/>
  <c r="CA1071" i="9"/>
  <c r="BZ1071" i="9"/>
  <c r="BY1071" i="9"/>
  <c r="BX1071" i="9"/>
  <c r="BW1071" i="9"/>
  <c r="BV1071" i="9"/>
  <c r="BU1071" i="9"/>
  <c r="BT1071" i="9"/>
  <c r="BS1071" i="9"/>
  <c r="BR1071" i="9"/>
  <c r="BQ1071" i="9"/>
  <c r="BP1071" i="9"/>
  <c r="BO1071" i="9"/>
  <c r="BN1071" i="9"/>
  <c r="BM1071" i="9"/>
  <c r="BL1071" i="9"/>
  <c r="BK1071" i="9"/>
  <c r="BJ1071" i="9"/>
  <c r="BI1071" i="9"/>
  <c r="BH1071" i="9"/>
  <c r="BG1071" i="9"/>
  <c r="BF1071" i="9"/>
  <c r="BE1071" i="9"/>
  <c r="BD1071" i="9"/>
  <c r="BC1071" i="9"/>
  <c r="BB1071" i="9"/>
  <c r="BA1071" i="9"/>
  <c r="AZ1071" i="9"/>
  <c r="CN1070" i="9"/>
  <c r="CO1070" i="9" s="1"/>
  <c r="CK1070" i="9"/>
  <c r="CJ1070" i="9"/>
  <c r="CI1070" i="9"/>
  <c r="CH1070" i="9"/>
  <c r="CG1070" i="9"/>
  <c r="CF1070" i="9"/>
  <c r="CC1070" i="9"/>
  <c r="CB1070" i="9"/>
  <c r="CA1070" i="9"/>
  <c r="BZ1070" i="9"/>
  <c r="BY1070" i="9"/>
  <c r="BX1070" i="9"/>
  <c r="BW1070" i="9"/>
  <c r="BV1070" i="9"/>
  <c r="BU1070" i="9"/>
  <c r="BT1070" i="9"/>
  <c r="BS1070" i="9"/>
  <c r="BR1070" i="9"/>
  <c r="BQ1070" i="9"/>
  <c r="BP1070" i="9"/>
  <c r="BO1070" i="9"/>
  <c r="BN1070" i="9"/>
  <c r="BM1070" i="9"/>
  <c r="BL1070" i="9"/>
  <c r="BK1070" i="9"/>
  <c r="BJ1070" i="9"/>
  <c r="BI1070" i="9"/>
  <c r="BH1070" i="9"/>
  <c r="BG1070" i="9"/>
  <c r="BF1070" i="9"/>
  <c r="BE1070" i="9"/>
  <c r="BD1070" i="9"/>
  <c r="BC1070" i="9"/>
  <c r="BB1070" i="9"/>
  <c r="BA1070" i="9"/>
  <c r="AZ1070" i="9"/>
  <c r="CN1069" i="9"/>
  <c r="CO1069" i="9" s="1"/>
  <c r="CK1069" i="9"/>
  <c r="CJ1069" i="9"/>
  <c r="CI1069" i="9"/>
  <c r="CH1069" i="9"/>
  <c r="CG1069" i="9"/>
  <c r="CF1069" i="9"/>
  <c r="CC1069" i="9"/>
  <c r="CB1069" i="9"/>
  <c r="CA1069" i="9"/>
  <c r="BZ1069" i="9"/>
  <c r="BY1069" i="9"/>
  <c r="BX1069" i="9"/>
  <c r="BW1069" i="9"/>
  <c r="BV1069" i="9"/>
  <c r="BU1069" i="9"/>
  <c r="BT1069" i="9"/>
  <c r="BS1069" i="9"/>
  <c r="BR1069" i="9"/>
  <c r="BQ1069" i="9"/>
  <c r="BP1069" i="9"/>
  <c r="BO1069" i="9"/>
  <c r="BN1069" i="9"/>
  <c r="BM1069" i="9"/>
  <c r="BL1069" i="9"/>
  <c r="BK1069" i="9"/>
  <c r="BJ1069" i="9"/>
  <c r="BI1069" i="9"/>
  <c r="BH1069" i="9"/>
  <c r="BG1069" i="9"/>
  <c r="BF1069" i="9"/>
  <c r="BE1069" i="9"/>
  <c r="BD1069" i="9"/>
  <c r="BC1069" i="9"/>
  <c r="BB1069" i="9"/>
  <c r="BA1069" i="9"/>
  <c r="AZ1069" i="9"/>
  <c r="CN1068" i="9"/>
  <c r="CO1068" i="9" s="1"/>
  <c r="CK1068" i="9"/>
  <c r="CJ1068" i="9"/>
  <c r="CI1068" i="9"/>
  <c r="CH1068" i="9"/>
  <c r="CG1068" i="9"/>
  <c r="CF1068" i="9"/>
  <c r="CC1068" i="9"/>
  <c r="CB1068" i="9"/>
  <c r="CA1068" i="9"/>
  <c r="BZ1068" i="9"/>
  <c r="BY1068" i="9"/>
  <c r="BX1068" i="9"/>
  <c r="BW1068" i="9"/>
  <c r="BV1068" i="9"/>
  <c r="BU1068" i="9"/>
  <c r="BT1068" i="9"/>
  <c r="BS1068" i="9"/>
  <c r="BR1068" i="9"/>
  <c r="BQ1068" i="9"/>
  <c r="BP1068" i="9"/>
  <c r="BO1068" i="9"/>
  <c r="BN1068" i="9"/>
  <c r="BM1068" i="9"/>
  <c r="BL1068" i="9"/>
  <c r="BK1068" i="9"/>
  <c r="BJ1068" i="9"/>
  <c r="BI1068" i="9"/>
  <c r="BH1068" i="9"/>
  <c r="BG1068" i="9"/>
  <c r="BF1068" i="9"/>
  <c r="BE1068" i="9"/>
  <c r="BD1068" i="9"/>
  <c r="BC1068" i="9"/>
  <c r="BB1068" i="9"/>
  <c r="BA1068" i="9"/>
  <c r="AZ1068" i="9"/>
  <c r="CN1067" i="9"/>
  <c r="CO1067" i="9" s="1"/>
  <c r="CK1067" i="9"/>
  <c r="CJ1067" i="9"/>
  <c r="CI1067" i="9"/>
  <c r="CH1067" i="9"/>
  <c r="CG1067" i="9"/>
  <c r="CF1067" i="9"/>
  <c r="CC1067" i="9"/>
  <c r="CB1067" i="9"/>
  <c r="CA1067" i="9"/>
  <c r="BZ1067" i="9"/>
  <c r="BY1067" i="9"/>
  <c r="BX1067" i="9"/>
  <c r="BW1067" i="9"/>
  <c r="BV1067" i="9"/>
  <c r="BU1067" i="9"/>
  <c r="BT1067" i="9"/>
  <c r="BS1067" i="9"/>
  <c r="BR1067" i="9"/>
  <c r="BQ1067" i="9"/>
  <c r="BP1067" i="9"/>
  <c r="BO1067" i="9"/>
  <c r="BN1067" i="9"/>
  <c r="BM1067" i="9"/>
  <c r="BL1067" i="9"/>
  <c r="BK1067" i="9"/>
  <c r="BJ1067" i="9"/>
  <c r="BI1067" i="9"/>
  <c r="BH1067" i="9"/>
  <c r="BG1067" i="9"/>
  <c r="BF1067" i="9"/>
  <c r="BE1067" i="9"/>
  <c r="BD1067" i="9"/>
  <c r="BC1067" i="9"/>
  <c r="BB1067" i="9"/>
  <c r="BA1067" i="9"/>
  <c r="AZ1067" i="9"/>
  <c r="CN1066" i="9"/>
  <c r="CO1066" i="9" s="1"/>
  <c r="CK1066" i="9"/>
  <c r="CJ1066" i="9"/>
  <c r="CI1066" i="9"/>
  <c r="CH1066" i="9"/>
  <c r="CG1066" i="9"/>
  <c r="CF1066" i="9"/>
  <c r="CC1066" i="9"/>
  <c r="CB1066" i="9"/>
  <c r="CA1066" i="9"/>
  <c r="BZ1066" i="9"/>
  <c r="BY1066" i="9"/>
  <c r="BX1066" i="9"/>
  <c r="BW1066" i="9"/>
  <c r="BV1066" i="9"/>
  <c r="BU1066" i="9"/>
  <c r="BT1066" i="9"/>
  <c r="BS1066" i="9"/>
  <c r="BR1066" i="9"/>
  <c r="BQ1066" i="9"/>
  <c r="BP1066" i="9"/>
  <c r="BO1066" i="9"/>
  <c r="BN1066" i="9"/>
  <c r="BM1066" i="9"/>
  <c r="BL1066" i="9"/>
  <c r="BK1066" i="9"/>
  <c r="BJ1066" i="9"/>
  <c r="BI1066" i="9"/>
  <c r="BH1066" i="9"/>
  <c r="BG1066" i="9"/>
  <c r="BF1066" i="9"/>
  <c r="BE1066" i="9"/>
  <c r="BD1066" i="9"/>
  <c r="BC1066" i="9"/>
  <c r="BB1066" i="9"/>
  <c r="BA1066" i="9"/>
  <c r="AZ1066" i="9"/>
  <c r="CN1065" i="9"/>
  <c r="CO1065" i="9" s="1"/>
  <c r="CK1065" i="9"/>
  <c r="CJ1065" i="9"/>
  <c r="CI1065" i="9"/>
  <c r="CH1065" i="9"/>
  <c r="CG1065" i="9"/>
  <c r="CF1065" i="9"/>
  <c r="CC1065" i="9"/>
  <c r="CB1065" i="9"/>
  <c r="CA1065" i="9"/>
  <c r="BZ1065" i="9"/>
  <c r="BY1065" i="9"/>
  <c r="BX1065" i="9"/>
  <c r="BW1065" i="9"/>
  <c r="BV1065" i="9"/>
  <c r="BU1065" i="9"/>
  <c r="BT1065" i="9"/>
  <c r="BS1065" i="9"/>
  <c r="BR1065" i="9"/>
  <c r="BQ1065" i="9"/>
  <c r="BP1065" i="9"/>
  <c r="BO1065" i="9"/>
  <c r="BN1065" i="9"/>
  <c r="BM1065" i="9"/>
  <c r="BL1065" i="9"/>
  <c r="BK1065" i="9"/>
  <c r="BJ1065" i="9"/>
  <c r="BI1065" i="9"/>
  <c r="BH1065" i="9"/>
  <c r="BG1065" i="9"/>
  <c r="BF1065" i="9"/>
  <c r="BE1065" i="9"/>
  <c r="BD1065" i="9"/>
  <c r="BC1065" i="9"/>
  <c r="BB1065" i="9"/>
  <c r="BA1065" i="9"/>
  <c r="AZ1065" i="9"/>
  <c r="CN1064" i="9"/>
  <c r="CO1064" i="9" s="1"/>
  <c r="CK1064" i="9"/>
  <c r="CJ1064" i="9"/>
  <c r="CI1064" i="9"/>
  <c r="CH1064" i="9"/>
  <c r="CG1064" i="9"/>
  <c r="CF1064" i="9"/>
  <c r="CC1064" i="9"/>
  <c r="CB1064" i="9"/>
  <c r="CA1064" i="9"/>
  <c r="BZ1064" i="9"/>
  <c r="BY1064" i="9"/>
  <c r="BX1064" i="9"/>
  <c r="BW1064" i="9"/>
  <c r="BV1064" i="9"/>
  <c r="BU1064" i="9"/>
  <c r="BT1064" i="9"/>
  <c r="BS1064" i="9"/>
  <c r="BR1064" i="9"/>
  <c r="BQ1064" i="9"/>
  <c r="BP1064" i="9"/>
  <c r="BO1064" i="9"/>
  <c r="BN1064" i="9"/>
  <c r="BM1064" i="9"/>
  <c r="BL1064" i="9"/>
  <c r="BK1064" i="9"/>
  <c r="BJ1064" i="9"/>
  <c r="BI1064" i="9"/>
  <c r="BH1064" i="9"/>
  <c r="BG1064" i="9"/>
  <c r="BF1064" i="9"/>
  <c r="BE1064" i="9"/>
  <c r="BD1064" i="9"/>
  <c r="BC1064" i="9"/>
  <c r="BB1064" i="9"/>
  <c r="BA1064" i="9"/>
  <c r="AZ1064" i="9"/>
  <c r="CN1063" i="9"/>
  <c r="CO1063" i="9" s="1"/>
  <c r="CK1063" i="9"/>
  <c r="CJ1063" i="9"/>
  <c r="CI1063" i="9"/>
  <c r="CH1063" i="9"/>
  <c r="CG1063" i="9"/>
  <c r="CF1063" i="9"/>
  <c r="CC1063" i="9"/>
  <c r="CB1063" i="9"/>
  <c r="CA1063" i="9"/>
  <c r="BZ1063" i="9"/>
  <c r="BY1063" i="9"/>
  <c r="BX1063" i="9"/>
  <c r="BW1063" i="9"/>
  <c r="BV1063" i="9"/>
  <c r="BU1063" i="9"/>
  <c r="BT1063" i="9"/>
  <c r="BS1063" i="9"/>
  <c r="BR1063" i="9"/>
  <c r="BQ1063" i="9"/>
  <c r="BP1063" i="9"/>
  <c r="BO1063" i="9"/>
  <c r="BN1063" i="9"/>
  <c r="BM1063" i="9"/>
  <c r="BL1063" i="9"/>
  <c r="BK1063" i="9"/>
  <c r="BJ1063" i="9"/>
  <c r="BI1063" i="9"/>
  <c r="BH1063" i="9"/>
  <c r="BG1063" i="9"/>
  <c r="BF1063" i="9"/>
  <c r="BE1063" i="9"/>
  <c r="BD1063" i="9"/>
  <c r="BC1063" i="9"/>
  <c r="BB1063" i="9"/>
  <c r="BA1063" i="9"/>
  <c r="AZ1063" i="9"/>
  <c r="CN1062" i="9"/>
  <c r="CO1062" i="9" s="1"/>
  <c r="CK1062" i="9"/>
  <c r="CJ1062" i="9"/>
  <c r="CI1062" i="9"/>
  <c r="CH1062" i="9"/>
  <c r="CG1062" i="9"/>
  <c r="CF1062" i="9"/>
  <c r="CC1062" i="9"/>
  <c r="CB1062" i="9"/>
  <c r="CA1062" i="9"/>
  <c r="BZ1062" i="9"/>
  <c r="BY1062" i="9"/>
  <c r="BX1062" i="9"/>
  <c r="BW1062" i="9"/>
  <c r="BV1062" i="9"/>
  <c r="BU1062" i="9"/>
  <c r="BT1062" i="9"/>
  <c r="BS1062" i="9"/>
  <c r="BR1062" i="9"/>
  <c r="BQ1062" i="9"/>
  <c r="BP1062" i="9"/>
  <c r="BO1062" i="9"/>
  <c r="BN1062" i="9"/>
  <c r="BM1062" i="9"/>
  <c r="BL1062" i="9"/>
  <c r="BK1062" i="9"/>
  <c r="BJ1062" i="9"/>
  <c r="BI1062" i="9"/>
  <c r="BH1062" i="9"/>
  <c r="BG1062" i="9"/>
  <c r="BF1062" i="9"/>
  <c r="BE1062" i="9"/>
  <c r="BD1062" i="9"/>
  <c r="BC1062" i="9"/>
  <c r="BB1062" i="9"/>
  <c r="BA1062" i="9"/>
  <c r="AZ1062" i="9"/>
  <c r="CN1061" i="9"/>
  <c r="CO1061" i="9" s="1"/>
  <c r="CK1061" i="9"/>
  <c r="CJ1061" i="9"/>
  <c r="CI1061" i="9"/>
  <c r="CH1061" i="9"/>
  <c r="CG1061" i="9"/>
  <c r="CF1061" i="9"/>
  <c r="CC1061" i="9"/>
  <c r="CB1061" i="9"/>
  <c r="CA1061" i="9"/>
  <c r="BZ1061" i="9"/>
  <c r="BY1061" i="9"/>
  <c r="BX1061" i="9"/>
  <c r="BW1061" i="9"/>
  <c r="BV1061" i="9"/>
  <c r="BU1061" i="9"/>
  <c r="BT1061" i="9"/>
  <c r="BS1061" i="9"/>
  <c r="BR1061" i="9"/>
  <c r="BQ1061" i="9"/>
  <c r="BP1061" i="9"/>
  <c r="BO1061" i="9"/>
  <c r="BN1061" i="9"/>
  <c r="BM1061" i="9"/>
  <c r="BL1061" i="9"/>
  <c r="BK1061" i="9"/>
  <c r="BJ1061" i="9"/>
  <c r="BI1061" i="9"/>
  <c r="BH1061" i="9"/>
  <c r="BG1061" i="9"/>
  <c r="BF1061" i="9"/>
  <c r="BE1061" i="9"/>
  <c r="BD1061" i="9"/>
  <c r="BC1061" i="9"/>
  <c r="BB1061" i="9"/>
  <c r="BA1061" i="9"/>
  <c r="AZ1061" i="9"/>
  <c r="CN1060" i="9"/>
  <c r="CO1060" i="9" s="1"/>
  <c r="CK1060" i="9"/>
  <c r="CJ1060" i="9"/>
  <c r="CI1060" i="9"/>
  <c r="CH1060" i="9"/>
  <c r="CG1060" i="9"/>
  <c r="CF1060" i="9"/>
  <c r="CC1060" i="9"/>
  <c r="CB1060" i="9"/>
  <c r="CA1060" i="9"/>
  <c r="BZ1060" i="9"/>
  <c r="BY1060" i="9"/>
  <c r="BX1060" i="9"/>
  <c r="BW1060" i="9"/>
  <c r="BV1060" i="9"/>
  <c r="BU1060" i="9"/>
  <c r="BT1060" i="9"/>
  <c r="BS1060" i="9"/>
  <c r="BR1060" i="9"/>
  <c r="BQ1060" i="9"/>
  <c r="BP1060" i="9"/>
  <c r="BO1060" i="9"/>
  <c r="BN1060" i="9"/>
  <c r="BM1060" i="9"/>
  <c r="BL1060" i="9"/>
  <c r="BK1060" i="9"/>
  <c r="BJ1060" i="9"/>
  <c r="BI1060" i="9"/>
  <c r="BH1060" i="9"/>
  <c r="BG1060" i="9"/>
  <c r="BF1060" i="9"/>
  <c r="BE1060" i="9"/>
  <c r="BD1060" i="9"/>
  <c r="BC1060" i="9"/>
  <c r="BB1060" i="9"/>
  <c r="BA1060" i="9"/>
  <c r="AZ1060" i="9"/>
  <c r="CN1059" i="9"/>
  <c r="CO1059" i="9" s="1"/>
  <c r="CK1059" i="9"/>
  <c r="CJ1059" i="9"/>
  <c r="CI1059" i="9"/>
  <c r="CH1059" i="9"/>
  <c r="CG1059" i="9"/>
  <c r="CF1059" i="9"/>
  <c r="CC1059" i="9"/>
  <c r="CB1059" i="9"/>
  <c r="CA1059" i="9"/>
  <c r="BZ1059" i="9"/>
  <c r="BY1059" i="9"/>
  <c r="BX1059" i="9"/>
  <c r="BW1059" i="9"/>
  <c r="BV1059" i="9"/>
  <c r="BU1059" i="9"/>
  <c r="BT1059" i="9"/>
  <c r="BS1059" i="9"/>
  <c r="BR1059" i="9"/>
  <c r="BQ1059" i="9"/>
  <c r="BP1059" i="9"/>
  <c r="BO1059" i="9"/>
  <c r="BN1059" i="9"/>
  <c r="BM1059" i="9"/>
  <c r="BL1059" i="9"/>
  <c r="BK1059" i="9"/>
  <c r="BJ1059" i="9"/>
  <c r="BI1059" i="9"/>
  <c r="BH1059" i="9"/>
  <c r="BG1059" i="9"/>
  <c r="BF1059" i="9"/>
  <c r="BE1059" i="9"/>
  <c r="BD1059" i="9"/>
  <c r="BC1059" i="9"/>
  <c r="BB1059" i="9"/>
  <c r="BA1059" i="9"/>
  <c r="AZ1059" i="9"/>
  <c r="CN1058" i="9"/>
  <c r="CO1058" i="9" s="1"/>
  <c r="CK1058" i="9"/>
  <c r="CJ1058" i="9"/>
  <c r="CI1058" i="9"/>
  <c r="CH1058" i="9"/>
  <c r="CG1058" i="9"/>
  <c r="CF1058" i="9"/>
  <c r="CC1058" i="9"/>
  <c r="CB1058" i="9"/>
  <c r="CA1058" i="9"/>
  <c r="BZ1058" i="9"/>
  <c r="BY1058" i="9"/>
  <c r="BX1058" i="9"/>
  <c r="BW1058" i="9"/>
  <c r="BV1058" i="9"/>
  <c r="BU1058" i="9"/>
  <c r="BT1058" i="9"/>
  <c r="BS1058" i="9"/>
  <c r="BR1058" i="9"/>
  <c r="BQ1058" i="9"/>
  <c r="BP1058" i="9"/>
  <c r="BO1058" i="9"/>
  <c r="BN1058" i="9"/>
  <c r="BM1058" i="9"/>
  <c r="BL1058" i="9"/>
  <c r="BK1058" i="9"/>
  <c r="BJ1058" i="9"/>
  <c r="BI1058" i="9"/>
  <c r="BH1058" i="9"/>
  <c r="BG1058" i="9"/>
  <c r="BF1058" i="9"/>
  <c r="BE1058" i="9"/>
  <c r="BD1058" i="9"/>
  <c r="BC1058" i="9"/>
  <c r="BB1058" i="9"/>
  <c r="BA1058" i="9"/>
  <c r="AZ1058" i="9"/>
  <c r="CN1057" i="9"/>
  <c r="CO1057" i="9" s="1"/>
  <c r="CK1057" i="9"/>
  <c r="CJ1057" i="9"/>
  <c r="CI1057" i="9"/>
  <c r="CH1057" i="9"/>
  <c r="CG1057" i="9"/>
  <c r="CF1057" i="9"/>
  <c r="CC1057" i="9"/>
  <c r="CB1057" i="9"/>
  <c r="CA1057" i="9"/>
  <c r="BZ1057" i="9"/>
  <c r="BY1057" i="9"/>
  <c r="BX1057" i="9"/>
  <c r="BW1057" i="9"/>
  <c r="BV1057" i="9"/>
  <c r="BU1057" i="9"/>
  <c r="BT1057" i="9"/>
  <c r="BS1057" i="9"/>
  <c r="BR1057" i="9"/>
  <c r="BQ1057" i="9"/>
  <c r="BP1057" i="9"/>
  <c r="BO1057" i="9"/>
  <c r="BN1057" i="9"/>
  <c r="BM1057" i="9"/>
  <c r="BL1057" i="9"/>
  <c r="BK1057" i="9"/>
  <c r="BJ1057" i="9"/>
  <c r="BI1057" i="9"/>
  <c r="BH1057" i="9"/>
  <c r="BG1057" i="9"/>
  <c r="BF1057" i="9"/>
  <c r="BE1057" i="9"/>
  <c r="BD1057" i="9"/>
  <c r="BC1057" i="9"/>
  <c r="BB1057" i="9"/>
  <c r="BA1057" i="9"/>
  <c r="AZ1057" i="9"/>
  <c r="CN1056" i="9"/>
  <c r="CO1056" i="9" s="1"/>
  <c r="CK1056" i="9"/>
  <c r="CJ1056" i="9"/>
  <c r="CI1056" i="9"/>
  <c r="CH1056" i="9"/>
  <c r="CG1056" i="9"/>
  <c r="CF1056" i="9"/>
  <c r="CC1056" i="9"/>
  <c r="CB1056" i="9"/>
  <c r="CA1056" i="9"/>
  <c r="BZ1056" i="9"/>
  <c r="BY1056" i="9"/>
  <c r="BX1056" i="9"/>
  <c r="BW1056" i="9"/>
  <c r="BV1056" i="9"/>
  <c r="BU1056" i="9"/>
  <c r="BT1056" i="9"/>
  <c r="BS1056" i="9"/>
  <c r="BR1056" i="9"/>
  <c r="BQ1056" i="9"/>
  <c r="BP1056" i="9"/>
  <c r="BO1056" i="9"/>
  <c r="BN1056" i="9"/>
  <c r="BM1056" i="9"/>
  <c r="BL1056" i="9"/>
  <c r="BK1056" i="9"/>
  <c r="BJ1056" i="9"/>
  <c r="BI1056" i="9"/>
  <c r="BH1056" i="9"/>
  <c r="BG1056" i="9"/>
  <c r="BF1056" i="9"/>
  <c r="BE1056" i="9"/>
  <c r="BD1056" i="9"/>
  <c r="BC1056" i="9"/>
  <c r="BB1056" i="9"/>
  <c r="BA1056" i="9"/>
  <c r="AZ1056" i="9"/>
  <c r="CN1055" i="9"/>
  <c r="CO1055" i="9" s="1"/>
  <c r="CK1055" i="9"/>
  <c r="CJ1055" i="9"/>
  <c r="CI1055" i="9"/>
  <c r="CH1055" i="9"/>
  <c r="CG1055" i="9"/>
  <c r="CF1055" i="9"/>
  <c r="CC1055" i="9"/>
  <c r="CB1055" i="9"/>
  <c r="CA1055" i="9"/>
  <c r="BZ1055" i="9"/>
  <c r="BY1055" i="9"/>
  <c r="BX1055" i="9"/>
  <c r="BW1055" i="9"/>
  <c r="BV1055" i="9"/>
  <c r="BU1055" i="9"/>
  <c r="BT1055" i="9"/>
  <c r="BS1055" i="9"/>
  <c r="BR1055" i="9"/>
  <c r="BQ1055" i="9"/>
  <c r="BP1055" i="9"/>
  <c r="BO1055" i="9"/>
  <c r="BN1055" i="9"/>
  <c r="BM1055" i="9"/>
  <c r="BL1055" i="9"/>
  <c r="BK1055" i="9"/>
  <c r="BJ1055" i="9"/>
  <c r="BI1055" i="9"/>
  <c r="BH1055" i="9"/>
  <c r="BG1055" i="9"/>
  <c r="BF1055" i="9"/>
  <c r="BE1055" i="9"/>
  <c r="BD1055" i="9"/>
  <c r="BC1055" i="9"/>
  <c r="BB1055" i="9"/>
  <c r="BA1055" i="9"/>
  <c r="AZ1055" i="9"/>
  <c r="CN1054" i="9"/>
  <c r="CO1054" i="9" s="1"/>
  <c r="CK1054" i="9"/>
  <c r="CJ1054" i="9"/>
  <c r="CI1054" i="9"/>
  <c r="CH1054" i="9"/>
  <c r="CG1054" i="9"/>
  <c r="CF1054" i="9"/>
  <c r="CC1054" i="9"/>
  <c r="CB1054" i="9"/>
  <c r="CA1054" i="9"/>
  <c r="BZ1054" i="9"/>
  <c r="BY1054" i="9"/>
  <c r="BX1054" i="9"/>
  <c r="BW1054" i="9"/>
  <c r="BV1054" i="9"/>
  <c r="BU1054" i="9"/>
  <c r="BT1054" i="9"/>
  <c r="BS1054" i="9"/>
  <c r="BR1054" i="9"/>
  <c r="BQ1054" i="9"/>
  <c r="BP1054" i="9"/>
  <c r="BO1054" i="9"/>
  <c r="BN1054" i="9"/>
  <c r="BM1054" i="9"/>
  <c r="BL1054" i="9"/>
  <c r="BK1054" i="9"/>
  <c r="BJ1054" i="9"/>
  <c r="BI1054" i="9"/>
  <c r="BH1054" i="9"/>
  <c r="BG1054" i="9"/>
  <c r="BF1054" i="9"/>
  <c r="BE1054" i="9"/>
  <c r="BD1054" i="9"/>
  <c r="BC1054" i="9"/>
  <c r="BB1054" i="9"/>
  <c r="BA1054" i="9"/>
  <c r="AZ1054" i="9"/>
  <c r="CN1053" i="9"/>
  <c r="CO1053" i="9" s="1"/>
  <c r="CK1053" i="9"/>
  <c r="CJ1053" i="9"/>
  <c r="CI1053" i="9"/>
  <c r="CH1053" i="9"/>
  <c r="CG1053" i="9"/>
  <c r="CF1053" i="9"/>
  <c r="CC1053" i="9"/>
  <c r="CB1053" i="9"/>
  <c r="CA1053" i="9"/>
  <c r="BZ1053" i="9"/>
  <c r="BY1053" i="9"/>
  <c r="BX1053" i="9"/>
  <c r="BW1053" i="9"/>
  <c r="BV1053" i="9"/>
  <c r="BU1053" i="9"/>
  <c r="BT1053" i="9"/>
  <c r="BS1053" i="9"/>
  <c r="BR1053" i="9"/>
  <c r="BQ1053" i="9"/>
  <c r="BP1053" i="9"/>
  <c r="BO1053" i="9"/>
  <c r="BN1053" i="9"/>
  <c r="BM1053" i="9"/>
  <c r="BL1053" i="9"/>
  <c r="BK1053" i="9"/>
  <c r="BJ1053" i="9"/>
  <c r="BI1053" i="9"/>
  <c r="BH1053" i="9"/>
  <c r="BG1053" i="9"/>
  <c r="BF1053" i="9"/>
  <c r="BE1053" i="9"/>
  <c r="BD1053" i="9"/>
  <c r="BC1053" i="9"/>
  <c r="BB1053" i="9"/>
  <c r="BA1053" i="9"/>
  <c r="AZ1053" i="9"/>
  <c r="CN1052" i="9"/>
  <c r="CO1052" i="9" s="1"/>
  <c r="CK1052" i="9"/>
  <c r="CJ1052" i="9"/>
  <c r="CI1052" i="9"/>
  <c r="CH1052" i="9"/>
  <c r="CG1052" i="9"/>
  <c r="CF1052" i="9"/>
  <c r="CC1052" i="9"/>
  <c r="CB1052" i="9"/>
  <c r="CA1052" i="9"/>
  <c r="BZ1052" i="9"/>
  <c r="BY1052" i="9"/>
  <c r="BX1052" i="9"/>
  <c r="BW1052" i="9"/>
  <c r="BV1052" i="9"/>
  <c r="BU1052" i="9"/>
  <c r="BT1052" i="9"/>
  <c r="BS1052" i="9"/>
  <c r="BR1052" i="9"/>
  <c r="BQ1052" i="9"/>
  <c r="BP1052" i="9"/>
  <c r="BO1052" i="9"/>
  <c r="BN1052" i="9"/>
  <c r="BM1052" i="9"/>
  <c r="BL1052" i="9"/>
  <c r="BK1052" i="9"/>
  <c r="BJ1052" i="9"/>
  <c r="BI1052" i="9"/>
  <c r="BH1052" i="9"/>
  <c r="BG1052" i="9"/>
  <c r="BF1052" i="9"/>
  <c r="BE1052" i="9"/>
  <c r="BD1052" i="9"/>
  <c r="BC1052" i="9"/>
  <c r="BB1052" i="9"/>
  <c r="BA1052" i="9"/>
  <c r="AZ1052" i="9"/>
  <c r="CN1051" i="9"/>
  <c r="CO1051" i="9" s="1"/>
  <c r="CK1051" i="9"/>
  <c r="CJ1051" i="9"/>
  <c r="CI1051" i="9"/>
  <c r="CH1051" i="9"/>
  <c r="CG1051" i="9"/>
  <c r="CF1051" i="9"/>
  <c r="CC1051" i="9"/>
  <c r="CB1051" i="9"/>
  <c r="CA1051" i="9"/>
  <c r="BZ1051" i="9"/>
  <c r="BY1051" i="9"/>
  <c r="BX1051" i="9"/>
  <c r="BW1051" i="9"/>
  <c r="BV1051" i="9"/>
  <c r="BU1051" i="9"/>
  <c r="BT1051" i="9"/>
  <c r="BS1051" i="9"/>
  <c r="BR1051" i="9"/>
  <c r="BQ1051" i="9"/>
  <c r="BP1051" i="9"/>
  <c r="BO1051" i="9"/>
  <c r="BN1051" i="9"/>
  <c r="BM1051" i="9"/>
  <c r="BL1051" i="9"/>
  <c r="BK1051" i="9"/>
  <c r="BJ1051" i="9"/>
  <c r="BI1051" i="9"/>
  <c r="BH1051" i="9"/>
  <c r="BG1051" i="9"/>
  <c r="BF1051" i="9"/>
  <c r="BE1051" i="9"/>
  <c r="BD1051" i="9"/>
  <c r="BC1051" i="9"/>
  <c r="BB1051" i="9"/>
  <c r="BA1051" i="9"/>
  <c r="AZ1051" i="9"/>
  <c r="CN1050" i="9"/>
  <c r="CO1050" i="9" s="1"/>
  <c r="CK1050" i="9"/>
  <c r="CJ1050" i="9"/>
  <c r="CI1050" i="9"/>
  <c r="CH1050" i="9"/>
  <c r="CG1050" i="9"/>
  <c r="CF1050" i="9"/>
  <c r="CC1050" i="9"/>
  <c r="CB1050" i="9"/>
  <c r="CA1050" i="9"/>
  <c r="BZ1050" i="9"/>
  <c r="BY1050" i="9"/>
  <c r="BX1050" i="9"/>
  <c r="BW1050" i="9"/>
  <c r="BV1050" i="9"/>
  <c r="BU1050" i="9"/>
  <c r="BT1050" i="9"/>
  <c r="BS1050" i="9"/>
  <c r="BR1050" i="9"/>
  <c r="BQ1050" i="9"/>
  <c r="BP1050" i="9"/>
  <c r="BO1050" i="9"/>
  <c r="BN1050" i="9"/>
  <c r="BM1050" i="9"/>
  <c r="BL1050" i="9"/>
  <c r="BK1050" i="9"/>
  <c r="BJ1050" i="9"/>
  <c r="BI1050" i="9"/>
  <c r="BH1050" i="9"/>
  <c r="BG1050" i="9"/>
  <c r="BF1050" i="9"/>
  <c r="BE1050" i="9"/>
  <c r="BD1050" i="9"/>
  <c r="BC1050" i="9"/>
  <c r="BB1050" i="9"/>
  <c r="BA1050" i="9"/>
  <c r="AZ1050" i="9"/>
  <c r="CN1049" i="9"/>
  <c r="CO1049" i="9" s="1"/>
  <c r="CK1049" i="9"/>
  <c r="CJ1049" i="9"/>
  <c r="CI1049" i="9"/>
  <c r="CH1049" i="9"/>
  <c r="CG1049" i="9"/>
  <c r="CF1049" i="9"/>
  <c r="CC1049" i="9"/>
  <c r="CB1049" i="9"/>
  <c r="CA1049" i="9"/>
  <c r="BZ1049" i="9"/>
  <c r="BY1049" i="9"/>
  <c r="BX1049" i="9"/>
  <c r="BW1049" i="9"/>
  <c r="BV1049" i="9"/>
  <c r="BU1049" i="9"/>
  <c r="BT1049" i="9"/>
  <c r="BS1049" i="9"/>
  <c r="BR1049" i="9"/>
  <c r="BQ1049" i="9"/>
  <c r="BP1049" i="9"/>
  <c r="BO1049" i="9"/>
  <c r="BN1049" i="9"/>
  <c r="BM1049" i="9"/>
  <c r="BL1049" i="9"/>
  <c r="BK1049" i="9"/>
  <c r="BJ1049" i="9"/>
  <c r="BI1049" i="9"/>
  <c r="BH1049" i="9"/>
  <c r="BG1049" i="9"/>
  <c r="BF1049" i="9"/>
  <c r="BE1049" i="9"/>
  <c r="BD1049" i="9"/>
  <c r="BC1049" i="9"/>
  <c r="BB1049" i="9"/>
  <c r="BA1049" i="9"/>
  <c r="AZ1049" i="9"/>
  <c r="CN1048" i="9"/>
  <c r="CO1048" i="9" s="1"/>
  <c r="CK1048" i="9"/>
  <c r="CJ1048" i="9"/>
  <c r="CI1048" i="9"/>
  <c r="CH1048" i="9"/>
  <c r="CG1048" i="9"/>
  <c r="CF1048" i="9"/>
  <c r="CC1048" i="9"/>
  <c r="CB1048" i="9"/>
  <c r="CA1048" i="9"/>
  <c r="BZ1048" i="9"/>
  <c r="BY1048" i="9"/>
  <c r="BX1048" i="9"/>
  <c r="BW1048" i="9"/>
  <c r="BV1048" i="9"/>
  <c r="BU1048" i="9"/>
  <c r="BT1048" i="9"/>
  <c r="BS1048" i="9"/>
  <c r="BR1048" i="9"/>
  <c r="BQ1048" i="9"/>
  <c r="BP1048" i="9"/>
  <c r="BO1048" i="9"/>
  <c r="BN1048" i="9"/>
  <c r="BM1048" i="9"/>
  <c r="BL1048" i="9"/>
  <c r="BK1048" i="9"/>
  <c r="BJ1048" i="9"/>
  <c r="BI1048" i="9"/>
  <c r="BH1048" i="9"/>
  <c r="BG1048" i="9"/>
  <c r="BF1048" i="9"/>
  <c r="BE1048" i="9"/>
  <c r="BD1048" i="9"/>
  <c r="BC1048" i="9"/>
  <c r="BB1048" i="9"/>
  <c r="BA1048" i="9"/>
  <c r="AZ1048" i="9"/>
  <c r="CN1047" i="9"/>
  <c r="CO1047" i="9" s="1"/>
  <c r="CK1047" i="9"/>
  <c r="CJ1047" i="9"/>
  <c r="CI1047" i="9"/>
  <c r="CH1047" i="9"/>
  <c r="CG1047" i="9"/>
  <c r="CF1047" i="9"/>
  <c r="CC1047" i="9"/>
  <c r="CB1047" i="9"/>
  <c r="CA1047" i="9"/>
  <c r="BZ1047" i="9"/>
  <c r="BY1047" i="9"/>
  <c r="BX1047" i="9"/>
  <c r="BW1047" i="9"/>
  <c r="BV1047" i="9"/>
  <c r="BU1047" i="9"/>
  <c r="BT1047" i="9"/>
  <c r="BS1047" i="9"/>
  <c r="BR1047" i="9"/>
  <c r="BQ1047" i="9"/>
  <c r="BP1047" i="9"/>
  <c r="BO1047" i="9"/>
  <c r="BN1047" i="9"/>
  <c r="BM1047" i="9"/>
  <c r="BL1047" i="9"/>
  <c r="BK1047" i="9"/>
  <c r="BJ1047" i="9"/>
  <c r="BI1047" i="9"/>
  <c r="BH1047" i="9"/>
  <c r="BG1047" i="9"/>
  <c r="BF1047" i="9"/>
  <c r="BE1047" i="9"/>
  <c r="BD1047" i="9"/>
  <c r="BC1047" i="9"/>
  <c r="BB1047" i="9"/>
  <c r="BA1047" i="9"/>
  <c r="AZ1047" i="9"/>
  <c r="CN1046" i="9"/>
  <c r="CO1046" i="9" s="1"/>
  <c r="CK1046" i="9"/>
  <c r="CJ1046" i="9"/>
  <c r="CI1046" i="9"/>
  <c r="CH1046" i="9"/>
  <c r="CG1046" i="9"/>
  <c r="CF1046" i="9"/>
  <c r="CC1046" i="9"/>
  <c r="CB1046" i="9"/>
  <c r="CA1046" i="9"/>
  <c r="BZ1046" i="9"/>
  <c r="BY1046" i="9"/>
  <c r="BX1046" i="9"/>
  <c r="BW1046" i="9"/>
  <c r="BV1046" i="9"/>
  <c r="BU1046" i="9"/>
  <c r="BT1046" i="9"/>
  <c r="BS1046" i="9"/>
  <c r="BR1046" i="9"/>
  <c r="BQ1046" i="9"/>
  <c r="BP1046" i="9"/>
  <c r="BO1046" i="9"/>
  <c r="BN1046" i="9"/>
  <c r="BM1046" i="9"/>
  <c r="BL1046" i="9"/>
  <c r="BK1046" i="9"/>
  <c r="BJ1046" i="9"/>
  <c r="BI1046" i="9"/>
  <c r="BH1046" i="9"/>
  <c r="BG1046" i="9"/>
  <c r="BF1046" i="9"/>
  <c r="BE1046" i="9"/>
  <c r="BD1046" i="9"/>
  <c r="BC1046" i="9"/>
  <c r="BB1046" i="9"/>
  <c r="BA1046" i="9"/>
  <c r="AZ1046" i="9"/>
  <c r="CN1045" i="9"/>
  <c r="CO1045" i="9" s="1"/>
  <c r="CK1045" i="9"/>
  <c r="CJ1045" i="9"/>
  <c r="CI1045" i="9"/>
  <c r="CH1045" i="9"/>
  <c r="CG1045" i="9"/>
  <c r="CF1045" i="9"/>
  <c r="CC1045" i="9"/>
  <c r="CB1045" i="9"/>
  <c r="CA1045" i="9"/>
  <c r="BZ1045" i="9"/>
  <c r="BY1045" i="9"/>
  <c r="BX1045" i="9"/>
  <c r="BW1045" i="9"/>
  <c r="BV1045" i="9"/>
  <c r="BU1045" i="9"/>
  <c r="BT1045" i="9"/>
  <c r="BS1045" i="9"/>
  <c r="BR1045" i="9"/>
  <c r="BQ1045" i="9"/>
  <c r="BP1045" i="9"/>
  <c r="BO1045" i="9"/>
  <c r="BN1045" i="9"/>
  <c r="BM1045" i="9"/>
  <c r="BL1045" i="9"/>
  <c r="BK1045" i="9"/>
  <c r="BJ1045" i="9"/>
  <c r="BI1045" i="9"/>
  <c r="BH1045" i="9"/>
  <c r="BG1045" i="9"/>
  <c r="BF1045" i="9"/>
  <c r="BE1045" i="9"/>
  <c r="BD1045" i="9"/>
  <c r="BC1045" i="9"/>
  <c r="BB1045" i="9"/>
  <c r="BA1045" i="9"/>
  <c r="AZ1045" i="9"/>
  <c r="CN1044" i="9"/>
  <c r="CO1044" i="9" s="1"/>
  <c r="CK1044" i="9"/>
  <c r="CJ1044" i="9"/>
  <c r="CI1044" i="9"/>
  <c r="CH1044" i="9"/>
  <c r="CG1044" i="9"/>
  <c r="CF1044" i="9"/>
  <c r="CC1044" i="9"/>
  <c r="CB1044" i="9"/>
  <c r="CA1044" i="9"/>
  <c r="BZ1044" i="9"/>
  <c r="BY1044" i="9"/>
  <c r="BX1044" i="9"/>
  <c r="BW1044" i="9"/>
  <c r="BV1044" i="9"/>
  <c r="BU1044" i="9"/>
  <c r="BT1044" i="9"/>
  <c r="BS1044" i="9"/>
  <c r="BR1044" i="9"/>
  <c r="BQ1044" i="9"/>
  <c r="BP1044" i="9"/>
  <c r="BO1044" i="9"/>
  <c r="BN1044" i="9"/>
  <c r="BM1044" i="9"/>
  <c r="BL1044" i="9"/>
  <c r="BK1044" i="9"/>
  <c r="BJ1044" i="9"/>
  <c r="BI1044" i="9"/>
  <c r="BH1044" i="9"/>
  <c r="BG1044" i="9"/>
  <c r="BF1044" i="9"/>
  <c r="BE1044" i="9"/>
  <c r="BD1044" i="9"/>
  <c r="BC1044" i="9"/>
  <c r="BB1044" i="9"/>
  <c r="BA1044" i="9"/>
  <c r="AZ1044" i="9"/>
  <c r="CN1043" i="9"/>
  <c r="CO1043" i="9" s="1"/>
  <c r="CK1043" i="9"/>
  <c r="CJ1043" i="9"/>
  <c r="CI1043" i="9"/>
  <c r="CH1043" i="9"/>
  <c r="CG1043" i="9"/>
  <c r="CF1043" i="9"/>
  <c r="CC1043" i="9"/>
  <c r="CB1043" i="9"/>
  <c r="CA1043" i="9"/>
  <c r="BZ1043" i="9"/>
  <c r="BY1043" i="9"/>
  <c r="BX1043" i="9"/>
  <c r="BW1043" i="9"/>
  <c r="BV1043" i="9"/>
  <c r="BU1043" i="9"/>
  <c r="BT1043" i="9"/>
  <c r="BS1043" i="9"/>
  <c r="BR1043" i="9"/>
  <c r="BQ1043" i="9"/>
  <c r="BP1043" i="9"/>
  <c r="BO1043" i="9"/>
  <c r="BN1043" i="9"/>
  <c r="BM1043" i="9"/>
  <c r="BL1043" i="9"/>
  <c r="BK1043" i="9"/>
  <c r="BJ1043" i="9"/>
  <c r="BI1043" i="9"/>
  <c r="BH1043" i="9"/>
  <c r="BG1043" i="9"/>
  <c r="BF1043" i="9"/>
  <c r="BE1043" i="9"/>
  <c r="BD1043" i="9"/>
  <c r="BC1043" i="9"/>
  <c r="BB1043" i="9"/>
  <c r="BA1043" i="9"/>
  <c r="AZ1043" i="9"/>
  <c r="CN1042" i="9"/>
  <c r="CO1042" i="9" s="1"/>
  <c r="CK1042" i="9"/>
  <c r="CJ1042" i="9"/>
  <c r="CI1042" i="9"/>
  <c r="CH1042" i="9"/>
  <c r="CG1042" i="9"/>
  <c r="CF1042" i="9"/>
  <c r="CC1042" i="9"/>
  <c r="CB1042" i="9"/>
  <c r="CA1042" i="9"/>
  <c r="BZ1042" i="9"/>
  <c r="BY1042" i="9"/>
  <c r="BX1042" i="9"/>
  <c r="BW1042" i="9"/>
  <c r="BV1042" i="9"/>
  <c r="BU1042" i="9"/>
  <c r="BT1042" i="9"/>
  <c r="BS1042" i="9"/>
  <c r="BR1042" i="9"/>
  <c r="BQ1042" i="9"/>
  <c r="BP1042" i="9"/>
  <c r="BO1042" i="9"/>
  <c r="BN1042" i="9"/>
  <c r="BM1042" i="9"/>
  <c r="BL1042" i="9"/>
  <c r="BK1042" i="9"/>
  <c r="BJ1042" i="9"/>
  <c r="BI1042" i="9"/>
  <c r="BH1042" i="9"/>
  <c r="BG1042" i="9"/>
  <c r="BF1042" i="9"/>
  <c r="BE1042" i="9"/>
  <c r="BD1042" i="9"/>
  <c r="BC1042" i="9"/>
  <c r="BB1042" i="9"/>
  <c r="BA1042" i="9"/>
  <c r="AZ1042" i="9"/>
  <c r="CN1041" i="9"/>
  <c r="CO1041" i="9" s="1"/>
  <c r="CK1041" i="9"/>
  <c r="CJ1041" i="9"/>
  <c r="CI1041" i="9"/>
  <c r="CH1041" i="9"/>
  <c r="CG1041" i="9"/>
  <c r="CF1041" i="9"/>
  <c r="CC1041" i="9"/>
  <c r="CB1041" i="9"/>
  <c r="CA1041" i="9"/>
  <c r="BZ1041" i="9"/>
  <c r="BY1041" i="9"/>
  <c r="BX1041" i="9"/>
  <c r="BW1041" i="9"/>
  <c r="BV1041" i="9"/>
  <c r="BU1041" i="9"/>
  <c r="BT1041" i="9"/>
  <c r="BS1041" i="9"/>
  <c r="BR1041" i="9"/>
  <c r="BQ1041" i="9"/>
  <c r="BP1041" i="9"/>
  <c r="BO1041" i="9"/>
  <c r="BN1041" i="9"/>
  <c r="BM1041" i="9"/>
  <c r="BL1041" i="9"/>
  <c r="BK1041" i="9"/>
  <c r="BJ1041" i="9"/>
  <c r="BI1041" i="9"/>
  <c r="BH1041" i="9"/>
  <c r="BG1041" i="9"/>
  <c r="BF1041" i="9"/>
  <c r="BE1041" i="9"/>
  <c r="BD1041" i="9"/>
  <c r="BC1041" i="9"/>
  <c r="BB1041" i="9"/>
  <c r="BA1041" i="9"/>
  <c r="AZ1041" i="9"/>
  <c r="CN1040" i="9"/>
  <c r="CO1040" i="9" s="1"/>
  <c r="CK1040" i="9"/>
  <c r="CJ1040" i="9"/>
  <c r="CI1040" i="9"/>
  <c r="CH1040" i="9"/>
  <c r="CG1040" i="9"/>
  <c r="CF1040" i="9"/>
  <c r="CC1040" i="9"/>
  <c r="CB1040" i="9"/>
  <c r="CA1040" i="9"/>
  <c r="BZ1040" i="9"/>
  <c r="BY1040" i="9"/>
  <c r="BX1040" i="9"/>
  <c r="BW1040" i="9"/>
  <c r="BV1040" i="9"/>
  <c r="BU1040" i="9"/>
  <c r="BT1040" i="9"/>
  <c r="BS1040" i="9"/>
  <c r="BR1040" i="9"/>
  <c r="BQ1040" i="9"/>
  <c r="BP1040" i="9"/>
  <c r="BO1040" i="9"/>
  <c r="BN1040" i="9"/>
  <c r="BM1040" i="9"/>
  <c r="BL1040" i="9"/>
  <c r="BK1040" i="9"/>
  <c r="BJ1040" i="9"/>
  <c r="BI1040" i="9"/>
  <c r="BH1040" i="9"/>
  <c r="BG1040" i="9"/>
  <c r="BF1040" i="9"/>
  <c r="BE1040" i="9"/>
  <c r="BD1040" i="9"/>
  <c r="BC1040" i="9"/>
  <c r="BB1040" i="9"/>
  <c r="BA1040" i="9"/>
  <c r="AZ1040" i="9"/>
  <c r="CN1039" i="9"/>
  <c r="CO1039" i="9" s="1"/>
  <c r="CK1039" i="9"/>
  <c r="CJ1039" i="9"/>
  <c r="CI1039" i="9"/>
  <c r="CH1039" i="9"/>
  <c r="CG1039" i="9"/>
  <c r="CF1039" i="9"/>
  <c r="CC1039" i="9"/>
  <c r="CB1039" i="9"/>
  <c r="CA1039" i="9"/>
  <c r="BZ1039" i="9"/>
  <c r="BY1039" i="9"/>
  <c r="BX1039" i="9"/>
  <c r="BW1039" i="9"/>
  <c r="BV1039" i="9"/>
  <c r="BU1039" i="9"/>
  <c r="BT1039" i="9"/>
  <c r="BS1039" i="9"/>
  <c r="BR1039" i="9"/>
  <c r="BQ1039" i="9"/>
  <c r="BP1039" i="9"/>
  <c r="BO1039" i="9"/>
  <c r="BN1039" i="9"/>
  <c r="BM1039" i="9"/>
  <c r="BL1039" i="9"/>
  <c r="BK1039" i="9"/>
  <c r="BJ1039" i="9"/>
  <c r="BI1039" i="9"/>
  <c r="BH1039" i="9"/>
  <c r="BG1039" i="9"/>
  <c r="BF1039" i="9"/>
  <c r="BE1039" i="9"/>
  <c r="BD1039" i="9"/>
  <c r="BC1039" i="9"/>
  <c r="BB1039" i="9"/>
  <c r="BA1039" i="9"/>
  <c r="AZ1039" i="9"/>
  <c r="CN1038" i="9"/>
  <c r="CO1038" i="9" s="1"/>
  <c r="CK1038" i="9"/>
  <c r="CJ1038" i="9"/>
  <c r="CI1038" i="9"/>
  <c r="CH1038" i="9"/>
  <c r="CG1038" i="9"/>
  <c r="CF1038" i="9"/>
  <c r="CC1038" i="9"/>
  <c r="CB1038" i="9"/>
  <c r="CA1038" i="9"/>
  <c r="BZ1038" i="9"/>
  <c r="BY1038" i="9"/>
  <c r="BX1038" i="9"/>
  <c r="BW1038" i="9"/>
  <c r="BV1038" i="9"/>
  <c r="BU1038" i="9"/>
  <c r="BT1038" i="9"/>
  <c r="BS1038" i="9"/>
  <c r="BR1038" i="9"/>
  <c r="BQ1038" i="9"/>
  <c r="BP1038" i="9"/>
  <c r="BO1038" i="9"/>
  <c r="BN1038" i="9"/>
  <c r="BM1038" i="9"/>
  <c r="BL1038" i="9"/>
  <c r="BK1038" i="9"/>
  <c r="BJ1038" i="9"/>
  <c r="BI1038" i="9"/>
  <c r="BH1038" i="9"/>
  <c r="BG1038" i="9"/>
  <c r="BF1038" i="9"/>
  <c r="BE1038" i="9"/>
  <c r="BD1038" i="9"/>
  <c r="BC1038" i="9"/>
  <c r="BB1038" i="9"/>
  <c r="BA1038" i="9"/>
  <c r="AZ1038" i="9"/>
  <c r="CN1037" i="9"/>
  <c r="CO1037" i="9" s="1"/>
  <c r="CK1037" i="9"/>
  <c r="CJ1037" i="9"/>
  <c r="CI1037" i="9"/>
  <c r="CH1037" i="9"/>
  <c r="CG1037" i="9"/>
  <c r="CF1037" i="9"/>
  <c r="CC1037" i="9"/>
  <c r="CB1037" i="9"/>
  <c r="CA1037" i="9"/>
  <c r="BZ1037" i="9"/>
  <c r="BY1037" i="9"/>
  <c r="BX1037" i="9"/>
  <c r="BW1037" i="9"/>
  <c r="BV1037" i="9"/>
  <c r="BU1037" i="9"/>
  <c r="BT1037" i="9"/>
  <c r="BS1037" i="9"/>
  <c r="BR1037" i="9"/>
  <c r="BQ1037" i="9"/>
  <c r="BP1037" i="9"/>
  <c r="BO1037" i="9"/>
  <c r="BN1037" i="9"/>
  <c r="BM1037" i="9"/>
  <c r="BL1037" i="9"/>
  <c r="BK1037" i="9"/>
  <c r="BJ1037" i="9"/>
  <c r="BI1037" i="9"/>
  <c r="BH1037" i="9"/>
  <c r="BG1037" i="9"/>
  <c r="BF1037" i="9"/>
  <c r="BE1037" i="9"/>
  <c r="BD1037" i="9"/>
  <c r="BC1037" i="9"/>
  <c r="BB1037" i="9"/>
  <c r="BA1037" i="9"/>
  <c r="AZ1037" i="9"/>
  <c r="CN1036" i="9"/>
  <c r="CO1036" i="9" s="1"/>
  <c r="CK1036" i="9"/>
  <c r="CJ1036" i="9"/>
  <c r="CI1036" i="9"/>
  <c r="CH1036" i="9"/>
  <c r="CG1036" i="9"/>
  <c r="CF1036" i="9"/>
  <c r="CC1036" i="9"/>
  <c r="CB1036" i="9"/>
  <c r="CA1036" i="9"/>
  <c r="BZ1036" i="9"/>
  <c r="BY1036" i="9"/>
  <c r="BX1036" i="9"/>
  <c r="BW1036" i="9"/>
  <c r="BV1036" i="9"/>
  <c r="BU1036" i="9"/>
  <c r="BT1036" i="9"/>
  <c r="BS1036" i="9"/>
  <c r="BR1036" i="9"/>
  <c r="BQ1036" i="9"/>
  <c r="BP1036" i="9"/>
  <c r="BO1036" i="9"/>
  <c r="BN1036" i="9"/>
  <c r="BM1036" i="9"/>
  <c r="BL1036" i="9"/>
  <c r="BK1036" i="9"/>
  <c r="BJ1036" i="9"/>
  <c r="BI1036" i="9"/>
  <c r="BH1036" i="9"/>
  <c r="BG1036" i="9"/>
  <c r="BF1036" i="9"/>
  <c r="BE1036" i="9"/>
  <c r="BD1036" i="9"/>
  <c r="BC1036" i="9"/>
  <c r="BB1036" i="9"/>
  <c r="BA1036" i="9"/>
  <c r="AZ1036" i="9"/>
  <c r="CN1035" i="9"/>
  <c r="CO1035" i="9" s="1"/>
  <c r="CK1035" i="9"/>
  <c r="CJ1035" i="9"/>
  <c r="CI1035" i="9"/>
  <c r="CH1035" i="9"/>
  <c r="CG1035" i="9"/>
  <c r="CF1035" i="9"/>
  <c r="CC1035" i="9"/>
  <c r="CB1035" i="9"/>
  <c r="CA1035" i="9"/>
  <c r="BZ1035" i="9"/>
  <c r="BY1035" i="9"/>
  <c r="BX1035" i="9"/>
  <c r="BW1035" i="9"/>
  <c r="BV1035" i="9"/>
  <c r="BU1035" i="9"/>
  <c r="BT1035" i="9"/>
  <c r="BS1035" i="9"/>
  <c r="BR1035" i="9"/>
  <c r="BQ1035" i="9"/>
  <c r="BP1035" i="9"/>
  <c r="BO1035" i="9"/>
  <c r="BN1035" i="9"/>
  <c r="BM1035" i="9"/>
  <c r="BL1035" i="9"/>
  <c r="BK1035" i="9"/>
  <c r="BJ1035" i="9"/>
  <c r="BI1035" i="9"/>
  <c r="BH1035" i="9"/>
  <c r="BG1035" i="9"/>
  <c r="BF1035" i="9"/>
  <c r="BE1035" i="9"/>
  <c r="BD1035" i="9"/>
  <c r="BC1035" i="9"/>
  <c r="BB1035" i="9"/>
  <c r="BA1035" i="9"/>
  <c r="AZ1035" i="9"/>
  <c r="CN1034" i="9"/>
  <c r="CO1034" i="9" s="1"/>
  <c r="CK1034" i="9"/>
  <c r="CJ1034" i="9"/>
  <c r="CI1034" i="9"/>
  <c r="CH1034" i="9"/>
  <c r="CG1034" i="9"/>
  <c r="CF1034" i="9"/>
  <c r="CC1034" i="9"/>
  <c r="CB1034" i="9"/>
  <c r="CA1034" i="9"/>
  <c r="BZ1034" i="9"/>
  <c r="BY1034" i="9"/>
  <c r="BX1034" i="9"/>
  <c r="BW1034" i="9"/>
  <c r="BV1034" i="9"/>
  <c r="BU1034" i="9"/>
  <c r="BT1034" i="9"/>
  <c r="BS1034" i="9"/>
  <c r="BR1034" i="9"/>
  <c r="BQ1034" i="9"/>
  <c r="BP1034" i="9"/>
  <c r="BO1034" i="9"/>
  <c r="BN1034" i="9"/>
  <c r="BM1034" i="9"/>
  <c r="BL1034" i="9"/>
  <c r="BK1034" i="9"/>
  <c r="BJ1034" i="9"/>
  <c r="BI1034" i="9"/>
  <c r="BH1034" i="9"/>
  <c r="BG1034" i="9"/>
  <c r="BF1034" i="9"/>
  <c r="BE1034" i="9"/>
  <c r="BD1034" i="9"/>
  <c r="BC1034" i="9"/>
  <c r="BB1034" i="9"/>
  <c r="BA1034" i="9"/>
  <c r="AZ1034" i="9"/>
  <c r="CN1033" i="9"/>
  <c r="CO1033" i="9" s="1"/>
  <c r="CK1033" i="9"/>
  <c r="CJ1033" i="9"/>
  <c r="CI1033" i="9"/>
  <c r="CH1033" i="9"/>
  <c r="CG1033" i="9"/>
  <c r="CF1033" i="9"/>
  <c r="CC1033" i="9"/>
  <c r="CB1033" i="9"/>
  <c r="CA1033" i="9"/>
  <c r="BZ1033" i="9"/>
  <c r="BY1033" i="9"/>
  <c r="BX1033" i="9"/>
  <c r="BW1033" i="9"/>
  <c r="BV1033" i="9"/>
  <c r="BU1033" i="9"/>
  <c r="BT1033" i="9"/>
  <c r="BS1033" i="9"/>
  <c r="BR1033" i="9"/>
  <c r="BQ1033" i="9"/>
  <c r="BP1033" i="9"/>
  <c r="BO1033" i="9"/>
  <c r="BN1033" i="9"/>
  <c r="BM1033" i="9"/>
  <c r="BL1033" i="9"/>
  <c r="BK1033" i="9"/>
  <c r="BJ1033" i="9"/>
  <c r="BI1033" i="9"/>
  <c r="BH1033" i="9"/>
  <c r="BG1033" i="9"/>
  <c r="BF1033" i="9"/>
  <c r="BE1033" i="9"/>
  <c r="BD1033" i="9"/>
  <c r="BC1033" i="9"/>
  <c r="BB1033" i="9"/>
  <c r="BA1033" i="9"/>
  <c r="AZ1033" i="9"/>
  <c r="CN1032" i="9"/>
  <c r="CO1032" i="9" s="1"/>
  <c r="CK1032" i="9"/>
  <c r="CJ1032" i="9"/>
  <c r="CI1032" i="9"/>
  <c r="CH1032" i="9"/>
  <c r="CG1032" i="9"/>
  <c r="CF1032" i="9"/>
  <c r="CC1032" i="9"/>
  <c r="CB1032" i="9"/>
  <c r="CA1032" i="9"/>
  <c r="BZ1032" i="9"/>
  <c r="BY1032" i="9"/>
  <c r="BX1032" i="9"/>
  <c r="BW1032" i="9"/>
  <c r="BV1032" i="9"/>
  <c r="BU1032" i="9"/>
  <c r="BT1032" i="9"/>
  <c r="BS1032" i="9"/>
  <c r="BR1032" i="9"/>
  <c r="BQ1032" i="9"/>
  <c r="BP1032" i="9"/>
  <c r="BO1032" i="9"/>
  <c r="BN1032" i="9"/>
  <c r="BM1032" i="9"/>
  <c r="BL1032" i="9"/>
  <c r="BK1032" i="9"/>
  <c r="BJ1032" i="9"/>
  <c r="BI1032" i="9"/>
  <c r="BH1032" i="9"/>
  <c r="BG1032" i="9"/>
  <c r="BF1032" i="9"/>
  <c r="BE1032" i="9"/>
  <c r="BD1032" i="9"/>
  <c r="BC1032" i="9"/>
  <c r="BB1032" i="9"/>
  <c r="BA1032" i="9"/>
  <c r="AZ1032" i="9"/>
  <c r="CN1031" i="9"/>
  <c r="CO1031" i="9" s="1"/>
  <c r="CK1031" i="9"/>
  <c r="CJ1031" i="9"/>
  <c r="CI1031" i="9"/>
  <c r="CH1031" i="9"/>
  <c r="CG1031" i="9"/>
  <c r="CF1031" i="9"/>
  <c r="CC1031" i="9"/>
  <c r="CB1031" i="9"/>
  <c r="CA1031" i="9"/>
  <c r="BZ1031" i="9"/>
  <c r="BY1031" i="9"/>
  <c r="BX1031" i="9"/>
  <c r="BW1031" i="9"/>
  <c r="BV1031" i="9"/>
  <c r="BU1031" i="9"/>
  <c r="BT1031" i="9"/>
  <c r="BS1031" i="9"/>
  <c r="BR1031" i="9"/>
  <c r="BQ1031" i="9"/>
  <c r="BP1031" i="9"/>
  <c r="BO1031" i="9"/>
  <c r="BN1031" i="9"/>
  <c r="BM1031" i="9"/>
  <c r="BL1031" i="9"/>
  <c r="BK1031" i="9"/>
  <c r="BJ1031" i="9"/>
  <c r="BI1031" i="9"/>
  <c r="BH1031" i="9"/>
  <c r="BG1031" i="9"/>
  <c r="BF1031" i="9"/>
  <c r="BE1031" i="9"/>
  <c r="BD1031" i="9"/>
  <c r="BC1031" i="9"/>
  <c r="BB1031" i="9"/>
  <c r="BA1031" i="9"/>
  <c r="AZ1031" i="9"/>
  <c r="CN1030" i="9"/>
  <c r="CO1030" i="9" s="1"/>
  <c r="CK1030" i="9"/>
  <c r="CJ1030" i="9"/>
  <c r="CI1030" i="9"/>
  <c r="CH1030" i="9"/>
  <c r="CG1030" i="9"/>
  <c r="CF1030" i="9"/>
  <c r="CC1030" i="9"/>
  <c r="CB1030" i="9"/>
  <c r="CA1030" i="9"/>
  <c r="BZ1030" i="9"/>
  <c r="BY1030" i="9"/>
  <c r="BX1030" i="9"/>
  <c r="BW1030" i="9"/>
  <c r="BV1030" i="9"/>
  <c r="BU1030" i="9"/>
  <c r="BT1030" i="9"/>
  <c r="BS1030" i="9"/>
  <c r="BR1030" i="9"/>
  <c r="BQ1030" i="9"/>
  <c r="BP1030" i="9"/>
  <c r="BO1030" i="9"/>
  <c r="BN1030" i="9"/>
  <c r="BM1030" i="9"/>
  <c r="BL1030" i="9"/>
  <c r="BK1030" i="9"/>
  <c r="BJ1030" i="9"/>
  <c r="BI1030" i="9"/>
  <c r="BH1030" i="9"/>
  <c r="BG1030" i="9"/>
  <c r="BF1030" i="9"/>
  <c r="BE1030" i="9"/>
  <c r="BD1030" i="9"/>
  <c r="BC1030" i="9"/>
  <c r="BB1030" i="9"/>
  <c r="BA1030" i="9"/>
  <c r="AZ1030" i="9"/>
  <c r="CN1029" i="9"/>
  <c r="CO1029" i="9" s="1"/>
  <c r="CK1029" i="9"/>
  <c r="CJ1029" i="9"/>
  <c r="CI1029" i="9"/>
  <c r="CH1029" i="9"/>
  <c r="CG1029" i="9"/>
  <c r="CF1029" i="9"/>
  <c r="CC1029" i="9"/>
  <c r="CB1029" i="9"/>
  <c r="CA1029" i="9"/>
  <c r="BZ1029" i="9"/>
  <c r="BY1029" i="9"/>
  <c r="BX1029" i="9"/>
  <c r="BW1029" i="9"/>
  <c r="BV1029" i="9"/>
  <c r="BU1029" i="9"/>
  <c r="BT1029" i="9"/>
  <c r="BS1029" i="9"/>
  <c r="BR1029" i="9"/>
  <c r="BQ1029" i="9"/>
  <c r="BP1029" i="9"/>
  <c r="BO1029" i="9"/>
  <c r="BN1029" i="9"/>
  <c r="BM1029" i="9"/>
  <c r="BL1029" i="9"/>
  <c r="BK1029" i="9"/>
  <c r="BJ1029" i="9"/>
  <c r="BI1029" i="9"/>
  <c r="BH1029" i="9"/>
  <c r="BG1029" i="9"/>
  <c r="BF1029" i="9"/>
  <c r="BE1029" i="9"/>
  <c r="BD1029" i="9"/>
  <c r="BC1029" i="9"/>
  <c r="BB1029" i="9"/>
  <c r="BA1029" i="9"/>
  <c r="AZ1029" i="9"/>
  <c r="CN1028" i="9"/>
  <c r="CO1028" i="9" s="1"/>
  <c r="CK1028" i="9"/>
  <c r="CJ1028" i="9"/>
  <c r="CI1028" i="9"/>
  <c r="CH1028" i="9"/>
  <c r="CG1028" i="9"/>
  <c r="CF1028" i="9"/>
  <c r="CC1028" i="9"/>
  <c r="CB1028" i="9"/>
  <c r="CA1028" i="9"/>
  <c r="BZ1028" i="9"/>
  <c r="BY1028" i="9"/>
  <c r="BX1028" i="9"/>
  <c r="BW1028" i="9"/>
  <c r="BV1028" i="9"/>
  <c r="BU1028" i="9"/>
  <c r="BT1028" i="9"/>
  <c r="BS1028" i="9"/>
  <c r="BR1028" i="9"/>
  <c r="BQ1028" i="9"/>
  <c r="BP1028" i="9"/>
  <c r="BO1028" i="9"/>
  <c r="BN1028" i="9"/>
  <c r="BM1028" i="9"/>
  <c r="BL1028" i="9"/>
  <c r="BK1028" i="9"/>
  <c r="BJ1028" i="9"/>
  <c r="BI1028" i="9"/>
  <c r="BH1028" i="9"/>
  <c r="BG1028" i="9"/>
  <c r="BF1028" i="9"/>
  <c r="BE1028" i="9"/>
  <c r="BD1028" i="9"/>
  <c r="BC1028" i="9"/>
  <c r="BB1028" i="9"/>
  <c r="BA1028" i="9"/>
  <c r="AZ1028" i="9"/>
  <c r="CN1027" i="9"/>
  <c r="CO1027" i="9" s="1"/>
  <c r="CK1027" i="9"/>
  <c r="CJ1027" i="9"/>
  <c r="CI1027" i="9"/>
  <c r="CH1027" i="9"/>
  <c r="CG1027" i="9"/>
  <c r="CF1027" i="9"/>
  <c r="CC1027" i="9"/>
  <c r="CB1027" i="9"/>
  <c r="CA1027" i="9"/>
  <c r="BZ1027" i="9"/>
  <c r="BY1027" i="9"/>
  <c r="BX1027" i="9"/>
  <c r="BW1027" i="9"/>
  <c r="BV1027" i="9"/>
  <c r="BU1027" i="9"/>
  <c r="BT1027" i="9"/>
  <c r="BS1027" i="9"/>
  <c r="BR1027" i="9"/>
  <c r="BQ1027" i="9"/>
  <c r="BP1027" i="9"/>
  <c r="BO1027" i="9"/>
  <c r="BN1027" i="9"/>
  <c r="BM1027" i="9"/>
  <c r="BL1027" i="9"/>
  <c r="BK1027" i="9"/>
  <c r="BJ1027" i="9"/>
  <c r="BI1027" i="9"/>
  <c r="BH1027" i="9"/>
  <c r="BG1027" i="9"/>
  <c r="BF1027" i="9"/>
  <c r="BE1027" i="9"/>
  <c r="BD1027" i="9"/>
  <c r="BC1027" i="9"/>
  <c r="BB1027" i="9"/>
  <c r="BA1027" i="9"/>
  <c r="AZ1027" i="9"/>
  <c r="CN1026" i="9"/>
  <c r="CO1026" i="9" s="1"/>
  <c r="CK1026" i="9"/>
  <c r="CJ1026" i="9"/>
  <c r="CI1026" i="9"/>
  <c r="CH1026" i="9"/>
  <c r="CG1026" i="9"/>
  <c r="CF1026" i="9"/>
  <c r="CC1026" i="9"/>
  <c r="CB1026" i="9"/>
  <c r="CA1026" i="9"/>
  <c r="BZ1026" i="9"/>
  <c r="BY1026" i="9"/>
  <c r="BX1026" i="9"/>
  <c r="BW1026" i="9"/>
  <c r="BV1026" i="9"/>
  <c r="BU1026" i="9"/>
  <c r="BT1026" i="9"/>
  <c r="BS1026" i="9"/>
  <c r="BR1026" i="9"/>
  <c r="BQ1026" i="9"/>
  <c r="BP1026" i="9"/>
  <c r="BO1026" i="9"/>
  <c r="BN1026" i="9"/>
  <c r="BM1026" i="9"/>
  <c r="BL1026" i="9"/>
  <c r="BK1026" i="9"/>
  <c r="BJ1026" i="9"/>
  <c r="BI1026" i="9"/>
  <c r="BH1026" i="9"/>
  <c r="BG1026" i="9"/>
  <c r="BF1026" i="9"/>
  <c r="BE1026" i="9"/>
  <c r="BD1026" i="9"/>
  <c r="BC1026" i="9"/>
  <c r="BB1026" i="9"/>
  <c r="BA1026" i="9"/>
  <c r="AZ1026" i="9"/>
  <c r="CN1025" i="9"/>
  <c r="CO1025" i="9" s="1"/>
  <c r="CK1025" i="9"/>
  <c r="CJ1025" i="9"/>
  <c r="CI1025" i="9"/>
  <c r="CH1025" i="9"/>
  <c r="CG1025" i="9"/>
  <c r="CF1025" i="9"/>
  <c r="CC1025" i="9"/>
  <c r="CB1025" i="9"/>
  <c r="CA1025" i="9"/>
  <c r="BZ1025" i="9"/>
  <c r="BY1025" i="9"/>
  <c r="BX1025" i="9"/>
  <c r="BW1025" i="9"/>
  <c r="BV1025" i="9"/>
  <c r="BU1025" i="9"/>
  <c r="BT1025" i="9"/>
  <c r="BS1025" i="9"/>
  <c r="BR1025" i="9"/>
  <c r="BQ1025" i="9"/>
  <c r="BP1025" i="9"/>
  <c r="BO1025" i="9"/>
  <c r="BN1025" i="9"/>
  <c r="BM1025" i="9"/>
  <c r="BL1025" i="9"/>
  <c r="BK1025" i="9"/>
  <c r="BJ1025" i="9"/>
  <c r="BI1025" i="9"/>
  <c r="BH1025" i="9"/>
  <c r="BG1025" i="9"/>
  <c r="BF1025" i="9"/>
  <c r="BE1025" i="9"/>
  <c r="BD1025" i="9"/>
  <c r="BC1025" i="9"/>
  <c r="BB1025" i="9"/>
  <c r="BA1025" i="9"/>
  <c r="AZ1025" i="9"/>
  <c r="CN1024" i="9"/>
  <c r="CO1024" i="9" s="1"/>
  <c r="CK1024" i="9"/>
  <c r="CJ1024" i="9"/>
  <c r="CI1024" i="9"/>
  <c r="CH1024" i="9"/>
  <c r="CG1024" i="9"/>
  <c r="CF1024" i="9"/>
  <c r="CC1024" i="9"/>
  <c r="CB1024" i="9"/>
  <c r="CA1024" i="9"/>
  <c r="BZ1024" i="9"/>
  <c r="BY1024" i="9"/>
  <c r="BX1024" i="9"/>
  <c r="BW1024" i="9"/>
  <c r="BV1024" i="9"/>
  <c r="BU1024" i="9"/>
  <c r="BT1024" i="9"/>
  <c r="BS1024" i="9"/>
  <c r="BR1024" i="9"/>
  <c r="BQ1024" i="9"/>
  <c r="BP1024" i="9"/>
  <c r="BO1024" i="9"/>
  <c r="BN1024" i="9"/>
  <c r="BM1024" i="9"/>
  <c r="BL1024" i="9"/>
  <c r="BK1024" i="9"/>
  <c r="BJ1024" i="9"/>
  <c r="BI1024" i="9"/>
  <c r="BH1024" i="9"/>
  <c r="BG1024" i="9"/>
  <c r="BF1024" i="9"/>
  <c r="BE1024" i="9"/>
  <c r="BD1024" i="9"/>
  <c r="BC1024" i="9"/>
  <c r="BB1024" i="9"/>
  <c r="BA1024" i="9"/>
  <c r="AZ1024" i="9"/>
  <c r="CN1023" i="9"/>
  <c r="CO1023" i="9" s="1"/>
  <c r="CK1023" i="9"/>
  <c r="CJ1023" i="9"/>
  <c r="CI1023" i="9"/>
  <c r="CH1023" i="9"/>
  <c r="CG1023" i="9"/>
  <c r="CF1023" i="9"/>
  <c r="CC1023" i="9"/>
  <c r="CB1023" i="9"/>
  <c r="CA1023" i="9"/>
  <c r="BZ1023" i="9"/>
  <c r="BY1023" i="9"/>
  <c r="BX1023" i="9"/>
  <c r="BW1023" i="9"/>
  <c r="BV1023" i="9"/>
  <c r="BU1023" i="9"/>
  <c r="BT1023" i="9"/>
  <c r="BS1023" i="9"/>
  <c r="BR1023" i="9"/>
  <c r="BQ1023" i="9"/>
  <c r="BP1023" i="9"/>
  <c r="BO1023" i="9"/>
  <c r="BN1023" i="9"/>
  <c r="BM1023" i="9"/>
  <c r="BL1023" i="9"/>
  <c r="BK1023" i="9"/>
  <c r="BJ1023" i="9"/>
  <c r="BI1023" i="9"/>
  <c r="BH1023" i="9"/>
  <c r="BG1023" i="9"/>
  <c r="BF1023" i="9"/>
  <c r="BE1023" i="9"/>
  <c r="BD1023" i="9"/>
  <c r="BC1023" i="9"/>
  <c r="BB1023" i="9"/>
  <c r="BA1023" i="9"/>
  <c r="AZ1023" i="9"/>
  <c r="CN1022" i="9"/>
  <c r="CO1022" i="9" s="1"/>
  <c r="CK1022" i="9"/>
  <c r="CJ1022" i="9"/>
  <c r="CI1022" i="9"/>
  <c r="CH1022" i="9"/>
  <c r="CG1022" i="9"/>
  <c r="CF1022" i="9"/>
  <c r="CC1022" i="9"/>
  <c r="CB1022" i="9"/>
  <c r="CA1022" i="9"/>
  <c r="BZ1022" i="9"/>
  <c r="BY1022" i="9"/>
  <c r="BX1022" i="9"/>
  <c r="BW1022" i="9"/>
  <c r="BV1022" i="9"/>
  <c r="BU1022" i="9"/>
  <c r="BT1022" i="9"/>
  <c r="BS1022" i="9"/>
  <c r="BR1022" i="9"/>
  <c r="BQ1022" i="9"/>
  <c r="BP1022" i="9"/>
  <c r="BO1022" i="9"/>
  <c r="BN1022" i="9"/>
  <c r="BM1022" i="9"/>
  <c r="BL1022" i="9"/>
  <c r="BK1022" i="9"/>
  <c r="BJ1022" i="9"/>
  <c r="BI1022" i="9"/>
  <c r="BH1022" i="9"/>
  <c r="BG1022" i="9"/>
  <c r="BF1022" i="9"/>
  <c r="BE1022" i="9"/>
  <c r="BD1022" i="9"/>
  <c r="BC1022" i="9"/>
  <c r="BB1022" i="9"/>
  <c r="BA1022" i="9"/>
  <c r="AZ1022" i="9"/>
  <c r="CN1021" i="9"/>
  <c r="CO1021" i="9" s="1"/>
  <c r="CK1021" i="9"/>
  <c r="CJ1021" i="9"/>
  <c r="CI1021" i="9"/>
  <c r="CH1021" i="9"/>
  <c r="CG1021" i="9"/>
  <c r="CF1021" i="9"/>
  <c r="CC1021" i="9"/>
  <c r="CB1021" i="9"/>
  <c r="CA1021" i="9"/>
  <c r="BZ1021" i="9"/>
  <c r="BY1021" i="9"/>
  <c r="BX1021" i="9"/>
  <c r="BW1021" i="9"/>
  <c r="BV1021" i="9"/>
  <c r="BU1021" i="9"/>
  <c r="BT1021" i="9"/>
  <c r="BS1021" i="9"/>
  <c r="BR1021" i="9"/>
  <c r="BQ1021" i="9"/>
  <c r="BP1021" i="9"/>
  <c r="BO1021" i="9"/>
  <c r="BN1021" i="9"/>
  <c r="BM1021" i="9"/>
  <c r="BL1021" i="9"/>
  <c r="BK1021" i="9"/>
  <c r="BJ1021" i="9"/>
  <c r="BI1021" i="9"/>
  <c r="BH1021" i="9"/>
  <c r="BG1021" i="9"/>
  <c r="BF1021" i="9"/>
  <c r="BE1021" i="9"/>
  <c r="BD1021" i="9"/>
  <c r="BC1021" i="9"/>
  <c r="BB1021" i="9"/>
  <c r="BA1021" i="9"/>
  <c r="AZ1021" i="9"/>
  <c r="CN1020" i="9"/>
  <c r="CO1020" i="9" s="1"/>
  <c r="CK1020" i="9"/>
  <c r="CJ1020" i="9"/>
  <c r="CI1020" i="9"/>
  <c r="CH1020" i="9"/>
  <c r="CG1020" i="9"/>
  <c r="CF1020" i="9"/>
  <c r="CC1020" i="9"/>
  <c r="CB1020" i="9"/>
  <c r="CA1020" i="9"/>
  <c r="BZ1020" i="9"/>
  <c r="BY1020" i="9"/>
  <c r="BX1020" i="9"/>
  <c r="BW1020" i="9"/>
  <c r="BV1020" i="9"/>
  <c r="BU1020" i="9"/>
  <c r="BT1020" i="9"/>
  <c r="BS1020" i="9"/>
  <c r="BR1020" i="9"/>
  <c r="BQ1020" i="9"/>
  <c r="BP1020" i="9"/>
  <c r="BO1020" i="9"/>
  <c r="BN1020" i="9"/>
  <c r="BM1020" i="9"/>
  <c r="BL1020" i="9"/>
  <c r="BK1020" i="9"/>
  <c r="BJ1020" i="9"/>
  <c r="BI1020" i="9"/>
  <c r="BH1020" i="9"/>
  <c r="BG1020" i="9"/>
  <c r="BF1020" i="9"/>
  <c r="BE1020" i="9"/>
  <c r="BD1020" i="9"/>
  <c r="BC1020" i="9"/>
  <c r="BB1020" i="9"/>
  <c r="BA1020" i="9"/>
  <c r="AZ1020" i="9"/>
  <c r="CN1019" i="9"/>
  <c r="CO1019" i="9" s="1"/>
  <c r="CK1019" i="9"/>
  <c r="CJ1019" i="9"/>
  <c r="CI1019" i="9"/>
  <c r="CH1019" i="9"/>
  <c r="CG1019" i="9"/>
  <c r="CF1019" i="9"/>
  <c r="CC1019" i="9"/>
  <c r="CB1019" i="9"/>
  <c r="CA1019" i="9"/>
  <c r="BZ1019" i="9"/>
  <c r="BY1019" i="9"/>
  <c r="BX1019" i="9"/>
  <c r="BW1019" i="9"/>
  <c r="BV1019" i="9"/>
  <c r="BU1019" i="9"/>
  <c r="BT1019" i="9"/>
  <c r="BS1019" i="9"/>
  <c r="BR1019" i="9"/>
  <c r="BQ1019" i="9"/>
  <c r="BP1019" i="9"/>
  <c r="BO1019" i="9"/>
  <c r="BN1019" i="9"/>
  <c r="BM1019" i="9"/>
  <c r="BL1019" i="9"/>
  <c r="BK1019" i="9"/>
  <c r="BJ1019" i="9"/>
  <c r="BI1019" i="9"/>
  <c r="BH1019" i="9"/>
  <c r="BG1019" i="9"/>
  <c r="BF1019" i="9"/>
  <c r="BE1019" i="9"/>
  <c r="BD1019" i="9"/>
  <c r="BC1019" i="9"/>
  <c r="BB1019" i="9"/>
  <c r="BA1019" i="9"/>
  <c r="AZ1019" i="9"/>
  <c r="CN1018" i="9"/>
  <c r="CO1018" i="9" s="1"/>
  <c r="CK1018" i="9"/>
  <c r="CJ1018" i="9"/>
  <c r="CI1018" i="9"/>
  <c r="CH1018" i="9"/>
  <c r="CG1018" i="9"/>
  <c r="CF1018" i="9"/>
  <c r="CC1018" i="9"/>
  <c r="CB1018" i="9"/>
  <c r="CA1018" i="9"/>
  <c r="BZ1018" i="9"/>
  <c r="BY1018" i="9"/>
  <c r="BX1018" i="9"/>
  <c r="BW1018" i="9"/>
  <c r="BV1018" i="9"/>
  <c r="BU1018" i="9"/>
  <c r="BT1018" i="9"/>
  <c r="BS1018" i="9"/>
  <c r="BR1018" i="9"/>
  <c r="BQ1018" i="9"/>
  <c r="BP1018" i="9"/>
  <c r="BO1018" i="9"/>
  <c r="BN1018" i="9"/>
  <c r="BM1018" i="9"/>
  <c r="BL1018" i="9"/>
  <c r="BK1018" i="9"/>
  <c r="BJ1018" i="9"/>
  <c r="BI1018" i="9"/>
  <c r="BH1018" i="9"/>
  <c r="BG1018" i="9"/>
  <c r="BF1018" i="9"/>
  <c r="BE1018" i="9"/>
  <c r="BD1018" i="9"/>
  <c r="BC1018" i="9"/>
  <c r="BB1018" i="9"/>
  <c r="BA1018" i="9"/>
  <c r="AZ1018" i="9"/>
  <c r="CN1017" i="9"/>
  <c r="CO1017" i="9" s="1"/>
  <c r="CK1017" i="9"/>
  <c r="CJ1017" i="9"/>
  <c r="CI1017" i="9"/>
  <c r="CH1017" i="9"/>
  <c r="CG1017" i="9"/>
  <c r="CF1017" i="9"/>
  <c r="CC1017" i="9"/>
  <c r="CB1017" i="9"/>
  <c r="CA1017" i="9"/>
  <c r="BZ1017" i="9"/>
  <c r="BY1017" i="9"/>
  <c r="BX1017" i="9"/>
  <c r="BW1017" i="9"/>
  <c r="BV1017" i="9"/>
  <c r="BU1017" i="9"/>
  <c r="BT1017" i="9"/>
  <c r="BS1017" i="9"/>
  <c r="BR1017" i="9"/>
  <c r="BQ1017" i="9"/>
  <c r="BP1017" i="9"/>
  <c r="BO1017" i="9"/>
  <c r="BN1017" i="9"/>
  <c r="BM1017" i="9"/>
  <c r="BL1017" i="9"/>
  <c r="BK1017" i="9"/>
  <c r="BJ1017" i="9"/>
  <c r="BI1017" i="9"/>
  <c r="BH1017" i="9"/>
  <c r="BG1017" i="9"/>
  <c r="BF1017" i="9"/>
  <c r="BE1017" i="9"/>
  <c r="BD1017" i="9"/>
  <c r="BC1017" i="9"/>
  <c r="BB1017" i="9"/>
  <c r="BA1017" i="9"/>
  <c r="AZ1017" i="9"/>
  <c r="CN1016" i="9"/>
  <c r="CO1016" i="9" s="1"/>
  <c r="CK1016" i="9"/>
  <c r="CJ1016" i="9"/>
  <c r="CI1016" i="9"/>
  <c r="CH1016" i="9"/>
  <c r="CG1016" i="9"/>
  <c r="CF1016" i="9"/>
  <c r="CC1016" i="9"/>
  <c r="CB1016" i="9"/>
  <c r="CA1016" i="9"/>
  <c r="BZ1016" i="9"/>
  <c r="BY1016" i="9"/>
  <c r="BX1016" i="9"/>
  <c r="BW1016" i="9"/>
  <c r="BV1016" i="9"/>
  <c r="BU1016" i="9"/>
  <c r="BT1016" i="9"/>
  <c r="BS1016" i="9"/>
  <c r="BR1016" i="9"/>
  <c r="BQ1016" i="9"/>
  <c r="BP1016" i="9"/>
  <c r="BO1016" i="9"/>
  <c r="BN1016" i="9"/>
  <c r="BM1016" i="9"/>
  <c r="BL1016" i="9"/>
  <c r="BK1016" i="9"/>
  <c r="BJ1016" i="9"/>
  <c r="BI1016" i="9"/>
  <c r="BH1016" i="9"/>
  <c r="BG1016" i="9"/>
  <c r="BF1016" i="9"/>
  <c r="BE1016" i="9"/>
  <c r="BD1016" i="9"/>
  <c r="BC1016" i="9"/>
  <c r="BB1016" i="9"/>
  <c r="BA1016" i="9"/>
  <c r="AZ1016" i="9"/>
  <c r="CN1015" i="9"/>
  <c r="CO1015" i="9" s="1"/>
  <c r="CK1015" i="9"/>
  <c r="CJ1015" i="9"/>
  <c r="CI1015" i="9"/>
  <c r="CH1015" i="9"/>
  <c r="CG1015" i="9"/>
  <c r="CF1015" i="9"/>
  <c r="CC1015" i="9"/>
  <c r="CB1015" i="9"/>
  <c r="CA1015" i="9"/>
  <c r="BZ1015" i="9"/>
  <c r="BY1015" i="9"/>
  <c r="BX1015" i="9"/>
  <c r="BW1015" i="9"/>
  <c r="BV1015" i="9"/>
  <c r="BU1015" i="9"/>
  <c r="BT1015" i="9"/>
  <c r="BS1015" i="9"/>
  <c r="BR1015" i="9"/>
  <c r="BQ1015" i="9"/>
  <c r="BP1015" i="9"/>
  <c r="BO1015" i="9"/>
  <c r="BN1015" i="9"/>
  <c r="BM1015" i="9"/>
  <c r="BL1015" i="9"/>
  <c r="BK1015" i="9"/>
  <c r="BJ1015" i="9"/>
  <c r="BI1015" i="9"/>
  <c r="BH1015" i="9"/>
  <c r="BG1015" i="9"/>
  <c r="BF1015" i="9"/>
  <c r="BE1015" i="9"/>
  <c r="BD1015" i="9"/>
  <c r="BC1015" i="9"/>
  <c r="BB1015" i="9"/>
  <c r="BA1015" i="9"/>
  <c r="AZ1015" i="9"/>
  <c r="CN1014" i="9"/>
  <c r="CO1014" i="9" s="1"/>
  <c r="CK1014" i="9"/>
  <c r="CJ1014" i="9"/>
  <c r="CI1014" i="9"/>
  <c r="CH1014" i="9"/>
  <c r="CG1014" i="9"/>
  <c r="CF1014" i="9"/>
  <c r="CC1014" i="9"/>
  <c r="CB1014" i="9"/>
  <c r="CA1014" i="9"/>
  <c r="BZ1014" i="9"/>
  <c r="BY1014" i="9"/>
  <c r="BX1014" i="9"/>
  <c r="BW1014" i="9"/>
  <c r="BV1014" i="9"/>
  <c r="BU1014" i="9"/>
  <c r="BT1014" i="9"/>
  <c r="BS1014" i="9"/>
  <c r="BR1014" i="9"/>
  <c r="BQ1014" i="9"/>
  <c r="BP1014" i="9"/>
  <c r="BO1014" i="9"/>
  <c r="BN1014" i="9"/>
  <c r="BM1014" i="9"/>
  <c r="BL1014" i="9"/>
  <c r="BK1014" i="9"/>
  <c r="BJ1014" i="9"/>
  <c r="BI1014" i="9"/>
  <c r="BH1014" i="9"/>
  <c r="BG1014" i="9"/>
  <c r="BF1014" i="9"/>
  <c r="BE1014" i="9"/>
  <c r="BD1014" i="9"/>
  <c r="BC1014" i="9"/>
  <c r="BB1014" i="9"/>
  <c r="BA1014" i="9"/>
  <c r="AZ1014" i="9"/>
  <c r="CN1013" i="9"/>
  <c r="CO1013" i="9" s="1"/>
  <c r="CK1013" i="9"/>
  <c r="CJ1013" i="9"/>
  <c r="CI1013" i="9"/>
  <c r="CH1013" i="9"/>
  <c r="CG1013" i="9"/>
  <c r="CF1013" i="9"/>
  <c r="CC1013" i="9"/>
  <c r="CB1013" i="9"/>
  <c r="CA1013" i="9"/>
  <c r="BZ1013" i="9"/>
  <c r="BY1013" i="9"/>
  <c r="BX1013" i="9"/>
  <c r="BW1013" i="9"/>
  <c r="BV1013" i="9"/>
  <c r="BU1013" i="9"/>
  <c r="BT1013" i="9"/>
  <c r="BS1013" i="9"/>
  <c r="BR1013" i="9"/>
  <c r="BQ1013" i="9"/>
  <c r="BP1013" i="9"/>
  <c r="BO1013" i="9"/>
  <c r="BN1013" i="9"/>
  <c r="BM1013" i="9"/>
  <c r="BL1013" i="9"/>
  <c r="BK1013" i="9"/>
  <c r="BJ1013" i="9"/>
  <c r="BI1013" i="9"/>
  <c r="BH1013" i="9"/>
  <c r="BG1013" i="9"/>
  <c r="BF1013" i="9"/>
  <c r="BE1013" i="9"/>
  <c r="BD1013" i="9"/>
  <c r="BC1013" i="9"/>
  <c r="BB1013" i="9"/>
  <c r="BA1013" i="9"/>
  <c r="AZ1013" i="9"/>
  <c r="CN1012" i="9"/>
  <c r="CO1012" i="9" s="1"/>
  <c r="CK1012" i="9"/>
  <c r="CJ1012" i="9"/>
  <c r="CI1012" i="9"/>
  <c r="CH1012" i="9"/>
  <c r="CG1012" i="9"/>
  <c r="CF1012" i="9"/>
  <c r="CC1012" i="9"/>
  <c r="CB1012" i="9"/>
  <c r="CA1012" i="9"/>
  <c r="BZ1012" i="9"/>
  <c r="BY1012" i="9"/>
  <c r="BX1012" i="9"/>
  <c r="BW1012" i="9"/>
  <c r="BV1012" i="9"/>
  <c r="BU1012" i="9"/>
  <c r="BT1012" i="9"/>
  <c r="BS1012" i="9"/>
  <c r="BR1012" i="9"/>
  <c r="BQ1012" i="9"/>
  <c r="BP1012" i="9"/>
  <c r="BO1012" i="9"/>
  <c r="BN1012" i="9"/>
  <c r="BM1012" i="9"/>
  <c r="BL1012" i="9"/>
  <c r="BK1012" i="9"/>
  <c r="BJ1012" i="9"/>
  <c r="BI1012" i="9"/>
  <c r="BH1012" i="9"/>
  <c r="BG1012" i="9"/>
  <c r="BF1012" i="9"/>
  <c r="BE1012" i="9"/>
  <c r="BD1012" i="9"/>
  <c r="BC1012" i="9"/>
  <c r="BB1012" i="9"/>
  <c r="BA1012" i="9"/>
  <c r="AZ1012" i="9"/>
  <c r="CN1011" i="9"/>
  <c r="CO1011" i="9" s="1"/>
  <c r="CK1011" i="9"/>
  <c r="CJ1011" i="9"/>
  <c r="CI1011" i="9"/>
  <c r="CH1011" i="9"/>
  <c r="CG1011" i="9"/>
  <c r="CF1011" i="9"/>
  <c r="CC1011" i="9"/>
  <c r="CB1011" i="9"/>
  <c r="CA1011" i="9"/>
  <c r="BZ1011" i="9"/>
  <c r="BY1011" i="9"/>
  <c r="BX1011" i="9"/>
  <c r="BW1011" i="9"/>
  <c r="BV1011" i="9"/>
  <c r="BU1011" i="9"/>
  <c r="BT1011" i="9"/>
  <c r="BS1011" i="9"/>
  <c r="BR1011" i="9"/>
  <c r="BQ1011" i="9"/>
  <c r="BP1011" i="9"/>
  <c r="BO1011" i="9"/>
  <c r="BN1011" i="9"/>
  <c r="BM1011" i="9"/>
  <c r="BL1011" i="9"/>
  <c r="BK1011" i="9"/>
  <c r="BJ1011" i="9"/>
  <c r="BI1011" i="9"/>
  <c r="BH1011" i="9"/>
  <c r="BG1011" i="9"/>
  <c r="BF1011" i="9"/>
  <c r="BE1011" i="9"/>
  <c r="BD1011" i="9"/>
  <c r="BC1011" i="9"/>
  <c r="BB1011" i="9"/>
  <c r="BA1011" i="9"/>
  <c r="AZ1011" i="9"/>
  <c r="CN1010" i="9"/>
  <c r="CO1010" i="9" s="1"/>
  <c r="CK1010" i="9"/>
  <c r="CJ1010" i="9"/>
  <c r="CI1010" i="9"/>
  <c r="CH1010" i="9"/>
  <c r="CG1010" i="9"/>
  <c r="CF1010" i="9"/>
  <c r="CC1010" i="9"/>
  <c r="CB1010" i="9"/>
  <c r="CA1010" i="9"/>
  <c r="BZ1010" i="9"/>
  <c r="BY1010" i="9"/>
  <c r="BX1010" i="9"/>
  <c r="BW1010" i="9"/>
  <c r="BV1010" i="9"/>
  <c r="BU1010" i="9"/>
  <c r="BT1010" i="9"/>
  <c r="BS1010" i="9"/>
  <c r="BR1010" i="9"/>
  <c r="BQ1010" i="9"/>
  <c r="BP1010" i="9"/>
  <c r="BO1010" i="9"/>
  <c r="BN1010" i="9"/>
  <c r="BM1010" i="9"/>
  <c r="BL1010" i="9"/>
  <c r="BK1010" i="9"/>
  <c r="BJ1010" i="9"/>
  <c r="BI1010" i="9"/>
  <c r="BH1010" i="9"/>
  <c r="BG1010" i="9"/>
  <c r="BF1010" i="9"/>
  <c r="BE1010" i="9"/>
  <c r="BD1010" i="9"/>
  <c r="BC1010" i="9"/>
  <c r="BB1010" i="9"/>
  <c r="BA1010" i="9"/>
  <c r="AZ1010" i="9"/>
  <c r="CN1009" i="9"/>
  <c r="CO1009" i="9" s="1"/>
  <c r="CK1009" i="9"/>
  <c r="CJ1009" i="9"/>
  <c r="CI1009" i="9"/>
  <c r="CH1009" i="9"/>
  <c r="CG1009" i="9"/>
  <c r="CF1009" i="9"/>
  <c r="CC1009" i="9"/>
  <c r="CB1009" i="9"/>
  <c r="CA1009" i="9"/>
  <c r="BZ1009" i="9"/>
  <c r="BY1009" i="9"/>
  <c r="BX1009" i="9"/>
  <c r="BW1009" i="9"/>
  <c r="BV1009" i="9"/>
  <c r="BU1009" i="9"/>
  <c r="BT1009" i="9"/>
  <c r="BS1009" i="9"/>
  <c r="BR1009" i="9"/>
  <c r="BQ1009" i="9"/>
  <c r="BP1009" i="9"/>
  <c r="BO1009" i="9"/>
  <c r="BN1009" i="9"/>
  <c r="BM1009" i="9"/>
  <c r="BL1009" i="9"/>
  <c r="BK1009" i="9"/>
  <c r="BJ1009" i="9"/>
  <c r="BI1009" i="9"/>
  <c r="BH1009" i="9"/>
  <c r="BG1009" i="9"/>
  <c r="BF1009" i="9"/>
  <c r="BE1009" i="9"/>
  <c r="BD1009" i="9"/>
  <c r="BC1009" i="9"/>
  <c r="BB1009" i="9"/>
  <c r="BA1009" i="9"/>
  <c r="AZ1009" i="9"/>
  <c r="CN1008" i="9"/>
  <c r="CO1008" i="9" s="1"/>
  <c r="CK1008" i="9"/>
  <c r="CJ1008" i="9"/>
  <c r="CI1008" i="9"/>
  <c r="CH1008" i="9"/>
  <c r="CG1008" i="9"/>
  <c r="CF1008" i="9"/>
  <c r="CC1008" i="9"/>
  <c r="CB1008" i="9"/>
  <c r="CA1008" i="9"/>
  <c r="BZ1008" i="9"/>
  <c r="BY1008" i="9"/>
  <c r="BX1008" i="9"/>
  <c r="BW1008" i="9"/>
  <c r="BV1008" i="9"/>
  <c r="BU1008" i="9"/>
  <c r="BT1008" i="9"/>
  <c r="BS1008" i="9"/>
  <c r="BR1008" i="9"/>
  <c r="BQ1008" i="9"/>
  <c r="BP1008" i="9"/>
  <c r="BO1008" i="9"/>
  <c r="BN1008" i="9"/>
  <c r="BM1008" i="9"/>
  <c r="BL1008" i="9"/>
  <c r="BK1008" i="9"/>
  <c r="BJ1008" i="9"/>
  <c r="BI1008" i="9"/>
  <c r="BH1008" i="9"/>
  <c r="BG1008" i="9"/>
  <c r="BF1008" i="9"/>
  <c r="BE1008" i="9"/>
  <c r="BD1008" i="9"/>
  <c r="BC1008" i="9"/>
  <c r="BB1008" i="9"/>
  <c r="BA1008" i="9"/>
  <c r="AZ1008" i="9"/>
  <c r="CN1007" i="9"/>
  <c r="CO1007" i="9" s="1"/>
  <c r="CK1007" i="9"/>
  <c r="CJ1007" i="9"/>
  <c r="CI1007" i="9"/>
  <c r="CH1007" i="9"/>
  <c r="CG1007" i="9"/>
  <c r="CF1007" i="9"/>
  <c r="CC1007" i="9"/>
  <c r="CB1007" i="9"/>
  <c r="CA1007" i="9"/>
  <c r="BZ1007" i="9"/>
  <c r="BY1007" i="9"/>
  <c r="BX1007" i="9"/>
  <c r="BW1007" i="9"/>
  <c r="BV1007" i="9"/>
  <c r="BU1007" i="9"/>
  <c r="BT1007" i="9"/>
  <c r="BS1007" i="9"/>
  <c r="BR1007" i="9"/>
  <c r="BQ1007" i="9"/>
  <c r="BP1007" i="9"/>
  <c r="BO1007" i="9"/>
  <c r="BN1007" i="9"/>
  <c r="BM1007" i="9"/>
  <c r="BL1007" i="9"/>
  <c r="BK1007" i="9"/>
  <c r="BJ1007" i="9"/>
  <c r="BI1007" i="9"/>
  <c r="BH1007" i="9"/>
  <c r="BG1007" i="9"/>
  <c r="BF1007" i="9"/>
  <c r="BE1007" i="9"/>
  <c r="BD1007" i="9"/>
  <c r="BC1007" i="9"/>
  <c r="BB1007" i="9"/>
  <c r="BA1007" i="9"/>
  <c r="AZ1007" i="9"/>
  <c r="CN1006" i="9"/>
  <c r="CO1006" i="9" s="1"/>
  <c r="CK1006" i="9"/>
  <c r="CJ1006" i="9"/>
  <c r="CI1006" i="9"/>
  <c r="CH1006" i="9"/>
  <c r="CG1006" i="9"/>
  <c r="CF1006" i="9"/>
  <c r="CC1006" i="9"/>
  <c r="CB1006" i="9"/>
  <c r="CA1006" i="9"/>
  <c r="BZ1006" i="9"/>
  <c r="BY1006" i="9"/>
  <c r="BX1006" i="9"/>
  <c r="BW1006" i="9"/>
  <c r="BV1006" i="9"/>
  <c r="BU1006" i="9"/>
  <c r="BT1006" i="9"/>
  <c r="BS1006" i="9"/>
  <c r="BR1006" i="9"/>
  <c r="BQ1006" i="9"/>
  <c r="BP1006" i="9"/>
  <c r="BO1006" i="9"/>
  <c r="BN1006" i="9"/>
  <c r="BM1006" i="9"/>
  <c r="BL1006" i="9"/>
  <c r="BK1006" i="9"/>
  <c r="BJ1006" i="9"/>
  <c r="BI1006" i="9"/>
  <c r="BH1006" i="9"/>
  <c r="BG1006" i="9"/>
  <c r="BF1006" i="9"/>
  <c r="BE1006" i="9"/>
  <c r="BD1006" i="9"/>
  <c r="BC1006" i="9"/>
  <c r="BB1006" i="9"/>
  <c r="BA1006" i="9"/>
  <c r="AZ1006" i="9"/>
  <c r="CN1005" i="9"/>
  <c r="CO1005" i="9" s="1"/>
  <c r="CK1005" i="9"/>
  <c r="CJ1005" i="9"/>
  <c r="CI1005" i="9"/>
  <c r="CH1005" i="9"/>
  <c r="CG1005" i="9"/>
  <c r="CF1005" i="9"/>
  <c r="CC1005" i="9"/>
  <c r="CB1005" i="9"/>
  <c r="CA1005" i="9"/>
  <c r="BZ1005" i="9"/>
  <c r="BY1005" i="9"/>
  <c r="BX1005" i="9"/>
  <c r="BW1005" i="9"/>
  <c r="BV1005" i="9"/>
  <c r="BU1005" i="9"/>
  <c r="BT1005" i="9"/>
  <c r="BS1005" i="9"/>
  <c r="BR1005" i="9"/>
  <c r="BQ1005" i="9"/>
  <c r="BP1005" i="9"/>
  <c r="BO1005" i="9"/>
  <c r="BN1005" i="9"/>
  <c r="BM1005" i="9"/>
  <c r="BL1005" i="9"/>
  <c r="BK1005" i="9"/>
  <c r="BJ1005" i="9"/>
  <c r="BI1005" i="9"/>
  <c r="BH1005" i="9"/>
  <c r="BG1005" i="9"/>
  <c r="BF1005" i="9"/>
  <c r="BE1005" i="9"/>
  <c r="BD1005" i="9"/>
  <c r="BC1005" i="9"/>
  <c r="BB1005" i="9"/>
  <c r="BA1005" i="9"/>
  <c r="AZ1005" i="9"/>
  <c r="CN1004" i="9"/>
  <c r="CO1004" i="9" s="1"/>
  <c r="CK1004" i="9"/>
  <c r="CJ1004" i="9"/>
  <c r="CI1004" i="9"/>
  <c r="CH1004" i="9"/>
  <c r="CG1004" i="9"/>
  <c r="CF1004" i="9"/>
  <c r="CC1004" i="9"/>
  <c r="CB1004" i="9"/>
  <c r="CA1004" i="9"/>
  <c r="BZ1004" i="9"/>
  <c r="BY1004" i="9"/>
  <c r="BX1004" i="9"/>
  <c r="BW1004" i="9"/>
  <c r="BV1004" i="9"/>
  <c r="BU1004" i="9"/>
  <c r="BT1004" i="9"/>
  <c r="BS1004" i="9"/>
  <c r="BR1004" i="9"/>
  <c r="BQ1004" i="9"/>
  <c r="BP1004" i="9"/>
  <c r="BO1004" i="9"/>
  <c r="BN1004" i="9"/>
  <c r="BM1004" i="9"/>
  <c r="BL1004" i="9"/>
  <c r="BK1004" i="9"/>
  <c r="BJ1004" i="9"/>
  <c r="BI1004" i="9"/>
  <c r="BH1004" i="9"/>
  <c r="BG1004" i="9"/>
  <c r="BF1004" i="9"/>
  <c r="BE1004" i="9"/>
  <c r="BD1004" i="9"/>
  <c r="BC1004" i="9"/>
  <c r="BB1004" i="9"/>
  <c r="BA1004" i="9"/>
  <c r="AZ1004" i="9"/>
  <c r="CN1003" i="9"/>
  <c r="CO1003" i="9" s="1"/>
  <c r="CK1003" i="9"/>
  <c r="CJ1003" i="9"/>
  <c r="CI1003" i="9"/>
  <c r="CH1003" i="9"/>
  <c r="CG1003" i="9"/>
  <c r="CF1003" i="9"/>
  <c r="CC1003" i="9"/>
  <c r="CB1003" i="9"/>
  <c r="CA1003" i="9"/>
  <c r="BZ1003" i="9"/>
  <c r="BY1003" i="9"/>
  <c r="BX1003" i="9"/>
  <c r="BW1003" i="9"/>
  <c r="BV1003" i="9"/>
  <c r="BU1003" i="9"/>
  <c r="BT1003" i="9"/>
  <c r="BS1003" i="9"/>
  <c r="BR1003" i="9"/>
  <c r="BQ1003" i="9"/>
  <c r="BP1003" i="9"/>
  <c r="BO1003" i="9"/>
  <c r="BN1003" i="9"/>
  <c r="BM1003" i="9"/>
  <c r="BL1003" i="9"/>
  <c r="BK1003" i="9"/>
  <c r="BJ1003" i="9"/>
  <c r="BI1003" i="9"/>
  <c r="BH1003" i="9"/>
  <c r="BG1003" i="9"/>
  <c r="BF1003" i="9"/>
  <c r="BE1003" i="9"/>
  <c r="BD1003" i="9"/>
  <c r="BC1003" i="9"/>
  <c r="BB1003" i="9"/>
  <c r="BA1003" i="9"/>
  <c r="AZ1003" i="9"/>
  <c r="CN1002" i="9"/>
  <c r="CO1002" i="9" s="1"/>
  <c r="CK1002" i="9"/>
  <c r="CJ1002" i="9"/>
  <c r="CI1002" i="9"/>
  <c r="CH1002" i="9"/>
  <c r="CG1002" i="9"/>
  <c r="CF1002" i="9"/>
  <c r="CC1002" i="9"/>
  <c r="CB1002" i="9"/>
  <c r="CA1002" i="9"/>
  <c r="BZ1002" i="9"/>
  <c r="BY1002" i="9"/>
  <c r="BX1002" i="9"/>
  <c r="BW1002" i="9"/>
  <c r="BV1002" i="9"/>
  <c r="BU1002" i="9"/>
  <c r="BT1002" i="9"/>
  <c r="BS1002" i="9"/>
  <c r="BR1002" i="9"/>
  <c r="BQ1002" i="9"/>
  <c r="BP1002" i="9"/>
  <c r="BO1002" i="9"/>
  <c r="BN1002" i="9"/>
  <c r="BM1002" i="9"/>
  <c r="BL1002" i="9"/>
  <c r="BK1002" i="9"/>
  <c r="BJ1002" i="9"/>
  <c r="BI1002" i="9"/>
  <c r="BH1002" i="9"/>
  <c r="BG1002" i="9"/>
  <c r="BF1002" i="9"/>
  <c r="BE1002" i="9"/>
  <c r="BD1002" i="9"/>
  <c r="BC1002" i="9"/>
  <c r="BB1002" i="9"/>
  <c r="BA1002" i="9"/>
  <c r="AZ1002" i="9"/>
  <c r="CN1001" i="9"/>
  <c r="CO1001" i="9" s="1"/>
  <c r="CK1001" i="9"/>
  <c r="CJ1001" i="9"/>
  <c r="CI1001" i="9"/>
  <c r="CH1001" i="9"/>
  <c r="CG1001" i="9"/>
  <c r="CF1001" i="9"/>
  <c r="CC1001" i="9"/>
  <c r="CB1001" i="9"/>
  <c r="CA1001" i="9"/>
  <c r="BZ1001" i="9"/>
  <c r="BY1001" i="9"/>
  <c r="BX1001" i="9"/>
  <c r="BW1001" i="9"/>
  <c r="BV1001" i="9"/>
  <c r="BU1001" i="9"/>
  <c r="BT1001" i="9"/>
  <c r="BS1001" i="9"/>
  <c r="BR1001" i="9"/>
  <c r="BQ1001" i="9"/>
  <c r="BP1001" i="9"/>
  <c r="BO1001" i="9"/>
  <c r="BN1001" i="9"/>
  <c r="BM1001" i="9"/>
  <c r="BL1001" i="9"/>
  <c r="BK1001" i="9"/>
  <c r="BJ1001" i="9"/>
  <c r="BI1001" i="9"/>
  <c r="BH1001" i="9"/>
  <c r="BG1001" i="9"/>
  <c r="BF1001" i="9"/>
  <c r="BE1001" i="9"/>
  <c r="BD1001" i="9"/>
  <c r="BC1001" i="9"/>
  <c r="BB1001" i="9"/>
  <c r="BA1001" i="9"/>
  <c r="AZ1001" i="9"/>
  <c r="CN1000" i="9"/>
  <c r="CO1000" i="9" s="1"/>
  <c r="CK1000" i="9"/>
  <c r="CJ1000" i="9"/>
  <c r="CI1000" i="9"/>
  <c r="CH1000" i="9"/>
  <c r="CG1000" i="9"/>
  <c r="CF1000" i="9"/>
  <c r="CC1000" i="9"/>
  <c r="CB1000" i="9"/>
  <c r="CA1000" i="9"/>
  <c r="BZ1000" i="9"/>
  <c r="BY1000" i="9"/>
  <c r="BX1000" i="9"/>
  <c r="BW1000" i="9"/>
  <c r="BV1000" i="9"/>
  <c r="BU1000" i="9"/>
  <c r="BT1000" i="9"/>
  <c r="BS1000" i="9"/>
  <c r="BR1000" i="9"/>
  <c r="BQ1000" i="9"/>
  <c r="BP1000" i="9"/>
  <c r="BO1000" i="9"/>
  <c r="BN1000" i="9"/>
  <c r="BM1000" i="9"/>
  <c r="BL1000" i="9"/>
  <c r="BK1000" i="9"/>
  <c r="BJ1000" i="9"/>
  <c r="BI1000" i="9"/>
  <c r="BH1000" i="9"/>
  <c r="BG1000" i="9"/>
  <c r="BF1000" i="9"/>
  <c r="BE1000" i="9"/>
  <c r="BD1000" i="9"/>
  <c r="BC1000" i="9"/>
  <c r="BB1000" i="9"/>
  <c r="BA1000" i="9"/>
  <c r="AZ1000" i="9"/>
  <c r="CN999" i="9"/>
  <c r="CO999" i="9" s="1"/>
  <c r="CK999" i="9"/>
  <c r="CJ999" i="9"/>
  <c r="CI999" i="9"/>
  <c r="CH999" i="9"/>
  <c r="CG999" i="9"/>
  <c r="CF999" i="9"/>
  <c r="CC999" i="9"/>
  <c r="CB999" i="9"/>
  <c r="CA999" i="9"/>
  <c r="BZ999" i="9"/>
  <c r="BY999" i="9"/>
  <c r="BX999" i="9"/>
  <c r="BW999" i="9"/>
  <c r="BV999" i="9"/>
  <c r="BU999" i="9"/>
  <c r="BT999" i="9"/>
  <c r="BS999" i="9"/>
  <c r="BR999" i="9"/>
  <c r="BQ999" i="9"/>
  <c r="BP999" i="9"/>
  <c r="BO999" i="9"/>
  <c r="BN999" i="9"/>
  <c r="BM999" i="9"/>
  <c r="BL999" i="9"/>
  <c r="BK999" i="9"/>
  <c r="BJ999" i="9"/>
  <c r="BI999" i="9"/>
  <c r="BH999" i="9"/>
  <c r="BG999" i="9"/>
  <c r="BF999" i="9"/>
  <c r="BE999" i="9"/>
  <c r="BD999" i="9"/>
  <c r="BC999" i="9"/>
  <c r="BB999" i="9"/>
  <c r="BA999" i="9"/>
  <c r="AZ999" i="9"/>
  <c r="CN998" i="9"/>
  <c r="CO998" i="9" s="1"/>
  <c r="CK998" i="9"/>
  <c r="CJ998" i="9"/>
  <c r="CI998" i="9"/>
  <c r="CH998" i="9"/>
  <c r="CG998" i="9"/>
  <c r="CF998" i="9"/>
  <c r="CC998" i="9"/>
  <c r="CB998" i="9"/>
  <c r="CA998" i="9"/>
  <c r="BZ998" i="9"/>
  <c r="BY998" i="9"/>
  <c r="BX998" i="9"/>
  <c r="BW998" i="9"/>
  <c r="BV998" i="9"/>
  <c r="BU998" i="9"/>
  <c r="BT998" i="9"/>
  <c r="BS998" i="9"/>
  <c r="BR998" i="9"/>
  <c r="BQ998" i="9"/>
  <c r="BP998" i="9"/>
  <c r="BO998" i="9"/>
  <c r="BN998" i="9"/>
  <c r="BM998" i="9"/>
  <c r="BL998" i="9"/>
  <c r="BK998" i="9"/>
  <c r="BJ998" i="9"/>
  <c r="BI998" i="9"/>
  <c r="BH998" i="9"/>
  <c r="BG998" i="9"/>
  <c r="BF998" i="9"/>
  <c r="BE998" i="9"/>
  <c r="BD998" i="9"/>
  <c r="BC998" i="9"/>
  <c r="BB998" i="9"/>
  <c r="BA998" i="9"/>
  <c r="AZ998" i="9"/>
  <c r="CN997" i="9"/>
  <c r="CO997" i="9" s="1"/>
  <c r="CK997" i="9"/>
  <c r="CJ997" i="9"/>
  <c r="CI997" i="9"/>
  <c r="CH997" i="9"/>
  <c r="CG997" i="9"/>
  <c r="CF997" i="9"/>
  <c r="CC997" i="9"/>
  <c r="CB997" i="9"/>
  <c r="CA997" i="9"/>
  <c r="BZ997" i="9"/>
  <c r="BY997" i="9"/>
  <c r="BX997" i="9"/>
  <c r="BW997" i="9"/>
  <c r="BV997" i="9"/>
  <c r="BU997" i="9"/>
  <c r="BT997" i="9"/>
  <c r="BS997" i="9"/>
  <c r="BR997" i="9"/>
  <c r="BQ997" i="9"/>
  <c r="BP997" i="9"/>
  <c r="BO997" i="9"/>
  <c r="BN997" i="9"/>
  <c r="BM997" i="9"/>
  <c r="BL997" i="9"/>
  <c r="BK997" i="9"/>
  <c r="BJ997" i="9"/>
  <c r="BI997" i="9"/>
  <c r="BH997" i="9"/>
  <c r="BG997" i="9"/>
  <c r="BF997" i="9"/>
  <c r="BE997" i="9"/>
  <c r="BD997" i="9"/>
  <c r="BC997" i="9"/>
  <c r="BB997" i="9"/>
  <c r="BA997" i="9"/>
  <c r="AZ997" i="9"/>
  <c r="CN996" i="9"/>
  <c r="CO996" i="9" s="1"/>
  <c r="CK996" i="9"/>
  <c r="CJ996" i="9"/>
  <c r="CI996" i="9"/>
  <c r="CH996" i="9"/>
  <c r="CG996" i="9"/>
  <c r="CF996" i="9"/>
  <c r="CC996" i="9"/>
  <c r="CB996" i="9"/>
  <c r="CA996" i="9"/>
  <c r="BZ996" i="9"/>
  <c r="BY996" i="9"/>
  <c r="BX996" i="9"/>
  <c r="BW996" i="9"/>
  <c r="BV996" i="9"/>
  <c r="BU996" i="9"/>
  <c r="BT996" i="9"/>
  <c r="BS996" i="9"/>
  <c r="BR996" i="9"/>
  <c r="BQ996" i="9"/>
  <c r="BP996" i="9"/>
  <c r="BO996" i="9"/>
  <c r="BN996" i="9"/>
  <c r="BM996" i="9"/>
  <c r="BL996" i="9"/>
  <c r="BK996" i="9"/>
  <c r="BJ996" i="9"/>
  <c r="BI996" i="9"/>
  <c r="BH996" i="9"/>
  <c r="BG996" i="9"/>
  <c r="BF996" i="9"/>
  <c r="BE996" i="9"/>
  <c r="BD996" i="9"/>
  <c r="BC996" i="9"/>
  <c r="BB996" i="9"/>
  <c r="BA996" i="9"/>
  <c r="AZ996" i="9"/>
  <c r="CN995" i="9"/>
  <c r="CO995" i="9" s="1"/>
  <c r="CK995" i="9"/>
  <c r="CJ995" i="9"/>
  <c r="CI995" i="9"/>
  <c r="CH995" i="9"/>
  <c r="CG995" i="9"/>
  <c r="CF995" i="9"/>
  <c r="CC995" i="9"/>
  <c r="CB995" i="9"/>
  <c r="CA995" i="9"/>
  <c r="BZ995" i="9"/>
  <c r="BY995" i="9"/>
  <c r="BX995" i="9"/>
  <c r="BW995" i="9"/>
  <c r="BV995" i="9"/>
  <c r="BU995" i="9"/>
  <c r="BT995" i="9"/>
  <c r="BS995" i="9"/>
  <c r="BR995" i="9"/>
  <c r="BQ995" i="9"/>
  <c r="BP995" i="9"/>
  <c r="BO995" i="9"/>
  <c r="BN995" i="9"/>
  <c r="BM995" i="9"/>
  <c r="BL995" i="9"/>
  <c r="BK995" i="9"/>
  <c r="BJ995" i="9"/>
  <c r="BI995" i="9"/>
  <c r="BH995" i="9"/>
  <c r="BG995" i="9"/>
  <c r="BF995" i="9"/>
  <c r="BE995" i="9"/>
  <c r="BD995" i="9"/>
  <c r="BC995" i="9"/>
  <c r="BB995" i="9"/>
  <c r="BA995" i="9"/>
  <c r="AZ995" i="9"/>
  <c r="CN994" i="9"/>
  <c r="CO994" i="9" s="1"/>
  <c r="CK994" i="9"/>
  <c r="CJ994" i="9"/>
  <c r="CI994" i="9"/>
  <c r="CH994" i="9"/>
  <c r="CG994" i="9"/>
  <c r="CF994" i="9"/>
  <c r="CC994" i="9"/>
  <c r="CB994" i="9"/>
  <c r="CA994" i="9"/>
  <c r="BZ994" i="9"/>
  <c r="BY994" i="9"/>
  <c r="BX994" i="9"/>
  <c r="BW994" i="9"/>
  <c r="BV994" i="9"/>
  <c r="BU994" i="9"/>
  <c r="BT994" i="9"/>
  <c r="BS994" i="9"/>
  <c r="BR994" i="9"/>
  <c r="BQ994" i="9"/>
  <c r="BP994" i="9"/>
  <c r="BO994" i="9"/>
  <c r="BN994" i="9"/>
  <c r="BM994" i="9"/>
  <c r="BL994" i="9"/>
  <c r="BK994" i="9"/>
  <c r="BJ994" i="9"/>
  <c r="BI994" i="9"/>
  <c r="BH994" i="9"/>
  <c r="BG994" i="9"/>
  <c r="BF994" i="9"/>
  <c r="BE994" i="9"/>
  <c r="BD994" i="9"/>
  <c r="BC994" i="9"/>
  <c r="BB994" i="9"/>
  <c r="BA994" i="9"/>
  <c r="AZ994" i="9"/>
  <c r="CN993" i="9"/>
  <c r="CO993" i="9" s="1"/>
  <c r="CK993" i="9"/>
  <c r="CJ993" i="9"/>
  <c r="CI993" i="9"/>
  <c r="CH993" i="9"/>
  <c r="CG993" i="9"/>
  <c r="CF993" i="9"/>
  <c r="CC993" i="9"/>
  <c r="CB993" i="9"/>
  <c r="CA993" i="9"/>
  <c r="BZ993" i="9"/>
  <c r="BY993" i="9"/>
  <c r="BX993" i="9"/>
  <c r="BW993" i="9"/>
  <c r="BV993" i="9"/>
  <c r="BU993" i="9"/>
  <c r="BT993" i="9"/>
  <c r="BS993" i="9"/>
  <c r="BR993" i="9"/>
  <c r="BQ993" i="9"/>
  <c r="BP993" i="9"/>
  <c r="BO993" i="9"/>
  <c r="BN993" i="9"/>
  <c r="BM993" i="9"/>
  <c r="BL993" i="9"/>
  <c r="BK993" i="9"/>
  <c r="BJ993" i="9"/>
  <c r="BI993" i="9"/>
  <c r="BH993" i="9"/>
  <c r="BG993" i="9"/>
  <c r="BF993" i="9"/>
  <c r="BE993" i="9"/>
  <c r="BD993" i="9"/>
  <c r="BC993" i="9"/>
  <c r="BB993" i="9"/>
  <c r="BA993" i="9"/>
  <c r="AZ993" i="9"/>
  <c r="CN992" i="9"/>
  <c r="CO992" i="9" s="1"/>
  <c r="CK992" i="9"/>
  <c r="CJ992" i="9"/>
  <c r="CI992" i="9"/>
  <c r="CH992" i="9"/>
  <c r="CG992" i="9"/>
  <c r="CF992" i="9"/>
  <c r="CC992" i="9"/>
  <c r="CB992" i="9"/>
  <c r="CA992" i="9"/>
  <c r="BZ992" i="9"/>
  <c r="BY992" i="9"/>
  <c r="BX992" i="9"/>
  <c r="BW992" i="9"/>
  <c r="BV992" i="9"/>
  <c r="BU992" i="9"/>
  <c r="BT992" i="9"/>
  <c r="BS992" i="9"/>
  <c r="BR992" i="9"/>
  <c r="BQ992" i="9"/>
  <c r="BP992" i="9"/>
  <c r="BO992" i="9"/>
  <c r="BN992" i="9"/>
  <c r="BM992" i="9"/>
  <c r="BL992" i="9"/>
  <c r="BK992" i="9"/>
  <c r="BJ992" i="9"/>
  <c r="BI992" i="9"/>
  <c r="BH992" i="9"/>
  <c r="BG992" i="9"/>
  <c r="BF992" i="9"/>
  <c r="BE992" i="9"/>
  <c r="BD992" i="9"/>
  <c r="BC992" i="9"/>
  <c r="BB992" i="9"/>
  <c r="BA992" i="9"/>
  <c r="AZ992" i="9"/>
  <c r="CN991" i="9"/>
  <c r="CO991" i="9" s="1"/>
  <c r="CK991" i="9"/>
  <c r="CJ991" i="9"/>
  <c r="CI991" i="9"/>
  <c r="CH991" i="9"/>
  <c r="CG991" i="9"/>
  <c r="CF991" i="9"/>
  <c r="CC991" i="9"/>
  <c r="CB991" i="9"/>
  <c r="CA991" i="9"/>
  <c r="BZ991" i="9"/>
  <c r="BY991" i="9"/>
  <c r="BX991" i="9"/>
  <c r="BW991" i="9"/>
  <c r="BV991" i="9"/>
  <c r="BU991" i="9"/>
  <c r="BT991" i="9"/>
  <c r="BS991" i="9"/>
  <c r="BR991" i="9"/>
  <c r="BQ991" i="9"/>
  <c r="BP991" i="9"/>
  <c r="BO991" i="9"/>
  <c r="BN991" i="9"/>
  <c r="BM991" i="9"/>
  <c r="BL991" i="9"/>
  <c r="BK991" i="9"/>
  <c r="BJ991" i="9"/>
  <c r="BI991" i="9"/>
  <c r="BH991" i="9"/>
  <c r="BG991" i="9"/>
  <c r="BF991" i="9"/>
  <c r="BE991" i="9"/>
  <c r="BD991" i="9"/>
  <c r="BC991" i="9"/>
  <c r="BB991" i="9"/>
  <c r="BA991" i="9"/>
  <c r="AZ991" i="9"/>
  <c r="CN990" i="9"/>
  <c r="CO990" i="9" s="1"/>
  <c r="CK990" i="9"/>
  <c r="CJ990" i="9"/>
  <c r="CI990" i="9"/>
  <c r="CH990" i="9"/>
  <c r="CG990" i="9"/>
  <c r="CF990" i="9"/>
  <c r="CC990" i="9"/>
  <c r="CB990" i="9"/>
  <c r="CA990" i="9"/>
  <c r="BZ990" i="9"/>
  <c r="BY990" i="9"/>
  <c r="BX990" i="9"/>
  <c r="BW990" i="9"/>
  <c r="BV990" i="9"/>
  <c r="BU990" i="9"/>
  <c r="BT990" i="9"/>
  <c r="BS990" i="9"/>
  <c r="BR990" i="9"/>
  <c r="BQ990" i="9"/>
  <c r="BP990" i="9"/>
  <c r="BO990" i="9"/>
  <c r="BN990" i="9"/>
  <c r="BM990" i="9"/>
  <c r="BL990" i="9"/>
  <c r="BK990" i="9"/>
  <c r="BJ990" i="9"/>
  <c r="BI990" i="9"/>
  <c r="BH990" i="9"/>
  <c r="BG990" i="9"/>
  <c r="BF990" i="9"/>
  <c r="BE990" i="9"/>
  <c r="BD990" i="9"/>
  <c r="BC990" i="9"/>
  <c r="BB990" i="9"/>
  <c r="BA990" i="9"/>
  <c r="AZ990" i="9"/>
  <c r="CN989" i="9"/>
  <c r="CO989" i="9" s="1"/>
  <c r="CK989" i="9"/>
  <c r="CJ989" i="9"/>
  <c r="CI989" i="9"/>
  <c r="CH989" i="9"/>
  <c r="CG989" i="9"/>
  <c r="CF989" i="9"/>
  <c r="CC989" i="9"/>
  <c r="CB989" i="9"/>
  <c r="CA989" i="9"/>
  <c r="BZ989" i="9"/>
  <c r="BY989" i="9"/>
  <c r="BX989" i="9"/>
  <c r="BW989" i="9"/>
  <c r="BV989" i="9"/>
  <c r="BU989" i="9"/>
  <c r="BT989" i="9"/>
  <c r="BS989" i="9"/>
  <c r="BR989" i="9"/>
  <c r="BQ989" i="9"/>
  <c r="BP989" i="9"/>
  <c r="BO989" i="9"/>
  <c r="BN989" i="9"/>
  <c r="BM989" i="9"/>
  <c r="BL989" i="9"/>
  <c r="BK989" i="9"/>
  <c r="BJ989" i="9"/>
  <c r="BI989" i="9"/>
  <c r="BH989" i="9"/>
  <c r="BG989" i="9"/>
  <c r="BF989" i="9"/>
  <c r="BE989" i="9"/>
  <c r="BD989" i="9"/>
  <c r="BC989" i="9"/>
  <c r="BB989" i="9"/>
  <c r="BA989" i="9"/>
  <c r="AZ989" i="9"/>
  <c r="CN988" i="9"/>
  <c r="CO988" i="9" s="1"/>
  <c r="CK988" i="9"/>
  <c r="CJ988" i="9"/>
  <c r="CI988" i="9"/>
  <c r="CH988" i="9"/>
  <c r="CG988" i="9"/>
  <c r="CF988" i="9"/>
  <c r="CC988" i="9"/>
  <c r="CB988" i="9"/>
  <c r="CA988" i="9"/>
  <c r="BZ988" i="9"/>
  <c r="BY988" i="9"/>
  <c r="BX988" i="9"/>
  <c r="BW988" i="9"/>
  <c r="BV988" i="9"/>
  <c r="BU988" i="9"/>
  <c r="BT988" i="9"/>
  <c r="BS988" i="9"/>
  <c r="BR988" i="9"/>
  <c r="BQ988" i="9"/>
  <c r="BP988" i="9"/>
  <c r="BO988" i="9"/>
  <c r="BN988" i="9"/>
  <c r="BM988" i="9"/>
  <c r="BL988" i="9"/>
  <c r="BK988" i="9"/>
  <c r="BJ988" i="9"/>
  <c r="BI988" i="9"/>
  <c r="BH988" i="9"/>
  <c r="BG988" i="9"/>
  <c r="BF988" i="9"/>
  <c r="BE988" i="9"/>
  <c r="BD988" i="9"/>
  <c r="BC988" i="9"/>
  <c r="BB988" i="9"/>
  <c r="BA988" i="9"/>
  <c r="AZ988" i="9"/>
  <c r="CN987" i="9"/>
  <c r="CO987" i="9" s="1"/>
  <c r="CK987" i="9"/>
  <c r="CJ987" i="9"/>
  <c r="CI987" i="9"/>
  <c r="CH987" i="9"/>
  <c r="CG987" i="9"/>
  <c r="CF987" i="9"/>
  <c r="CC987" i="9"/>
  <c r="CB987" i="9"/>
  <c r="CA987" i="9"/>
  <c r="BZ987" i="9"/>
  <c r="BY987" i="9"/>
  <c r="BX987" i="9"/>
  <c r="BW987" i="9"/>
  <c r="BV987" i="9"/>
  <c r="BU987" i="9"/>
  <c r="BT987" i="9"/>
  <c r="BS987" i="9"/>
  <c r="BR987" i="9"/>
  <c r="BQ987" i="9"/>
  <c r="BP987" i="9"/>
  <c r="BO987" i="9"/>
  <c r="BN987" i="9"/>
  <c r="BM987" i="9"/>
  <c r="BL987" i="9"/>
  <c r="BK987" i="9"/>
  <c r="BJ987" i="9"/>
  <c r="BI987" i="9"/>
  <c r="BH987" i="9"/>
  <c r="BG987" i="9"/>
  <c r="BF987" i="9"/>
  <c r="BE987" i="9"/>
  <c r="BD987" i="9"/>
  <c r="BC987" i="9"/>
  <c r="BB987" i="9"/>
  <c r="BA987" i="9"/>
  <c r="AZ987" i="9"/>
  <c r="CN986" i="9"/>
  <c r="CO986" i="9" s="1"/>
  <c r="CK986" i="9"/>
  <c r="CJ986" i="9"/>
  <c r="CI986" i="9"/>
  <c r="CH986" i="9"/>
  <c r="CG986" i="9"/>
  <c r="CF986" i="9"/>
  <c r="CC986" i="9"/>
  <c r="CB986" i="9"/>
  <c r="CA986" i="9"/>
  <c r="BZ986" i="9"/>
  <c r="BY986" i="9"/>
  <c r="BX986" i="9"/>
  <c r="BW986" i="9"/>
  <c r="BV986" i="9"/>
  <c r="BU986" i="9"/>
  <c r="BT986" i="9"/>
  <c r="BS986" i="9"/>
  <c r="BR986" i="9"/>
  <c r="BQ986" i="9"/>
  <c r="BP986" i="9"/>
  <c r="BO986" i="9"/>
  <c r="BN986" i="9"/>
  <c r="BM986" i="9"/>
  <c r="BL986" i="9"/>
  <c r="BK986" i="9"/>
  <c r="BJ986" i="9"/>
  <c r="BI986" i="9"/>
  <c r="BH986" i="9"/>
  <c r="BG986" i="9"/>
  <c r="BF986" i="9"/>
  <c r="BE986" i="9"/>
  <c r="BD986" i="9"/>
  <c r="BC986" i="9"/>
  <c r="BB986" i="9"/>
  <c r="BA986" i="9"/>
  <c r="AZ986" i="9"/>
  <c r="CN985" i="9"/>
  <c r="CO985" i="9" s="1"/>
  <c r="CK985" i="9"/>
  <c r="CJ985" i="9"/>
  <c r="CI985" i="9"/>
  <c r="CH985" i="9"/>
  <c r="CG985" i="9"/>
  <c r="CF985" i="9"/>
  <c r="CC985" i="9"/>
  <c r="CB985" i="9"/>
  <c r="CA985" i="9"/>
  <c r="BZ985" i="9"/>
  <c r="BY985" i="9"/>
  <c r="BX985" i="9"/>
  <c r="BW985" i="9"/>
  <c r="BV985" i="9"/>
  <c r="BU985" i="9"/>
  <c r="BT985" i="9"/>
  <c r="BS985" i="9"/>
  <c r="BR985" i="9"/>
  <c r="BQ985" i="9"/>
  <c r="BP985" i="9"/>
  <c r="BO985" i="9"/>
  <c r="BN985" i="9"/>
  <c r="BM985" i="9"/>
  <c r="BL985" i="9"/>
  <c r="BK985" i="9"/>
  <c r="BJ985" i="9"/>
  <c r="BI985" i="9"/>
  <c r="BH985" i="9"/>
  <c r="BG985" i="9"/>
  <c r="BF985" i="9"/>
  <c r="BE985" i="9"/>
  <c r="BD985" i="9"/>
  <c r="BC985" i="9"/>
  <c r="BB985" i="9"/>
  <c r="BA985" i="9"/>
  <c r="AZ985" i="9"/>
  <c r="CN984" i="9"/>
  <c r="CO984" i="9" s="1"/>
  <c r="CK984" i="9"/>
  <c r="CJ984" i="9"/>
  <c r="CI984" i="9"/>
  <c r="CH984" i="9"/>
  <c r="CG984" i="9"/>
  <c r="CF984" i="9"/>
  <c r="CC984" i="9"/>
  <c r="CB984" i="9"/>
  <c r="CA984" i="9"/>
  <c r="BZ984" i="9"/>
  <c r="BY984" i="9"/>
  <c r="BX984" i="9"/>
  <c r="BW984" i="9"/>
  <c r="BV984" i="9"/>
  <c r="BU984" i="9"/>
  <c r="BT984" i="9"/>
  <c r="BS984" i="9"/>
  <c r="BR984" i="9"/>
  <c r="BQ984" i="9"/>
  <c r="BP984" i="9"/>
  <c r="BO984" i="9"/>
  <c r="BN984" i="9"/>
  <c r="BM984" i="9"/>
  <c r="BL984" i="9"/>
  <c r="BK984" i="9"/>
  <c r="BJ984" i="9"/>
  <c r="BI984" i="9"/>
  <c r="BH984" i="9"/>
  <c r="BG984" i="9"/>
  <c r="BF984" i="9"/>
  <c r="BE984" i="9"/>
  <c r="BD984" i="9"/>
  <c r="BC984" i="9"/>
  <c r="BB984" i="9"/>
  <c r="BA984" i="9"/>
  <c r="AZ984" i="9"/>
  <c r="CN983" i="9"/>
  <c r="CO983" i="9" s="1"/>
  <c r="CK983" i="9"/>
  <c r="CJ983" i="9"/>
  <c r="CI983" i="9"/>
  <c r="CH983" i="9"/>
  <c r="CG983" i="9"/>
  <c r="CF983" i="9"/>
  <c r="CC983" i="9"/>
  <c r="CB983" i="9"/>
  <c r="CA983" i="9"/>
  <c r="BZ983" i="9"/>
  <c r="BY983" i="9"/>
  <c r="BX983" i="9"/>
  <c r="BW983" i="9"/>
  <c r="BV983" i="9"/>
  <c r="BU983" i="9"/>
  <c r="BT983" i="9"/>
  <c r="BS983" i="9"/>
  <c r="BR983" i="9"/>
  <c r="BQ983" i="9"/>
  <c r="BP983" i="9"/>
  <c r="BO983" i="9"/>
  <c r="BN983" i="9"/>
  <c r="BM983" i="9"/>
  <c r="BL983" i="9"/>
  <c r="BK983" i="9"/>
  <c r="BJ983" i="9"/>
  <c r="BI983" i="9"/>
  <c r="BH983" i="9"/>
  <c r="BG983" i="9"/>
  <c r="BF983" i="9"/>
  <c r="BE983" i="9"/>
  <c r="BD983" i="9"/>
  <c r="BC983" i="9"/>
  <c r="BB983" i="9"/>
  <c r="BA983" i="9"/>
  <c r="AZ983" i="9"/>
  <c r="CN982" i="9"/>
  <c r="CO982" i="9" s="1"/>
  <c r="CK982" i="9"/>
  <c r="CJ982" i="9"/>
  <c r="CI982" i="9"/>
  <c r="CH982" i="9"/>
  <c r="CG982" i="9"/>
  <c r="CF982" i="9"/>
  <c r="CC982" i="9"/>
  <c r="CB982" i="9"/>
  <c r="CA982" i="9"/>
  <c r="BZ982" i="9"/>
  <c r="BY982" i="9"/>
  <c r="BX982" i="9"/>
  <c r="BW982" i="9"/>
  <c r="BV982" i="9"/>
  <c r="BU982" i="9"/>
  <c r="BT982" i="9"/>
  <c r="BS982" i="9"/>
  <c r="BR982" i="9"/>
  <c r="BQ982" i="9"/>
  <c r="BP982" i="9"/>
  <c r="BO982" i="9"/>
  <c r="BN982" i="9"/>
  <c r="BM982" i="9"/>
  <c r="BL982" i="9"/>
  <c r="BK982" i="9"/>
  <c r="BJ982" i="9"/>
  <c r="BI982" i="9"/>
  <c r="BH982" i="9"/>
  <c r="BG982" i="9"/>
  <c r="BF982" i="9"/>
  <c r="BE982" i="9"/>
  <c r="BD982" i="9"/>
  <c r="BC982" i="9"/>
  <c r="BB982" i="9"/>
  <c r="BA982" i="9"/>
  <c r="AZ982" i="9"/>
  <c r="CN981" i="9"/>
  <c r="CO981" i="9" s="1"/>
  <c r="CK981" i="9"/>
  <c r="CJ981" i="9"/>
  <c r="CI981" i="9"/>
  <c r="CH981" i="9"/>
  <c r="CG981" i="9"/>
  <c r="CF981" i="9"/>
  <c r="CC981" i="9"/>
  <c r="CB981" i="9"/>
  <c r="CA981" i="9"/>
  <c r="BZ981" i="9"/>
  <c r="BY981" i="9"/>
  <c r="BX981" i="9"/>
  <c r="BW981" i="9"/>
  <c r="BV981" i="9"/>
  <c r="BU981" i="9"/>
  <c r="BT981" i="9"/>
  <c r="BS981" i="9"/>
  <c r="BR981" i="9"/>
  <c r="BQ981" i="9"/>
  <c r="BP981" i="9"/>
  <c r="BO981" i="9"/>
  <c r="BN981" i="9"/>
  <c r="BM981" i="9"/>
  <c r="BL981" i="9"/>
  <c r="BK981" i="9"/>
  <c r="BJ981" i="9"/>
  <c r="BI981" i="9"/>
  <c r="BH981" i="9"/>
  <c r="BG981" i="9"/>
  <c r="BF981" i="9"/>
  <c r="BE981" i="9"/>
  <c r="BD981" i="9"/>
  <c r="BC981" i="9"/>
  <c r="BB981" i="9"/>
  <c r="BA981" i="9"/>
  <c r="AZ981" i="9"/>
  <c r="CN980" i="9"/>
  <c r="CO980" i="9" s="1"/>
  <c r="CK980" i="9"/>
  <c r="CJ980" i="9"/>
  <c r="CI980" i="9"/>
  <c r="CH980" i="9"/>
  <c r="CG980" i="9"/>
  <c r="CF980" i="9"/>
  <c r="CC980" i="9"/>
  <c r="CB980" i="9"/>
  <c r="CA980" i="9"/>
  <c r="BZ980" i="9"/>
  <c r="BY980" i="9"/>
  <c r="BX980" i="9"/>
  <c r="BW980" i="9"/>
  <c r="BV980" i="9"/>
  <c r="BU980" i="9"/>
  <c r="BT980" i="9"/>
  <c r="BS980" i="9"/>
  <c r="BR980" i="9"/>
  <c r="BQ980" i="9"/>
  <c r="BP980" i="9"/>
  <c r="BO980" i="9"/>
  <c r="BN980" i="9"/>
  <c r="BM980" i="9"/>
  <c r="BL980" i="9"/>
  <c r="BK980" i="9"/>
  <c r="BJ980" i="9"/>
  <c r="BI980" i="9"/>
  <c r="BH980" i="9"/>
  <c r="BG980" i="9"/>
  <c r="BF980" i="9"/>
  <c r="BE980" i="9"/>
  <c r="BD980" i="9"/>
  <c r="BC980" i="9"/>
  <c r="BB980" i="9"/>
  <c r="BA980" i="9"/>
  <c r="AZ980" i="9"/>
  <c r="CN979" i="9"/>
  <c r="CO979" i="9" s="1"/>
  <c r="CK979" i="9"/>
  <c r="CJ979" i="9"/>
  <c r="CI979" i="9"/>
  <c r="CH979" i="9"/>
  <c r="CG979" i="9"/>
  <c r="CF979" i="9"/>
  <c r="CC979" i="9"/>
  <c r="CB979" i="9"/>
  <c r="CA979" i="9"/>
  <c r="BZ979" i="9"/>
  <c r="BY979" i="9"/>
  <c r="BX979" i="9"/>
  <c r="BW979" i="9"/>
  <c r="BV979" i="9"/>
  <c r="BU979" i="9"/>
  <c r="BT979" i="9"/>
  <c r="BS979" i="9"/>
  <c r="BR979" i="9"/>
  <c r="BQ979" i="9"/>
  <c r="BP979" i="9"/>
  <c r="BO979" i="9"/>
  <c r="BN979" i="9"/>
  <c r="BM979" i="9"/>
  <c r="BL979" i="9"/>
  <c r="BK979" i="9"/>
  <c r="BJ979" i="9"/>
  <c r="BI979" i="9"/>
  <c r="BH979" i="9"/>
  <c r="BG979" i="9"/>
  <c r="BF979" i="9"/>
  <c r="BE979" i="9"/>
  <c r="BD979" i="9"/>
  <c r="BC979" i="9"/>
  <c r="BB979" i="9"/>
  <c r="BA979" i="9"/>
  <c r="AZ979" i="9"/>
  <c r="CN978" i="9"/>
  <c r="CO978" i="9" s="1"/>
  <c r="CK978" i="9"/>
  <c r="CJ978" i="9"/>
  <c r="CI978" i="9"/>
  <c r="CH978" i="9"/>
  <c r="CG978" i="9"/>
  <c r="CF978" i="9"/>
  <c r="CC978" i="9"/>
  <c r="CB978" i="9"/>
  <c r="CA978" i="9"/>
  <c r="BZ978" i="9"/>
  <c r="BY978" i="9"/>
  <c r="BX978" i="9"/>
  <c r="BW978" i="9"/>
  <c r="BV978" i="9"/>
  <c r="BU978" i="9"/>
  <c r="BT978" i="9"/>
  <c r="BS978" i="9"/>
  <c r="BR978" i="9"/>
  <c r="BQ978" i="9"/>
  <c r="BP978" i="9"/>
  <c r="BO978" i="9"/>
  <c r="BN978" i="9"/>
  <c r="BM978" i="9"/>
  <c r="BL978" i="9"/>
  <c r="BK978" i="9"/>
  <c r="BJ978" i="9"/>
  <c r="BI978" i="9"/>
  <c r="BH978" i="9"/>
  <c r="BG978" i="9"/>
  <c r="BF978" i="9"/>
  <c r="BE978" i="9"/>
  <c r="BD978" i="9"/>
  <c r="BC978" i="9"/>
  <c r="BB978" i="9"/>
  <c r="BA978" i="9"/>
  <c r="AZ978" i="9"/>
  <c r="CN977" i="9"/>
  <c r="CO977" i="9" s="1"/>
  <c r="CK977" i="9"/>
  <c r="CJ977" i="9"/>
  <c r="CI977" i="9"/>
  <c r="CH977" i="9"/>
  <c r="CG977" i="9"/>
  <c r="CF977" i="9"/>
  <c r="CC977" i="9"/>
  <c r="CB977" i="9"/>
  <c r="CA977" i="9"/>
  <c r="BZ977" i="9"/>
  <c r="BY977" i="9"/>
  <c r="BX977" i="9"/>
  <c r="BW977" i="9"/>
  <c r="BV977" i="9"/>
  <c r="BU977" i="9"/>
  <c r="BT977" i="9"/>
  <c r="BS977" i="9"/>
  <c r="BR977" i="9"/>
  <c r="BQ977" i="9"/>
  <c r="BP977" i="9"/>
  <c r="BO977" i="9"/>
  <c r="BN977" i="9"/>
  <c r="BM977" i="9"/>
  <c r="BL977" i="9"/>
  <c r="BK977" i="9"/>
  <c r="BJ977" i="9"/>
  <c r="BI977" i="9"/>
  <c r="BH977" i="9"/>
  <c r="BG977" i="9"/>
  <c r="BF977" i="9"/>
  <c r="BE977" i="9"/>
  <c r="BD977" i="9"/>
  <c r="BC977" i="9"/>
  <c r="BB977" i="9"/>
  <c r="BA977" i="9"/>
  <c r="AZ977" i="9"/>
  <c r="CN976" i="9"/>
  <c r="CO976" i="9" s="1"/>
  <c r="CK976" i="9"/>
  <c r="CJ976" i="9"/>
  <c r="CI976" i="9"/>
  <c r="CH976" i="9"/>
  <c r="CG976" i="9"/>
  <c r="CF976" i="9"/>
  <c r="CC976" i="9"/>
  <c r="CB976" i="9"/>
  <c r="CA976" i="9"/>
  <c r="BZ976" i="9"/>
  <c r="BY976" i="9"/>
  <c r="BX976" i="9"/>
  <c r="BW976" i="9"/>
  <c r="BV976" i="9"/>
  <c r="BU976" i="9"/>
  <c r="BT976" i="9"/>
  <c r="BS976" i="9"/>
  <c r="BR976" i="9"/>
  <c r="BQ976" i="9"/>
  <c r="BP976" i="9"/>
  <c r="BO976" i="9"/>
  <c r="BN976" i="9"/>
  <c r="BM976" i="9"/>
  <c r="BL976" i="9"/>
  <c r="BK976" i="9"/>
  <c r="BJ976" i="9"/>
  <c r="BI976" i="9"/>
  <c r="BH976" i="9"/>
  <c r="BG976" i="9"/>
  <c r="BF976" i="9"/>
  <c r="BE976" i="9"/>
  <c r="BD976" i="9"/>
  <c r="BC976" i="9"/>
  <c r="BB976" i="9"/>
  <c r="BA976" i="9"/>
  <c r="AZ976" i="9"/>
  <c r="CN975" i="9"/>
  <c r="CO975" i="9" s="1"/>
  <c r="CK975" i="9"/>
  <c r="CJ975" i="9"/>
  <c r="CI975" i="9"/>
  <c r="CH975" i="9"/>
  <c r="CG975" i="9"/>
  <c r="CF975" i="9"/>
  <c r="CC975" i="9"/>
  <c r="CB975" i="9"/>
  <c r="CA975" i="9"/>
  <c r="BZ975" i="9"/>
  <c r="BY975" i="9"/>
  <c r="BX975" i="9"/>
  <c r="BW975" i="9"/>
  <c r="BV975" i="9"/>
  <c r="BU975" i="9"/>
  <c r="BT975" i="9"/>
  <c r="BS975" i="9"/>
  <c r="BR975" i="9"/>
  <c r="BQ975" i="9"/>
  <c r="BP975" i="9"/>
  <c r="BO975" i="9"/>
  <c r="BN975" i="9"/>
  <c r="BM975" i="9"/>
  <c r="BL975" i="9"/>
  <c r="BK975" i="9"/>
  <c r="BJ975" i="9"/>
  <c r="BI975" i="9"/>
  <c r="BH975" i="9"/>
  <c r="BG975" i="9"/>
  <c r="BF975" i="9"/>
  <c r="BE975" i="9"/>
  <c r="BD975" i="9"/>
  <c r="BC975" i="9"/>
  <c r="BB975" i="9"/>
  <c r="BA975" i="9"/>
  <c r="AZ975" i="9"/>
  <c r="CN974" i="9"/>
  <c r="CO974" i="9" s="1"/>
  <c r="CK974" i="9"/>
  <c r="CJ974" i="9"/>
  <c r="CI974" i="9"/>
  <c r="CH974" i="9"/>
  <c r="CG974" i="9"/>
  <c r="CF974" i="9"/>
  <c r="CC974" i="9"/>
  <c r="CB974" i="9"/>
  <c r="CA974" i="9"/>
  <c r="BZ974" i="9"/>
  <c r="BY974" i="9"/>
  <c r="BX974" i="9"/>
  <c r="BW974" i="9"/>
  <c r="BV974" i="9"/>
  <c r="BU974" i="9"/>
  <c r="BT974" i="9"/>
  <c r="BS974" i="9"/>
  <c r="BR974" i="9"/>
  <c r="BQ974" i="9"/>
  <c r="BP974" i="9"/>
  <c r="BO974" i="9"/>
  <c r="BN974" i="9"/>
  <c r="BM974" i="9"/>
  <c r="BL974" i="9"/>
  <c r="BK974" i="9"/>
  <c r="BJ974" i="9"/>
  <c r="BI974" i="9"/>
  <c r="BH974" i="9"/>
  <c r="BG974" i="9"/>
  <c r="BF974" i="9"/>
  <c r="BE974" i="9"/>
  <c r="BD974" i="9"/>
  <c r="BC974" i="9"/>
  <c r="BB974" i="9"/>
  <c r="BA974" i="9"/>
  <c r="AZ974" i="9"/>
  <c r="CN973" i="9"/>
  <c r="CO973" i="9" s="1"/>
  <c r="CK973" i="9"/>
  <c r="CJ973" i="9"/>
  <c r="CI973" i="9"/>
  <c r="CH973" i="9"/>
  <c r="CG973" i="9"/>
  <c r="CF973" i="9"/>
  <c r="CC973" i="9"/>
  <c r="CB973" i="9"/>
  <c r="CA973" i="9"/>
  <c r="BZ973" i="9"/>
  <c r="BY973" i="9"/>
  <c r="BX973" i="9"/>
  <c r="BW973" i="9"/>
  <c r="BV973" i="9"/>
  <c r="BU973" i="9"/>
  <c r="BT973" i="9"/>
  <c r="BS973" i="9"/>
  <c r="BR973" i="9"/>
  <c r="BQ973" i="9"/>
  <c r="BP973" i="9"/>
  <c r="BO973" i="9"/>
  <c r="BN973" i="9"/>
  <c r="BM973" i="9"/>
  <c r="BL973" i="9"/>
  <c r="BK973" i="9"/>
  <c r="BJ973" i="9"/>
  <c r="BI973" i="9"/>
  <c r="BH973" i="9"/>
  <c r="BG973" i="9"/>
  <c r="BF973" i="9"/>
  <c r="BE973" i="9"/>
  <c r="BD973" i="9"/>
  <c r="BC973" i="9"/>
  <c r="BB973" i="9"/>
  <c r="BA973" i="9"/>
  <c r="AZ973" i="9"/>
  <c r="CN972" i="9"/>
  <c r="CO972" i="9" s="1"/>
  <c r="CK972" i="9"/>
  <c r="CJ972" i="9"/>
  <c r="CI972" i="9"/>
  <c r="CH972" i="9"/>
  <c r="CG972" i="9"/>
  <c r="CF972" i="9"/>
  <c r="CC972" i="9"/>
  <c r="CB972" i="9"/>
  <c r="CA972" i="9"/>
  <c r="BZ972" i="9"/>
  <c r="BY972" i="9"/>
  <c r="BX972" i="9"/>
  <c r="BW972" i="9"/>
  <c r="BV972" i="9"/>
  <c r="BU972" i="9"/>
  <c r="BT972" i="9"/>
  <c r="BS972" i="9"/>
  <c r="BR972" i="9"/>
  <c r="BQ972" i="9"/>
  <c r="BP972" i="9"/>
  <c r="BO972" i="9"/>
  <c r="BN972" i="9"/>
  <c r="BM972" i="9"/>
  <c r="BL972" i="9"/>
  <c r="BK972" i="9"/>
  <c r="BJ972" i="9"/>
  <c r="BI972" i="9"/>
  <c r="BH972" i="9"/>
  <c r="BG972" i="9"/>
  <c r="BF972" i="9"/>
  <c r="BE972" i="9"/>
  <c r="BD972" i="9"/>
  <c r="BC972" i="9"/>
  <c r="BB972" i="9"/>
  <c r="BA972" i="9"/>
  <c r="AZ972" i="9"/>
  <c r="CN971" i="9"/>
  <c r="CO971" i="9" s="1"/>
  <c r="CK971" i="9"/>
  <c r="CJ971" i="9"/>
  <c r="CI971" i="9"/>
  <c r="CH971" i="9"/>
  <c r="CG971" i="9"/>
  <c r="CF971" i="9"/>
  <c r="CC971" i="9"/>
  <c r="CB971" i="9"/>
  <c r="CA971" i="9"/>
  <c r="BZ971" i="9"/>
  <c r="BY971" i="9"/>
  <c r="BX971" i="9"/>
  <c r="BW971" i="9"/>
  <c r="BV971" i="9"/>
  <c r="BU971" i="9"/>
  <c r="BT971" i="9"/>
  <c r="BS971" i="9"/>
  <c r="BR971" i="9"/>
  <c r="BQ971" i="9"/>
  <c r="BP971" i="9"/>
  <c r="BO971" i="9"/>
  <c r="BN971" i="9"/>
  <c r="BM971" i="9"/>
  <c r="BL971" i="9"/>
  <c r="BK971" i="9"/>
  <c r="BJ971" i="9"/>
  <c r="BI971" i="9"/>
  <c r="BH971" i="9"/>
  <c r="BG971" i="9"/>
  <c r="BF971" i="9"/>
  <c r="BE971" i="9"/>
  <c r="BD971" i="9"/>
  <c r="BC971" i="9"/>
  <c r="BB971" i="9"/>
  <c r="BA971" i="9"/>
  <c r="AZ971" i="9"/>
  <c r="CN970" i="9"/>
  <c r="CO970" i="9" s="1"/>
  <c r="CK970" i="9"/>
  <c r="CJ970" i="9"/>
  <c r="CI970" i="9"/>
  <c r="CH970" i="9"/>
  <c r="CG970" i="9"/>
  <c r="CF970" i="9"/>
  <c r="CC970" i="9"/>
  <c r="CB970" i="9"/>
  <c r="CA970" i="9"/>
  <c r="BZ970" i="9"/>
  <c r="BY970" i="9"/>
  <c r="BX970" i="9"/>
  <c r="BW970" i="9"/>
  <c r="BV970" i="9"/>
  <c r="BU970" i="9"/>
  <c r="BT970" i="9"/>
  <c r="BS970" i="9"/>
  <c r="BR970" i="9"/>
  <c r="BQ970" i="9"/>
  <c r="BP970" i="9"/>
  <c r="BO970" i="9"/>
  <c r="BN970" i="9"/>
  <c r="BM970" i="9"/>
  <c r="BL970" i="9"/>
  <c r="BK970" i="9"/>
  <c r="BJ970" i="9"/>
  <c r="BI970" i="9"/>
  <c r="BH970" i="9"/>
  <c r="BG970" i="9"/>
  <c r="BF970" i="9"/>
  <c r="BE970" i="9"/>
  <c r="BD970" i="9"/>
  <c r="BC970" i="9"/>
  <c r="BB970" i="9"/>
  <c r="BA970" i="9"/>
  <c r="AZ970" i="9"/>
  <c r="CN969" i="9"/>
  <c r="CO969" i="9" s="1"/>
  <c r="CK969" i="9"/>
  <c r="CJ969" i="9"/>
  <c r="CI969" i="9"/>
  <c r="CH969" i="9"/>
  <c r="CG969" i="9"/>
  <c r="CF969" i="9"/>
  <c r="CC969" i="9"/>
  <c r="CB969" i="9"/>
  <c r="CA969" i="9"/>
  <c r="BZ969" i="9"/>
  <c r="BY969" i="9"/>
  <c r="BX969" i="9"/>
  <c r="BW969" i="9"/>
  <c r="BV969" i="9"/>
  <c r="BU969" i="9"/>
  <c r="BT969" i="9"/>
  <c r="BS969" i="9"/>
  <c r="BR969" i="9"/>
  <c r="BQ969" i="9"/>
  <c r="BP969" i="9"/>
  <c r="BO969" i="9"/>
  <c r="BN969" i="9"/>
  <c r="BM969" i="9"/>
  <c r="BL969" i="9"/>
  <c r="BK969" i="9"/>
  <c r="BJ969" i="9"/>
  <c r="BI969" i="9"/>
  <c r="BH969" i="9"/>
  <c r="BG969" i="9"/>
  <c r="BF969" i="9"/>
  <c r="BE969" i="9"/>
  <c r="BD969" i="9"/>
  <c r="BC969" i="9"/>
  <c r="BB969" i="9"/>
  <c r="BA969" i="9"/>
  <c r="AZ969" i="9"/>
  <c r="CN968" i="9"/>
  <c r="CO968" i="9" s="1"/>
  <c r="CK968" i="9"/>
  <c r="CJ968" i="9"/>
  <c r="CI968" i="9"/>
  <c r="CH968" i="9"/>
  <c r="CG968" i="9"/>
  <c r="CF968" i="9"/>
  <c r="CC968" i="9"/>
  <c r="CB968" i="9"/>
  <c r="CA968" i="9"/>
  <c r="BZ968" i="9"/>
  <c r="BY968" i="9"/>
  <c r="BX968" i="9"/>
  <c r="BW968" i="9"/>
  <c r="BV968" i="9"/>
  <c r="BU968" i="9"/>
  <c r="BT968" i="9"/>
  <c r="BS968" i="9"/>
  <c r="BR968" i="9"/>
  <c r="BQ968" i="9"/>
  <c r="BP968" i="9"/>
  <c r="BO968" i="9"/>
  <c r="BN968" i="9"/>
  <c r="BM968" i="9"/>
  <c r="BL968" i="9"/>
  <c r="BK968" i="9"/>
  <c r="BJ968" i="9"/>
  <c r="BI968" i="9"/>
  <c r="BH968" i="9"/>
  <c r="BG968" i="9"/>
  <c r="BF968" i="9"/>
  <c r="BE968" i="9"/>
  <c r="BD968" i="9"/>
  <c r="BC968" i="9"/>
  <c r="BB968" i="9"/>
  <c r="BA968" i="9"/>
  <c r="AZ968" i="9"/>
  <c r="CN967" i="9"/>
  <c r="CO967" i="9" s="1"/>
  <c r="CK967" i="9"/>
  <c r="CJ967" i="9"/>
  <c r="CI967" i="9"/>
  <c r="CH967" i="9"/>
  <c r="CG967" i="9"/>
  <c r="CF967" i="9"/>
  <c r="CC967" i="9"/>
  <c r="CB967" i="9"/>
  <c r="CA967" i="9"/>
  <c r="BZ967" i="9"/>
  <c r="BY967" i="9"/>
  <c r="BX967" i="9"/>
  <c r="BW967" i="9"/>
  <c r="BV967" i="9"/>
  <c r="BU967" i="9"/>
  <c r="BT967" i="9"/>
  <c r="BS967" i="9"/>
  <c r="BR967" i="9"/>
  <c r="BQ967" i="9"/>
  <c r="BP967" i="9"/>
  <c r="BO967" i="9"/>
  <c r="BN967" i="9"/>
  <c r="BM967" i="9"/>
  <c r="BL967" i="9"/>
  <c r="BK967" i="9"/>
  <c r="BJ967" i="9"/>
  <c r="BI967" i="9"/>
  <c r="BH967" i="9"/>
  <c r="BG967" i="9"/>
  <c r="BF967" i="9"/>
  <c r="BE967" i="9"/>
  <c r="BD967" i="9"/>
  <c r="BC967" i="9"/>
  <c r="BB967" i="9"/>
  <c r="BA967" i="9"/>
  <c r="AZ967" i="9"/>
  <c r="CO966" i="9"/>
  <c r="CN966" i="9"/>
  <c r="CK966" i="9"/>
  <c r="CJ966" i="9"/>
  <c r="CI966" i="9"/>
  <c r="CH966" i="9"/>
  <c r="CG966" i="9"/>
  <c r="CF966" i="9"/>
  <c r="CC966" i="9"/>
  <c r="CB966" i="9"/>
  <c r="CA966" i="9"/>
  <c r="BZ966" i="9"/>
  <c r="BY966" i="9"/>
  <c r="BX966" i="9"/>
  <c r="BW966" i="9"/>
  <c r="BV966" i="9"/>
  <c r="BU966" i="9"/>
  <c r="BT966" i="9"/>
  <c r="BS966" i="9"/>
  <c r="BR966" i="9"/>
  <c r="BQ966" i="9"/>
  <c r="BP966" i="9"/>
  <c r="BO966" i="9"/>
  <c r="BN966" i="9"/>
  <c r="BM966" i="9"/>
  <c r="BL966" i="9"/>
  <c r="BK966" i="9"/>
  <c r="BJ966" i="9"/>
  <c r="BI966" i="9"/>
  <c r="BH966" i="9"/>
  <c r="BG966" i="9"/>
  <c r="BF966" i="9"/>
  <c r="BE966" i="9"/>
  <c r="BD966" i="9"/>
  <c r="BC966" i="9"/>
  <c r="BB966" i="9"/>
  <c r="BA966" i="9"/>
  <c r="AZ966" i="9"/>
  <c r="CN965" i="9"/>
  <c r="CO965" i="9" s="1"/>
  <c r="CK965" i="9"/>
  <c r="CJ965" i="9"/>
  <c r="CI965" i="9"/>
  <c r="CH965" i="9"/>
  <c r="CG965" i="9"/>
  <c r="CF965" i="9"/>
  <c r="CC965" i="9"/>
  <c r="CB965" i="9"/>
  <c r="CA965" i="9"/>
  <c r="BZ965" i="9"/>
  <c r="BY965" i="9"/>
  <c r="BX965" i="9"/>
  <c r="BW965" i="9"/>
  <c r="BV965" i="9"/>
  <c r="BU965" i="9"/>
  <c r="BT965" i="9"/>
  <c r="BS965" i="9"/>
  <c r="BR965" i="9"/>
  <c r="BQ965" i="9"/>
  <c r="BP965" i="9"/>
  <c r="BO965" i="9"/>
  <c r="BN965" i="9"/>
  <c r="BM965" i="9"/>
  <c r="BL965" i="9"/>
  <c r="BK965" i="9"/>
  <c r="BJ965" i="9"/>
  <c r="BI965" i="9"/>
  <c r="BH965" i="9"/>
  <c r="BG965" i="9"/>
  <c r="BF965" i="9"/>
  <c r="BE965" i="9"/>
  <c r="BD965" i="9"/>
  <c r="BC965" i="9"/>
  <c r="BB965" i="9"/>
  <c r="BA965" i="9"/>
  <c r="AZ965" i="9"/>
  <c r="CN964" i="9"/>
  <c r="CO964" i="9" s="1"/>
  <c r="CK964" i="9"/>
  <c r="CJ964" i="9"/>
  <c r="CI964" i="9"/>
  <c r="CH964" i="9"/>
  <c r="CG964" i="9"/>
  <c r="CF964" i="9"/>
  <c r="CC964" i="9"/>
  <c r="CB964" i="9"/>
  <c r="CA964" i="9"/>
  <c r="BZ964" i="9"/>
  <c r="BY964" i="9"/>
  <c r="BX964" i="9"/>
  <c r="BW964" i="9"/>
  <c r="BV964" i="9"/>
  <c r="BU964" i="9"/>
  <c r="BT964" i="9"/>
  <c r="BS964" i="9"/>
  <c r="BR964" i="9"/>
  <c r="BQ964" i="9"/>
  <c r="BP964" i="9"/>
  <c r="BO964" i="9"/>
  <c r="BN964" i="9"/>
  <c r="BM964" i="9"/>
  <c r="BL964" i="9"/>
  <c r="BK964" i="9"/>
  <c r="BJ964" i="9"/>
  <c r="BI964" i="9"/>
  <c r="BH964" i="9"/>
  <c r="BG964" i="9"/>
  <c r="BF964" i="9"/>
  <c r="BE964" i="9"/>
  <c r="BD964" i="9"/>
  <c r="BC964" i="9"/>
  <c r="BB964" i="9"/>
  <c r="BA964" i="9"/>
  <c r="AZ964" i="9"/>
  <c r="CN963" i="9"/>
  <c r="CO963" i="9" s="1"/>
  <c r="CK963" i="9"/>
  <c r="CJ963" i="9"/>
  <c r="CI963" i="9"/>
  <c r="CH963" i="9"/>
  <c r="CG963" i="9"/>
  <c r="CF963" i="9"/>
  <c r="CC963" i="9"/>
  <c r="CB963" i="9"/>
  <c r="CA963" i="9"/>
  <c r="BZ963" i="9"/>
  <c r="BY963" i="9"/>
  <c r="BX963" i="9"/>
  <c r="BW963" i="9"/>
  <c r="BV963" i="9"/>
  <c r="BU963" i="9"/>
  <c r="BT963" i="9"/>
  <c r="BS963" i="9"/>
  <c r="BR963" i="9"/>
  <c r="BQ963" i="9"/>
  <c r="BP963" i="9"/>
  <c r="BO963" i="9"/>
  <c r="BN963" i="9"/>
  <c r="BM963" i="9"/>
  <c r="BL963" i="9"/>
  <c r="BK963" i="9"/>
  <c r="BJ963" i="9"/>
  <c r="BI963" i="9"/>
  <c r="BH963" i="9"/>
  <c r="BG963" i="9"/>
  <c r="BF963" i="9"/>
  <c r="BE963" i="9"/>
  <c r="BD963" i="9"/>
  <c r="BC963" i="9"/>
  <c r="BB963" i="9"/>
  <c r="BA963" i="9"/>
  <c r="AZ963" i="9"/>
  <c r="CN962" i="9"/>
  <c r="CO962" i="9" s="1"/>
  <c r="CK962" i="9"/>
  <c r="CJ962" i="9"/>
  <c r="CI962" i="9"/>
  <c r="CH962" i="9"/>
  <c r="CG962" i="9"/>
  <c r="CF962" i="9"/>
  <c r="CC962" i="9"/>
  <c r="CB962" i="9"/>
  <c r="CA962" i="9"/>
  <c r="BZ962" i="9"/>
  <c r="BY962" i="9"/>
  <c r="BX962" i="9"/>
  <c r="BW962" i="9"/>
  <c r="BV962" i="9"/>
  <c r="BU962" i="9"/>
  <c r="BT962" i="9"/>
  <c r="BS962" i="9"/>
  <c r="BR962" i="9"/>
  <c r="BQ962" i="9"/>
  <c r="BP962" i="9"/>
  <c r="BO962" i="9"/>
  <c r="BN962" i="9"/>
  <c r="BM962" i="9"/>
  <c r="BL962" i="9"/>
  <c r="BK962" i="9"/>
  <c r="BJ962" i="9"/>
  <c r="BI962" i="9"/>
  <c r="BH962" i="9"/>
  <c r="BG962" i="9"/>
  <c r="BF962" i="9"/>
  <c r="BE962" i="9"/>
  <c r="BD962" i="9"/>
  <c r="BC962" i="9"/>
  <c r="BB962" i="9"/>
  <c r="BA962" i="9"/>
  <c r="AZ962" i="9"/>
  <c r="CN961" i="9"/>
  <c r="CO961" i="9" s="1"/>
  <c r="CK961" i="9"/>
  <c r="CJ961" i="9"/>
  <c r="CI961" i="9"/>
  <c r="CH961" i="9"/>
  <c r="CG961" i="9"/>
  <c r="CF961" i="9"/>
  <c r="CC961" i="9"/>
  <c r="CB961" i="9"/>
  <c r="CA961" i="9"/>
  <c r="BZ961" i="9"/>
  <c r="BY961" i="9"/>
  <c r="BX961" i="9"/>
  <c r="BW961" i="9"/>
  <c r="BV961" i="9"/>
  <c r="BU961" i="9"/>
  <c r="BT961" i="9"/>
  <c r="BS961" i="9"/>
  <c r="BR961" i="9"/>
  <c r="BQ961" i="9"/>
  <c r="BP961" i="9"/>
  <c r="BO961" i="9"/>
  <c r="BN961" i="9"/>
  <c r="BM961" i="9"/>
  <c r="BL961" i="9"/>
  <c r="BK961" i="9"/>
  <c r="BJ961" i="9"/>
  <c r="BI961" i="9"/>
  <c r="BH961" i="9"/>
  <c r="BG961" i="9"/>
  <c r="BF961" i="9"/>
  <c r="BE961" i="9"/>
  <c r="BD961" i="9"/>
  <c r="BC961" i="9"/>
  <c r="BB961" i="9"/>
  <c r="BA961" i="9"/>
  <c r="AZ961" i="9"/>
  <c r="CN960" i="9"/>
  <c r="CO960" i="9" s="1"/>
  <c r="CK960" i="9"/>
  <c r="CJ960" i="9"/>
  <c r="CI960" i="9"/>
  <c r="CH960" i="9"/>
  <c r="CG960" i="9"/>
  <c r="CF960" i="9"/>
  <c r="CC960" i="9"/>
  <c r="CB960" i="9"/>
  <c r="CA960" i="9"/>
  <c r="BZ960" i="9"/>
  <c r="BY960" i="9"/>
  <c r="BX960" i="9"/>
  <c r="BW960" i="9"/>
  <c r="BV960" i="9"/>
  <c r="BU960" i="9"/>
  <c r="BT960" i="9"/>
  <c r="BS960" i="9"/>
  <c r="BR960" i="9"/>
  <c r="BQ960" i="9"/>
  <c r="BP960" i="9"/>
  <c r="BO960" i="9"/>
  <c r="BN960" i="9"/>
  <c r="BM960" i="9"/>
  <c r="BL960" i="9"/>
  <c r="BK960" i="9"/>
  <c r="BJ960" i="9"/>
  <c r="BI960" i="9"/>
  <c r="BH960" i="9"/>
  <c r="BG960" i="9"/>
  <c r="BF960" i="9"/>
  <c r="BE960" i="9"/>
  <c r="BD960" i="9"/>
  <c r="BC960" i="9"/>
  <c r="BB960" i="9"/>
  <c r="BA960" i="9"/>
  <c r="AZ960" i="9"/>
  <c r="CN959" i="9"/>
  <c r="CO959" i="9" s="1"/>
  <c r="CK959" i="9"/>
  <c r="CJ959" i="9"/>
  <c r="CI959" i="9"/>
  <c r="CH959" i="9"/>
  <c r="CG959" i="9"/>
  <c r="CF959" i="9"/>
  <c r="CC959" i="9"/>
  <c r="CB959" i="9"/>
  <c r="CA959" i="9"/>
  <c r="BZ959" i="9"/>
  <c r="BY959" i="9"/>
  <c r="BX959" i="9"/>
  <c r="BW959" i="9"/>
  <c r="BV959" i="9"/>
  <c r="BU959" i="9"/>
  <c r="BT959" i="9"/>
  <c r="BS959" i="9"/>
  <c r="BR959" i="9"/>
  <c r="BQ959" i="9"/>
  <c r="BP959" i="9"/>
  <c r="BO959" i="9"/>
  <c r="BN959" i="9"/>
  <c r="BM959" i="9"/>
  <c r="BL959" i="9"/>
  <c r="BK959" i="9"/>
  <c r="BJ959" i="9"/>
  <c r="BI959" i="9"/>
  <c r="BH959" i="9"/>
  <c r="BG959" i="9"/>
  <c r="BF959" i="9"/>
  <c r="BE959" i="9"/>
  <c r="BD959" i="9"/>
  <c r="BC959" i="9"/>
  <c r="BB959" i="9"/>
  <c r="BA959" i="9"/>
  <c r="AZ959" i="9"/>
  <c r="CN958" i="9"/>
  <c r="CO958" i="9" s="1"/>
  <c r="CK958" i="9"/>
  <c r="CJ958" i="9"/>
  <c r="CI958" i="9"/>
  <c r="CH958" i="9"/>
  <c r="CG958" i="9"/>
  <c r="CF958" i="9"/>
  <c r="CC958" i="9"/>
  <c r="CB958" i="9"/>
  <c r="CA958" i="9"/>
  <c r="BZ958" i="9"/>
  <c r="BY958" i="9"/>
  <c r="BX958" i="9"/>
  <c r="BW958" i="9"/>
  <c r="BV958" i="9"/>
  <c r="BU958" i="9"/>
  <c r="BT958" i="9"/>
  <c r="BS958" i="9"/>
  <c r="BR958" i="9"/>
  <c r="BQ958" i="9"/>
  <c r="BP958" i="9"/>
  <c r="BO958" i="9"/>
  <c r="BN958" i="9"/>
  <c r="BM958" i="9"/>
  <c r="BL958" i="9"/>
  <c r="BK958" i="9"/>
  <c r="BJ958" i="9"/>
  <c r="BI958" i="9"/>
  <c r="BH958" i="9"/>
  <c r="BG958" i="9"/>
  <c r="BF958" i="9"/>
  <c r="BE958" i="9"/>
  <c r="BD958" i="9"/>
  <c r="BC958" i="9"/>
  <c r="BB958" i="9"/>
  <c r="BA958" i="9"/>
  <c r="AZ958" i="9"/>
  <c r="CN957" i="9"/>
  <c r="CO957" i="9" s="1"/>
  <c r="CK957" i="9"/>
  <c r="CJ957" i="9"/>
  <c r="CI957" i="9"/>
  <c r="CH957" i="9"/>
  <c r="CG957" i="9"/>
  <c r="CF957" i="9"/>
  <c r="CC957" i="9"/>
  <c r="CB957" i="9"/>
  <c r="CA957" i="9"/>
  <c r="BZ957" i="9"/>
  <c r="BY957" i="9"/>
  <c r="BX957" i="9"/>
  <c r="BW957" i="9"/>
  <c r="BV957" i="9"/>
  <c r="BU957" i="9"/>
  <c r="BT957" i="9"/>
  <c r="BS957" i="9"/>
  <c r="BR957" i="9"/>
  <c r="BQ957" i="9"/>
  <c r="BP957" i="9"/>
  <c r="BO957" i="9"/>
  <c r="BN957" i="9"/>
  <c r="BM957" i="9"/>
  <c r="BL957" i="9"/>
  <c r="BK957" i="9"/>
  <c r="BJ957" i="9"/>
  <c r="BI957" i="9"/>
  <c r="BH957" i="9"/>
  <c r="BG957" i="9"/>
  <c r="BF957" i="9"/>
  <c r="BE957" i="9"/>
  <c r="BD957" i="9"/>
  <c r="BC957" i="9"/>
  <c r="BB957" i="9"/>
  <c r="BA957" i="9"/>
  <c r="AZ957" i="9"/>
  <c r="CN956" i="9"/>
  <c r="CO956" i="9" s="1"/>
  <c r="CK956" i="9"/>
  <c r="CJ956" i="9"/>
  <c r="CI956" i="9"/>
  <c r="CH956" i="9"/>
  <c r="CG956" i="9"/>
  <c r="CF956" i="9"/>
  <c r="CC956" i="9"/>
  <c r="CB956" i="9"/>
  <c r="CA956" i="9"/>
  <c r="BZ956" i="9"/>
  <c r="BY956" i="9"/>
  <c r="BX956" i="9"/>
  <c r="BW956" i="9"/>
  <c r="BV956" i="9"/>
  <c r="BU956" i="9"/>
  <c r="BT956" i="9"/>
  <c r="BS956" i="9"/>
  <c r="BR956" i="9"/>
  <c r="BQ956" i="9"/>
  <c r="BP956" i="9"/>
  <c r="BO956" i="9"/>
  <c r="BN956" i="9"/>
  <c r="BM956" i="9"/>
  <c r="BL956" i="9"/>
  <c r="BK956" i="9"/>
  <c r="BJ956" i="9"/>
  <c r="BI956" i="9"/>
  <c r="BH956" i="9"/>
  <c r="BG956" i="9"/>
  <c r="BF956" i="9"/>
  <c r="BE956" i="9"/>
  <c r="BD956" i="9"/>
  <c r="BC956" i="9"/>
  <c r="BB956" i="9"/>
  <c r="BA956" i="9"/>
  <c r="AZ956" i="9"/>
  <c r="CN955" i="9"/>
  <c r="CO955" i="9" s="1"/>
  <c r="CK955" i="9"/>
  <c r="CJ955" i="9"/>
  <c r="CI955" i="9"/>
  <c r="CH955" i="9"/>
  <c r="CG955" i="9"/>
  <c r="CF955" i="9"/>
  <c r="CC955" i="9"/>
  <c r="CB955" i="9"/>
  <c r="CA955" i="9"/>
  <c r="BZ955" i="9"/>
  <c r="BY955" i="9"/>
  <c r="BX955" i="9"/>
  <c r="BW955" i="9"/>
  <c r="BV955" i="9"/>
  <c r="BU955" i="9"/>
  <c r="BT955" i="9"/>
  <c r="BS955" i="9"/>
  <c r="BR955" i="9"/>
  <c r="BQ955" i="9"/>
  <c r="BP955" i="9"/>
  <c r="BO955" i="9"/>
  <c r="BN955" i="9"/>
  <c r="BM955" i="9"/>
  <c r="BL955" i="9"/>
  <c r="BK955" i="9"/>
  <c r="BJ955" i="9"/>
  <c r="BI955" i="9"/>
  <c r="BH955" i="9"/>
  <c r="BG955" i="9"/>
  <c r="BF955" i="9"/>
  <c r="BE955" i="9"/>
  <c r="BD955" i="9"/>
  <c r="BC955" i="9"/>
  <c r="BB955" i="9"/>
  <c r="BA955" i="9"/>
  <c r="AZ955" i="9"/>
  <c r="CN954" i="9"/>
  <c r="CO954" i="9" s="1"/>
  <c r="CK954" i="9"/>
  <c r="CJ954" i="9"/>
  <c r="CI954" i="9"/>
  <c r="CH954" i="9"/>
  <c r="CG954" i="9"/>
  <c r="CF954" i="9"/>
  <c r="CC954" i="9"/>
  <c r="CB954" i="9"/>
  <c r="CA954" i="9"/>
  <c r="BZ954" i="9"/>
  <c r="BY954" i="9"/>
  <c r="BX954" i="9"/>
  <c r="BW954" i="9"/>
  <c r="BV954" i="9"/>
  <c r="BU954" i="9"/>
  <c r="BT954" i="9"/>
  <c r="BS954" i="9"/>
  <c r="BR954" i="9"/>
  <c r="BQ954" i="9"/>
  <c r="BP954" i="9"/>
  <c r="BO954" i="9"/>
  <c r="BN954" i="9"/>
  <c r="BM954" i="9"/>
  <c r="BL954" i="9"/>
  <c r="BK954" i="9"/>
  <c r="BJ954" i="9"/>
  <c r="BI954" i="9"/>
  <c r="BH954" i="9"/>
  <c r="BG954" i="9"/>
  <c r="BF954" i="9"/>
  <c r="BE954" i="9"/>
  <c r="BD954" i="9"/>
  <c r="BC954" i="9"/>
  <c r="BB954" i="9"/>
  <c r="BA954" i="9"/>
  <c r="AZ954" i="9"/>
  <c r="CN953" i="9"/>
  <c r="CO953" i="9" s="1"/>
  <c r="CK953" i="9"/>
  <c r="CJ953" i="9"/>
  <c r="CI953" i="9"/>
  <c r="CH953" i="9"/>
  <c r="CG953" i="9"/>
  <c r="CF953" i="9"/>
  <c r="CC953" i="9"/>
  <c r="CB953" i="9"/>
  <c r="CA953" i="9"/>
  <c r="BZ953" i="9"/>
  <c r="BY953" i="9"/>
  <c r="BX953" i="9"/>
  <c r="BW953" i="9"/>
  <c r="BV953" i="9"/>
  <c r="BU953" i="9"/>
  <c r="BT953" i="9"/>
  <c r="BS953" i="9"/>
  <c r="BR953" i="9"/>
  <c r="BQ953" i="9"/>
  <c r="BP953" i="9"/>
  <c r="BO953" i="9"/>
  <c r="BN953" i="9"/>
  <c r="BM953" i="9"/>
  <c r="BL953" i="9"/>
  <c r="BK953" i="9"/>
  <c r="BJ953" i="9"/>
  <c r="BI953" i="9"/>
  <c r="BH953" i="9"/>
  <c r="BG953" i="9"/>
  <c r="BF953" i="9"/>
  <c r="BE953" i="9"/>
  <c r="BD953" i="9"/>
  <c r="BC953" i="9"/>
  <c r="BB953" i="9"/>
  <c r="BA953" i="9"/>
  <c r="AZ953" i="9"/>
  <c r="CN952" i="9"/>
  <c r="CO952" i="9" s="1"/>
  <c r="CK952" i="9"/>
  <c r="CJ952" i="9"/>
  <c r="CI952" i="9"/>
  <c r="CH952" i="9"/>
  <c r="CG952" i="9"/>
  <c r="CF952" i="9"/>
  <c r="CC952" i="9"/>
  <c r="CB952" i="9"/>
  <c r="CA952" i="9"/>
  <c r="BZ952" i="9"/>
  <c r="BY952" i="9"/>
  <c r="BX952" i="9"/>
  <c r="BW952" i="9"/>
  <c r="BV952" i="9"/>
  <c r="BU952" i="9"/>
  <c r="BT952" i="9"/>
  <c r="BS952" i="9"/>
  <c r="BR952" i="9"/>
  <c r="BQ952" i="9"/>
  <c r="BP952" i="9"/>
  <c r="BO952" i="9"/>
  <c r="BN952" i="9"/>
  <c r="BM952" i="9"/>
  <c r="BL952" i="9"/>
  <c r="BK952" i="9"/>
  <c r="BJ952" i="9"/>
  <c r="BI952" i="9"/>
  <c r="BH952" i="9"/>
  <c r="BG952" i="9"/>
  <c r="BF952" i="9"/>
  <c r="BE952" i="9"/>
  <c r="BD952" i="9"/>
  <c r="BC952" i="9"/>
  <c r="BB952" i="9"/>
  <c r="BA952" i="9"/>
  <c r="AZ952" i="9"/>
  <c r="CN951" i="9"/>
  <c r="CO951" i="9" s="1"/>
  <c r="CK951" i="9"/>
  <c r="CJ951" i="9"/>
  <c r="CI951" i="9"/>
  <c r="CH951" i="9"/>
  <c r="CG951" i="9"/>
  <c r="CF951" i="9"/>
  <c r="CC951" i="9"/>
  <c r="CB951" i="9"/>
  <c r="CA951" i="9"/>
  <c r="BZ951" i="9"/>
  <c r="BY951" i="9"/>
  <c r="BX951" i="9"/>
  <c r="BW951" i="9"/>
  <c r="BV951" i="9"/>
  <c r="BU951" i="9"/>
  <c r="BT951" i="9"/>
  <c r="BS951" i="9"/>
  <c r="BR951" i="9"/>
  <c r="BQ951" i="9"/>
  <c r="BP951" i="9"/>
  <c r="BO951" i="9"/>
  <c r="BN951" i="9"/>
  <c r="BM951" i="9"/>
  <c r="BL951" i="9"/>
  <c r="BK951" i="9"/>
  <c r="BJ951" i="9"/>
  <c r="BI951" i="9"/>
  <c r="BH951" i="9"/>
  <c r="BG951" i="9"/>
  <c r="BF951" i="9"/>
  <c r="BE951" i="9"/>
  <c r="BD951" i="9"/>
  <c r="BC951" i="9"/>
  <c r="BB951" i="9"/>
  <c r="BA951" i="9"/>
  <c r="AZ951" i="9"/>
  <c r="CN950" i="9"/>
  <c r="CO950" i="9" s="1"/>
  <c r="CK950" i="9"/>
  <c r="CJ950" i="9"/>
  <c r="CI950" i="9"/>
  <c r="CH950" i="9"/>
  <c r="CG950" i="9"/>
  <c r="CF950" i="9"/>
  <c r="CC950" i="9"/>
  <c r="CB950" i="9"/>
  <c r="CA950" i="9"/>
  <c r="BZ950" i="9"/>
  <c r="BY950" i="9"/>
  <c r="BX950" i="9"/>
  <c r="BW950" i="9"/>
  <c r="BV950" i="9"/>
  <c r="BU950" i="9"/>
  <c r="BT950" i="9"/>
  <c r="BS950" i="9"/>
  <c r="BR950" i="9"/>
  <c r="BQ950" i="9"/>
  <c r="BP950" i="9"/>
  <c r="BO950" i="9"/>
  <c r="BN950" i="9"/>
  <c r="BM950" i="9"/>
  <c r="BL950" i="9"/>
  <c r="BK950" i="9"/>
  <c r="BJ950" i="9"/>
  <c r="BI950" i="9"/>
  <c r="BH950" i="9"/>
  <c r="BG950" i="9"/>
  <c r="BF950" i="9"/>
  <c r="BE950" i="9"/>
  <c r="BD950" i="9"/>
  <c r="BC950" i="9"/>
  <c r="BB950" i="9"/>
  <c r="BA950" i="9"/>
  <c r="AZ950" i="9"/>
  <c r="CN949" i="9"/>
  <c r="CO949" i="9" s="1"/>
  <c r="CK949" i="9"/>
  <c r="CJ949" i="9"/>
  <c r="CI949" i="9"/>
  <c r="CH949" i="9"/>
  <c r="CG949" i="9"/>
  <c r="CF949" i="9"/>
  <c r="CC949" i="9"/>
  <c r="CB949" i="9"/>
  <c r="CA949" i="9"/>
  <c r="BZ949" i="9"/>
  <c r="BY949" i="9"/>
  <c r="BX949" i="9"/>
  <c r="BW949" i="9"/>
  <c r="BV949" i="9"/>
  <c r="BU949" i="9"/>
  <c r="BT949" i="9"/>
  <c r="BS949" i="9"/>
  <c r="BR949" i="9"/>
  <c r="BQ949" i="9"/>
  <c r="BP949" i="9"/>
  <c r="BO949" i="9"/>
  <c r="BN949" i="9"/>
  <c r="BM949" i="9"/>
  <c r="BL949" i="9"/>
  <c r="BK949" i="9"/>
  <c r="BJ949" i="9"/>
  <c r="BI949" i="9"/>
  <c r="BH949" i="9"/>
  <c r="BG949" i="9"/>
  <c r="BF949" i="9"/>
  <c r="BE949" i="9"/>
  <c r="BD949" i="9"/>
  <c r="BC949" i="9"/>
  <c r="BB949" i="9"/>
  <c r="BA949" i="9"/>
  <c r="AZ949" i="9"/>
  <c r="CN948" i="9"/>
  <c r="CO948" i="9" s="1"/>
  <c r="CK948" i="9"/>
  <c r="CJ948" i="9"/>
  <c r="CI948" i="9"/>
  <c r="CH948" i="9"/>
  <c r="CG948" i="9"/>
  <c r="CF948" i="9"/>
  <c r="CC948" i="9"/>
  <c r="CB948" i="9"/>
  <c r="CA948" i="9"/>
  <c r="BZ948" i="9"/>
  <c r="BY948" i="9"/>
  <c r="BX948" i="9"/>
  <c r="BW948" i="9"/>
  <c r="BV948" i="9"/>
  <c r="BU948" i="9"/>
  <c r="BT948" i="9"/>
  <c r="BS948" i="9"/>
  <c r="BR948" i="9"/>
  <c r="BQ948" i="9"/>
  <c r="BP948" i="9"/>
  <c r="BO948" i="9"/>
  <c r="BN948" i="9"/>
  <c r="BM948" i="9"/>
  <c r="BL948" i="9"/>
  <c r="BK948" i="9"/>
  <c r="BJ948" i="9"/>
  <c r="BI948" i="9"/>
  <c r="BH948" i="9"/>
  <c r="BG948" i="9"/>
  <c r="BF948" i="9"/>
  <c r="BE948" i="9"/>
  <c r="BD948" i="9"/>
  <c r="BC948" i="9"/>
  <c r="BB948" i="9"/>
  <c r="BA948" i="9"/>
  <c r="AZ948" i="9"/>
  <c r="CN947" i="9"/>
  <c r="CO947" i="9" s="1"/>
  <c r="CK947" i="9"/>
  <c r="CJ947" i="9"/>
  <c r="CI947" i="9"/>
  <c r="CH947" i="9"/>
  <c r="CG947" i="9"/>
  <c r="CF947" i="9"/>
  <c r="CC947" i="9"/>
  <c r="CB947" i="9"/>
  <c r="CA947" i="9"/>
  <c r="BZ947" i="9"/>
  <c r="BY947" i="9"/>
  <c r="BX947" i="9"/>
  <c r="BW947" i="9"/>
  <c r="BV947" i="9"/>
  <c r="BU947" i="9"/>
  <c r="BT947" i="9"/>
  <c r="BS947" i="9"/>
  <c r="BR947" i="9"/>
  <c r="BQ947" i="9"/>
  <c r="BP947" i="9"/>
  <c r="BO947" i="9"/>
  <c r="BN947" i="9"/>
  <c r="BM947" i="9"/>
  <c r="BL947" i="9"/>
  <c r="BK947" i="9"/>
  <c r="BJ947" i="9"/>
  <c r="BI947" i="9"/>
  <c r="BH947" i="9"/>
  <c r="BG947" i="9"/>
  <c r="BF947" i="9"/>
  <c r="BE947" i="9"/>
  <c r="BD947" i="9"/>
  <c r="BC947" i="9"/>
  <c r="BB947" i="9"/>
  <c r="BA947" i="9"/>
  <c r="AZ947" i="9"/>
  <c r="CN946" i="9"/>
  <c r="CO946" i="9" s="1"/>
  <c r="CK946" i="9"/>
  <c r="CJ946" i="9"/>
  <c r="CI946" i="9"/>
  <c r="CH946" i="9"/>
  <c r="CG946" i="9"/>
  <c r="CF946" i="9"/>
  <c r="CC946" i="9"/>
  <c r="CB946" i="9"/>
  <c r="CA946" i="9"/>
  <c r="BZ946" i="9"/>
  <c r="BY946" i="9"/>
  <c r="BX946" i="9"/>
  <c r="BW946" i="9"/>
  <c r="BV946" i="9"/>
  <c r="BU946" i="9"/>
  <c r="BT946" i="9"/>
  <c r="BS946" i="9"/>
  <c r="BR946" i="9"/>
  <c r="BQ946" i="9"/>
  <c r="BP946" i="9"/>
  <c r="BO946" i="9"/>
  <c r="BN946" i="9"/>
  <c r="BM946" i="9"/>
  <c r="BL946" i="9"/>
  <c r="BK946" i="9"/>
  <c r="BJ946" i="9"/>
  <c r="BI946" i="9"/>
  <c r="BH946" i="9"/>
  <c r="BG946" i="9"/>
  <c r="BF946" i="9"/>
  <c r="BE946" i="9"/>
  <c r="BD946" i="9"/>
  <c r="BC946" i="9"/>
  <c r="BB946" i="9"/>
  <c r="BA946" i="9"/>
  <c r="AZ946" i="9"/>
  <c r="CN945" i="9"/>
  <c r="CO945" i="9" s="1"/>
  <c r="CK945" i="9"/>
  <c r="CJ945" i="9"/>
  <c r="CI945" i="9"/>
  <c r="CH945" i="9"/>
  <c r="CG945" i="9"/>
  <c r="CF945" i="9"/>
  <c r="CC945" i="9"/>
  <c r="CB945" i="9"/>
  <c r="CA945" i="9"/>
  <c r="BZ945" i="9"/>
  <c r="BY945" i="9"/>
  <c r="BX945" i="9"/>
  <c r="BW945" i="9"/>
  <c r="BV945" i="9"/>
  <c r="BU945" i="9"/>
  <c r="BT945" i="9"/>
  <c r="BS945" i="9"/>
  <c r="BR945" i="9"/>
  <c r="BQ945" i="9"/>
  <c r="BP945" i="9"/>
  <c r="BO945" i="9"/>
  <c r="BN945" i="9"/>
  <c r="BM945" i="9"/>
  <c r="BL945" i="9"/>
  <c r="BK945" i="9"/>
  <c r="BJ945" i="9"/>
  <c r="BI945" i="9"/>
  <c r="BH945" i="9"/>
  <c r="BG945" i="9"/>
  <c r="BF945" i="9"/>
  <c r="BE945" i="9"/>
  <c r="BD945" i="9"/>
  <c r="BC945" i="9"/>
  <c r="BB945" i="9"/>
  <c r="BA945" i="9"/>
  <c r="AZ945" i="9"/>
  <c r="CN944" i="9"/>
  <c r="CO944" i="9" s="1"/>
  <c r="CK944" i="9"/>
  <c r="CJ944" i="9"/>
  <c r="CI944" i="9"/>
  <c r="CH944" i="9"/>
  <c r="CG944" i="9"/>
  <c r="CF944" i="9"/>
  <c r="CC944" i="9"/>
  <c r="CB944" i="9"/>
  <c r="CA944" i="9"/>
  <c r="BZ944" i="9"/>
  <c r="BY944" i="9"/>
  <c r="BX944" i="9"/>
  <c r="BW944" i="9"/>
  <c r="BV944" i="9"/>
  <c r="BU944" i="9"/>
  <c r="BT944" i="9"/>
  <c r="BS944" i="9"/>
  <c r="BR944" i="9"/>
  <c r="BQ944" i="9"/>
  <c r="BP944" i="9"/>
  <c r="BO944" i="9"/>
  <c r="BN944" i="9"/>
  <c r="BM944" i="9"/>
  <c r="BL944" i="9"/>
  <c r="BK944" i="9"/>
  <c r="BJ944" i="9"/>
  <c r="BI944" i="9"/>
  <c r="BH944" i="9"/>
  <c r="BG944" i="9"/>
  <c r="BF944" i="9"/>
  <c r="BE944" i="9"/>
  <c r="BD944" i="9"/>
  <c r="BC944" i="9"/>
  <c r="BB944" i="9"/>
  <c r="BA944" i="9"/>
  <c r="AZ944" i="9"/>
  <c r="CN943" i="9"/>
  <c r="CO943" i="9" s="1"/>
  <c r="CK943" i="9"/>
  <c r="CJ943" i="9"/>
  <c r="CI943" i="9"/>
  <c r="CH943" i="9"/>
  <c r="CG943" i="9"/>
  <c r="CF943" i="9"/>
  <c r="CC943" i="9"/>
  <c r="CB943" i="9"/>
  <c r="CA943" i="9"/>
  <c r="BZ943" i="9"/>
  <c r="BY943" i="9"/>
  <c r="BX943" i="9"/>
  <c r="BW943" i="9"/>
  <c r="BV943" i="9"/>
  <c r="BU943" i="9"/>
  <c r="BT943" i="9"/>
  <c r="BS943" i="9"/>
  <c r="BR943" i="9"/>
  <c r="BQ943" i="9"/>
  <c r="BP943" i="9"/>
  <c r="BO943" i="9"/>
  <c r="BN943" i="9"/>
  <c r="BM943" i="9"/>
  <c r="BL943" i="9"/>
  <c r="BK943" i="9"/>
  <c r="BJ943" i="9"/>
  <c r="BI943" i="9"/>
  <c r="BH943" i="9"/>
  <c r="BG943" i="9"/>
  <c r="BF943" i="9"/>
  <c r="BE943" i="9"/>
  <c r="BD943" i="9"/>
  <c r="BC943" i="9"/>
  <c r="BB943" i="9"/>
  <c r="BA943" i="9"/>
  <c r="AZ943" i="9"/>
  <c r="CN942" i="9"/>
  <c r="CO942" i="9" s="1"/>
  <c r="CK942" i="9"/>
  <c r="CJ942" i="9"/>
  <c r="CI942" i="9"/>
  <c r="CH942" i="9"/>
  <c r="CG942" i="9"/>
  <c r="CF942" i="9"/>
  <c r="CC942" i="9"/>
  <c r="CB942" i="9"/>
  <c r="CA942" i="9"/>
  <c r="BZ942" i="9"/>
  <c r="BY942" i="9"/>
  <c r="BX942" i="9"/>
  <c r="BW942" i="9"/>
  <c r="BV942" i="9"/>
  <c r="BU942" i="9"/>
  <c r="BT942" i="9"/>
  <c r="BS942" i="9"/>
  <c r="BR942" i="9"/>
  <c r="BQ942" i="9"/>
  <c r="BP942" i="9"/>
  <c r="BO942" i="9"/>
  <c r="BN942" i="9"/>
  <c r="BM942" i="9"/>
  <c r="BL942" i="9"/>
  <c r="BK942" i="9"/>
  <c r="BJ942" i="9"/>
  <c r="BI942" i="9"/>
  <c r="BH942" i="9"/>
  <c r="BG942" i="9"/>
  <c r="BF942" i="9"/>
  <c r="BE942" i="9"/>
  <c r="BD942" i="9"/>
  <c r="BC942" i="9"/>
  <c r="BB942" i="9"/>
  <c r="BA942" i="9"/>
  <c r="AZ942" i="9"/>
  <c r="CN941" i="9"/>
  <c r="CO941" i="9" s="1"/>
  <c r="CK941" i="9"/>
  <c r="CJ941" i="9"/>
  <c r="CI941" i="9"/>
  <c r="CH941" i="9"/>
  <c r="CG941" i="9"/>
  <c r="CF941" i="9"/>
  <c r="CC941" i="9"/>
  <c r="CB941" i="9"/>
  <c r="CA941" i="9"/>
  <c r="BZ941" i="9"/>
  <c r="BY941" i="9"/>
  <c r="BX941" i="9"/>
  <c r="BW941" i="9"/>
  <c r="BV941" i="9"/>
  <c r="BU941" i="9"/>
  <c r="BT941" i="9"/>
  <c r="BS941" i="9"/>
  <c r="BR941" i="9"/>
  <c r="BQ941" i="9"/>
  <c r="BP941" i="9"/>
  <c r="BO941" i="9"/>
  <c r="BN941" i="9"/>
  <c r="BM941" i="9"/>
  <c r="BL941" i="9"/>
  <c r="BK941" i="9"/>
  <c r="BJ941" i="9"/>
  <c r="BI941" i="9"/>
  <c r="BH941" i="9"/>
  <c r="BG941" i="9"/>
  <c r="BF941" i="9"/>
  <c r="BE941" i="9"/>
  <c r="BD941" i="9"/>
  <c r="BC941" i="9"/>
  <c r="BB941" i="9"/>
  <c r="BA941" i="9"/>
  <c r="AZ941" i="9"/>
  <c r="CN940" i="9"/>
  <c r="CO940" i="9" s="1"/>
  <c r="CK940" i="9"/>
  <c r="CJ940" i="9"/>
  <c r="CI940" i="9"/>
  <c r="CH940" i="9"/>
  <c r="CG940" i="9"/>
  <c r="CF940" i="9"/>
  <c r="CC940" i="9"/>
  <c r="CB940" i="9"/>
  <c r="CA940" i="9"/>
  <c r="BZ940" i="9"/>
  <c r="BY940" i="9"/>
  <c r="BX940" i="9"/>
  <c r="BW940" i="9"/>
  <c r="BV940" i="9"/>
  <c r="BU940" i="9"/>
  <c r="BT940" i="9"/>
  <c r="BS940" i="9"/>
  <c r="BR940" i="9"/>
  <c r="BQ940" i="9"/>
  <c r="BP940" i="9"/>
  <c r="BO940" i="9"/>
  <c r="BN940" i="9"/>
  <c r="BM940" i="9"/>
  <c r="BL940" i="9"/>
  <c r="BK940" i="9"/>
  <c r="BJ940" i="9"/>
  <c r="BI940" i="9"/>
  <c r="BH940" i="9"/>
  <c r="BG940" i="9"/>
  <c r="BF940" i="9"/>
  <c r="BE940" i="9"/>
  <c r="BD940" i="9"/>
  <c r="BC940" i="9"/>
  <c r="BB940" i="9"/>
  <c r="BA940" i="9"/>
  <c r="AZ940" i="9"/>
  <c r="CN939" i="9"/>
  <c r="CO939" i="9" s="1"/>
  <c r="CK939" i="9"/>
  <c r="CJ939" i="9"/>
  <c r="CI939" i="9"/>
  <c r="CH939" i="9"/>
  <c r="CG939" i="9"/>
  <c r="CF939" i="9"/>
  <c r="CC939" i="9"/>
  <c r="CB939" i="9"/>
  <c r="CA939" i="9"/>
  <c r="BZ939" i="9"/>
  <c r="BY939" i="9"/>
  <c r="BX939" i="9"/>
  <c r="BW939" i="9"/>
  <c r="BV939" i="9"/>
  <c r="BU939" i="9"/>
  <c r="BT939" i="9"/>
  <c r="BS939" i="9"/>
  <c r="BR939" i="9"/>
  <c r="BQ939" i="9"/>
  <c r="BP939" i="9"/>
  <c r="BO939" i="9"/>
  <c r="BN939" i="9"/>
  <c r="BM939" i="9"/>
  <c r="BL939" i="9"/>
  <c r="BK939" i="9"/>
  <c r="BJ939" i="9"/>
  <c r="BI939" i="9"/>
  <c r="BH939" i="9"/>
  <c r="BG939" i="9"/>
  <c r="BF939" i="9"/>
  <c r="BE939" i="9"/>
  <c r="BD939" i="9"/>
  <c r="BC939" i="9"/>
  <c r="BB939" i="9"/>
  <c r="BA939" i="9"/>
  <c r="AZ939" i="9"/>
  <c r="CN938" i="9"/>
  <c r="CO938" i="9" s="1"/>
  <c r="CK938" i="9"/>
  <c r="CJ938" i="9"/>
  <c r="CI938" i="9"/>
  <c r="CH938" i="9"/>
  <c r="CG938" i="9"/>
  <c r="CF938" i="9"/>
  <c r="CC938" i="9"/>
  <c r="CB938" i="9"/>
  <c r="CA938" i="9"/>
  <c r="BZ938" i="9"/>
  <c r="BY938" i="9"/>
  <c r="BX938" i="9"/>
  <c r="BW938" i="9"/>
  <c r="BV938" i="9"/>
  <c r="BU938" i="9"/>
  <c r="BT938" i="9"/>
  <c r="BS938" i="9"/>
  <c r="BR938" i="9"/>
  <c r="BQ938" i="9"/>
  <c r="BP938" i="9"/>
  <c r="BO938" i="9"/>
  <c r="BN938" i="9"/>
  <c r="BM938" i="9"/>
  <c r="BL938" i="9"/>
  <c r="BK938" i="9"/>
  <c r="BJ938" i="9"/>
  <c r="BI938" i="9"/>
  <c r="BH938" i="9"/>
  <c r="BG938" i="9"/>
  <c r="BF938" i="9"/>
  <c r="BE938" i="9"/>
  <c r="BD938" i="9"/>
  <c r="BC938" i="9"/>
  <c r="BB938" i="9"/>
  <c r="BA938" i="9"/>
  <c r="AZ938" i="9"/>
  <c r="CN937" i="9"/>
  <c r="CO937" i="9" s="1"/>
  <c r="CK937" i="9"/>
  <c r="CJ937" i="9"/>
  <c r="CI937" i="9"/>
  <c r="CH937" i="9"/>
  <c r="CG937" i="9"/>
  <c r="CF937" i="9"/>
  <c r="CC937" i="9"/>
  <c r="CB937" i="9"/>
  <c r="CA937" i="9"/>
  <c r="BZ937" i="9"/>
  <c r="BY937" i="9"/>
  <c r="BX937" i="9"/>
  <c r="BW937" i="9"/>
  <c r="BV937" i="9"/>
  <c r="BU937" i="9"/>
  <c r="BT937" i="9"/>
  <c r="BS937" i="9"/>
  <c r="BR937" i="9"/>
  <c r="BQ937" i="9"/>
  <c r="BP937" i="9"/>
  <c r="BO937" i="9"/>
  <c r="BN937" i="9"/>
  <c r="BM937" i="9"/>
  <c r="BL937" i="9"/>
  <c r="BK937" i="9"/>
  <c r="BJ937" i="9"/>
  <c r="BI937" i="9"/>
  <c r="BH937" i="9"/>
  <c r="BG937" i="9"/>
  <c r="BF937" i="9"/>
  <c r="BE937" i="9"/>
  <c r="BD937" i="9"/>
  <c r="BC937" i="9"/>
  <c r="BB937" i="9"/>
  <c r="BA937" i="9"/>
  <c r="AZ937" i="9"/>
  <c r="CN936" i="9"/>
  <c r="CO936" i="9" s="1"/>
  <c r="CK936" i="9"/>
  <c r="CJ936" i="9"/>
  <c r="CI936" i="9"/>
  <c r="CH936" i="9"/>
  <c r="CG936" i="9"/>
  <c r="CF936" i="9"/>
  <c r="CC936" i="9"/>
  <c r="CB936" i="9"/>
  <c r="CA936" i="9"/>
  <c r="BZ936" i="9"/>
  <c r="BY936" i="9"/>
  <c r="BX936" i="9"/>
  <c r="BW936" i="9"/>
  <c r="BV936" i="9"/>
  <c r="BU936" i="9"/>
  <c r="BT936" i="9"/>
  <c r="BS936" i="9"/>
  <c r="BR936" i="9"/>
  <c r="BQ936" i="9"/>
  <c r="BP936" i="9"/>
  <c r="BO936" i="9"/>
  <c r="BN936" i="9"/>
  <c r="BM936" i="9"/>
  <c r="BL936" i="9"/>
  <c r="BK936" i="9"/>
  <c r="BJ936" i="9"/>
  <c r="BI936" i="9"/>
  <c r="BH936" i="9"/>
  <c r="BG936" i="9"/>
  <c r="BF936" i="9"/>
  <c r="BE936" i="9"/>
  <c r="BD936" i="9"/>
  <c r="BC936" i="9"/>
  <c r="BB936" i="9"/>
  <c r="BA936" i="9"/>
  <c r="AZ936" i="9"/>
  <c r="CN935" i="9"/>
  <c r="CO935" i="9" s="1"/>
  <c r="CK935" i="9"/>
  <c r="CJ935" i="9"/>
  <c r="CI935" i="9"/>
  <c r="CH935" i="9"/>
  <c r="CG935" i="9"/>
  <c r="CF935" i="9"/>
  <c r="CC935" i="9"/>
  <c r="CB935" i="9"/>
  <c r="CA935" i="9"/>
  <c r="BZ935" i="9"/>
  <c r="BY935" i="9"/>
  <c r="BX935" i="9"/>
  <c r="BW935" i="9"/>
  <c r="BV935" i="9"/>
  <c r="BU935" i="9"/>
  <c r="BT935" i="9"/>
  <c r="BS935" i="9"/>
  <c r="BR935" i="9"/>
  <c r="BQ935" i="9"/>
  <c r="BP935" i="9"/>
  <c r="BO935" i="9"/>
  <c r="BN935" i="9"/>
  <c r="BM935" i="9"/>
  <c r="BL935" i="9"/>
  <c r="BK935" i="9"/>
  <c r="BJ935" i="9"/>
  <c r="BI935" i="9"/>
  <c r="BH935" i="9"/>
  <c r="BG935" i="9"/>
  <c r="BF935" i="9"/>
  <c r="BE935" i="9"/>
  <c r="BD935" i="9"/>
  <c r="BC935" i="9"/>
  <c r="BB935" i="9"/>
  <c r="BA935" i="9"/>
  <c r="AZ935" i="9"/>
  <c r="CN934" i="9"/>
  <c r="CO934" i="9" s="1"/>
  <c r="CK934" i="9"/>
  <c r="CJ934" i="9"/>
  <c r="CI934" i="9"/>
  <c r="CH934" i="9"/>
  <c r="CG934" i="9"/>
  <c r="CF934" i="9"/>
  <c r="CC934" i="9"/>
  <c r="CB934" i="9"/>
  <c r="CA934" i="9"/>
  <c r="BZ934" i="9"/>
  <c r="BY934" i="9"/>
  <c r="BX934" i="9"/>
  <c r="BW934" i="9"/>
  <c r="BV934" i="9"/>
  <c r="BU934" i="9"/>
  <c r="BT934" i="9"/>
  <c r="BS934" i="9"/>
  <c r="BR934" i="9"/>
  <c r="BQ934" i="9"/>
  <c r="BP934" i="9"/>
  <c r="BO934" i="9"/>
  <c r="BN934" i="9"/>
  <c r="BM934" i="9"/>
  <c r="BL934" i="9"/>
  <c r="BK934" i="9"/>
  <c r="BJ934" i="9"/>
  <c r="BI934" i="9"/>
  <c r="BH934" i="9"/>
  <c r="BG934" i="9"/>
  <c r="BF934" i="9"/>
  <c r="BE934" i="9"/>
  <c r="BD934" i="9"/>
  <c r="BC934" i="9"/>
  <c r="BB934" i="9"/>
  <c r="BA934" i="9"/>
  <c r="AZ934" i="9"/>
  <c r="CN933" i="9"/>
  <c r="CO933" i="9" s="1"/>
  <c r="CK933" i="9"/>
  <c r="CJ933" i="9"/>
  <c r="CI933" i="9"/>
  <c r="CH933" i="9"/>
  <c r="CG933" i="9"/>
  <c r="CF933" i="9"/>
  <c r="CC933" i="9"/>
  <c r="CB933" i="9"/>
  <c r="CA933" i="9"/>
  <c r="BZ933" i="9"/>
  <c r="BY933" i="9"/>
  <c r="BX933" i="9"/>
  <c r="BW933" i="9"/>
  <c r="BV933" i="9"/>
  <c r="BU933" i="9"/>
  <c r="BT933" i="9"/>
  <c r="BS933" i="9"/>
  <c r="BR933" i="9"/>
  <c r="BQ933" i="9"/>
  <c r="BP933" i="9"/>
  <c r="BO933" i="9"/>
  <c r="BN933" i="9"/>
  <c r="BM933" i="9"/>
  <c r="BL933" i="9"/>
  <c r="BK933" i="9"/>
  <c r="BJ933" i="9"/>
  <c r="BI933" i="9"/>
  <c r="BH933" i="9"/>
  <c r="BG933" i="9"/>
  <c r="BF933" i="9"/>
  <c r="BE933" i="9"/>
  <c r="BD933" i="9"/>
  <c r="BC933" i="9"/>
  <c r="BB933" i="9"/>
  <c r="BA933" i="9"/>
  <c r="AZ933" i="9"/>
  <c r="CN932" i="9"/>
  <c r="CO932" i="9" s="1"/>
  <c r="CK932" i="9"/>
  <c r="CJ932" i="9"/>
  <c r="CI932" i="9"/>
  <c r="CH932" i="9"/>
  <c r="CG932" i="9"/>
  <c r="CF932" i="9"/>
  <c r="CC932" i="9"/>
  <c r="CB932" i="9"/>
  <c r="CA932" i="9"/>
  <c r="BZ932" i="9"/>
  <c r="BY932" i="9"/>
  <c r="BX932" i="9"/>
  <c r="BW932" i="9"/>
  <c r="BV932" i="9"/>
  <c r="BU932" i="9"/>
  <c r="BT932" i="9"/>
  <c r="BS932" i="9"/>
  <c r="BR932" i="9"/>
  <c r="BQ932" i="9"/>
  <c r="BP932" i="9"/>
  <c r="BO932" i="9"/>
  <c r="BN932" i="9"/>
  <c r="BM932" i="9"/>
  <c r="BL932" i="9"/>
  <c r="BK932" i="9"/>
  <c r="BJ932" i="9"/>
  <c r="BI932" i="9"/>
  <c r="BH932" i="9"/>
  <c r="BG932" i="9"/>
  <c r="BF932" i="9"/>
  <c r="BE932" i="9"/>
  <c r="BD932" i="9"/>
  <c r="BC932" i="9"/>
  <c r="BB932" i="9"/>
  <c r="BA932" i="9"/>
  <c r="AZ932" i="9"/>
  <c r="CN931" i="9"/>
  <c r="CO931" i="9" s="1"/>
  <c r="CK931" i="9"/>
  <c r="CJ931" i="9"/>
  <c r="CI931" i="9"/>
  <c r="CH931" i="9"/>
  <c r="CG931" i="9"/>
  <c r="CF931" i="9"/>
  <c r="CC931" i="9"/>
  <c r="CB931" i="9"/>
  <c r="CA931" i="9"/>
  <c r="BZ931" i="9"/>
  <c r="BY931" i="9"/>
  <c r="BX931" i="9"/>
  <c r="BW931" i="9"/>
  <c r="BV931" i="9"/>
  <c r="BU931" i="9"/>
  <c r="BT931" i="9"/>
  <c r="BS931" i="9"/>
  <c r="BR931" i="9"/>
  <c r="BQ931" i="9"/>
  <c r="BP931" i="9"/>
  <c r="BO931" i="9"/>
  <c r="BN931" i="9"/>
  <c r="BM931" i="9"/>
  <c r="BL931" i="9"/>
  <c r="BK931" i="9"/>
  <c r="BJ931" i="9"/>
  <c r="BI931" i="9"/>
  <c r="BH931" i="9"/>
  <c r="BG931" i="9"/>
  <c r="BF931" i="9"/>
  <c r="BE931" i="9"/>
  <c r="BD931" i="9"/>
  <c r="BC931" i="9"/>
  <c r="BB931" i="9"/>
  <c r="BA931" i="9"/>
  <c r="AZ931" i="9"/>
  <c r="CN930" i="9"/>
  <c r="CO930" i="9" s="1"/>
  <c r="CK930" i="9"/>
  <c r="CJ930" i="9"/>
  <c r="CI930" i="9"/>
  <c r="CH930" i="9"/>
  <c r="CG930" i="9"/>
  <c r="CF930" i="9"/>
  <c r="CC930" i="9"/>
  <c r="CB930" i="9"/>
  <c r="CA930" i="9"/>
  <c r="BZ930" i="9"/>
  <c r="BY930" i="9"/>
  <c r="BX930" i="9"/>
  <c r="BW930" i="9"/>
  <c r="BV930" i="9"/>
  <c r="BU930" i="9"/>
  <c r="BT930" i="9"/>
  <c r="BS930" i="9"/>
  <c r="BR930" i="9"/>
  <c r="BQ930" i="9"/>
  <c r="BP930" i="9"/>
  <c r="BO930" i="9"/>
  <c r="BN930" i="9"/>
  <c r="BM930" i="9"/>
  <c r="BL930" i="9"/>
  <c r="BK930" i="9"/>
  <c r="BJ930" i="9"/>
  <c r="BI930" i="9"/>
  <c r="BH930" i="9"/>
  <c r="BG930" i="9"/>
  <c r="BF930" i="9"/>
  <c r="BE930" i="9"/>
  <c r="BD930" i="9"/>
  <c r="BC930" i="9"/>
  <c r="BB930" i="9"/>
  <c r="BA930" i="9"/>
  <c r="AZ930" i="9"/>
  <c r="CN929" i="9"/>
  <c r="CO929" i="9" s="1"/>
  <c r="CK929" i="9"/>
  <c r="CJ929" i="9"/>
  <c r="CI929" i="9"/>
  <c r="CH929" i="9"/>
  <c r="CG929" i="9"/>
  <c r="CF929" i="9"/>
  <c r="CC929" i="9"/>
  <c r="CB929" i="9"/>
  <c r="CA929" i="9"/>
  <c r="BZ929" i="9"/>
  <c r="BY929" i="9"/>
  <c r="BX929" i="9"/>
  <c r="BW929" i="9"/>
  <c r="BV929" i="9"/>
  <c r="BU929" i="9"/>
  <c r="BT929" i="9"/>
  <c r="BS929" i="9"/>
  <c r="BR929" i="9"/>
  <c r="BQ929" i="9"/>
  <c r="BP929" i="9"/>
  <c r="BO929" i="9"/>
  <c r="BN929" i="9"/>
  <c r="BM929" i="9"/>
  <c r="BL929" i="9"/>
  <c r="BK929" i="9"/>
  <c r="BJ929" i="9"/>
  <c r="BI929" i="9"/>
  <c r="BH929" i="9"/>
  <c r="BG929" i="9"/>
  <c r="BF929" i="9"/>
  <c r="BE929" i="9"/>
  <c r="BD929" i="9"/>
  <c r="BC929" i="9"/>
  <c r="BB929" i="9"/>
  <c r="BA929" i="9"/>
  <c r="AZ929" i="9"/>
  <c r="CN928" i="9"/>
  <c r="CO928" i="9" s="1"/>
  <c r="CK928" i="9"/>
  <c r="CJ928" i="9"/>
  <c r="CI928" i="9"/>
  <c r="CH928" i="9"/>
  <c r="CG928" i="9"/>
  <c r="CF928" i="9"/>
  <c r="CC928" i="9"/>
  <c r="CB928" i="9"/>
  <c r="CA928" i="9"/>
  <c r="BZ928" i="9"/>
  <c r="BY928" i="9"/>
  <c r="BX928" i="9"/>
  <c r="BW928" i="9"/>
  <c r="BV928" i="9"/>
  <c r="BU928" i="9"/>
  <c r="BT928" i="9"/>
  <c r="BS928" i="9"/>
  <c r="BR928" i="9"/>
  <c r="BQ928" i="9"/>
  <c r="BP928" i="9"/>
  <c r="BO928" i="9"/>
  <c r="BN928" i="9"/>
  <c r="BM928" i="9"/>
  <c r="BL928" i="9"/>
  <c r="BK928" i="9"/>
  <c r="BJ928" i="9"/>
  <c r="BI928" i="9"/>
  <c r="BH928" i="9"/>
  <c r="BG928" i="9"/>
  <c r="BF928" i="9"/>
  <c r="BE928" i="9"/>
  <c r="BD928" i="9"/>
  <c r="BC928" i="9"/>
  <c r="BB928" i="9"/>
  <c r="BA928" i="9"/>
  <c r="AZ928" i="9"/>
  <c r="CN927" i="9"/>
  <c r="CO927" i="9" s="1"/>
  <c r="CK927" i="9"/>
  <c r="CJ927" i="9"/>
  <c r="CI927" i="9"/>
  <c r="CH927" i="9"/>
  <c r="CG927" i="9"/>
  <c r="CF927" i="9"/>
  <c r="CC927" i="9"/>
  <c r="CB927" i="9"/>
  <c r="CA927" i="9"/>
  <c r="BZ927" i="9"/>
  <c r="BY927" i="9"/>
  <c r="BX927" i="9"/>
  <c r="BW927" i="9"/>
  <c r="BV927" i="9"/>
  <c r="BU927" i="9"/>
  <c r="BT927" i="9"/>
  <c r="BS927" i="9"/>
  <c r="BR927" i="9"/>
  <c r="BQ927" i="9"/>
  <c r="BP927" i="9"/>
  <c r="BO927" i="9"/>
  <c r="BN927" i="9"/>
  <c r="BM927" i="9"/>
  <c r="BL927" i="9"/>
  <c r="BK927" i="9"/>
  <c r="BJ927" i="9"/>
  <c r="BI927" i="9"/>
  <c r="BH927" i="9"/>
  <c r="BG927" i="9"/>
  <c r="BF927" i="9"/>
  <c r="BE927" i="9"/>
  <c r="BD927" i="9"/>
  <c r="BC927" i="9"/>
  <c r="BB927" i="9"/>
  <c r="BA927" i="9"/>
  <c r="AZ927" i="9"/>
  <c r="CN926" i="9"/>
  <c r="CO926" i="9" s="1"/>
  <c r="CK926" i="9"/>
  <c r="CJ926" i="9"/>
  <c r="CI926" i="9"/>
  <c r="CH926" i="9"/>
  <c r="CG926" i="9"/>
  <c r="CF926" i="9"/>
  <c r="CC926" i="9"/>
  <c r="CB926" i="9"/>
  <c r="CA926" i="9"/>
  <c r="BZ926" i="9"/>
  <c r="BY926" i="9"/>
  <c r="BX926" i="9"/>
  <c r="BW926" i="9"/>
  <c r="BV926" i="9"/>
  <c r="BU926" i="9"/>
  <c r="BT926" i="9"/>
  <c r="BS926" i="9"/>
  <c r="BR926" i="9"/>
  <c r="BQ926" i="9"/>
  <c r="BP926" i="9"/>
  <c r="BO926" i="9"/>
  <c r="BN926" i="9"/>
  <c r="BM926" i="9"/>
  <c r="BL926" i="9"/>
  <c r="BK926" i="9"/>
  <c r="BJ926" i="9"/>
  <c r="BI926" i="9"/>
  <c r="BH926" i="9"/>
  <c r="BG926" i="9"/>
  <c r="BF926" i="9"/>
  <c r="BE926" i="9"/>
  <c r="BD926" i="9"/>
  <c r="BC926" i="9"/>
  <c r="BB926" i="9"/>
  <c r="BA926" i="9"/>
  <c r="AZ926" i="9"/>
  <c r="CN925" i="9"/>
  <c r="CO925" i="9" s="1"/>
  <c r="CK925" i="9"/>
  <c r="CJ925" i="9"/>
  <c r="CI925" i="9"/>
  <c r="CH925" i="9"/>
  <c r="CG925" i="9"/>
  <c r="CF925" i="9"/>
  <c r="CC925" i="9"/>
  <c r="CB925" i="9"/>
  <c r="CA925" i="9"/>
  <c r="BZ925" i="9"/>
  <c r="BY925" i="9"/>
  <c r="BX925" i="9"/>
  <c r="BW925" i="9"/>
  <c r="BV925" i="9"/>
  <c r="BU925" i="9"/>
  <c r="BT925" i="9"/>
  <c r="BS925" i="9"/>
  <c r="BR925" i="9"/>
  <c r="BQ925" i="9"/>
  <c r="BP925" i="9"/>
  <c r="BO925" i="9"/>
  <c r="BN925" i="9"/>
  <c r="BM925" i="9"/>
  <c r="BL925" i="9"/>
  <c r="BK925" i="9"/>
  <c r="BJ925" i="9"/>
  <c r="BI925" i="9"/>
  <c r="BH925" i="9"/>
  <c r="BG925" i="9"/>
  <c r="BF925" i="9"/>
  <c r="BE925" i="9"/>
  <c r="BD925" i="9"/>
  <c r="BC925" i="9"/>
  <c r="BB925" i="9"/>
  <c r="BA925" i="9"/>
  <c r="AZ925" i="9"/>
  <c r="CN924" i="9"/>
  <c r="CO924" i="9" s="1"/>
  <c r="CK924" i="9"/>
  <c r="CJ924" i="9"/>
  <c r="CI924" i="9"/>
  <c r="CH924" i="9"/>
  <c r="CG924" i="9"/>
  <c r="CF924" i="9"/>
  <c r="CC924" i="9"/>
  <c r="CB924" i="9"/>
  <c r="CA924" i="9"/>
  <c r="BZ924" i="9"/>
  <c r="BY924" i="9"/>
  <c r="BX924" i="9"/>
  <c r="BW924" i="9"/>
  <c r="BV924" i="9"/>
  <c r="BU924" i="9"/>
  <c r="BT924" i="9"/>
  <c r="BS924" i="9"/>
  <c r="BR924" i="9"/>
  <c r="BQ924" i="9"/>
  <c r="BP924" i="9"/>
  <c r="BO924" i="9"/>
  <c r="BN924" i="9"/>
  <c r="BM924" i="9"/>
  <c r="BL924" i="9"/>
  <c r="BK924" i="9"/>
  <c r="BJ924" i="9"/>
  <c r="BI924" i="9"/>
  <c r="BH924" i="9"/>
  <c r="BG924" i="9"/>
  <c r="BF924" i="9"/>
  <c r="BE924" i="9"/>
  <c r="BD924" i="9"/>
  <c r="BC924" i="9"/>
  <c r="BB924" i="9"/>
  <c r="BA924" i="9"/>
  <c r="AZ924" i="9"/>
  <c r="CN923" i="9"/>
  <c r="CO923" i="9" s="1"/>
  <c r="CK923" i="9"/>
  <c r="CJ923" i="9"/>
  <c r="CI923" i="9"/>
  <c r="CH923" i="9"/>
  <c r="CG923" i="9"/>
  <c r="CF923" i="9"/>
  <c r="CC923" i="9"/>
  <c r="CB923" i="9"/>
  <c r="CA923" i="9"/>
  <c r="BZ923" i="9"/>
  <c r="BY923" i="9"/>
  <c r="BX923" i="9"/>
  <c r="BW923" i="9"/>
  <c r="BV923" i="9"/>
  <c r="BU923" i="9"/>
  <c r="BT923" i="9"/>
  <c r="BS923" i="9"/>
  <c r="BR923" i="9"/>
  <c r="BQ923" i="9"/>
  <c r="BP923" i="9"/>
  <c r="BO923" i="9"/>
  <c r="BN923" i="9"/>
  <c r="BM923" i="9"/>
  <c r="BL923" i="9"/>
  <c r="BK923" i="9"/>
  <c r="BJ923" i="9"/>
  <c r="BI923" i="9"/>
  <c r="BH923" i="9"/>
  <c r="BG923" i="9"/>
  <c r="BF923" i="9"/>
  <c r="BE923" i="9"/>
  <c r="BD923" i="9"/>
  <c r="BC923" i="9"/>
  <c r="BB923" i="9"/>
  <c r="BA923" i="9"/>
  <c r="AZ923" i="9"/>
  <c r="CN922" i="9"/>
  <c r="CO922" i="9" s="1"/>
  <c r="CK922" i="9"/>
  <c r="CJ922" i="9"/>
  <c r="CI922" i="9"/>
  <c r="CH922" i="9"/>
  <c r="CG922" i="9"/>
  <c r="CF922" i="9"/>
  <c r="CC922" i="9"/>
  <c r="CB922" i="9"/>
  <c r="CA922" i="9"/>
  <c r="BZ922" i="9"/>
  <c r="BY922" i="9"/>
  <c r="BX922" i="9"/>
  <c r="BW922" i="9"/>
  <c r="BV922" i="9"/>
  <c r="BU922" i="9"/>
  <c r="BT922" i="9"/>
  <c r="BS922" i="9"/>
  <c r="BR922" i="9"/>
  <c r="BQ922" i="9"/>
  <c r="BP922" i="9"/>
  <c r="BO922" i="9"/>
  <c r="BN922" i="9"/>
  <c r="BM922" i="9"/>
  <c r="BL922" i="9"/>
  <c r="BK922" i="9"/>
  <c r="BJ922" i="9"/>
  <c r="BI922" i="9"/>
  <c r="BH922" i="9"/>
  <c r="BG922" i="9"/>
  <c r="BF922" i="9"/>
  <c r="BE922" i="9"/>
  <c r="BD922" i="9"/>
  <c r="BC922" i="9"/>
  <c r="BB922" i="9"/>
  <c r="BA922" i="9"/>
  <c r="AZ922" i="9"/>
  <c r="CN921" i="9"/>
  <c r="CO921" i="9" s="1"/>
  <c r="CK921" i="9"/>
  <c r="CJ921" i="9"/>
  <c r="CI921" i="9"/>
  <c r="CH921" i="9"/>
  <c r="CG921" i="9"/>
  <c r="CF921" i="9"/>
  <c r="CC921" i="9"/>
  <c r="CB921" i="9"/>
  <c r="CA921" i="9"/>
  <c r="BZ921" i="9"/>
  <c r="BY921" i="9"/>
  <c r="BX921" i="9"/>
  <c r="BW921" i="9"/>
  <c r="BV921" i="9"/>
  <c r="BU921" i="9"/>
  <c r="BT921" i="9"/>
  <c r="BS921" i="9"/>
  <c r="BR921" i="9"/>
  <c r="BQ921" i="9"/>
  <c r="BP921" i="9"/>
  <c r="BO921" i="9"/>
  <c r="BN921" i="9"/>
  <c r="BM921" i="9"/>
  <c r="BL921" i="9"/>
  <c r="BK921" i="9"/>
  <c r="BJ921" i="9"/>
  <c r="BI921" i="9"/>
  <c r="BH921" i="9"/>
  <c r="BG921" i="9"/>
  <c r="BF921" i="9"/>
  <c r="BE921" i="9"/>
  <c r="BD921" i="9"/>
  <c r="BC921" i="9"/>
  <c r="BB921" i="9"/>
  <c r="BA921" i="9"/>
  <c r="AZ921" i="9"/>
  <c r="CN920" i="9"/>
  <c r="CO920" i="9" s="1"/>
  <c r="CK920" i="9"/>
  <c r="CJ920" i="9"/>
  <c r="CI920" i="9"/>
  <c r="CH920" i="9"/>
  <c r="CG920" i="9"/>
  <c r="CF920" i="9"/>
  <c r="CC920" i="9"/>
  <c r="CB920" i="9"/>
  <c r="CA920" i="9"/>
  <c r="BZ920" i="9"/>
  <c r="BY920" i="9"/>
  <c r="BX920" i="9"/>
  <c r="BW920" i="9"/>
  <c r="BV920" i="9"/>
  <c r="BU920" i="9"/>
  <c r="BT920" i="9"/>
  <c r="BS920" i="9"/>
  <c r="BR920" i="9"/>
  <c r="BQ920" i="9"/>
  <c r="BP920" i="9"/>
  <c r="BO920" i="9"/>
  <c r="BN920" i="9"/>
  <c r="BM920" i="9"/>
  <c r="BL920" i="9"/>
  <c r="BK920" i="9"/>
  <c r="BJ920" i="9"/>
  <c r="BI920" i="9"/>
  <c r="BH920" i="9"/>
  <c r="BG920" i="9"/>
  <c r="BF920" i="9"/>
  <c r="BE920" i="9"/>
  <c r="BD920" i="9"/>
  <c r="BC920" i="9"/>
  <c r="BB920" i="9"/>
  <c r="BA920" i="9"/>
  <c r="AZ920" i="9"/>
  <c r="CN919" i="9"/>
  <c r="CO919" i="9" s="1"/>
  <c r="CK919" i="9"/>
  <c r="CJ919" i="9"/>
  <c r="CI919" i="9"/>
  <c r="CH919" i="9"/>
  <c r="CG919" i="9"/>
  <c r="CF919" i="9"/>
  <c r="CC919" i="9"/>
  <c r="CB919" i="9"/>
  <c r="CA919" i="9"/>
  <c r="BZ919" i="9"/>
  <c r="BY919" i="9"/>
  <c r="BX919" i="9"/>
  <c r="BW919" i="9"/>
  <c r="BV919" i="9"/>
  <c r="BU919" i="9"/>
  <c r="BT919" i="9"/>
  <c r="BS919" i="9"/>
  <c r="BR919" i="9"/>
  <c r="BQ919" i="9"/>
  <c r="BP919" i="9"/>
  <c r="BO919" i="9"/>
  <c r="BN919" i="9"/>
  <c r="BM919" i="9"/>
  <c r="BL919" i="9"/>
  <c r="BK919" i="9"/>
  <c r="BJ919" i="9"/>
  <c r="BI919" i="9"/>
  <c r="BH919" i="9"/>
  <c r="BG919" i="9"/>
  <c r="BF919" i="9"/>
  <c r="BE919" i="9"/>
  <c r="BD919" i="9"/>
  <c r="BC919" i="9"/>
  <c r="BB919" i="9"/>
  <c r="BA919" i="9"/>
  <c r="AZ919" i="9"/>
  <c r="CN918" i="9"/>
  <c r="CO918" i="9" s="1"/>
  <c r="CK918" i="9"/>
  <c r="CJ918" i="9"/>
  <c r="CI918" i="9"/>
  <c r="CH918" i="9"/>
  <c r="CG918" i="9"/>
  <c r="CF918" i="9"/>
  <c r="CC918" i="9"/>
  <c r="CB918" i="9"/>
  <c r="CA918" i="9"/>
  <c r="BZ918" i="9"/>
  <c r="BY918" i="9"/>
  <c r="BX918" i="9"/>
  <c r="BW918" i="9"/>
  <c r="BV918" i="9"/>
  <c r="BU918" i="9"/>
  <c r="BT918" i="9"/>
  <c r="BS918" i="9"/>
  <c r="BR918" i="9"/>
  <c r="BQ918" i="9"/>
  <c r="BP918" i="9"/>
  <c r="BO918" i="9"/>
  <c r="BN918" i="9"/>
  <c r="BM918" i="9"/>
  <c r="BL918" i="9"/>
  <c r="BK918" i="9"/>
  <c r="BJ918" i="9"/>
  <c r="BI918" i="9"/>
  <c r="BH918" i="9"/>
  <c r="BG918" i="9"/>
  <c r="BF918" i="9"/>
  <c r="BE918" i="9"/>
  <c r="BD918" i="9"/>
  <c r="BC918" i="9"/>
  <c r="BB918" i="9"/>
  <c r="BA918" i="9"/>
  <c r="AZ918" i="9"/>
  <c r="CN917" i="9"/>
  <c r="CO917" i="9" s="1"/>
  <c r="CK917" i="9"/>
  <c r="CJ917" i="9"/>
  <c r="CI917" i="9"/>
  <c r="CH917" i="9"/>
  <c r="CG917" i="9"/>
  <c r="CF917" i="9"/>
  <c r="CC917" i="9"/>
  <c r="CB917" i="9"/>
  <c r="CA917" i="9"/>
  <c r="BZ917" i="9"/>
  <c r="BY917" i="9"/>
  <c r="BX917" i="9"/>
  <c r="BW917" i="9"/>
  <c r="BV917" i="9"/>
  <c r="BU917" i="9"/>
  <c r="BT917" i="9"/>
  <c r="BS917" i="9"/>
  <c r="BR917" i="9"/>
  <c r="BQ917" i="9"/>
  <c r="BP917" i="9"/>
  <c r="BO917" i="9"/>
  <c r="BN917" i="9"/>
  <c r="BM917" i="9"/>
  <c r="BL917" i="9"/>
  <c r="BK917" i="9"/>
  <c r="BJ917" i="9"/>
  <c r="BI917" i="9"/>
  <c r="BH917" i="9"/>
  <c r="BG917" i="9"/>
  <c r="BF917" i="9"/>
  <c r="BE917" i="9"/>
  <c r="BD917" i="9"/>
  <c r="BC917" i="9"/>
  <c r="BB917" i="9"/>
  <c r="BA917" i="9"/>
  <c r="AZ917" i="9"/>
  <c r="CN916" i="9"/>
  <c r="CO916" i="9" s="1"/>
  <c r="CK916" i="9"/>
  <c r="CJ916" i="9"/>
  <c r="CI916" i="9"/>
  <c r="CH916" i="9"/>
  <c r="CG916" i="9"/>
  <c r="CF916" i="9"/>
  <c r="CC916" i="9"/>
  <c r="CB916" i="9"/>
  <c r="CA916" i="9"/>
  <c r="BZ916" i="9"/>
  <c r="BY916" i="9"/>
  <c r="BX916" i="9"/>
  <c r="BW916" i="9"/>
  <c r="BV916" i="9"/>
  <c r="BU916" i="9"/>
  <c r="BT916" i="9"/>
  <c r="BS916" i="9"/>
  <c r="BR916" i="9"/>
  <c r="BQ916" i="9"/>
  <c r="BP916" i="9"/>
  <c r="BO916" i="9"/>
  <c r="BN916" i="9"/>
  <c r="BM916" i="9"/>
  <c r="BL916" i="9"/>
  <c r="BK916" i="9"/>
  <c r="BJ916" i="9"/>
  <c r="BI916" i="9"/>
  <c r="BH916" i="9"/>
  <c r="BG916" i="9"/>
  <c r="BF916" i="9"/>
  <c r="BE916" i="9"/>
  <c r="BD916" i="9"/>
  <c r="BC916" i="9"/>
  <c r="BB916" i="9"/>
  <c r="BA916" i="9"/>
  <c r="AZ916" i="9"/>
  <c r="CN915" i="9"/>
  <c r="CO915" i="9" s="1"/>
  <c r="CK915" i="9"/>
  <c r="CJ915" i="9"/>
  <c r="CI915" i="9"/>
  <c r="CH915" i="9"/>
  <c r="CG915" i="9"/>
  <c r="CF915" i="9"/>
  <c r="CC915" i="9"/>
  <c r="CB915" i="9"/>
  <c r="CA915" i="9"/>
  <c r="BZ915" i="9"/>
  <c r="BY915" i="9"/>
  <c r="BX915" i="9"/>
  <c r="BW915" i="9"/>
  <c r="BV915" i="9"/>
  <c r="BU915" i="9"/>
  <c r="BT915" i="9"/>
  <c r="BS915" i="9"/>
  <c r="BR915" i="9"/>
  <c r="BQ915" i="9"/>
  <c r="BP915" i="9"/>
  <c r="BO915" i="9"/>
  <c r="BN915" i="9"/>
  <c r="BM915" i="9"/>
  <c r="BL915" i="9"/>
  <c r="BK915" i="9"/>
  <c r="BJ915" i="9"/>
  <c r="BI915" i="9"/>
  <c r="BH915" i="9"/>
  <c r="BG915" i="9"/>
  <c r="BF915" i="9"/>
  <c r="BE915" i="9"/>
  <c r="BD915" i="9"/>
  <c r="BC915" i="9"/>
  <c r="BB915" i="9"/>
  <c r="BA915" i="9"/>
  <c r="AZ915" i="9"/>
  <c r="CN914" i="9"/>
  <c r="CO914" i="9" s="1"/>
  <c r="CK914" i="9"/>
  <c r="CJ914" i="9"/>
  <c r="CI914" i="9"/>
  <c r="CH914" i="9"/>
  <c r="CG914" i="9"/>
  <c r="CF914" i="9"/>
  <c r="CC914" i="9"/>
  <c r="CB914" i="9"/>
  <c r="CA914" i="9"/>
  <c r="BZ914" i="9"/>
  <c r="BY914" i="9"/>
  <c r="BX914" i="9"/>
  <c r="BW914" i="9"/>
  <c r="BV914" i="9"/>
  <c r="BU914" i="9"/>
  <c r="BT914" i="9"/>
  <c r="BS914" i="9"/>
  <c r="BR914" i="9"/>
  <c r="BQ914" i="9"/>
  <c r="BP914" i="9"/>
  <c r="BO914" i="9"/>
  <c r="BN914" i="9"/>
  <c r="BM914" i="9"/>
  <c r="BL914" i="9"/>
  <c r="BK914" i="9"/>
  <c r="BJ914" i="9"/>
  <c r="BI914" i="9"/>
  <c r="BH914" i="9"/>
  <c r="BG914" i="9"/>
  <c r="BF914" i="9"/>
  <c r="BE914" i="9"/>
  <c r="BD914" i="9"/>
  <c r="BC914" i="9"/>
  <c r="BB914" i="9"/>
  <c r="BA914" i="9"/>
  <c r="AZ914" i="9"/>
  <c r="CN913" i="9"/>
  <c r="CO913" i="9" s="1"/>
  <c r="CK913" i="9"/>
  <c r="CJ913" i="9"/>
  <c r="CI913" i="9"/>
  <c r="CH913" i="9"/>
  <c r="CG913" i="9"/>
  <c r="CF913" i="9"/>
  <c r="CC913" i="9"/>
  <c r="CB913" i="9"/>
  <c r="CA913" i="9"/>
  <c r="BZ913" i="9"/>
  <c r="BY913" i="9"/>
  <c r="BX913" i="9"/>
  <c r="BW913" i="9"/>
  <c r="BV913" i="9"/>
  <c r="BU913" i="9"/>
  <c r="BT913" i="9"/>
  <c r="BS913" i="9"/>
  <c r="BR913" i="9"/>
  <c r="BQ913" i="9"/>
  <c r="BP913" i="9"/>
  <c r="BO913" i="9"/>
  <c r="BN913" i="9"/>
  <c r="BM913" i="9"/>
  <c r="BL913" i="9"/>
  <c r="BK913" i="9"/>
  <c r="BJ913" i="9"/>
  <c r="BI913" i="9"/>
  <c r="BH913" i="9"/>
  <c r="BG913" i="9"/>
  <c r="BF913" i="9"/>
  <c r="BE913" i="9"/>
  <c r="BD913" i="9"/>
  <c r="BC913" i="9"/>
  <c r="BB913" i="9"/>
  <c r="BA913" i="9"/>
  <c r="AZ913" i="9"/>
  <c r="CN912" i="9"/>
  <c r="CO912" i="9" s="1"/>
  <c r="CK912" i="9"/>
  <c r="CJ912" i="9"/>
  <c r="CI912" i="9"/>
  <c r="CH912" i="9"/>
  <c r="CG912" i="9"/>
  <c r="CF912" i="9"/>
  <c r="CC912" i="9"/>
  <c r="CB912" i="9"/>
  <c r="CA912" i="9"/>
  <c r="BZ912" i="9"/>
  <c r="BY912" i="9"/>
  <c r="BX912" i="9"/>
  <c r="BW912" i="9"/>
  <c r="BV912" i="9"/>
  <c r="BU912" i="9"/>
  <c r="BT912" i="9"/>
  <c r="BS912" i="9"/>
  <c r="BR912" i="9"/>
  <c r="BQ912" i="9"/>
  <c r="BP912" i="9"/>
  <c r="BO912" i="9"/>
  <c r="BN912" i="9"/>
  <c r="BM912" i="9"/>
  <c r="BL912" i="9"/>
  <c r="BK912" i="9"/>
  <c r="BJ912" i="9"/>
  <c r="BI912" i="9"/>
  <c r="BH912" i="9"/>
  <c r="BG912" i="9"/>
  <c r="BF912" i="9"/>
  <c r="BE912" i="9"/>
  <c r="BD912" i="9"/>
  <c r="BC912" i="9"/>
  <c r="BB912" i="9"/>
  <c r="BA912" i="9"/>
  <c r="AZ912" i="9"/>
  <c r="CN911" i="9"/>
  <c r="CO911" i="9" s="1"/>
  <c r="CK911" i="9"/>
  <c r="CJ911" i="9"/>
  <c r="CI911" i="9"/>
  <c r="CH911" i="9"/>
  <c r="CG911" i="9"/>
  <c r="CF911" i="9"/>
  <c r="CC911" i="9"/>
  <c r="CB911" i="9"/>
  <c r="CA911" i="9"/>
  <c r="BZ911" i="9"/>
  <c r="BY911" i="9"/>
  <c r="BX911" i="9"/>
  <c r="BW911" i="9"/>
  <c r="BV911" i="9"/>
  <c r="BU911" i="9"/>
  <c r="BT911" i="9"/>
  <c r="BS911" i="9"/>
  <c r="BR911" i="9"/>
  <c r="BQ911" i="9"/>
  <c r="BP911" i="9"/>
  <c r="BO911" i="9"/>
  <c r="BN911" i="9"/>
  <c r="BM911" i="9"/>
  <c r="BL911" i="9"/>
  <c r="BK911" i="9"/>
  <c r="BJ911" i="9"/>
  <c r="BI911" i="9"/>
  <c r="BH911" i="9"/>
  <c r="BG911" i="9"/>
  <c r="BF911" i="9"/>
  <c r="BE911" i="9"/>
  <c r="BD911" i="9"/>
  <c r="BC911" i="9"/>
  <c r="BB911" i="9"/>
  <c r="BA911" i="9"/>
  <c r="AZ911" i="9"/>
  <c r="CN910" i="9"/>
  <c r="CO910" i="9" s="1"/>
  <c r="CK910" i="9"/>
  <c r="CJ910" i="9"/>
  <c r="CI910" i="9"/>
  <c r="CH910" i="9"/>
  <c r="CG910" i="9"/>
  <c r="CF910" i="9"/>
  <c r="CC910" i="9"/>
  <c r="CB910" i="9"/>
  <c r="CA910" i="9"/>
  <c r="BZ910" i="9"/>
  <c r="BY910" i="9"/>
  <c r="BX910" i="9"/>
  <c r="BW910" i="9"/>
  <c r="BV910" i="9"/>
  <c r="BU910" i="9"/>
  <c r="BT910" i="9"/>
  <c r="BS910" i="9"/>
  <c r="BR910" i="9"/>
  <c r="BQ910" i="9"/>
  <c r="BP910" i="9"/>
  <c r="BO910" i="9"/>
  <c r="BN910" i="9"/>
  <c r="BM910" i="9"/>
  <c r="BL910" i="9"/>
  <c r="BK910" i="9"/>
  <c r="BJ910" i="9"/>
  <c r="BI910" i="9"/>
  <c r="BH910" i="9"/>
  <c r="BG910" i="9"/>
  <c r="BF910" i="9"/>
  <c r="BE910" i="9"/>
  <c r="BD910" i="9"/>
  <c r="BC910" i="9"/>
  <c r="BB910" i="9"/>
  <c r="BA910" i="9"/>
  <c r="AZ910" i="9"/>
  <c r="CN909" i="9"/>
  <c r="CO909" i="9" s="1"/>
  <c r="CK909" i="9"/>
  <c r="CJ909" i="9"/>
  <c r="CI909" i="9"/>
  <c r="CH909" i="9"/>
  <c r="CG909" i="9"/>
  <c r="CF909" i="9"/>
  <c r="CC909" i="9"/>
  <c r="CB909" i="9"/>
  <c r="CA909" i="9"/>
  <c r="BZ909" i="9"/>
  <c r="BY909" i="9"/>
  <c r="BX909" i="9"/>
  <c r="BW909" i="9"/>
  <c r="BV909" i="9"/>
  <c r="BU909" i="9"/>
  <c r="BT909" i="9"/>
  <c r="BS909" i="9"/>
  <c r="BR909" i="9"/>
  <c r="BQ909" i="9"/>
  <c r="BP909" i="9"/>
  <c r="BO909" i="9"/>
  <c r="BN909" i="9"/>
  <c r="BM909" i="9"/>
  <c r="BL909" i="9"/>
  <c r="BK909" i="9"/>
  <c r="BJ909" i="9"/>
  <c r="BI909" i="9"/>
  <c r="BH909" i="9"/>
  <c r="BG909" i="9"/>
  <c r="BF909" i="9"/>
  <c r="BE909" i="9"/>
  <c r="BD909" i="9"/>
  <c r="BC909" i="9"/>
  <c r="BB909" i="9"/>
  <c r="BA909" i="9"/>
  <c r="AZ909" i="9"/>
  <c r="CN908" i="9"/>
  <c r="CO908" i="9" s="1"/>
  <c r="CK908" i="9"/>
  <c r="CJ908" i="9"/>
  <c r="CI908" i="9"/>
  <c r="CH908" i="9"/>
  <c r="CG908" i="9"/>
  <c r="CF908" i="9"/>
  <c r="CC908" i="9"/>
  <c r="CB908" i="9"/>
  <c r="CA908" i="9"/>
  <c r="BZ908" i="9"/>
  <c r="BY908" i="9"/>
  <c r="BX908" i="9"/>
  <c r="BW908" i="9"/>
  <c r="BV908" i="9"/>
  <c r="BU908" i="9"/>
  <c r="BT908" i="9"/>
  <c r="BS908" i="9"/>
  <c r="BR908" i="9"/>
  <c r="BQ908" i="9"/>
  <c r="BP908" i="9"/>
  <c r="BO908" i="9"/>
  <c r="BN908" i="9"/>
  <c r="BM908" i="9"/>
  <c r="BL908" i="9"/>
  <c r="BK908" i="9"/>
  <c r="BJ908" i="9"/>
  <c r="BI908" i="9"/>
  <c r="BH908" i="9"/>
  <c r="BG908" i="9"/>
  <c r="BF908" i="9"/>
  <c r="BE908" i="9"/>
  <c r="BD908" i="9"/>
  <c r="BC908" i="9"/>
  <c r="BB908" i="9"/>
  <c r="BA908" i="9"/>
  <c r="AZ908" i="9"/>
  <c r="CN907" i="9"/>
  <c r="CO907" i="9" s="1"/>
  <c r="CK907" i="9"/>
  <c r="CJ907" i="9"/>
  <c r="CI907" i="9"/>
  <c r="CH907" i="9"/>
  <c r="CG907" i="9"/>
  <c r="CF907" i="9"/>
  <c r="CC907" i="9"/>
  <c r="CB907" i="9"/>
  <c r="CA907" i="9"/>
  <c r="BZ907" i="9"/>
  <c r="BY907" i="9"/>
  <c r="BX907" i="9"/>
  <c r="BW907" i="9"/>
  <c r="BV907" i="9"/>
  <c r="BU907" i="9"/>
  <c r="BT907" i="9"/>
  <c r="BS907" i="9"/>
  <c r="BR907" i="9"/>
  <c r="BQ907" i="9"/>
  <c r="BP907" i="9"/>
  <c r="BO907" i="9"/>
  <c r="BN907" i="9"/>
  <c r="BM907" i="9"/>
  <c r="BL907" i="9"/>
  <c r="BK907" i="9"/>
  <c r="BJ907" i="9"/>
  <c r="BI907" i="9"/>
  <c r="BH907" i="9"/>
  <c r="BG907" i="9"/>
  <c r="BF907" i="9"/>
  <c r="BE907" i="9"/>
  <c r="BD907" i="9"/>
  <c r="BC907" i="9"/>
  <c r="BB907" i="9"/>
  <c r="BA907" i="9"/>
  <c r="AZ907" i="9"/>
  <c r="CN906" i="9"/>
  <c r="CO906" i="9" s="1"/>
  <c r="CK906" i="9"/>
  <c r="CJ906" i="9"/>
  <c r="CI906" i="9"/>
  <c r="CH906" i="9"/>
  <c r="CG906" i="9"/>
  <c r="CF906" i="9"/>
  <c r="CC906" i="9"/>
  <c r="CB906" i="9"/>
  <c r="CA906" i="9"/>
  <c r="BZ906" i="9"/>
  <c r="BY906" i="9"/>
  <c r="BX906" i="9"/>
  <c r="BW906" i="9"/>
  <c r="BV906" i="9"/>
  <c r="BU906" i="9"/>
  <c r="BT906" i="9"/>
  <c r="BS906" i="9"/>
  <c r="BR906" i="9"/>
  <c r="BQ906" i="9"/>
  <c r="BP906" i="9"/>
  <c r="BO906" i="9"/>
  <c r="BN906" i="9"/>
  <c r="BM906" i="9"/>
  <c r="BL906" i="9"/>
  <c r="BK906" i="9"/>
  <c r="BJ906" i="9"/>
  <c r="BI906" i="9"/>
  <c r="BH906" i="9"/>
  <c r="BG906" i="9"/>
  <c r="BF906" i="9"/>
  <c r="BE906" i="9"/>
  <c r="BD906" i="9"/>
  <c r="BC906" i="9"/>
  <c r="BB906" i="9"/>
  <c r="BA906" i="9"/>
  <c r="AZ906" i="9"/>
  <c r="CN905" i="9"/>
  <c r="CO905" i="9" s="1"/>
  <c r="CK905" i="9"/>
  <c r="CJ905" i="9"/>
  <c r="CI905" i="9"/>
  <c r="CH905" i="9"/>
  <c r="CG905" i="9"/>
  <c r="CF905" i="9"/>
  <c r="CC905" i="9"/>
  <c r="CB905" i="9"/>
  <c r="CA905" i="9"/>
  <c r="BZ905" i="9"/>
  <c r="BY905" i="9"/>
  <c r="BX905" i="9"/>
  <c r="BW905" i="9"/>
  <c r="BV905" i="9"/>
  <c r="BU905" i="9"/>
  <c r="BT905" i="9"/>
  <c r="BS905" i="9"/>
  <c r="BR905" i="9"/>
  <c r="BQ905" i="9"/>
  <c r="BP905" i="9"/>
  <c r="BO905" i="9"/>
  <c r="BN905" i="9"/>
  <c r="BM905" i="9"/>
  <c r="BL905" i="9"/>
  <c r="BK905" i="9"/>
  <c r="BJ905" i="9"/>
  <c r="BI905" i="9"/>
  <c r="BH905" i="9"/>
  <c r="BG905" i="9"/>
  <c r="BF905" i="9"/>
  <c r="BE905" i="9"/>
  <c r="BD905" i="9"/>
  <c r="BC905" i="9"/>
  <c r="BB905" i="9"/>
  <c r="BA905" i="9"/>
  <c r="AZ905" i="9"/>
  <c r="CN904" i="9"/>
  <c r="CO904" i="9" s="1"/>
  <c r="CK904" i="9"/>
  <c r="CJ904" i="9"/>
  <c r="CI904" i="9"/>
  <c r="CH904" i="9"/>
  <c r="CG904" i="9"/>
  <c r="CF904" i="9"/>
  <c r="CC904" i="9"/>
  <c r="CB904" i="9"/>
  <c r="CA904" i="9"/>
  <c r="BZ904" i="9"/>
  <c r="BY904" i="9"/>
  <c r="BX904" i="9"/>
  <c r="BW904" i="9"/>
  <c r="BV904" i="9"/>
  <c r="BU904" i="9"/>
  <c r="BT904" i="9"/>
  <c r="BS904" i="9"/>
  <c r="BR904" i="9"/>
  <c r="BQ904" i="9"/>
  <c r="BP904" i="9"/>
  <c r="BO904" i="9"/>
  <c r="BN904" i="9"/>
  <c r="BM904" i="9"/>
  <c r="BL904" i="9"/>
  <c r="BK904" i="9"/>
  <c r="BJ904" i="9"/>
  <c r="BI904" i="9"/>
  <c r="BH904" i="9"/>
  <c r="BG904" i="9"/>
  <c r="BF904" i="9"/>
  <c r="BE904" i="9"/>
  <c r="BD904" i="9"/>
  <c r="BC904" i="9"/>
  <c r="BB904" i="9"/>
  <c r="BA904" i="9"/>
  <c r="AZ904" i="9"/>
  <c r="CN903" i="9"/>
  <c r="CO903" i="9" s="1"/>
  <c r="CK903" i="9"/>
  <c r="CJ903" i="9"/>
  <c r="CI903" i="9"/>
  <c r="CH903" i="9"/>
  <c r="CG903" i="9"/>
  <c r="CF903" i="9"/>
  <c r="CC903" i="9"/>
  <c r="CB903" i="9"/>
  <c r="CA903" i="9"/>
  <c r="BZ903" i="9"/>
  <c r="BY903" i="9"/>
  <c r="BX903" i="9"/>
  <c r="BW903" i="9"/>
  <c r="BV903" i="9"/>
  <c r="BU903" i="9"/>
  <c r="BT903" i="9"/>
  <c r="BS903" i="9"/>
  <c r="BR903" i="9"/>
  <c r="BQ903" i="9"/>
  <c r="BP903" i="9"/>
  <c r="BO903" i="9"/>
  <c r="BN903" i="9"/>
  <c r="BM903" i="9"/>
  <c r="BL903" i="9"/>
  <c r="BK903" i="9"/>
  <c r="BJ903" i="9"/>
  <c r="BI903" i="9"/>
  <c r="BH903" i="9"/>
  <c r="BG903" i="9"/>
  <c r="BF903" i="9"/>
  <c r="BE903" i="9"/>
  <c r="BD903" i="9"/>
  <c r="BC903" i="9"/>
  <c r="BB903" i="9"/>
  <c r="BA903" i="9"/>
  <c r="AZ903" i="9"/>
  <c r="CN902" i="9"/>
  <c r="CO902" i="9" s="1"/>
  <c r="CK902" i="9"/>
  <c r="CJ902" i="9"/>
  <c r="CI902" i="9"/>
  <c r="CH902" i="9"/>
  <c r="CG902" i="9"/>
  <c r="CF902" i="9"/>
  <c r="CC902" i="9"/>
  <c r="CB902" i="9"/>
  <c r="CA902" i="9"/>
  <c r="BZ902" i="9"/>
  <c r="BY902" i="9"/>
  <c r="BX902" i="9"/>
  <c r="BW902" i="9"/>
  <c r="BV902" i="9"/>
  <c r="BU902" i="9"/>
  <c r="BT902" i="9"/>
  <c r="BS902" i="9"/>
  <c r="BR902" i="9"/>
  <c r="BQ902" i="9"/>
  <c r="BP902" i="9"/>
  <c r="BO902" i="9"/>
  <c r="BN902" i="9"/>
  <c r="BM902" i="9"/>
  <c r="BL902" i="9"/>
  <c r="BK902" i="9"/>
  <c r="BJ902" i="9"/>
  <c r="BI902" i="9"/>
  <c r="BH902" i="9"/>
  <c r="BG902" i="9"/>
  <c r="BF902" i="9"/>
  <c r="BE902" i="9"/>
  <c r="BD902" i="9"/>
  <c r="BC902" i="9"/>
  <c r="BB902" i="9"/>
  <c r="BA902" i="9"/>
  <c r="AZ902" i="9"/>
  <c r="CN901" i="9"/>
  <c r="CO901" i="9" s="1"/>
  <c r="CK901" i="9"/>
  <c r="CJ901" i="9"/>
  <c r="CI901" i="9"/>
  <c r="CH901" i="9"/>
  <c r="CG901" i="9"/>
  <c r="CF901" i="9"/>
  <c r="CC901" i="9"/>
  <c r="CB901" i="9"/>
  <c r="CA901" i="9"/>
  <c r="BZ901" i="9"/>
  <c r="BY901" i="9"/>
  <c r="BX901" i="9"/>
  <c r="BW901" i="9"/>
  <c r="BV901" i="9"/>
  <c r="BU901" i="9"/>
  <c r="BT901" i="9"/>
  <c r="BS901" i="9"/>
  <c r="BR901" i="9"/>
  <c r="BQ901" i="9"/>
  <c r="BP901" i="9"/>
  <c r="BO901" i="9"/>
  <c r="BN901" i="9"/>
  <c r="BM901" i="9"/>
  <c r="BL901" i="9"/>
  <c r="BK901" i="9"/>
  <c r="BJ901" i="9"/>
  <c r="BI901" i="9"/>
  <c r="BH901" i="9"/>
  <c r="BG901" i="9"/>
  <c r="BF901" i="9"/>
  <c r="BE901" i="9"/>
  <c r="BD901" i="9"/>
  <c r="BC901" i="9"/>
  <c r="BB901" i="9"/>
  <c r="BA901" i="9"/>
  <c r="AZ901" i="9"/>
  <c r="CN900" i="9"/>
  <c r="CO900" i="9" s="1"/>
  <c r="CK900" i="9"/>
  <c r="CJ900" i="9"/>
  <c r="CI900" i="9"/>
  <c r="CH900" i="9"/>
  <c r="CG900" i="9"/>
  <c r="CF900" i="9"/>
  <c r="CC900" i="9"/>
  <c r="CB900" i="9"/>
  <c r="CA900" i="9"/>
  <c r="BZ900" i="9"/>
  <c r="BY900" i="9"/>
  <c r="BX900" i="9"/>
  <c r="BW900" i="9"/>
  <c r="BV900" i="9"/>
  <c r="BU900" i="9"/>
  <c r="BT900" i="9"/>
  <c r="BS900" i="9"/>
  <c r="BR900" i="9"/>
  <c r="BQ900" i="9"/>
  <c r="BP900" i="9"/>
  <c r="BO900" i="9"/>
  <c r="BN900" i="9"/>
  <c r="BM900" i="9"/>
  <c r="BL900" i="9"/>
  <c r="BK900" i="9"/>
  <c r="BJ900" i="9"/>
  <c r="BI900" i="9"/>
  <c r="BH900" i="9"/>
  <c r="BG900" i="9"/>
  <c r="BF900" i="9"/>
  <c r="BE900" i="9"/>
  <c r="BD900" i="9"/>
  <c r="BC900" i="9"/>
  <c r="BB900" i="9"/>
  <c r="BA900" i="9"/>
  <c r="AZ900" i="9"/>
  <c r="CN899" i="9"/>
  <c r="CO899" i="9" s="1"/>
  <c r="CK899" i="9"/>
  <c r="CJ899" i="9"/>
  <c r="CI899" i="9"/>
  <c r="CH899" i="9"/>
  <c r="CG899" i="9"/>
  <c r="CF899" i="9"/>
  <c r="CC899" i="9"/>
  <c r="CB899" i="9"/>
  <c r="CA899" i="9"/>
  <c r="BZ899" i="9"/>
  <c r="BY899" i="9"/>
  <c r="BX899" i="9"/>
  <c r="BW899" i="9"/>
  <c r="BV899" i="9"/>
  <c r="BU899" i="9"/>
  <c r="BT899" i="9"/>
  <c r="BS899" i="9"/>
  <c r="BR899" i="9"/>
  <c r="BQ899" i="9"/>
  <c r="BP899" i="9"/>
  <c r="BO899" i="9"/>
  <c r="BN899" i="9"/>
  <c r="BM899" i="9"/>
  <c r="BL899" i="9"/>
  <c r="BK899" i="9"/>
  <c r="BJ899" i="9"/>
  <c r="BI899" i="9"/>
  <c r="BH899" i="9"/>
  <c r="BG899" i="9"/>
  <c r="BF899" i="9"/>
  <c r="BE899" i="9"/>
  <c r="BD899" i="9"/>
  <c r="BC899" i="9"/>
  <c r="BB899" i="9"/>
  <c r="BA899" i="9"/>
  <c r="AZ899" i="9"/>
  <c r="CN898" i="9"/>
  <c r="CO898" i="9" s="1"/>
  <c r="CK898" i="9"/>
  <c r="CJ898" i="9"/>
  <c r="CI898" i="9"/>
  <c r="CH898" i="9"/>
  <c r="CG898" i="9"/>
  <c r="CF898" i="9"/>
  <c r="CC898" i="9"/>
  <c r="CB898" i="9"/>
  <c r="CA898" i="9"/>
  <c r="BZ898" i="9"/>
  <c r="BY898" i="9"/>
  <c r="BX898" i="9"/>
  <c r="BW898" i="9"/>
  <c r="BV898" i="9"/>
  <c r="BU898" i="9"/>
  <c r="BT898" i="9"/>
  <c r="BS898" i="9"/>
  <c r="BR898" i="9"/>
  <c r="BQ898" i="9"/>
  <c r="BP898" i="9"/>
  <c r="BO898" i="9"/>
  <c r="BN898" i="9"/>
  <c r="BM898" i="9"/>
  <c r="BL898" i="9"/>
  <c r="BK898" i="9"/>
  <c r="BJ898" i="9"/>
  <c r="BI898" i="9"/>
  <c r="BH898" i="9"/>
  <c r="BG898" i="9"/>
  <c r="BF898" i="9"/>
  <c r="BE898" i="9"/>
  <c r="BD898" i="9"/>
  <c r="BC898" i="9"/>
  <c r="BB898" i="9"/>
  <c r="BA898" i="9"/>
  <c r="AZ898" i="9"/>
  <c r="CN897" i="9"/>
  <c r="CO897" i="9" s="1"/>
  <c r="CK897" i="9"/>
  <c r="CJ897" i="9"/>
  <c r="CI897" i="9"/>
  <c r="CH897" i="9"/>
  <c r="CG897" i="9"/>
  <c r="CF897" i="9"/>
  <c r="CC897" i="9"/>
  <c r="CB897" i="9"/>
  <c r="CA897" i="9"/>
  <c r="BZ897" i="9"/>
  <c r="BY897" i="9"/>
  <c r="BX897" i="9"/>
  <c r="BW897" i="9"/>
  <c r="BV897" i="9"/>
  <c r="BU897" i="9"/>
  <c r="BT897" i="9"/>
  <c r="BS897" i="9"/>
  <c r="BR897" i="9"/>
  <c r="BQ897" i="9"/>
  <c r="BP897" i="9"/>
  <c r="BO897" i="9"/>
  <c r="BN897" i="9"/>
  <c r="BM897" i="9"/>
  <c r="BL897" i="9"/>
  <c r="BK897" i="9"/>
  <c r="BJ897" i="9"/>
  <c r="BI897" i="9"/>
  <c r="BH897" i="9"/>
  <c r="BG897" i="9"/>
  <c r="BF897" i="9"/>
  <c r="BE897" i="9"/>
  <c r="BD897" i="9"/>
  <c r="BC897" i="9"/>
  <c r="BB897" i="9"/>
  <c r="BA897" i="9"/>
  <c r="AZ897" i="9"/>
  <c r="CN896" i="9"/>
  <c r="CO896" i="9" s="1"/>
  <c r="CK896" i="9"/>
  <c r="CJ896" i="9"/>
  <c r="CI896" i="9"/>
  <c r="CH896" i="9"/>
  <c r="CG896" i="9"/>
  <c r="CF896" i="9"/>
  <c r="CC896" i="9"/>
  <c r="CB896" i="9"/>
  <c r="CA896" i="9"/>
  <c r="BZ896" i="9"/>
  <c r="BY896" i="9"/>
  <c r="BX896" i="9"/>
  <c r="BW896" i="9"/>
  <c r="BV896" i="9"/>
  <c r="BU896" i="9"/>
  <c r="BT896" i="9"/>
  <c r="BS896" i="9"/>
  <c r="BR896" i="9"/>
  <c r="BQ896" i="9"/>
  <c r="BP896" i="9"/>
  <c r="BO896" i="9"/>
  <c r="BN896" i="9"/>
  <c r="BM896" i="9"/>
  <c r="BL896" i="9"/>
  <c r="BK896" i="9"/>
  <c r="BJ896" i="9"/>
  <c r="BI896" i="9"/>
  <c r="BH896" i="9"/>
  <c r="BG896" i="9"/>
  <c r="BF896" i="9"/>
  <c r="BE896" i="9"/>
  <c r="BD896" i="9"/>
  <c r="BC896" i="9"/>
  <c r="BB896" i="9"/>
  <c r="BA896" i="9"/>
  <c r="AZ896" i="9"/>
  <c r="CN895" i="9"/>
  <c r="CO895" i="9" s="1"/>
  <c r="CK895" i="9"/>
  <c r="CJ895" i="9"/>
  <c r="CI895" i="9"/>
  <c r="CH895" i="9"/>
  <c r="CG895" i="9"/>
  <c r="CF895" i="9"/>
  <c r="CC895" i="9"/>
  <c r="CB895" i="9"/>
  <c r="CA895" i="9"/>
  <c r="BZ895" i="9"/>
  <c r="BY895" i="9"/>
  <c r="BX895" i="9"/>
  <c r="BW895" i="9"/>
  <c r="BV895" i="9"/>
  <c r="BU895" i="9"/>
  <c r="BT895" i="9"/>
  <c r="BS895" i="9"/>
  <c r="BR895" i="9"/>
  <c r="BQ895" i="9"/>
  <c r="BP895" i="9"/>
  <c r="BO895" i="9"/>
  <c r="BN895" i="9"/>
  <c r="BM895" i="9"/>
  <c r="BL895" i="9"/>
  <c r="BK895" i="9"/>
  <c r="BJ895" i="9"/>
  <c r="BI895" i="9"/>
  <c r="BH895" i="9"/>
  <c r="BG895" i="9"/>
  <c r="BF895" i="9"/>
  <c r="BE895" i="9"/>
  <c r="BD895" i="9"/>
  <c r="BC895" i="9"/>
  <c r="BB895" i="9"/>
  <c r="BA895" i="9"/>
  <c r="AZ895" i="9"/>
  <c r="CN894" i="9"/>
  <c r="CO894" i="9" s="1"/>
  <c r="CK894" i="9"/>
  <c r="CJ894" i="9"/>
  <c r="CI894" i="9"/>
  <c r="CH894" i="9"/>
  <c r="CG894" i="9"/>
  <c r="CF894" i="9"/>
  <c r="CC894" i="9"/>
  <c r="CB894" i="9"/>
  <c r="CA894" i="9"/>
  <c r="BZ894" i="9"/>
  <c r="BY894" i="9"/>
  <c r="BX894" i="9"/>
  <c r="BW894" i="9"/>
  <c r="BV894" i="9"/>
  <c r="BU894" i="9"/>
  <c r="BT894" i="9"/>
  <c r="BS894" i="9"/>
  <c r="BR894" i="9"/>
  <c r="BQ894" i="9"/>
  <c r="BP894" i="9"/>
  <c r="BO894" i="9"/>
  <c r="BN894" i="9"/>
  <c r="BM894" i="9"/>
  <c r="BL894" i="9"/>
  <c r="BK894" i="9"/>
  <c r="BJ894" i="9"/>
  <c r="BI894" i="9"/>
  <c r="BH894" i="9"/>
  <c r="BG894" i="9"/>
  <c r="BF894" i="9"/>
  <c r="BE894" i="9"/>
  <c r="BD894" i="9"/>
  <c r="BC894" i="9"/>
  <c r="BB894" i="9"/>
  <c r="BA894" i="9"/>
  <c r="AZ894" i="9"/>
  <c r="CN893" i="9"/>
  <c r="CO893" i="9" s="1"/>
  <c r="CK893" i="9"/>
  <c r="CJ893" i="9"/>
  <c r="CI893" i="9"/>
  <c r="CH893" i="9"/>
  <c r="CG893" i="9"/>
  <c r="CF893" i="9"/>
  <c r="CC893" i="9"/>
  <c r="CB893" i="9"/>
  <c r="CA893" i="9"/>
  <c r="BZ893" i="9"/>
  <c r="BY893" i="9"/>
  <c r="BX893" i="9"/>
  <c r="BW893" i="9"/>
  <c r="BV893" i="9"/>
  <c r="BU893" i="9"/>
  <c r="BT893" i="9"/>
  <c r="BS893" i="9"/>
  <c r="BR893" i="9"/>
  <c r="BQ893" i="9"/>
  <c r="BP893" i="9"/>
  <c r="BO893" i="9"/>
  <c r="BN893" i="9"/>
  <c r="BM893" i="9"/>
  <c r="BL893" i="9"/>
  <c r="BK893" i="9"/>
  <c r="BJ893" i="9"/>
  <c r="BI893" i="9"/>
  <c r="BH893" i="9"/>
  <c r="BG893" i="9"/>
  <c r="BF893" i="9"/>
  <c r="BE893" i="9"/>
  <c r="BD893" i="9"/>
  <c r="BC893" i="9"/>
  <c r="BB893" i="9"/>
  <c r="BA893" i="9"/>
  <c r="AZ893" i="9"/>
  <c r="CN892" i="9"/>
  <c r="CO892" i="9" s="1"/>
  <c r="CK892" i="9"/>
  <c r="CJ892" i="9"/>
  <c r="CI892" i="9"/>
  <c r="CH892" i="9"/>
  <c r="CG892" i="9"/>
  <c r="CF892" i="9"/>
  <c r="CC892" i="9"/>
  <c r="CB892" i="9"/>
  <c r="CA892" i="9"/>
  <c r="BZ892" i="9"/>
  <c r="BY892" i="9"/>
  <c r="BX892" i="9"/>
  <c r="BW892" i="9"/>
  <c r="BV892" i="9"/>
  <c r="BU892" i="9"/>
  <c r="BT892" i="9"/>
  <c r="BS892" i="9"/>
  <c r="BR892" i="9"/>
  <c r="BQ892" i="9"/>
  <c r="BP892" i="9"/>
  <c r="BO892" i="9"/>
  <c r="BN892" i="9"/>
  <c r="BM892" i="9"/>
  <c r="BL892" i="9"/>
  <c r="BK892" i="9"/>
  <c r="BJ892" i="9"/>
  <c r="BI892" i="9"/>
  <c r="BH892" i="9"/>
  <c r="BG892" i="9"/>
  <c r="BF892" i="9"/>
  <c r="BE892" i="9"/>
  <c r="BD892" i="9"/>
  <c r="BC892" i="9"/>
  <c r="BB892" i="9"/>
  <c r="BA892" i="9"/>
  <c r="AZ892" i="9"/>
  <c r="CN891" i="9"/>
  <c r="CO891" i="9" s="1"/>
  <c r="CK891" i="9"/>
  <c r="CJ891" i="9"/>
  <c r="CI891" i="9"/>
  <c r="CH891" i="9"/>
  <c r="CG891" i="9"/>
  <c r="CF891" i="9"/>
  <c r="CC891" i="9"/>
  <c r="CB891" i="9"/>
  <c r="CA891" i="9"/>
  <c r="BZ891" i="9"/>
  <c r="BY891" i="9"/>
  <c r="BX891" i="9"/>
  <c r="BW891" i="9"/>
  <c r="BV891" i="9"/>
  <c r="BU891" i="9"/>
  <c r="BT891" i="9"/>
  <c r="BS891" i="9"/>
  <c r="BR891" i="9"/>
  <c r="BQ891" i="9"/>
  <c r="BP891" i="9"/>
  <c r="BO891" i="9"/>
  <c r="BN891" i="9"/>
  <c r="BM891" i="9"/>
  <c r="BL891" i="9"/>
  <c r="BK891" i="9"/>
  <c r="BJ891" i="9"/>
  <c r="BI891" i="9"/>
  <c r="BH891" i="9"/>
  <c r="BG891" i="9"/>
  <c r="BF891" i="9"/>
  <c r="BE891" i="9"/>
  <c r="BD891" i="9"/>
  <c r="BC891" i="9"/>
  <c r="BB891" i="9"/>
  <c r="BA891" i="9"/>
  <c r="AZ891" i="9"/>
  <c r="CN890" i="9"/>
  <c r="CO890" i="9" s="1"/>
  <c r="CK890" i="9"/>
  <c r="CJ890" i="9"/>
  <c r="CI890" i="9"/>
  <c r="CH890" i="9"/>
  <c r="CG890" i="9"/>
  <c r="CF890" i="9"/>
  <c r="CC890" i="9"/>
  <c r="CB890" i="9"/>
  <c r="CA890" i="9"/>
  <c r="BZ890" i="9"/>
  <c r="BY890" i="9"/>
  <c r="BX890" i="9"/>
  <c r="BW890" i="9"/>
  <c r="BV890" i="9"/>
  <c r="BU890" i="9"/>
  <c r="BT890" i="9"/>
  <c r="BS890" i="9"/>
  <c r="BR890" i="9"/>
  <c r="BQ890" i="9"/>
  <c r="BP890" i="9"/>
  <c r="BO890" i="9"/>
  <c r="BN890" i="9"/>
  <c r="BM890" i="9"/>
  <c r="BL890" i="9"/>
  <c r="BK890" i="9"/>
  <c r="BJ890" i="9"/>
  <c r="BI890" i="9"/>
  <c r="BH890" i="9"/>
  <c r="BG890" i="9"/>
  <c r="BF890" i="9"/>
  <c r="BE890" i="9"/>
  <c r="BD890" i="9"/>
  <c r="BC890" i="9"/>
  <c r="BB890" i="9"/>
  <c r="BA890" i="9"/>
  <c r="AZ890" i="9"/>
  <c r="CN889" i="9"/>
  <c r="CO889" i="9" s="1"/>
  <c r="CK889" i="9"/>
  <c r="CJ889" i="9"/>
  <c r="CI889" i="9"/>
  <c r="CH889" i="9"/>
  <c r="CG889" i="9"/>
  <c r="CF889" i="9"/>
  <c r="CC889" i="9"/>
  <c r="CB889" i="9"/>
  <c r="CA889" i="9"/>
  <c r="BZ889" i="9"/>
  <c r="BY889" i="9"/>
  <c r="BX889" i="9"/>
  <c r="BW889" i="9"/>
  <c r="BV889" i="9"/>
  <c r="BU889" i="9"/>
  <c r="BT889" i="9"/>
  <c r="BS889" i="9"/>
  <c r="BR889" i="9"/>
  <c r="BQ889" i="9"/>
  <c r="BP889" i="9"/>
  <c r="BO889" i="9"/>
  <c r="BN889" i="9"/>
  <c r="BM889" i="9"/>
  <c r="BL889" i="9"/>
  <c r="BK889" i="9"/>
  <c r="BJ889" i="9"/>
  <c r="BI889" i="9"/>
  <c r="BH889" i="9"/>
  <c r="BG889" i="9"/>
  <c r="BF889" i="9"/>
  <c r="BE889" i="9"/>
  <c r="BD889" i="9"/>
  <c r="BC889" i="9"/>
  <c r="BB889" i="9"/>
  <c r="BA889" i="9"/>
  <c r="AZ889" i="9"/>
  <c r="CN888" i="9"/>
  <c r="CO888" i="9" s="1"/>
  <c r="CK888" i="9"/>
  <c r="CJ888" i="9"/>
  <c r="CI888" i="9"/>
  <c r="CH888" i="9"/>
  <c r="CG888" i="9"/>
  <c r="CF888" i="9"/>
  <c r="CC888" i="9"/>
  <c r="CB888" i="9"/>
  <c r="CA888" i="9"/>
  <c r="BZ888" i="9"/>
  <c r="BY888" i="9"/>
  <c r="BX888" i="9"/>
  <c r="BW888" i="9"/>
  <c r="BV888" i="9"/>
  <c r="BU888" i="9"/>
  <c r="BT888" i="9"/>
  <c r="BS888" i="9"/>
  <c r="BR888" i="9"/>
  <c r="BQ888" i="9"/>
  <c r="BP888" i="9"/>
  <c r="BO888" i="9"/>
  <c r="BN888" i="9"/>
  <c r="BM888" i="9"/>
  <c r="BL888" i="9"/>
  <c r="BK888" i="9"/>
  <c r="BJ888" i="9"/>
  <c r="BI888" i="9"/>
  <c r="BH888" i="9"/>
  <c r="BG888" i="9"/>
  <c r="BF888" i="9"/>
  <c r="BE888" i="9"/>
  <c r="BD888" i="9"/>
  <c r="BC888" i="9"/>
  <c r="BB888" i="9"/>
  <c r="BA888" i="9"/>
  <c r="AZ888" i="9"/>
  <c r="CN887" i="9"/>
  <c r="CO887" i="9" s="1"/>
  <c r="CK887" i="9"/>
  <c r="CJ887" i="9"/>
  <c r="CI887" i="9"/>
  <c r="CH887" i="9"/>
  <c r="CG887" i="9"/>
  <c r="CF887" i="9"/>
  <c r="CC887" i="9"/>
  <c r="CB887" i="9"/>
  <c r="CA887" i="9"/>
  <c r="BZ887" i="9"/>
  <c r="BY887" i="9"/>
  <c r="BX887" i="9"/>
  <c r="BW887" i="9"/>
  <c r="BV887" i="9"/>
  <c r="BU887" i="9"/>
  <c r="BT887" i="9"/>
  <c r="BS887" i="9"/>
  <c r="BR887" i="9"/>
  <c r="BQ887" i="9"/>
  <c r="BP887" i="9"/>
  <c r="BO887" i="9"/>
  <c r="BN887" i="9"/>
  <c r="BM887" i="9"/>
  <c r="BL887" i="9"/>
  <c r="BK887" i="9"/>
  <c r="BJ887" i="9"/>
  <c r="BI887" i="9"/>
  <c r="BH887" i="9"/>
  <c r="BG887" i="9"/>
  <c r="BF887" i="9"/>
  <c r="BE887" i="9"/>
  <c r="BD887" i="9"/>
  <c r="BC887" i="9"/>
  <c r="BB887" i="9"/>
  <c r="BA887" i="9"/>
  <c r="AZ887" i="9"/>
  <c r="CN886" i="9"/>
  <c r="CO886" i="9" s="1"/>
  <c r="CK886" i="9"/>
  <c r="CJ886" i="9"/>
  <c r="CI886" i="9"/>
  <c r="CH886" i="9"/>
  <c r="CG886" i="9"/>
  <c r="CF886" i="9"/>
  <c r="CC886" i="9"/>
  <c r="CB886" i="9"/>
  <c r="CA886" i="9"/>
  <c r="BZ886" i="9"/>
  <c r="BY886" i="9"/>
  <c r="BX886" i="9"/>
  <c r="BW886" i="9"/>
  <c r="BV886" i="9"/>
  <c r="BU886" i="9"/>
  <c r="BT886" i="9"/>
  <c r="BS886" i="9"/>
  <c r="BR886" i="9"/>
  <c r="BQ886" i="9"/>
  <c r="BP886" i="9"/>
  <c r="BO886" i="9"/>
  <c r="BN886" i="9"/>
  <c r="BM886" i="9"/>
  <c r="BL886" i="9"/>
  <c r="BK886" i="9"/>
  <c r="BJ886" i="9"/>
  <c r="BI886" i="9"/>
  <c r="BH886" i="9"/>
  <c r="BG886" i="9"/>
  <c r="BF886" i="9"/>
  <c r="BE886" i="9"/>
  <c r="BD886" i="9"/>
  <c r="BC886" i="9"/>
  <c r="BB886" i="9"/>
  <c r="BA886" i="9"/>
  <c r="AZ886" i="9"/>
  <c r="CN885" i="9"/>
  <c r="CO885" i="9" s="1"/>
  <c r="CK885" i="9"/>
  <c r="CJ885" i="9"/>
  <c r="CI885" i="9"/>
  <c r="CH885" i="9"/>
  <c r="CG885" i="9"/>
  <c r="CF885" i="9"/>
  <c r="CC885" i="9"/>
  <c r="CB885" i="9"/>
  <c r="CA885" i="9"/>
  <c r="BZ885" i="9"/>
  <c r="BY885" i="9"/>
  <c r="BX885" i="9"/>
  <c r="BW885" i="9"/>
  <c r="BV885" i="9"/>
  <c r="BU885" i="9"/>
  <c r="BT885" i="9"/>
  <c r="BS885" i="9"/>
  <c r="BR885" i="9"/>
  <c r="BQ885" i="9"/>
  <c r="BP885" i="9"/>
  <c r="BO885" i="9"/>
  <c r="BN885" i="9"/>
  <c r="BM885" i="9"/>
  <c r="BL885" i="9"/>
  <c r="BK885" i="9"/>
  <c r="BJ885" i="9"/>
  <c r="BI885" i="9"/>
  <c r="BH885" i="9"/>
  <c r="BG885" i="9"/>
  <c r="BF885" i="9"/>
  <c r="BE885" i="9"/>
  <c r="BD885" i="9"/>
  <c r="BC885" i="9"/>
  <c r="BB885" i="9"/>
  <c r="BA885" i="9"/>
  <c r="AZ885" i="9"/>
  <c r="CN884" i="9"/>
  <c r="CO884" i="9" s="1"/>
  <c r="CK884" i="9"/>
  <c r="CJ884" i="9"/>
  <c r="CI884" i="9"/>
  <c r="CH884" i="9"/>
  <c r="CG884" i="9"/>
  <c r="CF884" i="9"/>
  <c r="CC884" i="9"/>
  <c r="CB884" i="9"/>
  <c r="CA884" i="9"/>
  <c r="BZ884" i="9"/>
  <c r="BY884" i="9"/>
  <c r="BX884" i="9"/>
  <c r="BW884" i="9"/>
  <c r="BV884" i="9"/>
  <c r="BU884" i="9"/>
  <c r="BT884" i="9"/>
  <c r="BS884" i="9"/>
  <c r="BR884" i="9"/>
  <c r="BQ884" i="9"/>
  <c r="BP884" i="9"/>
  <c r="BO884" i="9"/>
  <c r="BN884" i="9"/>
  <c r="BM884" i="9"/>
  <c r="BL884" i="9"/>
  <c r="BK884" i="9"/>
  <c r="BJ884" i="9"/>
  <c r="BI884" i="9"/>
  <c r="BH884" i="9"/>
  <c r="BG884" i="9"/>
  <c r="BF884" i="9"/>
  <c r="BE884" i="9"/>
  <c r="BD884" i="9"/>
  <c r="BC884" i="9"/>
  <c r="BB884" i="9"/>
  <c r="BA884" i="9"/>
  <c r="AZ884" i="9"/>
  <c r="CN883" i="9"/>
  <c r="CO883" i="9" s="1"/>
  <c r="CK883" i="9"/>
  <c r="CJ883" i="9"/>
  <c r="CI883" i="9"/>
  <c r="CH883" i="9"/>
  <c r="CG883" i="9"/>
  <c r="CF883" i="9"/>
  <c r="CC883" i="9"/>
  <c r="CB883" i="9"/>
  <c r="CA883" i="9"/>
  <c r="BZ883" i="9"/>
  <c r="BY883" i="9"/>
  <c r="BX883" i="9"/>
  <c r="BW883" i="9"/>
  <c r="BV883" i="9"/>
  <c r="BU883" i="9"/>
  <c r="BT883" i="9"/>
  <c r="BS883" i="9"/>
  <c r="BR883" i="9"/>
  <c r="BQ883" i="9"/>
  <c r="BP883" i="9"/>
  <c r="BO883" i="9"/>
  <c r="BN883" i="9"/>
  <c r="BM883" i="9"/>
  <c r="BL883" i="9"/>
  <c r="BK883" i="9"/>
  <c r="BJ883" i="9"/>
  <c r="BI883" i="9"/>
  <c r="BH883" i="9"/>
  <c r="BG883" i="9"/>
  <c r="BF883" i="9"/>
  <c r="BE883" i="9"/>
  <c r="BD883" i="9"/>
  <c r="BC883" i="9"/>
  <c r="BB883" i="9"/>
  <c r="BA883" i="9"/>
  <c r="AZ883" i="9"/>
  <c r="CN882" i="9"/>
  <c r="CO882" i="9" s="1"/>
  <c r="CK882" i="9"/>
  <c r="CJ882" i="9"/>
  <c r="CI882" i="9"/>
  <c r="CH882" i="9"/>
  <c r="CG882" i="9"/>
  <c r="CF882" i="9"/>
  <c r="CC882" i="9"/>
  <c r="CB882" i="9"/>
  <c r="CA882" i="9"/>
  <c r="BZ882" i="9"/>
  <c r="BY882" i="9"/>
  <c r="BX882" i="9"/>
  <c r="BW882" i="9"/>
  <c r="BV882" i="9"/>
  <c r="BU882" i="9"/>
  <c r="BT882" i="9"/>
  <c r="BS882" i="9"/>
  <c r="BR882" i="9"/>
  <c r="BQ882" i="9"/>
  <c r="BP882" i="9"/>
  <c r="BO882" i="9"/>
  <c r="BN882" i="9"/>
  <c r="BM882" i="9"/>
  <c r="BL882" i="9"/>
  <c r="BK882" i="9"/>
  <c r="BJ882" i="9"/>
  <c r="BI882" i="9"/>
  <c r="BH882" i="9"/>
  <c r="BG882" i="9"/>
  <c r="BF882" i="9"/>
  <c r="BE882" i="9"/>
  <c r="BD882" i="9"/>
  <c r="BC882" i="9"/>
  <c r="BB882" i="9"/>
  <c r="BA882" i="9"/>
  <c r="AZ882" i="9"/>
  <c r="CN881" i="9"/>
  <c r="CO881" i="9" s="1"/>
  <c r="CK881" i="9"/>
  <c r="CJ881" i="9"/>
  <c r="CI881" i="9"/>
  <c r="CH881" i="9"/>
  <c r="CG881" i="9"/>
  <c r="CF881" i="9"/>
  <c r="CC881" i="9"/>
  <c r="CB881" i="9"/>
  <c r="CA881" i="9"/>
  <c r="BZ881" i="9"/>
  <c r="BY881" i="9"/>
  <c r="BX881" i="9"/>
  <c r="BW881" i="9"/>
  <c r="BV881" i="9"/>
  <c r="BU881" i="9"/>
  <c r="BT881" i="9"/>
  <c r="BS881" i="9"/>
  <c r="BR881" i="9"/>
  <c r="BQ881" i="9"/>
  <c r="BP881" i="9"/>
  <c r="BO881" i="9"/>
  <c r="BN881" i="9"/>
  <c r="BM881" i="9"/>
  <c r="BL881" i="9"/>
  <c r="BK881" i="9"/>
  <c r="BJ881" i="9"/>
  <c r="BI881" i="9"/>
  <c r="BH881" i="9"/>
  <c r="BG881" i="9"/>
  <c r="BF881" i="9"/>
  <c r="BE881" i="9"/>
  <c r="BD881" i="9"/>
  <c r="BC881" i="9"/>
  <c r="BB881" i="9"/>
  <c r="BA881" i="9"/>
  <c r="AZ881" i="9"/>
  <c r="CN880" i="9"/>
  <c r="CO880" i="9" s="1"/>
  <c r="CK880" i="9"/>
  <c r="CJ880" i="9"/>
  <c r="CI880" i="9"/>
  <c r="CH880" i="9"/>
  <c r="CG880" i="9"/>
  <c r="CF880" i="9"/>
  <c r="CC880" i="9"/>
  <c r="CB880" i="9"/>
  <c r="CA880" i="9"/>
  <c r="BZ880" i="9"/>
  <c r="BY880" i="9"/>
  <c r="BX880" i="9"/>
  <c r="BW880" i="9"/>
  <c r="BV880" i="9"/>
  <c r="BU880" i="9"/>
  <c r="BT880" i="9"/>
  <c r="BS880" i="9"/>
  <c r="BR880" i="9"/>
  <c r="BQ880" i="9"/>
  <c r="BP880" i="9"/>
  <c r="BO880" i="9"/>
  <c r="BN880" i="9"/>
  <c r="BM880" i="9"/>
  <c r="BL880" i="9"/>
  <c r="BK880" i="9"/>
  <c r="BJ880" i="9"/>
  <c r="BI880" i="9"/>
  <c r="BH880" i="9"/>
  <c r="BG880" i="9"/>
  <c r="BF880" i="9"/>
  <c r="BE880" i="9"/>
  <c r="BD880" i="9"/>
  <c r="BC880" i="9"/>
  <c r="BB880" i="9"/>
  <c r="BA880" i="9"/>
  <c r="AZ880" i="9"/>
  <c r="CN879" i="9"/>
  <c r="CO879" i="9" s="1"/>
  <c r="CK879" i="9"/>
  <c r="CJ879" i="9"/>
  <c r="CI879" i="9"/>
  <c r="CH879" i="9"/>
  <c r="CG879" i="9"/>
  <c r="CF879" i="9"/>
  <c r="CC879" i="9"/>
  <c r="CB879" i="9"/>
  <c r="CA879" i="9"/>
  <c r="BZ879" i="9"/>
  <c r="BY879" i="9"/>
  <c r="BX879" i="9"/>
  <c r="BW879" i="9"/>
  <c r="BV879" i="9"/>
  <c r="BU879" i="9"/>
  <c r="BT879" i="9"/>
  <c r="BS879" i="9"/>
  <c r="BR879" i="9"/>
  <c r="BQ879" i="9"/>
  <c r="BP879" i="9"/>
  <c r="BO879" i="9"/>
  <c r="BN879" i="9"/>
  <c r="BM879" i="9"/>
  <c r="BL879" i="9"/>
  <c r="BK879" i="9"/>
  <c r="BJ879" i="9"/>
  <c r="BI879" i="9"/>
  <c r="BH879" i="9"/>
  <c r="BG879" i="9"/>
  <c r="BF879" i="9"/>
  <c r="BE879" i="9"/>
  <c r="BD879" i="9"/>
  <c r="BC879" i="9"/>
  <c r="BB879" i="9"/>
  <c r="BA879" i="9"/>
  <c r="AZ879" i="9"/>
  <c r="CN878" i="9"/>
  <c r="CO878" i="9" s="1"/>
  <c r="CK878" i="9"/>
  <c r="CJ878" i="9"/>
  <c r="CI878" i="9"/>
  <c r="CH878" i="9"/>
  <c r="CG878" i="9"/>
  <c r="CF878" i="9"/>
  <c r="CC878" i="9"/>
  <c r="CB878" i="9"/>
  <c r="CA878" i="9"/>
  <c r="BZ878" i="9"/>
  <c r="BY878" i="9"/>
  <c r="BX878" i="9"/>
  <c r="BW878" i="9"/>
  <c r="BV878" i="9"/>
  <c r="BU878" i="9"/>
  <c r="BT878" i="9"/>
  <c r="BS878" i="9"/>
  <c r="BR878" i="9"/>
  <c r="BQ878" i="9"/>
  <c r="BP878" i="9"/>
  <c r="BO878" i="9"/>
  <c r="BN878" i="9"/>
  <c r="BM878" i="9"/>
  <c r="BL878" i="9"/>
  <c r="BK878" i="9"/>
  <c r="BJ878" i="9"/>
  <c r="BI878" i="9"/>
  <c r="BH878" i="9"/>
  <c r="BG878" i="9"/>
  <c r="BF878" i="9"/>
  <c r="BE878" i="9"/>
  <c r="BD878" i="9"/>
  <c r="BC878" i="9"/>
  <c r="BB878" i="9"/>
  <c r="BA878" i="9"/>
  <c r="AZ878" i="9"/>
  <c r="CN877" i="9"/>
  <c r="CO877" i="9" s="1"/>
  <c r="CK877" i="9"/>
  <c r="CJ877" i="9"/>
  <c r="CI877" i="9"/>
  <c r="CH877" i="9"/>
  <c r="CG877" i="9"/>
  <c r="CF877" i="9"/>
  <c r="CC877" i="9"/>
  <c r="CB877" i="9"/>
  <c r="CA877" i="9"/>
  <c r="BZ877" i="9"/>
  <c r="BY877" i="9"/>
  <c r="BX877" i="9"/>
  <c r="BW877" i="9"/>
  <c r="BV877" i="9"/>
  <c r="BU877" i="9"/>
  <c r="BT877" i="9"/>
  <c r="BS877" i="9"/>
  <c r="BR877" i="9"/>
  <c r="BQ877" i="9"/>
  <c r="BP877" i="9"/>
  <c r="BO877" i="9"/>
  <c r="BN877" i="9"/>
  <c r="BM877" i="9"/>
  <c r="BL877" i="9"/>
  <c r="BK877" i="9"/>
  <c r="BJ877" i="9"/>
  <c r="BI877" i="9"/>
  <c r="BH877" i="9"/>
  <c r="BG877" i="9"/>
  <c r="BF877" i="9"/>
  <c r="BE877" i="9"/>
  <c r="BD877" i="9"/>
  <c r="BC877" i="9"/>
  <c r="BB877" i="9"/>
  <c r="BA877" i="9"/>
  <c r="AZ877" i="9"/>
  <c r="CN876" i="9"/>
  <c r="CO876" i="9" s="1"/>
  <c r="CK876" i="9"/>
  <c r="CJ876" i="9"/>
  <c r="CI876" i="9"/>
  <c r="CH876" i="9"/>
  <c r="CG876" i="9"/>
  <c r="CF876" i="9"/>
  <c r="CC876" i="9"/>
  <c r="CB876" i="9"/>
  <c r="CA876" i="9"/>
  <c r="BZ876" i="9"/>
  <c r="BY876" i="9"/>
  <c r="BX876" i="9"/>
  <c r="BW876" i="9"/>
  <c r="BV876" i="9"/>
  <c r="BU876" i="9"/>
  <c r="BT876" i="9"/>
  <c r="BS876" i="9"/>
  <c r="BR876" i="9"/>
  <c r="BQ876" i="9"/>
  <c r="BP876" i="9"/>
  <c r="BO876" i="9"/>
  <c r="BN876" i="9"/>
  <c r="BM876" i="9"/>
  <c r="BL876" i="9"/>
  <c r="BK876" i="9"/>
  <c r="BJ876" i="9"/>
  <c r="BI876" i="9"/>
  <c r="BH876" i="9"/>
  <c r="BG876" i="9"/>
  <c r="BF876" i="9"/>
  <c r="BE876" i="9"/>
  <c r="BD876" i="9"/>
  <c r="BC876" i="9"/>
  <c r="BB876" i="9"/>
  <c r="BA876" i="9"/>
  <c r="AZ876" i="9"/>
  <c r="CN875" i="9"/>
  <c r="CO875" i="9" s="1"/>
  <c r="CK875" i="9"/>
  <c r="CJ875" i="9"/>
  <c r="CI875" i="9"/>
  <c r="CH875" i="9"/>
  <c r="CG875" i="9"/>
  <c r="CF875" i="9"/>
  <c r="CC875" i="9"/>
  <c r="CB875" i="9"/>
  <c r="CA875" i="9"/>
  <c r="BZ875" i="9"/>
  <c r="BY875" i="9"/>
  <c r="BX875" i="9"/>
  <c r="BW875" i="9"/>
  <c r="BV875" i="9"/>
  <c r="BU875" i="9"/>
  <c r="BT875" i="9"/>
  <c r="BS875" i="9"/>
  <c r="BR875" i="9"/>
  <c r="BQ875" i="9"/>
  <c r="BP875" i="9"/>
  <c r="BO875" i="9"/>
  <c r="BN875" i="9"/>
  <c r="BM875" i="9"/>
  <c r="BL875" i="9"/>
  <c r="BK875" i="9"/>
  <c r="BJ875" i="9"/>
  <c r="BI875" i="9"/>
  <c r="BH875" i="9"/>
  <c r="BG875" i="9"/>
  <c r="BF875" i="9"/>
  <c r="BE875" i="9"/>
  <c r="BD875" i="9"/>
  <c r="BC875" i="9"/>
  <c r="BB875" i="9"/>
  <c r="BA875" i="9"/>
  <c r="AZ875" i="9"/>
  <c r="CN874" i="9"/>
  <c r="CO874" i="9" s="1"/>
  <c r="CK874" i="9"/>
  <c r="CJ874" i="9"/>
  <c r="CI874" i="9"/>
  <c r="CH874" i="9"/>
  <c r="CG874" i="9"/>
  <c r="CF874" i="9"/>
  <c r="CC874" i="9"/>
  <c r="CB874" i="9"/>
  <c r="CA874" i="9"/>
  <c r="BZ874" i="9"/>
  <c r="BY874" i="9"/>
  <c r="BX874" i="9"/>
  <c r="BW874" i="9"/>
  <c r="BV874" i="9"/>
  <c r="BU874" i="9"/>
  <c r="BT874" i="9"/>
  <c r="BS874" i="9"/>
  <c r="BR874" i="9"/>
  <c r="BQ874" i="9"/>
  <c r="BP874" i="9"/>
  <c r="BO874" i="9"/>
  <c r="BN874" i="9"/>
  <c r="BM874" i="9"/>
  <c r="BL874" i="9"/>
  <c r="BK874" i="9"/>
  <c r="BJ874" i="9"/>
  <c r="BI874" i="9"/>
  <c r="BH874" i="9"/>
  <c r="BG874" i="9"/>
  <c r="BF874" i="9"/>
  <c r="BE874" i="9"/>
  <c r="BD874" i="9"/>
  <c r="BC874" i="9"/>
  <c r="BB874" i="9"/>
  <c r="BA874" i="9"/>
  <c r="AZ874" i="9"/>
  <c r="CN873" i="9"/>
  <c r="CO873" i="9" s="1"/>
  <c r="CK873" i="9"/>
  <c r="CJ873" i="9"/>
  <c r="CI873" i="9"/>
  <c r="CH873" i="9"/>
  <c r="CG873" i="9"/>
  <c r="CF873" i="9"/>
  <c r="CC873" i="9"/>
  <c r="CB873" i="9"/>
  <c r="CA873" i="9"/>
  <c r="BZ873" i="9"/>
  <c r="BY873" i="9"/>
  <c r="BX873" i="9"/>
  <c r="BW873" i="9"/>
  <c r="BV873" i="9"/>
  <c r="BU873" i="9"/>
  <c r="BT873" i="9"/>
  <c r="BS873" i="9"/>
  <c r="BR873" i="9"/>
  <c r="BQ873" i="9"/>
  <c r="BP873" i="9"/>
  <c r="BO873" i="9"/>
  <c r="BN873" i="9"/>
  <c r="BM873" i="9"/>
  <c r="BL873" i="9"/>
  <c r="BK873" i="9"/>
  <c r="BJ873" i="9"/>
  <c r="BI873" i="9"/>
  <c r="BH873" i="9"/>
  <c r="BG873" i="9"/>
  <c r="BF873" i="9"/>
  <c r="BE873" i="9"/>
  <c r="BD873" i="9"/>
  <c r="BC873" i="9"/>
  <c r="BB873" i="9"/>
  <c r="BA873" i="9"/>
  <c r="AZ873" i="9"/>
  <c r="CN872" i="9"/>
  <c r="CO872" i="9" s="1"/>
  <c r="CK872" i="9"/>
  <c r="CJ872" i="9"/>
  <c r="CI872" i="9"/>
  <c r="CH872" i="9"/>
  <c r="CG872" i="9"/>
  <c r="CF872" i="9"/>
  <c r="CC872" i="9"/>
  <c r="CB872" i="9"/>
  <c r="CA872" i="9"/>
  <c r="BZ872" i="9"/>
  <c r="BY872" i="9"/>
  <c r="BX872" i="9"/>
  <c r="BW872" i="9"/>
  <c r="BV872" i="9"/>
  <c r="BU872" i="9"/>
  <c r="BT872" i="9"/>
  <c r="BS872" i="9"/>
  <c r="BR872" i="9"/>
  <c r="BQ872" i="9"/>
  <c r="BP872" i="9"/>
  <c r="BO872" i="9"/>
  <c r="BN872" i="9"/>
  <c r="BM872" i="9"/>
  <c r="BL872" i="9"/>
  <c r="BK872" i="9"/>
  <c r="BJ872" i="9"/>
  <c r="BI872" i="9"/>
  <c r="BH872" i="9"/>
  <c r="BG872" i="9"/>
  <c r="BF872" i="9"/>
  <c r="BE872" i="9"/>
  <c r="BD872" i="9"/>
  <c r="BC872" i="9"/>
  <c r="BB872" i="9"/>
  <c r="BA872" i="9"/>
  <c r="AZ872" i="9"/>
  <c r="CN871" i="9"/>
  <c r="CO871" i="9" s="1"/>
  <c r="CK871" i="9"/>
  <c r="CJ871" i="9"/>
  <c r="CI871" i="9"/>
  <c r="CH871" i="9"/>
  <c r="CG871" i="9"/>
  <c r="CF871" i="9"/>
  <c r="CC871" i="9"/>
  <c r="CB871" i="9"/>
  <c r="CA871" i="9"/>
  <c r="BZ871" i="9"/>
  <c r="BY871" i="9"/>
  <c r="BX871" i="9"/>
  <c r="BW871" i="9"/>
  <c r="BV871" i="9"/>
  <c r="BU871" i="9"/>
  <c r="BT871" i="9"/>
  <c r="BS871" i="9"/>
  <c r="BR871" i="9"/>
  <c r="BQ871" i="9"/>
  <c r="BP871" i="9"/>
  <c r="BO871" i="9"/>
  <c r="BN871" i="9"/>
  <c r="BM871" i="9"/>
  <c r="BL871" i="9"/>
  <c r="BK871" i="9"/>
  <c r="BJ871" i="9"/>
  <c r="BI871" i="9"/>
  <c r="BH871" i="9"/>
  <c r="BG871" i="9"/>
  <c r="BF871" i="9"/>
  <c r="BE871" i="9"/>
  <c r="BD871" i="9"/>
  <c r="BC871" i="9"/>
  <c r="BB871" i="9"/>
  <c r="BA871" i="9"/>
  <c r="AZ871" i="9"/>
  <c r="CN870" i="9"/>
  <c r="CO870" i="9" s="1"/>
  <c r="CK870" i="9"/>
  <c r="CJ870" i="9"/>
  <c r="CI870" i="9"/>
  <c r="CH870" i="9"/>
  <c r="CG870" i="9"/>
  <c r="CF870" i="9"/>
  <c r="CC870" i="9"/>
  <c r="CB870" i="9"/>
  <c r="CA870" i="9"/>
  <c r="BZ870" i="9"/>
  <c r="BY870" i="9"/>
  <c r="BX870" i="9"/>
  <c r="BW870" i="9"/>
  <c r="BV870" i="9"/>
  <c r="BU870" i="9"/>
  <c r="BT870" i="9"/>
  <c r="BS870" i="9"/>
  <c r="BR870" i="9"/>
  <c r="BQ870" i="9"/>
  <c r="BP870" i="9"/>
  <c r="BO870" i="9"/>
  <c r="BN870" i="9"/>
  <c r="BM870" i="9"/>
  <c r="BL870" i="9"/>
  <c r="BK870" i="9"/>
  <c r="BJ870" i="9"/>
  <c r="BI870" i="9"/>
  <c r="BH870" i="9"/>
  <c r="BG870" i="9"/>
  <c r="BF870" i="9"/>
  <c r="BE870" i="9"/>
  <c r="BD870" i="9"/>
  <c r="BC870" i="9"/>
  <c r="BB870" i="9"/>
  <c r="BA870" i="9"/>
  <c r="AZ870" i="9"/>
  <c r="CN869" i="9"/>
  <c r="CO869" i="9" s="1"/>
  <c r="CK869" i="9"/>
  <c r="CJ869" i="9"/>
  <c r="CI869" i="9"/>
  <c r="CH869" i="9"/>
  <c r="CG869" i="9"/>
  <c r="CF869" i="9"/>
  <c r="CC869" i="9"/>
  <c r="CB869" i="9"/>
  <c r="CA869" i="9"/>
  <c r="BZ869" i="9"/>
  <c r="BY869" i="9"/>
  <c r="BX869" i="9"/>
  <c r="BW869" i="9"/>
  <c r="BV869" i="9"/>
  <c r="BU869" i="9"/>
  <c r="BT869" i="9"/>
  <c r="BS869" i="9"/>
  <c r="BR869" i="9"/>
  <c r="BQ869" i="9"/>
  <c r="BP869" i="9"/>
  <c r="BO869" i="9"/>
  <c r="BN869" i="9"/>
  <c r="BM869" i="9"/>
  <c r="BL869" i="9"/>
  <c r="BK869" i="9"/>
  <c r="BJ869" i="9"/>
  <c r="BI869" i="9"/>
  <c r="BH869" i="9"/>
  <c r="BG869" i="9"/>
  <c r="BF869" i="9"/>
  <c r="BE869" i="9"/>
  <c r="BD869" i="9"/>
  <c r="BC869" i="9"/>
  <c r="BB869" i="9"/>
  <c r="BA869" i="9"/>
  <c r="AZ869" i="9"/>
  <c r="CN868" i="9"/>
  <c r="CO868" i="9" s="1"/>
  <c r="CK868" i="9"/>
  <c r="CJ868" i="9"/>
  <c r="CI868" i="9"/>
  <c r="CH868" i="9"/>
  <c r="CG868" i="9"/>
  <c r="CF868" i="9"/>
  <c r="CC868" i="9"/>
  <c r="CB868" i="9"/>
  <c r="CA868" i="9"/>
  <c r="BZ868" i="9"/>
  <c r="BY868" i="9"/>
  <c r="BX868" i="9"/>
  <c r="BW868" i="9"/>
  <c r="BV868" i="9"/>
  <c r="BU868" i="9"/>
  <c r="BT868" i="9"/>
  <c r="BS868" i="9"/>
  <c r="BR868" i="9"/>
  <c r="BQ868" i="9"/>
  <c r="BP868" i="9"/>
  <c r="BO868" i="9"/>
  <c r="BN868" i="9"/>
  <c r="BM868" i="9"/>
  <c r="BL868" i="9"/>
  <c r="BK868" i="9"/>
  <c r="BJ868" i="9"/>
  <c r="BI868" i="9"/>
  <c r="BH868" i="9"/>
  <c r="BG868" i="9"/>
  <c r="BF868" i="9"/>
  <c r="BE868" i="9"/>
  <c r="BD868" i="9"/>
  <c r="BC868" i="9"/>
  <c r="BB868" i="9"/>
  <c r="BA868" i="9"/>
  <c r="AZ868" i="9"/>
  <c r="CN867" i="9"/>
  <c r="CO867" i="9" s="1"/>
  <c r="CK867" i="9"/>
  <c r="CJ867" i="9"/>
  <c r="CI867" i="9"/>
  <c r="CH867" i="9"/>
  <c r="CG867" i="9"/>
  <c r="CF867" i="9"/>
  <c r="CC867" i="9"/>
  <c r="CB867" i="9"/>
  <c r="CA867" i="9"/>
  <c r="BZ867" i="9"/>
  <c r="BY867" i="9"/>
  <c r="BX867" i="9"/>
  <c r="BW867" i="9"/>
  <c r="BV867" i="9"/>
  <c r="BU867" i="9"/>
  <c r="BT867" i="9"/>
  <c r="BS867" i="9"/>
  <c r="BR867" i="9"/>
  <c r="BQ867" i="9"/>
  <c r="BP867" i="9"/>
  <c r="BO867" i="9"/>
  <c r="BN867" i="9"/>
  <c r="BM867" i="9"/>
  <c r="BL867" i="9"/>
  <c r="BK867" i="9"/>
  <c r="BJ867" i="9"/>
  <c r="BI867" i="9"/>
  <c r="BH867" i="9"/>
  <c r="BG867" i="9"/>
  <c r="BF867" i="9"/>
  <c r="BE867" i="9"/>
  <c r="BD867" i="9"/>
  <c r="BC867" i="9"/>
  <c r="BB867" i="9"/>
  <c r="BA867" i="9"/>
  <c r="AZ867" i="9"/>
  <c r="CN866" i="9"/>
  <c r="CO866" i="9" s="1"/>
  <c r="CK866" i="9"/>
  <c r="CJ866" i="9"/>
  <c r="CI866" i="9"/>
  <c r="CH866" i="9"/>
  <c r="CG866" i="9"/>
  <c r="CF866" i="9"/>
  <c r="CC866" i="9"/>
  <c r="CB866" i="9"/>
  <c r="CA866" i="9"/>
  <c r="BZ866" i="9"/>
  <c r="BY866" i="9"/>
  <c r="BX866" i="9"/>
  <c r="BW866" i="9"/>
  <c r="BV866" i="9"/>
  <c r="BU866" i="9"/>
  <c r="BT866" i="9"/>
  <c r="BS866" i="9"/>
  <c r="BR866" i="9"/>
  <c r="BQ866" i="9"/>
  <c r="BP866" i="9"/>
  <c r="BO866" i="9"/>
  <c r="BN866" i="9"/>
  <c r="BM866" i="9"/>
  <c r="BL866" i="9"/>
  <c r="BK866" i="9"/>
  <c r="BJ866" i="9"/>
  <c r="BI866" i="9"/>
  <c r="BH866" i="9"/>
  <c r="BG866" i="9"/>
  <c r="BF866" i="9"/>
  <c r="BE866" i="9"/>
  <c r="BD866" i="9"/>
  <c r="BC866" i="9"/>
  <c r="BB866" i="9"/>
  <c r="BA866" i="9"/>
  <c r="AZ866" i="9"/>
  <c r="CN865" i="9"/>
  <c r="CO865" i="9" s="1"/>
  <c r="CK865" i="9"/>
  <c r="CJ865" i="9"/>
  <c r="CI865" i="9"/>
  <c r="CH865" i="9"/>
  <c r="CG865" i="9"/>
  <c r="CF865" i="9"/>
  <c r="CC865" i="9"/>
  <c r="CB865" i="9"/>
  <c r="CA865" i="9"/>
  <c r="BZ865" i="9"/>
  <c r="BY865" i="9"/>
  <c r="BX865" i="9"/>
  <c r="BW865" i="9"/>
  <c r="BV865" i="9"/>
  <c r="BU865" i="9"/>
  <c r="BT865" i="9"/>
  <c r="BS865" i="9"/>
  <c r="BR865" i="9"/>
  <c r="BQ865" i="9"/>
  <c r="BP865" i="9"/>
  <c r="BO865" i="9"/>
  <c r="BN865" i="9"/>
  <c r="BM865" i="9"/>
  <c r="BL865" i="9"/>
  <c r="BK865" i="9"/>
  <c r="BJ865" i="9"/>
  <c r="BI865" i="9"/>
  <c r="BH865" i="9"/>
  <c r="BG865" i="9"/>
  <c r="BF865" i="9"/>
  <c r="BE865" i="9"/>
  <c r="BD865" i="9"/>
  <c r="BC865" i="9"/>
  <c r="BB865" i="9"/>
  <c r="BA865" i="9"/>
  <c r="AZ865" i="9"/>
  <c r="CN864" i="9"/>
  <c r="CO864" i="9" s="1"/>
  <c r="CK864" i="9"/>
  <c r="CJ864" i="9"/>
  <c r="CI864" i="9"/>
  <c r="CH864" i="9"/>
  <c r="CG864" i="9"/>
  <c r="CF864" i="9"/>
  <c r="CC864" i="9"/>
  <c r="CB864" i="9"/>
  <c r="CA864" i="9"/>
  <c r="BZ864" i="9"/>
  <c r="BY864" i="9"/>
  <c r="BX864" i="9"/>
  <c r="BW864" i="9"/>
  <c r="BV864" i="9"/>
  <c r="BU864" i="9"/>
  <c r="BT864" i="9"/>
  <c r="BS864" i="9"/>
  <c r="BR864" i="9"/>
  <c r="BQ864" i="9"/>
  <c r="BP864" i="9"/>
  <c r="BO864" i="9"/>
  <c r="BN864" i="9"/>
  <c r="BM864" i="9"/>
  <c r="BL864" i="9"/>
  <c r="BK864" i="9"/>
  <c r="BJ864" i="9"/>
  <c r="BI864" i="9"/>
  <c r="BH864" i="9"/>
  <c r="BG864" i="9"/>
  <c r="BF864" i="9"/>
  <c r="BE864" i="9"/>
  <c r="BD864" i="9"/>
  <c r="BC864" i="9"/>
  <c r="BB864" i="9"/>
  <c r="BA864" i="9"/>
  <c r="AZ864" i="9"/>
  <c r="CN863" i="9"/>
  <c r="CO863" i="9" s="1"/>
  <c r="CK863" i="9"/>
  <c r="CJ863" i="9"/>
  <c r="CI863" i="9"/>
  <c r="CH863" i="9"/>
  <c r="CG863" i="9"/>
  <c r="CF863" i="9"/>
  <c r="CC863" i="9"/>
  <c r="CB863" i="9"/>
  <c r="CA863" i="9"/>
  <c r="BZ863" i="9"/>
  <c r="BY863" i="9"/>
  <c r="BX863" i="9"/>
  <c r="BW863" i="9"/>
  <c r="BV863" i="9"/>
  <c r="BU863" i="9"/>
  <c r="BT863" i="9"/>
  <c r="BS863" i="9"/>
  <c r="BR863" i="9"/>
  <c r="BQ863" i="9"/>
  <c r="BP863" i="9"/>
  <c r="BO863" i="9"/>
  <c r="BN863" i="9"/>
  <c r="BM863" i="9"/>
  <c r="BL863" i="9"/>
  <c r="BK863" i="9"/>
  <c r="BJ863" i="9"/>
  <c r="BI863" i="9"/>
  <c r="BH863" i="9"/>
  <c r="BG863" i="9"/>
  <c r="BF863" i="9"/>
  <c r="BE863" i="9"/>
  <c r="BD863" i="9"/>
  <c r="BC863" i="9"/>
  <c r="BB863" i="9"/>
  <c r="BA863" i="9"/>
  <c r="AZ863" i="9"/>
  <c r="CN862" i="9"/>
  <c r="CO862" i="9" s="1"/>
  <c r="CK862" i="9"/>
  <c r="CJ862" i="9"/>
  <c r="CI862" i="9"/>
  <c r="CH862" i="9"/>
  <c r="CG862" i="9"/>
  <c r="CF862" i="9"/>
  <c r="CC862" i="9"/>
  <c r="CB862" i="9"/>
  <c r="CA862" i="9"/>
  <c r="BZ862" i="9"/>
  <c r="BY862" i="9"/>
  <c r="BX862" i="9"/>
  <c r="BW862" i="9"/>
  <c r="BV862" i="9"/>
  <c r="BU862" i="9"/>
  <c r="BT862" i="9"/>
  <c r="BS862" i="9"/>
  <c r="BR862" i="9"/>
  <c r="BQ862" i="9"/>
  <c r="BP862" i="9"/>
  <c r="BO862" i="9"/>
  <c r="BN862" i="9"/>
  <c r="BM862" i="9"/>
  <c r="BL862" i="9"/>
  <c r="BK862" i="9"/>
  <c r="BJ862" i="9"/>
  <c r="BI862" i="9"/>
  <c r="BH862" i="9"/>
  <c r="BG862" i="9"/>
  <c r="BF862" i="9"/>
  <c r="BE862" i="9"/>
  <c r="BD862" i="9"/>
  <c r="BC862" i="9"/>
  <c r="BB862" i="9"/>
  <c r="BA862" i="9"/>
  <c r="AZ862" i="9"/>
  <c r="CN861" i="9"/>
  <c r="CO861" i="9" s="1"/>
  <c r="CK861" i="9"/>
  <c r="CJ861" i="9"/>
  <c r="CI861" i="9"/>
  <c r="CH861" i="9"/>
  <c r="CG861" i="9"/>
  <c r="CF861" i="9"/>
  <c r="CC861" i="9"/>
  <c r="CB861" i="9"/>
  <c r="CA861" i="9"/>
  <c r="BZ861" i="9"/>
  <c r="BY861" i="9"/>
  <c r="BX861" i="9"/>
  <c r="BW861" i="9"/>
  <c r="BV861" i="9"/>
  <c r="BU861" i="9"/>
  <c r="BT861" i="9"/>
  <c r="BS861" i="9"/>
  <c r="BR861" i="9"/>
  <c r="BQ861" i="9"/>
  <c r="BP861" i="9"/>
  <c r="BO861" i="9"/>
  <c r="BN861" i="9"/>
  <c r="BM861" i="9"/>
  <c r="BL861" i="9"/>
  <c r="BK861" i="9"/>
  <c r="BJ861" i="9"/>
  <c r="BI861" i="9"/>
  <c r="BH861" i="9"/>
  <c r="BG861" i="9"/>
  <c r="BF861" i="9"/>
  <c r="BE861" i="9"/>
  <c r="BD861" i="9"/>
  <c r="BC861" i="9"/>
  <c r="BB861" i="9"/>
  <c r="BA861" i="9"/>
  <c r="AZ861" i="9"/>
  <c r="CN860" i="9"/>
  <c r="CO860" i="9" s="1"/>
  <c r="CK860" i="9"/>
  <c r="CJ860" i="9"/>
  <c r="CI860" i="9"/>
  <c r="CH860" i="9"/>
  <c r="CG860" i="9"/>
  <c r="CF860" i="9"/>
  <c r="CC860" i="9"/>
  <c r="CB860" i="9"/>
  <c r="CA860" i="9"/>
  <c r="BZ860" i="9"/>
  <c r="BY860" i="9"/>
  <c r="BX860" i="9"/>
  <c r="BW860" i="9"/>
  <c r="BV860" i="9"/>
  <c r="BU860" i="9"/>
  <c r="BT860" i="9"/>
  <c r="BS860" i="9"/>
  <c r="BR860" i="9"/>
  <c r="BQ860" i="9"/>
  <c r="BP860" i="9"/>
  <c r="BO860" i="9"/>
  <c r="BN860" i="9"/>
  <c r="BM860" i="9"/>
  <c r="BL860" i="9"/>
  <c r="BK860" i="9"/>
  <c r="BJ860" i="9"/>
  <c r="BI860" i="9"/>
  <c r="BH860" i="9"/>
  <c r="BG860" i="9"/>
  <c r="BF860" i="9"/>
  <c r="BE860" i="9"/>
  <c r="BD860" i="9"/>
  <c r="BC860" i="9"/>
  <c r="BB860" i="9"/>
  <c r="BA860" i="9"/>
  <c r="AZ860" i="9"/>
  <c r="CN859" i="9"/>
  <c r="CO859" i="9" s="1"/>
  <c r="CK859" i="9"/>
  <c r="CJ859" i="9"/>
  <c r="CI859" i="9"/>
  <c r="CH859" i="9"/>
  <c r="CG859" i="9"/>
  <c r="CF859" i="9"/>
  <c r="CC859" i="9"/>
  <c r="CB859" i="9"/>
  <c r="CA859" i="9"/>
  <c r="BZ859" i="9"/>
  <c r="BY859" i="9"/>
  <c r="BX859" i="9"/>
  <c r="BW859" i="9"/>
  <c r="BV859" i="9"/>
  <c r="BU859" i="9"/>
  <c r="BT859" i="9"/>
  <c r="BS859" i="9"/>
  <c r="BR859" i="9"/>
  <c r="BQ859" i="9"/>
  <c r="BP859" i="9"/>
  <c r="BO859" i="9"/>
  <c r="BN859" i="9"/>
  <c r="BM859" i="9"/>
  <c r="BL859" i="9"/>
  <c r="BK859" i="9"/>
  <c r="BJ859" i="9"/>
  <c r="BI859" i="9"/>
  <c r="BH859" i="9"/>
  <c r="BG859" i="9"/>
  <c r="BF859" i="9"/>
  <c r="BE859" i="9"/>
  <c r="BD859" i="9"/>
  <c r="BC859" i="9"/>
  <c r="BB859" i="9"/>
  <c r="BA859" i="9"/>
  <c r="AZ859" i="9"/>
  <c r="CN858" i="9"/>
  <c r="CO858" i="9" s="1"/>
  <c r="CK858" i="9"/>
  <c r="CJ858" i="9"/>
  <c r="CI858" i="9"/>
  <c r="CH858" i="9"/>
  <c r="CG858" i="9"/>
  <c r="CF858" i="9"/>
  <c r="CC858" i="9"/>
  <c r="CB858" i="9"/>
  <c r="CA858" i="9"/>
  <c r="BZ858" i="9"/>
  <c r="BY858" i="9"/>
  <c r="BX858" i="9"/>
  <c r="BW858" i="9"/>
  <c r="BV858" i="9"/>
  <c r="BU858" i="9"/>
  <c r="BT858" i="9"/>
  <c r="BS858" i="9"/>
  <c r="BR858" i="9"/>
  <c r="BQ858" i="9"/>
  <c r="BP858" i="9"/>
  <c r="BO858" i="9"/>
  <c r="BN858" i="9"/>
  <c r="BM858" i="9"/>
  <c r="BL858" i="9"/>
  <c r="BK858" i="9"/>
  <c r="BJ858" i="9"/>
  <c r="BI858" i="9"/>
  <c r="BH858" i="9"/>
  <c r="BG858" i="9"/>
  <c r="BF858" i="9"/>
  <c r="BE858" i="9"/>
  <c r="BD858" i="9"/>
  <c r="BC858" i="9"/>
  <c r="BB858" i="9"/>
  <c r="BA858" i="9"/>
  <c r="AZ858" i="9"/>
  <c r="CN857" i="9"/>
  <c r="CO857" i="9" s="1"/>
  <c r="CK857" i="9"/>
  <c r="CJ857" i="9"/>
  <c r="CI857" i="9"/>
  <c r="CH857" i="9"/>
  <c r="CG857" i="9"/>
  <c r="CF857" i="9"/>
  <c r="CC857" i="9"/>
  <c r="CB857" i="9"/>
  <c r="CA857" i="9"/>
  <c r="BZ857" i="9"/>
  <c r="BY857" i="9"/>
  <c r="BX857" i="9"/>
  <c r="BW857" i="9"/>
  <c r="BV857" i="9"/>
  <c r="BU857" i="9"/>
  <c r="BT857" i="9"/>
  <c r="BS857" i="9"/>
  <c r="BR857" i="9"/>
  <c r="BQ857" i="9"/>
  <c r="BP857" i="9"/>
  <c r="BO857" i="9"/>
  <c r="BN857" i="9"/>
  <c r="BM857" i="9"/>
  <c r="BL857" i="9"/>
  <c r="BK857" i="9"/>
  <c r="BJ857" i="9"/>
  <c r="BI857" i="9"/>
  <c r="BH857" i="9"/>
  <c r="BG857" i="9"/>
  <c r="BF857" i="9"/>
  <c r="BE857" i="9"/>
  <c r="BD857" i="9"/>
  <c r="BC857" i="9"/>
  <c r="BB857" i="9"/>
  <c r="BA857" i="9"/>
  <c r="AZ857" i="9"/>
  <c r="CN856" i="9"/>
  <c r="CO856" i="9" s="1"/>
  <c r="CK856" i="9"/>
  <c r="CJ856" i="9"/>
  <c r="CI856" i="9"/>
  <c r="CH856" i="9"/>
  <c r="CG856" i="9"/>
  <c r="CF856" i="9"/>
  <c r="CC856" i="9"/>
  <c r="CB856" i="9"/>
  <c r="CA856" i="9"/>
  <c r="BZ856" i="9"/>
  <c r="BY856" i="9"/>
  <c r="BX856" i="9"/>
  <c r="BW856" i="9"/>
  <c r="BV856" i="9"/>
  <c r="BU856" i="9"/>
  <c r="BT856" i="9"/>
  <c r="BS856" i="9"/>
  <c r="BR856" i="9"/>
  <c r="BQ856" i="9"/>
  <c r="BP856" i="9"/>
  <c r="BO856" i="9"/>
  <c r="BN856" i="9"/>
  <c r="BM856" i="9"/>
  <c r="BL856" i="9"/>
  <c r="BK856" i="9"/>
  <c r="BJ856" i="9"/>
  <c r="BI856" i="9"/>
  <c r="BH856" i="9"/>
  <c r="BG856" i="9"/>
  <c r="BF856" i="9"/>
  <c r="BE856" i="9"/>
  <c r="BD856" i="9"/>
  <c r="BC856" i="9"/>
  <c r="BB856" i="9"/>
  <c r="BA856" i="9"/>
  <c r="AZ856" i="9"/>
  <c r="CN855" i="9"/>
  <c r="CO855" i="9" s="1"/>
  <c r="CK855" i="9"/>
  <c r="CJ855" i="9"/>
  <c r="CI855" i="9"/>
  <c r="CH855" i="9"/>
  <c r="CG855" i="9"/>
  <c r="CF855" i="9"/>
  <c r="CC855" i="9"/>
  <c r="CB855" i="9"/>
  <c r="CA855" i="9"/>
  <c r="BZ855" i="9"/>
  <c r="BY855" i="9"/>
  <c r="BX855" i="9"/>
  <c r="BW855" i="9"/>
  <c r="BV855" i="9"/>
  <c r="BU855" i="9"/>
  <c r="BT855" i="9"/>
  <c r="BS855" i="9"/>
  <c r="BR855" i="9"/>
  <c r="BQ855" i="9"/>
  <c r="BP855" i="9"/>
  <c r="BO855" i="9"/>
  <c r="BN855" i="9"/>
  <c r="BM855" i="9"/>
  <c r="BL855" i="9"/>
  <c r="BK855" i="9"/>
  <c r="BJ855" i="9"/>
  <c r="BI855" i="9"/>
  <c r="BH855" i="9"/>
  <c r="BG855" i="9"/>
  <c r="BF855" i="9"/>
  <c r="BE855" i="9"/>
  <c r="BD855" i="9"/>
  <c r="BC855" i="9"/>
  <c r="BB855" i="9"/>
  <c r="BA855" i="9"/>
  <c r="AZ855" i="9"/>
  <c r="CN854" i="9"/>
  <c r="CO854" i="9" s="1"/>
  <c r="CK854" i="9"/>
  <c r="CJ854" i="9"/>
  <c r="CI854" i="9"/>
  <c r="CH854" i="9"/>
  <c r="CG854" i="9"/>
  <c r="CF854" i="9"/>
  <c r="CC854" i="9"/>
  <c r="CB854" i="9"/>
  <c r="CA854" i="9"/>
  <c r="BZ854" i="9"/>
  <c r="BY854" i="9"/>
  <c r="BX854" i="9"/>
  <c r="BW854" i="9"/>
  <c r="BV854" i="9"/>
  <c r="BU854" i="9"/>
  <c r="BT854" i="9"/>
  <c r="BS854" i="9"/>
  <c r="BR854" i="9"/>
  <c r="BQ854" i="9"/>
  <c r="BP854" i="9"/>
  <c r="BO854" i="9"/>
  <c r="BN854" i="9"/>
  <c r="BM854" i="9"/>
  <c r="BL854" i="9"/>
  <c r="BK854" i="9"/>
  <c r="BJ854" i="9"/>
  <c r="BI854" i="9"/>
  <c r="BH854" i="9"/>
  <c r="BG854" i="9"/>
  <c r="BF854" i="9"/>
  <c r="BE854" i="9"/>
  <c r="BD854" i="9"/>
  <c r="BC854" i="9"/>
  <c r="BB854" i="9"/>
  <c r="BA854" i="9"/>
  <c r="AZ854" i="9"/>
  <c r="CN853" i="9"/>
  <c r="CO853" i="9" s="1"/>
  <c r="CK853" i="9"/>
  <c r="CJ853" i="9"/>
  <c r="CI853" i="9"/>
  <c r="CH853" i="9"/>
  <c r="CG853" i="9"/>
  <c r="CF853" i="9"/>
  <c r="CC853" i="9"/>
  <c r="CB853" i="9"/>
  <c r="CA853" i="9"/>
  <c r="BZ853" i="9"/>
  <c r="BY853" i="9"/>
  <c r="BX853" i="9"/>
  <c r="BW853" i="9"/>
  <c r="BV853" i="9"/>
  <c r="BU853" i="9"/>
  <c r="BT853" i="9"/>
  <c r="BS853" i="9"/>
  <c r="BR853" i="9"/>
  <c r="BQ853" i="9"/>
  <c r="BP853" i="9"/>
  <c r="BO853" i="9"/>
  <c r="BN853" i="9"/>
  <c r="BM853" i="9"/>
  <c r="BL853" i="9"/>
  <c r="BK853" i="9"/>
  <c r="BJ853" i="9"/>
  <c r="BI853" i="9"/>
  <c r="BH853" i="9"/>
  <c r="BG853" i="9"/>
  <c r="BF853" i="9"/>
  <c r="BE853" i="9"/>
  <c r="BD853" i="9"/>
  <c r="BC853" i="9"/>
  <c r="BB853" i="9"/>
  <c r="BA853" i="9"/>
  <c r="AZ853" i="9"/>
  <c r="CN852" i="9"/>
  <c r="CO852" i="9" s="1"/>
  <c r="CK852" i="9"/>
  <c r="CJ852" i="9"/>
  <c r="CI852" i="9"/>
  <c r="CH852" i="9"/>
  <c r="CG852" i="9"/>
  <c r="CF852" i="9"/>
  <c r="CC852" i="9"/>
  <c r="CB852" i="9"/>
  <c r="CA852" i="9"/>
  <c r="BZ852" i="9"/>
  <c r="BY852" i="9"/>
  <c r="BX852" i="9"/>
  <c r="BW852" i="9"/>
  <c r="BV852" i="9"/>
  <c r="BU852" i="9"/>
  <c r="BT852" i="9"/>
  <c r="BS852" i="9"/>
  <c r="BR852" i="9"/>
  <c r="BQ852" i="9"/>
  <c r="BP852" i="9"/>
  <c r="BO852" i="9"/>
  <c r="BN852" i="9"/>
  <c r="BM852" i="9"/>
  <c r="BL852" i="9"/>
  <c r="BK852" i="9"/>
  <c r="BJ852" i="9"/>
  <c r="BI852" i="9"/>
  <c r="BH852" i="9"/>
  <c r="BG852" i="9"/>
  <c r="BF852" i="9"/>
  <c r="BE852" i="9"/>
  <c r="BD852" i="9"/>
  <c r="BC852" i="9"/>
  <c r="BB852" i="9"/>
  <c r="BA852" i="9"/>
  <c r="AZ852" i="9"/>
  <c r="CN851" i="9"/>
  <c r="CO851" i="9" s="1"/>
  <c r="CK851" i="9"/>
  <c r="CJ851" i="9"/>
  <c r="CI851" i="9"/>
  <c r="CH851" i="9"/>
  <c r="CG851" i="9"/>
  <c r="CF851" i="9"/>
  <c r="CC851" i="9"/>
  <c r="CB851" i="9"/>
  <c r="CA851" i="9"/>
  <c r="BZ851" i="9"/>
  <c r="BY851" i="9"/>
  <c r="BX851" i="9"/>
  <c r="BW851" i="9"/>
  <c r="BV851" i="9"/>
  <c r="BU851" i="9"/>
  <c r="BT851" i="9"/>
  <c r="BS851" i="9"/>
  <c r="BR851" i="9"/>
  <c r="BQ851" i="9"/>
  <c r="BP851" i="9"/>
  <c r="BO851" i="9"/>
  <c r="BN851" i="9"/>
  <c r="BM851" i="9"/>
  <c r="BL851" i="9"/>
  <c r="BK851" i="9"/>
  <c r="BJ851" i="9"/>
  <c r="BI851" i="9"/>
  <c r="BH851" i="9"/>
  <c r="BG851" i="9"/>
  <c r="BF851" i="9"/>
  <c r="BE851" i="9"/>
  <c r="BD851" i="9"/>
  <c r="BC851" i="9"/>
  <c r="BB851" i="9"/>
  <c r="BA851" i="9"/>
  <c r="AZ851" i="9"/>
  <c r="CN821" i="9"/>
  <c r="CO821" i="9" s="1"/>
  <c r="CO820" i="9"/>
  <c r="CN820" i="9"/>
  <c r="CN819" i="9"/>
  <c r="CO819" i="9" s="1"/>
  <c r="CN818" i="9"/>
  <c r="CO818" i="9" s="1"/>
  <c r="CN817" i="9"/>
  <c r="CO817" i="9" s="1"/>
  <c r="CN816" i="9"/>
  <c r="CO816" i="9" s="1"/>
  <c r="CN815" i="9"/>
  <c r="CO815" i="9" s="1"/>
  <c r="CN814" i="9"/>
  <c r="CO814" i="9" s="1"/>
  <c r="CN813" i="9"/>
  <c r="CO813" i="9" s="1"/>
  <c r="CN812" i="9"/>
  <c r="CO812" i="9" s="1"/>
  <c r="CN811" i="9"/>
  <c r="CO811" i="9" s="1"/>
  <c r="CO810" i="9"/>
  <c r="CN810" i="9"/>
  <c r="CN809" i="9"/>
  <c r="CO809" i="9" s="1"/>
  <c r="CO808" i="9"/>
  <c r="CN808" i="9"/>
  <c r="CN807" i="9"/>
  <c r="CO807" i="9" s="1"/>
  <c r="CO806" i="9"/>
  <c r="CN806" i="9"/>
  <c r="CN805" i="9"/>
  <c r="CO805" i="9" s="1"/>
  <c r="CN804" i="9"/>
  <c r="CO804" i="9" s="1"/>
  <c r="CN803" i="9"/>
  <c r="CO803" i="9" s="1"/>
  <c r="CO802" i="9"/>
  <c r="CN802" i="9"/>
  <c r="CN801" i="9"/>
  <c r="CO801" i="9" s="1"/>
  <c r="CO800" i="9"/>
  <c r="CN800" i="9"/>
  <c r="CN799" i="9"/>
  <c r="CO799" i="9" s="1"/>
  <c r="CN798" i="9"/>
  <c r="CO798" i="9" s="1"/>
  <c r="CN797" i="9"/>
  <c r="CO797" i="9" s="1"/>
  <c r="CN796" i="9"/>
  <c r="CO796" i="9" s="1"/>
  <c r="CO795" i="9"/>
  <c r="CN795" i="9"/>
  <c r="CN794" i="9"/>
  <c r="CO794" i="9" s="1"/>
  <c r="CN793" i="9"/>
  <c r="CO793" i="9" s="1"/>
  <c r="CN792" i="9"/>
  <c r="CO792" i="9" s="1"/>
  <c r="CN791" i="9"/>
  <c r="CO791" i="9" s="1"/>
  <c r="CN790" i="9"/>
  <c r="CO790" i="9" s="1"/>
  <c r="CN789" i="9"/>
  <c r="CO789" i="9" s="1"/>
  <c r="CN788" i="9"/>
  <c r="CO788" i="9" s="1"/>
  <c r="CO787" i="9"/>
  <c r="CN787" i="9"/>
  <c r="CN786" i="9"/>
  <c r="CO786" i="9" s="1"/>
  <c r="CN785" i="9"/>
  <c r="CO785" i="9" s="1"/>
  <c r="CN784" i="9"/>
  <c r="CO784" i="9" s="1"/>
  <c r="CN783" i="9"/>
  <c r="CO783" i="9" s="1"/>
  <c r="CN782" i="9"/>
  <c r="CO782" i="9" s="1"/>
  <c r="CN781" i="9"/>
  <c r="CO781" i="9" s="1"/>
  <c r="CN780" i="9"/>
  <c r="CO780" i="9" s="1"/>
  <c r="CN779" i="9"/>
  <c r="CO779" i="9" s="1"/>
  <c r="CN778" i="9"/>
  <c r="CO778" i="9" s="1"/>
  <c r="CN777" i="9"/>
  <c r="CO777" i="9" s="1"/>
  <c r="CN776" i="9"/>
  <c r="CO776" i="9" s="1"/>
  <c r="CN775" i="9"/>
  <c r="CO775" i="9" s="1"/>
  <c r="CN774" i="9"/>
  <c r="CO774" i="9" s="1"/>
  <c r="CN773" i="9"/>
  <c r="CO773" i="9" s="1"/>
  <c r="CN772" i="9"/>
  <c r="CO772" i="9" s="1"/>
  <c r="CN771" i="9"/>
  <c r="CO771" i="9" s="1"/>
  <c r="CN770" i="9"/>
  <c r="CO770" i="9" s="1"/>
  <c r="CN769" i="9"/>
  <c r="CO769" i="9" s="1"/>
  <c r="CN768" i="9"/>
  <c r="CO768" i="9" s="1"/>
  <c r="CN767" i="9"/>
  <c r="CO767" i="9" s="1"/>
  <c r="CN766" i="9"/>
  <c r="CO766" i="9" s="1"/>
  <c r="CN765" i="9"/>
  <c r="CO765" i="9" s="1"/>
  <c r="CN764" i="9"/>
  <c r="CO764" i="9" s="1"/>
  <c r="CN763" i="9"/>
  <c r="CO763" i="9" s="1"/>
  <c r="CO762" i="9"/>
  <c r="CN762" i="9"/>
  <c r="CN761" i="9"/>
  <c r="CO761" i="9" s="1"/>
  <c r="CO760" i="9"/>
  <c r="CN760" i="9"/>
  <c r="CN759" i="9"/>
  <c r="CO759" i="9" s="1"/>
  <c r="CO758" i="9"/>
  <c r="CN758" i="9"/>
  <c r="CN757" i="9"/>
  <c r="CO757" i="9" s="1"/>
  <c r="CN756" i="9"/>
  <c r="CO756" i="9" s="1"/>
  <c r="CN755" i="9"/>
  <c r="CO755" i="9" s="1"/>
  <c r="CO754" i="9"/>
  <c r="CN754" i="9"/>
  <c r="CN753" i="9"/>
  <c r="CO753" i="9" s="1"/>
  <c r="CO752" i="9"/>
  <c r="CN752" i="9"/>
  <c r="CN751" i="9"/>
  <c r="CO751" i="9" s="1"/>
  <c r="CN750" i="9"/>
  <c r="CO750" i="9" s="1"/>
  <c r="CN749" i="9"/>
  <c r="CO749" i="9" s="1"/>
  <c r="CN748" i="9"/>
  <c r="CO748" i="9" s="1"/>
  <c r="CO747" i="9"/>
  <c r="CN747" i="9"/>
  <c r="CN746" i="9"/>
  <c r="CO746" i="9" s="1"/>
  <c r="CN745" i="9"/>
  <c r="CO745" i="9" s="1"/>
  <c r="CN744" i="9"/>
  <c r="CO744" i="9" s="1"/>
  <c r="CN743" i="9"/>
  <c r="CO743" i="9" s="1"/>
  <c r="CN742" i="9"/>
  <c r="CO742" i="9" s="1"/>
  <c r="CN741" i="9"/>
  <c r="CO741" i="9" s="1"/>
  <c r="CN740" i="9"/>
  <c r="CO740" i="9" s="1"/>
  <c r="CN739" i="9"/>
  <c r="CO739" i="9" s="1"/>
  <c r="CN738" i="9"/>
  <c r="CO738" i="9" s="1"/>
  <c r="CN737" i="9"/>
  <c r="CO737" i="9" s="1"/>
  <c r="CN736" i="9"/>
  <c r="CO736" i="9" s="1"/>
  <c r="CN735" i="9"/>
  <c r="CO735" i="9" s="1"/>
  <c r="CN734" i="9"/>
  <c r="CO734" i="9" s="1"/>
  <c r="CN733" i="9"/>
  <c r="CO733" i="9" s="1"/>
  <c r="CN732" i="9"/>
  <c r="CO732" i="9" s="1"/>
  <c r="CN731" i="9"/>
  <c r="CO731" i="9" s="1"/>
  <c r="CN730" i="9"/>
  <c r="CO730" i="9" s="1"/>
  <c r="CN729" i="9"/>
  <c r="CO729" i="9" s="1"/>
  <c r="CN728" i="9"/>
  <c r="CO728" i="9" s="1"/>
  <c r="CN727" i="9"/>
  <c r="CO727" i="9" s="1"/>
  <c r="CN726" i="9"/>
  <c r="CO726" i="9" s="1"/>
  <c r="CN725" i="9"/>
  <c r="CO725" i="9" s="1"/>
  <c r="CN724" i="9"/>
  <c r="CO724" i="9" s="1"/>
  <c r="CN723" i="9"/>
  <c r="CO723" i="9" s="1"/>
  <c r="CN722" i="9"/>
  <c r="CO722" i="9" s="1"/>
  <c r="CN721" i="9"/>
  <c r="CO721" i="9" s="1"/>
  <c r="CN720" i="9"/>
  <c r="CO720" i="9" s="1"/>
  <c r="CN719" i="9"/>
  <c r="CO719" i="9" s="1"/>
  <c r="CO718" i="9"/>
  <c r="CN718" i="9"/>
  <c r="CN717" i="9"/>
  <c r="CO717" i="9" s="1"/>
  <c r="CO716" i="9"/>
  <c r="CN716" i="9"/>
  <c r="CN715" i="9"/>
  <c r="CO715" i="9" s="1"/>
  <c r="CN714" i="9"/>
  <c r="CO714" i="9" s="1"/>
  <c r="CN713" i="9"/>
  <c r="CO713" i="9" s="1"/>
  <c r="CN712" i="9"/>
  <c r="CO712" i="9" s="1"/>
  <c r="CO711" i="9"/>
  <c r="CN711" i="9"/>
  <c r="CN710" i="9"/>
  <c r="CO710" i="9" s="1"/>
  <c r="CO709" i="9"/>
  <c r="CN709" i="9"/>
  <c r="CN708" i="9"/>
  <c r="CO708" i="9" s="1"/>
  <c r="CO707" i="9"/>
  <c r="CN707" i="9"/>
  <c r="CN706" i="9"/>
  <c r="CO706" i="9" s="1"/>
  <c r="CN705" i="9"/>
  <c r="CO705" i="9" s="1"/>
  <c r="CN704" i="9"/>
  <c r="CO704" i="9" s="1"/>
  <c r="CN703" i="9"/>
  <c r="CO703" i="9" s="1"/>
  <c r="CO702" i="9"/>
  <c r="CN702" i="9"/>
  <c r="CN701" i="9"/>
  <c r="CO701" i="9" s="1"/>
  <c r="CO700" i="9"/>
  <c r="CN700" i="9"/>
  <c r="CN699" i="9"/>
  <c r="CO699" i="9" s="1"/>
  <c r="CO698" i="9"/>
  <c r="CN698" i="9"/>
  <c r="CN697" i="9"/>
  <c r="CO697" i="9" s="1"/>
  <c r="CN696" i="9"/>
  <c r="CO696" i="9" s="1"/>
  <c r="CN695" i="9"/>
  <c r="CO695" i="9" s="1"/>
  <c r="CN694" i="9"/>
  <c r="CO694" i="9" s="1"/>
  <c r="CN693" i="9"/>
  <c r="CO693" i="9" s="1"/>
  <c r="CN692" i="9"/>
  <c r="CO692" i="9" s="1"/>
  <c r="CN691" i="9"/>
  <c r="CO691" i="9" s="1"/>
  <c r="CN690" i="9"/>
  <c r="CO690" i="9" s="1"/>
  <c r="CN689" i="9"/>
  <c r="CO689" i="9" s="1"/>
  <c r="CN688" i="9"/>
  <c r="CO688" i="9" s="1"/>
  <c r="CN687" i="9"/>
  <c r="CO687" i="9" s="1"/>
  <c r="CN686" i="9"/>
  <c r="CO686" i="9" s="1"/>
  <c r="CN685" i="9"/>
  <c r="CO685" i="9" s="1"/>
  <c r="CN684" i="9"/>
  <c r="CO684" i="9" s="1"/>
  <c r="CN683" i="9"/>
  <c r="CO683" i="9" s="1"/>
  <c r="CN682" i="9"/>
  <c r="CO682" i="9" s="1"/>
  <c r="CN681" i="9"/>
  <c r="CO681" i="9" s="1"/>
  <c r="CN680" i="9"/>
  <c r="CO680" i="9" s="1"/>
  <c r="CN679" i="9"/>
  <c r="CO679" i="9" s="1"/>
  <c r="CN678" i="9"/>
  <c r="CO678" i="9" s="1"/>
  <c r="CN677" i="9"/>
  <c r="CO677" i="9" s="1"/>
  <c r="CN676" i="9"/>
  <c r="CO676" i="9" s="1"/>
  <c r="CN675" i="9"/>
  <c r="CO675" i="9" s="1"/>
  <c r="CO674" i="9"/>
  <c r="CN674" i="9"/>
  <c r="CN673" i="9"/>
  <c r="CO673" i="9" s="1"/>
  <c r="CN672" i="9"/>
  <c r="CO672" i="9" s="1"/>
  <c r="CN671" i="9"/>
  <c r="CO671" i="9" s="1"/>
  <c r="CN670" i="9"/>
  <c r="CO670" i="9" s="1"/>
  <c r="CN669" i="9"/>
  <c r="CO669" i="9" s="1"/>
  <c r="CN668" i="9"/>
  <c r="CO668" i="9" s="1"/>
  <c r="CN667" i="9"/>
  <c r="CO667" i="9" s="1"/>
  <c r="CN666" i="9"/>
  <c r="CO666" i="9" s="1"/>
  <c r="CN665" i="9"/>
  <c r="CO665" i="9" s="1"/>
  <c r="CN664" i="9"/>
  <c r="CO664" i="9" s="1"/>
  <c r="CN663" i="9"/>
  <c r="CO663" i="9" s="1"/>
  <c r="CN662" i="9"/>
  <c r="CO662" i="9" s="1"/>
  <c r="CN661" i="9"/>
  <c r="CO661" i="9" s="1"/>
  <c r="CN660" i="9"/>
  <c r="CO660" i="9" s="1"/>
  <c r="CN659" i="9"/>
  <c r="CO659" i="9" s="1"/>
  <c r="CO658" i="9"/>
  <c r="CN658" i="9"/>
  <c r="CN657" i="9"/>
  <c r="CO657" i="9" s="1"/>
  <c r="CN656" i="9"/>
  <c r="CO656" i="9" s="1"/>
  <c r="CN655" i="9"/>
  <c r="CO655" i="9" s="1"/>
  <c r="CN654" i="9"/>
  <c r="CO654" i="9" s="1"/>
  <c r="CN653" i="9"/>
  <c r="CO653" i="9" s="1"/>
  <c r="CN652" i="9"/>
  <c r="CO652" i="9" s="1"/>
  <c r="CN651" i="9"/>
  <c r="CO651" i="9" s="1"/>
  <c r="CN650" i="9"/>
  <c r="CO650" i="9" s="1"/>
  <c r="CN649" i="9"/>
  <c r="CO649" i="9" s="1"/>
  <c r="CN648" i="9"/>
  <c r="CO648" i="9" s="1"/>
  <c r="CN647" i="9"/>
  <c r="CO647" i="9" s="1"/>
  <c r="CN646" i="9"/>
  <c r="CO646" i="9" s="1"/>
  <c r="CN645" i="9"/>
  <c r="CO645" i="9" s="1"/>
  <c r="CN644" i="9"/>
  <c r="CO644" i="9" s="1"/>
  <c r="CN643" i="9"/>
  <c r="CO643" i="9" s="1"/>
  <c r="CN642" i="9"/>
  <c r="CO642" i="9" s="1"/>
  <c r="CN641" i="9"/>
  <c r="CO641" i="9" s="1"/>
  <c r="CN640" i="9"/>
  <c r="CO640" i="9" s="1"/>
  <c r="CN639" i="9"/>
  <c r="CO639" i="9" s="1"/>
  <c r="CN638" i="9"/>
  <c r="CO638" i="9" s="1"/>
  <c r="CN637" i="9"/>
  <c r="CO637" i="9" s="1"/>
  <c r="CN636" i="9"/>
  <c r="CO636" i="9" s="1"/>
  <c r="CN635" i="9"/>
  <c r="CO635" i="9" s="1"/>
  <c r="CN634" i="9"/>
  <c r="CO634" i="9" s="1"/>
  <c r="CN633" i="9"/>
  <c r="CO633" i="9" s="1"/>
  <c r="CN632" i="9"/>
  <c r="CO632" i="9" s="1"/>
  <c r="CN631" i="9"/>
  <c r="CO631" i="9" s="1"/>
  <c r="CN630" i="9"/>
  <c r="CO630" i="9" s="1"/>
  <c r="CN629" i="9"/>
  <c r="CO629" i="9" s="1"/>
  <c r="CN628" i="9"/>
  <c r="CO628" i="9" s="1"/>
  <c r="CN627" i="9"/>
  <c r="CO627" i="9" s="1"/>
  <c r="CN626" i="9"/>
  <c r="CO626" i="9" s="1"/>
  <c r="CN625" i="9"/>
  <c r="CO625" i="9" s="1"/>
  <c r="CN624" i="9"/>
  <c r="CO624" i="9" s="1"/>
  <c r="CN623" i="9"/>
  <c r="CO623" i="9" s="1"/>
  <c r="CN622" i="9"/>
  <c r="CO622" i="9" s="1"/>
  <c r="CN621" i="9"/>
  <c r="CO621" i="9" s="1"/>
  <c r="CN620" i="9"/>
  <c r="CO620" i="9" s="1"/>
  <c r="CN619" i="9"/>
  <c r="CO619" i="9" s="1"/>
  <c r="CN618" i="9"/>
  <c r="CO618" i="9" s="1"/>
  <c r="CN617" i="9"/>
  <c r="CO617" i="9" s="1"/>
  <c r="CN616" i="9"/>
  <c r="CO616" i="9" s="1"/>
  <c r="CN615" i="9"/>
  <c r="CO615" i="9" s="1"/>
  <c r="CN614" i="9"/>
  <c r="CO614" i="9" s="1"/>
  <c r="CN613" i="9"/>
  <c r="CO613" i="9" s="1"/>
  <c r="CN612" i="9"/>
  <c r="CO612" i="9" s="1"/>
  <c r="CN611" i="9"/>
  <c r="CO611" i="9" s="1"/>
  <c r="CN610" i="9"/>
  <c r="CO610" i="9" s="1"/>
  <c r="CN609" i="9"/>
  <c r="CO609" i="9" s="1"/>
  <c r="CN608" i="9"/>
  <c r="CO608" i="9" s="1"/>
  <c r="CN607" i="9"/>
  <c r="CO607" i="9" s="1"/>
  <c r="CN606" i="9"/>
  <c r="CO606" i="9" s="1"/>
  <c r="CN605" i="9"/>
  <c r="CO605" i="9" s="1"/>
  <c r="CN604" i="9"/>
  <c r="CO604" i="9" s="1"/>
  <c r="CN603" i="9"/>
  <c r="CO603" i="9" s="1"/>
  <c r="CN602" i="9"/>
  <c r="CO602" i="9" s="1"/>
  <c r="CN601" i="9"/>
  <c r="CO601" i="9" s="1"/>
  <c r="CN600" i="9"/>
  <c r="CO600" i="9" s="1"/>
  <c r="CN599" i="9"/>
  <c r="CO599" i="9" s="1"/>
  <c r="CN598" i="9"/>
  <c r="CO598" i="9" s="1"/>
  <c r="CN597" i="9"/>
  <c r="CO597" i="9" s="1"/>
  <c r="CN596" i="9"/>
  <c r="CO596" i="9" s="1"/>
  <c r="CN595" i="9"/>
  <c r="CO595" i="9" s="1"/>
  <c r="CN594" i="9"/>
  <c r="CO594" i="9" s="1"/>
  <c r="CN593" i="9"/>
  <c r="CO593" i="9" s="1"/>
  <c r="CN592" i="9"/>
  <c r="CO592" i="9" s="1"/>
  <c r="CN591" i="9"/>
  <c r="CO591" i="9" s="1"/>
  <c r="CN590" i="9"/>
  <c r="CO590" i="9" s="1"/>
  <c r="CN589" i="9"/>
  <c r="CO589" i="9" s="1"/>
  <c r="CN588" i="9"/>
  <c r="CO588" i="9" s="1"/>
  <c r="CN587" i="9"/>
  <c r="CO587" i="9" s="1"/>
  <c r="CN586" i="9"/>
  <c r="CO586" i="9" s="1"/>
  <c r="CN585" i="9"/>
  <c r="CO585" i="9" s="1"/>
  <c r="CN584" i="9"/>
  <c r="CO584" i="9" s="1"/>
  <c r="CN583" i="9"/>
  <c r="CO583" i="9" s="1"/>
  <c r="CN582" i="9"/>
  <c r="CO582" i="9" s="1"/>
  <c r="CN581" i="9"/>
  <c r="CO581" i="9" s="1"/>
  <c r="CN580" i="9"/>
  <c r="CO580" i="9" s="1"/>
  <c r="CN579" i="9"/>
  <c r="CO579" i="9" s="1"/>
  <c r="CN578" i="9"/>
  <c r="CO578" i="9" s="1"/>
  <c r="CN577" i="9"/>
  <c r="CO577" i="9" s="1"/>
  <c r="CN576" i="9"/>
  <c r="CO576" i="9" s="1"/>
  <c r="CN575" i="9"/>
  <c r="CO575" i="9" s="1"/>
  <c r="CN574" i="9"/>
  <c r="CO574" i="9" s="1"/>
  <c r="CN573" i="9"/>
  <c r="CO573" i="9" s="1"/>
  <c r="CN572" i="9"/>
  <c r="CO572" i="9" s="1"/>
  <c r="CN571" i="9"/>
  <c r="CO571" i="9" s="1"/>
  <c r="CO570" i="9"/>
  <c r="CN570" i="9"/>
  <c r="CN569" i="9"/>
  <c r="CO569" i="9" s="1"/>
  <c r="CN568" i="9"/>
  <c r="CO568" i="9" s="1"/>
  <c r="CN567" i="9"/>
  <c r="CO567" i="9" s="1"/>
  <c r="CO566" i="9"/>
  <c r="CN566" i="9"/>
  <c r="CN565" i="9"/>
  <c r="CO565" i="9" s="1"/>
  <c r="CN564" i="9"/>
  <c r="CO564" i="9" s="1"/>
  <c r="CN563" i="9"/>
  <c r="CO563" i="9" s="1"/>
  <c r="CN562" i="9"/>
  <c r="CO562" i="9" s="1"/>
  <c r="CN561" i="9"/>
  <c r="CO561" i="9" s="1"/>
  <c r="CO560" i="9"/>
  <c r="CN560" i="9"/>
  <c r="CN559" i="9"/>
  <c r="CO559" i="9" s="1"/>
  <c r="CN558" i="9"/>
  <c r="CO558" i="9" s="1"/>
  <c r="CN557" i="9"/>
  <c r="CO557" i="9" s="1"/>
  <c r="CO556" i="9"/>
  <c r="CN556" i="9"/>
  <c r="CN555" i="9"/>
  <c r="CO555" i="9" s="1"/>
  <c r="CO554" i="9"/>
  <c r="CN554" i="9"/>
  <c r="CN553" i="9"/>
  <c r="CO553" i="9" s="1"/>
  <c r="CN552" i="9"/>
  <c r="CO552" i="9" s="1"/>
  <c r="CN547" i="9"/>
  <c r="CO547" i="9" s="1"/>
  <c r="CN546" i="9"/>
  <c r="CO546" i="9" s="1"/>
  <c r="CN545" i="9"/>
  <c r="CO545" i="9" s="1"/>
  <c r="CN544" i="9"/>
  <c r="CO544" i="9" s="1"/>
  <c r="CO543" i="9"/>
  <c r="CN543" i="9"/>
  <c r="CN542" i="9"/>
  <c r="CO542" i="9" s="1"/>
  <c r="CO541" i="9"/>
  <c r="CN541" i="9"/>
  <c r="CN540" i="9"/>
  <c r="CO540" i="9" s="1"/>
  <c r="CN539" i="9"/>
  <c r="CO539" i="9" s="1"/>
  <c r="CN538" i="9"/>
  <c r="CO538" i="9" s="1"/>
  <c r="CN537" i="9"/>
  <c r="CO537" i="9" s="1"/>
  <c r="CN536" i="9"/>
  <c r="CO536" i="9" s="1"/>
  <c r="CN535" i="9"/>
  <c r="CO535" i="9" s="1"/>
  <c r="CN534" i="9"/>
  <c r="CO534" i="9" s="1"/>
  <c r="CN533" i="9"/>
  <c r="CO533" i="9" s="1"/>
  <c r="CN532" i="9"/>
  <c r="CO532" i="9" s="1"/>
  <c r="CN531" i="9"/>
  <c r="CO531" i="9" s="1"/>
  <c r="CN530" i="9"/>
  <c r="CO530" i="9" s="1"/>
  <c r="CN529" i="9"/>
  <c r="CO529" i="9" s="1"/>
  <c r="CN528" i="9"/>
  <c r="CO528" i="9" s="1"/>
  <c r="CO527" i="9"/>
  <c r="CN527" i="9"/>
  <c r="CN526" i="9"/>
  <c r="CO526" i="9" s="1"/>
  <c r="CN525" i="9"/>
  <c r="CO525" i="9" s="1"/>
  <c r="CN524" i="9"/>
  <c r="CO524" i="9" s="1"/>
  <c r="CN523" i="9"/>
  <c r="CO523" i="9" s="1"/>
  <c r="CO522" i="9"/>
  <c r="CN522" i="9"/>
  <c r="CN521" i="9"/>
  <c r="CO521" i="9" s="1"/>
  <c r="CN520" i="9"/>
  <c r="CO520" i="9" s="1"/>
  <c r="CN519" i="9"/>
  <c r="CO519" i="9" s="1"/>
  <c r="CO518" i="9"/>
  <c r="CN518" i="9"/>
  <c r="CN517" i="9"/>
  <c r="CO517" i="9" s="1"/>
  <c r="CN516" i="9"/>
  <c r="CO516" i="9" s="1"/>
  <c r="CN515" i="9"/>
  <c r="CO515" i="9" s="1"/>
  <c r="CN514" i="9"/>
  <c r="CO514" i="9" s="1"/>
  <c r="CN513" i="9"/>
  <c r="CO513" i="9" s="1"/>
  <c r="CN512" i="9"/>
  <c r="CO512" i="9" s="1"/>
  <c r="CN511" i="9"/>
  <c r="CO511" i="9" s="1"/>
  <c r="CN510" i="9"/>
  <c r="CO510" i="9" s="1"/>
  <c r="CN509" i="9"/>
  <c r="CO509" i="9" s="1"/>
  <c r="CN508" i="9"/>
  <c r="CO508" i="9" s="1"/>
  <c r="CN507" i="9"/>
  <c r="CO507" i="9" s="1"/>
  <c r="CN506" i="9"/>
  <c r="CO506" i="9" s="1"/>
  <c r="CN505" i="9"/>
  <c r="CO505" i="9" s="1"/>
  <c r="CN504" i="9"/>
  <c r="CO504" i="9" s="1"/>
  <c r="CN503" i="9"/>
  <c r="CO503" i="9" s="1"/>
  <c r="CO502" i="9"/>
  <c r="CN502" i="9"/>
  <c r="CN501" i="9"/>
  <c r="CO501" i="9" s="1"/>
  <c r="CN500" i="9"/>
  <c r="CO500" i="9" s="1"/>
  <c r="CN499" i="9"/>
  <c r="CO499" i="9" s="1"/>
  <c r="CN498" i="9"/>
  <c r="CO498" i="9" s="1"/>
  <c r="CN497" i="9"/>
  <c r="CO497" i="9" s="1"/>
  <c r="CN496" i="9"/>
  <c r="CO496" i="9" s="1"/>
  <c r="CO495" i="9"/>
  <c r="CN495" i="9"/>
  <c r="CN494" i="9"/>
  <c r="CO494" i="9" s="1"/>
  <c r="CN493" i="9"/>
  <c r="CO493" i="9" s="1"/>
  <c r="CN492" i="9"/>
  <c r="CO492" i="9" s="1"/>
  <c r="CN491" i="9"/>
  <c r="CO491" i="9" s="1"/>
  <c r="CN490" i="9"/>
  <c r="CO490" i="9" s="1"/>
  <c r="CN489" i="9"/>
  <c r="CO489" i="9" s="1"/>
  <c r="CN488" i="9"/>
  <c r="CO488" i="9" s="1"/>
  <c r="CN487" i="9"/>
  <c r="CO487" i="9" s="1"/>
  <c r="CO486" i="9"/>
  <c r="CN486" i="9"/>
  <c r="CN485" i="9"/>
  <c r="CO485" i="9" s="1"/>
  <c r="CN484" i="9"/>
  <c r="CO484" i="9" s="1"/>
  <c r="CN483" i="9"/>
  <c r="CO483" i="9" s="1"/>
  <c r="CN482" i="9"/>
  <c r="CO482" i="9" s="1"/>
  <c r="CN481" i="9"/>
  <c r="CO481" i="9" s="1"/>
  <c r="CN480" i="9"/>
  <c r="CO480" i="9" s="1"/>
  <c r="CO479" i="9"/>
  <c r="CN479" i="9"/>
  <c r="CN478" i="9"/>
  <c r="CO478" i="9" s="1"/>
  <c r="CN477" i="9"/>
  <c r="CO477" i="9" s="1"/>
  <c r="CN476" i="9"/>
  <c r="CO476" i="9" s="1"/>
  <c r="CN475" i="9"/>
  <c r="CO475" i="9" s="1"/>
  <c r="CN474" i="9"/>
  <c r="CO474" i="9" s="1"/>
  <c r="CN473" i="9"/>
  <c r="CO473" i="9" s="1"/>
  <c r="CN472" i="9"/>
  <c r="CO472" i="9" s="1"/>
  <c r="CN471" i="9"/>
  <c r="CO471" i="9" s="1"/>
  <c r="CO470" i="9"/>
  <c r="CN470" i="9"/>
  <c r="CN469" i="9"/>
  <c r="CO469" i="9" s="1"/>
  <c r="CN468" i="9"/>
  <c r="CO468" i="9" s="1"/>
  <c r="CN467" i="9"/>
  <c r="CO467" i="9" s="1"/>
  <c r="CN466" i="9"/>
  <c r="CO466" i="9" s="1"/>
  <c r="CN465" i="9"/>
  <c r="CO465" i="9" s="1"/>
  <c r="CN464" i="9"/>
  <c r="CO464" i="9" s="1"/>
  <c r="CO463" i="9"/>
  <c r="CN463" i="9"/>
  <c r="CN462" i="9"/>
  <c r="CO462" i="9" s="1"/>
  <c r="CN461" i="9"/>
  <c r="CO461" i="9" s="1"/>
  <c r="CN460" i="9"/>
  <c r="CO460" i="9" s="1"/>
  <c r="CN459" i="9"/>
  <c r="CO459" i="9" s="1"/>
  <c r="CN458" i="9"/>
  <c r="CO458" i="9" s="1"/>
  <c r="CN457" i="9"/>
  <c r="CO457" i="9" s="1"/>
  <c r="CN456" i="9"/>
  <c r="CO456" i="9" s="1"/>
  <c r="CN455" i="9"/>
  <c r="CO455" i="9" s="1"/>
  <c r="CO454" i="9"/>
  <c r="CN454" i="9"/>
  <c r="CN453" i="9"/>
  <c r="CO453" i="9" s="1"/>
  <c r="CN452" i="9"/>
  <c r="CO452" i="9" s="1"/>
  <c r="CN451" i="9"/>
  <c r="CO451" i="9" s="1"/>
  <c r="CN450" i="9"/>
  <c r="CO450" i="9" s="1"/>
  <c r="CN449" i="9"/>
  <c r="CO449" i="9" s="1"/>
  <c r="CN448" i="9"/>
  <c r="CO448" i="9" s="1"/>
  <c r="CO447" i="9"/>
  <c r="CN447" i="9"/>
  <c r="CN446" i="9"/>
  <c r="CO446" i="9" s="1"/>
  <c r="CN445" i="9"/>
  <c r="CO445" i="9" s="1"/>
  <c r="CN444" i="9"/>
  <c r="CO444" i="9" s="1"/>
  <c r="CN443" i="9"/>
  <c r="CO443" i="9" s="1"/>
  <c r="CN442" i="9"/>
  <c r="CO442" i="9" s="1"/>
  <c r="CN441" i="9"/>
  <c r="CO441" i="9" s="1"/>
  <c r="CN440" i="9"/>
  <c r="CO440" i="9" s="1"/>
  <c r="CN439" i="9"/>
  <c r="CO439" i="9" s="1"/>
  <c r="CO438" i="9"/>
  <c r="CN438" i="9"/>
  <c r="CN437" i="9"/>
  <c r="CO437" i="9" s="1"/>
  <c r="CN436" i="9"/>
  <c r="CO436" i="9" s="1"/>
  <c r="CN435" i="9"/>
  <c r="CO435" i="9" s="1"/>
  <c r="CN434" i="9"/>
  <c r="CO434" i="9" s="1"/>
  <c r="CN433" i="9"/>
  <c r="CO433" i="9" s="1"/>
  <c r="CN432" i="9"/>
  <c r="CO432" i="9" s="1"/>
  <c r="CO431" i="9"/>
  <c r="CN431" i="9"/>
  <c r="CN430" i="9"/>
  <c r="CO430" i="9" s="1"/>
  <c r="CN429" i="9"/>
  <c r="CO429" i="9" s="1"/>
  <c r="CN428" i="9"/>
  <c r="CO428" i="9" s="1"/>
  <c r="CN427" i="9"/>
  <c r="CO427" i="9" s="1"/>
  <c r="CN426" i="9"/>
  <c r="CO426" i="9" s="1"/>
  <c r="CN425" i="9"/>
  <c r="CO425" i="9" s="1"/>
  <c r="CN424" i="9"/>
  <c r="CO424" i="9" s="1"/>
  <c r="CN423" i="9"/>
  <c r="CO423" i="9" s="1"/>
  <c r="CO422" i="9"/>
  <c r="CN422" i="9"/>
  <c r="CN421" i="9"/>
  <c r="CO421" i="9" s="1"/>
  <c r="CN420" i="9"/>
  <c r="CO420" i="9" s="1"/>
  <c r="CN419" i="9"/>
  <c r="CO419" i="9" s="1"/>
  <c r="CN418" i="9"/>
  <c r="CO418" i="9" s="1"/>
  <c r="CN417" i="9"/>
  <c r="CO417" i="9" s="1"/>
  <c r="CN416" i="9"/>
  <c r="CO416" i="9" s="1"/>
  <c r="CN415" i="9"/>
  <c r="CO415" i="9" s="1"/>
  <c r="CN414" i="9"/>
  <c r="CO414" i="9" s="1"/>
  <c r="CN413" i="9"/>
  <c r="CO413" i="9" s="1"/>
  <c r="CN412" i="9"/>
  <c r="CO412" i="9" s="1"/>
  <c r="CN411" i="9"/>
  <c r="CO411" i="9" s="1"/>
  <c r="CN410" i="9"/>
  <c r="CO410" i="9" s="1"/>
  <c r="CN409" i="9"/>
  <c r="CO409" i="9" s="1"/>
  <c r="CN408" i="9"/>
  <c r="CO408" i="9" s="1"/>
  <c r="CN407" i="9"/>
  <c r="CO407" i="9" s="1"/>
  <c r="CO406" i="9"/>
  <c r="CN406" i="9"/>
  <c r="CN405" i="9"/>
  <c r="CO405" i="9" s="1"/>
  <c r="CN404" i="9"/>
  <c r="CO404" i="9" s="1"/>
  <c r="CO403" i="9"/>
  <c r="CN403" i="9"/>
  <c r="CN402" i="9"/>
  <c r="CO402" i="9" s="1"/>
  <c r="CN401" i="9"/>
  <c r="CO401" i="9" s="1"/>
  <c r="CN400" i="9"/>
  <c r="CO400" i="9" s="1"/>
  <c r="CO399" i="9"/>
  <c r="CN399" i="9"/>
  <c r="CN398" i="9"/>
  <c r="CO398" i="9" s="1"/>
  <c r="CN397" i="9"/>
  <c r="CO397" i="9" s="1"/>
  <c r="CN396" i="9"/>
  <c r="CO396" i="9" s="1"/>
  <c r="CN395" i="9"/>
  <c r="CO395" i="9" s="1"/>
  <c r="CO394" i="9"/>
  <c r="CN394" i="9"/>
  <c r="CN393" i="9"/>
  <c r="CO393" i="9" s="1"/>
  <c r="CN392" i="9"/>
  <c r="CO392" i="9" s="1"/>
  <c r="CN391" i="9"/>
  <c r="CO391" i="9" s="1"/>
  <c r="CN390" i="9"/>
  <c r="CO390" i="9" s="1"/>
  <c r="CN389" i="9"/>
  <c r="CO389" i="9" s="1"/>
  <c r="CN388" i="9"/>
  <c r="CO388" i="9" s="1"/>
  <c r="CO387" i="9"/>
  <c r="CN387" i="9"/>
  <c r="CN386" i="9"/>
  <c r="CO386" i="9" s="1"/>
  <c r="CN385" i="9"/>
  <c r="CO385" i="9" s="1"/>
  <c r="CN384" i="9"/>
  <c r="CO384" i="9" s="1"/>
  <c r="CN383" i="9"/>
  <c r="CO383" i="9" s="1"/>
  <c r="CN382" i="9"/>
  <c r="CO382" i="9" s="1"/>
  <c r="CN381" i="9"/>
  <c r="CO381" i="9" s="1"/>
  <c r="CN380" i="9"/>
  <c r="CO380" i="9" s="1"/>
  <c r="CN379" i="9"/>
  <c r="CO379" i="9" s="1"/>
  <c r="CN378" i="9"/>
  <c r="CO378" i="9" s="1"/>
  <c r="CN377" i="9"/>
  <c r="CO377" i="9" s="1"/>
  <c r="CN376" i="9"/>
  <c r="CO376" i="9" s="1"/>
  <c r="CN375" i="9"/>
  <c r="CO375" i="9" s="1"/>
  <c r="CN374" i="9"/>
  <c r="CO374" i="9" s="1"/>
  <c r="CN373" i="9"/>
  <c r="CO373" i="9" s="1"/>
  <c r="CN372" i="9"/>
  <c r="CO372" i="9" s="1"/>
  <c r="CN371" i="9"/>
  <c r="CO371" i="9" s="1"/>
  <c r="CN370" i="9"/>
  <c r="CO370" i="9" s="1"/>
  <c r="CN369" i="9"/>
  <c r="CO369" i="9" s="1"/>
  <c r="CN368" i="9"/>
  <c r="CO368" i="9" s="1"/>
  <c r="CN367" i="9"/>
  <c r="CO367" i="9" s="1"/>
  <c r="CN366" i="9"/>
  <c r="CO366" i="9" s="1"/>
  <c r="CN365" i="9"/>
  <c r="CO365" i="9" s="1"/>
  <c r="CN364" i="9"/>
  <c r="CO364" i="9" s="1"/>
  <c r="CN363" i="9"/>
  <c r="CO363" i="9" s="1"/>
  <c r="CN362" i="9"/>
  <c r="CO362" i="9" s="1"/>
  <c r="CN361" i="9"/>
  <c r="CO361" i="9" s="1"/>
  <c r="CN360" i="9"/>
  <c r="CO360" i="9" s="1"/>
  <c r="CN359" i="9"/>
  <c r="CO359" i="9" s="1"/>
  <c r="CN358" i="9"/>
  <c r="CO358" i="9" s="1"/>
  <c r="CN357" i="9"/>
  <c r="CO357" i="9" s="1"/>
  <c r="CN356" i="9"/>
  <c r="CO356" i="9" s="1"/>
  <c r="CN355" i="9"/>
  <c r="CO355" i="9" s="1"/>
  <c r="CN354" i="9"/>
  <c r="CO354" i="9" s="1"/>
  <c r="CN353" i="9"/>
  <c r="CO353" i="9" s="1"/>
  <c r="CN352" i="9"/>
  <c r="CO352" i="9" s="1"/>
  <c r="CN351" i="9"/>
  <c r="CO351" i="9" s="1"/>
  <c r="CN350" i="9"/>
  <c r="CO350" i="9" s="1"/>
  <c r="CN349" i="9"/>
  <c r="CO349" i="9" s="1"/>
  <c r="CN348" i="9"/>
  <c r="CO348" i="9" s="1"/>
  <c r="CN347" i="9"/>
  <c r="CO347" i="9" s="1"/>
  <c r="CN346" i="9"/>
  <c r="CO346" i="9" s="1"/>
  <c r="CN345" i="9"/>
  <c r="CO345" i="9" s="1"/>
  <c r="CN344" i="9"/>
  <c r="CO344" i="9" s="1"/>
  <c r="CN343" i="9"/>
  <c r="CO343" i="9" s="1"/>
  <c r="CN342" i="9"/>
  <c r="CO342" i="9" s="1"/>
  <c r="CO341" i="9"/>
  <c r="CN341" i="9"/>
  <c r="CN340" i="9"/>
  <c r="CO340" i="9" s="1"/>
  <c r="CN339" i="9"/>
  <c r="CO339" i="9" s="1"/>
  <c r="CN338" i="9"/>
  <c r="CO338" i="9" s="1"/>
  <c r="CN337" i="9"/>
  <c r="CO337" i="9" s="1"/>
  <c r="CN336" i="9"/>
  <c r="CO336" i="9" s="1"/>
  <c r="CN335" i="9"/>
  <c r="CO335" i="9" s="1"/>
  <c r="CN334" i="9"/>
  <c r="CO334" i="9" s="1"/>
  <c r="CO333" i="9"/>
  <c r="CN333" i="9"/>
  <c r="CN332" i="9"/>
  <c r="CO332" i="9" s="1"/>
  <c r="CN331" i="9"/>
  <c r="CO331" i="9" s="1"/>
  <c r="CN330" i="9"/>
  <c r="CO330" i="9" s="1"/>
  <c r="CN329" i="9"/>
  <c r="CO329" i="9" s="1"/>
  <c r="CN328" i="9"/>
  <c r="CO328" i="9" s="1"/>
  <c r="CN327" i="9"/>
  <c r="CO327" i="9" s="1"/>
  <c r="CN326" i="9"/>
  <c r="CO326" i="9" s="1"/>
  <c r="CO325" i="9"/>
  <c r="CN325" i="9"/>
  <c r="CN324" i="9"/>
  <c r="CO324" i="9" s="1"/>
  <c r="CN323" i="9"/>
  <c r="CO323" i="9" s="1"/>
  <c r="CN322" i="9"/>
  <c r="CO322" i="9" s="1"/>
  <c r="CN321" i="9"/>
  <c r="CO321" i="9" s="1"/>
  <c r="CN320" i="9"/>
  <c r="CO320" i="9" s="1"/>
  <c r="CN319" i="9"/>
  <c r="CO319" i="9" s="1"/>
  <c r="CN318" i="9"/>
  <c r="CO318" i="9" s="1"/>
  <c r="CO317" i="9"/>
  <c r="CN317" i="9"/>
  <c r="CN316" i="9"/>
  <c r="CO316" i="9" s="1"/>
  <c r="CN315" i="9"/>
  <c r="CO315" i="9" s="1"/>
  <c r="CN314" i="9"/>
  <c r="CO314" i="9" s="1"/>
  <c r="CN313" i="9"/>
  <c r="CO313" i="9" s="1"/>
  <c r="CN312" i="9"/>
  <c r="CO312" i="9" s="1"/>
  <c r="CN311" i="9"/>
  <c r="CO311" i="9" s="1"/>
  <c r="CN310" i="9"/>
  <c r="CO310" i="9" s="1"/>
  <c r="CO309" i="9"/>
  <c r="CN309" i="9"/>
  <c r="CN308" i="9"/>
  <c r="CO308" i="9" s="1"/>
  <c r="CN307" i="9"/>
  <c r="CO307" i="9" s="1"/>
  <c r="CN306" i="9"/>
  <c r="CO306" i="9" s="1"/>
  <c r="CN305" i="9"/>
  <c r="CO305" i="9" s="1"/>
  <c r="CN304" i="9"/>
  <c r="CO304" i="9" s="1"/>
  <c r="CN303" i="9"/>
  <c r="CO303" i="9" s="1"/>
  <c r="CN302" i="9"/>
  <c r="CO302" i="9" s="1"/>
  <c r="CO301" i="9"/>
  <c r="CN301" i="9"/>
  <c r="CN300" i="9"/>
  <c r="CO300" i="9" s="1"/>
  <c r="CN299" i="9"/>
  <c r="CO299" i="9" s="1"/>
  <c r="CN298" i="9"/>
  <c r="CO298" i="9" s="1"/>
  <c r="CN297" i="9"/>
  <c r="CO297" i="9" s="1"/>
  <c r="CN296" i="9"/>
  <c r="CO296" i="9" s="1"/>
  <c r="CN295" i="9"/>
  <c r="CO295" i="9" s="1"/>
  <c r="CN294" i="9"/>
  <c r="CO294" i="9" s="1"/>
  <c r="CO293" i="9"/>
  <c r="CN293" i="9"/>
  <c r="CN292" i="9"/>
  <c r="CO292" i="9" s="1"/>
  <c r="CN291" i="9"/>
  <c r="CO291" i="9" s="1"/>
  <c r="CN290" i="9"/>
  <c r="CO290" i="9" s="1"/>
  <c r="CN289" i="9"/>
  <c r="CO289" i="9" s="1"/>
  <c r="CN288" i="9"/>
  <c r="CO288" i="9" s="1"/>
  <c r="CN287" i="9"/>
  <c r="CO287" i="9" s="1"/>
  <c r="CN286" i="9"/>
  <c r="CO286" i="9" s="1"/>
  <c r="CO285" i="9"/>
  <c r="CN285" i="9"/>
  <c r="CN284" i="9"/>
  <c r="CO284" i="9" s="1"/>
  <c r="CN283" i="9"/>
  <c r="CO283" i="9" s="1"/>
  <c r="CN282" i="9"/>
  <c r="CO282" i="9" s="1"/>
  <c r="CN281" i="9"/>
  <c r="CO281" i="9" s="1"/>
  <c r="CN280" i="9"/>
  <c r="CO280" i="9" s="1"/>
  <c r="CN279" i="9"/>
  <c r="CO279" i="9" s="1"/>
  <c r="CN278" i="9"/>
  <c r="CO278" i="9" s="1"/>
  <c r="CO12" i="9"/>
  <c r="CO25" i="9"/>
  <c r="CO43" i="9"/>
  <c r="CO73" i="9"/>
  <c r="CO91" i="9"/>
  <c r="CO121" i="9"/>
  <c r="CO139" i="9"/>
  <c r="CO169" i="9"/>
  <c r="CO187" i="9"/>
  <c r="CO217" i="9"/>
  <c r="CO235" i="9"/>
  <c r="CO265" i="9"/>
  <c r="CN5" i="9"/>
  <c r="CO5" i="9" s="1"/>
  <c r="CN6" i="9"/>
  <c r="CO6" i="9" s="1"/>
  <c r="CN7" i="9"/>
  <c r="CO7" i="9" s="1"/>
  <c r="CN8" i="9"/>
  <c r="CO8" i="9" s="1"/>
  <c r="CN9" i="9"/>
  <c r="CO9" i="9" s="1"/>
  <c r="CN10" i="9"/>
  <c r="CO10" i="9" s="1"/>
  <c r="CN11" i="9"/>
  <c r="CO11" i="9" s="1"/>
  <c r="CN12" i="9"/>
  <c r="CN13" i="9"/>
  <c r="CO13" i="9" s="1"/>
  <c r="CN14" i="9"/>
  <c r="CO14" i="9" s="1"/>
  <c r="CN15" i="9"/>
  <c r="CO15" i="9" s="1"/>
  <c r="CN16" i="9"/>
  <c r="CO16" i="9" s="1"/>
  <c r="CN17" i="9"/>
  <c r="CO17" i="9" s="1"/>
  <c r="CN18" i="9"/>
  <c r="CO18" i="9" s="1"/>
  <c r="CN19" i="9"/>
  <c r="CO19" i="9" s="1"/>
  <c r="CN20" i="9"/>
  <c r="CO20" i="9" s="1"/>
  <c r="CN21" i="9"/>
  <c r="CO21" i="9" s="1"/>
  <c r="CN22" i="9"/>
  <c r="CO22" i="9" s="1"/>
  <c r="CN23" i="9"/>
  <c r="CO23" i="9" s="1"/>
  <c r="CN24" i="9"/>
  <c r="CO24" i="9" s="1"/>
  <c r="CN25" i="9"/>
  <c r="CN26" i="9"/>
  <c r="CO26" i="9" s="1"/>
  <c r="CN27" i="9"/>
  <c r="CO27" i="9" s="1"/>
  <c r="CN28" i="9"/>
  <c r="CO28" i="9" s="1"/>
  <c r="CN29" i="9"/>
  <c r="CO29" i="9" s="1"/>
  <c r="CN30" i="9"/>
  <c r="CO30" i="9" s="1"/>
  <c r="CN31" i="9"/>
  <c r="CO31" i="9" s="1"/>
  <c r="CN32" i="9"/>
  <c r="CO32" i="9" s="1"/>
  <c r="CN33" i="9"/>
  <c r="CO33" i="9" s="1"/>
  <c r="CN34" i="9"/>
  <c r="CO34" i="9" s="1"/>
  <c r="CN35" i="9"/>
  <c r="CO35" i="9" s="1"/>
  <c r="CN36" i="9"/>
  <c r="CO36" i="9" s="1"/>
  <c r="CN37" i="9"/>
  <c r="CO37" i="9" s="1"/>
  <c r="CN38" i="9"/>
  <c r="CO38" i="9" s="1"/>
  <c r="CN39" i="9"/>
  <c r="CO39" i="9" s="1"/>
  <c r="CN40" i="9"/>
  <c r="CO40" i="9" s="1"/>
  <c r="CN41" i="9"/>
  <c r="CO41" i="9" s="1"/>
  <c r="CN42" i="9"/>
  <c r="CO42" i="9" s="1"/>
  <c r="CN43" i="9"/>
  <c r="CN44" i="9"/>
  <c r="CO44" i="9" s="1"/>
  <c r="CN45" i="9"/>
  <c r="CO45" i="9" s="1"/>
  <c r="CN46" i="9"/>
  <c r="CO46" i="9" s="1"/>
  <c r="CN47" i="9"/>
  <c r="CO47" i="9" s="1"/>
  <c r="CN48" i="9"/>
  <c r="CO48" i="9" s="1"/>
  <c r="CN49" i="9"/>
  <c r="CO49" i="9" s="1"/>
  <c r="CN50" i="9"/>
  <c r="CO50" i="9" s="1"/>
  <c r="CN51" i="9"/>
  <c r="CO51" i="9" s="1"/>
  <c r="CN52" i="9"/>
  <c r="CO52" i="9" s="1"/>
  <c r="CN53" i="9"/>
  <c r="CO53" i="9" s="1"/>
  <c r="CN54" i="9"/>
  <c r="CO54" i="9" s="1"/>
  <c r="CN55" i="9"/>
  <c r="CO55" i="9" s="1"/>
  <c r="CN56" i="9"/>
  <c r="CO56" i="9" s="1"/>
  <c r="CN57" i="9"/>
  <c r="CO57" i="9" s="1"/>
  <c r="CN58" i="9"/>
  <c r="CO58" i="9" s="1"/>
  <c r="CN59" i="9"/>
  <c r="CO59" i="9" s="1"/>
  <c r="CN60" i="9"/>
  <c r="CO60" i="9" s="1"/>
  <c r="CN61" i="9"/>
  <c r="CO61" i="9" s="1"/>
  <c r="CN62" i="9"/>
  <c r="CO62" i="9" s="1"/>
  <c r="CN63" i="9"/>
  <c r="CO63" i="9" s="1"/>
  <c r="CN64" i="9"/>
  <c r="CO64" i="9" s="1"/>
  <c r="CN65" i="9"/>
  <c r="CO65" i="9" s="1"/>
  <c r="CN66" i="9"/>
  <c r="CO66" i="9" s="1"/>
  <c r="CN67" i="9"/>
  <c r="CO67" i="9" s="1"/>
  <c r="CN68" i="9"/>
  <c r="CO68" i="9" s="1"/>
  <c r="CN69" i="9"/>
  <c r="CO69" i="9" s="1"/>
  <c r="CN70" i="9"/>
  <c r="CO70" i="9" s="1"/>
  <c r="CN71" i="9"/>
  <c r="CO71" i="9" s="1"/>
  <c r="CN72" i="9"/>
  <c r="CO72" i="9" s="1"/>
  <c r="CN73" i="9"/>
  <c r="CN74" i="9"/>
  <c r="CO74" i="9" s="1"/>
  <c r="CN75" i="9"/>
  <c r="CO75" i="9" s="1"/>
  <c r="CN76" i="9"/>
  <c r="CO76" i="9" s="1"/>
  <c r="CN77" i="9"/>
  <c r="CO77" i="9" s="1"/>
  <c r="CN78" i="9"/>
  <c r="CO78" i="9" s="1"/>
  <c r="CN79" i="9"/>
  <c r="CO79" i="9" s="1"/>
  <c r="CN80" i="9"/>
  <c r="CO80" i="9" s="1"/>
  <c r="CN81" i="9"/>
  <c r="CO81" i="9" s="1"/>
  <c r="CN82" i="9"/>
  <c r="CO82" i="9" s="1"/>
  <c r="CN83" i="9"/>
  <c r="CO83" i="9" s="1"/>
  <c r="CN84" i="9"/>
  <c r="CO84" i="9" s="1"/>
  <c r="CN85" i="9"/>
  <c r="CO85" i="9" s="1"/>
  <c r="CN86" i="9"/>
  <c r="CO86" i="9" s="1"/>
  <c r="CN87" i="9"/>
  <c r="CO87" i="9" s="1"/>
  <c r="CN88" i="9"/>
  <c r="CO88" i="9" s="1"/>
  <c r="CN89" i="9"/>
  <c r="CO89" i="9" s="1"/>
  <c r="CN90" i="9"/>
  <c r="CO90" i="9" s="1"/>
  <c r="CN91" i="9"/>
  <c r="CN92" i="9"/>
  <c r="CO92" i="9" s="1"/>
  <c r="CN93" i="9"/>
  <c r="CO93" i="9" s="1"/>
  <c r="CN94" i="9"/>
  <c r="CO94" i="9" s="1"/>
  <c r="CN95" i="9"/>
  <c r="CO95" i="9" s="1"/>
  <c r="CN96" i="9"/>
  <c r="CO96" i="9" s="1"/>
  <c r="CN97" i="9"/>
  <c r="CO97" i="9" s="1"/>
  <c r="CN98" i="9"/>
  <c r="CO98" i="9" s="1"/>
  <c r="CN99" i="9"/>
  <c r="CO99" i="9" s="1"/>
  <c r="CN100" i="9"/>
  <c r="CO100" i="9" s="1"/>
  <c r="CN101" i="9"/>
  <c r="CO101" i="9" s="1"/>
  <c r="CN102" i="9"/>
  <c r="CO102" i="9" s="1"/>
  <c r="CN103" i="9"/>
  <c r="CO103" i="9" s="1"/>
  <c r="CN104" i="9"/>
  <c r="CO104" i="9" s="1"/>
  <c r="CN105" i="9"/>
  <c r="CO105" i="9" s="1"/>
  <c r="CN106" i="9"/>
  <c r="CO106" i="9" s="1"/>
  <c r="CN107" i="9"/>
  <c r="CO107" i="9" s="1"/>
  <c r="CN108" i="9"/>
  <c r="CO108" i="9" s="1"/>
  <c r="CN109" i="9"/>
  <c r="CO109" i="9" s="1"/>
  <c r="CN110" i="9"/>
  <c r="CO110" i="9" s="1"/>
  <c r="CN111" i="9"/>
  <c r="CO111" i="9" s="1"/>
  <c r="CN112" i="9"/>
  <c r="CO112" i="9" s="1"/>
  <c r="CN113" i="9"/>
  <c r="CO113" i="9" s="1"/>
  <c r="CN114" i="9"/>
  <c r="CO114" i="9" s="1"/>
  <c r="CN115" i="9"/>
  <c r="CO115" i="9" s="1"/>
  <c r="CN116" i="9"/>
  <c r="CO116" i="9" s="1"/>
  <c r="CN117" i="9"/>
  <c r="CO117" i="9" s="1"/>
  <c r="CN118" i="9"/>
  <c r="CO118" i="9" s="1"/>
  <c r="CN119" i="9"/>
  <c r="CO119" i="9" s="1"/>
  <c r="CN120" i="9"/>
  <c r="CO120" i="9" s="1"/>
  <c r="CN121" i="9"/>
  <c r="CN122" i="9"/>
  <c r="CO122" i="9" s="1"/>
  <c r="CN123" i="9"/>
  <c r="CO123" i="9" s="1"/>
  <c r="CN124" i="9"/>
  <c r="CO124" i="9" s="1"/>
  <c r="CN125" i="9"/>
  <c r="CO125" i="9" s="1"/>
  <c r="CN126" i="9"/>
  <c r="CO126" i="9" s="1"/>
  <c r="CN127" i="9"/>
  <c r="CO127" i="9" s="1"/>
  <c r="CN128" i="9"/>
  <c r="CO128" i="9" s="1"/>
  <c r="CN129" i="9"/>
  <c r="CO129" i="9" s="1"/>
  <c r="CN130" i="9"/>
  <c r="CO130" i="9" s="1"/>
  <c r="CN131" i="9"/>
  <c r="CO131" i="9" s="1"/>
  <c r="CN132" i="9"/>
  <c r="CO132" i="9" s="1"/>
  <c r="CN133" i="9"/>
  <c r="CO133" i="9" s="1"/>
  <c r="CN134" i="9"/>
  <c r="CO134" i="9" s="1"/>
  <c r="CN135" i="9"/>
  <c r="CO135" i="9" s="1"/>
  <c r="CN136" i="9"/>
  <c r="CO136" i="9" s="1"/>
  <c r="CN137" i="9"/>
  <c r="CO137" i="9" s="1"/>
  <c r="CN138" i="9"/>
  <c r="CO138" i="9" s="1"/>
  <c r="CN139" i="9"/>
  <c r="CN140" i="9"/>
  <c r="CO140" i="9" s="1"/>
  <c r="CN141" i="9"/>
  <c r="CO141" i="9" s="1"/>
  <c r="CN142" i="9"/>
  <c r="CO142" i="9" s="1"/>
  <c r="CN143" i="9"/>
  <c r="CO143" i="9" s="1"/>
  <c r="CN144" i="9"/>
  <c r="CO144" i="9" s="1"/>
  <c r="CN145" i="9"/>
  <c r="CO145" i="9" s="1"/>
  <c r="CN146" i="9"/>
  <c r="CO146" i="9" s="1"/>
  <c r="CN147" i="9"/>
  <c r="CO147" i="9" s="1"/>
  <c r="CN148" i="9"/>
  <c r="CO148" i="9" s="1"/>
  <c r="CN149" i="9"/>
  <c r="CO149" i="9" s="1"/>
  <c r="CN150" i="9"/>
  <c r="CO150" i="9" s="1"/>
  <c r="CN151" i="9"/>
  <c r="CO151" i="9" s="1"/>
  <c r="CN152" i="9"/>
  <c r="CO152" i="9" s="1"/>
  <c r="CN153" i="9"/>
  <c r="CO153" i="9" s="1"/>
  <c r="CN154" i="9"/>
  <c r="CO154" i="9" s="1"/>
  <c r="CN155" i="9"/>
  <c r="CO155" i="9" s="1"/>
  <c r="CN156" i="9"/>
  <c r="CO156" i="9" s="1"/>
  <c r="CN157" i="9"/>
  <c r="CO157" i="9" s="1"/>
  <c r="CN158" i="9"/>
  <c r="CO158" i="9" s="1"/>
  <c r="CN159" i="9"/>
  <c r="CO159" i="9" s="1"/>
  <c r="CN160" i="9"/>
  <c r="CO160" i="9" s="1"/>
  <c r="CN161" i="9"/>
  <c r="CO161" i="9" s="1"/>
  <c r="CN162" i="9"/>
  <c r="CO162" i="9" s="1"/>
  <c r="CN163" i="9"/>
  <c r="CO163" i="9" s="1"/>
  <c r="CN164" i="9"/>
  <c r="CO164" i="9" s="1"/>
  <c r="CN165" i="9"/>
  <c r="CO165" i="9" s="1"/>
  <c r="CN166" i="9"/>
  <c r="CO166" i="9" s="1"/>
  <c r="CN167" i="9"/>
  <c r="CO167" i="9" s="1"/>
  <c r="CN168" i="9"/>
  <c r="CO168" i="9" s="1"/>
  <c r="CN169" i="9"/>
  <c r="CN170" i="9"/>
  <c r="CO170" i="9" s="1"/>
  <c r="CN171" i="9"/>
  <c r="CO171" i="9" s="1"/>
  <c r="CN172" i="9"/>
  <c r="CO172" i="9" s="1"/>
  <c r="CN173" i="9"/>
  <c r="CO173" i="9" s="1"/>
  <c r="CN174" i="9"/>
  <c r="CO174" i="9" s="1"/>
  <c r="CN175" i="9"/>
  <c r="CO175" i="9" s="1"/>
  <c r="CN176" i="9"/>
  <c r="CO176" i="9" s="1"/>
  <c r="CN177" i="9"/>
  <c r="CO177" i="9" s="1"/>
  <c r="CN178" i="9"/>
  <c r="CO178" i="9" s="1"/>
  <c r="CN179" i="9"/>
  <c r="CO179" i="9" s="1"/>
  <c r="CN180" i="9"/>
  <c r="CO180" i="9" s="1"/>
  <c r="CN181" i="9"/>
  <c r="CO181" i="9" s="1"/>
  <c r="CN182" i="9"/>
  <c r="CO182" i="9" s="1"/>
  <c r="CN183" i="9"/>
  <c r="CO183" i="9" s="1"/>
  <c r="CN184" i="9"/>
  <c r="CO184" i="9" s="1"/>
  <c r="CN185" i="9"/>
  <c r="CO185" i="9" s="1"/>
  <c r="CN186" i="9"/>
  <c r="CO186" i="9" s="1"/>
  <c r="CN187" i="9"/>
  <c r="CN188" i="9"/>
  <c r="CO188" i="9" s="1"/>
  <c r="CN189" i="9"/>
  <c r="CO189" i="9" s="1"/>
  <c r="CN190" i="9"/>
  <c r="CO190" i="9" s="1"/>
  <c r="CN191" i="9"/>
  <c r="CO191" i="9" s="1"/>
  <c r="CN192" i="9"/>
  <c r="CO192" i="9" s="1"/>
  <c r="CN193" i="9"/>
  <c r="CO193" i="9" s="1"/>
  <c r="CN194" i="9"/>
  <c r="CO194" i="9" s="1"/>
  <c r="CN195" i="9"/>
  <c r="CO195" i="9" s="1"/>
  <c r="CN196" i="9"/>
  <c r="CO196" i="9" s="1"/>
  <c r="CN197" i="9"/>
  <c r="CO197" i="9" s="1"/>
  <c r="CN198" i="9"/>
  <c r="CO198" i="9" s="1"/>
  <c r="CN199" i="9"/>
  <c r="CO199" i="9" s="1"/>
  <c r="CN200" i="9"/>
  <c r="CO200" i="9" s="1"/>
  <c r="CN201" i="9"/>
  <c r="CO201" i="9" s="1"/>
  <c r="CN202" i="9"/>
  <c r="CO202" i="9" s="1"/>
  <c r="CN203" i="9"/>
  <c r="CO203" i="9" s="1"/>
  <c r="CN204" i="9"/>
  <c r="CO204" i="9" s="1"/>
  <c r="CN205" i="9"/>
  <c r="CO205" i="9" s="1"/>
  <c r="CN206" i="9"/>
  <c r="CO206" i="9" s="1"/>
  <c r="CN207" i="9"/>
  <c r="CO207" i="9" s="1"/>
  <c r="CN208" i="9"/>
  <c r="CO208" i="9" s="1"/>
  <c r="CN209" i="9"/>
  <c r="CO209" i="9" s="1"/>
  <c r="CN210" i="9"/>
  <c r="CO210" i="9" s="1"/>
  <c r="CN211" i="9"/>
  <c r="CO211" i="9" s="1"/>
  <c r="CN212" i="9"/>
  <c r="CO212" i="9" s="1"/>
  <c r="CN213" i="9"/>
  <c r="CO213" i="9" s="1"/>
  <c r="CN214" i="9"/>
  <c r="CO214" i="9" s="1"/>
  <c r="CN215" i="9"/>
  <c r="CO215" i="9" s="1"/>
  <c r="CN216" i="9"/>
  <c r="CO216" i="9" s="1"/>
  <c r="CN217" i="9"/>
  <c r="CN218" i="9"/>
  <c r="CO218" i="9" s="1"/>
  <c r="CN219" i="9"/>
  <c r="CO219" i="9" s="1"/>
  <c r="CN220" i="9"/>
  <c r="CO220" i="9" s="1"/>
  <c r="CN221" i="9"/>
  <c r="CO221" i="9" s="1"/>
  <c r="CN222" i="9"/>
  <c r="CO222" i="9" s="1"/>
  <c r="CN223" i="9"/>
  <c r="CO223" i="9" s="1"/>
  <c r="CN224" i="9"/>
  <c r="CO224" i="9" s="1"/>
  <c r="CN225" i="9"/>
  <c r="CO225" i="9" s="1"/>
  <c r="CN226" i="9"/>
  <c r="CO226" i="9" s="1"/>
  <c r="CN227" i="9"/>
  <c r="CO227" i="9" s="1"/>
  <c r="CN228" i="9"/>
  <c r="CO228" i="9" s="1"/>
  <c r="CN229" i="9"/>
  <c r="CO229" i="9" s="1"/>
  <c r="CN230" i="9"/>
  <c r="CO230" i="9" s="1"/>
  <c r="CN231" i="9"/>
  <c r="CO231" i="9" s="1"/>
  <c r="CN232" i="9"/>
  <c r="CO232" i="9" s="1"/>
  <c r="CN233" i="9"/>
  <c r="CO233" i="9" s="1"/>
  <c r="CN234" i="9"/>
  <c r="CO234" i="9" s="1"/>
  <c r="CN235" i="9"/>
  <c r="CN236" i="9"/>
  <c r="CO236" i="9" s="1"/>
  <c r="CN237" i="9"/>
  <c r="CO237" i="9" s="1"/>
  <c r="CN238" i="9"/>
  <c r="CO238" i="9" s="1"/>
  <c r="CN239" i="9"/>
  <c r="CO239" i="9" s="1"/>
  <c r="CN240" i="9"/>
  <c r="CO240" i="9" s="1"/>
  <c r="CN241" i="9"/>
  <c r="CO241" i="9" s="1"/>
  <c r="CN242" i="9"/>
  <c r="CO242" i="9" s="1"/>
  <c r="CN243" i="9"/>
  <c r="CO243" i="9" s="1"/>
  <c r="CN244" i="9"/>
  <c r="CO244" i="9" s="1"/>
  <c r="CN245" i="9"/>
  <c r="CO245" i="9" s="1"/>
  <c r="CN246" i="9"/>
  <c r="CO246" i="9" s="1"/>
  <c r="CN247" i="9"/>
  <c r="CO247" i="9" s="1"/>
  <c r="CN248" i="9"/>
  <c r="CO248" i="9" s="1"/>
  <c r="CN249" i="9"/>
  <c r="CO249" i="9" s="1"/>
  <c r="CN250" i="9"/>
  <c r="CO250" i="9" s="1"/>
  <c r="CN251" i="9"/>
  <c r="CO251" i="9" s="1"/>
  <c r="CN252" i="9"/>
  <c r="CO252" i="9" s="1"/>
  <c r="CN253" i="9"/>
  <c r="CO253" i="9" s="1"/>
  <c r="CN254" i="9"/>
  <c r="CO254" i="9" s="1"/>
  <c r="CN255" i="9"/>
  <c r="CO255" i="9" s="1"/>
  <c r="CN256" i="9"/>
  <c r="CO256" i="9" s="1"/>
  <c r="CN257" i="9"/>
  <c r="CO257" i="9" s="1"/>
  <c r="CN258" i="9"/>
  <c r="CO258" i="9" s="1"/>
  <c r="CN259" i="9"/>
  <c r="CO259" i="9" s="1"/>
  <c r="CN260" i="9"/>
  <c r="CO260" i="9" s="1"/>
  <c r="CN261" i="9"/>
  <c r="CO261" i="9" s="1"/>
  <c r="CN262" i="9"/>
  <c r="CO262" i="9" s="1"/>
  <c r="CN263" i="9"/>
  <c r="CO263" i="9" s="1"/>
  <c r="CN264" i="9"/>
  <c r="CO264" i="9" s="1"/>
  <c r="CN265" i="9"/>
  <c r="CN266" i="9"/>
  <c r="CO266" i="9" s="1"/>
  <c r="CN267" i="9"/>
  <c r="CO267" i="9" s="1"/>
  <c r="CN268" i="9"/>
  <c r="CO268" i="9" s="1"/>
  <c r="CN269" i="9"/>
  <c r="CO269" i="9" s="1"/>
  <c r="CN270" i="9"/>
  <c r="CO270" i="9" s="1"/>
  <c r="CN271" i="9"/>
  <c r="CO271" i="9" s="1"/>
  <c r="CN272" i="9"/>
  <c r="CO272" i="9" s="1"/>
  <c r="CN273" i="9"/>
  <c r="CO273" i="9" s="1"/>
  <c r="CN4" i="9"/>
  <c r="CO4" i="9" s="1"/>
  <c r="CO274" i="9" l="1"/>
  <c r="CL919" i="9"/>
  <c r="CM919" i="9" s="1"/>
  <c r="CP969" i="9"/>
  <c r="CP1038" i="9"/>
  <c r="CR1038" i="9" s="1"/>
  <c r="CP1080" i="9"/>
  <c r="CP859" i="9"/>
  <c r="CR859" i="9" s="1"/>
  <c r="CS859" i="9" s="1"/>
  <c r="CL911" i="9"/>
  <c r="CM911" i="9" s="1"/>
  <c r="CL1024" i="9"/>
  <c r="CM1024" i="9" s="1"/>
  <c r="CP864" i="9"/>
  <c r="CP872" i="9"/>
  <c r="CR872" i="9" s="1"/>
  <c r="CP939" i="9"/>
  <c r="CP963" i="9"/>
  <c r="CR963" i="9" s="1"/>
  <c r="CP965" i="9"/>
  <c r="CP1000" i="9"/>
  <c r="BQ1096" i="9"/>
  <c r="CP860" i="9"/>
  <c r="BY1096" i="9"/>
  <c r="CP1074" i="9"/>
  <c r="CR1074" i="9" s="1"/>
  <c r="CP956" i="9"/>
  <c r="CP964" i="9"/>
  <c r="CR964" i="9" s="1"/>
  <c r="CP978" i="9"/>
  <c r="CR978" i="9" s="1"/>
  <c r="CS978" i="9" s="1"/>
  <c r="CP863" i="9"/>
  <c r="CP866" i="9"/>
  <c r="CR866" i="9" s="1"/>
  <c r="CP976" i="9"/>
  <c r="CL1016" i="9"/>
  <c r="CM1016" i="9" s="1"/>
  <c r="CP1059" i="9"/>
  <c r="CR1059" i="9" s="1"/>
  <c r="CP882" i="9"/>
  <c r="CR882" i="9" s="1"/>
  <c r="CP890" i="9"/>
  <c r="CQ890" i="9" s="1"/>
  <c r="CP962" i="9"/>
  <c r="CQ962" i="9" s="1"/>
  <c r="CP1085" i="9"/>
  <c r="CQ1085" i="9" s="1"/>
  <c r="CP1093" i="9"/>
  <c r="CQ1093" i="9" s="1"/>
  <c r="CP988" i="9"/>
  <c r="CP1042" i="9"/>
  <c r="CP948" i="9"/>
  <c r="CR948" i="9" s="1"/>
  <c r="CL890" i="9"/>
  <c r="CM890" i="9" s="1"/>
  <c r="CP902" i="9"/>
  <c r="CR902" i="9" s="1"/>
  <c r="CS902" i="9" s="1"/>
  <c r="CL930" i="9"/>
  <c r="CM930" i="9" s="1"/>
  <c r="CL941" i="9"/>
  <c r="CM941" i="9" s="1"/>
  <c r="CP942" i="9"/>
  <c r="CR942" i="9" s="1"/>
  <c r="CL898" i="9"/>
  <c r="CM898" i="9" s="1"/>
  <c r="CP912" i="9"/>
  <c r="CP920" i="9"/>
  <c r="CR920" i="9" s="1"/>
  <c r="CP928" i="9"/>
  <c r="CL935" i="9"/>
  <c r="CM935" i="9" s="1"/>
  <c r="CL952" i="9"/>
  <c r="CM952" i="9" s="1"/>
  <c r="CP960" i="9"/>
  <c r="CL1021" i="9"/>
  <c r="CM1021" i="9" s="1"/>
  <c r="CL1066" i="9"/>
  <c r="CM1066" i="9" s="1"/>
  <c r="CP893" i="9"/>
  <c r="CL906" i="9"/>
  <c r="CM906" i="9" s="1"/>
  <c r="CP909" i="9"/>
  <c r="CR909" i="9" s="1"/>
  <c r="CL924" i="9"/>
  <c r="CM924" i="9" s="1"/>
  <c r="CL953" i="9"/>
  <c r="CM953" i="9" s="1"/>
  <c r="CL961" i="9"/>
  <c r="CM961" i="9" s="1"/>
  <c r="CP1045" i="9"/>
  <c r="CL1055" i="9"/>
  <c r="CM1055" i="9" s="1"/>
  <c r="CL1058" i="9"/>
  <c r="CM1058" i="9" s="1"/>
  <c r="CL867" i="9"/>
  <c r="CM867" i="9" s="1"/>
  <c r="CL932" i="9"/>
  <c r="CM932" i="9" s="1"/>
  <c r="CL1047" i="9"/>
  <c r="CM1047" i="9" s="1"/>
  <c r="CG1096" i="9"/>
  <c r="CP879" i="9"/>
  <c r="CL955" i="9"/>
  <c r="CM955" i="9" s="1"/>
  <c r="CP959" i="9"/>
  <c r="CD963" i="9"/>
  <c r="CE963" i="9" s="1"/>
  <c r="CL963" i="9"/>
  <c r="CM963" i="9" s="1"/>
  <c r="CP1015" i="9"/>
  <c r="CR1015" i="9" s="1"/>
  <c r="CL1015" i="9"/>
  <c r="CM1015" i="9" s="1"/>
  <c r="CP1031" i="9"/>
  <c r="CR1031" i="9" s="1"/>
  <c r="CP1055" i="9"/>
  <c r="CP1069" i="9"/>
  <c r="CR1069" i="9" s="1"/>
  <c r="CS1069" i="9" s="1"/>
  <c r="CL1033" i="9"/>
  <c r="CM1033" i="9" s="1"/>
  <c r="CP1084" i="9"/>
  <c r="CP857" i="9"/>
  <c r="CR857" i="9" s="1"/>
  <c r="CS857" i="9" s="1"/>
  <c r="CP891" i="9"/>
  <c r="CP897" i="9"/>
  <c r="CR897" i="9" s="1"/>
  <c r="CP937" i="9"/>
  <c r="CR937" i="9" s="1"/>
  <c r="CP961" i="9"/>
  <c r="CR961" i="9" s="1"/>
  <c r="CP1041" i="9"/>
  <c r="CR1041" i="9" s="1"/>
  <c r="CP1049" i="9"/>
  <c r="CL1054" i="9"/>
  <c r="CM1054" i="9" s="1"/>
  <c r="CD893" i="9"/>
  <c r="CE893" i="9" s="1"/>
  <c r="CL897" i="9"/>
  <c r="CM897" i="9" s="1"/>
  <c r="CL927" i="9"/>
  <c r="CM927" i="9" s="1"/>
  <c r="CL960" i="9"/>
  <c r="CM960" i="9" s="1"/>
  <c r="CL1049" i="9"/>
  <c r="CM1049" i="9" s="1"/>
  <c r="CL1065" i="9"/>
  <c r="CM1065" i="9" s="1"/>
  <c r="CD879" i="9"/>
  <c r="CE879" i="9" s="1"/>
  <c r="CP892" i="9"/>
  <c r="CQ892" i="9" s="1"/>
  <c r="CL903" i="9"/>
  <c r="CM903" i="9" s="1"/>
  <c r="CD909" i="9"/>
  <c r="CE909" i="9" s="1"/>
  <c r="CL944" i="9"/>
  <c r="CM944" i="9" s="1"/>
  <c r="CL949" i="9"/>
  <c r="CM949" i="9" s="1"/>
  <c r="CD965" i="9"/>
  <c r="CE965" i="9" s="1"/>
  <c r="CL965" i="9"/>
  <c r="CM965" i="9" s="1"/>
  <c r="CP975" i="9"/>
  <c r="CP986" i="9"/>
  <c r="CD1026" i="9"/>
  <c r="CE1026" i="9" s="1"/>
  <c r="CL1026" i="9"/>
  <c r="CM1026" i="9" s="1"/>
  <c r="CL1029" i="9"/>
  <c r="CM1029" i="9" s="1"/>
  <c r="CP1035" i="9"/>
  <c r="CR1035" i="9" s="1"/>
  <c r="CD1037" i="9"/>
  <c r="CE1037" i="9" s="1"/>
  <c r="CL1037" i="9"/>
  <c r="CM1037" i="9" s="1"/>
  <c r="CL1045" i="9"/>
  <c r="CM1045" i="9" s="1"/>
  <c r="CP1060" i="9"/>
  <c r="CP856" i="9"/>
  <c r="CQ856" i="9" s="1"/>
  <c r="CP878" i="9"/>
  <c r="CR878" i="9" s="1"/>
  <c r="CP881" i="9"/>
  <c r="CR881" i="9" s="1"/>
  <c r="CS881" i="9" s="1"/>
  <c r="CP889" i="9"/>
  <c r="CR889" i="9" s="1"/>
  <c r="CP900" i="9"/>
  <c r="CL908" i="9"/>
  <c r="CM908" i="9" s="1"/>
  <c r="CL913" i="9"/>
  <c r="CM913" i="9" s="1"/>
  <c r="CL916" i="9"/>
  <c r="CM916" i="9" s="1"/>
  <c r="CL921" i="9"/>
  <c r="CM921" i="9" s="1"/>
  <c r="CL938" i="9"/>
  <c r="CM938" i="9" s="1"/>
  <c r="CL946" i="9"/>
  <c r="CM946" i="9" s="1"/>
  <c r="CL957" i="9"/>
  <c r="CM957" i="9" s="1"/>
  <c r="CD962" i="9"/>
  <c r="CE962" i="9" s="1"/>
  <c r="CL962" i="9"/>
  <c r="CM962" i="9" s="1"/>
  <c r="CL993" i="9"/>
  <c r="CM993" i="9" s="1"/>
  <c r="CD1034" i="9"/>
  <c r="CE1034" i="9" s="1"/>
  <c r="CL1034" i="9"/>
  <c r="CM1034" i="9" s="1"/>
  <c r="CL1042" i="9"/>
  <c r="CM1042" i="9" s="1"/>
  <c r="CP1051" i="9"/>
  <c r="CR1051" i="9" s="1"/>
  <c r="CL1053" i="9"/>
  <c r="CM1053" i="9" s="1"/>
  <c r="CL1059" i="9"/>
  <c r="CM1059" i="9" s="1"/>
  <c r="CL1062" i="9"/>
  <c r="CM1062" i="9" s="1"/>
  <c r="CP853" i="9"/>
  <c r="CD869" i="9"/>
  <c r="CE869" i="9" s="1"/>
  <c r="CD872" i="9"/>
  <c r="CE872" i="9" s="1"/>
  <c r="CD884" i="9"/>
  <c r="CE884" i="9" s="1"/>
  <c r="CL918" i="9"/>
  <c r="CM918" i="9" s="1"/>
  <c r="CL929" i="9"/>
  <c r="CM929" i="9" s="1"/>
  <c r="CD937" i="9"/>
  <c r="CE937" i="9" s="1"/>
  <c r="CL937" i="9"/>
  <c r="CM937" i="9" s="1"/>
  <c r="CL940" i="9"/>
  <c r="CM940" i="9" s="1"/>
  <c r="CL943" i="9"/>
  <c r="CM943" i="9" s="1"/>
  <c r="CD948" i="9"/>
  <c r="CE948" i="9" s="1"/>
  <c r="CL948" i="9"/>
  <c r="CM948" i="9" s="1"/>
  <c r="CL951" i="9"/>
  <c r="CM951" i="9" s="1"/>
  <c r="CL954" i="9"/>
  <c r="CM954" i="9" s="1"/>
  <c r="CD959" i="9"/>
  <c r="CE959" i="9" s="1"/>
  <c r="CL959" i="9"/>
  <c r="CM959" i="9" s="1"/>
  <c r="CP977" i="9"/>
  <c r="CQ977" i="9" s="1"/>
  <c r="CL1017" i="9"/>
  <c r="CM1017" i="9" s="1"/>
  <c r="CL1039" i="9"/>
  <c r="CM1039" i="9" s="1"/>
  <c r="CL1050" i="9"/>
  <c r="CM1050" i="9" s="1"/>
  <c r="CL1057" i="9"/>
  <c r="CM1057" i="9" s="1"/>
  <c r="CL864" i="9"/>
  <c r="CM864" i="9" s="1"/>
  <c r="CP871" i="9"/>
  <c r="CQ871" i="9" s="1"/>
  <c r="CP874" i="9"/>
  <c r="CR874" i="9" s="1"/>
  <c r="CL893" i="9"/>
  <c r="CM893" i="9" s="1"/>
  <c r="CL910" i="9"/>
  <c r="CM910" i="9" s="1"/>
  <c r="CD912" i="9"/>
  <c r="CE912" i="9" s="1"/>
  <c r="CL912" i="9"/>
  <c r="CM912" i="9" s="1"/>
  <c r="CL915" i="9"/>
  <c r="CM915" i="9" s="1"/>
  <c r="CD920" i="9"/>
  <c r="CE920" i="9" s="1"/>
  <c r="CL920" i="9"/>
  <c r="CM920" i="9" s="1"/>
  <c r="CL923" i="9"/>
  <c r="CM923" i="9" s="1"/>
  <c r="CL926" i="9"/>
  <c r="CM926" i="9" s="1"/>
  <c r="CL934" i="9"/>
  <c r="CM934" i="9" s="1"/>
  <c r="CL945" i="9"/>
  <c r="CM945" i="9" s="1"/>
  <c r="CL956" i="9"/>
  <c r="CM956" i="9" s="1"/>
  <c r="CL964" i="9"/>
  <c r="CM964" i="9" s="1"/>
  <c r="CL1031" i="9"/>
  <c r="CM1031" i="9" s="1"/>
  <c r="CL1061" i="9"/>
  <c r="CM1061" i="9" s="1"/>
  <c r="CL1069" i="9"/>
  <c r="CM1069" i="9" s="1"/>
  <c r="CD902" i="9"/>
  <c r="CE902" i="9" s="1"/>
  <c r="CL904" i="9"/>
  <c r="CM904" i="9" s="1"/>
  <c r="CP907" i="9"/>
  <c r="CQ907" i="9" s="1"/>
  <c r="CL909" i="9"/>
  <c r="CM909" i="9" s="1"/>
  <c r="CL917" i="9"/>
  <c r="CM917" i="9" s="1"/>
  <c r="CL928" i="9"/>
  <c r="CM928" i="9" s="1"/>
  <c r="CL931" i="9"/>
  <c r="CM931" i="9" s="1"/>
  <c r="CL939" i="9"/>
  <c r="CM939" i="9" s="1"/>
  <c r="CD942" i="9"/>
  <c r="CE942" i="9" s="1"/>
  <c r="CL942" i="9"/>
  <c r="CM942" i="9" s="1"/>
  <c r="CL950" i="9"/>
  <c r="CM950" i="9" s="1"/>
  <c r="CD961" i="9"/>
  <c r="CE961" i="9" s="1"/>
  <c r="CP982" i="9"/>
  <c r="CR982" i="9" s="1"/>
  <c r="CL984" i="9"/>
  <c r="CM984" i="9" s="1"/>
  <c r="CL1019" i="9"/>
  <c r="CM1019" i="9" s="1"/>
  <c r="CD1022" i="9"/>
  <c r="CE1022" i="9" s="1"/>
  <c r="CL1022" i="9"/>
  <c r="CM1022" i="9" s="1"/>
  <c r="CL1030" i="9"/>
  <c r="CM1030" i="9" s="1"/>
  <c r="CD1041" i="9"/>
  <c r="CE1041" i="9" s="1"/>
  <c r="CL1041" i="9"/>
  <c r="CM1041" i="9" s="1"/>
  <c r="CD1055" i="9"/>
  <c r="CE1055" i="9" s="1"/>
  <c r="CP1064" i="9"/>
  <c r="CR1064" i="9" s="1"/>
  <c r="CP1081" i="9"/>
  <c r="CR1081" i="9" s="1"/>
  <c r="CP1089" i="9"/>
  <c r="CR1089" i="9" s="1"/>
  <c r="CD1095" i="9"/>
  <c r="CE1095" i="9" s="1"/>
  <c r="CP852" i="9"/>
  <c r="CP861" i="9"/>
  <c r="CR861" i="9" s="1"/>
  <c r="CP870" i="9"/>
  <c r="CR870" i="9" s="1"/>
  <c r="CL914" i="9"/>
  <c r="CM914" i="9" s="1"/>
  <c r="CL922" i="9"/>
  <c r="CM922" i="9" s="1"/>
  <c r="CL925" i="9"/>
  <c r="CM925" i="9" s="1"/>
  <c r="CL933" i="9"/>
  <c r="CM933" i="9" s="1"/>
  <c r="CL936" i="9"/>
  <c r="CM936" i="9" s="1"/>
  <c r="CL947" i="9"/>
  <c r="CM947" i="9" s="1"/>
  <c r="CL958" i="9"/>
  <c r="CM958" i="9" s="1"/>
  <c r="CL1000" i="9"/>
  <c r="CM1000" i="9" s="1"/>
  <c r="CP1005" i="9"/>
  <c r="CQ1005" i="9" s="1"/>
  <c r="CP1025" i="9"/>
  <c r="CR1025" i="9" s="1"/>
  <c r="CP1033" i="9"/>
  <c r="CL1038" i="9"/>
  <c r="CM1038" i="9" s="1"/>
  <c r="CL1046" i="9"/>
  <c r="CM1046" i="9" s="1"/>
  <c r="CL1063" i="9"/>
  <c r="CM1063" i="9" s="1"/>
  <c r="CP855" i="9"/>
  <c r="CQ855" i="9" s="1"/>
  <c r="CD855" i="9"/>
  <c r="CE855" i="9" s="1"/>
  <c r="CP858" i="9"/>
  <c r="CQ858" i="9" s="1"/>
  <c r="CD864" i="9"/>
  <c r="CE864" i="9" s="1"/>
  <c r="CL853" i="9"/>
  <c r="CM853" i="9" s="1"/>
  <c r="CL861" i="9"/>
  <c r="CM861" i="9" s="1"/>
  <c r="CP862" i="9"/>
  <c r="CR862" i="9" s="1"/>
  <c r="CD863" i="9"/>
  <c r="CE863" i="9" s="1"/>
  <c r="CP851" i="9"/>
  <c r="CQ851" i="9" s="1"/>
  <c r="CD851" i="9"/>
  <c r="CE851" i="9" s="1"/>
  <c r="CL860" i="9"/>
  <c r="CM860" i="9" s="1"/>
  <c r="CL859" i="9"/>
  <c r="CM859" i="9" s="1"/>
  <c r="CD866" i="9"/>
  <c r="CE866" i="9" s="1"/>
  <c r="CP854" i="9"/>
  <c r="CR854" i="9" s="1"/>
  <c r="CL854" i="9"/>
  <c r="CM854" i="9" s="1"/>
  <c r="CL857" i="9"/>
  <c r="CM857" i="9" s="1"/>
  <c r="CL872" i="9"/>
  <c r="CM872" i="9" s="1"/>
  <c r="CD882" i="9"/>
  <c r="CE882" i="9" s="1"/>
  <c r="CD886" i="9"/>
  <c r="CE886" i="9" s="1"/>
  <c r="CL889" i="9"/>
  <c r="CM889" i="9" s="1"/>
  <c r="CD890" i="9"/>
  <c r="CE890" i="9" s="1"/>
  <c r="CL899" i="9"/>
  <c r="CM899" i="9" s="1"/>
  <c r="CD907" i="9"/>
  <c r="CE907" i="9" s="1"/>
  <c r="CD871" i="9"/>
  <c r="CE871" i="9" s="1"/>
  <c r="CP876" i="9"/>
  <c r="CQ876" i="9" s="1"/>
  <c r="CD876" i="9"/>
  <c r="CE876" i="9" s="1"/>
  <c r="CL878" i="9"/>
  <c r="CM878" i="9" s="1"/>
  <c r="CL879" i="9"/>
  <c r="CM879" i="9" s="1"/>
  <c r="CP885" i="9"/>
  <c r="CR885" i="9" s="1"/>
  <c r="CP911" i="9"/>
  <c r="CR911" i="9" s="1"/>
  <c r="CD914" i="9"/>
  <c r="CE914" i="9" s="1"/>
  <c r="CP917" i="9"/>
  <c r="CD919" i="9"/>
  <c r="CE919" i="9" s="1"/>
  <c r="CP922" i="9"/>
  <c r="CR922" i="9" s="1"/>
  <c r="CD925" i="9"/>
  <c r="CE925" i="9" s="1"/>
  <c r="CP927" i="9"/>
  <c r="CR927" i="9" s="1"/>
  <c r="CD930" i="9"/>
  <c r="CE930" i="9" s="1"/>
  <c r="CP933" i="9"/>
  <c r="CR933" i="9" s="1"/>
  <c r="CD936" i="9"/>
  <c r="CE936" i="9" s="1"/>
  <c r="CP945" i="9"/>
  <c r="CD947" i="9"/>
  <c r="CE947" i="9" s="1"/>
  <c r="CP950" i="9"/>
  <c r="CD953" i="9"/>
  <c r="CE953" i="9" s="1"/>
  <c r="CP955" i="9"/>
  <c r="CR955" i="9" s="1"/>
  <c r="CD958" i="9"/>
  <c r="CE958" i="9" s="1"/>
  <c r="CL969" i="9"/>
  <c r="CM969" i="9" s="1"/>
  <c r="CP974" i="9"/>
  <c r="CD974" i="9"/>
  <c r="CE974" i="9" s="1"/>
  <c r="CL978" i="9"/>
  <c r="CM978" i="9" s="1"/>
  <c r="CP987" i="9"/>
  <c r="CP990" i="9"/>
  <c r="CP1002" i="9"/>
  <c r="CR1002" i="9" s="1"/>
  <c r="CD1002" i="9"/>
  <c r="CE1002" i="9" s="1"/>
  <c r="CP1006" i="9"/>
  <c r="CR1006" i="9" s="1"/>
  <c r="CL1008" i="9"/>
  <c r="CM1008" i="9" s="1"/>
  <c r="CP1012" i="9"/>
  <c r="CD1025" i="9"/>
  <c r="CE1025" i="9" s="1"/>
  <c r="CP1027" i="9"/>
  <c r="CD1029" i="9"/>
  <c r="CE1029" i="9" s="1"/>
  <c r="CP1030" i="9"/>
  <c r="CQ1030" i="9" s="1"/>
  <c r="CD1044" i="9"/>
  <c r="CE1044" i="9" s="1"/>
  <c r="CL1044" i="9"/>
  <c r="CM1044" i="9" s="1"/>
  <c r="CD1048" i="9"/>
  <c r="CE1048" i="9" s="1"/>
  <c r="CL1048" i="9"/>
  <c r="CM1048" i="9" s="1"/>
  <c r="CP1052" i="9"/>
  <c r="CQ1052" i="9" s="1"/>
  <c r="CP1056" i="9"/>
  <c r="CD1062" i="9"/>
  <c r="CE1062" i="9" s="1"/>
  <c r="CP1063" i="9"/>
  <c r="CR1063" i="9" s="1"/>
  <c r="CD1066" i="9"/>
  <c r="CE1066" i="9" s="1"/>
  <c r="CP1067" i="9"/>
  <c r="CQ1067" i="9" s="1"/>
  <c r="CP1071" i="9"/>
  <c r="CR1071" i="9" s="1"/>
  <c r="CD1072" i="9"/>
  <c r="CE1072" i="9" s="1"/>
  <c r="CP1077" i="9"/>
  <c r="CR1077" i="9" s="1"/>
  <c r="CP875" i="9"/>
  <c r="CD888" i="9"/>
  <c r="CE888" i="9" s="1"/>
  <c r="CL895" i="9"/>
  <c r="CM895" i="9" s="1"/>
  <c r="CD898" i="9"/>
  <c r="CE898" i="9" s="1"/>
  <c r="CP899" i="9"/>
  <c r="CQ899" i="9" s="1"/>
  <c r="CL902" i="9"/>
  <c r="CM902" i="9" s="1"/>
  <c r="CP903" i="9"/>
  <c r="CD903" i="9"/>
  <c r="CE903" i="9" s="1"/>
  <c r="CP906" i="9"/>
  <c r="CD908" i="9"/>
  <c r="CE908" i="9" s="1"/>
  <c r="CP910" i="9"/>
  <c r="CQ910" i="9" s="1"/>
  <c r="CP916" i="9"/>
  <c r="CR916" i="9" s="1"/>
  <c r="CD924" i="9"/>
  <c r="CE924" i="9" s="1"/>
  <c r="CP932" i="9"/>
  <c r="CR932" i="9" s="1"/>
  <c r="CD935" i="9"/>
  <c r="CE935" i="9" s="1"/>
  <c r="CP938" i="9"/>
  <c r="CR938" i="9" s="1"/>
  <c r="CD941" i="9"/>
  <c r="CE941" i="9" s="1"/>
  <c r="CP944" i="9"/>
  <c r="CR944" i="9" s="1"/>
  <c r="CD952" i="9"/>
  <c r="CE952" i="9" s="1"/>
  <c r="CP966" i="9"/>
  <c r="CP967" i="9"/>
  <c r="CR967" i="9" s="1"/>
  <c r="CD967" i="9"/>
  <c r="CE967" i="9" s="1"/>
  <c r="CP973" i="9"/>
  <c r="CQ973" i="9" s="1"/>
  <c r="CL977" i="9"/>
  <c r="CM977" i="9" s="1"/>
  <c r="CD982" i="9"/>
  <c r="CE982" i="9" s="1"/>
  <c r="CP984" i="9"/>
  <c r="CL986" i="9"/>
  <c r="CM986" i="9" s="1"/>
  <c r="CD997" i="9"/>
  <c r="CE997" i="9" s="1"/>
  <c r="CP1001" i="9"/>
  <c r="CR1001" i="9" s="1"/>
  <c r="CP1019" i="9"/>
  <c r="CR1019" i="9" s="1"/>
  <c r="CD1021" i="9"/>
  <c r="CE1021" i="9" s="1"/>
  <c r="CP1022" i="9"/>
  <c r="CL1025" i="9"/>
  <c r="CM1025" i="9" s="1"/>
  <c r="CP1026" i="9"/>
  <c r="CD1033" i="9"/>
  <c r="CE1033" i="9" s="1"/>
  <c r="CP1034" i="9"/>
  <c r="CQ1034" i="9" s="1"/>
  <c r="CP1037" i="9"/>
  <c r="CR1037" i="9" s="1"/>
  <c r="CD1047" i="9"/>
  <c r="CE1047" i="9" s="1"/>
  <c r="CL1051" i="9"/>
  <c r="CM1051" i="9" s="1"/>
  <c r="CD1054" i="9"/>
  <c r="CE1054" i="9" s="1"/>
  <c r="CD1058" i="9"/>
  <c r="CE1058" i="9" s="1"/>
  <c r="CP1088" i="9"/>
  <c r="CL862" i="9"/>
  <c r="CM862" i="9" s="1"/>
  <c r="CP865" i="9"/>
  <c r="CP869" i="9"/>
  <c r="CR869" i="9" s="1"/>
  <c r="CD880" i="9"/>
  <c r="CE880" i="9" s="1"/>
  <c r="CD889" i="9"/>
  <c r="CE889" i="9" s="1"/>
  <c r="CL892" i="9"/>
  <c r="CM892" i="9" s="1"/>
  <c r="CL901" i="9"/>
  <c r="CM901" i="9" s="1"/>
  <c r="CD913" i="9"/>
  <c r="CE913" i="9" s="1"/>
  <c r="CP915" i="9"/>
  <c r="CD918" i="9"/>
  <c r="CE918" i="9" s="1"/>
  <c r="CP921" i="9"/>
  <c r="CR921" i="9" s="1"/>
  <c r="CD923" i="9"/>
  <c r="CE923" i="9" s="1"/>
  <c r="CP926" i="9"/>
  <c r="CD929" i="9"/>
  <c r="CE929" i="9" s="1"/>
  <c r="CP931" i="9"/>
  <c r="CD940" i="9"/>
  <c r="CE940" i="9" s="1"/>
  <c r="CP943" i="9"/>
  <c r="CQ943" i="9" s="1"/>
  <c r="CD946" i="9"/>
  <c r="CE946" i="9" s="1"/>
  <c r="CP949" i="9"/>
  <c r="CR949" i="9" s="1"/>
  <c r="CD951" i="9"/>
  <c r="CE951" i="9" s="1"/>
  <c r="CP954" i="9"/>
  <c r="CD957" i="9"/>
  <c r="CE957" i="9" s="1"/>
  <c r="CL976" i="9"/>
  <c r="CM976" i="9" s="1"/>
  <c r="CP981" i="9"/>
  <c r="CR981" i="9" s="1"/>
  <c r="CP993" i="9"/>
  <c r="CR993" i="9" s="1"/>
  <c r="CD1001" i="9"/>
  <c r="CE1001" i="9" s="1"/>
  <c r="CL1003" i="9"/>
  <c r="CM1003" i="9" s="1"/>
  <c r="CP1008" i="9"/>
  <c r="CR1008" i="9" s="1"/>
  <c r="CP1014" i="9"/>
  <c r="CR1014" i="9" s="1"/>
  <c r="CD1017" i="9"/>
  <c r="CE1017" i="9" s="1"/>
  <c r="CP1029" i="9"/>
  <c r="CQ1029" i="9" s="1"/>
  <c r="CL1036" i="9"/>
  <c r="CM1036" i="9" s="1"/>
  <c r="CD1040" i="9"/>
  <c r="CE1040" i="9" s="1"/>
  <c r="CL1040" i="9"/>
  <c r="CM1040" i="9" s="1"/>
  <c r="CP1044" i="9"/>
  <c r="CR1044" i="9" s="1"/>
  <c r="CP1048" i="9"/>
  <c r="CR1048" i="9" s="1"/>
  <c r="CD1061" i="9"/>
  <c r="CE1061" i="9" s="1"/>
  <c r="CP1062" i="9"/>
  <c r="CR1062" i="9" s="1"/>
  <c r="CD1065" i="9"/>
  <c r="CE1065" i="9" s="1"/>
  <c r="CP1066" i="9"/>
  <c r="CD897" i="9"/>
  <c r="CE897" i="9" s="1"/>
  <c r="CD928" i="9"/>
  <c r="CE928" i="9" s="1"/>
  <c r="CD939" i="9"/>
  <c r="CE939" i="9" s="1"/>
  <c r="CD956" i="9"/>
  <c r="CE956" i="9" s="1"/>
  <c r="CL975" i="9"/>
  <c r="CM975" i="9" s="1"/>
  <c r="CL980" i="9"/>
  <c r="CM980" i="9" s="1"/>
  <c r="CD1016" i="9"/>
  <c r="CE1016" i="9" s="1"/>
  <c r="CD1023" i="9"/>
  <c r="CE1023" i="9" s="1"/>
  <c r="CD1024" i="9"/>
  <c r="CE1024" i="9" s="1"/>
  <c r="CL1028" i="9"/>
  <c r="CM1028" i="9" s="1"/>
  <c r="CD1039" i="9"/>
  <c r="CE1039" i="9" s="1"/>
  <c r="CL1043" i="9"/>
  <c r="CM1043" i="9" s="1"/>
  <c r="CD1046" i="9"/>
  <c r="CE1046" i="9" s="1"/>
  <c r="CP1047" i="9"/>
  <c r="CR1047" i="9" s="1"/>
  <c r="CD1050" i="9"/>
  <c r="CE1050" i="9" s="1"/>
  <c r="CD1053" i="9"/>
  <c r="CE1053" i="9" s="1"/>
  <c r="CP1054" i="9"/>
  <c r="CR1054" i="9" s="1"/>
  <c r="CD1057" i="9"/>
  <c r="CE1057" i="9" s="1"/>
  <c r="CP1058" i="9"/>
  <c r="CR1058" i="9" s="1"/>
  <c r="CP1076" i="9"/>
  <c r="CR1076" i="9" s="1"/>
  <c r="CD1088" i="9"/>
  <c r="CE1088" i="9" s="1"/>
  <c r="CD874" i="9"/>
  <c r="CE874" i="9" s="1"/>
  <c r="CD887" i="9"/>
  <c r="CE887" i="9" s="1"/>
  <c r="CL900" i="9"/>
  <c r="CM900" i="9" s="1"/>
  <c r="CD911" i="9"/>
  <c r="CE911" i="9" s="1"/>
  <c r="CP914" i="9"/>
  <c r="CQ914" i="9" s="1"/>
  <c r="CD917" i="9"/>
  <c r="CE917" i="9" s="1"/>
  <c r="CP919" i="9"/>
  <c r="CR919" i="9" s="1"/>
  <c r="CD922" i="9"/>
  <c r="CE922" i="9" s="1"/>
  <c r="CP925" i="9"/>
  <c r="CR925" i="9" s="1"/>
  <c r="CD927" i="9"/>
  <c r="CE927" i="9" s="1"/>
  <c r="CP930" i="9"/>
  <c r="CR930" i="9" s="1"/>
  <c r="CD933" i="9"/>
  <c r="CE933" i="9" s="1"/>
  <c r="CP936" i="9"/>
  <c r="CR936" i="9" s="1"/>
  <c r="CD945" i="9"/>
  <c r="CE945" i="9" s="1"/>
  <c r="CP947" i="9"/>
  <c r="CR947" i="9" s="1"/>
  <c r="CD950" i="9"/>
  <c r="CE950" i="9" s="1"/>
  <c r="CP953" i="9"/>
  <c r="CQ953" i="9" s="1"/>
  <c r="CP958" i="9"/>
  <c r="CD969" i="9"/>
  <c r="CE969" i="9" s="1"/>
  <c r="CL974" i="9"/>
  <c r="CM974" i="9" s="1"/>
  <c r="CP983" i="9"/>
  <c r="CR983" i="9" s="1"/>
  <c r="CD1004" i="9"/>
  <c r="CE1004" i="9" s="1"/>
  <c r="CP1007" i="9"/>
  <c r="CR1007" i="9" s="1"/>
  <c r="CD1011" i="9"/>
  <c r="CE1011" i="9" s="1"/>
  <c r="CP1017" i="9"/>
  <c r="CL1020" i="9"/>
  <c r="CM1020" i="9" s="1"/>
  <c r="CD1032" i="9"/>
  <c r="CE1032" i="9" s="1"/>
  <c r="CL1032" i="9"/>
  <c r="CM1032" i="9" s="1"/>
  <c r="CP1036" i="9"/>
  <c r="CR1036" i="9" s="1"/>
  <c r="CP1040" i="9"/>
  <c r="CR1040" i="9" s="1"/>
  <c r="CP1061" i="9"/>
  <c r="CR1061" i="9" s="1"/>
  <c r="CP1065" i="9"/>
  <c r="CD1068" i="9"/>
  <c r="CE1068" i="9" s="1"/>
  <c r="CL1068" i="9"/>
  <c r="CM1068" i="9" s="1"/>
  <c r="CD1070" i="9"/>
  <c r="CE1070" i="9" s="1"/>
  <c r="CP1073" i="9"/>
  <c r="CR1073" i="9" s="1"/>
  <c r="CP868" i="9"/>
  <c r="CR868" i="9" s="1"/>
  <c r="CD868" i="9"/>
  <c r="CE868" i="9" s="1"/>
  <c r="CL870" i="9"/>
  <c r="CM870" i="9" s="1"/>
  <c r="CP873" i="9"/>
  <c r="CR873" i="9" s="1"/>
  <c r="CP877" i="9"/>
  <c r="CR877" i="9" s="1"/>
  <c r="CL881" i="9"/>
  <c r="CM881" i="9" s="1"/>
  <c r="CD883" i="9"/>
  <c r="CE883" i="9" s="1"/>
  <c r="CL891" i="9"/>
  <c r="CM891" i="9" s="1"/>
  <c r="CP898" i="9"/>
  <c r="CR898" i="9" s="1"/>
  <c r="CP904" i="9"/>
  <c r="CQ904" i="9" s="1"/>
  <c r="CD906" i="9"/>
  <c r="CE906" i="9" s="1"/>
  <c r="CL907" i="9"/>
  <c r="CM907" i="9" s="1"/>
  <c r="CP908" i="9"/>
  <c r="CQ908" i="9" s="1"/>
  <c r="CD910" i="9"/>
  <c r="CE910" i="9" s="1"/>
  <c r="CD916" i="9"/>
  <c r="CE916" i="9" s="1"/>
  <c r="CP924" i="9"/>
  <c r="CQ924" i="9" s="1"/>
  <c r="CD932" i="9"/>
  <c r="CE932" i="9" s="1"/>
  <c r="CP935" i="9"/>
  <c r="CR935" i="9" s="1"/>
  <c r="CD938" i="9"/>
  <c r="CE938" i="9" s="1"/>
  <c r="CP941" i="9"/>
  <c r="CD944" i="9"/>
  <c r="CE944" i="9" s="1"/>
  <c r="CP952" i="9"/>
  <c r="CP968" i="9"/>
  <c r="CL982" i="9"/>
  <c r="CM982" i="9" s="1"/>
  <c r="CD986" i="9"/>
  <c r="CE986" i="9" s="1"/>
  <c r="CD992" i="9"/>
  <c r="CE992" i="9" s="1"/>
  <c r="CP995" i="9"/>
  <c r="CP996" i="9"/>
  <c r="CQ996" i="9" s="1"/>
  <c r="CD999" i="9"/>
  <c r="CE999" i="9" s="1"/>
  <c r="CP1003" i="9"/>
  <c r="CP1010" i="9"/>
  <c r="CP1013" i="9"/>
  <c r="CR1013" i="9" s="1"/>
  <c r="CL1018" i="9"/>
  <c r="CM1018" i="9" s="1"/>
  <c r="CP1028" i="9"/>
  <c r="CQ1028" i="9" s="1"/>
  <c r="CL1035" i="9"/>
  <c r="CM1035" i="9" s="1"/>
  <c r="CD1038" i="9"/>
  <c r="CE1038" i="9" s="1"/>
  <c r="CP1039" i="9"/>
  <c r="CR1039" i="9" s="1"/>
  <c r="CD1042" i="9"/>
  <c r="CE1042" i="9" s="1"/>
  <c r="CP1043" i="9"/>
  <c r="CD1045" i="9"/>
  <c r="CE1045" i="9" s="1"/>
  <c r="CP1046" i="9"/>
  <c r="CR1046" i="9" s="1"/>
  <c r="CD1049" i="9"/>
  <c r="CE1049" i="9" s="1"/>
  <c r="CP1050" i="9"/>
  <c r="CQ1050" i="9" s="1"/>
  <c r="CP1053" i="9"/>
  <c r="CR1053" i="9" s="1"/>
  <c r="CP1057" i="9"/>
  <c r="CQ1057" i="9" s="1"/>
  <c r="CD1060" i="9"/>
  <c r="CE1060" i="9" s="1"/>
  <c r="CL1060" i="9"/>
  <c r="CM1060" i="9" s="1"/>
  <c r="CL1064" i="9"/>
  <c r="CM1064" i="9" s="1"/>
  <c r="CD1079" i="9"/>
  <c r="CE1079" i="9" s="1"/>
  <c r="CL1081" i="9"/>
  <c r="CM1081" i="9" s="1"/>
  <c r="CD1083" i="9"/>
  <c r="CE1083" i="9" s="1"/>
  <c r="CD1087" i="9"/>
  <c r="CE1087" i="9" s="1"/>
  <c r="CD1091" i="9"/>
  <c r="CE1091" i="9" s="1"/>
  <c r="CP867" i="9"/>
  <c r="CR867" i="9" s="1"/>
  <c r="CL875" i="9"/>
  <c r="CM875" i="9" s="1"/>
  <c r="CD877" i="9"/>
  <c r="CE877" i="9" s="1"/>
  <c r="CL894" i="9"/>
  <c r="CM894" i="9" s="1"/>
  <c r="CL896" i="9"/>
  <c r="CM896" i="9" s="1"/>
  <c r="CP901" i="9"/>
  <c r="CR901" i="9" s="1"/>
  <c r="CS901" i="9" s="1"/>
  <c r="CD901" i="9"/>
  <c r="CE901" i="9" s="1"/>
  <c r="CP913" i="9"/>
  <c r="CR913" i="9" s="1"/>
  <c r="CP918" i="9"/>
  <c r="CD921" i="9"/>
  <c r="CE921" i="9" s="1"/>
  <c r="CP923" i="9"/>
  <c r="CR923" i="9" s="1"/>
  <c r="CD926" i="9"/>
  <c r="CE926" i="9" s="1"/>
  <c r="CP929" i="9"/>
  <c r="CQ929" i="9" s="1"/>
  <c r="CP934" i="9"/>
  <c r="CR934" i="9" s="1"/>
  <c r="CP940" i="9"/>
  <c r="CD943" i="9"/>
  <c r="CE943" i="9" s="1"/>
  <c r="CP946" i="9"/>
  <c r="CR946" i="9" s="1"/>
  <c r="CD949" i="9"/>
  <c r="CE949" i="9" s="1"/>
  <c r="CP951" i="9"/>
  <c r="CQ951" i="9" s="1"/>
  <c r="CD954" i="9"/>
  <c r="CE954" i="9" s="1"/>
  <c r="CP957" i="9"/>
  <c r="CR957" i="9" s="1"/>
  <c r="CL979" i="9"/>
  <c r="CM979" i="9" s="1"/>
  <c r="CP985" i="9"/>
  <c r="CR985" i="9" s="1"/>
  <c r="CP994" i="9"/>
  <c r="CQ994" i="9" s="1"/>
  <c r="CD995" i="9"/>
  <c r="CE995" i="9" s="1"/>
  <c r="CP998" i="9"/>
  <c r="CP1020" i="9"/>
  <c r="CR1020" i="9" s="1"/>
  <c r="CL1023" i="9"/>
  <c r="CM1023" i="9" s="1"/>
  <c r="CL1027" i="9"/>
  <c r="CM1027" i="9" s="1"/>
  <c r="CD1030" i="9"/>
  <c r="CE1030" i="9" s="1"/>
  <c r="CP1032" i="9"/>
  <c r="CQ1032" i="9" s="1"/>
  <c r="CD1052" i="9"/>
  <c r="CE1052" i="9" s="1"/>
  <c r="CL1052" i="9"/>
  <c r="CM1052" i="9" s="1"/>
  <c r="CL1056" i="9"/>
  <c r="CM1056" i="9" s="1"/>
  <c r="CD1063" i="9"/>
  <c r="CE1063" i="9" s="1"/>
  <c r="CL1067" i="9"/>
  <c r="CM1067" i="9" s="1"/>
  <c r="CP1068" i="9"/>
  <c r="CR1068" i="9" s="1"/>
  <c r="CL1071" i="9"/>
  <c r="CM1071" i="9" s="1"/>
  <c r="CL1077" i="9"/>
  <c r="CM1077" i="9" s="1"/>
  <c r="CQ852" i="9"/>
  <c r="CR852" i="9"/>
  <c r="CR865" i="9"/>
  <c r="CQ865" i="9"/>
  <c r="CQ872" i="9"/>
  <c r="BJ1096" i="9"/>
  <c r="BR1096" i="9"/>
  <c r="BZ1096" i="9"/>
  <c r="CH1096" i="9"/>
  <c r="CL858" i="9"/>
  <c r="CM858" i="9" s="1"/>
  <c r="CL863" i="9"/>
  <c r="CM863" i="9" s="1"/>
  <c r="CR863" i="9"/>
  <c r="CQ863" i="9"/>
  <c r="CD867" i="9"/>
  <c r="CE867" i="9" s="1"/>
  <c r="CL871" i="9"/>
  <c r="CM871" i="9" s="1"/>
  <c r="CD875" i="9"/>
  <c r="CE875" i="9" s="1"/>
  <c r="CR879" i="9"/>
  <c r="CQ879" i="9"/>
  <c r="CP883" i="9"/>
  <c r="CR893" i="9"/>
  <c r="CQ893" i="9"/>
  <c r="CP905" i="9"/>
  <c r="CD905" i="9"/>
  <c r="CE905" i="9" s="1"/>
  <c r="CD934" i="9"/>
  <c r="CE934" i="9" s="1"/>
  <c r="CI1096" i="9"/>
  <c r="CR892" i="9"/>
  <c r="BL1096" i="9"/>
  <c r="BT1096" i="9"/>
  <c r="CB1096" i="9"/>
  <c r="CJ1096" i="9"/>
  <c r="CD865" i="9"/>
  <c r="CE865" i="9" s="1"/>
  <c r="CL869" i="9"/>
  <c r="CM869" i="9" s="1"/>
  <c r="CD873" i="9"/>
  <c r="CE873" i="9" s="1"/>
  <c r="CL877" i="9"/>
  <c r="CM877" i="9" s="1"/>
  <c r="CP880" i="9"/>
  <c r="CP886" i="9"/>
  <c r="CD931" i="9"/>
  <c r="CE931" i="9" s="1"/>
  <c r="CO1096" i="9"/>
  <c r="BS1096" i="9"/>
  <c r="CS861" i="9"/>
  <c r="CC1096" i="9"/>
  <c r="CL851" i="9"/>
  <c r="CM851" i="9" s="1"/>
  <c r="CD853" i="9"/>
  <c r="CE853" i="9" s="1"/>
  <c r="CL855" i="9"/>
  <c r="CM855" i="9" s="1"/>
  <c r="CD857" i="9"/>
  <c r="CE857" i="9" s="1"/>
  <c r="CL868" i="9"/>
  <c r="CM868" i="9" s="1"/>
  <c r="CL876" i="9"/>
  <c r="CM876" i="9" s="1"/>
  <c r="CR917" i="9"/>
  <c r="CQ917" i="9"/>
  <c r="CA1096" i="9"/>
  <c r="BM1096" i="9"/>
  <c r="BU1096" i="9"/>
  <c r="BN1096" i="9"/>
  <c r="CD858" i="9"/>
  <c r="CE858" i="9" s="1"/>
  <c r="CD960" i="9"/>
  <c r="CE960" i="9" s="1"/>
  <c r="BK1096" i="9"/>
  <c r="CD856" i="9"/>
  <c r="CE856" i="9" s="1"/>
  <c r="CK1096" i="9"/>
  <c r="BV1096" i="9"/>
  <c r="BO1096" i="9"/>
  <c r="BW1096" i="9"/>
  <c r="CL852" i="9"/>
  <c r="CM852" i="9" s="1"/>
  <c r="CD854" i="9"/>
  <c r="CE854" i="9" s="1"/>
  <c r="CL856" i="9"/>
  <c r="CM856" i="9" s="1"/>
  <c r="CD859" i="9"/>
  <c r="CE859" i="9" s="1"/>
  <c r="CD860" i="9"/>
  <c r="CE860" i="9" s="1"/>
  <c r="CD861" i="9"/>
  <c r="CE861" i="9" s="1"/>
  <c r="CD862" i="9"/>
  <c r="CE862" i="9" s="1"/>
  <c r="CL866" i="9"/>
  <c r="CM866" i="9" s="1"/>
  <c r="CD870" i="9"/>
  <c r="CE870" i="9" s="1"/>
  <c r="CL874" i="9"/>
  <c r="CM874" i="9" s="1"/>
  <c r="CD878" i="9"/>
  <c r="CE878" i="9" s="1"/>
  <c r="CD885" i="9"/>
  <c r="CE885" i="9" s="1"/>
  <c r="CD852" i="9"/>
  <c r="CE852" i="9" s="1"/>
  <c r="BP1096" i="9"/>
  <c r="BX1096" i="9"/>
  <c r="CF1096" i="9"/>
  <c r="CL865" i="9"/>
  <c r="CM865" i="9" s="1"/>
  <c r="CL873" i="9"/>
  <c r="CM873" i="9" s="1"/>
  <c r="CP884" i="9"/>
  <c r="CR900" i="9"/>
  <c r="CQ900" i="9"/>
  <c r="CR907" i="9"/>
  <c r="CD892" i="9"/>
  <c r="CE892" i="9" s="1"/>
  <c r="CD899" i="9"/>
  <c r="CE899" i="9" s="1"/>
  <c r="CR903" i="9"/>
  <c r="CQ903" i="9"/>
  <c r="CD881" i="9"/>
  <c r="CE881" i="9" s="1"/>
  <c r="CP895" i="9"/>
  <c r="CD904" i="9"/>
  <c r="CE904" i="9" s="1"/>
  <c r="CD964" i="9"/>
  <c r="CE964" i="9" s="1"/>
  <c r="CL882" i="9"/>
  <c r="CM882" i="9" s="1"/>
  <c r="CL887" i="9"/>
  <c r="CM887" i="9" s="1"/>
  <c r="CL888" i="9"/>
  <c r="CM888" i="9" s="1"/>
  <c r="CD896" i="9"/>
  <c r="CE896" i="9" s="1"/>
  <c r="CL880" i="9"/>
  <c r="CM880" i="9" s="1"/>
  <c r="CL883" i="9"/>
  <c r="CM883" i="9" s="1"/>
  <c r="CL884" i="9"/>
  <c r="CM884" i="9" s="1"/>
  <c r="CL885" i="9"/>
  <c r="CM885" i="9" s="1"/>
  <c r="CL886" i="9"/>
  <c r="CM886" i="9" s="1"/>
  <c r="CD895" i="9"/>
  <c r="CE895" i="9" s="1"/>
  <c r="CP896" i="9"/>
  <c r="CD900" i="9"/>
  <c r="CE900" i="9" s="1"/>
  <c r="CL905" i="9"/>
  <c r="CM905" i="9" s="1"/>
  <c r="CD915" i="9"/>
  <c r="CE915" i="9" s="1"/>
  <c r="CP887" i="9"/>
  <c r="CP888" i="9"/>
  <c r="CD891" i="9"/>
  <c r="CE891" i="9" s="1"/>
  <c r="CP894" i="9"/>
  <c r="CD894" i="9"/>
  <c r="CE894" i="9" s="1"/>
  <c r="CD955" i="9"/>
  <c r="CE955" i="9" s="1"/>
  <c r="CR966" i="9"/>
  <c r="CQ966" i="9"/>
  <c r="CR912" i="9"/>
  <c r="CQ912" i="9"/>
  <c r="CR928" i="9"/>
  <c r="CQ928" i="9"/>
  <c r="CD966" i="9"/>
  <c r="CE966" i="9" s="1"/>
  <c r="CR973" i="9"/>
  <c r="CR939" i="9"/>
  <c r="CQ939" i="9"/>
  <c r="CQ955" i="9"/>
  <c r="CR960" i="9"/>
  <c r="CQ960" i="9"/>
  <c r="CP970" i="9"/>
  <c r="CP971" i="9"/>
  <c r="CD971" i="9"/>
  <c r="CE971" i="9" s="1"/>
  <c r="CR926" i="9"/>
  <c r="CQ926" i="9"/>
  <c r="CR996" i="9"/>
  <c r="CR924" i="9"/>
  <c r="CR956" i="9"/>
  <c r="CQ956" i="9"/>
  <c r="CL966" i="9"/>
  <c r="CM966" i="9" s="1"/>
  <c r="CR951" i="9"/>
  <c r="CR965" i="9"/>
  <c r="CQ965" i="9"/>
  <c r="CP972" i="9"/>
  <c r="CD968" i="9"/>
  <c r="CE968" i="9" s="1"/>
  <c r="CL970" i="9"/>
  <c r="CM970" i="9" s="1"/>
  <c r="CD972" i="9"/>
  <c r="CE972" i="9" s="1"/>
  <c r="CP980" i="9"/>
  <c r="CP991" i="9"/>
  <c r="CD973" i="9"/>
  <c r="CE973" i="9" s="1"/>
  <c r="CP979" i="9"/>
  <c r="CD981" i="9"/>
  <c r="CE981" i="9" s="1"/>
  <c r="CL983" i="9"/>
  <c r="CM983" i="9" s="1"/>
  <c r="CD985" i="9"/>
  <c r="CE985" i="9" s="1"/>
  <c r="CP989" i="9"/>
  <c r="CL967" i="9"/>
  <c r="CM967" i="9" s="1"/>
  <c r="CL971" i="9"/>
  <c r="CM971" i="9" s="1"/>
  <c r="CD980" i="9"/>
  <c r="CE980" i="9" s="1"/>
  <c r="CP999" i="9"/>
  <c r="CP1004" i="9"/>
  <c r="CD975" i="9"/>
  <c r="CE975" i="9" s="1"/>
  <c r="CD976" i="9"/>
  <c r="CE976" i="9" s="1"/>
  <c r="CD977" i="9"/>
  <c r="CE977" i="9" s="1"/>
  <c r="CD978" i="9"/>
  <c r="CE978" i="9" s="1"/>
  <c r="CD979" i="9"/>
  <c r="CE979" i="9" s="1"/>
  <c r="CD984" i="9"/>
  <c r="CE984" i="9" s="1"/>
  <c r="CL968" i="9"/>
  <c r="CM968" i="9" s="1"/>
  <c r="CD970" i="9"/>
  <c r="CE970" i="9" s="1"/>
  <c r="CL972" i="9"/>
  <c r="CM972" i="9" s="1"/>
  <c r="CQ1014" i="9"/>
  <c r="CL973" i="9"/>
  <c r="CM973" i="9" s="1"/>
  <c r="CL981" i="9"/>
  <c r="CM981" i="9" s="1"/>
  <c r="CD983" i="9"/>
  <c r="CE983" i="9" s="1"/>
  <c r="CL985" i="9"/>
  <c r="CM985" i="9" s="1"/>
  <c r="CR986" i="9"/>
  <c r="CQ986" i="9"/>
  <c r="CP992" i="9"/>
  <c r="CL996" i="9"/>
  <c r="CM996" i="9" s="1"/>
  <c r="CP997" i="9"/>
  <c r="CR1000" i="9"/>
  <c r="CQ1000" i="9"/>
  <c r="CL990" i="9"/>
  <c r="CM990" i="9" s="1"/>
  <c r="CD991" i="9"/>
  <c r="CE991" i="9" s="1"/>
  <c r="CL994" i="9"/>
  <c r="CM994" i="9" s="1"/>
  <c r="CD998" i="9"/>
  <c r="CE998" i="9" s="1"/>
  <c r="CL1002" i="9"/>
  <c r="CM1002" i="9" s="1"/>
  <c r="CD1006" i="9"/>
  <c r="CE1006" i="9" s="1"/>
  <c r="CL987" i="9"/>
  <c r="CM987" i="9" s="1"/>
  <c r="CD988" i="9"/>
  <c r="CE988" i="9" s="1"/>
  <c r="CL995" i="9"/>
  <c r="CM995" i="9" s="1"/>
  <c r="CL1001" i="9"/>
  <c r="CM1001" i="9" s="1"/>
  <c r="CD1005" i="9"/>
  <c r="CE1005" i="9" s="1"/>
  <c r="CD1031" i="9"/>
  <c r="CE1031" i="9" s="1"/>
  <c r="CL989" i="9"/>
  <c r="CM989" i="9" s="1"/>
  <c r="CD990" i="9"/>
  <c r="CE990" i="9" s="1"/>
  <c r="CD993" i="9"/>
  <c r="CE993" i="9" s="1"/>
  <c r="CL997" i="9"/>
  <c r="CM997" i="9" s="1"/>
  <c r="CL999" i="9"/>
  <c r="CM999" i="9" s="1"/>
  <c r="CD1003" i="9"/>
  <c r="CE1003" i="9" s="1"/>
  <c r="CP1011" i="9"/>
  <c r="CR1012" i="9"/>
  <c r="CQ1012" i="9"/>
  <c r="CD987" i="9"/>
  <c r="CE987" i="9" s="1"/>
  <c r="CL991" i="9"/>
  <c r="CM991" i="9" s="1"/>
  <c r="CD994" i="9"/>
  <c r="CE994" i="9" s="1"/>
  <c r="CL998" i="9"/>
  <c r="CM998" i="9" s="1"/>
  <c r="CP1009" i="9"/>
  <c r="CD1013" i="9"/>
  <c r="CE1013" i="9" s="1"/>
  <c r="CQ1059" i="9"/>
  <c r="CP1072" i="9"/>
  <c r="CL1005" i="9"/>
  <c r="CM1005" i="9" s="1"/>
  <c r="CL988" i="9"/>
  <c r="CM988" i="9" s="1"/>
  <c r="CD989" i="9"/>
  <c r="CE989" i="9" s="1"/>
  <c r="CL992" i="9"/>
  <c r="CM992" i="9" s="1"/>
  <c r="CD996" i="9"/>
  <c r="CE996" i="9" s="1"/>
  <c r="CD1000" i="9"/>
  <c r="CE1000" i="9" s="1"/>
  <c r="CL1004" i="9"/>
  <c r="CM1004" i="9" s="1"/>
  <c r="CD1009" i="9"/>
  <c r="CE1009" i="9" s="1"/>
  <c r="CL1010" i="9"/>
  <c r="CM1010" i="9" s="1"/>
  <c r="CL1012" i="9"/>
  <c r="CM1012" i="9" s="1"/>
  <c r="CD1014" i="9"/>
  <c r="CE1014" i="9" s="1"/>
  <c r="CR1032" i="9"/>
  <c r="CD1056" i="9"/>
  <c r="CE1056" i="9" s="1"/>
  <c r="CD1064" i="9"/>
  <c r="CE1064" i="9" s="1"/>
  <c r="CD1092" i="9"/>
  <c r="CE1092" i="9" s="1"/>
  <c r="CD1015" i="9"/>
  <c r="CE1015" i="9" s="1"/>
  <c r="CP1023" i="9"/>
  <c r="CL1089" i="9"/>
  <c r="CM1089" i="9" s="1"/>
  <c r="CL1007" i="9"/>
  <c r="CM1007" i="9" s="1"/>
  <c r="CD1008" i="9"/>
  <c r="CE1008" i="9" s="1"/>
  <c r="CD1018" i="9"/>
  <c r="CE1018" i="9" s="1"/>
  <c r="CD1020" i="9"/>
  <c r="CE1020" i="9" s="1"/>
  <c r="CD1010" i="9"/>
  <c r="CE1010" i="9" s="1"/>
  <c r="CD1012" i="9"/>
  <c r="CE1012" i="9" s="1"/>
  <c r="CL1013" i="9"/>
  <c r="CM1013" i="9" s="1"/>
  <c r="CD1036" i="9"/>
  <c r="CE1036" i="9" s="1"/>
  <c r="CL1009" i="9"/>
  <c r="CM1009" i="9" s="1"/>
  <c r="CL1011" i="9"/>
  <c r="CM1011" i="9" s="1"/>
  <c r="CL1014" i="9"/>
  <c r="CM1014" i="9" s="1"/>
  <c r="CD1019" i="9"/>
  <c r="CE1019" i="9" s="1"/>
  <c r="CD1027" i="9"/>
  <c r="CE1027" i="9" s="1"/>
  <c r="CD1028" i="9"/>
  <c r="CE1028" i="9" s="1"/>
  <c r="CD1035" i="9"/>
  <c r="CE1035" i="9" s="1"/>
  <c r="CD1043" i="9"/>
  <c r="CE1043" i="9" s="1"/>
  <c r="CD1051" i="9"/>
  <c r="CE1051" i="9" s="1"/>
  <c r="CD1059" i="9"/>
  <c r="CE1059" i="9" s="1"/>
  <c r="CD1067" i="9"/>
  <c r="CE1067" i="9" s="1"/>
  <c r="CL1006" i="9"/>
  <c r="CM1006" i="9" s="1"/>
  <c r="CD1007" i="9"/>
  <c r="CE1007" i="9" s="1"/>
  <c r="CP1075" i="9"/>
  <c r="CD1075" i="9"/>
  <c r="CE1075" i="9" s="1"/>
  <c r="CL1085" i="9"/>
  <c r="CM1085" i="9" s="1"/>
  <c r="CR1033" i="9"/>
  <c r="CQ1033" i="9"/>
  <c r="CR1084" i="9"/>
  <c r="CQ1084" i="9"/>
  <c r="CP1016" i="9"/>
  <c r="CP1024" i="9"/>
  <c r="CR1055" i="9"/>
  <c r="CQ1055" i="9"/>
  <c r="CR1080" i="9"/>
  <c r="CQ1080" i="9"/>
  <c r="CQ1081" i="9"/>
  <c r="CD1084" i="9"/>
  <c r="CE1084" i="9" s="1"/>
  <c r="CP1021" i="9"/>
  <c r="CP1070" i="9"/>
  <c r="CL1093" i="9"/>
  <c r="CM1093" i="9" s="1"/>
  <c r="CP1018" i="9"/>
  <c r="CR1029" i="9"/>
  <c r="CQ1053" i="9"/>
  <c r="CL1074" i="9"/>
  <c r="CM1074" i="9" s="1"/>
  <c r="CD1080" i="9"/>
  <c r="CE1080" i="9" s="1"/>
  <c r="CP1092" i="9"/>
  <c r="CD1069" i="9"/>
  <c r="CE1069" i="9" s="1"/>
  <c r="CL1076" i="9"/>
  <c r="CM1076" i="9" s="1"/>
  <c r="CD1077" i="9"/>
  <c r="CE1077" i="9" s="1"/>
  <c r="CL1078" i="9"/>
  <c r="CM1078" i="9" s="1"/>
  <c r="CL1082" i="9"/>
  <c r="CM1082" i="9" s="1"/>
  <c r="CL1086" i="9"/>
  <c r="CM1086" i="9" s="1"/>
  <c r="CL1090" i="9"/>
  <c r="CM1090" i="9" s="1"/>
  <c r="CL1094" i="9"/>
  <c r="CM1094" i="9" s="1"/>
  <c r="CL1073" i="9"/>
  <c r="CM1073" i="9" s="1"/>
  <c r="CD1074" i="9"/>
  <c r="CE1074" i="9" s="1"/>
  <c r="CP1078" i="9"/>
  <c r="CD1081" i="9"/>
  <c r="CE1081" i="9" s="1"/>
  <c r="CP1082" i="9"/>
  <c r="CD1085" i="9"/>
  <c r="CE1085" i="9" s="1"/>
  <c r="CP1086" i="9"/>
  <c r="CD1089" i="9"/>
  <c r="CE1089" i="9" s="1"/>
  <c r="CP1090" i="9"/>
  <c r="CD1093" i="9"/>
  <c r="CE1093" i="9" s="1"/>
  <c r="CP1094" i="9"/>
  <c r="CL1070" i="9"/>
  <c r="CM1070" i="9" s="1"/>
  <c r="CD1071" i="9"/>
  <c r="CE1071" i="9" s="1"/>
  <c r="CL1079" i="9"/>
  <c r="CM1079" i="9" s="1"/>
  <c r="CL1083" i="9"/>
  <c r="CM1083" i="9" s="1"/>
  <c r="CL1087" i="9"/>
  <c r="CM1087" i="9" s="1"/>
  <c r="CL1091" i="9"/>
  <c r="CM1091" i="9" s="1"/>
  <c r="CL1095" i="9"/>
  <c r="CM1095" i="9" s="1"/>
  <c r="CL1075" i="9"/>
  <c r="CM1075" i="9" s="1"/>
  <c r="CD1076" i="9"/>
  <c r="CE1076" i="9" s="1"/>
  <c r="CD1078" i="9"/>
  <c r="CE1078" i="9" s="1"/>
  <c r="CP1079" i="9"/>
  <c r="CD1082" i="9"/>
  <c r="CE1082" i="9" s="1"/>
  <c r="CP1083" i="9"/>
  <c r="CD1086" i="9"/>
  <c r="CE1086" i="9" s="1"/>
  <c r="CP1087" i="9"/>
  <c r="CD1090" i="9"/>
  <c r="CE1090" i="9" s="1"/>
  <c r="CP1091" i="9"/>
  <c r="CD1094" i="9"/>
  <c r="CE1094" i="9" s="1"/>
  <c r="CP1095" i="9"/>
  <c r="CL1072" i="9"/>
  <c r="CM1072" i="9" s="1"/>
  <c r="CD1073" i="9"/>
  <c r="CE1073" i="9" s="1"/>
  <c r="CL1080" i="9"/>
  <c r="CM1080" i="9" s="1"/>
  <c r="CL1084" i="9"/>
  <c r="CM1084" i="9" s="1"/>
  <c r="CL1088" i="9"/>
  <c r="CM1088" i="9" s="1"/>
  <c r="CL1092" i="9"/>
  <c r="CM1092" i="9" s="1"/>
  <c r="CO822" i="9"/>
  <c r="CO548" i="9"/>
  <c r="AZ552" i="9"/>
  <c r="BA552" i="9"/>
  <c r="BB552" i="9"/>
  <c r="BC552" i="9"/>
  <c r="BD552" i="9"/>
  <c r="BE552" i="9"/>
  <c r="BF552" i="9"/>
  <c r="BG552" i="9"/>
  <c r="BH552" i="9"/>
  <c r="BI552" i="9"/>
  <c r="BJ552" i="9"/>
  <c r="BK552" i="9"/>
  <c r="BL552" i="9"/>
  <c r="BM552" i="9"/>
  <c r="BN552" i="9"/>
  <c r="BO552" i="9"/>
  <c r="BP552" i="9"/>
  <c r="BQ552" i="9"/>
  <c r="BR552" i="9"/>
  <c r="BS552" i="9"/>
  <c r="BT552" i="9"/>
  <c r="BU552" i="9"/>
  <c r="BV552" i="9"/>
  <c r="BW552" i="9"/>
  <c r="BX552" i="9"/>
  <c r="BY552" i="9"/>
  <c r="BZ552" i="9"/>
  <c r="CA552" i="9"/>
  <c r="CB552" i="9"/>
  <c r="CC552" i="9"/>
  <c r="CF552" i="9"/>
  <c r="CG552" i="9"/>
  <c r="CH552" i="9"/>
  <c r="CI552" i="9"/>
  <c r="CJ552" i="9"/>
  <c r="CK552" i="9"/>
  <c r="AZ553" i="9"/>
  <c r="BA553" i="9"/>
  <c r="BB553" i="9"/>
  <c r="BC553" i="9"/>
  <c r="BD553" i="9"/>
  <c r="BE553" i="9"/>
  <c r="BF553" i="9"/>
  <c r="BG553" i="9"/>
  <c r="BH553" i="9"/>
  <c r="BI553" i="9"/>
  <c r="BJ553" i="9"/>
  <c r="BK553" i="9"/>
  <c r="BL553" i="9"/>
  <c r="BM553" i="9"/>
  <c r="BN553" i="9"/>
  <c r="BO553" i="9"/>
  <c r="BP553" i="9"/>
  <c r="BQ553" i="9"/>
  <c r="BR553" i="9"/>
  <c r="BS553" i="9"/>
  <c r="BT553" i="9"/>
  <c r="BU553" i="9"/>
  <c r="BV553" i="9"/>
  <c r="BW553" i="9"/>
  <c r="BX553" i="9"/>
  <c r="BY553" i="9"/>
  <c r="BZ553" i="9"/>
  <c r="CA553" i="9"/>
  <c r="CB553" i="9"/>
  <c r="CC553" i="9"/>
  <c r="CF553" i="9"/>
  <c r="CG553" i="9"/>
  <c r="CH553" i="9"/>
  <c r="CI553" i="9"/>
  <c r="CJ553" i="9"/>
  <c r="CK553" i="9"/>
  <c r="AZ554" i="9"/>
  <c r="BA554" i="9"/>
  <c r="BB554" i="9"/>
  <c r="BC554" i="9"/>
  <c r="BD554" i="9"/>
  <c r="BE554" i="9"/>
  <c r="BF554" i="9"/>
  <c r="BG554" i="9"/>
  <c r="BH554" i="9"/>
  <c r="BI554" i="9"/>
  <c r="BJ554" i="9"/>
  <c r="BK554" i="9"/>
  <c r="BL554" i="9"/>
  <c r="BM554" i="9"/>
  <c r="BN554" i="9"/>
  <c r="BO554" i="9"/>
  <c r="BP554" i="9"/>
  <c r="BQ554" i="9"/>
  <c r="BR554" i="9"/>
  <c r="BS554" i="9"/>
  <c r="BT554" i="9"/>
  <c r="BU554" i="9"/>
  <c r="BV554" i="9"/>
  <c r="BW554" i="9"/>
  <c r="BX554" i="9"/>
  <c r="BY554" i="9"/>
  <c r="BZ554" i="9"/>
  <c r="CA554" i="9"/>
  <c r="CB554" i="9"/>
  <c r="CC554" i="9"/>
  <c r="CF554" i="9"/>
  <c r="CG554" i="9"/>
  <c r="CH554" i="9"/>
  <c r="CI554" i="9"/>
  <c r="CJ554" i="9"/>
  <c r="CK554" i="9"/>
  <c r="AZ555" i="9"/>
  <c r="BA555" i="9"/>
  <c r="BB555" i="9"/>
  <c r="BC555" i="9"/>
  <c r="BD555" i="9"/>
  <c r="BE555" i="9"/>
  <c r="BF555" i="9"/>
  <c r="BG555" i="9"/>
  <c r="BH555" i="9"/>
  <c r="BI555" i="9"/>
  <c r="BJ555" i="9"/>
  <c r="BK555" i="9"/>
  <c r="BL555" i="9"/>
  <c r="BM555" i="9"/>
  <c r="BN555" i="9"/>
  <c r="BO555" i="9"/>
  <c r="BP555" i="9"/>
  <c r="BQ555" i="9"/>
  <c r="BR555" i="9"/>
  <c r="BS555" i="9"/>
  <c r="BT555" i="9"/>
  <c r="BU555" i="9"/>
  <c r="BV555" i="9"/>
  <c r="BW555" i="9"/>
  <c r="BX555" i="9"/>
  <c r="BY555" i="9"/>
  <c r="BZ555" i="9"/>
  <c r="CA555" i="9"/>
  <c r="CB555" i="9"/>
  <c r="CC555" i="9"/>
  <c r="CF555" i="9"/>
  <c r="CG555" i="9"/>
  <c r="CH555" i="9"/>
  <c r="CI555" i="9"/>
  <c r="CJ555" i="9"/>
  <c r="CK555" i="9"/>
  <c r="AZ556" i="9"/>
  <c r="BA556" i="9"/>
  <c r="BB556" i="9"/>
  <c r="BC556" i="9"/>
  <c r="BD556" i="9"/>
  <c r="BE556" i="9"/>
  <c r="BF556" i="9"/>
  <c r="BG556" i="9"/>
  <c r="BH556" i="9"/>
  <c r="BI556" i="9"/>
  <c r="BJ556" i="9"/>
  <c r="BK556" i="9"/>
  <c r="BL556" i="9"/>
  <c r="BM556" i="9"/>
  <c r="BN556" i="9"/>
  <c r="BO556" i="9"/>
  <c r="BP556" i="9"/>
  <c r="BQ556" i="9"/>
  <c r="BR556" i="9"/>
  <c r="BS556" i="9"/>
  <c r="BT556" i="9"/>
  <c r="BU556" i="9"/>
  <c r="BV556" i="9"/>
  <c r="BW556" i="9"/>
  <c r="BX556" i="9"/>
  <c r="BY556" i="9"/>
  <c r="BZ556" i="9"/>
  <c r="CA556" i="9"/>
  <c r="CB556" i="9"/>
  <c r="CC556" i="9"/>
  <c r="CF556" i="9"/>
  <c r="CG556" i="9"/>
  <c r="CH556" i="9"/>
  <c r="CI556" i="9"/>
  <c r="CJ556" i="9"/>
  <c r="CK556" i="9"/>
  <c r="AZ557" i="9"/>
  <c r="BA557" i="9"/>
  <c r="BB557" i="9"/>
  <c r="BC557" i="9"/>
  <c r="BD557" i="9"/>
  <c r="BE557" i="9"/>
  <c r="BF557" i="9"/>
  <c r="BG557" i="9"/>
  <c r="BH557" i="9"/>
  <c r="BI557" i="9"/>
  <c r="BJ557" i="9"/>
  <c r="BK557" i="9"/>
  <c r="BL557" i="9"/>
  <c r="BM557" i="9"/>
  <c r="BN557" i="9"/>
  <c r="BO557" i="9"/>
  <c r="BP557" i="9"/>
  <c r="BQ557" i="9"/>
  <c r="BR557" i="9"/>
  <c r="BS557" i="9"/>
  <c r="BT557" i="9"/>
  <c r="BU557" i="9"/>
  <c r="BV557" i="9"/>
  <c r="BW557" i="9"/>
  <c r="BX557" i="9"/>
  <c r="BY557" i="9"/>
  <c r="BZ557" i="9"/>
  <c r="CA557" i="9"/>
  <c r="CB557" i="9"/>
  <c r="CC557" i="9"/>
  <c r="CF557" i="9"/>
  <c r="CG557" i="9"/>
  <c r="CH557" i="9"/>
  <c r="CI557" i="9"/>
  <c r="CJ557" i="9"/>
  <c r="CK557" i="9"/>
  <c r="AZ558" i="9"/>
  <c r="BA558" i="9"/>
  <c r="BB558" i="9"/>
  <c r="BC558" i="9"/>
  <c r="BD558" i="9"/>
  <c r="BE558" i="9"/>
  <c r="BF558" i="9"/>
  <c r="BG558" i="9"/>
  <c r="BH558" i="9"/>
  <c r="BI558" i="9"/>
  <c r="BJ558" i="9"/>
  <c r="BK558" i="9"/>
  <c r="BL558" i="9"/>
  <c r="BM558" i="9"/>
  <c r="BN558" i="9"/>
  <c r="BO558" i="9"/>
  <c r="BP558" i="9"/>
  <c r="BQ558" i="9"/>
  <c r="BR558" i="9"/>
  <c r="BS558" i="9"/>
  <c r="BT558" i="9"/>
  <c r="BU558" i="9"/>
  <c r="BV558" i="9"/>
  <c r="BW558" i="9"/>
  <c r="BX558" i="9"/>
  <c r="BY558" i="9"/>
  <c r="BZ558" i="9"/>
  <c r="CA558" i="9"/>
  <c r="CB558" i="9"/>
  <c r="CC558" i="9"/>
  <c r="CF558" i="9"/>
  <c r="CG558" i="9"/>
  <c r="CH558" i="9"/>
  <c r="CI558" i="9"/>
  <c r="CJ558" i="9"/>
  <c r="CK558" i="9"/>
  <c r="AZ559" i="9"/>
  <c r="BA559" i="9"/>
  <c r="BB559" i="9"/>
  <c r="BC559" i="9"/>
  <c r="BD559" i="9"/>
  <c r="BE559" i="9"/>
  <c r="BF559" i="9"/>
  <c r="BG559" i="9"/>
  <c r="BH559" i="9"/>
  <c r="BI559" i="9"/>
  <c r="BJ559" i="9"/>
  <c r="BK559" i="9"/>
  <c r="BL559" i="9"/>
  <c r="BM559" i="9"/>
  <c r="BN559" i="9"/>
  <c r="BO559" i="9"/>
  <c r="BP559" i="9"/>
  <c r="BQ559" i="9"/>
  <c r="BR559" i="9"/>
  <c r="BS559" i="9"/>
  <c r="BT559" i="9"/>
  <c r="BU559" i="9"/>
  <c r="BV559" i="9"/>
  <c r="BW559" i="9"/>
  <c r="BX559" i="9"/>
  <c r="BY559" i="9"/>
  <c r="BZ559" i="9"/>
  <c r="CA559" i="9"/>
  <c r="CB559" i="9"/>
  <c r="CC559" i="9"/>
  <c r="CF559" i="9"/>
  <c r="CG559" i="9"/>
  <c r="CH559" i="9"/>
  <c r="CI559" i="9"/>
  <c r="CJ559" i="9"/>
  <c r="CK559" i="9"/>
  <c r="AZ560" i="9"/>
  <c r="BA560" i="9"/>
  <c r="BB560" i="9"/>
  <c r="BC560" i="9"/>
  <c r="BD560" i="9"/>
  <c r="BE560" i="9"/>
  <c r="BF560" i="9"/>
  <c r="BG560" i="9"/>
  <c r="BH560" i="9"/>
  <c r="BI560" i="9"/>
  <c r="BJ560" i="9"/>
  <c r="BK560" i="9"/>
  <c r="BL560" i="9"/>
  <c r="BM560" i="9"/>
  <c r="BN560" i="9"/>
  <c r="BO560" i="9"/>
  <c r="BP560" i="9"/>
  <c r="BQ560" i="9"/>
  <c r="BR560" i="9"/>
  <c r="BS560" i="9"/>
  <c r="BT560" i="9"/>
  <c r="BU560" i="9"/>
  <c r="BV560" i="9"/>
  <c r="BW560" i="9"/>
  <c r="BX560" i="9"/>
  <c r="BY560" i="9"/>
  <c r="BZ560" i="9"/>
  <c r="CA560" i="9"/>
  <c r="CB560" i="9"/>
  <c r="CC560" i="9"/>
  <c r="CF560" i="9"/>
  <c r="CG560" i="9"/>
  <c r="CH560" i="9"/>
  <c r="CI560" i="9"/>
  <c r="CJ560" i="9"/>
  <c r="CK560" i="9"/>
  <c r="AZ561" i="9"/>
  <c r="BA561" i="9"/>
  <c r="BB561" i="9"/>
  <c r="BC561" i="9"/>
  <c r="BD561" i="9"/>
  <c r="BE561" i="9"/>
  <c r="BF561" i="9"/>
  <c r="BG561" i="9"/>
  <c r="BH561" i="9"/>
  <c r="BI561" i="9"/>
  <c r="BJ561" i="9"/>
  <c r="BK561" i="9"/>
  <c r="BL561" i="9"/>
  <c r="BM561" i="9"/>
  <c r="BN561" i="9"/>
  <c r="BO561" i="9"/>
  <c r="BP561" i="9"/>
  <c r="BQ561" i="9"/>
  <c r="BR561" i="9"/>
  <c r="BS561" i="9"/>
  <c r="BT561" i="9"/>
  <c r="BU561" i="9"/>
  <c r="BV561" i="9"/>
  <c r="BW561" i="9"/>
  <c r="BX561" i="9"/>
  <c r="BY561" i="9"/>
  <c r="BZ561" i="9"/>
  <c r="CA561" i="9"/>
  <c r="CB561" i="9"/>
  <c r="CC561" i="9"/>
  <c r="CF561" i="9"/>
  <c r="CG561" i="9"/>
  <c r="CH561" i="9"/>
  <c r="CI561" i="9"/>
  <c r="CJ561" i="9"/>
  <c r="CK561" i="9"/>
  <c r="AZ562" i="9"/>
  <c r="BA562" i="9"/>
  <c r="BB562" i="9"/>
  <c r="BC562" i="9"/>
  <c r="BD562" i="9"/>
  <c r="BE562" i="9"/>
  <c r="BF562" i="9"/>
  <c r="BG562" i="9"/>
  <c r="BH562" i="9"/>
  <c r="BI562" i="9"/>
  <c r="BJ562" i="9"/>
  <c r="BK562" i="9"/>
  <c r="BL562" i="9"/>
  <c r="BM562" i="9"/>
  <c r="BN562" i="9"/>
  <c r="BO562" i="9"/>
  <c r="BP562" i="9"/>
  <c r="BQ562" i="9"/>
  <c r="BR562" i="9"/>
  <c r="BS562" i="9"/>
  <c r="BT562" i="9"/>
  <c r="BU562" i="9"/>
  <c r="BV562" i="9"/>
  <c r="BW562" i="9"/>
  <c r="BX562" i="9"/>
  <c r="BY562" i="9"/>
  <c r="BZ562" i="9"/>
  <c r="CA562" i="9"/>
  <c r="CB562" i="9"/>
  <c r="CC562" i="9"/>
  <c r="CF562" i="9"/>
  <c r="CG562" i="9"/>
  <c r="CH562" i="9"/>
  <c r="CI562" i="9"/>
  <c r="CJ562" i="9"/>
  <c r="CK562" i="9"/>
  <c r="AZ563" i="9"/>
  <c r="BA563" i="9"/>
  <c r="BB563" i="9"/>
  <c r="BC563" i="9"/>
  <c r="BD563" i="9"/>
  <c r="BE563" i="9"/>
  <c r="BF563" i="9"/>
  <c r="BG563" i="9"/>
  <c r="BH563" i="9"/>
  <c r="BI563" i="9"/>
  <c r="BJ563" i="9"/>
  <c r="BK563" i="9"/>
  <c r="BL563" i="9"/>
  <c r="BM563" i="9"/>
  <c r="BN563" i="9"/>
  <c r="BO563" i="9"/>
  <c r="BP563" i="9"/>
  <c r="BQ563" i="9"/>
  <c r="BR563" i="9"/>
  <c r="BS563" i="9"/>
  <c r="BT563" i="9"/>
  <c r="BU563" i="9"/>
  <c r="BV563" i="9"/>
  <c r="BW563" i="9"/>
  <c r="BX563" i="9"/>
  <c r="BY563" i="9"/>
  <c r="BZ563" i="9"/>
  <c r="CA563" i="9"/>
  <c r="CB563" i="9"/>
  <c r="CC563" i="9"/>
  <c r="CF563" i="9"/>
  <c r="CG563" i="9"/>
  <c r="CH563" i="9"/>
  <c r="CI563" i="9"/>
  <c r="CJ563" i="9"/>
  <c r="CK563" i="9"/>
  <c r="AZ564" i="9"/>
  <c r="BA564" i="9"/>
  <c r="BB564" i="9"/>
  <c r="BC564" i="9"/>
  <c r="BD564" i="9"/>
  <c r="BE564" i="9"/>
  <c r="BF564" i="9"/>
  <c r="BG564" i="9"/>
  <c r="BH564" i="9"/>
  <c r="BI564" i="9"/>
  <c r="BJ564" i="9"/>
  <c r="BK564" i="9"/>
  <c r="BL564" i="9"/>
  <c r="BM564" i="9"/>
  <c r="BN564" i="9"/>
  <c r="BO564" i="9"/>
  <c r="BP564" i="9"/>
  <c r="BQ564" i="9"/>
  <c r="BR564" i="9"/>
  <c r="BS564" i="9"/>
  <c r="BT564" i="9"/>
  <c r="BU564" i="9"/>
  <c r="BV564" i="9"/>
  <c r="BW564" i="9"/>
  <c r="BX564" i="9"/>
  <c r="BY564" i="9"/>
  <c r="BZ564" i="9"/>
  <c r="CA564" i="9"/>
  <c r="CB564" i="9"/>
  <c r="CC564" i="9"/>
  <c r="CF564" i="9"/>
  <c r="CG564" i="9"/>
  <c r="CH564" i="9"/>
  <c r="CI564" i="9"/>
  <c r="CJ564" i="9"/>
  <c r="CK564" i="9"/>
  <c r="AZ565" i="9"/>
  <c r="BA565" i="9"/>
  <c r="BB565" i="9"/>
  <c r="BC565" i="9"/>
  <c r="BD565" i="9"/>
  <c r="BE565" i="9"/>
  <c r="BF565" i="9"/>
  <c r="BG565" i="9"/>
  <c r="BH565" i="9"/>
  <c r="BI565" i="9"/>
  <c r="BJ565" i="9"/>
  <c r="BK565" i="9"/>
  <c r="BL565" i="9"/>
  <c r="BM565" i="9"/>
  <c r="BN565" i="9"/>
  <c r="BO565" i="9"/>
  <c r="BP565" i="9"/>
  <c r="BQ565" i="9"/>
  <c r="BR565" i="9"/>
  <c r="BS565" i="9"/>
  <c r="BT565" i="9"/>
  <c r="BU565" i="9"/>
  <c r="BV565" i="9"/>
  <c r="BW565" i="9"/>
  <c r="BX565" i="9"/>
  <c r="BY565" i="9"/>
  <c r="BZ565" i="9"/>
  <c r="CA565" i="9"/>
  <c r="CB565" i="9"/>
  <c r="CC565" i="9"/>
  <c r="CF565" i="9"/>
  <c r="CG565" i="9"/>
  <c r="CH565" i="9"/>
  <c r="CI565" i="9"/>
  <c r="CJ565" i="9"/>
  <c r="CK565" i="9"/>
  <c r="AZ566" i="9"/>
  <c r="BA566" i="9"/>
  <c r="BB566" i="9"/>
  <c r="BC566" i="9"/>
  <c r="BD566" i="9"/>
  <c r="BE566" i="9"/>
  <c r="BF566" i="9"/>
  <c r="BG566" i="9"/>
  <c r="BH566" i="9"/>
  <c r="BI566" i="9"/>
  <c r="BJ566" i="9"/>
  <c r="BK566" i="9"/>
  <c r="BL566" i="9"/>
  <c r="BM566" i="9"/>
  <c r="BN566" i="9"/>
  <c r="BO566" i="9"/>
  <c r="BP566" i="9"/>
  <c r="BQ566" i="9"/>
  <c r="BR566" i="9"/>
  <c r="BS566" i="9"/>
  <c r="BT566" i="9"/>
  <c r="BU566" i="9"/>
  <c r="BV566" i="9"/>
  <c r="BW566" i="9"/>
  <c r="BX566" i="9"/>
  <c r="BY566" i="9"/>
  <c r="BZ566" i="9"/>
  <c r="CA566" i="9"/>
  <c r="CB566" i="9"/>
  <c r="CC566" i="9"/>
  <c r="CF566" i="9"/>
  <c r="CG566" i="9"/>
  <c r="CH566" i="9"/>
  <c r="CI566" i="9"/>
  <c r="CJ566" i="9"/>
  <c r="CK566" i="9"/>
  <c r="AZ567" i="9"/>
  <c r="BA567" i="9"/>
  <c r="BB567" i="9"/>
  <c r="BC567" i="9"/>
  <c r="BD567" i="9"/>
  <c r="BE567" i="9"/>
  <c r="BF567" i="9"/>
  <c r="BG567" i="9"/>
  <c r="BH567" i="9"/>
  <c r="BI567" i="9"/>
  <c r="BJ567" i="9"/>
  <c r="BK567" i="9"/>
  <c r="BL567" i="9"/>
  <c r="BM567" i="9"/>
  <c r="BN567" i="9"/>
  <c r="BO567" i="9"/>
  <c r="BP567" i="9"/>
  <c r="BQ567" i="9"/>
  <c r="BR567" i="9"/>
  <c r="BS567" i="9"/>
  <c r="BT567" i="9"/>
  <c r="BU567" i="9"/>
  <c r="BV567" i="9"/>
  <c r="BW567" i="9"/>
  <c r="BX567" i="9"/>
  <c r="BY567" i="9"/>
  <c r="BZ567" i="9"/>
  <c r="CA567" i="9"/>
  <c r="CB567" i="9"/>
  <c r="CC567" i="9"/>
  <c r="CF567" i="9"/>
  <c r="CG567" i="9"/>
  <c r="CH567" i="9"/>
  <c r="CI567" i="9"/>
  <c r="CJ567" i="9"/>
  <c r="CK567" i="9"/>
  <c r="AZ568" i="9"/>
  <c r="BA568" i="9"/>
  <c r="BB568" i="9"/>
  <c r="BC568" i="9"/>
  <c r="BD568" i="9"/>
  <c r="BE568" i="9"/>
  <c r="BF568" i="9"/>
  <c r="BG568" i="9"/>
  <c r="BH568" i="9"/>
  <c r="BI568" i="9"/>
  <c r="BJ568" i="9"/>
  <c r="BK568" i="9"/>
  <c r="BL568" i="9"/>
  <c r="BM568" i="9"/>
  <c r="BN568" i="9"/>
  <c r="BO568" i="9"/>
  <c r="BP568" i="9"/>
  <c r="BQ568" i="9"/>
  <c r="BR568" i="9"/>
  <c r="BS568" i="9"/>
  <c r="BT568" i="9"/>
  <c r="BU568" i="9"/>
  <c r="BV568" i="9"/>
  <c r="BW568" i="9"/>
  <c r="BX568" i="9"/>
  <c r="BY568" i="9"/>
  <c r="BZ568" i="9"/>
  <c r="CA568" i="9"/>
  <c r="CB568" i="9"/>
  <c r="CC568" i="9"/>
  <c r="CF568" i="9"/>
  <c r="CG568" i="9"/>
  <c r="CH568" i="9"/>
  <c r="CI568" i="9"/>
  <c r="CJ568" i="9"/>
  <c r="CK568" i="9"/>
  <c r="AZ569" i="9"/>
  <c r="BA569" i="9"/>
  <c r="BB569" i="9"/>
  <c r="BC569" i="9"/>
  <c r="BD569" i="9"/>
  <c r="BE569" i="9"/>
  <c r="BF569" i="9"/>
  <c r="BG569" i="9"/>
  <c r="BH569" i="9"/>
  <c r="BI569" i="9"/>
  <c r="BJ569" i="9"/>
  <c r="BK569" i="9"/>
  <c r="BL569" i="9"/>
  <c r="BM569" i="9"/>
  <c r="BN569" i="9"/>
  <c r="BO569" i="9"/>
  <c r="BP569" i="9"/>
  <c r="BQ569" i="9"/>
  <c r="BR569" i="9"/>
  <c r="BS569" i="9"/>
  <c r="BT569" i="9"/>
  <c r="BU569" i="9"/>
  <c r="BV569" i="9"/>
  <c r="BW569" i="9"/>
  <c r="BX569" i="9"/>
  <c r="BY569" i="9"/>
  <c r="BZ569" i="9"/>
  <c r="CA569" i="9"/>
  <c r="CB569" i="9"/>
  <c r="CC569" i="9"/>
  <c r="CF569" i="9"/>
  <c r="CG569" i="9"/>
  <c r="CH569" i="9"/>
  <c r="CI569" i="9"/>
  <c r="CJ569" i="9"/>
  <c r="CK569" i="9"/>
  <c r="AZ570" i="9"/>
  <c r="BA570" i="9"/>
  <c r="BB570" i="9"/>
  <c r="BC570" i="9"/>
  <c r="BD570" i="9"/>
  <c r="BE570" i="9"/>
  <c r="BF570" i="9"/>
  <c r="BG570" i="9"/>
  <c r="BH570" i="9"/>
  <c r="BI570" i="9"/>
  <c r="BJ570" i="9"/>
  <c r="BK570" i="9"/>
  <c r="BL570" i="9"/>
  <c r="BM570" i="9"/>
  <c r="BN570" i="9"/>
  <c r="BO570" i="9"/>
  <c r="BP570" i="9"/>
  <c r="BQ570" i="9"/>
  <c r="BR570" i="9"/>
  <c r="BS570" i="9"/>
  <c r="BT570" i="9"/>
  <c r="BU570" i="9"/>
  <c r="BV570" i="9"/>
  <c r="BW570" i="9"/>
  <c r="BX570" i="9"/>
  <c r="BY570" i="9"/>
  <c r="BZ570" i="9"/>
  <c r="CA570" i="9"/>
  <c r="CB570" i="9"/>
  <c r="CC570" i="9"/>
  <c r="CF570" i="9"/>
  <c r="CG570" i="9"/>
  <c r="CH570" i="9"/>
  <c r="CI570" i="9"/>
  <c r="CJ570" i="9"/>
  <c r="CK570" i="9"/>
  <c r="AZ571" i="9"/>
  <c r="BA571" i="9"/>
  <c r="BB571" i="9"/>
  <c r="BC571" i="9"/>
  <c r="BD571" i="9"/>
  <c r="BE571" i="9"/>
  <c r="BF571" i="9"/>
  <c r="BG571" i="9"/>
  <c r="BH571" i="9"/>
  <c r="BI571" i="9"/>
  <c r="BJ571" i="9"/>
  <c r="BK571" i="9"/>
  <c r="BL571" i="9"/>
  <c r="BM571" i="9"/>
  <c r="BN571" i="9"/>
  <c r="BO571" i="9"/>
  <c r="BP571" i="9"/>
  <c r="BQ571" i="9"/>
  <c r="BR571" i="9"/>
  <c r="BS571" i="9"/>
  <c r="BT571" i="9"/>
  <c r="BU571" i="9"/>
  <c r="BV571" i="9"/>
  <c r="BW571" i="9"/>
  <c r="BX571" i="9"/>
  <c r="BY571" i="9"/>
  <c r="BZ571" i="9"/>
  <c r="CA571" i="9"/>
  <c r="CB571" i="9"/>
  <c r="CC571" i="9"/>
  <c r="CF571" i="9"/>
  <c r="CG571" i="9"/>
  <c r="CH571" i="9"/>
  <c r="CI571" i="9"/>
  <c r="CJ571" i="9"/>
  <c r="CK571" i="9"/>
  <c r="AZ572" i="9"/>
  <c r="BA572" i="9"/>
  <c r="BB572" i="9"/>
  <c r="BC572" i="9"/>
  <c r="BD572" i="9"/>
  <c r="BE572" i="9"/>
  <c r="BF572" i="9"/>
  <c r="BG572" i="9"/>
  <c r="BH572" i="9"/>
  <c r="BI572" i="9"/>
  <c r="BJ572" i="9"/>
  <c r="BK572" i="9"/>
  <c r="BL572" i="9"/>
  <c r="BM572" i="9"/>
  <c r="BN572" i="9"/>
  <c r="BO572" i="9"/>
  <c r="BP572" i="9"/>
  <c r="BQ572" i="9"/>
  <c r="BR572" i="9"/>
  <c r="BS572" i="9"/>
  <c r="BT572" i="9"/>
  <c r="BU572" i="9"/>
  <c r="BV572" i="9"/>
  <c r="BW572" i="9"/>
  <c r="BX572" i="9"/>
  <c r="BY572" i="9"/>
  <c r="BZ572" i="9"/>
  <c r="CA572" i="9"/>
  <c r="CB572" i="9"/>
  <c r="CC572" i="9"/>
  <c r="CF572" i="9"/>
  <c r="CG572" i="9"/>
  <c r="CH572" i="9"/>
  <c r="CI572" i="9"/>
  <c r="CJ572" i="9"/>
  <c r="CK572" i="9"/>
  <c r="AZ573" i="9"/>
  <c r="BA573" i="9"/>
  <c r="BB573" i="9"/>
  <c r="BC573" i="9"/>
  <c r="BD573" i="9"/>
  <c r="BE573" i="9"/>
  <c r="BF573" i="9"/>
  <c r="BG573" i="9"/>
  <c r="BH573" i="9"/>
  <c r="BI573" i="9"/>
  <c r="BJ573" i="9"/>
  <c r="BK573" i="9"/>
  <c r="BL573" i="9"/>
  <c r="BM573" i="9"/>
  <c r="BN573" i="9"/>
  <c r="BO573" i="9"/>
  <c r="BP573" i="9"/>
  <c r="BQ573" i="9"/>
  <c r="BR573" i="9"/>
  <c r="BS573" i="9"/>
  <c r="BT573" i="9"/>
  <c r="BU573" i="9"/>
  <c r="BV573" i="9"/>
  <c r="BW573" i="9"/>
  <c r="BX573" i="9"/>
  <c r="BY573" i="9"/>
  <c r="BZ573" i="9"/>
  <c r="CA573" i="9"/>
  <c r="CB573" i="9"/>
  <c r="CC573" i="9"/>
  <c r="CF573" i="9"/>
  <c r="CG573" i="9"/>
  <c r="CH573" i="9"/>
  <c r="CI573" i="9"/>
  <c r="CJ573" i="9"/>
  <c r="CK573" i="9"/>
  <c r="AZ574" i="9"/>
  <c r="BA574" i="9"/>
  <c r="BB574" i="9"/>
  <c r="BC574" i="9"/>
  <c r="BD574" i="9"/>
  <c r="BE574" i="9"/>
  <c r="BF574" i="9"/>
  <c r="BG574" i="9"/>
  <c r="BH574" i="9"/>
  <c r="BI574" i="9"/>
  <c r="BJ574" i="9"/>
  <c r="BK574" i="9"/>
  <c r="BL574" i="9"/>
  <c r="BM574" i="9"/>
  <c r="BN574" i="9"/>
  <c r="BO574" i="9"/>
  <c r="BP574" i="9"/>
  <c r="BQ574" i="9"/>
  <c r="BR574" i="9"/>
  <c r="BS574" i="9"/>
  <c r="BT574" i="9"/>
  <c r="BU574" i="9"/>
  <c r="BV574" i="9"/>
  <c r="BW574" i="9"/>
  <c r="BX574" i="9"/>
  <c r="BY574" i="9"/>
  <c r="BZ574" i="9"/>
  <c r="CA574" i="9"/>
  <c r="CB574" i="9"/>
  <c r="CC574" i="9"/>
  <c r="CF574" i="9"/>
  <c r="CG574" i="9"/>
  <c r="CH574" i="9"/>
  <c r="CI574" i="9"/>
  <c r="CJ574" i="9"/>
  <c r="CK574" i="9"/>
  <c r="AZ575" i="9"/>
  <c r="BA575" i="9"/>
  <c r="BB575" i="9"/>
  <c r="BC575" i="9"/>
  <c r="BD575" i="9"/>
  <c r="BE575" i="9"/>
  <c r="BF575" i="9"/>
  <c r="BG575" i="9"/>
  <c r="BH575" i="9"/>
  <c r="BI575" i="9"/>
  <c r="BJ575" i="9"/>
  <c r="BK575" i="9"/>
  <c r="BL575" i="9"/>
  <c r="BM575" i="9"/>
  <c r="BN575" i="9"/>
  <c r="BO575" i="9"/>
  <c r="BP575" i="9"/>
  <c r="BQ575" i="9"/>
  <c r="BR575" i="9"/>
  <c r="BS575" i="9"/>
  <c r="BT575" i="9"/>
  <c r="BU575" i="9"/>
  <c r="BV575" i="9"/>
  <c r="BW575" i="9"/>
  <c r="BX575" i="9"/>
  <c r="BY575" i="9"/>
  <c r="BZ575" i="9"/>
  <c r="CA575" i="9"/>
  <c r="CB575" i="9"/>
  <c r="CC575" i="9"/>
  <c r="CF575" i="9"/>
  <c r="CG575" i="9"/>
  <c r="CH575" i="9"/>
  <c r="CI575" i="9"/>
  <c r="CJ575" i="9"/>
  <c r="CK575" i="9"/>
  <c r="AZ576" i="9"/>
  <c r="BA576" i="9"/>
  <c r="BB576" i="9"/>
  <c r="BC576" i="9"/>
  <c r="BD576" i="9"/>
  <c r="BE576" i="9"/>
  <c r="BF576" i="9"/>
  <c r="BG576" i="9"/>
  <c r="BH576" i="9"/>
  <c r="BI576" i="9"/>
  <c r="BJ576" i="9"/>
  <c r="BK576" i="9"/>
  <c r="BL576" i="9"/>
  <c r="BM576" i="9"/>
  <c r="BN576" i="9"/>
  <c r="BO576" i="9"/>
  <c r="BP576" i="9"/>
  <c r="BQ576" i="9"/>
  <c r="BR576" i="9"/>
  <c r="BS576" i="9"/>
  <c r="BT576" i="9"/>
  <c r="BU576" i="9"/>
  <c r="BV576" i="9"/>
  <c r="BW576" i="9"/>
  <c r="BX576" i="9"/>
  <c r="BY576" i="9"/>
  <c r="BZ576" i="9"/>
  <c r="CA576" i="9"/>
  <c r="CB576" i="9"/>
  <c r="CC576" i="9"/>
  <c r="CF576" i="9"/>
  <c r="CG576" i="9"/>
  <c r="CH576" i="9"/>
  <c r="CI576" i="9"/>
  <c r="CJ576" i="9"/>
  <c r="CK576" i="9"/>
  <c r="AZ577" i="9"/>
  <c r="BA577" i="9"/>
  <c r="BB577" i="9"/>
  <c r="BC577" i="9"/>
  <c r="BD577" i="9"/>
  <c r="BE577" i="9"/>
  <c r="BF577" i="9"/>
  <c r="BG577" i="9"/>
  <c r="BH577" i="9"/>
  <c r="BI577" i="9"/>
  <c r="BJ577" i="9"/>
  <c r="BK577" i="9"/>
  <c r="BL577" i="9"/>
  <c r="BM577" i="9"/>
  <c r="BN577" i="9"/>
  <c r="BO577" i="9"/>
  <c r="BP577" i="9"/>
  <c r="BQ577" i="9"/>
  <c r="BR577" i="9"/>
  <c r="BS577" i="9"/>
  <c r="BT577" i="9"/>
  <c r="BU577" i="9"/>
  <c r="BV577" i="9"/>
  <c r="BW577" i="9"/>
  <c r="BX577" i="9"/>
  <c r="BY577" i="9"/>
  <c r="BZ577" i="9"/>
  <c r="CA577" i="9"/>
  <c r="CB577" i="9"/>
  <c r="CC577" i="9"/>
  <c r="CF577" i="9"/>
  <c r="CG577" i="9"/>
  <c r="CH577" i="9"/>
  <c r="CI577" i="9"/>
  <c r="CJ577" i="9"/>
  <c r="CK577" i="9"/>
  <c r="AZ578" i="9"/>
  <c r="BA578" i="9"/>
  <c r="BB578" i="9"/>
  <c r="BC578" i="9"/>
  <c r="BD578" i="9"/>
  <c r="BE578" i="9"/>
  <c r="BF578" i="9"/>
  <c r="BG578" i="9"/>
  <c r="BH578" i="9"/>
  <c r="BI578" i="9"/>
  <c r="BJ578" i="9"/>
  <c r="BK578" i="9"/>
  <c r="BL578" i="9"/>
  <c r="BM578" i="9"/>
  <c r="BN578" i="9"/>
  <c r="BO578" i="9"/>
  <c r="BP578" i="9"/>
  <c r="BQ578" i="9"/>
  <c r="BR578" i="9"/>
  <c r="BS578" i="9"/>
  <c r="BT578" i="9"/>
  <c r="BU578" i="9"/>
  <c r="BV578" i="9"/>
  <c r="BW578" i="9"/>
  <c r="BX578" i="9"/>
  <c r="BY578" i="9"/>
  <c r="BZ578" i="9"/>
  <c r="CA578" i="9"/>
  <c r="CB578" i="9"/>
  <c r="CC578" i="9"/>
  <c r="CF578" i="9"/>
  <c r="CG578" i="9"/>
  <c r="CH578" i="9"/>
  <c r="CI578" i="9"/>
  <c r="CJ578" i="9"/>
  <c r="CK578" i="9"/>
  <c r="AZ579" i="9"/>
  <c r="BA579" i="9"/>
  <c r="BB579" i="9"/>
  <c r="BC579" i="9"/>
  <c r="BD579" i="9"/>
  <c r="BE579" i="9"/>
  <c r="BF579" i="9"/>
  <c r="BG579" i="9"/>
  <c r="BH579" i="9"/>
  <c r="BI579" i="9"/>
  <c r="BJ579" i="9"/>
  <c r="BK579" i="9"/>
  <c r="BL579" i="9"/>
  <c r="BM579" i="9"/>
  <c r="BN579" i="9"/>
  <c r="BO579" i="9"/>
  <c r="BP579" i="9"/>
  <c r="BQ579" i="9"/>
  <c r="BR579" i="9"/>
  <c r="BS579" i="9"/>
  <c r="BT579" i="9"/>
  <c r="BU579" i="9"/>
  <c r="BV579" i="9"/>
  <c r="BW579" i="9"/>
  <c r="BX579" i="9"/>
  <c r="BY579" i="9"/>
  <c r="BZ579" i="9"/>
  <c r="CA579" i="9"/>
  <c r="CB579" i="9"/>
  <c r="CC579" i="9"/>
  <c r="CF579" i="9"/>
  <c r="CG579" i="9"/>
  <c r="CH579" i="9"/>
  <c r="CI579" i="9"/>
  <c r="CJ579" i="9"/>
  <c r="CK579" i="9"/>
  <c r="AZ580" i="9"/>
  <c r="BA580" i="9"/>
  <c r="BB580" i="9"/>
  <c r="BC580" i="9"/>
  <c r="BD580" i="9"/>
  <c r="BE580" i="9"/>
  <c r="BF580" i="9"/>
  <c r="BG580" i="9"/>
  <c r="BH580" i="9"/>
  <c r="BI580" i="9"/>
  <c r="BJ580" i="9"/>
  <c r="BK580" i="9"/>
  <c r="BL580" i="9"/>
  <c r="BM580" i="9"/>
  <c r="BN580" i="9"/>
  <c r="BO580" i="9"/>
  <c r="BP580" i="9"/>
  <c r="BQ580" i="9"/>
  <c r="BR580" i="9"/>
  <c r="BS580" i="9"/>
  <c r="BT580" i="9"/>
  <c r="BU580" i="9"/>
  <c r="BV580" i="9"/>
  <c r="BW580" i="9"/>
  <c r="BX580" i="9"/>
  <c r="BY580" i="9"/>
  <c r="BZ580" i="9"/>
  <c r="CA580" i="9"/>
  <c r="CB580" i="9"/>
  <c r="CC580" i="9"/>
  <c r="CF580" i="9"/>
  <c r="CG580" i="9"/>
  <c r="CH580" i="9"/>
  <c r="CI580" i="9"/>
  <c r="CJ580" i="9"/>
  <c r="CK580" i="9"/>
  <c r="AZ581" i="9"/>
  <c r="BA581" i="9"/>
  <c r="BB581" i="9"/>
  <c r="BC581" i="9"/>
  <c r="BD581" i="9"/>
  <c r="BE581" i="9"/>
  <c r="BF581" i="9"/>
  <c r="BG581" i="9"/>
  <c r="BH581" i="9"/>
  <c r="BI581" i="9"/>
  <c r="BJ581" i="9"/>
  <c r="BK581" i="9"/>
  <c r="BL581" i="9"/>
  <c r="BM581" i="9"/>
  <c r="BN581" i="9"/>
  <c r="BO581" i="9"/>
  <c r="BP581" i="9"/>
  <c r="BQ581" i="9"/>
  <c r="BR581" i="9"/>
  <c r="BS581" i="9"/>
  <c r="BT581" i="9"/>
  <c r="BU581" i="9"/>
  <c r="BV581" i="9"/>
  <c r="BW581" i="9"/>
  <c r="BX581" i="9"/>
  <c r="BY581" i="9"/>
  <c r="BZ581" i="9"/>
  <c r="CA581" i="9"/>
  <c r="CB581" i="9"/>
  <c r="CC581" i="9"/>
  <c r="CF581" i="9"/>
  <c r="CG581" i="9"/>
  <c r="CH581" i="9"/>
  <c r="CI581" i="9"/>
  <c r="CJ581" i="9"/>
  <c r="CK581" i="9"/>
  <c r="AZ582" i="9"/>
  <c r="BA582" i="9"/>
  <c r="BB582" i="9"/>
  <c r="BC582" i="9"/>
  <c r="BD582" i="9"/>
  <c r="BE582" i="9"/>
  <c r="BF582" i="9"/>
  <c r="BG582" i="9"/>
  <c r="BH582" i="9"/>
  <c r="BI582" i="9"/>
  <c r="BJ582" i="9"/>
  <c r="BK582" i="9"/>
  <c r="BL582" i="9"/>
  <c r="BM582" i="9"/>
  <c r="BN582" i="9"/>
  <c r="BO582" i="9"/>
  <c r="BP582" i="9"/>
  <c r="BQ582" i="9"/>
  <c r="BR582" i="9"/>
  <c r="BS582" i="9"/>
  <c r="BT582" i="9"/>
  <c r="BU582" i="9"/>
  <c r="BV582" i="9"/>
  <c r="BW582" i="9"/>
  <c r="BX582" i="9"/>
  <c r="BY582" i="9"/>
  <c r="BZ582" i="9"/>
  <c r="CA582" i="9"/>
  <c r="CB582" i="9"/>
  <c r="CC582" i="9"/>
  <c r="CF582" i="9"/>
  <c r="CG582" i="9"/>
  <c r="CH582" i="9"/>
  <c r="CI582" i="9"/>
  <c r="CJ582" i="9"/>
  <c r="CK582" i="9"/>
  <c r="AZ583" i="9"/>
  <c r="BA583" i="9"/>
  <c r="BB583" i="9"/>
  <c r="BC583" i="9"/>
  <c r="BD583" i="9"/>
  <c r="BE583" i="9"/>
  <c r="BF583" i="9"/>
  <c r="BG583" i="9"/>
  <c r="BH583" i="9"/>
  <c r="BI583" i="9"/>
  <c r="BJ583" i="9"/>
  <c r="BK583" i="9"/>
  <c r="BL583" i="9"/>
  <c r="BM583" i="9"/>
  <c r="BN583" i="9"/>
  <c r="BO583" i="9"/>
  <c r="BP583" i="9"/>
  <c r="BQ583" i="9"/>
  <c r="BR583" i="9"/>
  <c r="BS583" i="9"/>
  <c r="BT583" i="9"/>
  <c r="BU583" i="9"/>
  <c r="BV583" i="9"/>
  <c r="BW583" i="9"/>
  <c r="BX583" i="9"/>
  <c r="BY583" i="9"/>
  <c r="BZ583" i="9"/>
  <c r="CA583" i="9"/>
  <c r="CB583" i="9"/>
  <c r="CC583" i="9"/>
  <c r="CF583" i="9"/>
  <c r="CG583" i="9"/>
  <c r="CH583" i="9"/>
  <c r="CI583" i="9"/>
  <c r="CJ583" i="9"/>
  <c r="CK583" i="9"/>
  <c r="AZ584" i="9"/>
  <c r="BA584" i="9"/>
  <c r="BB584" i="9"/>
  <c r="BC584" i="9"/>
  <c r="BD584" i="9"/>
  <c r="BE584" i="9"/>
  <c r="BF584" i="9"/>
  <c r="BG584" i="9"/>
  <c r="BH584" i="9"/>
  <c r="BI584" i="9"/>
  <c r="BJ584" i="9"/>
  <c r="BK584" i="9"/>
  <c r="BL584" i="9"/>
  <c r="BM584" i="9"/>
  <c r="BN584" i="9"/>
  <c r="BO584" i="9"/>
  <c r="BP584" i="9"/>
  <c r="BQ584" i="9"/>
  <c r="BR584" i="9"/>
  <c r="BS584" i="9"/>
  <c r="BT584" i="9"/>
  <c r="BU584" i="9"/>
  <c r="BV584" i="9"/>
  <c r="BW584" i="9"/>
  <c r="BX584" i="9"/>
  <c r="BY584" i="9"/>
  <c r="BZ584" i="9"/>
  <c r="CA584" i="9"/>
  <c r="CB584" i="9"/>
  <c r="CC584" i="9"/>
  <c r="CF584" i="9"/>
  <c r="CG584" i="9"/>
  <c r="CH584" i="9"/>
  <c r="CI584" i="9"/>
  <c r="CJ584" i="9"/>
  <c r="CK584" i="9"/>
  <c r="AZ585" i="9"/>
  <c r="BA585" i="9"/>
  <c r="BB585" i="9"/>
  <c r="BC585" i="9"/>
  <c r="BD585" i="9"/>
  <c r="BE585" i="9"/>
  <c r="BF585" i="9"/>
  <c r="BG585" i="9"/>
  <c r="BH585" i="9"/>
  <c r="BI585" i="9"/>
  <c r="BJ585" i="9"/>
  <c r="BK585" i="9"/>
  <c r="BL585" i="9"/>
  <c r="BM585" i="9"/>
  <c r="BN585" i="9"/>
  <c r="BO585" i="9"/>
  <c r="BP585" i="9"/>
  <c r="BQ585" i="9"/>
  <c r="BR585" i="9"/>
  <c r="BS585" i="9"/>
  <c r="BT585" i="9"/>
  <c r="BU585" i="9"/>
  <c r="BV585" i="9"/>
  <c r="BW585" i="9"/>
  <c r="BX585" i="9"/>
  <c r="BY585" i="9"/>
  <c r="BZ585" i="9"/>
  <c r="CA585" i="9"/>
  <c r="CB585" i="9"/>
  <c r="CC585" i="9"/>
  <c r="CF585" i="9"/>
  <c r="CG585" i="9"/>
  <c r="CH585" i="9"/>
  <c r="CI585" i="9"/>
  <c r="CJ585" i="9"/>
  <c r="CK585" i="9"/>
  <c r="AZ586" i="9"/>
  <c r="BA586" i="9"/>
  <c r="BB586" i="9"/>
  <c r="BC586" i="9"/>
  <c r="BD586" i="9"/>
  <c r="BE586" i="9"/>
  <c r="BF586" i="9"/>
  <c r="BG586" i="9"/>
  <c r="BH586" i="9"/>
  <c r="BI586" i="9"/>
  <c r="BJ586" i="9"/>
  <c r="BK586" i="9"/>
  <c r="BL586" i="9"/>
  <c r="BM586" i="9"/>
  <c r="BN586" i="9"/>
  <c r="BO586" i="9"/>
  <c r="BP586" i="9"/>
  <c r="BQ586" i="9"/>
  <c r="BR586" i="9"/>
  <c r="BS586" i="9"/>
  <c r="BT586" i="9"/>
  <c r="BU586" i="9"/>
  <c r="BV586" i="9"/>
  <c r="BW586" i="9"/>
  <c r="BX586" i="9"/>
  <c r="BY586" i="9"/>
  <c r="BZ586" i="9"/>
  <c r="CA586" i="9"/>
  <c r="CB586" i="9"/>
  <c r="CC586" i="9"/>
  <c r="CF586" i="9"/>
  <c r="CG586" i="9"/>
  <c r="CH586" i="9"/>
  <c r="CI586" i="9"/>
  <c r="CJ586" i="9"/>
  <c r="CK586" i="9"/>
  <c r="AZ587" i="9"/>
  <c r="BA587" i="9"/>
  <c r="BB587" i="9"/>
  <c r="BC587" i="9"/>
  <c r="BD587" i="9"/>
  <c r="BE587" i="9"/>
  <c r="BF587" i="9"/>
  <c r="BG587" i="9"/>
  <c r="BH587" i="9"/>
  <c r="BI587" i="9"/>
  <c r="BJ587" i="9"/>
  <c r="BK587" i="9"/>
  <c r="BL587" i="9"/>
  <c r="BM587" i="9"/>
  <c r="BN587" i="9"/>
  <c r="BO587" i="9"/>
  <c r="BP587" i="9"/>
  <c r="BQ587" i="9"/>
  <c r="BR587" i="9"/>
  <c r="BS587" i="9"/>
  <c r="BT587" i="9"/>
  <c r="BU587" i="9"/>
  <c r="BV587" i="9"/>
  <c r="BW587" i="9"/>
  <c r="BX587" i="9"/>
  <c r="BY587" i="9"/>
  <c r="BZ587" i="9"/>
  <c r="CA587" i="9"/>
  <c r="CB587" i="9"/>
  <c r="CC587" i="9"/>
  <c r="CF587" i="9"/>
  <c r="CG587" i="9"/>
  <c r="CH587" i="9"/>
  <c r="CI587" i="9"/>
  <c r="CJ587" i="9"/>
  <c r="CK587" i="9"/>
  <c r="AZ588" i="9"/>
  <c r="BA588" i="9"/>
  <c r="BB588" i="9"/>
  <c r="BC588" i="9"/>
  <c r="BD588" i="9"/>
  <c r="BE588" i="9"/>
  <c r="BF588" i="9"/>
  <c r="BG588" i="9"/>
  <c r="BH588" i="9"/>
  <c r="BI588" i="9"/>
  <c r="BJ588" i="9"/>
  <c r="BK588" i="9"/>
  <c r="BL588" i="9"/>
  <c r="BM588" i="9"/>
  <c r="BN588" i="9"/>
  <c r="BO588" i="9"/>
  <c r="BP588" i="9"/>
  <c r="BQ588" i="9"/>
  <c r="BR588" i="9"/>
  <c r="BS588" i="9"/>
  <c r="BT588" i="9"/>
  <c r="BU588" i="9"/>
  <c r="BV588" i="9"/>
  <c r="BW588" i="9"/>
  <c r="BX588" i="9"/>
  <c r="BY588" i="9"/>
  <c r="BZ588" i="9"/>
  <c r="CA588" i="9"/>
  <c r="CB588" i="9"/>
  <c r="CC588" i="9"/>
  <c r="CF588" i="9"/>
  <c r="CG588" i="9"/>
  <c r="CH588" i="9"/>
  <c r="CI588" i="9"/>
  <c r="CJ588" i="9"/>
  <c r="CK588" i="9"/>
  <c r="AZ589" i="9"/>
  <c r="BA589" i="9"/>
  <c r="BB589" i="9"/>
  <c r="BC589" i="9"/>
  <c r="BD589" i="9"/>
  <c r="BE589" i="9"/>
  <c r="BF589" i="9"/>
  <c r="BG589" i="9"/>
  <c r="BH589" i="9"/>
  <c r="BI589" i="9"/>
  <c r="BJ589" i="9"/>
  <c r="BK589" i="9"/>
  <c r="BL589" i="9"/>
  <c r="BM589" i="9"/>
  <c r="BN589" i="9"/>
  <c r="BO589" i="9"/>
  <c r="BP589" i="9"/>
  <c r="BQ589" i="9"/>
  <c r="BR589" i="9"/>
  <c r="BS589" i="9"/>
  <c r="BT589" i="9"/>
  <c r="BU589" i="9"/>
  <c r="BV589" i="9"/>
  <c r="BW589" i="9"/>
  <c r="BX589" i="9"/>
  <c r="BY589" i="9"/>
  <c r="BZ589" i="9"/>
  <c r="CA589" i="9"/>
  <c r="CB589" i="9"/>
  <c r="CC589" i="9"/>
  <c r="CF589" i="9"/>
  <c r="CG589" i="9"/>
  <c r="CH589" i="9"/>
  <c r="CI589" i="9"/>
  <c r="CJ589" i="9"/>
  <c r="CK589" i="9"/>
  <c r="AZ590" i="9"/>
  <c r="BA590" i="9"/>
  <c r="BB590" i="9"/>
  <c r="BC590" i="9"/>
  <c r="BD590" i="9"/>
  <c r="BE590" i="9"/>
  <c r="BF590" i="9"/>
  <c r="BG590" i="9"/>
  <c r="BH590" i="9"/>
  <c r="BI590" i="9"/>
  <c r="BJ590" i="9"/>
  <c r="BK590" i="9"/>
  <c r="BL590" i="9"/>
  <c r="BM590" i="9"/>
  <c r="BN590" i="9"/>
  <c r="BO590" i="9"/>
  <c r="BP590" i="9"/>
  <c r="BQ590" i="9"/>
  <c r="BR590" i="9"/>
  <c r="BS590" i="9"/>
  <c r="BT590" i="9"/>
  <c r="BU590" i="9"/>
  <c r="BV590" i="9"/>
  <c r="BW590" i="9"/>
  <c r="BX590" i="9"/>
  <c r="BY590" i="9"/>
  <c r="BZ590" i="9"/>
  <c r="CA590" i="9"/>
  <c r="CB590" i="9"/>
  <c r="CC590" i="9"/>
  <c r="CF590" i="9"/>
  <c r="CG590" i="9"/>
  <c r="CH590" i="9"/>
  <c r="CI590" i="9"/>
  <c r="CJ590" i="9"/>
  <c r="CK590" i="9"/>
  <c r="AZ591" i="9"/>
  <c r="BA591" i="9"/>
  <c r="BB591" i="9"/>
  <c r="BC591" i="9"/>
  <c r="BD591" i="9"/>
  <c r="BE591" i="9"/>
  <c r="BF591" i="9"/>
  <c r="BG591" i="9"/>
  <c r="BH591" i="9"/>
  <c r="BI591" i="9"/>
  <c r="BJ591" i="9"/>
  <c r="BK591" i="9"/>
  <c r="BL591" i="9"/>
  <c r="BM591" i="9"/>
  <c r="BN591" i="9"/>
  <c r="BO591" i="9"/>
  <c r="BP591" i="9"/>
  <c r="BQ591" i="9"/>
  <c r="BR591" i="9"/>
  <c r="BS591" i="9"/>
  <c r="BT591" i="9"/>
  <c r="BU591" i="9"/>
  <c r="BV591" i="9"/>
  <c r="BW591" i="9"/>
  <c r="BX591" i="9"/>
  <c r="BY591" i="9"/>
  <c r="BZ591" i="9"/>
  <c r="CA591" i="9"/>
  <c r="CB591" i="9"/>
  <c r="CC591" i="9"/>
  <c r="CF591" i="9"/>
  <c r="CG591" i="9"/>
  <c r="CH591" i="9"/>
  <c r="CI591" i="9"/>
  <c r="CJ591" i="9"/>
  <c r="CK591" i="9"/>
  <c r="AZ592" i="9"/>
  <c r="BA592" i="9"/>
  <c r="BB592" i="9"/>
  <c r="BC592" i="9"/>
  <c r="BD592" i="9"/>
  <c r="BE592" i="9"/>
  <c r="BF592" i="9"/>
  <c r="BG592" i="9"/>
  <c r="BH592" i="9"/>
  <c r="BI592" i="9"/>
  <c r="BJ592" i="9"/>
  <c r="BK592" i="9"/>
  <c r="BL592" i="9"/>
  <c r="BM592" i="9"/>
  <c r="BN592" i="9"/>
  <c r="BO592" i="9"/>
  <c r="BP592" i="9"/>
  <c r="BQ592" i="9"/>
  <c r="BR592" i="9"/>
  <c r="BS592" i="9"/>
  <c r="BT592" i="9"/>
  <c r="BU592" i="9"/>
  <c r="BV592" i="9"/>
  <c r="BW592" i="9"/>
  <c r="BX592" i="9"/>
  <c r="BY592" i="9"/>
  <c r="BZ592" i="9"/>
  <c r="CA592" i="9"/>
  <c r="CB592" i="9"/>
  <c r="CC592" i="9"/>
  <c r="CF592" i="9"/>
  <c r="CG592" i="9"/>
  <c r="CH592" i="9"/>
  <c r="CI592" i="9"/>
  <c r="CJ592" i="9"/>
  <c r="CK592" i="9"/>
  <c r="AZ593" i="9"/>
  <c r="BA593" i="9"/>
  <c r="BB593" i="9"/>
  <c r="BC593" i="9"/>
  <c r="BD593" i="9"/>
  <c r="BE593" i="9"/>
  <c r="BF593" i="9"/>
  <c r="BG593" i="9"/>
  <c r="BH593" i="9"/>
  <c r="BI593" i="9"/>
  <c r="BJ593" i="9"/>
  <c r="BK593" i="9"/>
  <c r="BL593" i="9"/>
  <c r="BM593" i="9"/>
  <c r="BN593" i="9"/>
  <c r="BO593" i="9"/>
  <c r="BP593" i="9"/>
  <c r="BQ593" i="9"/>
  <c r="BR593" i="9"/>
  <c r="BS593" i="9"/>
  <c r="BT593" i="9"/>
  <c r="BU593" i="9"/>
  <c r="BV593" i="9"/>
  <c r="BW593" i="9"/>
  <c r="BX593" i="9"/>
  <c r="BY593" i="9"/>
  <c r="BZ593" i="9"/>
  <c r="CA593" i="9"/>
  <c r="CB593" i="9"/>
  <c r="CC593" i="9"/>
  <c r="CF593" i="9"/>
  <c r="CG593" i="9"/>
  <c r="CH593" i="9"/>
  <c r="CI593" i="9"/>
  <c r="CJ593" i="9"/>
  <c r="CK593" i="9"/>
  <c r="AZ594" i="9"/>
  <c r="BA594" i="9"/>
  <c r="BB594" i="9"/>
  <c r="BC594" i="9"/>
  <c r="BD594" i="9"/>
  <c r="BE594" i="9"/>
  <c r="BF594" i="9"/>
  <c r="BG594" i="9"/>
  <c r="BH594" i="9"/>
  <c r="BI594" i="9"/>
  <c r="BJ594" i="9"/>
  <c r="BK594" i="9"/>
  <c r="BL594" i="9"/>
  <c r="BM594" i="9"/>
  <c r="BN594" i="9"/>
  <c r="BO594" i="9"/>
  <c r="BP594" i="9"/>
  <c r="BQ594" i="9"/>
  <c r="BR594" i="9"/>
  <c r="BS594" i="9"/>
  <c r="BT594" i="9"/>
  <c r="BU594" i="9"/>
  <c r="BV594" i="9"/>
  <c r="BW594" i="9"/>
  <c r="BX594" i="9"/>
  <c r="BY594" i="9"/>
  <c r="BZ594" i="9"/>
  <c r="CA594" i="9"/>
  <c r="CB594" i="9"/>
  <c r="CC594" i="9"/>
  <c r="CF594" i="9"/>
  <c r="CG594" i="9"/>
  <c r="CH594" i="9"/>
  <c r="CI594" i="9"/>
  <c r="CJ594" i="9"/>
  <c r="CK594" i="9"/>
  <c r="AZ595" i="9"/>
  <c r="BA595" i="9"/>
  <c r="BB595" i="9"/>
  <c r="BC595" i="9"/>
  <c r="BD595" i="9"/>
  <c r="BE595" i="9"/>
  <c r="BF595" i="9"/>
  <c r="BG595" i="9"/>
  <c r="BH595" i="9"/>
  <c r="BI595" i="9"/>
  <c r="BJ595" i="9"/>
  <c r="BK595" i="9"/>
  <c r="BL595" i="9"/>
  <c r="BM595" i="9"/>
  <c r="BN595" i="9"/>
  <c r="BO595" i="9"/>
  <c r="BP595" i="9"/>
  <c r="BQ595" i="9"/>
  <c r="BR595" i="9"/>
  <c r="BS595" i="9"/>
  <c r="BT595" i="9"/>
  <c r="BU595" i="9"/>
  <c r="BV595" i="9"/>
  <c r="BW595" i="9"/>
  <c r="BX595" i="9"/>
  <c r="BY595" i="9"/>
  <c r="BZ595" i="9"/>
  <c r="CA595" i="9"/>
  <c r="CB595" i="9"/>
  <c r="CC595" i="9"/>
  <c r="CF595" i="9"/>
  <c r="CG595" i="9"/>
  <c r="CH595" i="9"/>
  <c r="CI595" i="9"/>
  <c r="CJ595" i="9"/>
  <c r="CK595" i="9"/>
  <c r="AZ596" i="9"/>
  <c r="BA596" i="9"/>
  <c r="BB596" i="9"/>
  <c r="BC596" i="9"/>
  <c r="BD596" i="9"/>
  <c r="BE596" i="9"/>
  <c r="BF596" i="9"/>
  <c r="BG596" i="9"/>
  <c r="BH596" i="9"/>
  <c r="BI596" i="9"/>
  <c r="BJ596" i="9"/>
  <c r="BK596" i="9"/>
  <c r="BL596" i="9"/>
  <c r="BM596" i="9"/>
  <c r="BN596" i="9"/>
  <c r="BO596" i="9"/>
  <c r="BP596" i="9"/>
  <c r="BQ596" i="9"/>
  <c r="BR596" i="9"/>
  <c r="BS596" i="9"/>
  <c r="BT596" i="9"/>
  <c r="BU596" i="9"/>
  <c r="BV596" i="9"/>
  <c r="BW596" i="9"/>
  <c r="BX596" i="9"/>
  <c r="BY596" i="9"/>
  <c r="BZ596" i="9"/>
  <c r="CA596" i="9"/>
  <c r="CB596" i="9"/>
  <c r="CC596" i="9"/>
  <c r="CF596" i="9"/>
  <c r="CG596" i="9"/>
  <c r="CH596" i="9"/>
  <c r="CI596" i="9"/>
  <c r="CJ596" i="9"/>
  <c r="CK596" i="9"/>
  <c r="AZ597" i="9"/>
  <c r="BA597" i="9"/>
  <c r="BB597" i="9"/>
  <c r="BC597" i="9"/>
  <c r="BD597" i="9"/>
  <c r="BE597" i="9"/>
  <c r="BF597" i="9"/>
  <c r="BG597" i="9"/>
  <c r="BH597" i="9"/>
  <c r="BI597" i="9"/>
  <c r="BJ597" i="9"/>
  <c r="BK597" i="9"/>
  <c r="BL597" i="9"/>
  <c r="BM597" i="9"/>
  <c r="BN597" i="9"/>
  <c r="BO597" i="9"/>
  <c r="BP597" i="9"/>
  <c r="BQ597" i="9"/>
  <c r="BR597" i="9"/>
  <c r="BS597" i="9"/>
  <c r="BT597" i="9"/>
  <c r="BU597" i="9"/>
  <c r="BV597" i="9"/>
  <c r="BW597" i="9"/>
  <c r="BX597" i="9"/>
  <c r="BY597" i="9"/>
  <c r="BZ597" i="9"/>
  <c r="CA597" i="9"/>
  <c r="CB597" i="9"/>
  <c r="CC597" i="9"/>
  <c r="CF597" i="9"/>
  <c r="CG597" i="9"/>
  <c r="CH597" i="9"/>
  <c r="CI597" i="9"/>
  <c r="CJ597" i="9"/>
  <c r="CK597" i="9"/>
  <c r="AZ598" i="9"/>
  <c r="BA598" i="9"/>
  <c r="BB598" i="9"/>
  <c r="BC598" i="9"/>
  <c r="BD598" i="9"/>
  <c r="BE598" i="9"/>
  <c r="BF598" i="9"/>
  <c r="BG598" i="9"/>
  <c r="BH598" i="9"/>
  <c r="BI598" i="9"/>
  <c r="BJ598" i="9"/>
  <c r="BK598" i="9"/>
  <c r="BL598" i="9"/>
  <c r="BM598" i="9"/>
  <c r="BN598" i="9"/>
  <c r="BO598" i="9"/>
  <c r="BP598" i="9"/>
  <c r="BQ598" i="9"/>
  <c r="BR598" i="9"/>
  <c r="BS598" i="9"/>
  <c r="BT598" i="9"/>
  <c r="BU598" i="9"/>
  <c r="BV598" i="9"/>
  <c r="BW598" i="9"/>
  <c r="BX598" i="9"/>
  <c r="BY598" i="9"/>
  <c r="BZ598" i="9"/>
  <c r="CA598" i="9"/>
  <c r="CB598" i="9"/>
  <c r="CC598" i="9"/>
  <c r="CF598" i="9"/>
  <c r="CG598" i="9"/>
  <c r="CH598" i="9"/>
  <c r="CI598" i="9"/>
  <c r="CJ598" i="9"/>
  <c r="CK598" i="9"/>
  <c r="AZ599" i="9"/>
  <c r="BA599" i="9"/>
  <c r="BB599" i="9"/>
  <c r="BC599" i="9"/>
  <c r="BD599" i="9"/>
  <c r="BE599" i="9"/>
  <c r="BF599" i="9"/>
  <c r="BG599" i="9"/>
  <c r="BH599" i="9"/>
  <c r="BI599" i="9"/>
  <c r="BJ599" i="9"/>
  <c r="BK599" i="9"/>
  <c r="BL599" i="9"/>
  <c r="BM599" i="9"/>
  <c r="BN599" i="9"/>
  <c r="BO599" i="9"/>
  <c r="BP599" i="9"/>
  <c r="BQ599" i="9"/>
  <c r="BR599" i="9"/>
  <c r="BS599" i="9"/>
  <c r="BT599" i="9"/>
  <c r="BU599" i="9"/>
  <c r="BV599" i="9"/>
  <c r="BW599" i="9"/>
  <c r="BX599" i="9"/>
  <c r="BY599" i="9"/>
  <c r="BZ599" i="9"/>
  <c r="CA599" i="9"/>
  <c r="CB599" i="9"/>
  <c r="CC599" i="9"/>
  <c r="CF599" i="9"/>
  <c r="CG599" i="9"/>
  <c r="CH599" i="9"/>
  <c r="CI599" i="9"/>
  <c r="CJ599" i="9"/>
  <c r="CK599" i="9"/>
  <c r="AZ600" i="9"/>
  <c r="BA600" i="9"/>
  <c r="BB600" i="9"/>
  <c r="BC600" i="9"/>
  <c r="BD600" i="9"/>
  <c r="BE600" i="9"/>
  <c r="BF600" i="9"/>
  <c r="BG600" i="9"/>
  <c r="BH600" i="9"/>
  <c r="BI600" i="9"/>
  <c r="BJ600" i="9"/>
  <c r="BK600" i="9"/>
  <c r="BL600" i="9"/>
  <c r="BM600" i="9"/>
  <c r="BN600" i="9"/>
  <c r="BO600" i="9"/>
  <c r="BP600" i="9"/>
  <c r="BQ600" i="9"/>
  <c r="BR600" i="9"/>
  <c r="BS600" i="9"/>
  <c r="BT600" i="9"/>
  <c r="BU600" i="9"/>
  <c r="BV600" i="9"/>
  <c r="BW600" i="9"/>
  <c r="BX600" i="9"/>
  <c r="BY600" i="9"/>
  <c r="BZ600" i="9"/>
  <c r="CA600" i="9"/>
  <c r="CB600" i="9"/>
  <c r="CC600" i="9"/>
  <c r="CF600" i="9"/>
  <c r="CG600" i="9"/>
  <c r="CH600" i="9"/>
  <c r="CI600" i="9"/>
  <c r="CJ600" i="9"/>
  <c r="CK600" i="9"/>
  <c r="AZ601" i="9"/>
  <c r="BA601" i="9"/>
  <c r="BB601" i="9"/>
  <c r="BC601" i="9"/>
  <c r="BD601" i="9"/>
  <c r="BE601" i="9"/>
  <c r="BF601" i="9"/>
  <c r="BG601" i="9"/>
  <c r="BH601" i="9"/>
  <c r="BI601" i="9"/>
  <c r="BJ601" i="9"/>
  <c r="BK601" i="9"/>
  <c r="BL601" i="9"/>
  <c r="BM601" i="9"/>
  <c r="BN601" i="9"/>
  <c r="BO601" i="9"/>
  <c r="BP601" i="9"/>
  <c r="BQ601" i="9"/>
  <c r="BR601" i="9"/>
  <c r="BS601" i="9"/>
  <c r="BT601" i="9"/>
  <c r="BU601" i="9"/>
  <c r="BV601" i="9"/>
  <c r="BW601" i="9"/>
  <c r="BX601" i="9"/>
  <c r="BY601" i="9"/>
  <c r="BZ601" i="9"/>
  <c r="CA601" i="9"/>
  <c r="CB601" i="9"/>
  <c r="CC601" i="9"/>
  <c r="CF601" i="9"/>
  <c r="CG601" i="9"/>
  <c r="CH601" i="9"/>
  <c r="CI601" i="9"/>
  <c r="CJ601" i="9"/>
  <c r="CK601" i="9"/>
  <c r="AZ278" i="9"/>
  <c r="BA278" i="9"/>
  <c r="BB278" i="9"/>
  <c r="BC278" i="9"/>
  <c r="BD278" i="9"/>
  <c r="BE278" i="9"/>
  <c r="BF278" i="9"/>
  <c r="BG278" i="9"/>
  <c r="BH278" i="9"/>
  <c r="BI278" i="9"/>
  <c r="BJ278" i="9"/>
  <c r="BK278" i="9"/>
  <c r="BL278" i="9"/>
  <c r="BM278" i="9"/>
  <c r="BN278" i="9"/>
  <c r="BO278" i="9"/>
  <c r="BP278" i="9"/>
  <c r="BQ278" i="9"/>
  <c r="BR278" i="9"/>
  <c r="BS278" i="9"/>
  <c r="BT278" i="9"/>
  <c r="BU278" i="9"/>
  <c r="BV278" i="9"/>
  <c r="BW278" i="9"/>
  <c r="BX278" i="9"/>
  <c r="BY278" i="9"/>
  <c r="BZ278" i="9"/>
  <c r="CA278" i="9"/>
  <c r="CB278" i="9"/>
  <c r="CC278" i="9"/>
  <c r="CF278" i="9"/>
  <c r="CG278" i="9"/>
  <c r="CH278" i="9"/>
  <c r="CI278" i="9"/>
  <c r="CJ278" i="9"/>
  <c r="CK278" i="9"/>
  <c r="AZ279" i="9"/>
  <c r="BA279" i="9"/>
  <c r="BB279" i="9"/>
  <c r="BC279" i="9"/>
  <c r="BD279" i="9"/>
  <c r="BE279" i="9"/>
  <c r="BF279" i="9"/>
  <c r="BG279" i="9"/>
  <c r="BH279" i="9"/>
  <c r="BI279" i="9"/>
  <c r="BJ279" i="9"/>
  <c r="BK279" i="9"/>
  <c r="BL279" i="9"/>
  <c r="BM279" i="9"/>
  <c r="BN279" i="9"/>
  <c r="BO279" i="9"/>
  <c r="BP279" i="9"/>
  <c r="BQ279" i="9"/>
  <c r="BR279" i="9"/>
  <c r="BS279" i="9"/>
  <c r="BT279" i="9"/>
  <c r="BU279" i="9"/>
  <c r="BV279" i="9"/>
  <c r="BW279" i="9"/>
  <c r="BX279" i="9"/>
  <c r="BY279" i="9"/>
  <c r="BZ279" i="9"/>
  <c r="CA279" i="9"/>
  <c r="CB279" i="9"/>
  <c r="CC279" i="9"/>
  <c r="CF279" i="9"/>
  <c r="CG279" i="9"/>
  <c r="CH279" i="9"/>
  <c r="CI279" i="9"/>
  <c r="CJ279" i="9"/>
  <c r="CK279" i="9"/>
  <c r="AZ280" i="9"/>
  <c r="BA280" i="9"/>
  <c r="BB280" i="9"/>
  <c r="BC280" i="9"/>
  <c r="BD280" i="9"/>
  <c r="BE280" i="9"/>
  <c r="BF280" i="9"/>
  <c r="BG280" i="9"/>
  <c r="BH280" i="9"/>
  <c r="BI280" i="9"/>
  <c r="BJ280" i="9"/>
  <c r="BK280" i="9"/>
  <c r="BL280" i="9"/>
  <c r="BM280" i="9"/>
  <c r="BN280" i="9"/>
  <c r="BO280" i="9"/>
  <c r="BP280" i="9"/>
  <c r="BQ280" i="9"/>
  <c r="BR280" i="9"/>
  <c r="BS280" i="9"/>
  <c r="BT280" i="9"/>
  <c r="BU280" i="9"/>
  <c r="BV280" i="9"/>
  <c r="BW280" i="9"/>
  <c r="BX280" i="9"/>
  <c r="BY280" i="9"/>
  <c r="BZ280" i="9"/>
  <c r="CA280" i="9"/>
  <c r="CB280" i="9"/>
  <c r="CC280" i="9"/>
  <c r="CF280" i="9"/>
  <c r="CG280" i="9"/>
  <c r="CH280" i="9"/>
  <c r="CI280" i="9"/>
  <c r="CJ280" i="9"/>
  <c r="CK280" i="9"/>
  <c r="AZ281" i="9"/>
  <c r="BA281" i="9"/>
  <c r="BB281" i="9"/>
  <c r="BC281" i="9"/>
  <c r="BD281" i="9"/>
  <c r="BE281" i="9"/>
  <c r="BF281" i="9"/>
  <c r="BG281" i="9"/>
  <c r="BH281" i="9"/>
  <c r="BI281" i="9"/>
  <c r="BJ281" i="9"/>
  <c r="BK281" i="9"/>
  <c r="BL281" i="9"/>
  <c r="BM281" i="9"/>
  <c r="BN281" i="9"/>
  <c r="BO281" i="9"/>
  <c r="BP281" i="9"/>
  <c r="BQ281" i="9"/>
  <c r="BR281" i="9"/>
  <c r="BS281" i="9"/>
  <c r="BT281" i="9"/>
  <c r="BU281" i="9"/>
  <c r="BV281" i="9"/>
  <c r="BW281" i="9"/>
  <c r="BX281" i="9"/>
  <c r="BY281" i="9"/>
  <c r="BZ281" i="9"/>
  <c r="CA281" i="9"/>
  <c r="CB281" i="9"/>
  <c r="CC281" i="9"/>
  <c r="CF281" i="9"/>
  <c r="CG281" i="9"/>
  <c r="CH281" i="9"/>
  <c r="CI281" i="9"/>
  <c r="CJ281" i="9"/>
  <c r="CK281" i="9"/>
  <c r="AZ282" i="9"/>
  <c r="BA282" i="9"/>
  <c r="BB282" i="9"/>
  <c r="BC282" i="9"/>
  <c r="BD282" i="9"/>
  <c r="BE282" i="9"/>
  <c r="BF282" i="9"/>
  <c r="BG282" i="9"/>
  <c r="BH282" i="9"/>
  <c r="BI282" i="9"/>
  <c r="BJ282" i="9"/>
  <c r="BK282" i="9"/>
  <c r="BL282" i="9"/>
  <c r="BM282" i="9"/>
  <c r="BN282" i="9"/>
  <c r="BO282" i="9"/>
  <c r="BP282" i="9"/>
  <c r="BQ282" i="9"/>
  <c r="BR282" i="9"/>
  <c r="BS282" i="9"/>
  <c r="BT282" i="9"/>
  <c r="BU282" i="9"/>
  <c r="BV282" i="9"/>
  <c r="BW282" i="9"/>
  <c r="BX282" i="9"/>
  <c r="BY282" i="9"/>
  <c r="BZ282" i="9"/>
  <c r="CA282" i="9"/>
  <c r="CB282" i="9"/>
  <c r="CC282" i="9"/>
  <c r="CF282" i="9"/>
  <c r="CG282" i="9"/>
  <c r="CH282" i="9"/>
  <c r="CI282" i="9"/>
  <c r="CJ282" i="9"/>
  <c r="CK282" i="9"/>
  <c r="AZ283" i="9"/>
  <c r="BA283" i="9"/>
  <c r="BB283" i="9"/>
  <c r="BC283" i="9"/>
  <c r="BD283" i="9"/>
  <c r="BE283" i="9"/>
  <c r="BF283" i="9"/>
  <c r="BG283" i="9"/>
  <c r="BH283" i="9"/>
  <c r="BI283" i="9"/>
  <c r="BJ283" i="9"/>
  <c r="BK283" i="9"/>
  <c r="BL283" i="9"/>
  <c r="BM283" i="9"/>
  <c r="BN283" i="9"/>
  <c r="BO283" i="9"/>
  <c r="BP283" i="9"/>
  <c r="BQ283" i="9"/>
  <c r="BR283" i="9"/>
  <c r="BS283" i="9"/>
  <c r="BT283" i="9"/>
  <c r="BU283" i="9"/>
  <c r="BV283" i="9"/>
  <c r="BW283" i="9"/>
  <c r="BX283" i="9"/>
  <c r="BY283" i="9"/>
  <c r="BZ283" i="9"/>
  <c r="CA283" i="9"/>
  <c r="CB283" i="9"/>
  <c r="CC283" i="9"/>
  <c r="CF283" i="9"/>
  <c r="CG283" i="9"/>
  <c r="CH283" i="9"/>
  <c r="CI283" i="9"/>
  <c r="CJ283" i="9"/>
  <c r="CK283" i="9"/>
  <c r="AZ284" i="9"/>
  <c r="BA284" i="9"/>
  <c r="BB284" i="9"/>
  <c r="BC284" i="9"/>
  <c r="BD284" i="9"/>
  <c r="BE284" i="9"/>
  <c r="BF284" i="9"/>
  <c r="BG284" i="9"/>
  <c r="BH284" i="9"/>
  <c r="BI284" i="9"/>
  <c r="BJ284" i="9"/>
  <c r="BK284" i="9"/>
  <c r="BL284" i="9"/>
  <c r="BM284" i="9"/>
  <c r="BN284" i="9"/>
  <c r="BO284" i="9"/>
  <c r="BP284" i="9"/>
  <c r="BQ284" i="9"/>
  <c r="BR284" i="9"/>
  <c r="BS284" i="9"/>
  <c r="BT284" i="9"/>
  <c r="BU284" i="9"/>
  <c r="BV284" i="9"/>
  <c r="BW284" i="9"/>
  <c r="BX284" i="9"/>
  <c r="BY284" i="9"/>
  <c r="BZ284" i="9"/>
  <c r="CA284" i="9"/>
  <c r="CB284" i="9"/>
  <c r="CC284" i="9"/>
  <c r="CF284" i="9"/>
  <c r="CG284" i="9"/>
  <c r="CH284" i="9"/>
  <c r="CI284" i="9"/>
  <c r="CJ284" i="9"/>
  <c r="CK284" i="9"/>
  <c r="AZ285" i="9"/>
  <c r="BA285" i="9"/>
  <c r="BB285" i="9"/>
  <c r="BC285" i="9"/>
  <c r="BD285" i="9"/>
  <c r="BE285" i="9"/>
  <c r="BF285" i="9"/>
  <c r="BG285" i="9"/>
  <c r="BH285" i="9"/>
  <c r="BI285" i="9"/>
  <c r="BJ285" i="9"/>
  <c r="BK285" i="9"/>
  <c r="BL285" i="9"/>
  <c r="BM285" i="9"/>
  <c r="BN285" i="9"/>
  <c r="BO285" i="9"/>
  <c r="BP285" i="9"/>
  <c r="BQ285" i="9"/>
  <c r="BR285" i="9"/>
  <c r="BS285" i="9"/>
  <c r="BT285" i="9"/>
  <c r="BU285" i="9"/>
  <c r="BV285" i="9"/>
  <c r="BW285" i="9"/>
  <c r="BX285" i="9"/>
  <c r="BY285" i="9"/>
  <c r="BZ285" i="9"/>
  <c r="CA285" i="9"/>
  <c r="CB285" i="9"/>
  <c r="CC285" i="9"/>
  <c r="CF285" i="9"/>
  <c r="CG285" i="9"/>
  <c r="CH285" i="9"/>
  <c r="CI285" i="9"/>
  <c r="CJ285" i="9"/>
  <c r="CK285" i="9"/>
  <c r="AZ286" i="9"/>
  <c r="BA286" i="9"/>
  <c r="BB286" i="9"/>
  <c r="BC286" i="9"/>
  <c r="BD286" i="9"/>
  <c r="BE286" i="9"/>
  <c r="BF286" i="9"/>
  <c r="BG286" i="9"/>
  <c r="BH286" i="9"/>
  <c r="BI286" i="9"/>
  <c r="BJ286" i="9"/>
  <c r="BK286" i="9"/>
  <c r="BL286" i="9"/>
  <c r="BM286" i="9"/>
  <c r="BN286" i="9"/>
  <c r="BO286" i="9"/>
  <c r="BP286" i="9"/>
  <c r="BQ286" i="9"/>
  <c r="BR286" i="9"/>
  <c r="BS286" i="9"/>
  <c r="BT286" i="9"/>
  <c r="BU286" i="9"/>
  <c r="BV286" i="9"/>
  <c r="BW286" i="9"/>
  <c r="BX286" i="9"/>
  <c r="BY286" i="9"/>
  <c r="BZ286" i="9"/>
  <c r="CA286" i="9"/>
  <c r="CB286" i="9"/>
  <c r="CC286" i="9"/>
  <c r="CF286" i="9"/>
  <c r="CG286" i="9"/>
  <c r="CH286" i="9"/>
  <c r="CI286" i="9"/>
  <c r="CJ286" i="9"/>
  <c r="CK286" i="9"/>
  <c r="AZ287" i="9"/>
  <c r="BA287" i="9"/>
  <c r="BB287" i="9"/>
  <c r="BC287" i="9"/>
  <c r="BD287" i="9"/>
  <c r="BE287" i="9"/>
  <c r="BF287" i="9"/>
  <c r="BG287" i="9"/>
  <c r="BH287" i="9"/>
  <c r="BI287" i="9"/>
  <c r="BJ287" i="9"/>
  <c r="BK287" i="9"/>
  <c r="BL287" i="9"/>
  <c r="BM287" i="9"/>
  <c r="BN287" i="9"/>
  <c r="BO287" i="9"/>
  <c r="BP287" i="9"/>
  <c r="BQ287" i="9"/>
  <c r="BR287" i="9"/>
  <c r="BS287" i="9"/>
  <c r="BT287" i="9"/>
  <c r="BU287" i="9"/>
  <c r="BV287" i="9"/>
  <c r="BW287" i="9"/>
  <c r="BX287" i="9"/>
  <c r="BY287" i="9"/>
  <c r="BZ287" i="9"/>
  <c r="CA287" i="9"/>
  <c r="CB287" i="9"/>
  <c r="CC287" i="9"/>
  <c r="CF287" i="9"/>
  <c r="CG287" i="9"/>
  <c r="CH287" i="9"/>
  <c r="CI287" i="9"/>
  <c r="CJ287" i="9"/>
  <c r="CK287" i="9"/>
  <c r="AZ288" i="9"/>
  <c r="BA288" i="9"/>
  <c r="BB288" i="9"/>
  <c r="BC288" i="9"/>
  <c r="BD288" i="9"/>
  <c r="BE288" i="9"/>
  <c r="BF288" i="9"/>
  <c r="BG288" i="9"/>
  <c r="BH288" i="9"/>
  <c r="BI288" i="9"/>
  <c r="BJ288" i="9"/>
  <c r="BK288" i="9"/>
  <c r="BL288" i="9"/>
  <c r="BM288" i="9"/>
  <c r="BN288" i="9"/>
  <c r="BO288" i="9"/>
  <c r="BP288" i="9"/>
  <c r="BQ288" i="9"/>
  <c r="BR288" i="9"/>
  <c r="BS288" i="9"/>
  <c r="BT288" i="9"/>
  <c r="BU288" i="9"/>
  <c r="BV288" i="9"/>
  <c r="BW288" i="9"/>
  <c r="BX288" i="9"/>
  <c r="BY288" i="9"/>
  <c r="BZ288" i="9"/>
  <c r="CA288" i="9"/>
  <c r="CB288" i="9"/>
  <c r="CC288" i="9"/>
  <c r="CF288" i="9"/>
  <c r="CG288" i="9"/>
  <c r="CH288" i="9"/>
  <c r="CI288" i="9"/>
  <c r="CJ288" i="9"/>
  <c r="CK288" i="9"/>
  <c r="AZ289" i="9"/>
  <c r="BA289" i="9"/>
  <c r="BB289" i="9"/>
  <c r="BC289" i="9"/>
  <c r="BD289" i="9"/>
  <c r="BE289" i="9"/>
  <c r="BF289" i="9"/>
  <c r="BG289" i="9"/>
  <c r="BH289" i="9"/>
  <c r="BI289" i="9"/>
  <c r="BJ289" i="9"/>
  <c r="BK289" i="9"/>
  <c r="BL289" i="9"/>
  <c r="BM289" i="9"/>
  <c r="BN289" i="9"/>
  <c r="BO289" i="9"/>
  <c r="BP289" i="9"/>
  <c r="BQ289" i="9"/>
  <c r="BR289" i="9"/>
  <c r="BS289" i="9"/>
  <c r="BT289" i="9"/>
  <c r="BU289" i="9"/>
  <c r="BV289" i="9"/>
  <c r="BW289" i="9"/>
  <c r="BX289" i="9"/>
  <c r="BY289" i="9"/>
  <c r="BZ289" i="9"/>
  <c r="CA289" i="9"/>
  <c r="CB289" i="9"/>
  <c r="CC289" i="9"/>
  <c r="CF289" i="9"/>
  <c r="CG289" i="9"/>
  <c r="CH289" i="9"/>
  <c r="CI289" i="9"/>
  <c r="CJ289" i="9"/>
  <c r="CK289" i="9"/>
  <c r="AZ290" i="9"/>
  <c r="BA290" i="9"/>
  <c r="BB290" i="9"/>
  <c r="BC290" i="9"/>
  <c r="BD290" i="9"/>
  <c r="BE290" i="9"/>
  <c r="BF290" i="9"/>
  <c r="BG290" i="9"/>
  <c r="BH290" i="9"/>
  <c r="BI290" i="9"/>
  <c r="BJ290" i="9"/>
  <c r="BK290" i="9"/>
  <c r="BL290" i="9"/>
  <c r="BM290" i="9"/>
  <c r="BN290" i="9"/>
  <c r="BO290" i="9"/>
  <c r="BP290" i="9"/>
  <c r="BQ290" i="9"/>
  <c r="BR290" i="9"/>
  <c r="BS290" i="9"/>
  <c r="BT290" i="9"/>
  <c r="BU290" i="9"/>
  <c r="BV290" i="9"/>
  <c r="BW290" i="9"/>
  <c r="BX290" i="9"/>
  <c r="BY290" i="9"/>
  <c r="BZ290" i="9"/>
  <c r="CA290" i="9"/>
  <c r="CB290" i="9"/>
  <c r="CC290" i="9"/>
  <c r="CF290" i="9"/>
  <c r="CG290" i="9"/>
  <c r="CH290" i="9"/>
  <c r="CI290" i="9"/>
  <c r="CJ290" i="9"/>
  <c r="CK290" i="9"/>
  <c r="AZ291" i="9"/>
  <c r="BA291" i="9"/>
  <c r="BB291" i="9"/>
  <c r="BC291" i="9"/>
  <c r="BD291" i="9"/>
  <c r="BE291" i="9"/>
  <c r="BF291" i="9"/>
  <c r="BG291" i="9"/>
  <c r="BH291" i="9"/>
  <c r="BI291" i="9"/>
  <c r="BJ291" i="9"/>
  <c r="BK291" i="9"/>
  <c r="BL291" i="9"/>
  <c r="BM291" i="9"/>
  <c r="BN291" i="9"/>
  <c r="BO291" i="9"/>
  <c r="BP291" i="9"/>
  <c r="BQ291" i="9"/>
  <c r="BR291" i="9"/>
  <c r="BS291" i="9"/>
  <c r="BT291" i="9"/>
  <c r="BU291" i="9"/>
  <c r="BV291" i="9"/>
  <c r="BW291" i="9"/>
  <c r="BX291" i="9"/>
  <c r="BY291" i="9"/>
  <c r="BZ291" i="9"/>
  <c r="CA291" i="9"/>
  <c r="CB291" i="9"/>
  <c r="CC291" i="9"/>
  <c r="CF291" i="9"/>
  <c r="CG291" i="9"/>
  <c r="CH291" i="9"/>
  <c r="CI291" i="9"/>
  <c r="CJ291" i="9"/>
  <c r="CK291" i="9"/>
  <c r="AZ292" i="9"/>
  <c r="BA292" i="9"/>
  <c r="BB292" i="9"/>
  <c r="BC292" i="9"/>
  <c r="BD292" i="9"/>
  <c r="BE292" i="9"/>
  <c r="BF292" i="9"/>
  <c r="BG292" i="9"/>
  <c r="BH292" i="9"/>
  <c r="BI292" i="9"/>
  <c r="BJ292" i="9"/>
  <c r="BK292" i="9"/>
  <c r="BL292" i="9"/>
  <c r="BM292" i="9"/>
  <c r="BN292" i="9"/>
  <c r="BO292" i="9"/>
  <c r="BP292" i="9"/>
  <c r="BQ292" i="9"/>
  <c r="BR292" i="9"/>
  <c r="BS292" i="9"/>
  <c r="BT292" i="9"/>
  <c r="BU292" i="9"/>
  <c r="BV292" i="9"/>
  <c r="BW292" i="9"/>
  <c r="BX292" i="9"/>
  <c r="BY292" i="9"/>
  <c r="BZ292" i="9"/>
  <c r="CA292" i="9"/>
  <c r="CB292" i="9"/>
  <c r="CC292" i="9"/>
  <c r="CF292" i="9"/>
  <c r="CG292" i="9"/>
  <c r="CH292" i="9"/>
  <c r="CI292" i="9"/>
  <c r="CJ292" i="9"/>
  <c r="CK292" i="9"/>
  <c r="AZ293" i="9"/>
  <c r="BA293" i="9"/>
  <c r="BB293" i="9"/>
  <c r="BC293" i="9"/>
  <c r="BD293" i="9"/>
  <c r="BE293" i="9"/>
  <c r="BF293" i="9"/>
  <c r="BG293" i="9"/>
  <c r="BH293" i="9"/>
  <c r="BI293" i="9"/>
  <c r="BJ293" i="9"/>
  <c r="BK293" i="9"/>
  <c r="BL293" i="9"/>
  <c r="BM293" i="9"/>
  <c r="BN293" i="9"/>
  <c r="BO293" i="9"/>
  <c r="BP293" i="9"/>
  <c r="BQ293" i="9"/>
  <c r="BR293" i="9"/>
  <c r="BS293" i="9"/>
  <c r="BT293" i="9"/>
  <c r="BU293" i="9"/>
  <c r="BV293" i="9"/>
  <c r="BW293" i="9"/>
  <c r="BX293" i="9"/>
  <c r="BY293" i="9"/>
  <c r="BZ293" i="9"/>
  <c r="CA293" i="9"/>
  <c r="CB293" i="9"/>
  <c r="CC293" i="9"/>
  <c r="CF293" i="9"/>
  <c r="CG293" i="9"/>
  <c r="CH293" i="9"/>
  <c r="CI293" i="9"/>
  <c r="CJ293" i="9"/>
  <c r="CK293" i="9"/>
  <c r="AZ294" i="9"/>
  <c r="BA294" i="9"/>
  <c r="BB294" i="9"/>
  <c r="BC294" i="9"/>
  <c r="BD294" i="9"/>
  <c r="BE294" i="9"/>
  <c r="BF294" i="9"/>
  <c r="BG294" i="9"/>
  <c r="BH294" i="9"/>
  <c r="BI294" i="9"/>
  <c r="BJ294" i="9"/>
  <c r="BK294" i="9"/>
  <c r="BL294" i="9"/>
  <c r="BM294" i="9"/>
  <c r="BN294" i="9"/>
  <c r="BO294" i="9"/>
  <c r="BP294" i="9"/>
  <c r="BQ294" i="9"/>
  <c r="BR294" i="9"/>
  <c r="BS294" i="9"/>
  <c r="BT294" i="9"/>
  <c r="BU294" i="9"/>
  <c r="BV294" i="9"/>
  <c r="BW294" i="9"/>
  <c r="BX294" i="9"/>
  <c r="BY294" i="9"/>
  <c r="BZ294" i="9"/>
  <c r="CA294" i="9"/>
  <c r="CB294" i="9"/>
  <c r="CC294" i="9"/>
  <c r="CF294" i="9"/>
  <c r="CG294" i="9"/>
  <c r="CH294" i="9"/>
  <c r="CI294" i="9"/>
  <c r="CJ294" i="9"/>
  <c r="CK294" i="9"/>
  <c r="AZ295" i="9"/>
  <c r="BA295" i="9"/>
  <c r="BB295" i="9"/>
  <c r="BC295" i="9"/>
  <c r="BD295" i="9"/>
  <c r="BE295" i="9"/>
  <c r="BF295" i="9"/>
  <c r="BG295" i="9"/>
  <c r="BH295" i="9"/>
  <c r="BI295" i="9"/>
  <c r="BJ295" i="9"/>
  <c r="BK295" i="9"/>
  <c r="BL295" i="9"/>
  <c r="BM295" i="9"/>
  <c r="BN295" i="9"/>
  <c r="BO295" i="9"/>
  <c r="BP295" i="9"/>
  <c r="BQ295" i="9"/>
  <c r="BR295" i="9"/>
  <c r="BS295" i="9"/>
  <c r="BT295" i="9"/>
  <c r="BU295" i="9"/>
  <c r="BV295" i="9"/>
  <c r="BW295" i="9"/>
  <c r="BX295" i="9"/>
  <c r="BY295" i="9"/>
  <c r="BZ295" i="9"/>
  <c r="CA295" i="9"/>
  <c r="CB295" i="9"/>
  <c r="CC295" i="9"/>
  <c r="CF295" i="9"/>
  <c r="CG295" i="9"/>
  <c r="CH295" i="9"/>
  <c r="CI295" i="9"/>
  <c r="CJ295" i="9"/>
  <c r="CK295" i="9"/>
  <c r="AZ296" i="9"/>
  <c r="BA296" i="9"/>
  <c r="BB296" i="9"/>
  <c r="BC296" i="9"/>
  <c r="BD296" i="9"/>
  <c r="BE296" i="9"/>
  <c r="BF296" i="9"/>
  <c r="BG296" i="9"/>
  <c r="BH296" i="9"/>
  <c r="BI296" i="9"/>
  <c r="BJ296" i="9"/>
  <c r="BK296" i="9"/>
  <c r="BL296" i="9"/>
  <c r="BM296" i="9"/>
  <c r="BN296" i="9"/>
  <c r="BO296" i="9"/>
  <c r="BP296" i="9"/>
  <c r="BQ296" i="9"/>
  <c r="BR296" i="9"/>
  <c r="BS296" i="9"/>
  <c r="BT296" i="9"/>
  <c r="BU296" i="9"/>
  <c r="BV296" i="9"/>
  <c r="BW296" i="9"/>
  <c r="BX296" i="9"/>
  <c r="BY296" i="9"/>
  <c r="BZ296" i="9"/>
  <c r="CA296" i="9"/>
  <c r="CB296" i="9"/>
  <c r="CC296" i="9"/>
  <c r="CF296" i="9"/>
  <c r="CG296" i="9"/>
  <c r="CH296" i="9"/>
  <c r="CI296" i="9"/>
  <c r="CJ296" i="9"/>
  <c r="CK296" i="9"/>
  <c r="AZ297" i="9"/>
  <c r="BA297" i="9"/>
  <c r="BB297" i="9"/>
  <c r="BC297" i="9"/>
  <c r="BD297" i="9"/>
  <c r="BE297" i="9"/>
  <c r="BF297" i="9"/>
  <c r="BG297" i="9"/>
  <c r="BH297" i="9"/>
  <c r="BI297" i="9"/>
  <c r="BJ297" i="9"/>
  <c r="BK297" i="9"/>
  <c r="BL297" i="9"/>
  <c r="BM297" i="9"/>
  <c r="BN297" i="9"/>
  <c r="BO297" i="9"/>
  <c r="BP297" i="9"/>
  <c r="BQ297" i="9"/>
  <c r="BR297" i="9"/>
  <c r="BS297" i="9"/>
  <c r="BT297" i="9"/>
  <c r="BU297" i="9"/>
  <c r="BV297" i="9"/>
  <c r="BW297" i="9"/>
  <c r="BX297" i="9"/>
  <c r="BY297" i="9"/>
  <c r="BZ297" i="9"/>
  <c r="CA297" i="9"/>
  <c r="CB297" i="9"/>
  <c r="CC297" i="9"/>
  <c r="CF297" i="9"/>
  <c r="CG297" i="9"/>
  <c r="CH297" i="9"/>
  <c r="CI297" i="9"/>
  <c r="CJ297" i="9"/>
  <c r="CK297" i="9"/>
  <c r="AZ298" i="9"/>
  <c r="BA298" i="9"/>
  <c r="BB298" i="9"/>
  <c r="BC298" i="9"/>
  <c r="BD298" i="9"/>
  <c r="BE298" i="9"/>
  <c r="BF298" i="9"/>
  <c r="BG298" i="9"/>
  <c r="BH298" i="9"/>
  <c r="BI298" i="9"/>
  <c r="BJ298" i="9"/>
  <c r="BK298" i="9"/>
  <c r="BL298" i="9"/>
  <c r="BM298" i="9"/>
  <c r="BN298" i="9"/>
  <c r="BO298" i="9"/>
  <c r="BP298" i="9"/>
  <c r="BQ298" i="9"/>
  <c r="BR298" i="9"/>
  <c r="BS298" i="9"/>
  <c r="BT298" i="9"/>
  <c r="BU298" i="9"/>
  <c r="BV298" i="9"/>
  <c r="BW298" i="9"/>
  <c r="BX298" i="9"/>
  <c r="BY298" i="9"/>
  <c r="BZ298" i="9"/>
  <c r="CA298" i="9"/>
  <c r="CB298" i="9"/>
  <c r="CC298" i="9"/>
  <c r="CF298" i="9"/>
  <c r="CG298" i="9"/>
  <c r="CH298" i="9"/>
  <c r="CI298" i="9"/>
  <c r="CJ298" i="9"/>
  <c r="CK298" i="9"/>
  <c r="AZ299" i="9"/>
  <c r="BA299" i="9"/>
  <c r="BB299" i="9"/>
  <c r="BC299" i="9"/>
  <c r="BD299" i="9"/>
  <c r="BE299" i="9"/>
  <c r="BF299" i="9"/>
  <c r="BG299" i="9"/>
  <c r="BH299" i="9"/>
  <c r="BI299" i="9"/>
  <c r="BJ299" i="9"/>
  <c r="BK299" i="9"/>
  <c r="BL299" i="9"/>
  <c r="BM299" i="9"/>
  <c r="BN299" i="9"/>
  <c r="BO299" i="9"/>
  <c r="BP299" i="9"/>
  <c r="BQ299" i="9"/>
  <c r="BR299" i="9"/>
  <c r="BS299" i="9"/>
  <c r="BT299" i="9"/>
  <c r="BU299" i="9"/>
  <c r="BV299" i="9"/>
  <c r="BW299" i="9"/>
  <c r="BX299" i="9"/>
  <c r="BY299" i="9"/>
  <c r="BZ299" i="9"/>
  <c r="CA299" i="9"/>
  <c r="CB299" i="9"/>
  <c r="CC299" i="9"/>
  <c r="CF299" i="9"/>
  <c r="CG299" i="9"/>
  <c r="CH299" i="9"/>
  <c r="CI299" i="9"/>
  <c r="CJ299" i="9"/>
  <c r="CK299" i="9"/>
  <c r="AZ300" i="9"/>
  <c r="CP300" i="9" s="1"/>
  <c r="BA300" i="9"/>
  <c r="BB300" i="9"/>
  <c r="BC300" i="9"/>
  <c r="BD300" i="9"/>
  <c r="BE300" i="9"/>
  <c r="BF300" i="9"/>
  <c r="BG300" i="9"/>
  <c r="BH300" i="9"/>
  <c r="BI300" i="9"/>
  <c r="BJ300" i="9"/>
  <c r="BK300" i="9"/>
  <c r="BL300" i="9"/>
  <c r="BM300" i="9"/>
  <c r="BN300" i="9"/>
  <c r="BO300" i="9"/>
  <c r="BP300" i="9"/>
  <c r="BQ300" i="9"/>
  <c r="BR300" i="9"/>
  <c r="BS300" i="9"/>
  <c r="BT300" i="9"/>
  <c r="BU300" i="9"/>
  <c r="BV300" i="9"/>
  <c r="BW300" i="9"/>
  <c r="BX300" i="9"/>
  <c r="BY300" i="9"/>
  <c r="BZ300" i="9"/>
  <c r="CA300" i="9"/>
  <c r="CB300" i="9"/>
  <c r="CC300" i="9"/>
  <c r="CF300" i="9"/>
  <c r="CG300" i="9"/>
  <c r="CH300" i="9"/>
  <c r="CI300" i="9"/>
  <c r="CJ300" i="9"/>
  <c r="CK300" i="9"/>
  <c r="AZ301" i="9"/>
  <c r="CP301" i="9" s="1"/>
  <c r="BA301" i="9"/>
  <c r="BB301" i="9"/>
  <c r="BC301" i="9"/>
  <c r="BD301" i="9"/>
  <c r="BE301" i="9"/>
  <c r="BF301" i="9"/>
  <c r="BG301" i="9"/>
  <c r="BH301" i="9"/>
  <c r="BI301" i="9"/>
  <c r="BJ301" i="9"/>
  <c r="BK301" i="9"/>
  <c r="BL301" i="9"/>
  <c r="BM301" i="9"/>
  <c r="BN301" i="9"/>
  <c r="BO301" i="9"/>
  <c r="BP301" i="9"/>
  <c r="BQ301" i="9"/>
  <c r="BR301" i="9"/>
  <c r="BS301" i="9"/>
  <c r="BT301" i="9"/>
  <c r="BU301" i="9"/>
  <c r="BV301" i="9"/>
  <c r="BW301" i="9"/>
  <c r="BX301" i="9"/>
  <c r="BY301" i="9"/>
  <c r="BZ301" i="9"/>
  <c r="CA301" i="9"/>
  <c r="CB301" i="9"/>
  <c r="CC301" i="9"/>
  <c r="CF301" i="9"/>
  <c r="CL301" i="9" s="1"/>
  <c r="CM301" i="9" s="1"/>
  <c r="CG301" i="9"/>
  <c r="CH301" i="9"/>
  <c r="CI301" i="9"/>
  <c r="CJ301" i="9"/>
  <c r="CK301" i="9"/>
  <c r="AZ302" i="9"/>
  <c r="CP302" i="9" s="1"/>
  <c r="BA302" i="9"/>
  <c r="BB302" i="9"/>
  <c r="BC302" i="9"/>
  <c r="BD302" i="9"/>
  <c r="BE302" i="9"/>
  <c r="BF302" i="9"/>
  <c r="BG302" i="9"/>
  <c r="BH302" i="9"/>
  <c r="BI302" i="9"/>
  <c r="BJ302" i="9"/>
  <c r="BK302" i="9"/>
  <c r="BL302" i="9"/>
  <c r="BM302" i="9"/>
  <c r="BN302" i="9"/>
  <c r="BO302" i="9"/>
  <c r="BP302" i="9"/>
  <c r="BQ302" i="9"/>
  <c r="BR302" i="9"/>
  <c r="BS302" i="9"/>
  <c r="BT302" i="9"/>
  <c r="BU302" i="9"/>
  <c r="BV302" i="9"/>
  <c r="BW302" i="9"/>
  <c r="BX302" i="9"/>
  <c r="BY302" i="9"/>
  <c r="BZ302" i="9"/>
  <c r="CA302" i="9"/>
  <c r="CB302" i="9"/>
  <c r="CC302" i="9"/>
  <c r="CF302" i="9"/>
  <c r="CG302" i="9"/>
  <c r="CH302" i="9"/>
  <c r="CI302" i="9"/>
  <c r="CJ302" i="9"/>
  <c r="CK302" i="9"/>
  <c r="AZ303" i="9"/>
  <c r="CP303" i="9" s="1"/>
  <c r="BA303" i="9"/>
  <c r="BB303" i="9"/>
  <c r="BC303" i="9"/>
  <c r="BD303" i="9"/>
  <c r="BE303" i="9"/>
  <c r="BF303" i="9"/>
  <c r="BG303" i="9"/>
  <c r="BH303" i="9"/>
  <c r="BI303" i="9"/>
  <c r="BJ303" i="9"/>
  <c r="BK303" i="9"/>
  <c r="BL303" i="9"/>
  <c r="BM303" i="9"/>
  <c r="BN303" i="9"/>
  <c r="BO303" i="9"/>
  <c r="BP303" i="9"/>
  <c r="BQ303" i="9"/>
  <c r="BR303" i="9"/>
  <c r="BS303" i="9"/>
  <c r="BT303" i="9"/>
  <c r="BU303" i="9"/>
  <c r="BV303" i="9"/>
  <c r="BW303" i="9"/>
  <c r="BX303" i="9"/>
  <c r="BY303" i="9"/>
  <c r="BZ303" i="9"/>
  <c r="CA303" i="9"/>
  <c r="CB303" i="9"/>
  <c r="CC303" i="9"/>
  <c r="CF303" i="9"/>
  <c r="CG303" i="9"/>
  <c r="CH303" i="9"/>
  <c r="CI303" i="9"/>
  <c r="CJ303" i="9"/>
  <c r="CK303" i="9"/>
  <c r="AZ304" i="9"/>
  <c r="CP304" i="9" s="1"/>
  <c r="BA304" i="9"/>
  <c r="BB304" i="9"/>
  <c r="BC304" i="9"/>
  <c r="BD304" i="9"/>
  <c r="BE304" i="9"/>
  <c r="BF304" i="9"/>
  <c r="BG304" i="9"/>
  <c r="BH304" i="9"/>
  <c r="BI304" i="9"/>
  <c r="BJ304" i="9"/>
  <c r="BK304" i="9"/>
  <c r="BL304" i="9"/>
  <c r="BM304" i="9"/>
  <c r="BN304" i="9"/>
  <c r="BO304" i="9"/>
  <c r="BP304" i="9"/>
  <c r="BQ304" i="9"/>
  <c r="BR304" i="9"/>
  <c r="BS304" i="9"/>
  <c r="BT304" i="9"/>
  <c r="BU304" i="9"/>
  <c r="BV304" i="9"/>
  <c r="BW304" i="9"/>
  <c r="BX304" i="9"/>
  <c r="BY304" i="9"/>
  <c r="BZ304" i="9"/>
  <c r="CA304" i="9"/>
  <c r="CB304" i="9"/>
  <c r="CC304" i="9"/>
  <c r="CF304" i="9"/>
  <c r="CG304" i="9"/>
  <c r="CH304" i="9"/>
  <c r="CI304" i="9"/>
  <c r="CJ304" i="9"/>
  <c r="CK304" i="9"/>
  <c r="AZ305" i="9"/>
  <c r="CP305" i="9" s="1"/>
  <c r="BA305" i="9"/>
  <c r="BB305" i="9"/>
  <c r="BC305" i="9"/>
  <c r="BD305" i="9"/>
  <c r="BE305" i="9"/>
  <c r="BF305" i="9"/>
  <c r="BG305" i="9"/>
  <c r="BH305" i="9"/>
  <c r="BI305" i="9"/>
  <c r="BJ305" i="9"/>
  <c r="BK305" i="9"/>
  <c r="BL305" i="9"/>
  <c r="BM305" i="9"/>
  <c r="BN305" i="9"/>
  <c r="BO305" i="9"/>
  <c r="BP305" i="9"/>
  <c r="BQ305" i="9"/>
  <c r="BR305" i="9"/>
  <c r="BS305" i="9"/>
  <c r="BT305" i="9"/>
  <c r="BU305" i="9"/>
  <c r="BV305" i="9"/>
  <c r="BW305" i="9"/>
  <c r="BX305" i="9"/>
  <c r="BY305" i="9"/>
  <c r="BZ305" i="9"/>
  <c r="CA305" i="9"/>
  <c r="CB305" i="9"/>
  <c r="CC305" i="9"/>
  <c r="CF305" i="9"/>
  <c r="CG305" i="9"/>
  <c r="CH305" i="9"/>
  <c r="CI305" i="9"/>
  <c r="CJ305" i="9"/>
  <c r="CK305" i="9"/>
  <c r="AZ306" i="9"/>
  <c r="CP306" i="9" s="1"/>
  <c r="BA306" i="9"/>
  <c r="BB306" i="9"/>
  <c r="BC306" i="9"/>
  <c r="BD306" i="9"/>
  <c r="BE306" i="9"/>
  <c r="BF306" i="9"/>
  <c r="BG306" i="9"/>
  <c r="BH306" i="9"/>
  <c r="BI306" i="9"/>
  <c r="BJ306" i="9"/>
  <c r="BK306" i="9"/>
  <c r="BL306" i="9"/>
  <c r="BM306" i="9"/>
  <c r="BN306" i="9"/>
  <c r="BO306" i="9"/>
  <c r="BP306" i="9"/>
  <c r="BQ306" i="9"/>
  <c r="BR306" i="9"/>
  <c r="BS306" i="9"/>
  <c r="BT306" i="9"/>
  <c r="BU306" i="9"/>
  <c r="BV306" i="9"/>
  <c r="BW306" i="9"/>
  <c r="BX306" i="9"/>
  <c r="BY306" i="9"/>
  <c r="BZ306" i="9"/>
  <c r="CA306" i="9"/>
  <c r="CB306" i="9"/>
  <c r="CC306" i="9"/>
  <c r="CF306" i="9"/>
  <c r="CG306" i="9"/>
  <c r="CH306" i="9"/>
  <c r="CI306" i="9"/>
  <c r="CJ306" i="9"/>
  <c r="CK306" i="9"/>
  <c r="AZ307" i="9"/>
  <c r="CP307" i="9" s="1"/>
  <c r="BA307" i="9"/>
  <c r="BB307" i="9"/>
  <c r="BC307" i="9"/>
  <c r="BD307" i="9"/>
  <c r="BE307" i="9"/>
  <c r="BF307" i="9"/>
  <c r="BG307" i="9"/>
  <c r="BH307" i="9"/>
  <c r="BI307" i="9"/>
  <c r="BJ307" i="9"/>
  <c r="BK307" i="9"/>
  <c r="BL307" i="9"/>
  <c r="BM307" i="9"/>
  <c r="BN307" i="9"/>
  <c r="BO307" i="9"/>
  <c r="BP307" i="9"/>
  <c r="BQ307" i="9"/>
  <c r="BR307" i="9"/>
  <c r="BS307" i="9"/>
  <c r="BT307" i="9"/>
  <c r="BU307" i="9"/>
  <c r="BV307" i="9"/>
  <c r="BW307" i="9"/>
  <c r="BX307" i="9"/>
  <c r="BY307" i="9"/>
  <c r="BZ307" i="9"/>
  <c r="CA307" i="9"/>
  <c r="CB307" i="9"/>
  <c r="CC307" i="9"/>
  <c r="CF307" i="9"/>
  <c r="CG307" i="9"/>
  <c r="CH307" i="9"/>
  <c r="CI307" i="9"/>
  <c r="CJ307" i="9"/>
  <c r="CK307" i="9"/>
  <c r="AZ308" i="9"/>
  <c r="CP308" i="9" s="1"/>
  <c r="BA308" i="9"/>
  <c r="BB308" i="9"/>
  <c r="BC308" i="9"/>
  <c r="BD308" i="9"/>
  <c r="BE308" i="9"/>
  <c r="BF308" i="9"/>
  <c r="BG308" i="9"/>
  <c r="BH308" i="9"/>
  <c r="BI308" i="9"/>
  <c r="BJ308" i="9"/>
  <c r="BK308" i="9"/>
  <c r="BL308" i="9"/>
  <c r="BM308" i="9"/>
  <c r="BN308" i="9"/>
  <c r="BO308" i="9"/>
  <c r="BP308" i="9"/>
  <c r="BQ308" i="9"/>
  <c r="BR308" i="9"/>
  <c r="BS308" i="9"/>
  <c r="BT308" i="9"/>
  <c r="BU308" i="9"/>
  <c r="BV308" i="9"/>
  <c r="BW308" i="9"/>
  <c r="BX308" i="9"/>
  <c r="BY308" i="9"/>
  <c r="BZ308" i="9"/>
  <c r="CA308" i="9"/>
  <c r="CB308" i="9"/>
  <c r="CC308" i="9"/>
  <c r="CF308" i="9"/>
  <c r="CG308" i="9"/>
  <c r="CH308" i="9"/>
  <c r="CI308" i="9"/>
  <c r="CJ308" i="9"/>
  <c r="CK308" i="9"/>
  <c r="AZ309" i="9"/>
  <c r="CP309" i="9" s="1"/>
  <c r="BA309" i="9"/>
  <c r="BB309" i="9"/>
  <c r="BC309" i="9"/>
  <c r="BD309" i="9"/>
  <c r="BE309" i="9"/>
  <c r="BF309" i="9"/>
  <c r="BG309" i="9"/>
  <c r="BH309" i="9"/>
  <c r="BI309" i="9"/>
  <c r="BJ309" i="9"/>
  <c r="BK309" i="9"/>
  <c r="BL309" i="9"/>
  <c r="BM309" i="9"/>
  <c r="BN309" i="9"/>
  <c r="BO309" i="9"/>
  <c r="BP309" i="9"/>
  <c r="BQ309" i="9"/>
  <c r="BR309" i="9"/>
  <c r="BS309" i="9"/>
  <c r="BT309" i="9"/>
  <c r="BU309" i="9"/>
  <c r="BV309" i="9"/>
  <c r="BW309" i="9"/>
  <c r="BX309" i="9"/>
  <c r="BY309" i="9"/>
  <c r="BZ309" i="9"/>
  <c r="CA309" i="9"/>
  <c r="CB309" i="9"/>
  <c r="CC309" i="9"/>
  <c r="CF309" i="9"/>
  <c r="CG309" i="9"/>
  <c r="CH309" i="9"/>
  <c r="CI309" i="9"/>
  <c r="CJ309" i="9"/>
  <c r="CK309" i="9"/>
  <c r="AZ310" i="9"/>
  <c r="CP310" i="9" s="1"/>
  <c r="BA310" i="9"/>
  <c r="BB310" i="9"/>
  <c r="BC310" i="9"/>
  <c r="BD310" i="9"/>
  <c r="BE310" i="9"/>
  <c r="BF310" i="9"/>
  <c r="BG310" i="9"/>
  <c r="BH310" i="9"/>
  <c r="BI310" i="9"/>
  <c r="BJ310" i="9"/>
  <c r="BK310" i="9"/>
  <c r="BL310" i="9"/>
  <c r="BM310" i="9"/>
  <c r="BN310" i="9"/>
  <c r="BO310" i="9"/>
  <c r="BP310" i="9"/>
  <c r="BQ310" i="9"/>
  <c r="BR310" i="9"/>
  <c r="BS310" i="9"/>
  <c r="BT310" i="9"/>
  <c r="BU310" i="9"/>
  <c r="BV310" i="9"/>
  <c r="BW310" i="9"/>
  <c r="BX310" i="9"/>
  <c r="BY310" i="9"/>
  <c r="BZ310" i="9"/>
  <c r="CA310" i="9"/>
  <c r="CB310" i="9"/>
  <c r="CC310" i="9"/>
  <c r="CF310" i="9"/>
  <c r="CG310" i="9"/>
  <c r="CH310" i="9"/>
  <c r="CI310" i="9"/>
  <c r="CJ310" i="9"/>
  <c r="CK310" i="9"/>
  <c r="AZ311" i="9"/>
  <c r="CP311" i="9" s="1"/>
  <c r="BA311" i="9"/>
  <c r="BB311" i="9"/>
  <c r="BC311" i="9"/>
  <c r="BD311" i="9"/>
  <c r="BE311" i="9"/>
  <c r="BF311" i="9"/>
  <c r="BG311" i="9"/>
  <c r="BH311" i="9"/>
  <c r="BI311" i="9"/>
  <c r="BJ311" i="9"/>
  <c r="BK311" i="9"/>
  <c r="BL311" i="9"/>
  <c r="BM311" i="9"/>
  <c r="BN311" i="9"/>
  <c r="BO311" i="9"/>
  <c r="BP311" i="9"/>
  <c r="BQ311" i="9"/>
  <c r="BR311" i="9"/>
  <c r="BS311" i="9"/>
  <c r="BT311" i="9"/>
  <c r="BU311" i="9"/>
  <c r="BV311" i="9"/>
  <c r="BW311" i="9"/>
  <c r="BX311" i="9"/>
  <c r="BY311" i="9"/>
  <c r="BZ311" i="9"/>
  <c r="CA311" i="9"/>
  <c r="CB311" i="9"/>
  <c r="CC311" i="9"/>
  <c r="CF311" i="9"/>
  <c r="CG311" i="9"/>
  <c r="CH311" i="9"/>
  <c r="CI311" i="9"/>
  <c r="CJ311" i="9"/>
  <c r="CK311" i="9"/>
  <c r="AZ312" i="9"/>
  <c r="CP312" i="9" s="1"/>
  <c r="CR312" i="9" s="1"/>
  <c r="CS312" i="9" s="1"/>
  <c r="BA312" i="9"/>
  <c r="BB312" i="9"/>
  <c r="BC312" i="9"/>
  <c r="BD312" i="9"/>
  <c r="BE312" i="9"/>
  <c r="BF312" i="9"/>
  <c r="BG312" i="9"/>
  <c r="BH312" i="9"/>
  <c r="BI312" i="9"/>
  <c r="BJ312" i="9"/>
  <c r="BK312" i="9"/>
  <c r="BL312" i="9"/>
  <c r="BM312" i="9"/>
  <c r="BN312" i="9"/>
  <c r="BO312" i="9"/>
  <c r="BP312" i="9"/>
  <c r="BQ312" i="9"/>
  <c r="BR312" i="9"/>
  <c r="BS312" i="9"/>
  <c r="BT312" i="9"/>
  <c r="BU312" i="9"/>
  <c r="BV312" i="9"/>
  <c r="BW312" i="9"/>
  <c r="BX312" i="9"/>
  <c r="BY312" i="9"/>
  <c r="BZ312" i="9"/>
  <c r="CA312" i="9"/>
  <c r="CB312" i="9"/>
  <c r="CC312" i="9"/>
  <c r="CF312" i="9"/>
  <c r="CG312" i="9"/>
  <c r="CH312" i="9"/>
  <c r="CI312" i="9"/>
  <c r="CJ312" i="9"/>
  <c r="CK312" i="9"/>
  <c r="AZ313" i="9"/>
  <c r="CP313" i="9" s="1"/>
  <c r="BA313" i="9"/>
  <c r="BB313" i="9"/>
  <c r="BC313" i="9"/>
  <c r="BD313" i="9"/>
  <c r="BE313" i="9"/>
  <c r="BF313" i="9"/>
  <c r="BG313" i="9"/>
  <c r="BH313" i="9"/>
  <c r="BI313" i="9"/>
  <c r="BJ313" i="9"/>
  <c r="BK313" i="9"/>
  <c r="BL313" i="9"/>
  <c r="BM313" i="9"/>
  <c r="BN313" i="9"/>
  <c r="BO313" i="9"/>
  <c r="BP313" i="9"/>
  <c r="BQ313" i="9"/>
  <c r="BR313" i="9"/>
  <c r="BS313" i="9"/>
  <c r="BT313" i="9"/>
  <c r="BU313" i="9"/>
  <c r="BV313" i="9"/>
  <c r="BW313" i="9"/>
  <c r="BX313" i="9"/>
  <c r="BY313" i="9"/>
  <c r="BZ313" i="9"/>
  <c r="CA313" i="9"/>
  <c r="CB313" i="9"/>
  <c r="CC313" i="9"/>
  <c r="CF313" i="9"/>
  <c r="CG313" i="9"/>
  <c r="CH313" i="9"/>
  <c r="CI313" i="9"/>
  <c r="CJ313" i="9"/>
  <c r="CK313" i="9"/>
  <c r="AZ314" i="9"/>
  <c r="CP314" i="9" s="1"/>
  <c r="BA314" i="9"/>
  <c r="BB314" i="9"/>
  <c r="BC314" i="9"/>
  <c r="BD314" i="9"/>
  <c r="BE314" i="9"/>
  <c r="BF314" i="9"/>
  <c r="BG314" i="9"/>
  <c r="BH314" i="9"/>
  <c r="BI314" i="9"/>
  <c r="BJ314" i="9"/>
  <c r="BK314" i="9"/>
  <c r="BL314" i="9"/>
  <c r="BM314" i="9"/>
  <c r="BN314" i="9"/>
  <c r="BO314" i="9"/>
  <c r="BP314" i="9"/>
  <c r="BQ314" i="9"/>
  <c r="BR314" i="9"/>
  <c r="BS314" i="9"/>
  <c r="BT314" i="9"/>
  <c r="BU314" i="9"/>
  <c r="BV314" i="9"/>
  <c r="BW314" i="9"/>
  <c r="BX314" i="9"/>
  <c r="BY314" i="9"/>
  <c r="BZ314" i="9"/>
  <c r="CA314" i="9"/>
  <c r="CB314" i="9"/>
  <c r="CC314" i="9"/>
  <c r="CF314" i="9"/>
  <c r="CG314" i="9"/>
  <c r="CH314" i="9"/>
  <c r="CI314" i="9"/>
  <c r="CJ314" i="9"/>
  <c r="CK314" i="9"/>
  <c r="AZ315" i="9"/>
  <c r="CP315" i="9" s="1"/>
  <c r="BA315" i="9"/>
  <c r="BB315" i="9"/>
  <c r="BC315" i="9"/>
  <c r="BD315" i="9"/>
  <c r="BE315" i="9"/>
  <c r="BF315" i="9"/>
  <c r="BG315" i="9"/>
  <c r="BH315" i="9"/>
  <c r="BI315" i="9"/>
  <c r="BJ315" i="9"/>
  <c r="BK315" i="9"/>
  <c r="BL315" i="9"/>
  <c r="BM315" i="9"/>
  <c r="BN315" i="9"/>
  <c r="BO315" i="9"/>
  <c r="BP315" i="9"/>
  <c r="BQ315" i="9"/>
  <c r="BR315" i="9"/>
  <c r="BS315" i="9"/>
  <c r="BT315" i="9"/>
  <c r="BU315" i="9"/>
  <c r="BV315" i="9"/>
  <c r="BW315" i="9"/>
  <c r="BX315" i="9"/>
  <c r="BY315" i="9"/>
  <c r="BZ315" i="9"/>
  <c r="CA315" i="9"/>
  <c r="CB315" i="9"/>
  <c r="CC315" i="9"/>
  <c r="CF315" i="9"/>
  <c r="CG315" i="9"/>
  <c r="CH315" i="9"/>
  <c r="CI315" i="9"/>
  <c r="CJ315" i="9"/>
  <c r="CK315" i="9"/>
  <c r="AZ316" i="9"/>
  <c r="CP316" i="9" s="1"/>
  <c r="BA316" i="9"/>
  <c r="BB316" i="9"/>
  <c r="BC316" i="9"/>
  <c r="BD316" i="9"/>
  <c r="BE316" i="9"/>
  <c r="BF316" i="9"/>
  <c r="BG316" i="9"/>
  <c r="BH316" i="9"/>
  <c r="BI316" i="9"/>
  <c r="BJ316" i="9"/>
  <c r="BK316" i="9"/>
  <c r="BL316" i="9"/>
  <c r="BM316" i="9"/>
  <c r="BN316" i="9"/>
  <c r="BO316" i="9"/>
  <c r="BP316" i="9"/>
  <c r="BQ316" i="9"/>
  <c r="BR316" i="9"/>
  <c r="BS316" i="9"/>
  <c r="BT316" i="9"/>
  <c r="BU316" i="9"/>
  <c r="BV316" i="9"/>
  <c r="BW316" i="9"/>
  <c r="BX316" i="9"/>
  <c r="BY316" i="9"/>
  <c r="BZ316" i="9"/>
  <c r="CA316" i="9"/>
  <c r="CB316" i="9"/>
  <c r="CC316" i="9"/>
  <c r="CF316" i="9"/>
  <c r="CG316" i="9"/>
  <c r="CH316" i="9"/>
  <c r="CI316" i="9"/>
  <c r="CJ316" i="9"/>
  <c r="CK316" i="9"/>
  <c r="AZ317" i="9"/>
  <c r="CP317" i="9" s="1"/>
  <c r="BA317" i="9"/>
  <c r="BB317" i="9"/>
  <c r="BC317" i="9"/>
  <c r="BD317" i="9"/>
  <c r="BE317" i="9"/>
  <c r="BF317" i="9"/>
  <c r="BG317" i="9"/>
  <c r="BH317" i="9"/>
  <c r="BI317" i="9"/>
  <c r="BJ317" i="9"/>
  <c r="BK317" i="9"/>
  <c r="BL317" i="9"/>
  <c r="BM317" i="9"/>
  <c r="BN317" i="9"/>
  <c r="BO317" i="9"/>
  <c r="BP317" i="9"/>
  <c r="BQ317" i="9"/>
  <c r="BR317" i="9"/>
  <c r="BS317" i="9"/>
  <c r="BT317" i="9"/>
  <c r="BU317" i="9"/>
  <c r="BV317" i="9"/>
  <c r="BW317" i="9"/>
  <c r="BX317" i="9"/>
  <c r="BY317" i="9"/>
  <c r="BZ317" i="9"/>
  <c r="CA317" i="9"/>
  <c r="CB317" i="9"/>
  <c r="CC317" i="9"/>
  <c r="CF317" i="9"/>
  <c r="CL317" i="9" s="1"/>
  <c r="CM317" i="9" s="1"/>
  <c r="CG317" i="9"/>
  <c r="CH317" i="9"/>
  <c r="CI317" i="9"/>
  <c r="CJ317" i="9"/>
  <c r="CK317" i="9"/>
  <c r="AZ318" i="9"/>
  <c r="CP318" i="9" s="1"/>
  <c r="BA318" i="9"/>
  <c r="BB318" i="9"/>
  <c r="BC318" i="9"/>
  <c r="BD318" i="9"/>
  <c r="BE318" i="9"/>
  <c r="BF318" i="9"/>
  <c r="BG318" i="9"/>
  <c r="BH318" i="9"/>
  <c r="BI318" i="9"/>
  <c r="BJ318" i="9"/>
  <c r="BK318" i="9"/>
  <c r="BL318" i="9"/>
  <c r="BM318" i="9"/>
  <c r="BN318" i="9"/>
  <c r="BO318" i="9"/>
  <c r="BP318" i="9"/>
  <c r="BQ318" i="9"/>
  <c r="BR318" i="9"/>
  <c r="BS318" i="9"/>
  <c r="BT318" i="9"/>
  <c r="BU318" i="9"/>
  <c r="BV318" i="9"/>
  <c r="BW318" i="9"/>
  <c r="BX318" i="9"/>
  <c r="BY318" i="9"/>
  <c r="BZ318" i="9"/>
  <c r="CA318" i="9"/>
  <c r="CB318" i="9"/>
  <c r="CC318" i="9"/>
  <c r="CF318" i="9"/>
  <c r="CG318" i="9"/>
  <c r="CH318" i="9"/>
  <c r="CI318" i="9"/>
  <c r="CJ318" i="9"/>
  <c r="CK318" i="9"/>
  <c r="AZ319" i="9"/>
  <c r="CP319" i="9" s="1"/>
  <c r="BA319" i="9"/>
  <c r="BB319" i="9"/>
  <c r="BC319" i="9"/>
  <c r="BD319" i="9"/>
  <c r="BE319" i="9"/>
  <c r="BF319" i="9"/>
  <c r="BG319" i="9"/>
  <c r="BH319" i="9"/>
  <c r="BI319" i="9"/>
  <c r="BJ319" i="9"/>
  <c r="BK319" i="9"/>
  <c r="BL319" i="9"/>
  <c r="BM319" i="9"/>
  <c r="BN319" i="9"/>
  <c r="BO319" i="9"/>
  <c r="BP319" i="9"/>
  <c r="BQ319" i="9"/>
  <c r="BR319" i="9"/>
  <c r="BS319" i="9"/>
  <c r="BT319" i="9"/>
  <c r="BU319" i="9"/>
  <c r="BV319" i="9"/>
  <c r="BW319" i="9"/>
  <c r="BX319" i="9"/>
  <c r="BY319" i="9"/>
  <c r="BZ319" i="9"/>
  <c r="CA319" i="9"/>
  <c r="CB319" i="9"/>
  <c r="CC319" i="9"/>
  <c r="CF319" i="9"/>
  <c r="CG319" i="9"/>
  <c r="CH319" i="9"/>
  <c r="CI319" i="9"/>
  <c r="CJ319" i="9"/>
  <c r="CK319" i="9"/>
  <c r="AZ320" i="9"/>
  <c r="CP320" i="9" s="1"/>
  <c r="BA320" i="9"/>
  <c r="BB320" i="9"/>
  <c r="BC320" i="9"/>
  <c r="BD320" i="9"/>
  <c r="BE320" i="9"/>
  <c r="BF320" i="9"/>
  <c r="BG320" i="9"/>
  <c r="BH320" i="9"/>
  <c r="BI320" i="9"/>
  <c r="BJ320" i="9"/>
  <c r="BK320" i="9"/>
  <c r="BL320" i="9"/>
  <c r="BM320" i="9"/>
  <c r="BN320" i="9"/>
  <c r="BO320" i="9"/>
  <c r="BP320" i="9"/>
  <c r="BQ320" i="9"/>
  <c r="BR320" i="9"/>
  <c r="BS320" i="9"/>
  <c r="BT320" i="9"/>
  <c r="BU320" i="9"/>
  <c r="BV320" i="9"/>
  <c r="BW320" i="9"/>
  <c r="BX320" i="9"/>
  <c r="BY320" i="9"/>
  <c r="BZ320" i="9"/>
  <c r="CA320" i="9"/>
  <c r="CB320" i="9"/>
  <c r="CC320" i="9"/>
  <c r="CF320" i="9"/>
  <c r="CG320" i="9"/>
  <c r="CH320" i="9"/>
  <c r="CI320" i="9"/>
  <c r="CJ320" i="9"/>
  <c r="CK320" i="9"/>
  <c r="AZ321" i="9"/>
  <c r="CP321" i="9" s="1"/>
  <c r="BA321" i="9"/>
  <c r="BB321" i="9"/>
  <c r="BC321" i="9"/>
  <c r="BD321" i="9"/>
  <c r="BE321" i="9"/>
  <c r="BF321" i="9"/>
  <c r="BG321" i="9"/>
  <c r="BH321" i="9"/>
  <c r="BI321" i="9"/>
  <c r="BJ321" i="9"/>
  <c r="BK321" i="9"/>
  <c r="BL321" i="9"/>
  <c r="BM321" i="9"/>
  <c r="BN321" i="9"/>
  <c r="BO321" i="9"/>
  <c r="BP321" i="9"/>
  <c r="BQ321" i="9"/>
  <c r="BR321" i="9"/>
  <c r="BS321" i="9"/>
  <c r="BT321" i="9"/>
  <c r="BU321" i="9"/>
  <c r="BV321" i="9"/>
  <c r="BW321" i="9"/>
  <c r="BX321" i="9"/>
  <c r="BY321" i="9"/>
  <c r="BZ321" i="9"/>
  <c r="CA321" i="9"/>
  <c r="CB321" i="9"/>
  <c r="CC321" i="9"/>
  <c r="CF321" i="9"/>
  <c r="CG321" i="9"/>
  <c r="CH321" i="9"/>
  <c r="CI321" i="9"/>
  <c r="CJ321" i="9"/>
  <c r="CK321" i="9"/>
  <c r="AZ322" i="9"/>
  <c r="CP322" i="9" s="1"/>
  <c r="BA322" i="9"/>
  <c r="BB322" i="9"/>
  <c r="BC322" i="9"/>
  <c r="BD322" i="9"/>
  <c r="BE322" i="9"/>
  <c r="BF322" i="9"/>
  <c r="BG322" i="9"/>
  <c r="BH322" i="9"/>
  <c r="BI322" i="9"/>
  <c r="BJ322" i="9"/>
  <c r="BK322" i="9"/>
  <c r="BL322" i="9"/>
  <c r="BM322" i="9"/>
  <c r="BN322" i="9"/>
  <c r="BO322" i="9"/>
  <c r="BP322" i="9"/>
  <c r="BQ322" i="9"/>
  <c r="BR322" i="9"/>
  <c r="BS322" i="9"/>
  <c r="BT322" i="9"/>
  <c r="BU322" i="9"/>
  <c r="BV322" i="9"/>
  <c r="BW322" i="9"/>
  <c r="BX322" i="9"/>
  <c r="BY322" i="9"/>
  <c r="BZ322" i="9"/>
  <c r="CA322" i="9"/>
  <c r="CB322" i="9"/>
  <c r="CC322" i="9"/>
  <c r="CF322" i="9"/>
  <c r="CG322" i="9"/>
  <c r="CH322" i="9"/>
  <c r="CI322" i="9"/>
  <c r="CJ322" i="9"/>
  <c r="CK322" i="9"/>
  <c r="AZ323" i="9"/>
  <c r="CP323" i="9" s="1"/>
  <c r="BA323" i="9"/>
  <c r="BB323" i="9"/>
  <c r="BC323" i="9"/>
  <c r="BD323" i="9"/>
  <c r="BE323" i="9"/>
  <c r="BF323" i="9"/>
  <c r="BG323" i="9"/>
  <c r="BH323" i="9"/>
  <c r="BI323" i="9"/>
  <c r="BJ323" i="9"/>
  <c r="BK323" i="9"/>
  <c r="BL323" i="9"/>
  <c r="BM323" i="9"/>
  <c r="BN323" i="9"/>
  <c r="BO323" i="9"/>
  <c r="BP323" i="9"/>
  <c r="BQ323" i="9"/>
  <c r="BR323" i="9"/>
  <c r="BS323" i="9"/>
  <c r="BT323" i="9"/>
  <c r="BU323" i="9"/>
  <c r="BV323" i="9"/>
  <c r="BW323" i="9"/>
  <c r="BX323" i="9"/>
  <c r="BY323" i="9"/>
  <c r="BZ323" i="9"/>
  <c r="CA323" i="9"/>
  <c r="CB323" i="9"/>
  <c r="CC323" i="9"/>
  <c r="CF323" i="9"/>
  <c r="CG323" i="9"/>
  <c r="CH323" i="9"/>
  <c r="CI323" i="9"/>
  <c r="CJ323" i="9"/>
  <c r="CK323" i="9"/>
  <c r="AZ324" i="9"/>
  <c r="CP324" i="9" s="1"/>
  <c r="CR324" i="9" s="1"/>
  <c r="CS324" i="9" s="1"/>
  <c r="BA324" i="9"/>
  <c r="BB324" i="9"/>
  <c r="BC324" i="9"/>
  <c r="BD324" i="9"/>
  <c r="BE324" i="9"/>
  <c r="BF324" i="9"/>
  <c r="BG324" i="9"/>
  <c r="BH324" i="9"/>
  <c r="BI324" i="9"/>
  <c r="BJ324" i="9"/>
  <c r="BK324" i="9"/>
  <c r="BL324" i="9"/>
  <c r="BM324" i="9"/>
  <c r="BN324" i="9"/>
  <c r="BO324" i="9"/>
  <c r="BP324" i="9"/>
  <c r="BQ324" i="9"/>
  <c r="BR324" i="9"/>
  <c r="BS324" i="9"/>
  <c r="BT324" i="9"/>
  <c r="BU324" i="9"/>
  <c r="BV324" i="9"/>
  <c r="BW324" i="9"/>
  <c r="BX324" i="9"/>
  <c r="BY324" i="9"/>
  <c r="BZ324" i="9"/>
  <c r="CA324" i="9"/>
  <c r="CB324" i="9"/>
  <c r="CC324" i="9"/>
  <c r="CF324" i="9"/>
  <c r="CG324" i="9"/>
  <c r="CH324" i="9"/>
  <c r="CI324" i="9"/>
  <c r="CJ324" i="9"/>
  <c r="CK324" i="9"/>
  <c r="AZ325" i="9"/>
  <c r="CP325" i="9" s="1"/>
  <c r="BA325" i="9"/>
  <c r="BB325" i="9"/>
  <c r="BC325" i="9"/>
  <c r="BD325" i="9"/>
  <c r="BE325" i="9"/>
  <c r="BF325" i="9"/>
  <c r="BG325" i="9"/>
  <c r="BH325" i="9"/>
  <c r="BI325" i="9"/>
  <c r="BJ325" i="9"/>
  <c r="BK325" i="9"/>
  <c r="BL325" i="9"/>
  <c r="BM325" i="9"/>
  <c r="BN325" i="9"/>
  <c r="BO325" i="9"/>
  <c r="BP325" i="9"/>
  <c r="BQ325" i="9"/>
  <c r="BR325" i="9"/>
  <c r="BS325" i="9"/>
  <c r="BT325" i="9"/>
  <c r="BU325" i="9"/>
  <c r="BV325" i="9"/>
  <c r="BW325" i="9"/>
  <c r="BX325" i="9"/>
  <c r="BY325" i="9"/>
  <c r="BZ325" i="9"/>
  <c r="CA325" i="9"/>
  <c r="CB325" i="9"/>
  <c r="CC325" i="9"/>
  <c r="CF325" i="9"/>
  <c r="CG325" i="9"/>
  <c r="CH325" i="9"/>
  <c r="CI325" i="9"/>
  <c r="CJ325" i="9"/>
  <c r="CK325" i="9"/>
  <c r="AZ326" i="9"/>
  <c r="CP326" i="9" s="1"/>
  <c r="BA326" i="9"/>
  <c r="BB326" i="9"/>
  <c r="BC326" i="9"/>
  <c r="BD326" i="9"/>
  <c r="BE326" i="9"/>
  <c r="BF326" i="9"/>
  <c r="BG326" i="9"/>
  <c r="BH326" i="9"/>
  <c r="BI326" i="9"/>
  <c r="BJ326" i="9"/>
  <c r="BK326" i="9"/>
  <c r="BL326" i="9"/>
  <c r="BM326" i="9"/>
  <c r="BN326" i="9"/>
  <c r="BO326" i="9"/>
  <c r="BP326" i="9"/>
  <c r="BQ326" i="9"/>
  <c r="BR326" i="9"/>
  <c r="BS326" i="9"/>
  <c r="BT326" i="9"/>
  <c r="BU326" i="9"/>
  <c r="BV326" i="9"/>
  <c r="BW326" i="9"/>
  <c r="BX326" i="9"/>
  <c r="BY326" i="9"/>
  <c r="BZ326" i="9"/>
  <c r="CA326" i="9"/>
  <c r="CB326" i="9"/>
  <c r="CC326" i="9"/>
  <c r="CF326" i="9"/>
  <c r="CG326" i="9"/>
  <c r="CH326" i="9"/>
  <c r="CI326" i="9"/>
  <c r="CJ326" i="9"/>
  <c r="CK326" i="9"/>
  <c r="AZ327" i="9"/>
  <c r="CP327" i="9" s="1"/>
  <c r="BA327" i="9"/>
  <c r="BB327" i="9"/>
  <c r="BC327" i="9"/>
  <c r="BD327" i="9"/>
  <c r="BE327" i="9"/>
  <c r="BF327" i="9"/>
  <c r="BG327" i="9"/>
  <c r="BH327" i="9"/>
  <c r="BI327" i="9"/>
  <c r="BJ327" i="9"/>
  <c r="BK327" i="9"/>
  <c r="BL327" i="9"/>
  <c r="BM327" i="9"/>
  <c r="BN327" i="9"/>
  <c r="BO327" i="9"/>
  <c r="BP327" i="9"/>
  <c r="BQ327" i="9"/>
  <c r="BR327" i="9"/>
  <c r="BS327" i="9"/>
  <c r="BT327" i="9"/>
  <c r="BU327" i="9"/>
  <c r="BV327" i="9"/>
  <c r="BW327" i="9"/>
  <c r="BX327" i="9"/>
  <c r="BY327" i="9"/>
  <c r="BZ327" i="9"/>
  <c r="CA327" i="9"/>
  <c r="CB327" i="9"/>
  <c r="CC327" i="9"/>
  <c r="CF327" i="9"/>
  <c r="CG327" i="9"/>
  <c r="CH327" i="9"/>
  <c r="CI327" i="9"/>
  <c r="CJ327" i="9"/>
  <c r="CK327" i="9"/>
  <c r="CK821" i="9"/>
  <c r="CJ821" i="9"/>
  <c r="CI821" i="9"/>
  <c r="CH821" i="9"/>
  <c r="CG821" i="9"/>
  <c r="CF821" i="9"/>
  <c r="CC821" i="9"/>
  <c r="CB821" i="9"/>
  <c r="CA821" i="9"/>
  <c r="BZ821" i="9"/>
  <c r="BY821" i="9"/>
  <c r="BX821" i="9"/>
  <c r="BW821" i="9"/>
  <c r="BV821" i="9"/>
  <c r="BU821" i="9"/>
  <c r="BT821" i="9"/>
  <c r="BS821" i="9"/>
  <c r="BR821" i="9"/>
  <c r="BQ821" i="9"/>
  <c r="BP821" i="9"/>
  <c r="BO821" i="9"/>
  <c r="BN821" i="9"/>
  <c r="BM821" i="9"/>
  <c r="BL821" i="9"/>
  <c r="BK821" i="9"/>
  <c r="BJ821" i="9"/>
  <c r="BI821" i="9"/>
  <c r="BH821" i="9"/>
  <c r="BG821" i="9"/>
  <c r="BF821" i="9"/>
  <c r="BE821" i="9"/>
  <c r="BD821" i="9"/>
  <c r="BC821" i="9"/>
  <c r="BB821" i="9"/>
  <c r="BA821" i="9"/>
  <c r="AZ821" i="9"/>
  <c r="CK820" i="9"/>
  <c r="CJ820" i="9"/>
  <c r="CI820" i="9"/>
  <c r="CH820" i="9"/>
  <c r="CG820" i="9"/>
  <c r="CF820" i="9"/>
  <c r="CC820" i="9"/>
  <c r="CB820" i="9"/>
  <c r="CA820" i="9"/>
  <c r="BZ820" i="9"/>
  <c r="BY820" i="9"/>
  <c r="BX820" i="9"/>
  <c r="BW820" i="9"/>
  <c r="BV820" i="9"/>
  <c r="BU820" i="9"/>
  <c r="BT820" i="9"/>
  <c r="BS820" i="9"/>
  <c r="BR820" i="9"/>
  <c r="BQ820" i="9"/>
  <c r="BP820" i="9"/>
  <c r="BO820" i="9"/>
  <c r="BN820" i="9"/>
  <c r="BM820" i="9"/>
  <c r="BL820" i="9"/>
  <c r="BK820" i="9"/>
  <c r="BJ820" i="9"/>
  <c r="BI820" i="9"/>
  <c r="BH820" i="9"/>
  <c r="BG820" i="9"/>
  <c r="BF820" i="9"/>
  <c r="BE820" i="9"/>
  <c r="BD820" i="9"/>
  <c r="BC820" i="9"/>
  <c r="BB820" i="9"/>
  <c r="BA820" i="9"/>
  <c r="AZ820" i="9"/>
  <c r="CK819" i="9"/>
  <c r="CJ819" i="9"/>
  <c r="CI819" i="9"/>
  <c r="CH819" i="9"/>
  <c r="CG819" i="9"/>
  <c r="CF819" i="9"/>
  <c r="CC819" i="9"/>
  <c r="CB819" i="9"/>
  <c r="CA819" i="9"/>
  <c r="BZ819" i="9"/>
  <c r="BY819" i="9"/>
  <c r="BX819" i="9"/>
  <c r="BW819" i="9"/>
  <c r="BV819" i="9"/>
  <c r="BU819" i="9"/>
  <c r="BT819" i="9"/>
  <c r="BS819" i="9"/>
  <c r="BR819" i="9"/>
  <c r="BQ819" i="9"/>
  <c r="BP819" i="9"/>
  <c r="BO819" i="9"/>
  <c r="BN819" i="9"/>
  <c r="BM819" i="9"/>
  <c r="BL819" i="9"/>
  <c r="BK819" i="9"/>
  <c r="BJ819" i="9"/>
  <c r="BI819" i="9"/>
  <c r="BH819" i="9"/>
  <c r="BG819" i="9"/>
  <c r="BF819" i="9"/>
  <c r="BE819" i="9"/>
  <c r="BD819" i="9"/>
  <c r="BC819" i="9"/>
  <c r="BB819" i="9"/>
  <c r="BA819" i="9"/>
  <c r="AZ819" i="9"/>
  <c r="CK818" i="9"/>
  <c r="CJ818" i="9"/>
  <c r="CI818" i="9"/>
  <c r="CH818" i="9"/>
  <c r="CG818" i="9"/>
  <c r="CF818" i="9"/>
  <c r="CC818" i="9"/>
  <c r="CB818" i="9"/>
  <c r="CA818" i="9"/>
  <c r="BZ818" i="9"/>
  <c r="BY818" i="9"/>
  <c r="BX818" i="9"/>
  <c r="BW818" i="9"/>
  <c r="BV818" i="9"/>
  <c r="BU818" i="9"/>
  <c r="BT818" i="9"/>
  <c r="BS818" i="9"/>
  <c r="BR818" i="9"/>
  <c r="BQ818" i="9"/>
  <c r="BP818" i="9"/>
  <c r="BO818" i="9"/>
  <c r="BN818" i="9"/>
  <c r="BM818" i="9"/>
  <c r="BL818" i="9"/>
  <c r="BK818" i="9"/>
  <c r="BJ818" i="9"/>
  <c r="BI818" i="9"/>
  <c r="BH818" i="9"/>
  <c r="BG818" i="9"/>
  <c r="BF818" i="9"/>
  <c r="BE818" i="9"/>
  <c r="BD818" i="9"/>
  <c r="BC818" i="9"/>
  <c r="BB818" i="9"/>
  <c r="BA818" i="9"/>
  <c r="AZ818" i="9"/>
  <c r="CK817" i="9"/>
  <c r="CJ817" i="9"/>
  <c r="CI817" i="9"/>
  <c r="CH817" i="9"/>
  <c r="CG817" i="9"/>
  <c r="CF817" i="9"/>
  <c r="CC817" i="9"/>
  <c r="CB817" i="9"/>
  <c r="CA817" i="9"/>
  <c r="BZ817" i="9"/>
  <c r="BY817" i="9"/>
  <c r="BX817" i="9"/>
  <c r="BW817" i="9"/>
  <c r="BV817" i="9"/>
  <c r="BU817" i="9"/>
  <c r="BT817" i="9"/>
  <c r="BS817" i="9"/>
  <c r="BR817" i="9"/>
  <c r="BQ817" i="9"/>
  <c r="BP817" i="9"/>
  <c r="BO817" i="9"/>
  <c r="BN817" i="9"/>
  <c r="BM817" i="9"/>
  <c r="BL817" i="9"/>
  <c r="BK817" i="9"/>
  <c r="BJ817" i="9"/>
  <c r="BI817" i="9"/>
  <c r="BH817" i="9"/>
  <c r="BG817" i="9"/>
  <c r="BF817" i="9"/>
  <c r="BE817" i="9"/>
  <c r="BD817" i="9"/>
  <c r="BC817" i="9"/>
  <c r="BB817" i="9"/>
  <c r="BA817" i="9"/>
  <c r="AZ817" i="9"/>
  <c r="CK816" i="9"/>
  <c r="CJ816" i="9"/>
  <c r="CI816" i="9"/>
  <c r="CH816" i="9"/>
  <c r="CG816" i="9"/>
  <c r="CF816" i="9"/>
  <c r="CC816" i="9"/>
  <c r="CB816" i="9"/>
  <c r="CA816" i="9"/>
  <c r="BZ816" i="9"/>
  <c r="BY816" i="9"/>
  <c r="BX816" i="9"/>
  <c r="BW816" i="9"/>
  <c r="BV816" i="9"/>
  <c r="BU816" i="9"/>
  <c r="BT816" i="9"/>
  <c r="BS816" i="9"/>
  <c r="BR816" i="9"/>
  <c r="BQ816" i="9"/>
  <c r="BP816" i="9"/>
  <c r="BO816" i="9"/>
  <c r="BN816" i="9"/>
  <c r="BM816" i="9"/>
  <c r="BL816" i="9"/>
  <c r="BK816" i="9"/>
  <c r="BJ816" i="9"/>
  <c r="BI816" i="9"/>
  <c r="BH816" i="9"/>
  <c r="BG816" i="9"/>
  <c r="BF816" i="9"/>
  <c r="BE816" i="9"/>
  <c r="BD816" i="9"/>
  <c r="BC816" i="9"/>
  <c r="BB816" i="9"/>
  <c r="BA816" i="9"/>
  <c r="AZ816" i="9"/>
  <c r="CK815" i="9"/>
  <c r="CJ815" i="9"/>
  <c r="CI815" i="9"/>
  <c r="CH815" i="9"/>
  <c r="CG815" i="9"/>
  <c r="CF815" i="9"/>
  <c r="CC815" i="9"/>
  <c r="CB815" i="9"/>
  <c r="CA815" i="9"/>
  <c r="BZ815" i="9"/>
  <c r="BY815" i="9"/>
  <c r="BX815" i="9"/>
  <c r="BW815" i="9"/>
  <c r="BV815" i="9"/>
  <c r="BU815" i="9"/>
  <c r="BT815" i="9"/>
  <c r="BS815" i="9"/>
  <c r="BR815" i="9"/>
  <c r="BQ815" i="9"/>
  <c r="BP815" i="9"/>
  <c r="BO815" i="9"/>
  <c r="BN815" i="9"/>
  <c r="BM815" i="9"/>
  <c r="BL815" i="9"/>
  <c r="BK815" i="9"/>
  <c r="BJ815" i="9"/>
  <c r="BI815" i="9"/>
  <c r="BH815" i="9"/>
  <c r="BG815" i="9"/>
  <c r="BF815" i="9"/>
  <c r="BE815" i="9"/>
  <c r="BD815" i="9"/>
  <c r="BC815" i="9"/>
  <c r="BB815" i="9"/>
  <c r="BA815" i="9"/>
  <c r="AZ815" i="9"/>
  <c r="CK814" i="9"/>
  <c r="CJ814" i="9"/>
  <c r="CI814" i="9"/>
  <c r="CH814" i="9"/>
  <c r="CG814" i="9"/>
  <c r="CF814" i="9"/>
  <c r="CC814" i="9"/>
  <c r="CB814" i="9"/>
  <c r="CA814" i="9"/>
  <c r="BZ814" i="9"/>
  <c r="BY814" i="9"/>
  <c r="BX814" i="9"/>
  <c r="BW814" i="9"/>
  <c r="BV814" i="9"/>
  <c r="BU814" i="9"/>
  <c r="BT814" i="9"/>
  <c r="BS814" i="9"/>
  <c r="BR814" i="9"/>
  <c r="BQ814" i="9"/>
  <c r="BP814" i="9"/>
  <c r="BO814" i="9"/>
  <c r="BN814" i="9"/>
  <c r="BM814" i="9"/>
  <c r="BL814" i="9"/>
  <c r="BK814" i="9"/>
  <c r="BJ814" i="9"/>
  <c r="BI814" i="9"/>
  <c r="BH814" i="9"/>
  <c r="BG814" i="9"/>
  <c r="BF814" i="9"/>
  <c r="BE814" i="9"/>
  <c r="BD814" i="9"/>
  <c r="BC814" i="9"/>
  <c r="BB814" i="9"/>
  <c r="BA814" i="9"/>
  <c r="AZ814" i="9"/>
  <c r="CK813" i="9"/>
  <c r="CJ813" i="9"/>
  <c r="CI813" i="9"/>
  <c r="CH813" i="9"/>
  <c r="CG813" i="9"/>
  <c r="CF813" i="9"/>
  <c r="CC813" i="9"/>
  <c r="CB813" i="9"/>
  <c r="CA813" i="9"/>
  <c r="BZ813" i="9"/>
  <c r="BY813" i="9"/>
  <c r="BX813" i="9"/>
  <c r="BW813" i="9"/>
  <c r="BV813" i="9"/>
  <c r="BU813" i="9"/>
  <c r="BT813" i="9"/>
  <c r="BS813" i="9"/>
  <c r="BR813" i="9"/>
  <c r="BQ813" i="9"/>
  <c r="BP813" i="9"/>
  <c r="BO813" i="9"/>
  <c r="BN813" i="9"/>
  <c r="BM813" i="9"/>
  <c r="BL813" i="9"/>
  <c r="BK813" i="9"/>
  <c r="BJ813" i="9"/>
  <c r="BI813" i="9"/>
  <c r="BH813" i="9"/>
  <c r="BG813" i="9"/>
  <c r="BF813" i="9"/>
  <c r="BE813" i="9"/>
  <c r="BD813" i="9"/>
  <c r="BC813" i="9"/>
  <c r="BB813" i="9"/>
  <c r="BA813" i="9"/>
  <c r="AZ813" i="9"/>
  <c r="CK812" i="9"/>
  <c r="CJ812" i="9"/>
  <c r="CI812" i="9"/>
  <c r="CH812" i="9"/>
  <c r="CG812" i="9"/>
  <c r="CF812" i="9"/>
  <c r="CC812" i="9"/>
  <c r="CB812" i="9"/>
  <c r="CA812" i="9"/>
  <c r="BZ812" i="9"/>
  <c r="BY812" i="9"/>
  <c r="BX812" i="9"/>
  <c r="BW812" i="9"/>
  <c r="BV812" i="9"/>
  <c r="BU812" i="9"/>
  <c r="BT812" i="9"/>
  <c r="BS812" i="9"/>
  <c r="BR812" i="9"/>
  <c r="BQ812" i="9"/>
  <c r="BP812" i="9"/>
  <c r="BO812" i="9"/>
  <c r="BN812" i="9"/>
  <c r="BM812" i="9"/>
  <c r="BL812" i="9"/>
  <c r="BK812" i="9"/>
  <c r="BJ812" i="9"/>
  <c r="BI812" i="9"/>
  <c r="BH812" i="9"/>
  <c r="BG812" i="9"/>
  <c r="BF812" i="9"/>
  <c r="BE812" i="9"/>
  <c r="BD812" i="9"/>
  <c r="BC812" i="9"/>
  <c r="BB812" i="9"/>
  <c r="BA812" i="9"/>
  <c r="AZ812" i="9"/>
  <c r="CK811" i="9"/>
  <c r="CJ811" i="9"/>
  <c r="CI811" i="9"/>
  <c r="CH811" i="9"/>
  <c r="CG811" i="9"/>
  <c r="CF811" i="9"/>
  <c r="CC811" i="9"/>
  <c r="CB811" i="9"/>
  <c r="CA811" i="9"/>
  <c r="BZ811" i="9"/>
  <c r="BY811" i="9"/>
  <c r="BX811" i="9"/>
  <c r="BW811" i="9"/>
  <c r="BV811" i="9"/>
  <c r="BU811" i="9"/>
  <c r="BT811" i="9"/>
  <c r="BS811" i="9"/>
  <c r="BR811" i="9"/>
  <c r="BQ811" i="9"/>
  <c r="BP811" i="9"/>
  <c r="BO811" i="9"/>
  <c r="BN811" i="9"/>
  <c r="BM811" i="9"/>
  <c r="BL811" i="9"/>
  <c r="BK811" i="9"/>
  <c r="BJ811" i="9"/>
  <c r="BI811" i="9"/>
  <c r="BH811" i="9"/>
  <c r="BG811" i="9"/>
  <c r="BF811" i="9"/>
  <c r="BE811" i="9"/>
  <c r="BD811" i="9"/>
  <c r="BC811" i="9"/>
  <c r="BB811" i="9"/>
  <c r="BA811" i="9"/>
  <c r="AZ811" i="9"/>
  <c r="CK810" i="9"/>
  <c r="CJ810" i="9"/>
  <c r="CI810" i="9"/>
  <c r="CH810" i="9"/>
  <c r="CG810" i="9"/>
  <c r="CF810" i="9"/>
  <c r="CC810" i="9"/>
  <c r="CB810" i="9"/>
  <c r="CA810" i="9"/>
  <c r="BZ810" i="9"/>
  <c r="BY810" i="9"/>
  <c r="BX810" i="9"/>
  <c r="BW810" i="9"/>
  <c r="BV810" i="9"/>
  <c r="BU810" i="9"/>
  <c r="BT810" i="9"/>
  <c r="BS810" i="9"/>
  <c r="BR810" i="9"/>
  <c r="BQ810" i="9"/>
  <c r="BP810" i="9"/>
  <c r="BO810" i="9"/>
  <c r="BN810" i="9"/>
  <c r="BM810" i="9"/>
  <c r="BL810" i="9"/>
  <c r="BK810" i="9"/>
  <c r="BJ810" i="9"/>
  <c r="BI810" i="9"/>
  <c r="BH810" i="9"/>
  <c r="BG810" i="9"/>
  <c r="BF810" i="9"/>
  <c r="BE810" i="9"/>
  <c r="BD810" i="9"/>
  <c r="BC810" i="9"/>
  <c r="BB810" i="9"/>
  <c r="BA810" i="9"/>
  <c r="AZ810" i="9"/>
  <c r="CK809" i="9"/>
  <c r="CJ809" i="9"/>
  <c r="CI809" i="9"/>
  <c r="CH809" i="9"/>
  <c r="CG809" i="9"/>
  <c r="CF809" i="9"/>
  <c r="CC809" i="9"/>
  <c r="CB809" i="9"/>
  <c r="CA809" i="9"/>
  <c r="BZ809" i="9"/>
  <c r="BY809" i="9"/>
  <c r="BX809" i="9"/>
  <c r="BW809" i="9"/>
  <c r="BV809" i="9"/>
  <c r="BU809" i="9"/>
  <c r="BT809" i="9"/>
  <c r="BS809" i="9"/>
  <c r="BR809" i="9"/>
  <c r="BQ809" i="9"/>
  <c r="BP809" i="9"/>
  <c r="BO809" i="9"/>
  <c r="BN809" i="9"/>
  <c r="BM809" i="9"/>
  <c r="BL809" i="9"/>
  <c r="BK809" i="9"/>
  <c r="BJ809" i="9"/>
  <c r="BI809" i="9"/>
  <c r="BH809" i="9"/>
  <c r="BG809" i="9"/>
  <c r="BF809" i="9"/>
  <c r="BE809" i="9"/>
  <c r="BD809" i="9"/>
  <c r="BC809" i="9"/>
  <c r="BB809" i="9"/>
  <c r="BA809" i="9"/>
  <c r="AZ809" i="9"/>
  <c r="CK808" i="9"/>
  <c r="CJ808" i="9"/>
  <c r="CI808" i="9"/>
  <c r="CH808" i="9"/>
  <c r="CG808" i="9"/>
  <c r="CF808" i="9"/>
  <c r="CC808" i="9"/>
  <c r="CB808" i="9"/>
  <c r="CA808" i="9"/>
  <c r="BZ808" i="9"/>
  <c r="BY808" i="9"/>
  <c r="BX808" i="9"/>
  <c r="BW808" i="9"/>
  <c r="BV808" i="9"/>
  <c r="BU808" i="9"/>
  <c r="BT808" i="9"/>
  <c r="BS808" i="9"/>
  <c r="BR808" i="9"/>
  <c r="BQ808" i="9"/>
  <c r="BP808" i="9"/>
  <c r="BO808" i="9"/>
  <c r="BN808" i="9"/>
  <c r="BM808" i="9"/>
  <c r="BL808" i="9"/>
  <c r="BK808" i="9"/>
  <c r="BJ808" i="9"/>
  <c r="BI808" i="9"/>
  <c r="BH808" i="9"/>
  <c r="BG808" i="9"/>
  <c r="BF808" i="9"/>
  <c r="BE808" i="9"/>
  <c r="BD808" i="9"/>
  <c r="BC808" i="9"/>
  <c r="BB808" i="9"/>
  <c r="BA808" i="9"/>
  <c r="AZ808" i="9"/>
  <c r="CK807" i="9"/>
  <c r="CJ807" i="9"/>
  <c r="CI807" i="9"/>
  <c r="CH807" i="9"/>
  <c r="CG807" i="9"/>
  <c r="CF807" i="9"/>
  <c r="CC807" i="9"/>
  <c r="CB807" i="9"/>
  <c r="CA807" i="9"/>
  <c r="BZ807" i="9"/>
  <c r="BY807" i="9"/>
  <c r="BX807" i="9"/>
  <c r="BW807" i="9"/>
  <c r="BV807" i="9"/>
  <c r="BU807" i="9"/>
  <c r="BT807" i="9"/>
  <c r="BS807" i="9"/>
  <c r="BR807" i="9"/>
  <c r="BQ807" i="9"/>
  <c r="BP807" i="9"/>
  <c r="BO807" i="9"/>
  <c r="BN807" i="9"/>
  <c r="BM807" i="9"/>
  <c r="BL807" i="9"/>
  <c r="BK807" i="9"/>
  <c r="BJ807" i="9"/>
  <c r="BI807" i="9"/>
  <c r="BH807" i="9"/>
  <c r="BG807" i="9"/>
  <c r="BF807" i="9"/>
  <c r="BE807" i="9"/>
  <c r="BD807" i="9"/>
  <c r="BC807" i="9"/>
  <c r="BB807" i="9"/>
  <c r="BA807" i="9"/>
  <c r="AZ807" i="9"/>
  <c r="CK806" i="9"/>
  <c r="CJ806" i="9"/>
  <c r="CI806" i="9"/>
  <c r="CH806" i="9"/>
  <c r="CG806" i="9"/>
  <c r="CF806" i="9"/>
  <c r="CC806" i="9"/>
  <c r="CB806" i="9"/>
  <c r="CA806" i="9"/>
  <c r="BZ806" i="9"/>
  <c r="BY806" i="9"/>
  <c r="BX806" i="9"/>
  <c r="BW806" i="9"/>
  <c r="BV806" i="9"/>
  <c r="BU806" i="9"/>
  <c r="BT806" i="9"/>
  <c r="BS806" i="9"/>
  <c r="BR806" i="9"/>
  <c r="BQ806" i="9"/>
  <c r="BP806" i="9"/>
  <c r="BO806" i="9"/>
  <c r="BN806" i="9"/>
  <c r="BM806" i="9"/>
  <c r="BL806" i="9"/>
  <c r="BK806" i="9"/>
  <c r="BJ806" i="9"/>
  <c r="BI806" i="9"/>
  <c r="BH806" i="9"/>
  <c r="BG806" i="9"/>
  <c r="BF806" i="9"/>
  <c r="BE806" i="9"/>
  <c r="BD806" i="9"/>
  <c r="BC806" i="9"/>
  <c r="BB806" i="9"/>
  <c r="BA806" i="9"/>
  <c r="AZ806" i="9"/>
  <c r="CK805" i="9"/>
  <c r="CJ805" i="9"/>
  <c r="CI805" i="9"/>
  <c r="CH805" i="9"/>
  <c r="CG805" i="9"/>
  <c r="CF805" i="9"/>
  <c r="CC805" i="9"/>
  <c r="CB805" i="9"/>
  <c r="CA805" i="9"/>
  <c r="BZ805" i="9"/>
  <c r="BY805" i="9"/>
  <c r="BX805" i="9"/>
  <c r="BW805" i="9"/>
  <c r="BV805" i="9"/>
  <c r="BU805" i="9"/>
  <c r="BT805" i="9"/>
  <c r="BS805" i="9"/>
  <c r="BR805" i="9"/>
  <c r="BQ805" i="9"/>
  <c r="BP805" i="9"/>
  <c r="BO805" i="9"/>
  <c r="BN805" i="9"/>
  <c r="BM805" i="9"/>
  <c r="BL805" i="9"/>
  <c r="BK805" i="9"/>
  <c r="BJ805" i="9"/>
  <c r="BI805" i="9"/>
  <c r="BH805" i="9"/>
  <c r="BG805" i="9"/>
  <c r="BF805" i="9"/>
  <c r="BE805" i="9"/>
  <c r="BD805" i="9"/>
  <c r="BC805" i="9"/>
  <c r="BB805" i="9"/>
  <c r="BA805" i="9"/>
  <c r="AZ805" i="9"/>
  <c r="CK804" i="9"/>
  <c r="CJ804" i="9"/>
  <c r="CI804" i="9"/>
  <c r="CH804" i="9"/>
  <c r="CG804" i="9"/>
  <c r="CF804" i="9"/>
  <c r="CC804" i="9"/>
  <c r="CB804" i="9"/>
  <c r="CA804" i="9"/>
  <c r="BZ804" i="9"/>
  <c r="BY804" i="9"/>
  <c r="BX804" i="9"/>
  <c r="BW804" i="9"/>
  <c r="BV804" i="9"/>
  <c r="BU804" i="9"/>
  <c r="BT804" i="9"/>
  <c r="BS804" i="9"/>
  <c r="BR804" i="9"/>
  <c r="BQ804" i="9"/>
  <c r="BP804" i="9"/>
  <c r="BO804" i="9"/>
  <c r="BN804" i="9"/>
  <c r="BM804" i="9"/>
  <c r="BL804" i="9"/>
  <c r="BK804" i="9"/>
  <c r="BJ804" i="9"/>
  <c r="BI804" i="9"/>
  <c r="BH804" i="9"/>
  <c r="BG804" i="9"/>
  <c r="BF804" i="9"/>
  <c r="BE804" i="9"/>
  <c r="BD804" i="9"/>
  <c r="BC804" i="9"/>
  <c r="BB804" i="9"/>
  <c r="BA804" i="9"/>
  <c r="AZ804" i="9"/>
  <c r="CK803" i="9"/>
  <c r="CJ803" i="9"/>
  <c r="CI803" i="9"/>
  <c r="CH803" i="9"/>
  <c r="CG803" i="9"/>
  <c r="CF803" i="9"/>
  <c r="CC803" i="9"/>
  <c r="CB803" i="9"/>
  <c r="CA803" i="9"/>
  <c r="BZ803" i="9"/>
  <c r="BY803" i="9"/>
  <c r="BX803" i="9"/>
  <c r="BW803" i="9"/>
  <c r="BV803" i="9"/>
  <c r="BU803" i="9"/>
  <c r="BT803" i="9"/>
  <c r="BS803" i="9"/>
  <c r="BR803" i="9"/>
  <c r="BQ803" i="9"/>
  <c r="BP803" i="9"/>
  <c r="BO803" i="9"/>
  <c r="BN803" i="9"/>
  <c r="BM803" i="9"/>
  <c r="BL803" i="9"/>
  <c r="BK803" i="9"/>
  <c r="BJ803" i="9"/>
  <c r="BI803" i="9"/>
  <c r="BH803" i="9"/>
  <c r="BG803" i="9"/>
  <c r="BF803" i="9"/>
  <c r="BE803" i="9"/>
  <c r="BD803" i="9"/>
  <c r="BC803" i="9"/>
  <c r="BB803" i="9"/>
  <c r="BA803" i="9"/>
  <c r="AZ803" i="9"/>
  <c r="CK802" i="9"/>
  <c r="CJ802" i="9"/>
  <c r="CI802" i="9"/>
  <c r="CH802" i="9"/>
  <c r="CG802" i="9"/>
  <c r="CF802" i="9"/>
  <c r="CC802" i="9"/>
  <c r="CB802" i="9"/>
  <c r="CA802" i="9"/>
  <c r="BZ802" i="9"/>
  <c r="BY802" i="9"/>
  <c r="BX802" i="9"/>
  <c r="BW802" i="9"/>
  <c r="BV802" i="9"/>
  <c r="BU802" i="9"/>
  <c r="BT802" i="9"/>
  <c r="BS802" i="9"/>
  <c r="BR802" i="9"/>
  <c r="BQ802" i="9"/>
  <c r="BP802" i="9"/>
  <c r="BO802" i="9"/>
  <c r="BN802" i="9"/>
  <c r="BM802" i="9"/>
  <c r="BL802" i="9"/>
  <c r="BK802" i="9"/>
  <c r="BJ802" i="9"/>
  <c r="BI802" i="9"/>
  <c r="BH802" i="9"/>
  <c r="BG802" i="9"/>
  <c r="BF802" i="9"/>
  <c r="BE802" i="9"/>
  <c r="BD802" i="9"/>
  <c r="BC802" i="9"/>
  <c r="BB802" i="9"/>
  <c r="BA802" i="9"/>
  <c r="AZ802" i="9"/>
  <c r="CK801" i="9"/>
  <c r="CJ801" i="9"/>
  <c r="CI801" i="9"/>
  <c r="CH801" i="9"/>
  <c r="CG801" i="9"/>
  <c r="CF801" i="9"/>
  <c r="CC801" i="9"/>
  <c r="CB801" i="9"/>
  <c r="CA801" i="9"/>
  <c r="BZ801" i="9"/>
  <c r="BY801" i="9"/>
  <c r="BX801" i="9"/>
  <c r="BW801" i="9"/>
  <c r="BV801" i="9"/>
  <c r="BU801" i="9"/>
  <c r="BT801" i="9"/>
  <c r="BS801" i="9"/>
  <c r="BR801" i="9"/>
  <c r="BQ801" i="9"/>
  <c r="BP801" i="9"/>
  <c r="BO801" i="9"/>
  <c r="BN801" i="9"/>
  <c r="BM801" i="9"/>
  <c r="BL801" i="9"/>
  <c r="BK801" i="9"/>
  <c r="BJ801" i="9"/>
  <c r="BI801" i="9"/>
  <c r="BH801" i="9"/>
  <c r="BG801" i="9"/>
  <c r="BF801" i="9"/>
  <c r="BE801" i="9"/>
  <c r="BD801" i="9"/>
  <c r="BC801" i="9"/>
  <c r="BB801" i="9"/>
  <c r="BA801" i="9"/>
  <c r="AZ801" i="9"/>
  <c r="CK800" i="9"/>
  <c r="CJ800" i="9"/>
  <c r="CI800" i="9"/>
  <c r="CH800" i="9"/>
  <c r="CG800" i="9"/>
  <c r="CF800" i="9"/>
  <c r="CC800" i="9"/>
  <c r="CB800" i="9"/>
  <c r="CA800" i="9"/>
  <c r="BZ800" i="9"/>
  <c r="BY800" i="9"/>
  <c r="BX800" i="9"/>
  <c r="BW800" i="9"/>
  <c r="BV800" i="9"/>
  <c r="BU800" i="9"/>
  <c r="BT800" i="9"/>
  <c r="BS800" i="9"/>
  <c r="BR800" i="9"/>
  <c r="BQ800" i="9"/>
  <c r="BP800" i="9"/>
  <c r="BO800" i="9"/>
  <c r="BN800" i="9"/>
  <c r="BM800" i="9"/>
  <c r="BL800" i="9"/>
  <c r="BK800" i="9"/>
  <c r="BJ800" i="9"/>
  <c r="BI800" i="9"/>
  <c r="BH800" i="9"/>
  <c r="BG800" i="9"/>
  <c r="BF800" i="9"/>
  <c r="BE800" i="9"/>
  <c r="BD800" i="9"/>
  <c r="BC800" i="9"/>
  <c r="BB800" i="9"/>
  <c r="BA800" i="9"/>
  <c r="AZ800" i="9"/>
  <c r="CK799" i="9"/>
  <c r="CJ799" i="9"/>
  <c r="CI799" i="9"/>
  <c r="CH799" i="9"/>
  <c r="CG799" i="9"/>
  <c r="CF799" i="9"/>
  <c r="CC799" i="9"/>
  <c r="CB799" i="9"/>
  <c r="CA799" i="9"/>
  <c r="BZ799" i="9"/>
  <c r="BY799" i="9"/>
  <c r="BX799" i="9"/>
  <c r="BW799" i="9"/>
  <c r="BV799" i="9"/>
  <c r="BU799" i="9"/>
  <c r="BT799" i="9"/>
  <c r="BS799" i="9"/>
  <c r="BR799" i="9"/>
  <c r="BQ799" i="9"/>
  <c r="BP799" i="9"/>
  <c r="BO799" i="9"/>
  <c r="BN799" i="9"/>
  <c r="BM799" i="9"/>
  <c r="BL799" i="9"/>
  <c r="BK799" i="9"/>
  <c r="BJ799" i="9"/>
  <c r="BI799" i="9"/>
  <c r="BH799" i="9"/>
  <c r="BG799" i="9"/>
  <c r="BF799" i="9"/>
  <c r="BE799" i="9"/>
  <c r="BD799" i="9"/>
  <c r="BC799" i="9"/>
  <c r="BB799" i="9"/>
  <c r="BA799" i="9"/>
  <c r="AZ799" i="9"/>
  <c r="CK798" i="9"/>
  <c r="CJ798" i="9"/>
  <c r="CI798" i="9"/>
  <c r="CH798" i="9"/>
  <c r="CG798" i="9"/>
  <c r="CF798" i="9"/>
  <c r="CC798" i="9"/>
  <c r="CB798" i="9"/>
  <c r="CA798" i="9"/>
  <c r="BZ798" i="9"/>
  <c r="BY798" i="9"/>
  <c r="BX798" i="9"/>
  <c r="BW798" i="9"/>
  <c r="BV798" i="9"/>
  <c r="BU798" i="9"/>
  <c r="BT798" i="9"/>
  <c r="BS798" i="9"/>
  <c r="BR798" i="9"/>
  <c r="BQ798" i="9"/>
  <c r="BP798" i="9"/>
  <c r="BO798" i="9"/>
  <c r="BN798" i="9"/>
  <c r="BM798" i="9"/>
  <c r="BL798" i="9"/>
  <c r="BK798" i="9"/>
  <c r="BJ798" i="9"/>
  <c r="BI798" i="9"/>
  <c r="BH798" i="9"/>
  <c r="BG798" i="9"/>
  <c r="BF798" i="9"/>
  <c r="BE798" i="9"/>
  <c r="BD798" i="9"/>
  <c r="BC798" i="9"/>
  <c r="BB798" i="9"/>
  <c r="BA798" i="9"/>
  <c r="AZ798" i="9"/>
  <c r="CK797" i="9"/>
  <c r="CJ797" i="9"/>
  <c r="CI797" i="9"/>
  <c r="CH797" i="9"/>
  <c r="CG797" i="9"/>
  <c r="CF797" i="9"/>
  <c r="CC797" i="9"/>
  <c r="CB797" i="9"/>
  <c r="CA797" i="9"/>
  <c r="BZ797" i="9"/>
  <c r="BY797" i="9"/>
  <c r="BX797" i="9"/>
  <c r="BW797" i="9"/>
  <c r="BV797" i="9"/>
  <c r="BU797" i="9"/>
  <c r="BT797" i="9"/>
  <c r="BS797" i="9"/>
  <c r="BR797" i="9"/>
  <c r="BQ797" i="9"/>
  <c r="BP797" i="9"/>
  <c r="BO797" i="9"/>
  <c r="BN797" i="9"/>
  <c r="BM797" i="9"/>
  <c r="BL797" i="9"/>
  <c r="BK797" i="9"/>
  <c r="BJ797" i="9"/>
  <c r="BI797" i="9"/>
  <c r="BH797" i="9"/>
  <c r="BG797" i="9"/>
  <c r="BF797" i="9"/>
  <c r="BE797" i="9"/>
  <c r="BD797" i="9"/>
  <c r="BC797" i="9"/>
  <c r="BB797" i="9"/>
  <c r="BA797" i="9"/>
  <c r="AZ797" i="9"/>
  <c r="CK796" i="9"/>
  <c r="CJ796" i="9"/>
  <c r="CI796" i="9"/>
  <c r="CH796" i="9"/>
  <c r="CG796" i="9"/>
  <c r="CF796" i="9"/>
  <c r="CC796" i="9"/>
  <c r="CB796" i="9"/>
  <c r="CA796" i="9"/>
  <c r="BZ796" i="9"/>
  <c r="BY796" i="9"/>
  <c r="BX796" i="9"/>
  <c r="BW796" i="9"/>
  <c r="BV796" i="9"/>
  <c r="BU796" i="9"/>
  <c r="BT796" i="9"/>
  <c r="BS796" i="9"/>
  <c r="BR796" i="9"/>
  <c r="BQ796" i="9"/>
  <c r="BP796" i="9"/>
  <c r="BO796" i="9"/>
  <c r="BN796" i="9"/>
  <c r="BM796" i="9"/>
  <c r="BL796" i="9"/>
  <c r="BK796" i="9"/>
  <c r="BJ796" i="9"/>
  <c r="BI796" i="9"/>
  <c r="BH796" i="9"/>
  <c r="BG796" i="9"/>
  <c r="BF796" i="9"/>
  <c r="BE796" i="9"/>
  <c r="BD796" i="9"/>
  <c r="BC796" i="9"/>
  <c r="BB796" i="9"/>
  <c r="BA796" i="9"/>
  <c r="AZ796" i="9"/>
  <c r="CK795" i="9"/>
  <c r="CJ795" i="9"/>
  <c r="CI795" i="9"/>
  <c r="CH795" i="9"/>
  <c r="CG795" i="9"/>
  <c r="CF795" i="9"/>
  <c r="CC795" i="9"/>
  <c r="CB795" i="9"/>
  <c r="CA795" i="9"/>
  <c r="BZ795" i="9"/>
  <c r="BY795" i="9"/>
  <c r="BX795" i="9"/>
  <c r="BW795" i="9"/>
  <c r="BV795" i="9"/>
  <c r="BU795" i="9"/>
  <c r="BT795" i="9"/>
  <c r="BS795" i="9"/>
  <c r="BR795" i="9"/>
  <c r="BQ795" i="9"/>
  <c r="BP795" i="9"/>
  <c r="BO795" i="9"/>
  <c r="BN795" i="9"/>
  <c r="BM795" i="9"/>
  <c r="BL795" i="9"/>
  <c r="BK795" i="9"/>
  <c r="BJ795" i="9"/>
  <c r="BI795" i="9"/>
  <c r="BH795" i="9"/>
  <c r="BG795" i="9"/>
  <c r="BF795" i="9"/>
  <c r="BE795" i="9"/>
  <c r="BD795" i="9"/>
  <c r="BC795" i="9"/>
  <c r="BB795" i="9"/>
  <c r="BA795" i="9"/>
  <c r="AZ795" i="9"/>
  <c r="CK794" i="9"/>
  <c r="CJ794" i="9"/>
  <c r="CI794" i="9"/>
  <c r="CH794" i="9"/>
  <c r="CG794" i="9"/>
  <c r="CF794" i="9"/>
  <c r="CC794" i="9"/>
  <c r="CB794" i="9"/>
  <c r="CA794" i="9"/>
  <c r="BZ794" i="9"/>
  <c r="BY794" i="9"/>
  <c r="BX794" i="9"/>
  <c r="BW794" i="9"/>
  <c r="BV794" i="9"/>
  <c r="BU794" i="9"/>
  <c r="BT794" i="9"/>
  <c r="BS794" i="9"/>
  <c r="BR794" i="9"/>
  <c r="BQ794" i="9"/>
  <c r="BP794" i="9"/>
  <c r="BO794" i="9"/>
  <c r="BN794" i="9"/>
  <c r="BM794" i="9"/>
  <c r="BL794" i="9"/>
  <c r="BK794" i="9"/>
  <c r="BJ794" i="9"/>
  <c r="BI794" i="9"/>
  <c r="BH794" i="9"/>
  <c r="BG794" i="9"/>
  <c r="BF794" i="9"/>
  <c r="BE794" i="9"/>
  <c r="BD794" i="9"/>
  <c r="BC794" i="9"/>
  <c r="BB794" i="9"/>
  <c r="BA794" i="9"/>
  <c r="AZ794" i="9"/>
  <c r="CK793" i="9"/>
  <c r="CJ793" i="9"/>
  <c r="CI793" i="9"/>
  <c r="CH793" i="9"/>
  <c r="CG793" i="9"/>
  <c r="CF793" i="9"/>
  <c r="CC793" i="9"/>
  <c r="CB793" i="9"/>
  <c r="CA793" i="9"/>
  <c r="BZ793" i="9"/>
  <c r="BY793" i="9"/>
  <c r="BX793" i="9"/>
  <c r="BW793" i="9"/>
  <c r="BV793" i="9"/>
  <c r="BU793" i="9"/>
  <c r="BT793" i="9"/>
  <c r="BS793" i="9"/>
  <c r="BR793" i="9"/>
  <c r="BQ793" i="9"/>
  <c r="BP793" i="9"/>
  <c r="BO793" i="9"/>
  <c r="BN793" i="9"/>
  <c r="BM793" i="9"/>
  <c r="BL793" i="9"/>
  <c r="BK793" i="9"/>
  <c r="BJ793" i="9"/>
  <c r="BI793" i="9"/>
  <c r="BH793" i="9"/>
  <c r="BG793" i="9"/>
  <c r="BF793" i="9"/>
  <c r="BE793" i="9"/>
  <c r="BD793" i="9"/>
  <c r="BC793" i="9"/>
  <c r="BB793" i="9"/>
  <c r="BA793" i="9"/>
  <c r="AZ793" i="9"/>
  <c r="CK792" i="9"/>
  <c r="CJ792" i="9"/>
  <c r="CI792" i="9"/>
  <c r="CH792" i="9"/>
  <c r="CG792" i="9"/>
  <c r="CF792" i="9"/>
  <c r="CC792" i="9"/>
  <c r="CB792" i="9"/>
  <c r="CA792" i="9"/>
  <c r="BZ792" i="9"/>
  <c r="BY792" i="9"/>
  <c r="BX792" i="9"/>
  <c r="BW792" i="9"/>
  <c r="BV792" i="9"/>
  <c r="BU792" i="9"/>
  <c r="BT792" i="9"/>
  <c r="BS792" i="9"/>
  <c r="BR792" i="9"/>
  <c r="BQ792" i="9"/>
  <c r="BP792" i="9"/>
  <c r="BO792" i="9"/>
  <c r="BN792" i="9"/>
  <c r="BM792" i="9"/>
  <c r="BL792" i="9"/>
  <c r="BK792" i="9"/>
  <c r="BJ792" i="9"/>
  <c r="BI792" i="9"/>
  <c r="BH792" i="9"/>
  <c r="BG792" i="9"/>
  <c r="BF792" i="9"/>
  <c r="BE792" i="9"/>
  <c r="BD792" i="9"/>
  <c r="BC792" i="9"/>
  <c r="BB792" i="9"/>
  <c r="BA792" i="9"/>
  <c r="AZ792" i="9"/>
  <c r="CK791" i="9"/>
  <c r="CJ791" i="9"/>
  <c r="CI791" i="9"/>
  <c r="CH791" i="9"/>
  <c r="CG791" i="9"/>
  <c r="CF791" i="9"/>
  <c r="CC791" i="9"/>
  <c r="CB791" i="9"/>
  <c r="CA791" i="9"/>
  <c r="BZ791" i="9"/>
  <c r="BY791" i="9"/>
  <c r="BX791" i="9"/>
  <c r="BW791" i="9"/>
  <c r="BV791" i="9"/>
  <c r="BU791" i="9"/>
  <c r="BT791" i="9"/>
  <c r="BS791" i="9"/>
  <c r="BR791" i="9"/>
  <c r="BQ791" i="9"/>
  <c r="BP791" i="9"/>
  <c r="BO791" i="9"/>
  <c r="BN791" i="9"/>
  <c r="BM791" i="9"/>
  <c r="BL791" i="9"/>
  <c r="BK791" i="9"/>
  <c r="BJ791" i="9"/>
  <c r="BI791" i="9"/>
  <c r="BH791" i="9"/>
  <c r="BG791" i="9"/>
  <c r="BF791" i="9"/>
  <c r="BE791" i="9"/>
  <c r="BD791" i="9"/>
  <c r="BC791" i="9"/>
  <c r="BB791" i="9"/>
  <c r="BA791" i="9"/>
  <c r="AZ791" i="9"/>
  <c r="CK790" i="9"/>
  <c r="CJ790" i="9"/>
  <c r="CI790" i="9"/>
  <c r="CH790" i="9"/>
  <c r="CG790" i="9"/>
  <c r="CF790" i="9"/>
  <c r="CC790" i="9"/>
  <c r="CB790" i="9"/>
  <c r="CA790" i="9"/>
  <c r="BZ790" i="9"/>
  <c r="BY790" i="9"/>
  <c r="BX790" i="9"/>
  <c r="BW790" i="9"/>
  <c r="BV790" i="9"/>
  <c r="BU790" i="9"/>
  <c r="BT790" i="9"/>
  <c r="BS790" i="9"/>
  <c r="BR790" i="9"/>
  <c r="BQ790" i="9"/>
  <c r="BP790" i="9"/>
  <c r="BO790" i="9"/>
  <c r="BN790" i="9"/>
  <c r="BM790" i="9"/>
  <c r="BL790" i="9"/>
  <c r="BK790" i="9"/>
  <c r="BJ790" i="9"/>
  <c r="BI790" i="9"/>
  <c r="BH790" i="9"/>
  <c r="BG790" i="9"/>
  <c r="BF790" i="9"/>
  <c r="BE790" i="9"/>
  <c r="BD790" i="9"/>
  <c r="BC790" i="9"/>
  <c r="BB790" i="9"/>
  <c r="BA790" i="9"/>
  <c r="AZ790" i="9"/>
  <c r="CK789" i="9"/>
  <c r="CJ789" i="9"/>
  <c r="CI789" i="9"/>
  <c r="CH789" i="9"/>
  <c r="CG789" i="9"/>
  <c r="CF789" i="9"/>
  <c r="CC789" i="9"/>
  <c r="CB789" i="9"/>
  <c r="CA789" i="9"/>
  <c r="BZ789" i="9"/>
  <c r="BY789" i="9"/>
  <c r="BX789" i="9"/>
  <c r="BW789" i="9"/>
  <c r="BV789" i="9"/>
  <c r="BU789" i="9"/>
  <c r="BT789" i="9"/>
  <c r="BS789" i="9"/>
  <c r="BR789" i="9"/>
  <c r="BQ789" i="9"/>
  <c r="BP789" i="9"/>
  <c r="BO789" i="9"/>
  <c r="BN789" i="9"/>
  <c r="BM789" i="9"/>
  <c r="BL789" i="9"/>
  <c r="BK789" i="9"/>
  <c r="BJ789" i="9"/>
  <c r="BI789" i="9"/>
  <c r="BH789" i="9"/>
  <c r="BG789" i="9"/>
  <c r="BF789" i="9"/>
  <c r="BE789" i="9"/>
  <c r="BD789" i="9"/>
  <c r="BC789" i="9"/>
  <c r="BB789" i="9"/>
  <c r="BA789" i="9"/>
  <c r="AZ789" i="9"/>
  <c r="CK788" i="9"/>
  <c r="CJ788" i="9"/>
  <c r="CI788" i="9"/>
  <c r="CH788" i="9"/>
  <c r="CG788" i="9"/>
  <c r="CF788" i="9"/>
  <c r="CC788" i="9"/>
  <c r="CB788" i="9"/>
  <c r="CA788" i="9"/>
  <c r="BZ788" i="9"/>
  <c r="BY788" i="9"/>
  <c r="BX788" i="9"/>
  <c r="BW788" i="9"/>
  <c r="BV788" i="9"/>
  <c r="BU788" i="9"/>
  <c r="BT788" i="9"/>
  <c r="BS788" i="9"/>
  <c r="BR788" i="9"/>
  <c r="BQ788" i="9"/>
  <c r="BP788" i="9"/>
  <c r="BO788" i="9"/>
  <c r="BN788" i="9"/>
  <c r="BM788" i="9"/>
  <c r="BL788" i="9"/>
  <c r="BK788" i="9"/>
  <c r="BJ788" i="9"/>
  <c r="BI788" i="9"/>
  <c r="BH788" i="9"/>
  <c r="BG788" i="9"/>
  <c r="BF788" i="9"/>
  <c r="BE788" i="9"/>
  <c r="BD788" i="9"/>
  <c r="BC788" i="9"/>
  <c r="BB788" i="9"/>
  <c r="BA788" i="9"/>
  <c r="AZ788" i="9"/>
  <c r="CK787" i="9"/>
  <c r="CJ787" i="9"/>
  <c r="CI787" i="9"/>
  <c r="CH787" i="9"/>
  <c r="CG787" i="9"/>
  <c r="CF787" i="9"/>
  <c r="CC787" i="9"/>
  <c r="CB787" i="9"/>
  <c r="CA787" i="9"/>
  <c r="BZ787" i="9"/>
  <c r="BY787" i="9"/>
  <c r="BX787" i="9"/>
  <c r="BW787" i="9"/>
  <c r="BV787" i="9"/>
  <c r="BU787" i="9"/>
  <c r="BT787" i="9"/>
  <c r="BS787" i="9"/>
  <c r="BR787" i="9"/>
  <c r="BQ787" i="9"/>
  <c r="BP787" i="9"/>
  <c r="BO787" i="9"/>
  <c r="BN787" i="9"/>
  <c r="BM787" i="9"/>
  <c r="BL787" i="9"/>
  <c r="BK787" i="9"/>
  <c r="BJ787" i="9"/>
  <c r="BI787" i="9"/>
  <c r="BH787" i="9"/>
  <c r="BG787" i="9"/>
  <c r="BF787" i="9"/>
  <c r="BE787" i="9"/>
  <c r="BD787" i="9"/>
  <c r="BC787" i="9"/>
  <c r="BB787" i="9"/>
  <c r="BA787" i="9"/>
  <c r="AZ787" i="9"/>
  <c r="CK786" i="9"/>
  <c r="CJ786" i="9"/>
  <c r="CI786" i="9"/>
  <c r="CH786" i="9"/>
  <c r="CG786" i="9"/>
  <c r="CF786" i="9"/>
  <c r="CC786" i="9"/>
  <c r="CB786" i="9"/>
  <c r="CA786" i="9"/>
  <c r="BZ786" i="9"/>
  <c r="BY786" i="9"/>
  <c r="BX786" i="9"/>
  <c r="BW786" i="9"/>
  <c r="BV786" i="9"/>
  <c r="BU786" i="9"/>
  <c r="BT786" i="9"/>
  <c r="BS786" i="9"/>
  <c r="BR786" i="9"/>
  <c r="BQ786" i="9"/>
  <c r="BP786" i="9"/>
  <c r="BO786" i="9"/>
  <c r="BN786" i="9"/>
  <c r="BM786" i="9"/>
  <c r="BL786" i="9"/>
  <c r="BK786" i="9"/>
  <c r="BJ786" i="9"/>
  <c r="BI786" i="9"/>
  <c r="BH786" i="9"/>
  <c r="BG786" i="9"/>
  <c r="BF786" i="9"/>
  <c r="BE786" i="9"/>
  <c r="BD786" i="9"/>
  <c r="BC786" i="9"/>
  <c r="BB786" i="9"/>
  <c r="BA786" i="9"/>
  <c r="AZ786" i="9"/>
  <c r="CK785" i="9"/>
  <c r="CJ785" i="9"/>
  <c r="CI785" i="9"/>
  <c r="CH785" i="9"/>
  <c r="CG785" i="9"/>
  <c r="CF785" i="9"/>
  <c r="CC785" i="9"/>
  <c r="CB785" i="9"/>
  <c r="CA785" i="9"/>
  <c r="BZ785" i="9"/>
  <c r="BY785" i="9"/>
  <c r="BX785" i="9"/>
  <c r="BW785" i="9"/>
  <c r="BV785" i="9"/>
  <c r="BU785" i="9"/>
  <c r="BT785" i="9"/>
  <c r="BS785" i="9"/>
  <c r="BR785" i="9"/>
  <c r="BQ785" i="9"/>
  <c r="BP785" i="9"/>
  <c r="BO785" i="9"/>
  <c r="BN785" i="9"/>
  <c r="BM785" i="9"/>
  <c r="BL785" i="9"/>
  <c r="BK785" i="9"/>
  <c r="BJ785" i="9"/>
  <c r="BI785" i="9"/>
  <c r="BH785" i="9"/>
  <c r="BG785" i="9"/>
  <c r="BF785" i="9"/>
  <c r="BE785" i="9"/>
  <c r="BD785" i="9"/>
  <c r="BC785" i="9"/>
  <c r="BB785" i="9"/>
  <c r="BA785" i="9"/>
  <c r="AZ785" i="9"/>
  <c r="CK784" i="9"/>
  <c r="CJ784" i="9"/>
  <c r="CI784" i="9"/>
  <c r="CH784" i="9"/>
  <c r="CG784" i="9"/>
  <c r="CF784" i="9"/>
  <c r="CC784" i="9"/>
  <c r="CB784" i="9"/>
  <c r="CA784" i="9"/>
  <c r="BZ784" i="9"/>
  <c r="BY784" i="9"/>
  <c r="BX784" i="9"/>
  <c r="BW784" i="9"/>
  <c r="BV784" i="9"/>
  <c r="BU784" i="9"/>
  <c r="BT784" i="9"/>
  <c r="BS784" i="9"/>
  <c r="BR784" i="9"/>
  <c r="BQ784" i="9"/>
  <c r="BP784" i="9"/>
  <c r="BO784" i="9"/>
  <c r="BN784" i="9"/>
  <c r="BM784" i="9"/>
  <c r="BL784" i="9"/>
  <c r="BK784" i="9"/>
  <c r="BJ784" i="9"/>
  <c r="BI784" i="9"/>
  <c r="BH784" i="9"/>
  <c r="BG784" i="9"/>
  <c r="BF784" i="9"/>
  <c r="BE784" i="9"/>
  <c r="BD784" i="9"/>
  <c r="BC784" i="9"/>
  <c r="BB784" i="9"/>
  <c r="BA784" i="9"/>
  <c r="AZ784" i="9"/>
  <c r="CK783" i="9"/>
  <c r="CJ783" i="9"/>
  <c r="CI783" i="9"/>
  <c r="CH783" i="9"/>
  <c r="CG783" i="9"/>
  <c r="CF783" i="9"/>
  <c r="CC783" i="9"/>
  <c r="CB783" i="9"/>
  <c r="CA783" i="9"/>
  <c r="BZ783" i="9"/>
  <c r="BY783" i="9"/>
  <c r="BX783" i="9"/>
  <c r="BW783" i="9"/>
  <c r="BV783" i="9"/>
  <c r="BU783" i="9"/>
  <c r="BT783" i="9"/>
  <c r="BS783" i="9"/>
  <c r="BR783" i="9"/>
  <c r="BQ783" i="9"/>
  <c r="BP783" i="9"/>
  <c r="BO783" i="9"/>
  <c r="BN783" i="9"/>
  <c r="BM783" i="9"/>
  <c r="BL783" i="9"/>
  <c r="BK783" i="9"/>
  <c r="BJ783" i="9"/>
  <c r="BI783" i="9"/>
  <c r="BH783" i="9"/>
  <c r="BG783" i="9"/>
  <c r="BF783" i="9"/>
  <c r="BE783" i="9"/>
  <c r="BD783" i="9"/>
  <c r="BC783" i="9"/>
  <c r="BB783" i="9"/>
  <c r="BA783" i="9"/>
  <c r="AZ783" i="9"/>
  <c r="CK782" i="9"/>
  <c r="CJ782" i="9"/>
  <c r="CI782" i="9"/>
  <c r="CH782" i="9"/>
  <c r="CG782" i="9"/>
  <c r="CF782" i="9"/>
  <c r="CC782" i="9"/>
  <c r="CB782" i="9"/>
  <c r="CA782" i="9"/>
  <c r="BZ782" i="9"/>
  <c r="BY782" i="9"/>
  <c r="BX782" i="9"/>
  <c r="BW782" i="9"/>
  <c r="BV782" i="9"/>
  <c r="BU782" i="9"/>
  <c r="BT782" i="9"/>
  <c r="BS782" i="9"/>
  <c r="BR782" i="9"/>
  <c r="BQ782" i="9"/>
  <c r="BP782" i="9"/>
  <c r="BO782" i="9"/>
  <c r="BN782" i="9"/>
  <c r="BM782" i="9"/>
  <c r="BL782" i="9"/>
  <c r="BK782" i="9"/>
  <c r="BJ782" i="9"/>
  <c r="BI782" i="9"/>
  <c r="BH782" i="9"/>
  <c r="BG782" i="9"/>
  <c r="BF782" i="9"/>
  <c r="BE782" i="9"/>
  <c r="BD782" i="9"/>
  <c r="BC782" i="9"/>
  <c r="BB782" i="9"/>
  <c r="BA782" i="9"/>
  <c r="AZ782" i="9"/>
  <c r="CK781" i="9"/>
  <c r="CJ781" i="9"/>
  <c r="CI781" i="9"/>
  <c r="CH781" i="9"/>
  <c r="CG781" i="9"/>
  <c r="CF781" i="9"/>
  <c r="CC781" i="9"/>
  <c r="CB781" i="9"/>
  <c r="CA781" i="9"/>
  <c r="BZ781" i="9"/>
  <c r="BY781" i="9"/>
  <c r="BX781" i="9"/>
  <c r="BW781" i="9"/>
  <c r="BV781" i="9"/>
  <c r="BU781" i="9"/>
  <c r="BT781" i="9"/>
  <c r="BS781" i="9"/>
  <c r="BR781" i="9"/>
  <c r="BQ781" i="9"/>
  <c r="BP781" i="9"/>
  <c r="BO781" i="9"/>
  <c r="BN781" i="9"/>
  <c r="BM781" i="9"/>
  <c r="BL781" i="9"/>
  <c r="BK781" i="9"/>
  <c r="BJ781" i="9"/>
  <c r="BI781" i="9"/>
  <c r="BH781" i="9"/>
  <c r="BG781" i="9"/>
  <c r="BF781" i="9"/>
  <c r="BE781" i="9"/>
  <c r="BD781" i="9"/>
  <c r="BC781" i="9"/>
  <c r="BB781" i="9"/>
  <c r="BA781" i="9"/>
  <c r="AZ781" i="9"/>
  <c r="CK780" i="9"/>
  <c r="CJ780" i="9"/>
  <c r="CI780" i="9"/>
  <c r="CH780" i="9"/>
  <c r="CG780" i="9"/>
  <c r="CF780" i="9"/>
  <c r="CC780" i="9"/>
  <c r="CB780" i="9"/>
  <c r="CA780" i="9"/>
  <c r="BZ780" i="9"/>
  <c r="BY780" i="9"/>
  <c r="BX780" i="9"/>
  <c r="BW780" i="9"/>
  <c r="BV780" i="9"/>
  <c r="BU780" i="9"/>
  <c r="BT780" i="9"/>
  <c r="BS780" i="9"/>
  <c r="BR780" i="9"/>
  <c r="BQ780" i="9"/>
  <c r="BP780" i="9"/>
  <c r="BO780" i="9"/>
  <c r="BN780" i="9"/>
  <c r="BM780" i="9"/>
  <c r="BL780" i="9"/>
  <c r="BK780" i="9"/>
  <c r="BJ780" i="9"/>
  <c r="BI780" i="9"/>
  <c r="BH780" i="9"/>
  <c r="BG780" i="9"/>
  <c r="BF780" i="9"/>
  <c r="BE780" i="9"/>
  <c r="BD780" i="9"/>
  <c r="BC780" i="9"/>
  <c r="BB780" i="9"/>
  <c r="BA780" i="9"/>
  <c r="AZ780" i="9"/>
  <c r="CK779" i="9"/>
  <c r="CJ779" i="9"/>
  <c r="CI779" i="9"/>
  <c r="CH779" i="9"/>
  <c r="CG779" i="9"/>
  <c r="CF779" i="9"/>
  <c r="CC779" i="9"/>
  <c r="CB779" i="9"/>
  <c r="CA779" i="9"/>
  <c r="BZ779" i="9"/>
  <c r="BY779" i="9"/>
  <c r="BX779" i="9"/>
  <c r="BW779" i="9"/>
  <c r="BV779" i="9"/>
  <c r="BU779" i="9"/>
  <c r="BT779" i="9"/>
  <c r="BS779" i="9"/>
  <c r="BR779" i="9"/>
  <c r="BQ779" i="9"/>
  <c r="BP779" i="9"/>
  <c r="BO779" i="9"/>
  <c r="BN779" i="9"/>
  <c r="BM779" i="9"/>
  <c r="BL779" i="9"/>
  <c r="BK779" i="9"/>
  <c r="BJ779" i="9"/>
  <c r="BI779" i="9"/>
  <c r="BH779" i="9"/>
  <c r="BG779" i="9"/>
  <c r="BF779" i="9"/>
  <c r="BE779" i="9"/>
  <c r="BD779" i="9"/>
  <c r="BC779" i="9"/>
  <c r="BB779" i="9"/>
  <c r="BA779" i="9"/>
  <c r="AZ779" i="9"/>
  <c r="CK778" i="9"/>
  <c r="CJ778" i="9"/>
  <c r="CI778" i="9"/>
  <c r="CH778" i="9"/>
  <c r="CG778" i="9"/>
  <c r="CF778" i="9"/>
  <c r="CC778" i="9"/>
  <c r="CB778" i="9"/>
  <c r="CA778" i="9"/>
  <c r="BZ778" i="9"/>
  <c r="BY778" i="9"/>
  <c r="BX778" i="9"/>
  <c r="BW778" i="9"/>
  <c r="BV778" i="9"/>
  <c r="BU778" i="9"/>
  <c r="BT778" i="9"/>
  <c r="BS778" i="9"/>
  <c r="BR778" i="9"/>
  <c r="BQ778" i="9"/>
  <c r="BP778" i="9"/>
  <c r="BO778" i="9"/>
  <c r="BN778" i="9"/>
  <c r="BM778" i="9"/>
  <c r="BL778" i="9"/>
  <c r="BK778" i="9"/>
  <c r="BJ778" i="9"/>
  <c r="BI778" i="9"/>
  <c r="BH778" i="9"/>
  <c r="BG778" i="9"/>
  <c r="BF778" i="9"/>
  <c r="BE778" i="9"/>
  <c r="BD778" i="9"/>
  <c r="BC778" i="9"/>
  <c r="BB778" i="9"/>
  <c r="BA778" i="9"/>
  <c r="AZ778" i="9"/>
  <c r="CK777" i="9"/>
  <c r="CJ777" i="9"/>
  <c r="CI777" i="9"/>
  <c r="CH777" i="9"/>
  <c r="CG777" i="9"/>
  <c r="CF777" i="9"/>
  <c r="CC777" i="9"/>
  <c r="CB777" i="9"/>
  <c r="CA777" i="9"/>
  <c r="BZ777" i="9"/>
  <c r="BY777" i="9"/>
  <c r="BX777" i="9"/>
  <c r="BW777" i="9"/>
  <c r="BV777" i="9"/>
  <c r="BU777" i="9"/>
  <c r="BT777" i="9"/>
  <c r="BS777" i="9"/>
  <c r="BR777" i="9"/>
  <c r="BQ777" i="9"/>
  <c r="BP777" i="9"/>
  <c r="BO777" i="9"/>
  <c r="BN777" i="9"/>
  <c r="BM777" i="9"/>
  <c r="BL777" i="9"/>
  <c r="BK777" i="9"/>
  <c r="BJ777" i="9"/>
  <c r="BI777" i="9"/>
  <c r="BH777" i="9"/>
  <c r="BG777" i="9"/>
  <c r="BF777" i="9"/>
  <c r="BE777" i="9"/>
  <c r="BD777" i="9"/>
  <c r="BC777" i="9"/>
  <c r="BB777" i="9"/>
  <c r="BA777" i="9"/>
  <c r="AZ777" i="9"/>
  <c r="CK776" i="9"/>
  <c r="CJ776" i="9"/>
  <c r="CI776" i="9"/>
  <c r="CH776" i="9"/>
  <c r="CG776" i="9"/>
  <c r="CF776" i="9"/>
  <c r="CC776" i="9"/>
  <c r="CB776" i="9"/>
  <c r="CA776" i="9"/>
  <c r="BZ776" i="9"/>
  <c r="BY776" i="9"/>
  <c r="BX776" i="9"/>
  <c r="BW776" i="9"/>
  <c r="BV776" i="9"/>
  <c r="BU776" i="9"/>
  <c r="BT776" i="9"/>
  <c r="BS776" i="9"/>
  <c r="BR776" i="9"/>
  <c r="BQ776" i="9"/>
  <c r="BP776" i="9"/>
  <c r="BO776" i="9"/>
  <c r="BN776" i="9"/>
  <c r="BM776" i="9"/>
  <c r="BL776" i="9"/>
  <c r="BK776" i="9"/>
  <c r="BJ776" i="9"/>
  <c r="BI776" i="9"/>
  <c r="BH776" i="9"/>
  <c r="BG776" i="9"/>
  <c r="BF776" i="9"/>
  <c r="BE776" i="9"/>
  <c r="BD776" i="9"/>
  <c r="BC776" i="9"/>
  <c r="BB776" i="9"/>
  <c r="BA776" i="9"/>
  <c r="AZ776" i="9"/>
  <c r="CK775" i="9"/>
  <c r="CJ775" i="9"/>
  <c r="CI775" i="9"/>
  <c r="CH775" i="9"/>
  <c r="CG775" i="9"/>
  <c r="CF775" i="9"/>
  <c r="CC775" i="9"/>
  <c r="CB775" i="9"/>
  <c r="CA775" i="9"/>
  <c r="BZ775" i="9"/>
  <c r="BY775" i="9"/>
  <c r="BX775" i="9"/>
  <c r="BW775" i="9"/>
  <c r="BV775" i="9"/>
  <c r="BU775" i="9"/>
  <c r="BT775" i="9"/>
  <c r="BS775" i="9"/>
  <c r="BR775" i="9"/>
  <c r="BQ775" i="9"/>
  <c r="BP775" i="9"/>
  <c r="BO775" i="9"/>
  <c r="BN775" i="9"/>
  <c r="BM775" i="9"/>
  <c r="BL775" i="9"/>
  <c r="BK775" i="9"/>
  <c r="BJ775" i="9"/>
  <c r="BI775" i="9"/>
  <c r="BH775" i="9"/>
  <c r="BG775" i="9"/>
  <c r="BF775" i="9"/>
  <c r="BE775" i="9"/>
  <c r="BD775" i="9"/>
  <c r="BC775" i="9"/>
  <c r="BB775" i="9"/>
  <c r="BA775" i="9"/>
  <c r="AZ775" i="9"/>
  <c r="CK774" i="9"/>
  <c r="CJ774" i="9"/>
  <c r="CI774" i="9"/>
  <c r="CH774" i="9"/>
  <c r="CG774" i="9"/>
  <c r="CF774" i="9"/>
  <c r="CC774" i="9"/>
  <c r="CB774" i="9"/>
  <c r="CA774" i="9"/>
  <c r="BZ774" i="9"/>
  <c r="BY774" i="9"/>
  <c r="BX774" i="9"/>
  <c r="BW774" i="9"/>
  <c r="BV774" i="9"/>
  <c r="BU774" i="9"/>
  <c r="BT774" i="9"/>
  <c r="BS774" i="9"/>
  <c r="BR774" i="9"/>
  <c r="BQ774" i="9"/>
  <c r="BP774" i="9"/>
  <c r="BO774" i="9"/>
  <c r="BN774" i="9"/>
  <c r="BM774" i="9"/>
  <c r="BL774" i="9"/>
  <c r="BK774" i="9"/>
  <c r="BJ774" i="9"/>
  <c r="BI774" i="9"/>
  <c r="BH774" i="9"/>
  <c r="BG774" i="9"/>
  <c r="BF774" i="9"/>
  <c r="BE774" i="9"/>
  <c r="BD774" i="9"/>
  <c r="BC774" i="9"/>
  <c r="BB774" i="9"/>
  <c r="BA774" i="9"/>
  <c r="AZ774" i="9"/>
  <c r="CK773" i="9"/>
  <c r="CJ773" i="9"/>
  <c r="CI773" i="9"/>
  <c r="CH773" i="9"/>
  <c r="CG773" i="9"/>
  <c r="CF773" i="9"/>
  <c r="CC773" i="9"/>
  <c r="CB773" i="9"/>
  <c r="CA773" i="9"/>
  <c r="BZ773" i="9"/>
  <c r="BY773" i="9"/>
  <c r="BX773" i="9"/>
  <c r="BW773" i="9"/>
  <c r="BV773" i="9"/>
  <c r="BU773" i="9"/>
  <c r="BT773" i="9"/>
  <c r="BS773" i="9"/>
  <c r="BR773" i="9"/>
  <c r="BQ773" i="9"/>
  <c r="BP773" i="9"/>
  <c r="BO773" i="9"/>
  <c r="BN773" i="9"/>
  <c r="BM773" i="9"/>
  <c r="BL773" i="9"/>
  <c r="BK773" i="9"/>
  <c r="BJ773" i="9"/>
  <c r="BI773" i="9"/>
  <c r="BH773" i="9"/>
  <c r="BG773" i="9"/>
  <c r="BF773" i="9"/>
  <c r="BE773" i="9"/>
  <c r="BD773" i="9"/>
  <c r="BC773" i="9"/>
  <c r="BB773" i="9"/>
  <c r="BA773" i="9"/>
  <c r="AZ773" i="9"/>
  <c r="CK772" i="9"/>
  <c r="CJ772" i="9"/>
  <c r="CI772" i="9"/>
  <c r="CH772" i="9"/>
  <c r="CG772" i="9"/>
  <c r="CF772" i="9"/>
  <c r="CC772" i="9"/>
  <c r="CB772" i="9"/>
  <c r="CA772" i="9"/>
  <c r="BZ772" i="9"/>
  <c r="BY772" i="9"/>
  <c r="BX772" i="9"/>
  <c r="BW772" i="9"/>
  <c r="BV772" i="9"/>
  <c r="BU772" i="9"/>
  <c r="BT772" i="9"/>
  <c r="BS772" i="9"/>
  <c r="BR772" i="9"/>
  <c r="BQ772" i="9"/>
  <c r="BP772" i="9"/>
  <c r="BO772" i="9"/>
  <c r="BN772" i="9"/>
  <c r="BM772" i="9"/>
  <c r="BL772" i="9"/>
  <c r="BK772" i="9"/>
  <c r="BJ772" i="9"/>
  <c r="BI772" i="9"/>
  <c r="BH772" i="9"/>
  <c r="BG772" i="9"/>
  <c r="BF772" i="9"/>
  <c r="BE772" i="9"/>
  <c r="BD772" i="9"/>
  <c r="BC772" i="9"/>
  <c r="BB772" i="9"/>
  <c r="BA772" i="9"/>
  <c r="AZ772" i="9"/>
  <c r="CK771" i="9"/>
  <c r="CJ771" i="9"/>
  <c r="CI771" i="9"/>
  <c r="CH771" i="9"/>
  <c r="CG771" i="9"/>
  <c r="CF771" i="9"/>
  <c r="CC771" i="9"/>
  <c r="CB771" i="9"/>
  <c r="CA771" i="9"/>
  <c r="BZ771" i="9"/>
  <c r="BY771" i="9"/>
  <c r="BX771" i="9"/>
  <c r="BW771" i="9"/>
  <c r="BV771" i="9"/>
  <c r="BU771" i="9"/>
  <c r="BT771" i="9"/>
  <c r="BS771" i="9"/>
  <c r="BR771" i="9"/>
  <c r="BQ771" i="9"/>
  <c r="BP771" i="9"/>
  <c r="BO771" i="9"/>
  <c r="BN771" i="9"/>
  <c r="BM771" i="9"/>
  <c r="BL771" i="9"/>
  <c r="BK771" i="9"/>
  <c r="BJ771" i="9"/>
  <c r="BI771" i="9"/>
  <c r="BH771" i="9"/>
  <c r="BG771" i="9"/>
  <c r="BF771" i="9"/>
  <c r="BE771" i="9"/>
  <c r="BD771" i="9"/>
  <c r="BC771" i="9"/>
  <c r="BB771" i="9"/>
  <c r="BA771" i="9"/>
  <c r="AZ771" i="9"/>
  <c r="CK770" i="9"/>
  <c r="CJ770" i="9"/>
  <c r="CI770" i="9"/>
  <c r="CH770" i="9"/>
  <c r="CG770" i="9"/>
  <c r="CF770" i="9"/>
  <c r="CC770" i="9"/>
  <c r="CB770" i="9"/>
  <c r="CA770" i="9"/>
  <c r="BZ770" i="9"/>
  <c r="BY770" i="9"/>
  <c r="BX770" i="9"/>
  <c r="BW770" i="9"/>
  <c r="BV770" i="9"/>
  <c r="BU770" i="9"/>
  <c r="BT770" i="9"/>
  <c r="BS770" i="9"/>
  <c r="BR770" i="9"/>
  <c r="BQ770" i="9"/>
  <c r="BP770" i="9"/>
  <c r="BO770" i="9"/>
  <c r="BN770" i="9"/>
  <c r="BM770" i="9"/>
  <c r="BL770" i="9"/>
  <c r="BK770" i="9"/>
  <c r="BJ770" i="9"/>
  <c r="BI770" i="9"/>
  <c r="BH770" i="9"/>
  <c r="BG770" i="9"/>
  <c r="BF770" i="9"/>
  <c r="BE770" i="9"/>
  <c r="BD770" i="9"/>
  <c r="BC770" i="9"/>
  <c r="BB770" i="9"/>
  <c r="BA770" i="9"/>
  <c r="AZ770" i="9"/>
  <c r="CK769" i="9"/>
  <c r="CJ769" i="9"/>
  <c r="CI769" i="9"/>
  <c r="CH769" i="9"/>
  <c r="CG769" i="9"/>
  <c r="CF769" i="9"/>
  <c r="CC769" i="9"/>
  <c r="CB769" i="9"/>
  <c r="CA769" i="9"/>
  <c r="BZ769" i="9"/>
  <c r="BY769" i="9"/>
  <c r="BX769" i="9"/>
  <c r="BW769" i="9"/>
  <c r="BV769" i="9"/>
  <c r="BU769" i="9"/>
  <c r="BT769" i="9"/>
  <c r="BS769" i="9"/>
  <c r="BR769" i="9"/>
  <c r="BQ769" i="9"/>
  <c r="BP769" i="9"/>
  <c r="BO769" i="9"/>
  <c r="BN769" i="9"/>
  <c r="BM769" i="9"/>
  <c r="BL769" i="9"/>
  <c r="BK769" i="9"/>
  <c r="BJ769" i="9"/>
  <c r="BI769" i="9"/>
  <c r="BH769" i="9"/>
  <c r="BG769" i="9"/>
  <c r="BF769" i="9"/>
  <c r="BE769" i="9"/>
  <c r="BD769" i="9"/>
  <c r="BC769" i="9"/>
  <c r="BB769" i="9"/>
  <c r="BA769" i="9"/>
  <c r="AZ769" i="9"/>
  <c r="CK768" i="9"/>
  <c r="CJ768" i="9"/>
  <c r="CI768" i="9"/>
  <c r="CH768" i="9"/>
  <c r="CG768" i="9"/>
  <c r="CF768" i="9"/>
  <c r="CC768" i="9"/>
  <c r="CB768" i="9"/>
  <c r="CA768" i="9"/>
  <c r="BZ768" i="9"/>
  <c r="BY768" i="9"/>
  <c r="BX768" i="9"/>
  <c r="BW768" i="9"/>
  <c r="BV768" i="9"/>
  <c r="BU768" i="9"/>
  <c r="BT768" i="9"/>
  <c r="BS768" i="9"/>
  <c r="BR768" i="9"/>
  <c r="BQ768" i="9"/>
  <c r="BP768" i="9"/>
  <c r="BO768" i="9"/>
  <c r="BN768" i="9"/>
  <c r="BM768" i="9"/>
  <c r="BL768" i="9"/>
  <c r="BK768" i="9"/>
  <c r="BJ768" i="9"/>
  <c r="BI768" i="9"/>
  <c r="BH768" i="9"/>
  <c r="BG768" i="9"/>
  <c r="BF768" i="9"/>
  <c r="BE768" i="9"/>
  <c r="BD768" i="9"/>
  <c r="BC768" i="9"/>
  <c r="BB768" i="9"/>
  <c r="BA768" i="9"/>
  <c r="AZ768" i="9"/>
  <c r="CK767" i="9"/>
  <c r="CJ767" i="9"/>
  <c r="CI767" i="9"/>
  <c r="CH767" i="9"/>
  <c r="CG767" i="9"/>
  <c r="CF767" i="9"/>
  <c r="CC767" i="9"/>
  <c r="CB767" i="9"/>
  <c r="CA767" i="9"/>
  <c r="BZ767" i="9"/>
  <c r="BY767" i="9"/>
  <c r="BX767" i="9"/>
  <c r="BW767" i="9"/>
  <c r="BV767" i="9"/>
  <c r="BU767" i="9"/>
  <c r="BT767" i="9"/>
  <c r="BS767" i="9"/>
  <c r="BR767" i="9"/>
  <c r="BQ767" i="9"/>
  <c r="BP767" i="9"/>
  <c r="BO767" i="9"/>
  <c r="BN767" i="9"/>
  <c r="BM767" i="9"/>
  <c r="BL767" i="9"/>
  <c r="BK767" i="9"/>
  <c r="BJ767" i="9"/>
  <c r="BI767" i="9"/>
  <c r="BH767" i="9"/>
  <c r="BG767" i="9"/>
  <c r="BF767" i="9"/>
  <c r="BE767" i="9"/>
  <c r="BD767" i="9"/>
  <c r="BC767" i="9"/>
  <c r="BB767" i="9"/>
  <c r="BA767" i="9"/>
  <c r="AZ767" i="9"/>
  <c r="CK766" i="9"/>
  <c r="CJ766" i="9"/>
  <c r="CI766" i="9"/>
  <c r="CH766" i="9"/>
  <c r="CG766" i="9"/>
  <c r="CF766" i="9"/>
  <c r="CC766" i="9"/>
  <c r="CB766" i="9"/>
  <c r="CA766" i="9"/>
  <c r="BZ766" i="9"/>
  <c r="BY766" i="9"/>
  <c r="BX766" i="9"/>
  <c r="BW766" i="9"/>
  <c r="BV766" i="9"/>
  <c r="BU766" i="9"/>
  <c r="BT766" i="9"/>
  <c r="BS766" i="9"/>
  <c r="BR766" i="9"/>
  <c r="BQ766" i="9"/>
  <c r="BP766" i="9"/>
  <c r="BO766" i="9"/>
  <c r="BN766" i="9"/>
  <c r="BM766" i="9"/>
  <c r="BL766" i="9"/>
  <c r="BK766" i="9"/>
  <c r="BJ766" i="9"/>
  <c r="BI766" i="9"/>
  <c r="BH766" i="9"/>
  <c r="BG766" i="9"/>
  <c r="BF766" i="9"/>
  <c r="BE766" i="9"/>
  <c r="BD766" i="9"/>
  <c r="BC766" i="9"/>
  <c r="BB766" i="9"/>
  <c r="BA766" i="9"/>
  <c r="AZ766" i="9"/>
  <c r="CK765" i="9"/>
  <c r="CJ765" i="9"/>
  <c r="CI765" i="9"/>
  <c r="CH765" i="9"/>
  <c r="CG765" i="9"/>
  <c r="CF765" i="9"/>
  <c r="CC765" i="9"/>
  <c r="CB765" i="9"/>
  <c r="CA765" i="9"/>
  <c r="BZ765" i="9"/>
  <c r="BY765" i="9"/>
  <c r="BX765" i="9"/>
  <c r="BW765" i="9"/>
  <c r="BV765" i="9"/>
  <c r="BU765" i="9"/>
  <c r="BT765" i="9"/>
  <c r="BS765" i="9"/>
  <c r="BR765" i="9"/>
  <c r="BQ765" i="9"/>
  <c r="BP765" i="9"/>
  <c r="BO765" i="9"/>
  <c r="BN765" i="9"/>
  <c r="BM765" i="9"/>
  <c r="BL765" i="9"/>
  <c r="BK765" i="9"/>
  <c r="BJ765" i="9"/>
  <c r="BI765" i="9"/>
  <c r="BH765" i="9"/>
  <c r="BG765" i="9"/>
  <c r="BF765" i="9"/>
  <c r="BE765" i="9"/>
  <c r="BD765" i="9"/>
  <c r="BC765" i="9"/>
  <c r="BB765" i="9"/>
  <c r="BA765" i="9"/>
  <c r="AZ765" i="9"/>
  <c r="CK764" i="9"/>
  <c r="CJ764" i="9"/>
  <c r="CI764" i="9"/>
  <c r="CH764" i="9"/>
  <c r="CG764" i="9"/>
  <c r="CF764" i="9"/>
  <c r="CC764" i="9"/>
  <c r="CB764" i="9"/>
  <c r="CA764" i="9"/>
  <c r="BZ764" i="9"/>
  <c r="BY764" i="9"/>
  <c r="BX764" i="9"/>
  <c r="BW764" i="9"/>
  <c r="BV764" i="9"/>
  <c r="BU764" i="9"/>
  <c r="BT764" i="9"/>
  <c r="BS764" i="9"/>
  <c r="BR764" i="9"/>
  <c r="BQ764" i="9"/>
  <c r="BP764" i="9"/>
  <c r="BO764" i="9"/>
  <c r="BN764" i="9"/>
  <c r="BM764" i="9"/>
  <c r="BL764" i="9"/>
  <c r="BK764" i="9"/>
  <c r="BJ764" i="9"/>
  <c r="BI764" i="9"/>
  <c r="BH764" i="9"/>
  <c r="BG764" i="9"/>
  <c r="BF764" i="9"/>
  <c r="BE764" i="9"/>
  <c r="BD764" i="9"/>
  <c r="BC764" i="9"/>
  <c r="BB764" i="9"/>
  <c r="BA764" i="9"/>
  <c r="AZ764" i="9"/>
  <c r="CK763" i="9"/>
  <c r="CJ763" i="9"/>
  <c r="CI763" i="9"/>
  <c r="CH763" i="9"/>
  <c r="CG763" i="9"/>
  <c r="CF763" i="9"/>
  <c r="CC763" i="9"/>
  <c r="CB763" i="9"/>
  <c r="CA763" i="9"/>
  <c r="BZ763" i="9"/>
  <c r="BY763" i="9"/>
  <c r="BX763" i="9"/>
  <c r="BW763" i="9"/>
  <c r="BV763" i="9"/>
  <c r="BU763" i="9"/>
  <c r="BT763" i="9"/>
  <c r="BS763" i="9"/>
  <c r="BR763" i="9"/>
  <c r="BQ763" i="9"/>
  <c r="BP763" i="9"/>
  <c r="BO763" i="9"/>
  <c r="BN763" i="9"/>
  <c r="BM763" i="9"/>
  <c r="BL763" i="9"/>
  <c r="BK763" i="9"/>
  <c r="BJ763" i="9"/>
  <c r="BI763" i="9"/>
  <c r="BH763" i="9"/>
  <c r="BG763" i="9"/>
  <c r="BF763" i="9"/>
  <c r="BE763" i="9"/>
  <c r="BD763" i="9"/>
  <c r="BC763" i="9"/>
  <c r="BB763" i="9"/>
  <c r="BA763" i="9"/>
  <c r="AZ763" i="9"/>
  <c r="CK762" i="9"/>
  <c r="CJ762" i="9"/>
  <c r="CI762" i="9"/>
  <c r="CH762" i="9"/>
  <c r="CG762" i="9"/>
  <c r="CF762" i="9"/>
  <c r="CC762" i="9"/>
  <c r="CB762" i="9"/>
  <c r="CA762" i="9"/>
  <c r="BZ762" i="9"/>
  <c r="BY762" i="9"/>
  <c r="BX762" i="9"/>
  <c r="BW762" i="9"/>
  <c r="BV762" i="9"/>
  <c r="BU762" i="9"/>
  <c r="BT762" i="9"/>
  <c r="BS762" i="9"/>
  <c r="BR762" i="9"/>
  <c r="BQ762" i="9"/>
  <c r="BP762" i="9"/>
  <c r="BO762" i="9"/>
  <c r="BN762" i="9"/>
  <c r="BM762" i="9"/>
  <c r="BL762" i="9"/>
  <c r="BK762" i="9"/>
  <c r="BJ762" i="9"/>
  <c r="BI762" i="9"/>
  <c r="BH762" i="9"/>
  <c r="BG762" i="9"/>
  <c r="BF762" i="9"/>
  <c r="BE762" i="9"/>
  <c r="BD762" i="9"/>
  <c r="BC762" i="9"/>
  <c r="BB762" i="9"/>
  <c r="BA762" i="9"/>
  <c r="AZ762" i="9"/>
  <c r="CK761" i="9"/>
  <c r="CJ761" i="9"/>
  <c r="CI761" i="9"/>
  <c r="CH761" i="9"/>
  <c r="CG761" i="9"/>
  <c r="CF761" i="9"/>
  <c r="CC761" i="9"/>
  <c r="CB761" i="9"/>
  <c r="CA761" i="9"/>
  <c r="BZ761" i="9"/>
  <c r="BY761" i="9"/>
  <c r="BX761" i="9"/>
  <c r="BW761" i="9"/>
  <c r="BV761" i="9"/>
  <c r="BU761" i="9"/>
  <c r="BT761" i="9"/>
  <c r="BS761" i="9"/>
  <c r="BR761" i="9"/>
  <c r="BQ761" i="9"/>
  <c r="BP761" i="9"/>
  <c r="BO761" i="9"/>
  <c r="BN761" i="9"/>
  <c r="BM761" i="9"/>
  <c r="BL761" i="9"/>
  <c r="BK761" i="9"/>
  <c r="BJ761" i="9"/>
  <c r="BI761" i="9"/>
  <c r="BH761" i="9"/>
  <c r="BG761" i="9"/>
  <c r="BF761" i="9"/>
  <c r="BE761" i="9"/>
  <c r="BD761" i="9"/>
  <c r="BC761" i="9"/>
  <c r="BB761" i="9"/>
  <c r="BA761" i="9"/>
  <c r="AZ761" i="9"/>
  <c r="CK760" i="9"/>
  <c r="CJ760" i="9"/>
  <c r="CI760" i="9"/>
  <c r="CH760" i="9"/>
  <c r="CG760" i="9"/>
  <c r="CF760" i="9"/>
  <c r="CC760" i="9"/>
  <c r="CB760" i="9"/>
  <c r="CA760" i="9"/>
  <c r="BZ760" i="9"/>
  <c r="BY760" i="9"/>
  <c r="BX760" i="9"/>
  <c r="BW760" i="9"/>
  <c r="BV760" i="9"/>
  <c r="BU760" i="9"/>
  <c r="BT760" i="9"/>
  <c r="BS760" i="9"/>
  <c r="BR760" i="9"/>
  <c r="BQ760" i="9"/>
  <c r="BP760" i="9"/>
  <c r="BO760" i="9"/>
  <c r="BN760" i="9"/>
  <c r="BM760" i="9"/>
  <c r="BL760" i="9"/>
  <c r="BK760" i="9"/>
  <c r="BJ760" i="9"/>
  <c r="BI760" i="9"/>
  <c r="BH760" i="9"/>
  <c r="BG760" i="9"/>
  <c r="BF760" i="9"/>
  <c r="BE760" i="9"/>
  <c r="BD760" i="9"/>
  <c r="BC760" i="9"/>
  <c r="BB760" i="9"/>
  <c r="BA760" i="9"/>
  <c r="AZ760" i="9"/>
  <c r="CK759" i="9"/>
  <c r="CJ759" i="9"/>
  <c r="CI759" i="9"/>
  <c r="CH759" i="9"/>
  <c r="CG759" i="9"/>
  <c r="CF759" i="9"/>
  <c r="CC759" i="9"/>
  <c r="CB759" i="9"/>
  <c r="CA759" i="9"/>
  <c r="BZ759" i="9"/>
  <c r="BY759" i="9"/>
  <c r="BX759" i="9"/>
  <c r="BW759" i="9"/>
  <c r="BV759" i="9"/>
  <c r="BU759" i="9"/>
  <c r="BT759" i="9"/>
  <c r="BS759" i="9"/>
  <c r="BR759" i="9"/>
  <c r="BQ759" i="9"/>
  <c r="BP759" i="9"/>
  <c r="BO759" i="9"/>
  <c r="BN759" i="9"/>
  <c r="BM759" i="9"/>
  <c r="BL759" i="9"/>
  <c r="BK759" i="9"/>
  <c r="BJ759" i="9"/>
  <c r="BI759" i="9"/>
  <c r="BH759" i="9"/>
  <c r="BG759" i="9"/>
  <c r="BF759" i="9"/>
  <c r="BE759" i="9"/>
  <c r="BD759" i="9"/>
  <c r="BC759" i="9"/>
  <c r="BB759" i="9"/>
  <c r="BA759" i="9"/>
  <c r="AZ759" i="9"/>
  <c r="CK758" i="9"/>
  <c r="CJ758" i="9"/>
  <c r="CI758" i="9"/>
  <c r="CH758" i="9"/>
  <c r="CG758" i="9"/>
  <c r="CF758" i="9"/>
  <c r="CC758" i="9"/>
  <c r="CB758" i="9"/>
  <c r="CA758" i="9"/>
  <c r="BZ758" i="9"/>
  <c r="BY758" i="9"/>
  <c r="BX758" i="9"/>
  <c r="BW758" i="9"/>
  <c r="BV758" i="9"/>
  <c r="BU758" i="9"/>
  <c r="BT758" i="9"/>
  <c r="BS758" i="9"/>
  <c r="BR758" i="9"/>
  <c r="BQ758" i="9"/>
  <c r="BP758" i="9"/>
  <c r="BO758" i="9"/>
  <c r="BN758" i="9"/>
  <c r="BM758" i="9"/>
  <c r="BL758" i="9"/>
  <c r="BK758" i="9"/>
  <c r="BJ758" i="9"/>
  <c r="BI758" i="9"/>
  <c r="BH758" i="9"/>
  <c r="BG758" i="9"/>
  <c r="BF758" i="9"/>
  <c r="BE758" i="9"/>
  <c r="BD758" i="9"/>
  <c r="BC758" i="9"/>
  <c r="BB758" i="9"/>
  <c r="BA758" i="9"/>
  <c r="AZ758" i="9"/>
  <c r="CK757" i="9"/>
  <c r="CJ757" i="9"/>
  <c r="CI757" i="9"/>
  <c r="CH757" i="9"/>
  <c r="CG757" i="9"/>
  <c r="CF757" i="9"/>
  <c r="CC757" i="9"/>
  <c r="CB757" i="9"/>
  <c r="CA757" i="9"/>
  <c r="BZ757" i="9"/>
  <c r="BY757" i="9"/>
  <c r="BX757" i="9"/>
  <c r="BW757" i="9"/>
  <c r="BV757" i="9"/>
  <c r="BU757" i="9"/>
  <c r="BT757" i="9"/>
  <c r="BS757" i="9"/>
  <c r="BR757" i="9"/>
  <c r="BQ757" i="9"/>
  <c r="BP757" i="9"/>
  <c r="BO757" i="9"/>
  <c r="BN757" i="9"/>
  <c r="BM757" i="9"/>
  <c r="BL757" i="9"/>
  <c r="BK757" i="9"/>
  <c r="BJ757" i="9"/>
  <c r="BI757" i="9"/>
  <c r="BH757" i="9"/>
  <c r="BG757" i="9"/>
  <c r="BF757" i="9"/>
  <c r="BE757" i="9"/>
  <c r="BD757" i="9"/>
  <c r="BC757" i="9"/>
  <c r="BB757" i="9"/>
  <c r="BA757" i="9"/>
  <c r="AZ757" i="9"/>
  <c r="CK756" i="9"/>
  <c r="CJ756" i="9"/>
  <c r="CI756" i="9"/>
  <c r="CH756" i="9"/>
  <c r="CG756" i="9"/>
  <c r="CF756" i="9"/>
  <c r="CC756" i="9"/>
  <c r="CB756" i="9"/>
  <c r="CA756" i="9"/>
  <c r="BZ756" i="9"/>
  <c r="BY756" i="9"/>
  <c r="BX756" i="9"/>
  <c r="BW756" i="9"/>
  <c r="BV756" i="9"/>
  <c r="BU756" i="9"/>
  <c r="BT756" i="9"/>
  <c r="BS756" i="9"/>
  <c r="BR756" i="9"/>
  <c r="BQ756" i="9"/>
  <c r="BP756" i="9"/>
  <c r="BO756" i="9"/>
  <c r="BN756" i="9"/>
  <c r="BM756" i="9"/>
  <c r="BL756" i="9"/>
  <c r="BK756" i="9"/>
  <c r="BJ756" i="9"/>
  <c r="BI756" i="9"/>
  <c r="BH756" i="9"/>
  <c r="BG756" i="9"/>
  <c r="BF756" i="9"/>
  <c r="BE756" i="9"/>
  <c r="BD756" i="9"/>
  <c r="BC756" i="9"/>
  <c r="BB756" i="9"/>
  <c r="BA756" i="9"/>
  <c r="AZ756" i="9"/>
  <c r="CK755" i="9"/>
  <c r="CJ755" i="9"/>
  <c r="CI755" i="9"/>
  <c r="CH755" i="9"/>
  <c r="CG755" i="9"/>
  <c r="CF755" i="9"/>
  <c r="CC755" i="9"/>
  <c r="CB755" i="9"/>
  <c r="CA755" i="9"/>
  <c r="BZ755" i="9"/>
  <c r="BY755" i="9"/>
  <c r="BX755" i="9"/>
  <c r="BW755" i="9"/>
  <c r="BV755" i="9"/>
  <c r="BU755" i="9"/>
  <c r="BT755" i="9"/>
  <c r="BS755" i="9"/>
  <c r="BR755" i="9"/>
  <c r="BQ755" i="9"/>
  <c r="BP755" i="9"/>
  <c r="BO755" i="9"/>
  <c r="BN755" i="9"/>
  <c r="BM755" i="9"/>
  <c r="BL755" i="9"/>
  <c r="BK755" i="9"/>
  <c r="BJ755" i="9"/>
  <c r="BI755" i="9"/>
  <c r="BH755" i="9"/>
  <c r="BG755" i="9"/>
  <c r="BF755" i="9"/>
  <c r="BE755" i="9"/>
  <c r="BD755" i="9"/>
  <c r="BC755" i="9"/>
  <c r="BB755" i="9"/>
  <c r="BA755" i="9"/>
  <c r="AZ755" i="9"/>
  <c r="CK754" i="9"/>
  <c r="CJ754" i="9"/>
  <c r="CI754" i="9"/>
  <c r="CH754" i="9"/>
  <c r="CG754" i="9"/>
  <c r="CF754" i="9"/>
  <c r="CC754" i="9"/>
  <c r="CB754" i="9"/>
  <c r="CA754" i="9"/>
  <c r="BZ754" i="9"/>
  <c r="BY754" i="9"/>
  <c r="BX754" i="9"/>
  <c r="BW754" i="9"/>
  <c r="BV754" i="9"/>
  <c r="BU754" i="9"/>
  <c r="BT754" i="9"/>
  <c r="BS754" i="9"/>
  <c r="BR754" i="9"/>
  <c r="BQ754" i="9"/>
  <c r="BP754" i="9"/>
  <c r="BO754" i="9"/>
  <c r="BN754" i="9"/>
  <c r="BM754" i="9"/>
  <c r="BL754" i="9"/>
  <c r="BK754" i="9"/>
  <c r="BJ754" i="9"/>
  <c r="BI754" i="9"/>
  <c r="BH754" i="9"/>
  <c r="BG754" i="9"/>
  <c r="BF754" i="9"/>
  <c r="BE754" i="9"/>
  <c r="BD754" i="9"/>
  <c r="BC754" i="9"/>
  <c r="BB754" i="9"/>
  <c r="BA754" i="9"/>
  <c r="AZ754" i="9"/>
  <c r="CK753" i="9"/>
  <c r="CJ753" i="9"/>
  <c r="CI753" i="9"/>
  <c r="CH753" i="9"/>
  <c r="CG753" i="9"/>
  <c r="CF753" i="9"/>
  <c r="CC753" i="9"/>
  <c r="CB753" i="9"/>
  <c r="CA753" i="9"/>
  <c r="BZ753" i="9"/>
  <c r="BY753" i="9"/>
  <c r="BX753" i="9"/>
  <c r="BW753" i="9"/>
  <c r="BV753" i="9"/>
  <c r="BU753" i="9"/>
  <c r="BT753" i="9"/>
  <c r="BS753" i="9"/>
  <c r="BR753" i="9"/>
  <c r="BQ753" i="9"/>
  <c r="BP753" i="9"/>
  <c r="BO753" i="9"/>
  <c r="BN753" i="9"/>
  <c r="BM753" i="9"/>
  <c r="BL753" i="9"/>
  <c r="BK753" i="9"/>
  <c r="BJ753" i="9"/>
  <c r="BI753" i="9"/>
  <c r="BH753" i="9"/>
  <c r="BG753" i="9"/>
  <c r="BF753" i="9"/>
  <c r="BE753" i="9"/>
  <c r="BD753" i="9"/>
  <c r="BC753" i="9"/>
  <c r="BB753" i="9"/>
  <c r="BA753" i="9"/>
  <c r="AZ753" i="9"/>
  <c r="CK752" i="9"/>
  <c r="CJ752" i="9"/>
  <c r="CI752" i="9"/>
  <c r="CH752" i="9"/>
  <c r="CG752" i="9"/>
  <c r="CF752" i="9"/>
  <c r="CC752" i="9"/>
  <c r="CB752" i="9"/>
  <c r="CA752" i="9"/>
  <c r="BZ752" i="9"/>
  <c r="BY752" i="9"/>
  <c r="BX752" i="9"/>
  <c r="BW752" i="9"/>
  <c r="BV752" i="9"/>
  <c r="BU752" i="9"/>
  <c r="BT752" i="9"/>
  <c r="BS752" i="9"/>
  <c r="BR752" i="9"/>
  <c r="BQ752" i="9"/>
  <c r="BP752" i="9"/>
  <c r="BO752" i="9"/>
  <c r="BN752" i="9"/>
  <c r="BM752" i="9"/>
  <c r="BL752" i="9"/>
  <c r="BK752" i="9"/>
  <c r="BJ752" i="9"/>
  <c r="BI752" i="9"/>
  <c r="BH752" i="9"/>
  <c r="BG752" i="9"/>
  <c r="BF752" i="9"/>
  <c r="BE752" i="9"/>
  <c r="BD752" i="9"/>
  <c r="BC752" i="9"/>
  <c r="BB752" i="9"/>
  <c r="BA752" i="9"/>
  <c r="AZ752" i="9"/>
  <c r="CK751" i="9"/>
  <c r="CJ751" i="9"/>
  <c r="CI751" i="9"/>
  <c r="CH751" i="9"/>
  <c r="CG751" i="9"/>
  <c r="CF751" i="9"/>
  <c r="CC751" i="9"/>
  <c r="CB751" i="9"/>
  <c r="CA751" i="9"/>
  <c r="BZ751" i="9"/>
  <c r="BY751" i="9"/>
  <c r="BX751" i="9"/>
  <c r="BW751" i="9"/>
  <c r="BV751" i="9"/>
  <c r="BU751" i="9"/>
  <c r="BT751" i="9"/>
  <c r="BS751" i="9"/>
  <c r="BR751" i="9"/>
  <c r="BQ751" i="9"/>
  <c r="BP751" i="9"/>
  <c r="BO751" i="9"/>
  <c r="BN751" i="9"/>
  <c r="BM751" i="9"/>
  <c r="BL751" i="9"/>
  <c r="BK751" i="9"/>
  <c r="BJ751" i="9"/>
  <c r="BI751" i="9"/>
  <c r="BH751" i="9"/>
  <c r="BG751" i="9"/>
  <c r="BF751" i="9"/>
  <c r="BE751" i="9"/>
  <c r="BD751" i="9"/>
  <c r="BC751" i="9"/>
  <c r="BB751" i="9"/>
  <c r="BA751" i="9"/>
  <c r="AZ751" i="9"/>
  <c r="CK750" i="9"/>
  <c r="CJ750" i="9"/>
  <c r="CI750" i="9"/>
  <c r="CH750" i="9"/>
  <c r="CG750" i="9"/>
  <c r="CF750" i="9"/>
  <c r="CC750" i="9"/>
  <c r="CB750" i="9"/>
  <c r="CA750" i="9"/>
  <c r="BZ750" i="9"/>
  <c r="BY750" i="9"/>
  <c r="BX750" i="9"/>
  <c r="BW750" i="9"/>
  <c r="BV750" i="9"/>
  <c r="BU750" i="9"/>
  <c r="BT750" i="9"/>
  <c r="BS750" i="9"/>
  <c r="BR750" i="9"/>
  <c r="BQ750" i="9"/>
  <c r="BP750" i="9"/>
  <c r="BO750" i="9"/>
  <c r="BN750" i="9"/>
  <c r="BM750" i="9"/>
  <c r="BL750" i="9"/>
  <c r="BK750" i="9"/>
  <c r="BJ750" i="9"/>
  <c r="BI750" i="9"/>
  <c r="BH750" i="9"/>
  <c r="BG750" i="9"/>
  <c r="BF750" i="9"/>
  <c r="BE750" i="9"/>
  <c r="BD750" i="9"/>
  <c r="BC750" i="9"/>
  <c r="BB750" i="9"/>
  <c r="BA750" i="9"/>
  <c r="AZ750" i="9"/>
  <c r="CK749" i="9"/>
  <c r="CJ749" i="9"/>
  <c r="CI749" i="9"/>
  <c r="CH749" i="9"/>
  <c r="CG749" i="9"/>
  <c r="CF749" i="9"/>
  <c r="CC749" i="9"/>
  <c r="CB749" i="9"/>
  <c r="CA749" i="9"/>
  <c r="BZ749" i="9"/>
  <c r="BY749" i="9"/>
  <c r="BX749" i="9"/>
  <c r="BW749" i="9"/>
  <c r="BV749" i="9"/>
  <c r="BU749" i="9"/>
  <c r="BT749" i="9"/>
  <c r="BS749" i="9"/>
  <c r="BR749" i="9"/>
  <c r="BQ749" i="9"/>
  <c r="BP749" i="9"/>
  <c r="BO749" i="9"/>
  <c r="BN749" i="9"/>
  <c r="BM749" i="9"/>
  <c r="BL749" i="9"/>
  <c r="BK749" i="9"/>
  <c r="BJ749" i="9"/>
  <c r="BI749" i="9"/>
  <c r="BH749" i="9"/>
  <c r="BG749" i="9"/>
  <c r="BF749" i="9"/>
  <c r="BE749" i="9"/>
  <c r="BD749" i="9"/>
  <c r="BC749" i="9"/>
  <c r="BB749" i="9"/>
  <c r="BA749" i="9"/>
  <c r="AZ749" i="9"/>
  <c r="CK748" i="9"/>
  <c r="CJ748" i="9"/>
  <c r="CI748" i="9"/>
  <c r="CH748" i="9"/>
  <c r="CG748" i="9"/>
  <c r="CF748" i="9"/>
  <c r="CC748" i="9"/>
  <c r="CB748" i="9"/>
  <c r="CA748" i="9"/>
  <c r="BZ748" i="9"/>
  <c r="BY748" i="9"/>
  <c r="BX748" i="9"/>
  <c r="BW748" i="9"/>
  <c r="BV748" i="9"/>
  <c r="BU748" i="9"/>
  <c r="BT748" i="9"/>
  <c r="BS748" i="9"/>
  <c r="BR748" i="9"/>
  <c r="BQ748" i="9"/>
  <c r="BP748" i="9"/>
  <c r="BO748" i="9"/>
  <c r="BN748" i="9"/>
  <c r="BM748" i="9"/>
  <c r="BL748" i="9"/>
  <c r="BK748" i="9"/>
  <c r="BJ748" i="9"/>
  <c r="BI748" i="9"/>
  <c r="BH748" i="9"/>
  <c r="BG748" i="9"/>
  <c r="BF748" i="9"/>
  <c r="BE748" i="9"/>
  <c r="BD748" i="9"/>
  <c r="BC748" i="9"/>
  <c r="BB748" i="9"/>
  <c r="BA748" i="9"/>
  <c r="AZ748" i="9"/>
  <c r="CK747" i="9"/>
  <c r="CJ747" i="9"/>
  <c r="CI747" i="9"/>
  <c r="CH747" i="9"/>
  <c r="CG747" i="9"/>
  <c r="CF747" i="9"/>
  <c r="CC747" i="9"/>
  <c r="CB747" i="9"/>
  <c r="CA747" i="9"/>
  <c r="BZ747" i="9"/>
  <c r="BY747" i="9"/>
  <c r="BX747" i="9"/>
  <c r="BW747" i="9"/>
  <c r="BV747" i="9"/>
  <c r="BU747" i="9"/>
  <c r="BT747" i="9"/>
  <c r="BS747" i="9"/>
  <c r="BR747" i="9"/>
  <c r="BQ747" i="9"/>
  <c r="BP747" i="9"/>
  <c r="BO747" i="9"/>
  <c r="BN747" i="9"/>
  <c r="BM747" i="9"/>
  <c r="BL747" i="9"/>
  <c r="BK747" i="9"/>
  <c r="BJ747" i="9"/>
  <c r="BI747" i="9"/>
  <c r="BH747" i="9"/>
  <c r="BG747" i="9"/>
  <c r="BF747" i="9"/>
  <c r="BE747" i="9"/>
  <c r="BD747" i="9"/>
  <c r="BC747" i="9"/>
  <c r="BB747" i="9"/>
  <c r="BA747" i="9"/>
  <c r="AZ747" i="9"/>
  <c r="CK746" i="9"/>
  <c r="CJ746" i="9"/>
  <c r="CI746" i="9"/>
  <c r="CH746" i="9"/>
  <c r="CG746" i="9"/>
  <c r="CF746" i="9"/>
  <c r="CC746" i="9"/>
  <c r="CB746" i="9"/>
  <c r="CA746" i="9"/>
  <c r="BZ746" i="9"/>
  <c r="BY746" i="9"/>
  <c r="BX746" i="9"/>
  <c r="BW746" i="9"/>
  <c r="BV746" i="9"/>
  <c r="BU746" i="9"/>
  <c r="BT746" i="9"/>
  <c r="BS746" i="9"/>
  <c r="BR746" i="9"/>
  <c r="BQ746" i="9"/>
  <c r="BP746" i="9"/>
  <c r="BO746" i="9"/>
  <c r="BN746" i="9"/>
  <c r="BM746" i="9"/>
  <c r="BL746" i="9"/>
  <c r="BK746" i="9"/>
  <c r="BJ746" i="9"/>
  <c r="BI746" i="9"/>
  <c r="BH746" i="9"/>
  <c r="BG746" i="9"/>
  <c r="BF746" i="9"/>
  <c r="BE746" i="9"/>
  <c r="BD746" i="9"/>
  <c r="BC746" i="9"/>
  <c r="BB746" i="9"/>
  <c r="BA746" i="9"/>
  <c r="AZ746" i="9"/>
  <c r="CK745" i="9"/>
  <c r="CJ745" i="9"/>
  <c r="CI745" i="9"/>
  <c r="CH745" i="9"/>
  <c r="CG745" i="9"/>
  <c r="CF745" i="9"/>
  <c r="CC745" i="9"/>
  <c r="CB745" i="9"/>
  <c r="CA745" i="9"/>
  <c r="BZ745" i="9"/>
  <c r="BY745" i="9"/>
  <c r="BX745" i="9"/>
  <c r="BW745" i="9"/>
  <c r="BV745" i="9"/>
  <c r="BU745" i="9"/>
  <c r="BT745" i="9"/>
  <c r="BS745" i="9"/>
  <c r="BR745" i="9"/>
  <c r="BQ745" i="9"/>
  <c r="BP745" i="9"/>
  <c r="BO745" i="9"/>
  <c r="BN745" i="9"/>
  <c r="BM745" i="9"/>
  <c r="BL745" i="9"/>
  <c r="BK745" i="9"/>
  <c r="BJ745" i="9"/>
  <c r="BI745" i="9"/>
  <c r="BH745" i="9"/>
  <c r="BG745" i="9"/>
  <c r="BF745" i="9"/>
  <c r="BE745" i="9"/>
  <c r="BD745" i="9"/>
  <c r="BC745" i="9"/>
  <c r="BB745" i="9"/>
  <c r="BA745" i="9"/>
  <c r="AZ745" i="9"/>
  <c r="CK744" i="9"/>
  <c r="CJ744" i="9"/>
  <c r="CI744" i="9"/>
  <c r="CH744" i="9"/>
  <c r="CG744" i="9"/>
  <c r="CF744" i="9"/>
  <c r="CC744" i="9"/>
  <c r="CB744" i="9"/>
  <c r="CA744" i="9"/>
  <c r="BZ744" i="9"/>
  <c r="BY744" i="9"/>
  <c r="BX744" i="9"/>
  <c r="BW744" i="9"/>
  <c r="BV744" i="9"/>
  <c r="BU744" i="9"/>
  <c r="BT744" i="9"/>
  <c r="BS744" i="9"/>
  <c r="BR744" i="9"/>
  <c r="BQ744" i="9"/>
  <c r="BP744" i="9"/>
  <c r="BO744" i="9"/>
  <c r="BN744" i="9"/>
  <c r="BM744" i="9"/>
  <c r="BL744" i="9"/>
  <c r="BK744" i="9"/>
  <c r="BJ744" i="9"/>
  <c r="BI744" i="9"/>
  <c r="BH744" i="9"/>
  <c r="BG744" i="9"/>
  <c r="BF744" i="9"/>
  <c r="BE744" i="9"/>
  <c r="BD744" i="9"/>
  <c r="BC744" i="9"/>
  <c r="BB744" i="9"/>
  <c r="BA744" i="9"/>
  <c r="AZ744" i="9"/>
  <c r="CK743" i="9"/>
  <c r="CJ743" i="9"/>
  <c r="CI743" i="9"/>
  <c r="CH743" i="9"/>
  <c r="CG743" i="9"/>
  <c r="CF743" i="9"/>
  <c r="CC743" i="9"/>
  <c r="CB743" i="9"/>
  <c r="CA743" i="9"/>
  <c r="BZ743" i="9"/>
  <c r="BY743" i="9"/>
  <c r="BX743" i="9"/>
  <c r="BW743" i="9"/>
  <c r="BV743" i="9"/>
  <c r="BU743" i="9"/>
  <c r="BT743" i="9"/>
  <c r="BS743" i="9"/>
  <c r="BR743" i="9"/>
  <c r="BQ743" i="9"/>
  <c r="BP743" i="9"/>
  <c r="BO743" i="9"/>
  <c r="BN743" i="9"/>
  <c r="BM743" i="9"/>
  <c r="BL743" i="9"/>
  <c r="BK743" i="9"/>
  <c r="BJ743" i="9"/>
  <c r="BI743" i="9"/>
  <c r="BH743" i="9"/>
  <c r="BG743" i="9"/>
  <c r="BF743" i="9"/>
  <c r="BE743" i="9"/>
  <c r="BD743" i="9"/>
  <c r="BC743" i="9"/>
  <c r="BB743" i="9"/>
  <c r="BA743" i="9"/>
  <c r="AZ743" i="9"/>
  <c r="CK742" i="9"/>
  <c r="CJ742" i="9"/>
  <c r="CI742" i="9"/>
  <c r="CH742" i="9"/>
  <c r="CG742" i="9"/>
  <c r="CF742" i="9"/>
  <c r="CC742" i="9"/>
  <c r="CB742" i="9"/>
  <c r="CA742" i="9"/>
  <c r="BZ742" i="9"/>
  <c r="BY742" i="9"/>
  <c r="BX742" i="9"/>
  <c r="BW742" i="9"/>
  <c r="BV742" i="9"/>
  <c r="BU742" i="9"/>
  <c r="BT742" i="9"/>
  <c r="BS742" i="9"/>
  <c r="BR742" i="9"/>
  <c r="BQ742" i="9"/>
  <c r="BP742" i="9"/>
  <c r="BO742" i="9"/>
  <c r="BN742" i="9"/>
  <c r="BM742" i="9"/>
  <c r="BL742" i="9"/>
  <c r="BK742" i="9"/>
  <c r="BJ742" i="9"/>
  <c r="BI742" i="9"/>
  <c r="BH742" i="9"/>
  <c r="BG742" i="9"/>
  <c r="BF742" i="9"/>
  <c r="BE742" i="9"/>
  <c r="BD742" i="9"/>
  <c r="BC742" i="9"/>
  <c r="BB742" i="9"/>
  <c r="BA742" i="9"/>
  <c r="AZ742" i="9"/>
  <c r="CK741" i="9"/>
  <c r="CJ741" i="9"/>
  <c r="CI741" i="9"/>
  <c r="CH741" i="9"/>
  <c r="CG741" i="9"/>
  <c r="CF741" i="9"/>
  <c r="CC741" i="9"/>
  <c r="CB741" i="9"/>
  <c r="CA741" i="9"/>
  <c r="BZ741" i="9"/>
  <c r="BY741" i="9"/>
  <c r="BX741" i="9"/>
  <c r="BW741" i="9"/>
  <c r="BV741" i="9"/>
  <c r="BU741" i="9"/>
  <c r="BT741" i="9"/>
  <c r="BS741" i="9"/>
  <c r="BR741" i="9"/>
  <c r="BQ741" i="9"/>
  <c r="BP741" i="9"/>
  <c r="BO741" i="9"/>
  <c r="BN741" i="9"/>
  <c r="BM741" i="9"/>
  <c r="BL741" i="9"/>
  <c r="BK741" i="9"/>
  <c r="BJ741" i="9"/>
  <c r="BI741" i="9"/>
  <c r="BH741" i="9"/>
  <c r="BG741" i="9"/>
  <c r="BF741" i="9"/>
  <c r="BE741" i="9"/>
  <c r="BD741" i="9"/>
  <c r="BC741" i="9"/>
  <c r="BB741" i="9"/>
  <c r="BA741" i="9"/>
  <c r="AZ741" i="9"/>
  <c r="CK740" i="9"/>
  <c r="CJ740" i="9"/>
  <c r="CI740" i="9"/>
  <c r="CH740" i="9"/>
  <c r="CG740" i="9"/>
  <c r="CF740" i="9"/>
  <c r="CC740" i="9"/>
  <c r="CB740" i="9"/>
  <c r="CA740" i="9"/>
  <c r="BZ740" i="9"/>
  <c r="BY740" i="9"/>
  <c r="BX740" i="9"/>
  <c r="BW740" i="9"/>
  <c r="BV740" i="9"/>
  <c r="BU740" i="9"/>
  <c r="BT740" i="9"/>
  <c r="BS740" i="9"/>
  <c r="BR740" i="9"/>
  <c r="BQ740" i="9"/>
  <c r="BP740" i="9"/>
  <c r="BO740" i="9"/>
  <c r="BN740" i="9"/>
  <c r="BM740" i="9"/>
  <c r="BL740" i="9"/>
  <c r="BK740" i="9"/>
  <c r="BJ740" i="9"/>
  <c r="BI740" i="9"/>
  <c r="BH740" i="9"/>
  <c r="BG740" i="9"/>
  <c r="BF740" i="9"/>
  <c r="BE740" i="9"/>
  <c r="BD740" i="9"/>
  <c r="BC740" i="9"/>
  <c r="BB740" i="9"/>
  <c r="BA740" i="9"/>
  <c r="AZ740" i="9"/>
  <c r="CK739" i="9"/>
  <c r="CJ739" i="9"/>
  <c r="CI739" i="9"/>
  <c r="CH739" i="9"/>
  <c r="CG739" i="9"/>
  <c r="CF739" i="9"/>
  <c r="CC739" i="9"/>
  <c r="CB739" i="9"/>
  <c r="CA739" i="9"/>
  <c r="BZ739" i="9"/>
  <c r="BY739" i="9"/>
  <c r="BX739" i="9"/>
  <c r="BW739" i="9"/>
  <c r="BV739" i="9"/>
  <c r="BU739" i="9"/>
  <c r="BT739" i="9"/>
  <c r="BS739" i="9"/>
  <c r="BR739" i="9"/>
  <c r="BQ739" i="9"/>
  <c r="BP739" i="9"/>
  <c r="BO739" i="9"/>
  <c r="BN739" i="9"/>
  <c r="BM739" i="9"/>
  <c r="BL739" i="9"/>
  <c r="BK739" i="9"/>
  <c r="BJ739" i="9"/>
  <c r="BI739" i="9"/>
  <c r="BH739" i="9"/>
  <c r="BG739" i="9"/>
  <c r="BF739" i="9"/>
  <c r="BE739" i="9"/>
  <c r="BD739" i="9"/>
  <c r="BC739" i="9"/>
  <c r="BB739" i="9"/>
  <c r="BA739" i="9"/>
  <c r="AZ739" i="9"/>
  <c r="CK738" i="9"/>
  <c r="CJ738" i="9"/>
  <c r="CI738" i="9"/>
  <c r="CH738" i="9"/>
  <c r="CG738" i="9"/>
  <c r="CF738" i="9"/>
  <c r="CC738" i="9"/>
  <c r="CB738" i="9"/>
  <c r="CA738" i="9"/>
  <c r="BZ738" i="9"/>
  <c r="BY738" i="9"/>
  <c r="BX738" i="9"/>
  <c r="BW738" i="9"/>
  <c r="BV738" i="9"/>
  <c r="BU738" i="9"/>
  <c r="BT738" i="9"/>
  <c r="BS738" i="9"/>
  <c r="BR738" i="9"/>
  <c r="BQ738" i="9"/>
  <c r="BP738" i="9"/>
  <c r="BO738" i="9"/>
  <c r="BN738" i="9"/>
  <c r="BM738" i="9"/>
  <c r="BL738" i="9"/>
  <c r="BK738" i="9"/>
  <c r="BJ738" i="9"/>
  <c r="BI738" i="9"/>
  <c r="BH738" i="9"/>
  <c r="BG738" i="9"/>
  <c r="BF738" i="9"/>
  <c r="BE738" i="9"/>
  <c r="BD738" i="9"/>
  <c r="BC738" i="9"/>
  <c r="BB738" i="9"/>
  <c r="BA738" i="9"/>
  <c r="AZ738" i="9"/>
  <c r="CK737" i="9"/>
  <c r="CJ737" i="9"/>
  <c r="CI737" i="9"/>
  <c r="CH737" i="9"/>
  <c r="CG737" i="9"/>
  <c r="CF737" i="9"/>
  <c r="CC737" i="9"/>
  <c r="CB737" i="9"/>
  <c r="CA737" i="9"/>
  <c r="BZ737" i="9"/>
  <c r="BY737" i="9"/>
  <c r="BX737" i="9"/>
  <c r="BW737" i="9"/>
  <c r="BV737" i="9"/>
  <c r="BU737" i="9"/>
  <c r="BT737" i="9"/>
  <c r="BS737" i="9"/>
  <c r="BR737" i="9"/>
  <c r="BQ737" i="9"/>
  <c r="BP737" i="9"/>
  <c r="BO737" i="9"/>
  <c r="BN737" i="9"/>
  <c r="BM737" i="9"/>
  <c r="BL737" i="9"/>
  <c r="BK737" i="9"/>
  <c r="BJ737" i="9"/>
  <c r="BI737" i="9"/>
  <c r="BH737" i="9"/>
  <c r="BG737" i="9"/>
  <c r="BF737" i="9"/>
  <c r="BE737" i="9"/>
  <c r="BD737" i="9"/>
  <c r="BC737" i="9"/>
  <c r="BB737" i="9"/>
  <c r="BA737" i="9"/>
  <c r="AZ737" i="9"/>
  <c r="CK736" i="9"/>
  <c r="CJ736" i="9"/>
  <c r="CI736" i="9"/>
  <c r="CH736" i="9"/>
  <c r="CG736" i="9"/>
  <c r="CF736" i="9"/>
  <c r="CC736" i="9"/>
  <c r="CB736" i="9"/>
  <c r="CA736" i="9"/>
  <c r="BZ736" i="9"/>
  <c r="BY736" i="9"/>
  <c r="BX736" i="9"/>
  <c r="BW736" i="9"/>
  <c r="BV736" i="9"/>
  <c r="BU736" i="9"/>
  <c r="BT736" i="9"/>
  <c r="BS736" i="9"/>
  <c r="BR736" i="9"/>
  <c r="BQ736" i="9"/>
  <c r="BP736" i="9"/>
  <c r="BO736" i="9"/>
  <c r="BN736" i="9"/>
  <c r="BM736" i="9"/>
  <c r="BL736" i="9"/>
  <c r="BK736" i="9"/>
  <c r="BJ736" i="9"/>
  <c r="BI736" i="9"/>
  <c r="BH736" i="9"/>
  <c r="BG736" i="9"/>
  <c r="BF736" i="9"/>
  <c r="BE736" i="9"/>
  <c r="BD736" i="9"/>
  <c r="BC736" i="9"/>
  <c r="BB736" i="9"/>
  <c r="BA736" i="9"/>
  <c r="AZ736" i="9"/>
  <c r="CK735" i="9"/>
  <c r="CJ735" i="9"/>
  <c r="CI735" i="9"/>
  <c r="CH735" i="9"/>
  <c r="CG735" i="9"/>
  <c r="CF735" i="9"/>
  <c r="CC735" i="9"/>
  <c r="CB735" i="9"/>
  <c r="CA735" i="9"/>
  <c r="BZ735" i="9"/>
  <c r="BY735" i="9"/>
  <c r="BX735" i="9"/>
  <c r="BW735" i="9"/>
  <c r="BV735" i="9"/>
  <c r="BU735" i="9"/>
  <c r="BT735" i="9"/>
  <c r="BS735" i="9"/>
  <c r="BR735" i="9"/>
  <c r="BQ735" i="9"/>
  <c r="BP735" i="9"/>
  <c r="BO735" i="9"/>
  <c r="BN735" i="9"/>
  <c r="BM735" i="9"/>
  <c r="BL735" i="9"/>
  <c r="BK735" i="9"/>
  <c r="BJ735" i="9"/>
  <c r="BI735" i="9"/>
  <c r="BH735" i="9"/>
  <c r="BG735" i="9"/>
  <c r="BF735" i="9"/>
  <c r="BE735" i="9"/>
  <c r="BD735" i="9"/>
  <c r="BC735" i="9"/>
  <c r="BB735" i="9"/>
  <c r="BA735" i="9"/>
  <c r="AZ735" i="9"/>
  <c r="CK734" i="9"/>
  <c r="CJ734" i="9"/>
  <c r="CI734" i="9"/>
  <c r="CH734" i="9"/>
  <c r="CG734" i="9"/>
  <c r="CF734" i="9"/>
  <c r="CC734" i="9"/>
  <c r="CB734" i="9"/>
  <c r="CA734" i="9"/>
  <c r="BZ734" i="9"/>
  <c r="BY734" i="9"/>
  <c r="BX734" i="9"/>
  <c r="BW734" i="9"/>
  <c r="BV734" i="9"/>
  <c r="BU734" i="9"/>
  <c r="BT734" i="9"/>
  <c r="BS734" i="9"/>
  <c r="BR734" i="9"/>
  <c r="BQ734" i="9"/>
  <c r="BP734" i="9"/>
  <c r="BO734" i="9"/>
  <c r="BN734" i="9"/>
  <c r="BM734" i="9"/>
  <c r="BL734" i="9"/>
  <c r="BK734" i="9"/>
  <c r="BJ734" i="9"/>
  <c r="BI734" i="9"/>
  <c r="BH734" i="9"/>
  <c r="BG734" i="9"/>
  <c r="BF734" i="9"/>
  <c r="BE734" i="9"/>
  <c r="BD734" i="9"/>
  <c r="BC734" i="9"/>
  <c r="BB734" i="9"/>
  <c r="BA734" i="9"/>
  <c r="AZ734" i="9"/>
  <c r="CK733" i="9"/>
  <c r="CJ733" i="9"/>
  <c r="CI733" i="9"/>
  <c r="CH733" i="9"/>
  <c r="CG733" i="9"/>
  <c r="CF733" i="9"/>
  <c r="CC733" i="9"/>
  <c r="CB733" i="9"/>
  <c r="CA733" i="9"/>
  <c r="BZ733" i="9"/>
  <c r="BY733" i="9"/>
  <c r="BX733" i="9"/>
  <c r="BW733" i="9"/>
  <c r="BV733" i="9"/>
  <c r="BU733" i="9"/>
  <c r="BT733" i="9"/>
  <c r="BS733" i="9"/>
  <c r="BR733" i="9"/>
  <c r="BQ733" i="9"/>
  <c r="BP733" i="9"/>
  <c r="BO733" i="9"/>
  <c r="BN733" i="9"/>
  <c r="BM733" i="9"/>
  <c r="BL733" i="9"/>
  <c r="BK733" i="9"/>
  <c r="BJ733" i="9"/>
  <c r="BI733" i="9"/>
  <c r="BH733" i="9"/>
  <c r="BG733" i="9"/>
  <c r="BF733" i="9"/>
  <c r="BE733" i="9"/>
  <c r="BD733" i="9"/>
  <c r="BC733" i="9"/>
  <c r="BB733" i="9"/>
  <c r="BA733" i="9"/>
  <c r="AZ733" i="9"/>
  <c r="CK732" i="9"/>
  <c r="CJ732" i="9"/>
  <c r="CI732" i="9"/>
  <c r="CH732" i="9"/>
  <c r="CG732" i="9"/>
  <c r="CF732" i="9"/>
  <c r="CC732" i="9"/>
  <c r="CB732" i="9"/>
  <c r="CA732" i="9"/>
  <c r="BZ732" i="9"/>
  <c r="BY732" i="9"/>
  <c r="BX732" i="9"/>
  <c r="BW732" i="9"/>
  <c r="BV732" i="9"/>
  <c r="BU732" i="9"/>
  <c r="BT732" i="9"/>
  <c r="BS732" i="9"/>
  <c r="BR732" i="9"/>
  <c r="BQ732" i="9"/>
  <c r="BP732" i="9"/>
  <c r="BO732" i="9"/>
  <c r="BN732" i="9"/>
  <c r="BM732" i="9"/>
  <c r="BL732" i="9"/>
  <c r="BK732" i="9"/>
  <c r="BJ732" i="9"/>
  <c r="BI732" i="9"/>
  <c r="BH732" i="9"/>
  <c r="BG732" i="9"/>
  <c r="BF732" i="9"/>
  <c r="BE732" i="9"/>
  <c r="BD732" i="9"/>
  <c r="BC732" i="9"/>
  <c r="BB732" i="9"/>
  <c r="BA732" i="9"/>
  <c r="AZ732" i="9"/>
  <c r="CK731" i="9"/>
  <c r="CJ731" i="9"/>
  <c r="CI731" i="9"/>
  <c r="CH731" i="9"/>
  <c r="CG731" i="9"/>
  <c r="CF731" i="9"/>
  <c r="CC731" i="9"/>
  <c r="CB731" i="9"/>
  <c r="CA731" i="9"/>
  <c r="BZ731" i="9"/>
  <c r="BY731" i="9"/>
  <c r="BX731" i="9"/>
  <c r="BW731" i="9"/>
  <c r="BV731" i="9"/>
  <c r="BU731" i="9"/>
  <c r="BT731" i="9"/>
  <c r="BS731" i="9"/>
  <c r="BR731" i="9"/>
  <c r="BQ731" i="9"/>
  <c r="BP731" i="9"/>
  <c r="BO731" i="9"/>
  <c r="BN731" i="9"/>
  <c r="BM731" i="9"/>
  <c r="BL731" i="9"/>
  <c r="BK731" i="9"/>
  <c r="BJ731" i="9"/>
  <c r="BI731" i="9"/>
  <c r="BH731" i="9"/>
  <c r="BG731" i="9"/>
  <c r="BF731" i="9"/>
  <c r="BE731" i="9"/>
  <c r="BD731" i="9"/>
  <c r="BC731" i="9"/>
  <c r="BB731" i="9"/>
  <c r="BA731" i="9"/>
  <c r="AZ731" i="9"/>
  <c r="CK730" i="9"/>
  <c r="CJ730" i="9"/>
  <c r="CI730" i="9"/>
  <c r="CH730" i="9"/>
  <c r="CG730" i="9"/>
  <c r="CF730" i="9"/>
  <c r="CC730" i="9"/>
  <c r="CB730" i="9"/>
  <c r="CA730" i="9"/>
  <c r="BZ730" i="9"/>
  <c r="BY730" i="9"/>
  <c r="BX730" i="9"/>
  <c r="BW730" i="9"/>
  <c r="BV730" i="9"/>
  <c r="BU730" i="9"/>
  <c r="BT730" i="9"/>
  <c r="BS730" i="9"/>
  <c r="BR730" i="9"/>
  <c r="BQ730" i="9"/>
  <c r="BP730" i="9"/>
  <c r="BO730" i="9"/>
  <c r="BN730" i="9"/>
  <c r="BM730" i="9"/>
  <c r="BL730" i="9"/>
  <c r="BK730" i="9"/>
  <c r="BJ730" i="9"/>
  <c r="BI730" i="9"/>
  <c r="BH730" i="9"/>
  <c r="BG730" i="9"/>
  <c r="BF730" i="9"/>
  <c r="BE730" i="9"/>
  <c r="BD730" i="9"/>
  <c r="BC730" i="9"/>
  <c r="BB730" i="9"/>
  <c r="BA730" i="9"/>
  <c r="AZ730" i="9"/>
  <c r="CK729" i="9"/>
  <c r="CJ729" i="9"/>
  <c r="CI729" i="9"/>
  <c r="CH729" i="9"/>
  <c r="CG729" i="9"/>
  <c r="CF729" i="9"/>
  <c r="CC729" i="9"/>
  <c r="CB729" i="9"/>
  <c r="CA729" i="9"/>
  <c r="BZ729" i="9"/>
  <c r="BY729" i="9"/>
  <c r="BX729" i="9"/>
  <c r="BW729" i="9"/>
  <c r="BV729" i="9"/>
  <c r="BU729" i="9"/>
  <c r="BT729" i="9"/>
  <c r="BS729" i="9"/>
  <c r="BR729" i="9"/>
  <c r="BQ729" i="9"/>
  <c r="BP729" i="9"/>
  <c r="BO729" i="9"/>
  <c r="BN729" i="9"/>
  <c r="BM729" i="9"/>
  <c r="BL729" i="9"/>
  <c r="BK729" i="9"/>
  <c r="BJ729" i="9"/>
  <c r="BI729" i="9"/>
  <c r="BH729" i="9"/>
  <c r="BG729" i="9"/>
  <c r="BF729" i="9"/>
  <c r="BE729" i="9"/>
  <c r="BD729" i="9"/>
  <c r="BC729" i="9"/>
  <c r="BB729" i="9"/>
  <c r="BA729" i="9"/>
  <c r="AZ729" i="9"/>
  <c r="CK728" i="9"/>
  <c r="CJ728" i="9"/>
  <c r="CI728" i="9"/>
  <c r="CH728" i="9"/>
  <c r="CG728" i="9"/>
  <c r="CF728" i="9"/>
  <c r="CC728" i="9"/>
  <c r="CB728" i="9"/>
  <c r="CA728" i="9"/>
  <c r="BZ728" i="9"/>
  <c r="BY728" i="9"/>
  <c r="BX728" i="9"/>
  <c r="BW728" i="9"/>
  <c r="BV728" i="9"/>
  <c r="BU728" i="9"/>
  <c r="BT728" i="9"/>
  <c r="BS728" i="9"/>
  <c r="BR728" i="9"/>
  <c r="BQ728" i="9"/>
  <c r="BP728" i="9"/>
  <c r="BO728" i="9"/>
  <c r="BN728" i="9"/>
  <c r="BM728" i="9"/>
  <c r="BL728" i="9"/>
  <c r="BK728" i="9"/>
  <c r="BJ728" i="9"/>
  <c r="BI728" i="9"/>
  <c r="BH728" i="9"/>
  <c r="BG728" i="9"/>
  <c r="BF728" i="9"/>
  <c r="BE728" i="9"/>
  <c r="BD728" i="9"/>
  <c r="BC728" i="9"/>
  <c r="BB728" i="9"/>
  <c r="BA728" i="9"/>
  <c r="AZ728" i="9"/>
  <c r="CK727" i="9"/>
  <c r="CJ727" i="9"/>
  <c r="CI727" i="9"/>
  <c r="CH727" i="9"/>
  <c r="CG727" i="9"/>
  <c r="CF727" i="9"/>
  <c r="CC727" i="9"/>
  <c r="CB727" i="9"/>
  <c r="CA727" i="9"/>
  <c r="BZ727" i="9"/>
  <c r="BY727" i="9"/>
  <c r="BX727" i="9"/>
  <c r="BW727" i="9"/>
  <c r="BV727" i="9"/>
  <c r="BU727" i="9"/>
  <c r="BT727" i="9"/>
  <c r="BS727" i="9"/>
  <c r="BR727" i="9"/>
  <c r="BQ727" i="9"/>
  <c r="BP727" i="9"/>
  <c r="BO727" i="9"/>
  <c r="BN727" i="9"/>
  <c r="BM727" i="9"/>
  <c r="BL727" i="9"/>
  <c r="BK727" i="9"/>
  <c r="BJ727" i="9"/>
  <c r="BI727" i="9"/>
  <c r="BH727" i="9"/>
  <c r="BG727" i="9"/>
  <c r="BF727" i="9"/>
  <c r="BE727" i="9"/>
  <c r="BD727" i="9"/>
  <c r="BC727" i="9"/>
  <c r="BB727" i="9"/>
  <c r="BA727" i="9"/>
  <c r="AZ727" i="9"/>
  <c r="CK726" i="9"/>
  <c r="CJ726" i="9"/>
  <c r="CI726" i="9"/>
  <c r="CH726" i="9"/>
  <c r="CG726" i="9"/>
  <c r="CF726" i="9"/>
  <c r="CC726" i="9"/>
  <c r="CB726" i="9"/>
  <c r="CA726" i="9"/>
  <c r="BZ726" i="9"/>
  <c r="BY726" i="9"/>
  <c r="BX726" i="9"/>
  <c r="BW726" i="9"/>
  <c r="BV726" i="9"/>
  <c r="BU726" i="9"/>
  <c r="BT726" i="9"/>
  <c r="BS726" i="9"/>
  <c r="BR726" i="9"/>
  <c r="BQ726" i="9"/>
  <c r="BP726" i="9"/>
  <c r="BO726" i="9"/>
  <c r="BN726" i="9"/>
  <c r="BM726" i="9"/>
  <c r="BL726" i="9"/>
  <c r="BK726" i="9"/>
  <c r="BJ726" i="9"/>
  <c r="BI726" i="9"/>
  <c r="BH726" i="9"/>
  <c r="BG726" i="9"/>
  <c r="BF726" i="9"/>
  <c r="BE726" i="9"/>
  <c r="BD726" i="9"/>
  <c r="BC726" i="9"/>
  <c r="BB726" i="9"/>
  <c r="BA726" i="9"/>
  <c r="AZ726" i="9"/>
  <c r="CK725" i="9"/>
  <c r="CJ725" i="9"/>
  <c r="CI725" i="9"/>
  <c r="CH725" i="9"/>
  <c r="CG725" i="9"/>
  <c r="CF725" i="9"/>
  <c r="CC725" i="9"/>
  <c r="CB725" i="9"/>
  <c r="CA725" i="9"/>
  <c r="BZ725" i="9"/>
  <c r="BY725" i="9"/>
  <c r="BX725" i="9"/>
  <c r="BW725" i="9"/>
  <c r="BV725" i="9"/>
  <c r="BU725" i="9"/>
  <c r="BT725" i="9"/>
  <c r="BS725" i="9"/>
  <c r="BR725" i="9"/>
  <c r="BQ725" i="9"/>
  <c r="BP725" i="9"/>
  <c r="BO725" i="9"/>
  <c r="BN725" i="9"/>
  <c r="BM725" i="9"/>
  <c r="BL725" i="9"/>
  <c r="BK725" i="9"/>
  <c r="BJ725" i="9"/>
  <c r="BI725" i="9"/>
  <c r="BH725" i="9"/>
  <c r="BG725" i="9"/>
  <c r="BF725" i="9"/>
  <c r="BE725" i="9"/>
  <c r="BD725" i="9"/>
  <c r="BC725" i="9"/>
  <c r="BB725" i="9"/>
  <c r="BA725" i="9"/>
  <c r="AZ725" i="9"/>
  <c r="CK724" i="9"/>
  <c r="CJ724" i="9"/>
  <c r="CI724" i="9"/>
  <c r="CH724" i="9"/>
  <c r="CG724" i="9"/>
  <c r="CF724" i="9"/>
  <c r="CC724" i="9"/>
  <c r="CB724" i="9"/>
  <c r="CA724" i="9"/>
  <c r="BZ724" i="9"/>
  <c r="BY724" i="9"/>
  <c r="BX724" i="9"/>
  <c r="BW724" i="9"/>
  <c r="BV724" i="9"/>
  <c r="BU724" i="9"/>
  <c r="BT724" i="9"/>
  <c r="BS724" i="9"/>
  <c r="BR724" i="9"/>
  <c r="BQ724" i="9"/>
  <c r="BP724" i="9"/>
  <c r="BO724" i="9"/>
  <c r="BN724" i="9"/>
  <c r="BM724" i="9"/>
  <c r="BL724" i="9"/>
  <c r="BK724" i="9"/>
  <c r="BJ724" i="9"/>
  <c r="BI724" i="9"/>
  <c r="BH724" i="9"/>
  <c r="BG724" i="9"/>
  <c r="BF724" i="9"/>
  <c r="BE724" i="9"/>
  <c r="BD724" i="9"/>
  <c r="BC724" i="9"/>
  <c r="BB724" i="9"/>
  <c r="BA724" i="9"/>
  <c r="AZ724" i="9"/>
  <c r="CK723" i="9"/>
  <c r="CJ723" i="9"/>
  <c r="CI723" i="9"/>
  <c r="CH723" i="9"/>
  <c r="CG723" i="9"/>
  <c r="CF723" i="9"/>
  <c r="CC723" i="9"/>
  <c r="CB723" i="9"/>
  <c r="CA723" i="9"/>
  <c r="BZ723" i="9"/>
  <c r="BY723" i="9"/>
  <c r="BX723" i="9"/>
  <c r="BW723" i="9"/>
  <c r="BV723" i="9"/>
  <c r="BU723" i="9"/>
  <c r="BT723" i="9"/>
  <c r="BS723" i="9"/>
  <c r="BR723" i="9"/>
  <c r="BQ723" i="9"/>
  <c r="BP723" i="9"/>
  <c r="BO723" i="9"/>
  <c r="BN723" i="9"/>
  <c r="BM723" i="9"/>
  <c r="BL723" i="9"/>
  <c r="BK723" i="9"/>
  <c r="BJ723" i="9"/>
  <c r="BI723" i="9"/>
  <c r="BH723" i="9"/>
  <c r="BG723" i="9"/>
  <c r="BF723" i="9"/>
  <c r="BE723" i="9"/>
  <c r="BD723" i="9"/>
  <c r="BC723" i="9"/>
  <c r="BB723" i="9"/>
  <c r="BA723" i="9"/>
  <c r="AZ723" i="9"/>
  <c r="CK722" i="9"/>
  <c r="CJ722" i="9"/>
  <c r="CI722" i="9"/>
  <c r="CH722" i="9"/>
  <c r="CG722" i="9"/>
  <c r="CF722" i="9"/>
  <c r="CC722" i="9"/>
  <c r="CB722" i="9"/>
  <c r="CA722" i="9"/>
  <c r="BZ722" i="9"/>
  <c r="BY722" i="9"/>
  <c r="BX722" i="9"/>
  <c r="BW722" i="9"/>
  <c r="BV722" i="9"/>
  <c r="BU722" i="9"/>
  <c r="BT722" i="9"/>
  <c r="BS722" i="9"/>
  <c r="BR722" i="9"/>
  <c r="BQ722" i="9"/>
  <c r="BP722" i="9"/>
  <c r="BO722" i="9"/>
  <c r="BN722" i="9"/>
  <c r="BM722" i="9"/>
  <c r="BL722" i="9"/>
  <c r="BK722" i="9"/>
  <c r="BJ722" i="9"/>
  <c r="BI722" i="9"/>
  <c r="BH722" i="9"/>
  <c r="BG722" i="9"/>
  <c r="BF722" i="9"/>
  <c r="BE722" i="9"/>
  <c r="BD722" i="9"/>
  <c r="BC722" i="9"/>
  <c r="BB722" i="9"/>
  <c r="BA722" i="9"/>
  <c r="AZ722" i="9"/>
  <c r="CK721" i="9"/>
  <c r="CJ721" i="9"/>
  <c r="CI721" i="9"/>
  <c r="CH721" i="9"/>
  <c r="CG721" i="9"/>
  <c r="CF721" i="9"/>
  <c r="CC721" i="9"/>
  <c r="CB721" i="9"/>
  <c r="CA721" i="9"/>
  <c r="BZ721" i="9"/>
  <c r="BY721" i="9"/>
  <c r="BX721" i="9"/>
  <c r="BW721" i="9"/>
  <c r="BV721" i="9"/>
  <c r="BU721" i="9"/>
  <c r="BT721" i="9"/>
  <c r="BS721" i="9"/>
  <c r="BR721" i="9"/>
  <c r="BQ721" i="9"/>
  <c r="BP721" i="9"/>
  <c r="BO721" i="9"/>
  <c r="BN721" i="9"/>
  <c r="BM721" i="9"/>
  <c r="BL721" i="9"/>
  <c r="BK721" i="9"/>
  <c r="BJ721" i="9"/>
  <c r="BI721" i="9"/>
  <c r="BH721" i="9"/>
  <c r="BG721" i="9"/>
  <c r="BF721" i="9"/>
  <c r="BE721" i="9"/>
  <c r="BD721" i="9"/>
  <c r="BC721" i="9"/>
  <c r="BB721" i="9"/>
  <c r="BA721" i="9"/>
  <c r="AZ721" i="9"/>
  <c r="CK720" i="9"/>
  <c r="CJ720" i="9"/>
  <c r="CI720" i="9"/>
  <c r="CH720" i="9"/>
  <c r="CG720" i="9"/>
  <c r="CF720" i="9"/>
  <c r="CC720" i="9"/>
  <c r="CB720" i="9"/>
  <c r="CA720" i="9"/>
  <c r="BZ720" i="9"/>
  <c r="BY720" i="9"/>
  <c r="BX720" i="9"/>
  <c r="BW720" i="9"/>
  <c r="BV720" i="9"/>
  <c r="BU720" i="9"/>
  <c r="BT720" i="9"/>
  <c r="BS720" i="9"/>
  <c r="BR720" i="9"/>
  <c r="BQ720" i="9"/>
  <c r="BP720" i="9"/>
  <c r="BO720" i="9"/>
  <c r="BN720" i="9"/>
  <c r="BM720" i="9"/>
  <c r="BL720" i="9"/>
  <c r="BK720" i="9"/>
  <c r="BJ720" i="9"/>
  <c r="BI720" i="9"/>
  <c r="BH720" i="9"/>
  <c r="BG720" i="9"/>
  <c r="BF720" i="9"/>
  <c r="BE720" i="9"/>
  <c r="BD720" i="9"/>
  <c r="BC720" i="9"/>
  <c r="BB720" i="9"/>
  <c r="BA720" i="9"/>
  <c r="AZ720" i="9"/>
  <c r="CK719" i="9"/>
  <c r="CJ719" i="9"/>
  <c r="CI719" i="9"/>
  <c r="CH719" i="9"/>
  <c r="CG719" i="9"/>
  <c r="CF719" i="9"/>
  <c r="CC719" i="9"/>
  <c r="CB719" i="9"/>
  <c r="CA719" i="9"/>
  <c r="BZ719" i="9"/>
  <c r="BY719" i="9"/>
  <c r="BX719" i="9"/>
  <c r="BW719" i="9"/>
  <c r="BV719" i="9"/>
  <c r="BU719" i="9"/>
  <c r="BT719" i="9"/>
  <c r="BS719" i="9"/>
  <c r="BR719" i="9"/>
  <c r="BQ719" i="9"/>
  <c r="BP719" i="9"/>
  <c r="BO719" i="9"/>
  <c r="BN719" i="9"/>
  <c r="BM719" i="9"/>
  <c r="BL719" i="9"/>
  <c r="BK719" i="9"/>
  <c r="BJ719" i="9"/>
  <c r="BI719" i="9"/>
  <c r="BH719" i="9"/>
  <c r="BG719" i="9"/>
  <c r="BF719" i="9"/>
  <c r="BE719" i="9"/>
  <c r="BD719" i="9"/>
  <c r="BC719" i="9"/>
  <c r="BB719" i="9"/>
  <c r="BA719" i="9"/>
  <c r="AZ719" i="9"/>
  <c r="CK718" i="9"/>
  <c r="CJ718" i="9"/>
  <c r="CI718" i="9"/>
  <c r="CH718" i="9"/>
  <c r="CG718" i="9"/>
  <c r="CF718" i="9"/>
  <c r="CC718" i="9"/>
  <c r="CB718" i="9"/>
  <c r="CA718" i="9"/>
  <c r="BZ718" i="9"/>
  <c r="BY718" i="9"/>
  <c r="BX718" i="9"/>
  <c r="BW718" i="9"/>
  <c r="BV718" i="9"/>
  <c r="BU718" i="9"/>
  <c r="BT718" i="9"/>
  <c r="BS718" i="9"/>
  <c r="BR718" i="9"/>
  <c r="BQ718" i="9"/>
  <c r="BP718" i="9"/>
  <c r="BO718" i="9"/>
  <c r="BN718" i="9"/>
  <c r="BM718" i="9"/>
  <c r="BL718" i="9"/>
  <c r="BK718" i="9"/>
  <c r="BJ718" i="9"/>
  <c r="BI718" i="9"/>
  <c r="BH718" i="9"/>
  <c r="BG718" i="9"/>
  <c r="BF718" i="9"/>
  <c r="BE718" i="9"/>
  <c r="BD718" i="9"/>
  <c r="BC718" i="9"/>
  <c r="BB718" i="9"/>
  <c r="BA718" i="9"/>
  <c r="AZ718" i="9"/>
  <c r="CK717" i="9"/>
  <c r="CJ717" i="9"/>
  <c r="CI717" i="9"/>
  <c r="CH717" i="9"/>
  <c r="CG717" i="9"/>
  <c r="CF717" i="9"/>
  <c r="CC717" i="9"/>
  <c r="CB717" i="9"/>
  <c r="CA717" i="9"/>
  <c r="BZ717" i="9"/>
  <c r="BY717" i="9"/>
  <c r="BX717" i="9"/>
  <c r="BW717" i="9"/>
  <c r="BV717" i="9"/>
  <c r="BU717" i="9"/>
  <c r="BT717" i="9"/>
  <c r="BS717" i="9"/>
  <c r="BR717" i="9"/>
  <c r="BQ717" i="9"/>
  <c r="BP717" i="9"/>
  <c r="BO717" i="9"/>
  <c r="BN717" i="9"/>
  <c r="BM717" i="9"/>
  <c r="BL717" i="9"/>
  <c r="BK717" i="9"/>
  <c r="BJ717" i="9"/>
  <c r="BI717" i="9"/>
  <c r="BH717" i="9"/>
  <c r="BG717" i="9"/>
  <c r="BF717" i="9"/>
  <c r="BE717" i="9"/>
  <c r="BD717" i="9"/>
  <c r="BC717" i="9"/>
  <c r="BB717" i="9"/>
  <c r="BA717" i="9"/>
  <c r="AZ717" i="9"/>
  <c r="CK716" i="9"/>
  <c r="CJ716" i="9"/>
  <c r="CI716" i="9"/>
  <c r="CH716" i="9"/>
  <c r="CG716" i="9"/>
  <c r="CF716" i="9"/>
  <c r="CC716" i="9"/>
  <c r="CB716" i="9"/>
  <c r="CA716" i="9"/>
  <c r="BZ716" i="9"/>
  <c r="BY716" i="9"/>
  <c r="BX716" i="9"/>
  <c r="BW716" i="9"/>
  <c r="BV716" i="9"/>
  <c r="BU716" i="9"/>
  <c r="BT716" i="9"/>
  <c r="BS716" i="9"/>
  <c r="BR716" i="9"/>
  <c r="BQ716" i="9"/>
  <c r="BP716" i="9"/>
  <c r="BO716" i="9"/>
  <c r="BN716" i="9"/>
  <c r="BM716" i="9"/>
  <c r="BL716" i="9"/>
  <c r="BK716" i="9"/>
  <c r="BJ716" i="9"/>
  <c r="BI716" i="9"/>
  <c r="BH716" i="9"/>
  <c r="BG716" i="9"/>
  <c r="BF716" i="9"/>
  <c r="BE716" i="9"/>
  <c r="BD716" i="9"/>
  <c r="BC716" i="9"/>
  <c r="BB716" i="9"/>
  <c r="BA716" i="9"/>
  <c r="AZ716" i="9"/>
  <c r="CK715" i="9"/>
  <c r="CJ715" i="9"/>
  <c r="CI715" i="9"/>
  <c r="CH715" i="9"/>
  <c r="CG715" i="9"/>
  <c r="CF715" i="9"/>
  <c r="CC715" i="9"/>
  <c r="CB715" i="9"/>
  <c r="CA715" i="9"/>
  <c r="BZ715" i="9"/>
  <c r="BY715" i="9"/>
  <c r="BX715" i="9"/>
  <c r="BW715" i="9"/>
  <c r="BV715" i="9"/>
  <c r="BU715" i="9"/>
  <c r="BT715" i="9"/>
  <c r="BS715" i="9"/>
  <c r="BR715" i="9"/>
  <c r="BQ715" i="9"/>
  <c r="BP715" i="9"/>
  <c r="BO715" i="9"/>
  <c r="BN715" i="9"/>
  <c r="BM715" i="9"/>
  <c r="BL715" i="9"/>
  <c r="BK715" i="9"/>
  <c r="BJ715" i="9"/>
  <c r="BI715" i="9"/>
  <c r="BH715" i="9"/>
  <c r="BG715" i="9"/>
  <c r="BF715" i="9"/>
  <c r="BE715" i="9"/>
  <c r="BD715" i="9"/>
  <c r="BC715" i="9"/>
  <c r="BB715" i="9"/>
  <c r="BA715" i="9"/>
  <c r="AZ715" i="9"/>
  <c r="CK714" i="9"/>
  <c r="CJ714" i="9"/>
  <c r="CI714" i="9"/>
  <c r="CH714" i="9"/>
  <c r="CG714" i="9"/>
  <c r="CF714" i="9"/>
  <c r="CC714" i="9"/>
  <c r="CB714" i="9"/>
  <c r="CA714" i="9"/>
  <c r="BZ714" i="9"/>
  <c r="BY714" i="9"/>
  <c r="BX714" i="9"/>
  <c r="BW714" i="9"/>
  <c r="BV714" i="9"/>
  <c r="BU714" i="9"/>
  <c r="BT714" i="9"/>
  <c r="BS714" i="9"/>
  <c r="BR714" i="9"/>
  <c r="BQ714" i="9"/>
  <c r="BP714" i="9"/>
  <c r="BO714" i="9"/>
  <c r="BN714" i="9"/>
  <c r="BM714" i="9"/>
  <c r="BL714" i="9"/>
  <c r="BK714" i="9"/>
  <c r="BJ714" i="9"/>
  <c r="BI714" i="9"/>
  <c r="BH714" i="9"/>
  <c r="BG714" i="9"/>
  <c r="BF714" i="9"/>
  <c r="BE714" i="9"/>
  <c r="BD714" i="9"/>
  <c r="BC714" i="9"/>
  <c r="BB714" i="9"/>
  <c r="BA714" i="9"/>
  <c r="AZ714" i="9"/>
  <c r="CK713" i="9"/>
  <c r="CJ713" i="9"/>
  <c r="CI713" i="9"/>
  <c r="CH713" i="9"/>
  <c r="CG713" i="9"/>
  <c r="CF713" i="9"/>
  <c r="CC713" i="9"/>
  <c r="CB713" i="9"/>
  <c r="CA713" i="9"/>
  <c r="BZ713" i="9"/>
  <c r="BY713" i="9"/>
  <c r="BX713" i="9"/>
  <c r="BW713" i="9"/>
  <c r="BV713" i="9"/>
  <c r="BU713" i="9"/>
  <c r="BT713" i="9"/>
  <c r="BS713" i="9"/>
  <c r="BR713" i="9"/>
  <c r="BQ713" i="9"/>
  <c r="BP713" i="9"/>
  <c r="BO713" i="9"/>
  <c r="BN713" i="9"/>
  <c r="BM713" i="9"/>
  <c r="BL713" i="9"/>
  <c r="BK713" i="9"/>
  <c r="BJ713" i="9"/>
  <c r="BI713" i="9"/>
  <c r="BH713" i="9"/>
  <c r="BG713" i="9"/>
  <c r="BF713" i="9"/>
  <c r="BE713" i="9"/>
  <c r="BD713" i="9"/>
  <c r="BC713" i="9"/>
  <c r="BB713" i="9"/>
  <c r="BA713" i="9"/>
  <c r="AZ713" i="9"/>
  <c r="CK712" i="9"/>
  <c r="CJ712" i="9"/>
  <c r="CI712" i="9"/>
  <c r="CH712" i="9"/>
  <c r="CG712" i="9"/>
  <c r="CF712" i="9"/>
  <c r="CC712" i="9"/>
  <c r="CB712" i="9"/>
  <c r="CA712" i="9"/>
  <c r="BZ712" i="9"/>
  <c r="BY712" i="9"/>
  <c r="BX712" i="9"/>
  <c r="BW712" i="9"/>
  <c r="BV712" i="9"/>
  <c r="BU712" i="9"/>
  <c r="BT712" i="9"/>
  <c r="BS712" i="9"/>
  <c r="BR712" i="9"/>
  <c r="BQ712" i="9"/>
  <c r="BP712" i="9"/>
  <c r="BO712" i="9"/>
  <c r="BN712" i="9"/>
  <c r="BM712" i="9"/>
  <c r="BL712" i="9"/>
  <c r="BK712" i="9"/>
  <c r="BJ712" i="9"/>
  <c r="BI712" i="9"/>
  <c r="BH712" i="9"/>
  <c r="BG712" i="9"/>
  <c r="BF712" i="9"/>
  <c r="BE712" i="9"/>
  <c r="BD712" i="9"/>
  <c r="BC712" i="9"/>
  <c r="BB712" i="9"/>
  <c r="BA712" i="9"/>
  <c r="AZ712" i="9"/>
  <c r="CK711" i="9"/>
  <c r="CJ711" i="9"/>
  <c r="CI711" i="9"/>
  <c r="CH711" i="9"/>
  <c r="CG711" i="9"/>
  <c r="CF711" i="9"/>
  <c r="CC711" i="9"/>
  <c r="CB711" i="9"/>
  <c r="CA711" i="9"/>
  <c r="BZ711" i="9"/>
  <c r="BY711" i="9"/>
  <c r="BX711" i="9"/>
  <c r="BW711" i="9"/>
  <c r="BV711" i="9"/>
  <c r="BU711" i="9"/>
  <c r="BT711" i="9"/>
  <c r="BS711" i="9"/>
  <c r="BR711" i="9"/>
  <c r="BQ711" i="9"/>
  <c r="BP711" i="9"/>
  <c r="BO711" i="9"/>
  <c r="BN711" i="9"/>
  <c r="BM711" i="9"/>
  <c r="BL711" i="9"/>
  <c r="BK711" i="9"/>
  <c r="BJ711" i="9"/>
  <c r="BI711" i="9"/>
  <c r="BH711" i="9"/>
  <c r="BG711" i="9"/>
  <c r="BF711" i="9"/>
  <c r="BE711" i="9"/>
  <c r="BD711" i="9"/>
  <c r="BC711" i="9"/>
  <c r="BB711" i="9"/>
  <c r="BA711" i="9"/>
  <c r="AZ711" i="9"/>
  <c r="CK710" i="9"/>
  <c r="CJ710" i="9"/>
  <c r="CI710" i="9"/>
  <c r="CH710" i="9"/>
  <c r="CG710" i="9"/>
  <c r="CF710" i="9"/>
  <c r="CC710" i="9"/>
  <c r="CB710" i="9"/>
  <c r="CA710" i="9"/>
  <c r="BZ710" i="9"/>
  <c r="BY710" i="9"/>
  <c r="BX710" i="9"/>
  <c r="BW710" i="9"/>
  <c r="BV710" i="9"/>
  <c r="BU710" i="9"/>
  <c r="BT710" i="9"/>
  <c r="BS710" i="9"/>
  <c r="BR710" i="9"/>
  <c r="BQ710" i="9"/>
  <c r="BP710" i="9"/>
  <c r="BO710" i="9"/>
  <c r="BN710" i="9"/>
  <c r="BM710" i="9"/>
  <c r="BL710" i="9"/>
  <c r="BK710" i="9"/>
  <c r="BJ710" i="9"/>
  <c r="BI710" i="9"/>
  <c r="BH710" i="9"/>
  <c r="BG710" i="9"/>
  <c r="BF710" i="9"/>
  <c r="BE710" i="9"/>
  <c r="BD710" i="9"/>
  <c r="BC710" i="9"/>
  <c r="BB710" i="9"/>
  <c r="BA710" i="9"/>
  <c r="AZ710" i="9"/>
  <c r="CK709" i="9"/>
  <c r="CJ709" i="9"/>
  <c r="CI709" i="9"/>
  <c r="CH709" i="9"/>
  <c r="CG709" i="9"/>
  <c r="CF709" i="9"/>
  <c r="CC709" i="9"/>
  <c r="CB709" i="9"/>
  <c r="CA709" i="9"/>
  <c r="BZ709" i="9"/>
  <c r="BY709" i="9"/>
  <c r="BX709" i="9"/>
  <c r="BW709" i="9"/>
  <c r="BV709" i="9"/>
  <c r="BU709" i="9"/>
  <c r="BT709" i="9"/>
  <c r="BS709" i="9"/>
  <c r="BR709" i="9"/>
  <c r="BQ709" i="9"/>
  <c r="BP709" i="9"/>
  <c r="BO709" i="9"/>
  <c r="BN709" i="9"/>
  <c r="BM709" i="9"/>
  <c r="BL709" i="9"/>
  <c r="BK709" i="9"/>
  <c r="BJ709" i="9"/>
  <c r="BI709" i="9"/>
  <c r="BH709" i="9"/>
  <c r="BG709" i="9"/>
  <c r="BF709" i="9"/>
  <c r="BE709" i="9"/>
  <c r="BD709" i="9"/>
  <c r="BC709" i="9"/>
  <c r="BB709" i="9"/>
  <c r="BA709" i="9"/>
  <c r="AZ709" i="9"/>
  <c r="CK708" i="9"/>
  <c r="CJ708" i="9"/>
  <c r="CI708" i="9"/>
  <c r="CH708" i="9"/>
  <c r="CG708" i="9"/>
  <c r="CF708" i="9"/>
  <c r="CC708" i="9"/>
  <c r="CB708" i="9"/>
  <c r="CA708" i="9"/>
  <c r="BZ708" i="9"/>
  <c r="BY708" i="9"/>
  <c r="BX708" i="9"/>
  <c r="BW708" i="9"/>
  <c r="BV708" i="9"/>
  <c r="BU708" i="9"/>
  <c r="BT708" i="9"/>
  <c r="BS708" i="9"/>
  <c r="BR708" i="9"/>
  <c r="BQ708" i="9"/>
  <c r="BP708" i="9"/>
  <c r="BO708" i="9"/>
  <c r="BN708" i="9"/>
  <c r="BM708" i="9"/>
  <c r="BL708" i="9"/>
  <c r="BK708" i="9"/>
  <c r="BJ708" i="9"/>
  <c r="BI708" i="9"/>
  <c r="BH708" i="9"/>
  <c r="BG708" i="9"/>
  <c r="BF708" i="9"/>
  <c r="BE708" i="9"/>
  <c r="BD708" i="9"/>
  <c r="BC708" i="9"/>
  <c r="BB708" i="9"/>
  <c r="BA708" i="9"/>
  <c r="AZ708" i="9"/>
  <c r="CK707" i="9"/>
  <c r="CJ707" i="9"/>
  <c r="CI707" i="9"/>
  <c r="CH707" i="9"/>
  <c r="CG707" i="9"/>
  <c r="CF707" i="9"/>
  <c r="CC707" i="9"/>
  <c r="CB707" i="9"/>
  <c r="CA707" i="9"/>
  <c r="BZ707" i="9"/>
  <c r="BY707" i="9"/>
  <c r="BX707" i="9"/>
  <c r="BW707" i="9"/>
  <c r="BV707" i="9"/>
  <c r="BU707" i="9"/>
  <c r="BT707" i="9"/>
  <c r="BS707" i="9"/>
  <c r="BR707" i="9"/>
  <c r="BQ707" i="9"/>
  <c r="BP707" i="9"/>
  <c r="BO707" i="9"/>
  <c r="BN707" i="9"/>
  <c r="BM707" i="9"/>
  <c r="BL707" i="9"/>
  <c r="BK707" i="9"/>
  <c r="BJ707" i="9"/>
  <c r="BI707" i="9"/>
  <c r="BH707" i="9"/>
  <c r="BG707" i="9"/>
  <c r="BF707" i="9"/>
  <c r="BE707" i="9"/>
  <c r="BD707" i="9"/>
  <c r="BC707" i="9"/>
  <c r="BB707" i="9"/>
  <c r="BA707" i="9"/>
  <c r="AZ707" i="9"/>
  <c r="CK706" i="9"/>
  <c r="CJ706" i="9"/>
  <c r="CI706" i="9"/>
  <c r="CH706" i="9"/>
  <c r="CG706" i="9"/>
  <c r="CF706" i="9"/>
  <c r="CC706" i="9"/>
  <c r="CB706" i="9"/>
  <c r="CA706" i="9"/>
  <c r="BZ706" i="9"/>
  <c r="BY706" i="9"/>
  <c r="BX706" i="9"/>
  <c r="BW706" i="9"/>
  <c r="BV706" i="9"/>
  <c r="BU706" i="9"/>
  <c r="BT706" i="9"/>
  <c r="BS706" i="9"/>
  <c r="BR706" i="9"/>
  <c r="BQ706" i="9"/>
  <c r="BP706" i="9"/>
  <c r="BO706" i="9"/>
  <c r="BN706" i="9"/>
  <c r="BM706" i="9"/>
  <c r="BL706" i="9"/>
  <c r="BK706" i="9"/>
  <c r="BJ706" i="9"/>
  <c r="BI706" i="9"/>
  <c r="BH706" i="9"/>
  <c r="BG706" i="9"/>
  <c r="BF706" i="9"/>
  <c r="BE706" i="9"/>
  <c r="BD706" i="9"/>
  <c r="BC706" i="9"/>
  <c r="BB706" i="9"/>
  <c r="BA706" i="9"/>
  <c r="AZ706" i="9"/>
  <c r="CK705" i="9"/>
  <c r="CJ705" i="9"/>
  <c r="CI705" i="9"/>
  <c r="CH705" i="9"/>
  <c r="CG705" i="9"/>
  <c r="CF705" i="9"/>
  <c r="CC705" i="9"/>
  <c r="CB705" i="9"/>
  <c r="CA705" i="9"/>
  <c r="BZ705" i="9"/>
  <c r="BY705" i="9"/>
  <c r="BX705" i="9"/>
  <c r="BW705" i="9"/>
  <c r="BV705" i="9"/>
  <c r="BU705" i="9"/>
  <c r="BT705" i="9"/>
  <c r="BS705" i="9"/>
  <c r="BR705" i="9"/>
  <c r="BQ705" i="9"/>
  <c r="BP705" i="9"/>
  <c r="BO705" i="9"/>
  <c r="BN705" i="9"/>
  <c r="BM705" i="9"/>
  <c r="BL705" i="9"/>
  <c r="BK705" i="9"/>
  <c r="BJ705" i="9"/>
  <c r="BI705" i="9"/>
  <c r="BH705" i="9"/>
  <c r="BG705" i="9"/>
  <c r="BF705" i="9"/>
  <c r="BE705" i="9"/>
  <c r="BD705" i="9"/>
  <c r="BC705" i="9"/>
  <c r="BB705" i="9"/>
  <c r="BA705" i="9"/>
  <c r="AZ705" i="9"/>
  <c r="CK704" i="9"/>
  <c r="CJ704" i="9"/>
  <c r="CI704" i="9"/>
  <c r="CH704" i="9"/>
  <c r="CG704" i="9"/>
  <c r="CF704" i="9"/>
  <c r="CC704" i="9"/>
  <c r="CB704" i="9"/>
  <c r="CA704" i="9"/>
  <c r="BZ704" i="9"/>
  <c r="BY704" i="9"/>
  <c r="BX704" i="9"/>
  <c r="BW704" i="9"/>
  <c r="BV704" i="9"/>
  <c r="BU704" i="9"/>
  <c r="BT704" i="9"/>
  <c r="BS704" i="9"/>
  <c r="BR704" i="9"/>
  <c r="BQ704" i="9"/>
  <c r="BP704" i="9"/>
  <c r="BO704" i="9"/>
  <c r="BN704" i="9"/>
  <c r="BM704" i="9"/>
  <c r="BL704" i="9"/>
  <c r="BK704" i="9"/>
  <c r="BJ704" i="9"/>
  <c r="BI704" i="9"/>
  <c r="BH704" i="9"/>
  <c r="BG704" i="9"/>
  <c r="BF704" i="9"/>
  <c r="BE704" i="9"/>
  <c r="BD704" i="9"/>
  <c r="BC704" i="9"/>
  <c r="BB704" i="9"/>
  <c r="BA704" i="9"/>
  <c r="AZ704" i="9"/>
  <c r="CK703" i="9"/>
  <c r="CJ703" i="9"/>
  <c r="CI703" i="9"/>
  <c r="CH703" i="9"/>
  <c r="CG703" i="9"/>
  <c r="CF703" i="9"/>
  <c r="CC703" i="9"/>
  <c r="CB703" i="9"/>
  <c r="CA703" i="9"/>
  <c r="BZ703" i="9"/>
  <c r="BY703" i="9"/>
  <c r="BX703" i="9"/>
  <c r="BW703" i="9"/>
  <c r="BV703" i="9"/>
  <c r="BU703" i="9"/>
  <c r="BT703" i="9"/>
  <c r="BS703" i="9"/>
  <c r="BR703" i="9"/>
  <c r="BQ703" i="9"/>
  <c r="BP703" i="9"/>
  <c r="BO703" i="9"/>
  <c r="BN703" i="9"/>
  <c r="BM703" i="9"/>
  <c r="BL703" i="9"/>
  <c r="BK703" i="9"/>
  <c r="BJ703" i="9"/>
  <c r="BI703" i="9"/>
  <c r="BH703" i="9"/>
  <c r="BG703" i="9"/>
  <c r="BF703" i="9"/>
  <c r="BE703" i="9"/>
  <c r="BD703" i="9"/>
  <c r="BC703" i="9"/>
  <c r="BB703" i="9"/>
  <c r="BA703" i="9"/>
  <c r="AZ703" i="9"/>
  <c r="CK702" i="9"/>
  <c r="CJ702" i="9"/>
  <c r="CI702" i="9"/>
  <c r="CH702" i="9"/>
  <c r="CG702" i="9"/>
  <c r="CF702" i="9"/>
  <c r="CC702" i="9"/>
  <c r="CB702" i="9"/>
  <c r="CA702" i="9"/>
  <c r="BZ702" i="9"/>
  <c r="BY702" i="9"/>
  <c r="BX702" i="9"/>
  <c r="BW702" i="9"/>
  <c r="BV702" i="9"/>
  <c r="BU702" i="9"/>
  <c r="BT702" i="9"/>
  <c r="BS702" i="9"/>
  <c r="BR702" i="9"/>
  <c r="BQ702" i="9"/>
  <c r="BP702" i="9"/>
  <c r="BO702" i="9"/>
  <c r="BN702" i="9"/>
  <c r="BM702" i="9"/>
  <c r="BL702" i="9"/>
  <c r="BK702" i="9"/>
  <c r="BJ702" i="9"/>
  <c r="BI702" i="9"/>
  <c r="BH702" i="9"/>
  <c r="BG702" i="9"/>
  <c r="BF702" i="9"/>
  <c r="BE702" i="9"/>
  <c r="BD702" i="9"/>
  <c r="BC702" i="9"/>
  <c r="BB702" i="9"/>
  <c r="BA702" i="9"/>
  <c r="AZ702" i="9"/>
  <c r="CK701" i="9"/>
  <c r="CJ701" i="9"/>
  <c r="CI701" i="9"/>
  <c r="CH701" i="9"/>
  <c r="CG701" i="9"/>
  <c r="CF701" i="9"/>
  <c r="CC701" i="9"/>
  <c r="CB701" i="9"/>
  <c r="CA701" i="9"/>
  <c r="BZ701" i="9"/>
  <c r="BY701" i="9"/>
  <c r="BX701" i="9"/>
  <c r="BW701" i="9"/>
  <c r="BV701" i="9"/>
  <c r="BU701" i="9"/>
  <c r="BT701" i="9"/>
  <c r="BS701" i="9"/>
  <c r="BR701" i="9"/>
  <c r="BQ701" i="9"/>
  <c r="BP701" i="9"/>
  <c r="BO701" i="9"/>
  <c r="BN701" i="9"/>
  <c r="BM701" i="9"/>
  <c r="BL701" i="9"/>
  <c r="BK701" i="9"/>
  <c r="BJ701" i="9"/>
  <c r="BI701" i="9"/>
  <c r="BH701" i="9"/>
  <c r="BG701" i="9"/>
  <c r="BF701" i="9"/>
  <c r="BE701" i="9"/>
  <c r="BD701" i="9"/>
  <c r="BC701" i="9"/>
  <c r="BB701" i="9"/>
  <c r="BA701" i="9"/>
  <c r="AZ701" i="9"/>
  <c r="CK700" i="9"/>
  <c r="CJ700" i="9"/>
  <c r="CI700" i="9"/>
  <c r="CH700" i="9"/>
  <c r="CG700" i="9"/>
  <c r="CF700" i="9"/>
  <c r="CC700" i="9"/>
  <c r="CB700" i="9"/>
  <c r="CA700" i="9"/>
  <c r="BZ700" i="9"/>
  <c r="BY700" i="9"/>
  <c r="BX700" i="9"/>
  <c r="BW700" i="9"/>
  <c r="BV700" i="9"/>
  <c r="BU700" i="9"/>
  <c r="BT700" i="9"/>
  <c r="BS700" i="9"/>
  <c r="BR700" i="9"/>
  <c r="BQ700" i="9"/>
  <c r="BP700" i="9"/>
  <c r="BO700" i="9"/>
  <c r="BN700" i="9"/>
  <c r="BM700" i="9"/>
  <c r="BL700" i="9"/>
  <c r="BK700" i="9"/>
  <c r="BJ700" i="9"/>
  <c r="BI700" i="9"/>
  <c r="BH700" i="9"/>
  <c r="BG700" i="9"/>
  <c r="BF700" i="9"/>
  <c r="BE700" i="9"/>
  <c r="BD700" i="9"/>
  <c r="BC700" i="9"/>
  <c r="BB700" i="9"/>
  <c r="BA700" i="9"/>
  <c r="AZ700" i="9"/>
  <c r="CK699" i="9"/>
  <c r="CJ699" i="9"/>
  <c r="CI699" i="9"/>
  <c r="CH699" i="9"/>
  <c r="CG699" i="9"/>
  <c r="CF699" i="9"/>
  <c r="CC699" i="9"/>
  <c r="CB699" i="9"/>
  <c r="CA699" i="9"/>
  <c r="BZ699" i="9"/>
  <c r="BY699" i="9"/>
  <c r="BX699" i="9"/>
  <c r="BW699" i="9"/>
  <c r="BV699" i="9"/>
  <c r="BU699" i="9"/>
  <c r="BT699" i="9"/>
  <c r="BS699" i="9"/>
  <c r="BR699" i="9"/>
  <c r="BQ699" i="9"/>
  <c r="BP699" i="9"/>
  <c r="BO699" i="9"/>
  <c r="BN699" i="9"/>
  <c r="BM699" i="9"/>
  <c r="BL699" i="9"/>
  <c r="BK699" i="9"/>
  <c r="BJ699" i="9"/>
  <c r="BI699" i="9"/>
  <c r="BH699" i="9"/>
  <c r="BG699" i="9"/>
  <c r="BF699" i="9"/>
  <c r="BE699" i="9"/>
  <c r="BD699" i="9"/>
  <c r="BC699" i="9"/>
  <c r="BB699" i="9"/>
  <c r="BA699" i="9"/>
  <c r="AZ699" i="9"/>
  <c r="CK698" i="9"/>
  <c r="CJ698" i="9"/>
  <c r="CI698" i="9"/>
  <c r="CH698" i="9"/>
  <c r="CG698" i="9"/>
  <c r="CF698" i="9"/>
  <c r="CC698" i="9"/>
  <c r="CB698" i="9"/>
  <c r="CA698" i="9"/>
  <c r="BZ698" i="9"/>
  <c r="BY698" i="9"/>
  <c r="BX698" i="9"/>
  <c r="BW698" i="9"/>
  <c r="BV698" i="9"/>
  <c r="BU698" i="9"/>
  <c r="BT698" i="9"/>
  <c r="BS698" i="9"/>
  <c r="BR698" i="9"/>
  <c r="BQ698" i="9"/>
  <c r="BP698" i="9"/>
  <c r="BO698" i="9"/>
  <c r="BN698" i="9"/>
  <c r="BM698" i="9"/>
  <c r="BL698" i="9"/>
  <c r="BK698" i="9"/>
  <c r="BJ698" i="9"/>
  <c r="BI698" i="9"/>
  <c r="BH698" i="9"/>
  <c r="BG698" i="9"/>
  <c r="BF698" i="9"/>
  <c r="BE698" i="9"/>
  <c r="BD698" i="9"/>
  <c r="BC698" i="9"/>
  <c r="BB698" i="9"/>
  <c r="BA698" i="9"/>
  <c r="AZ698" i="9"/>
  <c r="CK697" i="9"/>
  <c r="CJ697" i="9"/>
  <c r="CI697" i="9"/>
  <c r="CH697" i="9"/>
  <c r="CG697" i="9"/>
  <c r="CF697" i="9"/>
  <c r="CC697" i="9"/>
  <c r="CB697" i="9"/>
  <c r="CA697" i="9"/>
  <c r="BZ697" i="9"/>
  <c r="BY697" i="9"/>
  <c r="BX697" i="9"/>
  <c r="BW697" i="9"/>
  <c r="BV697" i="9"/>
  <c r="BU697" i="9"/>
  <c r="BT697" i="9"/>
  <c r="BS697" i="9"/>
  <c r="BR697" i="9"/>
  <c r="BQ697" i="9"/>
  <c r="BP697" i="9"/>
  <c r="BO697" i="9"/>
  <c r="BN697" i="9"/>
  <c r="BM697" i="9"/>
  <c r="BL697" i="9"/>
  <c r="BK697" i="9"/>
  <c r="BJ697" i="9"/>
  <c r="BI697" i="9"/>
  <c r="BH697" i="9"/>
  <c r="BG697" i="9"/>
  <c r="BF697" i="9"/>
  <c r="BE697" i="9"/>
  <c r="BD697" i="9"/>
  <c r="BC697" i="9"/>
  <c r="BB697" i="9"/>
  <c r="BA697" i="9"/>
  <c r="AZ697" i="9"/>
  <c r="CK696" i="9"/>
  <c r="CJ696" i="9"/>
  <c r="CI696" i="9"/>
  <c r="CH696" i="9"/>
  <c r="CG696" i="9"/>
  <c r="CF696" i="9"/>
  <c r="CC696" i="9"/>
  <c r="CB696" i="9"/>
  <c r="CA696" i="9"/>
  <c r="BZ696" i="9"/>
  <c r="BY696" i="9"/>
  <c r="BX696" i="9"/>
  <c r="BW696" i="9"/>
  <c r="BV696" i="9"/>
  <c r="BU696" i="9"/>
  <c r="BT696" i="9"/>
  <c r="BS696" i="9"/>
  <c r="BR696" i="9"/>
  <c r="BQ696" i="9"/>
  <c r="BP696" i="9"/>
  <c r="BO696" i="9"/>
  <c r="BN696" i="9"/>
  <c r="BM696" i="9"/>
  <c r="BL696" i="9"/>
  <c r="BK696" i="9"/>
  <c r="BJ696" i="9"/>
  <c r="BI696" i="9"/>
  <c r="BH696" i="9"/>
  <c r="BG696" i="9"/>
  <c r="BF696" i="9"/>
  <c r="BE696" i="9"/>
  <c r="BD696" i="9"/>
  <c r="BC696" i="9"/>
  <c r="BB696" i="9"/>
  <c r="BA696" i="9"/>
  <c r="AZ696" i="9"/>
  <c r="CK695" i="9"/>
  <c r="CJ695" i="9"/>
  <c r="CI695" i="9"/>
  <c r="CH695" i="9"/>
  <c r="CG695" i="9"/>
  <c r="CF695" i="9"/>
  <c r="CC695" i="9"/>
  <c r="CB695" i="9"/>
  <c r="CA695" i="9"/>
  <c r="BZ695" i="9"/>
  <c r="BY695" i="9"/>
  <c r="BX695" i="9"/>
  <c r="BW695" i="9"/>
  <c r="BV695" i="9"/>
  <c r="BU695" i="9"/>
  <c r="BT695" i="9"/>
  <c r="BS695" i="9"/>
  <c r="BR695" i="9"/>
  <c r="BQ695" i="9"/>
  <c r="BP695" i="9"/>
  <c r="BO695" i="9"/>
  <c r="BN695" i="9"/>
  <c r="BM695" i="9"/>
  <c r="BL695" i="9"/>
  <c r="BK695" i="9"/>
  <c r="BJ695" i="9"/>
  <c r="BI695" i="9"/>
  <c r="BH695" i="9"/>
  <c r="BG695" i="9"/>
  <c r="BF695" i="9"/>
  <c r="BE695" i="9"/>
  <c r="BD695" i="9"/>
  <c r="BC695" i="9"/>
  <c r="BB695" i="9"/>
  <c r="BA695" i="9"/>
  <c r="AZ695" i="9"/>
  <c r="CK694" i="9"/>
  <c r="CJ694" i="9"/>
  <c r="CI694" i="9"/>
  <c r="CH694" i="9"/>
  <c r="CG694" i="9"/>
  <c r="CF694" i="9"/>
  <c r="CC694" i="9"/>
  <c r="CB694" i="9"/>
  <c r="CA694" i="9"/>
  <c r="BZ694" i="9"/>
  <c r="BY694" i="9"/>
  <c r="BX694" i="9"/>
  <c r="BW694" i="9"/>
  <c r="BV694" i="9"/>
  <c r="BU694" i="9"/>
  <c r="BT694" i="9"/>
  <c r="BS694" i="9"/>
  <c r="BR694" i="9"/>
  <c r="BQ694" i="9"/>
  <c r="BP694" i="9"/>
  <c r="BO694" i="9"/>
  <c r="BN694" i="9"/>
  <c r="BM694" i="9"/>
  <c r="BL694" i="9"/>
  <c r="BK694" i="9"/>
  <c r="BJ694" i="9"/>
  <c r="BI694" i="9"/>
  <c r="BH694" i="9"/>
  <c r="BG694" i="9"/>
  <c r="BF694" i="9"/>
  <c r="BE694" i="9"/>
  <c r="BD694" i="9"/>
  <c r="BC694" i="9"/>
  <c r="BB694" i="9"/>
  <c r="BA694" i="9"/>
  <c r="AZ694" i="9"/>
  <c r="CK693" i="9"/>
  <c r="CJ693" i="9"/>
  <c r="CI693" i="9"/>
  <c r="CH693" i="9"/>
  <c r="CG693" i="9"/>
  <c r="CF693" i="9"/>
  <c r="CC693" i="9"/>
  <c r="CB693" i="9"/>
  <c r="CA693" i="9"/>
  <c r="BZ693" i="9"/>
  <c r="BY693" i="9"/>
  <c r="BX693" i="9"/>
  <c r="BW693" i="9"/>
  <c r="BV693" i="9"/>
  <c r="BU693" i="9"/>
  <c r="BT693" i="9"/>
  <c r="BS693" i="9"/>
  <c r="BR693" i="9"/>
  <c r="BQ693" i="9"/>
  <c r="BP693" i="9"/>
  <c r="BO693" i="9"/>
  <c r="BN693" i="9"/>
  <c r="BM693" i="9"/>
  <c r="BL693" i="9"/>
  <c r="BK693" i="9"/>
  <c r="BJ693" i="9"/>
  <c r="BI693" i="9"/>
  <c r="BH693" i="9"/>
  <c r="BG693" i="9"/>
  <c r="BF693" i="9"/>
  <c r="BE693" i="9"/>
  <c r="BD693" i="9"/>
  <c r="BC693" i="9"/>
  <c r="BB693" i="9"/>
  <c r="BA693" i="9"/>
  <c r="AZ693" i="9"/>
  <c r="CK692" i="9"/>
  <c r="CJ692" i="9"/>
  <c r="CI692" i="9"/>
  <c r="CH692" i="9"/>
  <c r="CG692" i="9"/>
  <c r="CF692" i="9"/>
  <c r="CC692" i="9"/>
  <c r="CB692" i="9"/>
  <c r="CA692" i="9"/>
  <c r="BZ692" i="9"/>
  <c r="BY692" i="9"/>
  <c r="BX692" i="9"/>
  <c r="BW692" i="9"/>
  <c r="BV692" i="9"/>
  <c r="BU692" i="9"/>
  <c r="BT692" i="9"/>
  <c r="BS692" i="9"/>
  <c r="BR692" i="9"/>
  <c r="BQ692" i="9"/>
  <c r="BP692" i="9"/>
  <c r="BO692" i="9"/>
  <c r="BN692" i="9"/>
  <c r="BM692" i="9"/>
  <c r="BL692" i="9"/>
  <c r="BK692" i="9"/>
  <c r="BJ692" i="9"/>
  <c r="BI692" i="9"/>
  <c r="BH692" i="9"/>
  <c r="BG692" i="9"/>
  <c r="BF692" i="9"/>
  <c r="BE692" i="9"/>
  <c r="BD692" i="9"/>
  <c r="BC692" i="9"/>
  <c r="BB692" i="9"/>
  <c r="BA692" i="9"/>
  <c r="AZ692" i="9"/>
  <c r="CK691" i="9"/>
  <c r="CJ691" i="9"/>
  <c r="CI691" i="9"/>
  <c r="CH691" i="9"/>
  <c r="CG691" i="9"/>
  <c r="CF691" i="9"/>
  <c r="CC691" i="9"/>
  <c r="CB691" i="9"/>
  <c r="CA691" i="9"/>
  <c r="BZ691" i="9"/>
  <c r="BY691" i="9"/>
  <c r="BX691" i="9"/>
  <c r="BW691" i="9"/>
  <c r="BV691" i="9"/>
  <c r="BU691" i="9"/>
  <c r="BT691" i="9"/>
  <c r="BS691" i="9"/>
  <c r="BR691" i="9"/>
  <c r="BQ691" i="9"/>
  <c r="BP691" i="9"/>
  <c r="BO691" i="9"/>
  <c r="BN691" i="9"/>
  <c r="BM691" i="9"/>
  <c r="BL691" i="9"/>
  <c r="BK691" i="9"/>
  <c r="BJ691" i="9"/>
  <c r="BI691" i="9"/>
  <c r="BH691" i="9"/>
  <c r="BG691" i="9"/>
  <c r="BF691" i="9"/>
  <c r="BE691" i="9"/>
  <c r="BD691" i="9"/>
  <c r="BC691" i="9"/>
  <c r="BB691" i="9"/>
  <c r="BA691" i="9"/>
  <c r="AZ691" i="9"/>
  <c r="CK690" i="9"/>
  <c r="CJ690" i="9"/>
  <c r="CI690" i="9"/>
  <c r="CH690" i="9"/>
  <c r="CG690" i="9"/>
  <c r="CF690" i="9"/>
  <c r="CC690" i="9"/>
  <c r="CB690" i="9"/>
  <c r="CA690" i="9"/>
  <c r="BZ690" i="9"/>
  <c r="BY690" i="9"/>
  <c r="BX690" i="9"/>
  <c r="BW690" i="9"/>
  <c r="BV690" i="9"/>
  <c r="BU690" i="9"/>
  <c r="BT690" i="9"/>
  <c r="BS690" i="9"/>
  <c r="BR690" i="9"/>
  <c r="BQ690" i="9"/>
  <c r="BP690" i="9"/>
  <c r="BO690" i="9"/>
  <c r="BN690" i="9"/>
  <c r="BM690" i="9"/>
  <c r="BL690" i="9"/>
  <c r="BK690" i="9"/>
  <c r="BJ690" i="9"/>
  <c r="BI690" i="9"/>
  <c r="BH690" i="9"/>
  <c r="BG690" i="9"/>
  <c r="BF690" i="9"/>
  <c r="BE690" i="9"/>
  <c r="BD690" i="9"/>
  <c r="BC690" i="9"/>
  <c r="BB690" i="9"/>
  <c r="BA690" i="9"/>
  <c r="AZ690" i="9"/>
  <c r="CK689" i="9"/>
  <c r="CJ689" i="9"/>
  <c r="CI689" i="9"/>
  <c r="CH689" i="9"/>
  <c r="CG689" i="9"/>
  <c r="CF689" i="9"/>
  <c r="CC689" i="9"/>
  <c r="CB689" i="9"/>
  <c r="CA689" i="9"/>
  <c r="BZ689" i="9"/>
  <c r="BY689" i="9"/>
  <c r="BX689" i="9"/>
  <c r="BW689" i="9"/>
  <c r="BV689" i="9"/>
  <c r="BU689" i="9"/>
  <c r="BT689" i="9"/>
  <c r="BS689" i="9"/>
  <c r="BR689" i="9"/>
  <c r="BQ689" i="9"/>
  <c r="BP689" i="9"/>
  <c r="BO689" i="9"/>
  <c r="BN689" i="9"/>
  <c r="BM689" i="9"/>
  <c r="BL689" i="9"/>
  <c r="BK689" i="9"/>
  <c r="BJ689" i="9"/>
  <c r="BI689" i="9"/>
  <c r="BH689" i="9"/>
  <c r="BG689" i="9"/>
  <c r="BF689" i="9"/>
  <c r="BE689" i="9"/>
  <c r="BD689" i="9"/>
  <c r="BC689" i="9"/>
  <c r="BB689" i="9"/>
  <c r="BA689" i="9"/>
  <c r="AZ689" i="9"/>
  <c r="CK688" i="9"/>
  <c r="CJ688" i="9"/>
  <c r="CI688" i="9"/>
  <c r="CH688" i="9"/>
  <c r="CG688" i="9"/>
  <c r="CF688" i="9"/>
  <c r="CC688" i="9"/>
  <c r="CB688" i="9"/>
  <c r="CA688" i="9"/>
  <c r="BZ688" i="9"/>
  <c r="BY688" i="9"/>
  <c r="BX688" i="9"/>
  <c r="BW688" i="9"/>
  <c r="BV688" i="9"/>
  <c r="BU688" i="9"/>
  <c r="BT688" i="9"/>
  <c r="BS688" i="9"/>
  <c r="BR688" i="9"/>
  <c r="BQ688" i="9"/>
  <c r="BP688" i="9"/>
  <c r="BO688" i="9"/>
  <c r="BN688" i="9"/>
  <c r="BM688" i="9"/>
  <c r="BL688" i="9"/>
  <c r="BK688" i="9"/>
  <c r="BJ688" i="9"/>
  <c r="BI688" i="9"/>
  <c r="BH688" i="9"/>
  <c r="BG688" i="9"/>
  <c r="BF688" i="9"/>
  <c r="BE688" i="9"/>
  <c r="BD688" i="9"/>
  <c r="BC688" i="9"/>
  <c r="BB688" i="9"/>
  <c r="BA688" i="9"/>
  <c r="AZ688" i="9"/>
  <c r="CK687" i="9"/>
  <c r="CJ687" i="9"/>
  <c r="CI687" i="9"/>
  <c r="CH687" i="9"/>
  <c r="CG687" i="9"/>
  <c r="CF687" i="9"/>
  <c r="CC687" i="9"/>
  <c r="CB687" i="9"/>
  <c r="CA687" i="9"/>
  <c r="BZ687" i="9"/>
  <c r="BY687" i="9"/>
  <c r="BX687" i="9"/>
  <c r="BW687" i="9"/>
  <c r="BV687" i="9"/>
  <c r="BU687" i="9"/>
  <c r="BT687" i="9"/>
  <c r="BS687" i="9"/>
  <c r="BR687" i="9"/>
  <c r="BQ687" i="9"/>
  <c r="BP687" i="9"/>
  <c r="BO687" i="9"/>
  <c r="BN687" i="9"/>
  <c r="BM687" i="9"/>
  <c r="BL687" i="9"/>
  <c r="BK687" i="9"/>
  <c r="BJ687" i="9"/>
  <c r="BI687" i="9"/>
  <c r="BH687" i="9"/>
  <c r="BG687" i="9"/>
  <c r="BF687" i="9"/>
  <c r="BE687" i="9"/>
  <c r="BD687" i="9"/>
  <c r="BC687" i="9"/>
  <c r="BB687" i="9"/>
  <c r="BA687" i="9"/>
  <c r="AZ687" i="9"/>
  <c r="CK686" i="9"/>
  <c r="CJ686" i="9"/>
  <c r="CI686" i="9"/>
  <c r="CH686" i="9"/>
  <c r="CG686" i="9"/>
  <c r="CF686" i="9"/>
  <c r="CC686" i="9"/>
  <c r="CB686" i="9"/>
  <c r="CA686" i="9"/>
  <c r="BZ686" i="9"/>
  <c r="BY686" i="9"/>
  <c r="BX686" i="9"/>
  <c r="BW686" i="9"/>
  <c r="BV686" i="9"/>
  <c r="BU686" i="9"/>
  <c r="BT686" i="9"/>
  <c r="BS686" i="9"/>
  <c r="BR686" i="9"/>
  <c r="BQ686" i="9"/>
  <c r="BP686" i="9"/>
  <c r="BO686" i="9"/>
  <c r="BN686" i="9"/>
  <c r="BM686" i="9"/>
  <c r="BL686" i="9"/>
  <c r="BK686" i="9"/>
  <c r="BJ686" i="9"/>
  <c r="BI686" i="9"/>
  <c r="BH686" i="9"/>
  <c r="BG686" i="9"/>
  <c r="BF686" i="9"/>
  <c r="BE686" i="9"/>
  <c r="BD686" i="9"/>
  <c r="BC686" i="9"/>
  <c r="BB686" i="9"/>
  <c r="BA686" i="9"/>
  <c r="AZ686" i="9"/>
  <c r="CK685" i="9"/>
  <c r="CJ685" i="9"/>
  <c r="CI685" i="9"/>
  <c r="CH685" i="9"/>
  <c r="CG685" i="9"/>
  <c r="CF685" i="9"/>
  <c r="CC685" i="9"/>
  <c r="CB685" i="9"/>
  <c r="CA685" i="9"/>
  <c r="BZ685" i="9"/>
  <c r="BY685" i="9"/>
  <c r="BX685" i="9"/>
  <c r="BW685" i="9"/>
  <c r="BV685" i="9"/>
  <c r="BU685" i="9"/>
  <c r="BT685" i="9"/>
  <c r="BS685" i="9"/>
  <c r="BR685" i="9"/>
  <c r="BQ685" i="9"/>
  <c r="BP685" i="9"/>
  <c r="BO685" i="9"/>
  <c r="BN685" i="9"/>
  <c r="BM685" i="9"/>
  <c r="BL685" i="9"/>
  <c r="BK685" i="9"/>
  <c r="BJ685" i="9"/>
  <c r="BI685" i="9"/>
  <c r="BH685" i="9"/>
  <c r="BG685" i="9"/>
  <c r="BF685" i="9"/>
  <c r="BE685" i="9"/>
  <c r="BD685" i="9"/>
  <c r="BC685" i="9"/>
  <c r="BB685" i="9"/>
  <c r="BA685" i="9"/>
  <c r="AZ685" i="9"/>
  <c r="CK684" i="9"/>
  <c r="CJ684" i="9"/>
  <c r="CI684" i="9"/>
  <c r="CH684" i="9"/>
  <c r="CG684" i="9"/>
  <c r="CF684" i="9"/>
  <c r="CC684" i="9"/>
  <c r="CB684" i="9"/>
  <c r="CA684" i="9"/>
  <c r="BZ684" i="9"/>
  <c r="BY684" i="9"/>
  <c r="BX684" i="9"/>
  <c r="BW684" i="9"/>
  <c r="BV684" i="9"/>
  <c r="BU684" i="9"/>
  <c r="BT684" i="9"/>
  <c r="BS684" i="9"/>
  <c r="BR684" i="9"/>
  <c r="BQ684" i="9"/>
  <c r="BP684" i="9"/>
  <c r="BO684" i="9"/>
  <c r="BN684" i="9"/>
  <c r="BM684" i="9"/>
  <c r="BL684" i="9"/>
  <c r="BK684" i="9"/>
  <c r="BJ684" i="9"/>
  <c r="BI684" i="9"/>
  <c r="BH684" i="9"/>
  <c r="BG684" i="9"/>
  <c r="BF684" i="9"/>
  <c r="BE684" i="9"/>
  <c r="BD684" i="9"/>
  <c r="BC684" i="9"/>
  <c r="BB684" i="9"/>
  <c r="BA684" i="9"/>
  <c r="AZ684" i="9"/>
  <c r="CK683" i="9"/>
  <c r="CJ683" i="9"/>
  <c r="CI683" i="9"/>
  <c r="CH683" i="9"/>
  <c r="CG683" i="9"/>
  <c r="CF683" i="9"/>
  <c r="CC683" i="9"/>
  <c r="CB683" i="9"/>
  <c r="CA683" i="9"/>
  <c r="BZ683" i="9"/>
  <c r="BY683" i="9"/>
  <c r="BX683" i="9"/>
  <c r="BW683" i="9"/>
  <c r="BV683" i="9"/>
  <c r="BU683" i="9"/>
  <c r="BT683" i="9"/>
  <c r="BS683" i="9"/>
  <c r="BR683" i="9"/>
  <c r="BQ683" i="9"/>
  <c r="BP683" i="9"/>
  <c r="BO683" i="9"/>
  <c r="BN683" i="9"/>
  <c r="BM683" i="9"/>
  <c r="BL683" i="9"/>
  <c r="BK683" i="9"/>
  <c r="BJ683" i="9"/>
  <c r="BI683" i="9"/>
  <c r="BH683" i="9"/>
  <c r="BG683" i="9"/>
  <c r="BF683" i="9"/>
  <c r="BE683" i="9"/>
  <c r="BD683" i="9"/>
  <c r="BC683" i="9"/>
  <c r="BB683" i="9"/>
  <c r="BA683" i="9"/>
  <c r="AZ683" i="9"/>
  <c r="CK682" i="9"/>
  <c r="CJ682" i="9"/>
  <c r="CI682" i="9"/>
  <c r="CH682" i="9"/>
  <c r="CG682" i="9"/>
  <c r="CF682" i="9"/>
  <c r="CC682" i="9"/>
  <c r="CB682" i="9"/>
  <c r="CA682" i="9"/>
  <c r="BZ682" i="9"/>
  <c r="BY682" i="9"/>
  <c r="BX682" i="9"/>
  <c r="BW682" i="9"/>
  <c r="BV682" i="9"/>
  <c r="BU682" i="9"/>
  <c r="BT682" i="9"/>
  <c r="BS682" i="9"/>
  <c r="BR682" i="9"/>
  <c r="BQ682" i="9"/>
  <c r="BP682" i="9"/>
  <c r="BO682" i="9"/>
  <c r="BN682" i="9"/>
  <c r="BM682" i="9"/>
  <c r="BL682" i="9"/>
  <c r="BK682" i="9"/>
  <c r="BJ682" i="9"/>
  <c r="BI682" i="9"/>
  <c r="BH682" i="9"/>
  <c r="BG682" i="9"/>
  <c r="BF682" i="9"/>
  <c r="BE682" i="9"/>
  <c r="BD682" i="9"/>
  <c r="BC682" i="9"/>
  <c r="BB682" i="9"/>
  <c r="BA682" i="9"/>
  <c r="AZ682" i="9"/>
  <c r="CK681" i="9"/>
  <c r="CJ681" i="9"/>
  <c r="CI681" i="9"/>
  <c r="CH681" i="9"/>
  <c r="CG681" i="9"/>
  <c r="CF681" i="9"/>
  <c r="CC681" i="9"/>
  <c r="CB681" i="9"/>
  <c r="CA681" i="9"/>
  <c r="BZ681" i="9"/>
  <c r="BY681" i="9"/>
  <c r="BX681" i="9"/>
  <c r="BW681" i="9"/>
  <c r="BV681" i="9"/>
  <c r="BU681" i="9"/>
  <c r="BT681" i="9"/>
  <c r="BS681" i="9"/>
  <c r="BR681" i="9"/>
  <c r="BQ681" i="9"/>
  <c r="BP681" i="9"/>
  <c r="BO681" i="9"/>
  <c r="BN681" i="9"/>
  <c r="BM681" i="9"/>
  <c r="BL681" i="9"/>
  <c r="BK681" i="9"/>
  <c r="BJ681" i="9"/>
  <c r="BI681" i="9"/>
  <c r="BH681" i="9"/>
  <c r="BG681" i="9"/>
  <c r="BF681" i="9"/>
  <c r="BE681" i="9"/>
  <c r="BD681" i="9"/>
  <c r="BC681" i="9"/>
  <c r="BB681" i="9"/>
  <c r="BA681" i="9"/>
  <c r="AZ681" i="9"/>
  <c r="CK680" i="9"/>
  <c r="CJ680" i="9"/>
  <c r="CI680" i="9"/>
  <c r="CH680" i="9"/>
  <c r="CG680" i="9"/>
  <c r="CF680" i="9"/>
  <c r="CC680" i="9"/>
  <c r="CB680" i="9"/>
  <c r="CA680" i="9"/>
  <c r="BZ680" i="9"/>
  <c r="BY680" i="9"/>
  <c r="BX680" i="9"/>
  <c r="BW680" i="9"/>
  <c r="BV680" i="9"/>
  <c r="BU680" i="9"/>
  <c r="BT680" i="9"/>
  <c r="BS680" i="9"/>
  <c r="BR680" i="9"/>
  <c r="BQ680" i="9"/>
  <c r="BP680" i="9"/>
  <c r="BO680" i="9"/>
  <c r="BN680" i="9"/>
  <c r="BM680" i="9"/>
  <c r="BL680" i="9"/>
  <c r="BK680" i="9"/>
  <c r="BJ680" i="9"/>
  <c r="BI680" i="9"/>
  <c r="BH680" i="9"/>
  <c r="BG680" i="9"/>
  <c r="BF680" i="9"/>
  <c r="BE680" i="9"/>
  <c r="BD680" i="9"/>
  <c r="BC680" i="9"/>
  <c r="BB680" i="9"/>
  <c r="BA680" i="9"/>
  <c r="AZ680" i="9"/>
  <c r="CK679" i="9"/>
  <c r="CJ679" i="9"/>
  <c r="CI679" i="9"/>
  <c r="CH679" i="9"/>
  <c r="CG679" i="9"/>
  <c r="CF679" i="9"/>
  <c r="CC679" i="9"/>
  <c r="CB679" i="9"/>
  <c r="CA679" i="9"/>
  <c r="BZ679" i="9"/>
  <c r="BY679" i="9"/>
  <c r="BX679" i="9"/>
  <c r="BW679" i="9"/>
  <c r="BV679" i="9"/>
  <c r="BU679" i="9"/>
  <c r="BT679" i="9"/>
  <c r="BS679" i="9"/>
  <c r="BR679" i="9"/>
  <c r="BQ679" i="9"/>
  <c r="BP679" i="9"/>
  <c r="BO679" i="9"/>
  <c r="BN679" i="9"/>
  <c r="BM679" i="9"/>
  <c r="BL679" i="9"/>
  <c r="BK679" i="9"/>
  <c r="BJ679" i="9"/>
  <c r="BI679" i="9"/>
  <c r="BH679" i="9"/>
  <c r="BG679" i="9"/>
  <c r="BF679" i="9"/>
  <c r="BE679" i="9"/>
  <c r="BD679" i="9"/>
  <c r="BC679" i="9"/>
  <c r="BB679" i="9"/>
  <c r="BA679" i="9"/>
  <c r="AZ679" i="9"/>
  <c r="CK678" i="9"/>
  <c r="CJ678" i="9"/>
  <c r="CI678" i="9"/>
  <c r="CH678" i="9"/>
  <c r="CG678" i="9"/>
  <c r="CF678" i="9"/>
  <c r="CC678" i="9"/>
  <c r="CB678" i="9"/>
  <c r="CA678" i="9"/>
  <c r="BZ678" i="9"/>
  <c r="BY678" i="9"/>
  <c r="BX678" i="9"/>
  <c r="BW678" i="9"/>
  <c r="BV678" i="9"/>
  <c r="BU678" i="9"/>
  <c r="BT678" i="9"/>
  <c r="BS678" i="9"/>
  <c r="BR678" i="9"/>
  <c r="BQ678" i="9"/>
  <c r="BP678" i="9"/>
  <c r="BO678" i="9"/>
  <c r="BN678" i="9"/>
  <c r="BM678" i="9"/>
  <c r="BL678" i="9"/>
  <c r="BK678" i="9"/>
  <c r="BJ678" i="9"/>
  <c r="BI678" i="9"/>
  <c r="BH678" i="9"/>
  <c r="BG678" i="9"/>
  <c r="BF678" i="9"/>
  <c r="BE678" i="9"/>
  <c r="BD678" i="9"/>
  <c r="BC678" i="9"/>
  <c r="BB678" i="9"/>
  <c r="BA678" i="9"/>
  <c r="AZ678" i="9"/>
  <c r="CK677" i="9"/>
  <c r="CJ677" i="9"/>
  <c r="CI677" i="9"/>
  <c r="CH677" i="9"/>
  <c r="CG677" i="9"/>
  <c r="CF677" i="9"/>
  <c r="CC677" i="9"/>
  <c r="CB677" i="9"/>
  <c r="CA677" i="9"/>
  <c r="BZ677" i="9"/>
  <c r="BY677" i="9"/>
  <c r="BX677" i="9"/>
  <c r="BW677" i="9"/>
  <c r="BV677" i="9"/>
  <c r="BU677" i="9"/>
  <c r="BT677" i="9"/>
  <c r="BS677" i="9"/>
  <c r="BR677" i="9"/>
  <c r="BQ677" i="9"/>
  <c r="BP677" i="9"/>
  <c r="BO677" i="9"/>
  <c r="BN677" i="9"/>
  <c r="BM677" i="9"/>
  <c r="BL677" i="9"/>
  <c r="BK677" i="9"/>
  <c r="BJ677" i="9"/>
  <c r="BI677" i="9"/>
  <c r="BH677" i="9"/>
  <c r="BG677" i="9"/>
  <c r="BF677" i="9"/>
  <c r="BE677" i="9"/>
  <c r="BD677" i="9"/>
  <c r="BC677" i="9"/>
  <c r="BB677" i="9"/>
  <c r="BA677" i="9"/>
  <c r="AZ677" i="9"/>
  <c r="CK676" i="9"/>
  <c r="CJ676" i="9"/>
  <c r="CI676" i="9"/>
  <c r="CH676" i="9"/>
  <c r="CG676" i="9"/>
  <c r="CF676" i="9"/>
  <c r="CC676" i="9"/>
  <c r="CB676" i="9"/>
  <c r="CA676" i="9"/>
  <c r="BZ676" i="9"/>
  <c r="BY676" i="9"/>
  <c r="BX676" i="9"/>
  <c r="BW676" i="9"/>
  <c r="BV676" i="9"/>
  <c r="BU676" i="9"/>
  <c r="BT676" i="9"/>
  <c r="BS676" i="9"/>
  <c r="BR676" i="9"/>
  <c r="BQ676" i="9"/>
  <c r="BP676" i="9"/>
  <c r="BO676" i="9"/>
  <c r="BN676" i="9"/>
  <c r="BM676" i="9"/>
  <c r="BL676" i="9"/>
  <c r="BK676" i="9"/>
  <c r="BJ676" i="9"/>
  <c r="BI676" i="9"/>
  <c r="BH676" i="9"/>
  <c r="BG676" i="9"/>
  <c r="BF676" i="9"/>
  <c r="BE676" i="9"/>
  <c r="BD676" i="9"/>
  <c r="BC676" i="9"/>
  <c r="BB676" i="9"/>
  <c r="BA676" i="9"/>
  <c r="AZ676" i="9"/>
  <c r="CK675" i="9"/>
  <c r="CJ675" i="9"/>
  <c r="CI675" i="9"/>
  <c r="CH675" i="9"/>
  <c r="CG675" i="9"/>
  <c r="CF675" i="9"/>
  <c r="CC675" i="9"/>
  <c r="CB675" i="9"/>
  <c r="CA675" i="9"/>
  <c r="BZ675" i="9"/>
  <c r="BY675" i="9"/>
  <c r="BX675" i="9"/>
  <c r="BW675" i="9"/>
  <c r="BV675" i="9"/>
  <c r="BU675" i="9"/>
  <c r="BT675" i="9"/>
  <c r="BS675" i="9"/>
  <c r="BR675" i="9"/>
  <c r="BQ675" i="9"/>
  <c r="BP675" i="9"/>
  <c r="BO675" i="9"/>
  <c r="BN675" i="9"/>
  <c r="BM675" i="9"/>
  <c r="BL675" i="9"/>
  <c r="BK675" i="9"/>
  <c r="BJ675" i="9"/>
  <c r="BI675" i="9"/>
  <c r="BH675" i="9"/>
  <c r="BG675" i="9"/>
  <c r="BF675" i="9"/>
  <c r="BE675" i="9"/>
  <c r="BD675" i="9"/>
  <c r="BC675" i="9"/>
  <c r="BB675" i="9"/>
  <c r="BA675" i="9"/>
  <c r="AZ675" i="9"/>
  <c r="CK674" i="9"/>
  <c r="CJ674" i="9"/>
  <c r="CI674" i="9"/>
  <c r="CH674" i="9"/>
  <c r="CG674" i="9"/>
  <c r="CF674" i="9"/>
  <c r="CC674" i="9"/>
  <c r="CB674" i="9"/>
  <c r="CA674" i="9"/>
  <c r="BZ674" i="9"/>
  <c r="BY674" i="9"/>
  <c r="BX674" i="9"/>
  <c r="BW674" i="9"/>
  <c r="BV674" i="9"/>
  <c r="BU674" i="9"/>
  <c r="BT674" i="9"/>
  <c r="BS674" i="9"/>
  <c r="BR674" i="9"/>
  <c r="BQ674" i="9"/>
  <c r="BP674" i="9"/>
  <c r="BO674" i="9"/>
  <c r="BN674" i="9"/>
  <c r="BM674" i="9"/>
  <c r="BL674" i="9"/>
  <c r="BK674" i="9"/>
  <c r="BJ674" i="9"/>
  <c r="BI674" i="9"/>
  <c r="BH674" i="9"/>
  <c r="BG674" i="9"/>
  <c r="BF674" i="9"/>
  <c r="BE674" i="9"/>
  <c r="BD674" i="9"/>
  <c r="BC674" i="9"/>
  <c r="BB674" i="9"/>
  <c r="BA674" i="9"/>
  <c r="AZ674" i="9"/>
  <c r="CK673" i="9"/>
  <c r="CJ673" i="9"/>
  <c r="CI673" i="9"/>
  <c r="CH673" i="9"/>
  <c r="CG673" i="9"/>
  <c r="CF673" i="9"/>
  <c r="CC673" i="9"/>
  <c r="CB673" i="9"/>
  <c r="CA673" i="9"/>
  <c r="BZ673" i="9"/>
  <c r="BY673" i="9"/>
  <c r="BX673" i="9"/>
  <c r="BW673" i="9"/>
  <c r="BV673" i="9"/>
  <c r="BU673" i="9"/>
  <c r="BT673" i="9"/>
  <c r="BS673" i="9"/>
  <c r="BR673" i="9"/>
  <c r="BQ673" i="9"/>
  <c r="BP673" i="9"/>
  <c r="BO673" i="9"/>
  <c r="BN673" i="9"/>
  <c r="BM673" i="9"/>
  <c r="BL673" i="9"/>
  <c r="BK673" i="9"/>
  <c r="BJ673" i="9"/>
  <c r="BI673" i="9"/>
  <c r="BH673" i="9"/>
  <c r="BG673" i="9"/>
  <c r="BF673" i="9"/>
  <c r="BE673" i="9"/>
  <c r="BD673" i="9"/>
  <c r="BC673" i="9"/>
  <c r="BB673" i="9"/>
  <c r="BA673" i="9"/>
  <c r="AZ673" i="9"/>
  <c r="CK672" i="9"/>
  <c r="CJ672" i="9"/>
  <c r="CI672" i="9"/>
  <c r="CH672" i="9"/>
  <c r="CG672" i="9"/>
  <c r="CF672" i="9"/>
  <c r="CC672" i="9"/>
  <c r="CB672" i="9"/>
  <c r="CA672" i="9"/>
  <c r="BZ672" i="9"/>
  <c r="BY672" i="9"/>
  <c r="BX672" i="9"/>
  <c r="BW672" i="9"/>
  <c r="BV672" i="9"/>
  <c r="BU672" i="9"/>
  <c r="BT672" i="9"/>
  <c r="BS672" i="9"/>
  <c r="BR672" i="9"/>
  <c r="BQ672" i="9"/>
  <c r="BP672" i="9"/>
  <c r="BO672" i="9"/>
  <c r="BN672" i="9"/>
  <c r="BM672" i="9"/>
  <c r="BL672" i="9"/>
  <c r="BK672" i="9"/>
  <c r="BJ672" i="9"/>
  <c r="BI672" i="9"/>
  <c r="BH672" i="9"/>
  <c r="BG672" i="9"/>
  <c r="BF672" i="9"/>
  <c r="BE672" i="9"/>
  <c r="BD672" i="9"/>
  <c r="BC672" i="9"/>
  <c r="BB672" i="9"/>
  <c r="BA672" i="9"/>
  <c r="AZ672" i="9"/>
  <c r="CK671" i="9"/>
  <c r="CJ671" i="9"/>
  <c r="CI671" i="9"/>
  <c r="CH671" i="9"/>
  <c r="CG671" i="9"/>
  <c r="CF671" i="9"/>
  <c r="CC671" i="9"/>
  <c r="CB671" i="9"/>
  <c r="CA671" i="9"/>
  <c r="BZ671" i="9"/>
  <c r="BY671" i="9"/>
  <c r="BX671" i="9"/>
  <c r="BW671" i="9"/>
  <c r="BV671" i="9"/>
  <c r="BU671" i="9"/>
  <c r="BT671" i="9"/>
  <c r="BS671" i="9"/>
  <c r="BR671" i="9"/>
  <c r="BQ671" i="9"/>
  <c r="BP671" i="9"/>
  <c r="BO671" i="9"/>
  <c r="BN671" i="9"/>
  <c r="BM671" i="9"/>
  <c r="BL671" i="9"/>
  <c r="BK671" i="9"/>
  <c r="BJ671" i="9"/>
  <c r="BI671" i="9"/>
  <c r="BH671" i="9"/>
  <c r="BG671" i="9"/>
  <c r="BF671" i="9"/>
  <c r="BE671" i="9"/>
  <c r="BD671" i="9"/>
  <c r="BC671" i="9"/>
  <c r="BB671" i="9"/>
  <c r="BA671" i="9"/>
  <c r="AZ671" i="9"/>
  <c r="CK670" i="9"/>
  <c r="CJ670" i="9"/>
  <c r="CI670" i="9"/>
  <c r="CH670" i="9"/>
  <c r="CG670" i="9"/>
  <c r="CF670" i="9"/>
  <c r="CC670" i="9"/>
  <c r="CB670" i="9"/>
  <c r="CA670" i="9"/>
  <c r="BZ670" i="9"/>
  <c r="BY670" i="9"/>
  <c r="BX670" i="9"/>
  <c r="BW670" i="9"/>
  <c r="BV670" i="9"/>
  <c r="BU670" i="9"/>
  <c r="BT670" i="9"/>
  <c r="BS670" i="9"/>
  <c r="BR670" i="9"/>
  <c r="BQ670" i="9"/>
  <c r="BP670" i="9"/>
  <c r="BO670" i="9"/>
  <c r="BN670" i="9"/>
  <c r="BM670" i="9"/>
  <c r="BL670" i="9"/>
  <c r="BK670" i="9"/>
  <c r="BJ670" i="9"/>
  <c r="BI670" i="9"/>
  <c r="BH670" i="9"/>
  <c r="BG670" i="9"/>
  <c r="BF670" i="9"/>
  <c r="BE670" i="9"/>
  <c r="BD670" i="9"/>
  <c r="BC670" i="9"/>
  <c r="BB670" i="9"/>
  <c r="BA670" i="9"/>
  <c r="AZ670" i="9"/>
  <c r="CK669" i="9"/>
  <c r="CJ669" i="9"/>
  <c r="CI669" i="9"/>
  <c r="CH669" i="9"/>
  <c r="CG669" i="9"/>
  <c r="CF669" i="9"/>
  <c r="CC669" i="9"/>
  <c r="CB669" i="9"/>
  <c r="CA669" i="9"/>
  <c r="BZ669" i="9"/>
  <c r="BY669" i="9"/>
  <c r="BX669" i="9"/>
  <c r="BW669" i="9"/>
  <c r="BV669" i="9"/>
  <c r="BU669" i="9"/>
  <c r="BT669" i="9"/>
  <c r="BS669" i="9"/>
  <c r="BR669" i="9"/>
  <c r="BQ669" i="9"/>
  <c r="BP669" i="9"/>
  <c r="BO669" i="9"/>
  <c r="BN669" i="9"/>
  <c r="BM669" i="9"/>
  <c r="BL669" i="9"/>
  <c r="BK669" i="9"/>
  <c r="BJ669" i="9"/>
  <c r="BI669" i="9"/>
  <c r="BH669" i="9"/>
  <c r="BG669" i="9"/>
  <c r="BF669" i="9"/>
  <c r="BE669" i="9"/>
  <c r="BD669" i="9"/>
  <c r="BC669" i="9"/>
  <c r="BB669" i="9"/>
  <c r="BA669" i="9"/>
  <c r="AZ669" i="9"/>
  <c r="CK668" i="9"/>
  <c r="CJ668" i="9"/>
  <c r="CI668" i="9"/>
  <c r="CH668" i="9"/>
  <c r="CG668" i="9"/>
  <c r="CF668" i="9"/>
  <c r="CC668" i="9"/>
  <c r="CB668" i="9"/>
  <c r="CA668" i="9"/>
  <c r="BZ668" i="9"/>
  <c r="BY668" i="9"/>
  <c r="BX668" i="9"/>
  <c r="BW668" i="9"/>
  <c r="BV668" i="9"/>
  <c r="BU668" i="9"/>
  <c r="BT668" i="9"/>
  <c r="BS668" i="9"/>
  <c r="BR668" i="9"/>
  <c r="BQ668" i="9"/>
  <c r="BP668" i="9"/>
  <c r="BO668" i="9"/>
  <c r="BN668" i="9"/>
  <c r="BM668" i="9"/>
  <c r="BL668" i="9"/>
  <c r="BK668" i="9"/>
  <c r="BJ668" i="9"/>
  <c r="BI668" i="9"/>
  <c r="BH668" i="9"/>
  <c r="BG668" i="9"/>
  <c r="BF668" i="9"/>
  <c r="BE668" i="9"/>
  <c r="BD668" i="9"/>
  <c r="BC668" i="9"/>
  <c r="BB668" i="9"/>
  <c r="BA668" i="9"/>
  <c r="AZ668" i="9"/>
  <c r="CK667" i="9"/>
  <c r="CJ667" i="9"/>
  <c r="CI667" i="9"/>
  <c r="CH667" i="9"/>
  <c r="CG667" i="9"/>
  <c r="CF667" i="9"/>
  <c r="CC667" i="9"/>
  <c r="CB667" i="9"/>
  <c r="CA667" i="9"/>
  <c r="BZ667" i="9"/>
  <c r="BY667" i="9"/>
  <c r="BX667" i="9"/>
  <c r="BW667" i="9"/>
  <c r="BV667" i="9"/>
  <c r="BU667" i="9"/>
  <c r="BT667" i="9"/>
  <c r="BS667" i="9"/>
  <c r="BR667" i="9"/>
  <c r="BQ667" i="9"/>
  <c r="BP667" i="9"/>
  <c r="BO667" i="9"/>
  <c r="BN667" i="9"/>
  <c r="BM667" i="9"/>
  <c r="BL667" i="9"/>
  <c r="BK667" i="9"/>
  <c r="BJ667" i="9"/>
  <c r="BI667" i="9"/>
  <c r="BH667" i="9"/>
  <c r="BG667" i="9"/>
  <c r="BF667" i="9"/>
  <c r="BE667" i="9"/>
  <c r="BD667" i="9"/>
  <c r="BC667" i="9"/>
  <c r="BB667" i="9"/>
  <c r="BA667" i="9"/>
  <c r="AZ667" i="9"/>
  <c r="CK666" i="9"/>
  <c r="CJ666" i="9"/>
  <c r="CI666" i="9"/>
  <c r="CH666" i="9"/>
  <c r="CG666" i="9"/>
  <c r="CF666" i="9"/>
  <c r="CC666" i="9"/>
  <c r="CB666" i="9"/>
  <c r="CA666" i="9"/>
  <c r="BZ666" i="9"/>
  <c r="BY666" i="9"/>
  <c r="BX666" i="9"/>
  <c r="BW666" i="9"/>
  <c r="BV666" i="9"/>
  <c r="BU666" i="9"/>
  <c r="BT666" i="9"/>
  <c r="BS666" i="9"/>
  <c r="BR666" i="9"/>
  <c r="BQ666" i="9"/>
  <c r="BP666" i="9"/>
  <c r="BO666" i="9"/>
  <c r="BN666" i="9"/>
  <c r="BM666" i="9"/>
  <c r="BL666" i="9"/>
  <c r="BK666" i="9"/>
  <c r="BJ666" i="9"/>
  <c r="BI666" i="9"/>
  <c r="BH666" i="9"/>
  <c r="BG666" i="9"/>
  <c r="BF666" i="9"/>
  <c r="BE666" i="9"/>
  <c r="BD666" i="9"/>
  <c r="BC666" i="9"/>
  <c r="BB666" i="9"/>
  <c r="BA666" i="9"/>
  <c r="AZ666" i="9"/>
  <c r="CK665" i="9"/>
  <c r="CJ665" i="9"/>
  <c r="CI665" i="9"/>
  <c r="CH665" i="9"/>
  <c r="CG665" i="9"/>
  <c r="CF665" i="9"/>
  <c r="CC665" i="9"/>
  <c r="CB665" i="9"/>
  <c r="CA665" i="9"/>
  <c r="BZ665" i="9"/>
  <c r="BY665" i="9"/>
  <c r="BX665" i="9"/>
  <c r="BW665" i="9"/>
  <c r="BV665" i="9"/>
  <c r="BU665" i="9"/>
  <c r="BT665" i="9"/>
  <c r="BS665" i="9"/>
  <c r="BR665" i="9"/>
  <c r="BQ665" i="9"/>
  <c r="BP665" i="9"/>
  <c r="BO665" i="9"/>
  <c r="BN665" i="9"/>
  <c r="BM665" i="9"/>
  <c r="BL665" i="9"/>
  <c r="BK665" i="9"/>
  <c r="BJ665" i="9"/>
  <c r="BI665" i="9"/>
  <c r="BH665" i="9"/>
  <c r="BG665" i="9"/>
  <c r="BF665" i="9"/>
  <c r="BE665" i="9"/>
  <c r="BD665" i="9"/>
  <c r="BC665" i="9"/>
  <c r="BB665" i="9"/>
  <c r="BA665" i="9"/>
  <c r="AZ665" i="9"/>
  <c r="CK664" i="9"/>
  <c r="CJ664" i="9"/>
  <c r="CI664" i="9"/>
  <c r="CH664" i="9"/>
  <c r="CG664" i="9"/>
  <c r="CF664" i="9"/>
  <c r="CC664" i="9"/>
  <c r="CB664" i="9"/>
  <c r="CA664" i="9"/>
  <c r="BZ664" i="9"/>
  <c r="BY664" i="9"/>
  <c r="BX664" i="9"/>
  <c r="BW664" i="9"/>
  <c r="BV664" i="9"/>
  <c r="BU664" i="9"/>
  <c r="BT664" i="9"/>
  <c r="BS664" i="9"/>
  <c r="BR664" i="9"/>
  <c r="BQ664" i="9"/>
  <c r="BP664" i="9"/>
  <c r="BO664" i="9"/>
  <c r="BN664" i="9"/>
  <c r="BM664" i="9"/>
  <c r="BL664" i="9"/>
  <c r="BK664" i="9"/>
  <c r="BJ664" i="9"/>
  <c r="BI664" i="9"/>
  <c r="BH664" i="9"/>
  <c r="BG664" i="9"/>
  <c r="BF664" i="9"/>
  <c r="BE664" i="9"/>
  <c r="BD664" i="9"/>
  <c r="BC664" i="9"/>
  <c r="BB664" i="9"/>
  <c r="BA664" i="9"/>
  <c r="AZ664" i="9"/>
  <c r="CK663" i="9"/>
  <c r="CJ663" i="9"/>
  <c r="CI663" i="9"/>
  <c r="CH663" i="9"/>
  <c r="CG663" i="9"/>
  <c r="CF663" i="9"/>
  <c r="CC663" i="9"/>
  <c r="CB663" i="9"/>
  <c r="CA663" i="9"/>
  <c r="BZ663" i="9"/>
  <c r="BY663" i="9"/>
  <c r="BX663" i="9"/>
  <c r="BW663" i="9"/>
  <c r="BV663" i="9"/>
  <c r="BU663" i="9"/>
  <c r="BT663" i="9"/>
  <c r="BS663" i="9"/>
  <c r="BR663" i="9"/>
  <c r="BQ663" i="9"/>
  <c r="BP663" i="9"/>
  <c r="BO663" i="9"/>
  <c r="BN663" i="9"/>
  <c r="BM663" i="9"/>
  <c r="BL663" i="9"/>
  <c r="BK663" i="9"/>
  <c r="BJ663" i="9"/>
  <c r="BI663" i="9"/>
  <c r="BH663" i="9"/>
  <c r="BG663" i="9"/>
  <c r="BF663" i="9"/>
  <c r="BE663" i="9"/>
  <c r="BD663" i="9"/>
  <c r="BC663" i="9"/>
  <c r="BB663" i="9"/>
  <c r="BA663" i="9"/>
  <c r="AZ663" i="9"/>
  <c r="CK662" i="9"/>
  <c r="CJ662" i="9"/>
  <c r="CI662" i="9"/>
  <c r="CH662" i="9"/>
  <c r="CG662" i="9"/>
  <c r="CF662" i="9"/>
  <c r="CC662" i="9"/>
  <c r="CB662" i="9"/>
  <c r="CA662" i="9"/>
  <c r="BZ662" i="9"/>
  <c r="BY662" i="9"/>
  <c r="BX662" i="9"/>
  <c r="BW662" i="9"/>
  <c r="BV662" i="9"/>
  <c r="BU662" i="9"/>
  <c r="BT662" i="9"/>
  <c r="BS662" i="9"/>
  <c r="BR662" i="9"/>
  <c r="BQ662" i="9"/>
  <c r="BP662" i="9"/>
  <c r="BO662" i="9"/>
  <c r="BN662" i="9"/>
  <c r="BM662" i="9"/>
  <c r="BL662" i="9"/>
  <c r="BK662" i="9"/>
  <c r="BJ662" i="9"/>
  <c r="BI662" i="9"/>
  <c r="BH662" i="9"/>
  <c r="BG662" i="9"/>
  <c r="BF662" i="9"/>
  <c r="BE662" i="9"/>
  <c r="BD662" i="9"/>
  <c r="BC662" i="9"/>
  <c r="BB662" i="9"/>
  <c r="BA662" i="9"/>
  <c r="AZ662" i="9"/>
  <c r="CK661" i="9"/>
  <c r="CJ661" i="9"/>
  <c r="CI661" i="9"/>
  <c r="CH661" i="9"/>
  <c r="CG661" i="9"/>
  <c r="CF661" i="9"/>
  <c r="CC661" i="9"/>
  <c r="CB661" i="9"/>
  <c r="CA661" i="9"/>
  <c r="BZ661" i="9"/>
  <c r="BY661" i="9"/>
  <c r="BX661" i="9"/>
  <c r="BW661" i="9"/>
  <c r="BV661" i="9"/>
  <c r="BU661" i="9"/>
  <c r="BT661" i="9"/>
  <c r="BS661" i="9"/>
  <c r="BR661" i="9"/>
  <c r="BQ661" i="9"/>
  <c r="BP661" i="9"/>
  <c r="BO661" i="9"/>
  <c r="BN661" i="9"/>
  <c r="BM661" i="9"/>
  <c r="BL661" i="9"/>
  <c r="BK661" i="9"/>
  <c r="BJ661" i="9"/>
  <c r="BI661" i="9"/>
  <c r="BH661" i="9"/>
  <c r="BG661" i="9"/>
  <c r="BF661" i="9"/>
  <c r="BE661" i="9"/>
  <c r="BD661" i="9"/>
  <c r="BC661" i="9"/>
  <c r="BB661" i="9"/>
  <c r="BA661" i="9"/>
  <c r="AZ661" i="9"/>
  <c r="CK660" i="9"/>
  <c r="CJ660" i="9"/>
  <c r="CI660" i="9"/>
  <c r="CH660" i="9"/>
  <c r="CG660" i="9"/>
  <c r="CF660" i="9"/>
  <c r="CC660" i="9"/>
  <c r="CB660" i="9"/>
  <c r="CA660" i="9"/>
  <c r="BZ660" i="9"/>
  <c r="BY660" i="9"/>
  <c r="BX660" i="9"/>
  <c r="BW660" i="9"/>
  <c r="BV660" i="9"/>
  <c r="BU660" i="9"/>
  <c r="BT660" i="9"/>
  <c r="BS660" i="9"/>
  <c r="BR660" i="9"/>
  <c r="BQ660" i="9"/>
  <c r="BP660" i="9"/>
  <c r="BO660" i="9"/>
  <c r="BN660" i="9"/>
  <c r="BM660" i="9"/>
  <c r="BL660" i="9"/>
  <c r="BK660" i="9"/>
  <c r="BJ660" i="9"/>
  <c r="BI660" i="9"/>
  <c r="BH660" i="9"/>
  <c r="BG660" i="9"/>
  <c r="BF660" i="9"/>
  <c r="BE660" i="9"/>
  <c r="BD660" i="9"/>
  <c r="BC660" i="9"/>
  <c r="BB660" i="9"/>
  <c r="BA660" i="9"/>
  <c r="AZ660" i="9"/>
  <c r="CK659" i="9"/>
  <c r="CJ659" i="9"/>
  <c r="CI659" i="9"/>
  <c r="CH659" i="9"/>
  <c r="CG659" i="9"/>
  <c r="CF659" i="9"/>
  <c r="CC659" i="9"/>
  <c r="CB659" i="9"/>
  <c r="CA659" i="9"/>
  <c r="BZ659" i="9"/>
  <c r="BY659" i="9"/>
  <c r="BX659" i="9"/>
  <c r="BW659" i="9"/>
  <c r="BV659" i="9"/>
  <c r="BU659" i="9"/>
  <c r="BT659" i="9"/>
  <c r="BS659" i="9"/>
  <c r="BR659" i="9"/>
  <c r="BQ659" i="9"/>
  <c r="BP659" i="9"/>
  <c r="BO659" i="9"/>
  <c r="BN659" i="9"/>
  <c r="BM659" i="9"/>
  <c r="BL659" i="9"/>
  <c r="BK659" i="9"/>
  <c r="BJ659" i="9"/>
  <c r="BI659" i="9"/>
  <c r="BH659" i="9"/>
  <c r="BG659" i="9"/>
  <c r="BF659" i="9"/>
  <c r="BE659" i="9"/>
  <c r="BD659" i="9"/>
  <c r="BC659" i="9"/>
  <c r="BB659" i="9"/>
  <c r="BA659" i="9"/>
  <c r="AZ659" i="9"/>
  <c r="CK658" i="9"/>
  <c r="CJ658" i="9"/>
  <c r="CI658" i="9"/>
  <c r="CH658" i="9"/>
  <c r="CG658" i="9"/>
  <c r="CF658" i="9"/>
  <c r="CC658" i="9"/>
  <c r="CB658" i="9"/>
  <c r="CA658" i="9"/>
  <c r="BZ658" i="9"/>
  <c r="BY658" i="9"/>
  <c r="BX658" i="9"/>
  <c r="BW658" i="9"/>
  <c r="BV658" i="9"/>
  <c r="BU658" i="9"/>
  <c r="BT658" i="9"/>
  <c r="BS658" i="9"/>
  <c r="BR658" i="9"/>
  <c r="BQ658" i="9"/>
  <c r="BP658" i="9"/>
  <c r="BO658" i="9"/>
  <c r="BN658" i="9"/>
  <c r="BM658" i="9"/>
  <c r="BL658" i="9"/>
  <c r="BK658" i="9"/>
  <c r="BJ658" i="9"/>
  <c r="BI658" i="9"/>
  <c r="BH658" i="9"/>
  <c r="BG658" i="9"/>
  <c r="BF658" i="9"/>
  <c r="BE658" i="9"/>
  <c r="BD658" i="9"/>
  <c r="BC658" i="9"/>
  <c r="BB658" i="9"/>
  <c r="BA658" i="9"/>
  <c r="AZ658" i="9"/>
  <c r="CK657" i="9"/>
  <c r="CJ657" i="9"/>
  <c r="CI657" i="9"/>
  <c r="CH657" i="9"/>
  <c r="CG657" i="9"/>
  <c r="CF657" i="9"/>
  <c r="CC657" i="9"/>
  <c r="CB657" i="9"/>
  <c r="CA657" i="9"/>
  <c r="BZ657" i="9"/>
  <c r="BY657" i="9"/>
  <c r="BX657" i="9"/>
  <c r="BW657" i="9"/>
  <c r="BV657" i="9"/>
  <c r="BU657" i="9"/>
  <c r="BT657" i="9"/>
  <c r="BS657" i="9"/>
  <c r="BR657" i="9"/>
  <c r="BQ657" i="9"/>
  <c r="BP657" i="9"/>
  <c r="BO657" i="9"/>
  <c r="BN657" i="9"/>
  <c r="BM657" i="9"/>
  <c r="BL657" i="9"/>
  <c r="BK657" i="9"/>
  <c r="BJ657" i="9"/>
  <c r="BI657" i="9"/>
  <c r="BH657" i="9"/>
  <c r="BG657" i="9"/>
  <c r="BF657" i="9"/>
  <c r="BE657" i="9"/>
  <c r="BD657" i="9"/>
  <c r="BC657" i="9"/>
  <c r="BB657" i="9"/>
  <c r="BA657" i="9"/>
  <c r="AZ657" i="9"/>
  <c r="CK656" i="9"/>
  <c r="CJ656" i="9"/>
  <c r="CI656" i="9"/>
  <c r="CH656" i="9"/>
  <c r="CG656" i="9"/>
  <c r="CF656" i="9"/>
  <c r="CC656" i="9"/>
  <c r="CB656" i="9"/>
  <c r="CA656" i="9"/>
  <c r="BZ656" i="9"/>
  <c r="BY656" i="9"/>
  <c r="BX656" i="9"/>
  <c r="BW656" i="9"/>
  <c r="BV656" i="9"/>
  <c r="BU656" i="9"/>
  <c r="BT656" i="9"/>
  <c r="BS656" i="9"/>
  <c r="BR656" i="9"/>
  <c r="BQ656" i="9"/>
  <c r="BP656" i="9"/>
  <c r="BO656" i="9"/>
  <c r="BN656" i="9"/>
  <c r="BM656" i="9"/>
  <c r="BL656" i="9"/>
  <c r="BK656" i="9"/>
  <c r="BJ656" i="9"/>
  <c r="BI656" i="9"/>
  <c r="BH656" i="9"/>
  <c r="BG656" i="9"/>
  <c r="BF656" i="9"/>
  <c r="BE656" i="9"/>
  <c r="BD656" i="9"/>
  <c r="BC656" i="9"/>
  <c r="BB656" i="9"/>
  <c r="BA656" i="9"/>
  <c r="AZ656" i="9"/>
  <c r="CK655" i="9"/>
  <c r="CJ655" i="9"/>
  <c r="CI655" i="9"/>
  <c r="CH655" i="9"/>
  <c r="CG655" i="9"/>
  <c r="CF655" i="9"/>
  <c r="CC655" i="9"/>
  <c r="CB655" i="9"/>
  <c r="CA655" i="9"/>
  <c r="BZ655" i="9"/>
  <c r="BY655" i="9"/>
  <c r="BX655" i="9"/>
  <c r="BW655" i="9"/>
  <c r="BV655" i="9"/>
  <c r="BU655" i="9"/>
  <c r="BT655" i="9"/>
  <c r="BS655" i="9"/>
  <c r="BR655" i="9"/>
  <c r="BQ655" i="9"/>
  <c r="BP655" i="9"/>
  <c r="BO655" i="9"/>
  <c r="BN655" i="9"/>
  <c r="BM655" i="9"/>
  <c r="BL655" i="9"/>
  <c r="BK655" i="9"/>
  <c r="BJ655" i="9"/>
  <c r="BI655" i="9"/>
  <c r="BH655" i="9"/>
  <c r="BG655" i="9"/>
  <c r="BF655" i="9"/>
  <c r="BE655" i="9"/>
  <c r="BD655" i="9"/>
  <c r="BC655" i="9"/>
  <c r="BB655" i="9"/>
  <c r="BA655" i="9"/>
  <c r="AZ655" i="9"/>
  <c r="CK654" i="9"/>
  <c r="CJ654" i="9"/>
  <c r="CI654" i="9"/>
  <c r="CH654" i="9"/>
  <c r="CG654" i="9"/>
  <c r="CF654" i="9"/>
  <c r="CC654" i="9"/>
  <c r="CB654" i="9"/>
  <c r="CA654" i="9"/>
  <c r="BZ654" i="9"/>
  <c r="BY654" i="9"/>
  <c r="BX654" i="9"/>
  <c r="BW654" i="9"/>
  <c r="BV654" i="9"/>
  <c r="BU654" i="9"/>
  <c r="BT654" i="9"/>
  <c r="BS654" i="9"/>
  <c r="BR654" i="9"/>
  <c r="BQ654" i="9"/>
  <c r="BP654" i="9"/>
  <c r="BO654" i="9"/>
  <c r="BN654" i="9"/>
  <c r="BM654" i="9"/>
  <c r="BL654" i="9"/>
  <c r="BK654" i="9"/>
  <c r="BJ654" i="9"/>
  <c r="BI654" i="9"/>
  <c r="BH654" i="9"/>
  <c r="BG654" i="9"/>
  <c r="BF654" i="9"/>
  <c r="BE654" i="9"/>
  <c r="BD654" i="9"/>
  <c r="BC654" i="9"/>
  <c r="BB654" i="9"/>
  <c r="BA654" i="9"/>
  <c r="AZ654" i="9"/>
  <c r="CK653" i="9"/>
  <c r="CJ653" i="9"/>
  <c r="CI653" i="9"/>
  <c r="CH653" i="9"/>
  <c r="CG653" i="9"/>
  <c r="CF653" i="9"/>
  <c r="CC653" i="9"/>
  <c r="CB653" i="9"/>
  <c r="CA653" i="9"/>
  <c r="BZ653" i="9"/>
  <c r="BY653" i="9"/>
  <c r="BX653" i="9"/>
  <c r="BW653" i="9"/>
  <c r="BV653" i="9"/>
  <c r="BU653" i="9"/>
  <c r="BT653" i="9"/>
  <c r="BS653" i="9"/>
  <c r="BR653" i="9"/>
  <c r="BQ653" i="9"/>
  <c r="BP653" i="9"/>
  <c r="BO653" i="9"/>
  <c r="BN653" i="9"/>
  <c r="BM653" i="9"/>
  <c r="BL653" i="9"/>
  <c r="BK653" i="9"/>
  <c r="BJ653" i="9"/>
  <c r="BI653" i="9"/>
  <c r="BH653" i="9"/>
  <c r="BG653" i="9"/>
  <c r="BF653" i="9"/>
  <c r="BE653" i="9"/>
  <c r="BD653" i="9"/>
  <c r="BC653" i="9"/>
  <c r="BB653" i="9"/>
  <c r="BA653" i="9"/>
  <c r="AZ653" i="9"/>
  <c r="CK652" i="9"/>
  <c r="CJ652" i="9"/>
  <c r="CI652" i="9"/>
  <c r="CH652" i="9"/>
  <c r="CG652" i="9"/>
  <c r="CF652" i="9"/>
  <c r="CC652" i="9"/>
  <c r="CB652" i="9"/>
  <c r="CA652" i="9"/>
  <c r="BZ652" i="9"/>
  <c r="BY652" i="9"/>
  <c r="BX652" i="9"/>
  <c r="BW652" i="9"/>
  <c r="BV652" i="9"/>
  <c r="BU652" i="9"/>
  <c r="BT652" i="9"/>
  <c r="BS652" i="9"/>
  <c r="BR652" i="9"/>
  <c r="BQ652" i="9"/>
  <c r="BP652" i="9"/>
  <c r="BO652" i="9"/>
  <c r="BN652" i="9"/>
  <c r="BM652" i="9"/>
  <c r="BL652" i="9"/>
  <c r="BK652" i="9"/>
  <c r="BJ652" i="9"/>
  <c r="BI652" i="9"/>
  <c r="BH652" i="9"/>
  <c r="BG652" i="9"/>
  <c r="BF652" i="9"/>
  <c r="BE652" i="9"/>
  <c r="BD652" i="9"/>
  <c r="BC652" i="9"/>
  <c r="BB652" i="9"/>
  <c r="BA652" i="9"/>
  <c r="AZ652" i="9"/>
  <c r="CK651" i="9"/>
  <c r="CJ651" i="9"/>
  <c r="CI651" i="9"/>
  <c r="CH651" i="9"/>
  <c r="CG651" i="9"/>
  <c r="CF651" i="9"/>
  <c r="CC651" i="9"/>
  <c r="CB651" i="9"/>
  <c r="CA651" i="9"/>
  <c r="BZ651" i="9"/>
  <c r="BY651" i="9"/>
  <c r="BX651" i="9"/>
  <c r="BW651" i="9"/>
  <c r="BV651" i="9"/>
  <c r="BU651" i="9"/>
  <c r="BT651" i="9"/>
  <c r="BS651" i="9"/>
  <c r="BR651" i="9"/>
  <c r="BQ651" i="9"/>
  <c r="BP651" i="9"/>
  <c r="BO651" i="9"/>
  <c r="BN651" i="9"/>
  <c r="BM651" i="9"/>
  <c r="BL651" i="9"/>
  <c r="BK651" i="9"/>
  <c r="BJ651" i="9"/>
  <c r="BI651" i="9"/>
  <c r="BH651" i="9"/>
  <c r="BG651" i="9"/>
  <c r="BF651" i="9"/>
  <c r="BE651" i="9"/>
  <c r="BD651" i="9"/>
  <c r="BC651" i="9"/>
  <c r="BB651" i="9"/>
  <c r="BA651" i="9"/>
  <c r="AZ651" i="9"/>
  <c r="CK650" i="9"/>
  <c r="CJ650" i="9"/>
  <c r="CI650" i="9"/>
  <c r="CH650" i="9"/>
  <c r="CG650" i="9"/>
  <c r="CF650" i="9"/>
  <c r="CC650" i="9"/>
  <c r="CB650" i="9"/>
  <c r="CA650" i="9"/>
  <c r="BZ650" i="9"/>
  <c r="BY650" i="9"/>
  <c r="BX650" i="9"/>
  <c r="BW650" i="9"/>
  <c r="BV650" i="9"/>
  <c r="BU650" i="9"/>
  <c r="BT650" i="9"/>
  <c r="BS650" i="9"/>
  <c r="BR650" i="9"/>
  <c r="BQ650" i="9"/>
  <c r="BP650" i="9"/>
  <c r="BO650" i="9"/>
  <c r="BN650" i="9"/>
  <c r="BM650" i="9"/>
  <c r="BL650" i="9"/>
  <c r="BK650" i="9"/>
  <c r="BJ650" i="9"/>
  <c r="BI650" i="9"/>
  <c r="BH650" i="9"/>
  <c r="BG650" i="9"/>
  <c r="BF650" i="9"/>
  <c r="BE650" i="9"/>
  <c r="BD650" i="9"/>
  <c r="BC650" i="9"/>
  <c r="BB650" i="9"/>
  <c r="BA650" i="9"/>
  <c r="AZ650" i="9"/>
  <c r="CK649" i="9"/>
  <c r="CJ649" i="9"/>
  <c r="CI649" i="9"/>
  <c r="CH649" i="9"/>
  <c r="CG649" i="9"/>
  <c r="CF649" i="9"/>
  <c r="CC649" i="9"/>
  <c r="CB649" i="9"/>
  <c r="CA649" i="9"/>
  <c r="BZ649" i="9"/>
  <c r="BY649" i="9"/>
  <c r="BX649" i="9"/>
  <c r="BW649" i="9"/>
  <c r="BV649" i="9"/>
  <c r="BU649" i="9"/>
  <c r="BT649" i="9"/>
  <c r="BS649" i="9"/>
  <c r="BR649" i="9"/>
  <c r="BQ649" i="9"/>
  <c r="BP649" i="9"/>
  <c r="BO649" i="9"/>
  <c r="BN649" i="9"/>
  <c r="BM649" i="9"/>
  <c r="BL649" i="9"/>
  <c r="BK649" i="9"/>
  <c r="BJ649" i="9"/>
  <c r="BI649" i="9"/>
  <c r="BH649" i="9"/>
  <c r="BG649" i="9"/>
  <c r="BF649" i="9"/>
  <c r="BE649" i="9"/>
  <c r="BD649" i="9"/>
  <c r="BC649" i="9"/>
  <c r="BB649" i="9"/>
  <c r="BA649" i="9"/>
  <c r="AZ649" i="9"/>
  <c r="CK648" i="9"/>
  <c r="CJ648" i="9"/>
  <c r="CI648" i="9"/>
  <c r="CH648" i="9"/>
  <c r="CG648" i="9"/>
  <c r="CF648" i="9"/>
  <c r="CC648" i="9"/>
  <c r="CB648" i="9"/>
  <c r="CA648" i="9"/>
  <c r="BZ648" i="9"/>
  <c r="BY648" i="9"/>
  <c r="BX648" i="9"/>
  <c r="BW648" i="9"/>
  <c r="BV648" i="9"/>
  <c r="BU648" i="9"/>
  <c r="BT648" i="9"/>
  <c r="BS648" i="9"/>
  <c r="BR648" i="9"/>
  <c r="BQ648" i="9"/>
  <c r="BP648" i="9"/>
  <c r="BO648" i="9"/>
  <c r="BN648" i="9"/>
  <c r="BM648" i="9"/>
  <c r="BL648" i="9"/>
  <c r="BK648" i="9"/>
  <c r="BJ648" i="9"/>
  <c r="BI648" i="9"/>
  <c r="BH648" i="9"/>
  <c r="BG648" i="9"/>
  <c r="BF648" i="9"/>
  <c r="BE648" i="9"/>
  <c r="BD648" i="9"/>
  <c r="BC648" i="9"/>
  <c r="BB648" i="9"/>
  <c r="BA648" i="9"/>
  <c r="AZ648" i="9"/>
  <c r="CK647" i="9"/>
  <c r="CJ647" i="9"/>
  <c r="CI647" i="9"/>
  <c r="CH647" i="9"/>
  <c r="CG647" i="9"/>
  <c r="CF647" i="9"/>
  <c r="CC647" i="9"/>
  <c r="CB647" i="9"/>
  <c r="CA647" i="9"/>
  <c r="BZ647" i="9"/>
  <c r="BY647" i="9"/>
  <c r="BX647" i="9"/>
  <c r="BW647" i="9"/>
  <c r="BV647" i="9"/>
  <c r="BU647" i="9"/>
  <c r="BT647" i="9"/>
  <c r="BS647" i="9"/>
  <c r="BR647" i="9"/>
  <c r="BQ647" i="9"/>
  <c r="BP647" i="9"/>
  <c r="BO647" i="9"/>
  <c r="BN647" i="9"/>
  <c r="BM647" i="9"/>
  <c r="BL647" i="9"/>
  <c r="BK647" i="9"/>
  <c r="BJ647" i="9"/>
  <c r="BI647" i="9"/>
  <c r="BH647" i="9"/>
  <c r="BG647" i="9"/>
  <c r="BF647" i="9"/>
  <c r="BE647" i="9"/>
  <c r="BD647" i="9"/>
  <c r="BC647" i="9"/>
  <c r="BB647" i="9"/>
  <c r="BA647" i="9"/>
  <c r="AZ647" i="9"/>
  <c r="CK646" i="9"/>
  <c r="CJ646" i="9"/>
  <c r="CI646" i="9"/>
  <c r="CH646" i="9"/>
  <c r="CG646" i="9"/>
  <c r="CF646" i="9"/>
  <c r="CC646" i="9"/>
  <c r="CB646" i="9"/>
  <c r="CA646" i="9"/>
  <c r="BZ646" i="9"/>
  <c r="BY646" i="9"/>
  <c r="BX646" i="9"/>
  <c r="BW646" i="9"/>
  <c r="BV646" i="9"/>
  <c r="BU646" i="9"/>
  <c r="BT646" i="9"/>
  <c r="BS646" i="9"/>
  <c r="BR646" i="9"/>
  <c r="BQ646" i="9"/>
  <c r="BP646" i="9"/>
  <c r="BO646" i="9"/>
  <c r="BN646" i="9"/>
  <c r="BM646" i="9"/>
  <c r="BL646" i="9"/>
  <c r="BK646" i="9"/>
  <c r="BJ646" i="9"/>
  <c r="BI646" i="9"/>
  <c r="BH646" i="9"/>
  <c r="BG646" i="9"/>
  <c r="BF646" i="9"/>
  <c r="BE646" i="9"/>
  <c r="BD646" i="9"/>
  <c r="BC646" i="9"/>
  <c r="BB646" i="9"/>
  <c r="BA646" i="9"/>
  <c r="AZ646" i="9"/>
  <c r="CK645" i="9"/>
  <c r="CJ645" i="9"/>
  <c r="CI645" i="9"/>
  <c r="CH645" i="9"/>
  <c r="CG645" i="9"/>
  <c r="CF645" i="9"/>
  <c r="CC645" i="9"/>
  <c r="CB645" i="9"/>
  <c r="CA645" i="9"/>
  <c r="BZ645" i="9"/>
  <c r="BY645" i="9"/>
  <c r="BX645" i="9"/>
  <c r="BW645" i="9"/>
  <c r="BV645" i="9"/>
  <c r="BU645" i="9"/>
  <c r="BT645" i="9"/>
  <c r="BS645" i="9"/>
  <c r="BR645" i="9"/>
  <c r="BQ645" i="9"/>
  <c r="BP645" i="9"/>
  <c r="BO645" i="9"/>
  <c r="BN645" i="9"/>
  <c r="BM645" i="9"/>
  <c r="BL645" i="9"/>
  <c r="BK645" i="9"/>
  <c r="BJ645" i="9"/>
  <c r="BI645" i="9"/>
  <c r="BH645" i="9"/>
  <c r="BG645" i="9"/>
  <c r="BF645" i="9"/>
  <c r="BE645" i="9"/>
  <c r="BD645" i="9"/>
  <c r="BC645" i="9"/>
  <c r="BB645" i="9"/>
  <c r="BA645" i="9"/>
  <c r="AZ645" i="9"/>
  <c r="CK644" i="9"/>
  <c r="CJ644" i="9"/>
  <c r="CI644" i="9"/>
  <c r="CH644" i="9"/>
  <c r="CG644" i="9"/>
  <c r="CF644" i="9"/>
  <c r="CC644" i="9"/>
  <c r="CB644" i="9"/>
  <c r="CA644" i="9"/>
  <c r="BZ644" i="9"/>
  <c r="BY644" i="9"/>
  <c r="BX644" i="9"/>
  <c r="BW644" i="9"/>
  <c r="BV644" i="9"/>
  <c r="BU644" i="9"/>
  <c r="BT644" i="9"/>
  <c r="BS644" i="9"/>
  <c r="BR644" i="9"/>
  <c r="BQ644" i="9"/>
  <c r="BP644" i="9"/>
  <c r="BO644" i="9"/>
  <c r="BN644" i="9"/>
  <c r="BM644" i="9"/>
  <c r="BL644" i="9"/>
  <c r="BK644" i="9"/>
  <c r="BJ644" i="9"/>
  <c r="BI644" i="9"/>
  <c r="BH644" i="9"/>
  <c r="BG644" i="9"/>
  <c r="BF644" i="9"/>
  <c r="BE644" i="9"/>
  <c r="BD644" i="9"/>
  <c r="BC644" i="9"/>
  <c r="BB644" i="9"/>
  <c r="BA644" i="9"/>
  <c r="AZ644" i="9"/>
  <c r="CK643" i="9"/>
  <c r="CJ643" i="9"/>
  <c r="CI643" i="9"/>
  <c r="CH643" i="9"/>
  <c r="CG643" i="9"/>
  <c r="CF643" i="9"/>
  <c r="CC643" i="9"/>
  <c r="CB643" i="9"/>
  <c r="CA643" i="9"/>
  <c r="BZ643" i="9"/>
  <c r="BY643" i="9"/>
  <c r="BX643" i="9"/>
  <c r="BW643" i="9"/>
  <c r="BV643" i="9"/>
  <c r="BU643" i="9"/>
  <c r="BT643" i="9"/>
  <c r="BS643" i="9"/>
  <c r="BR643" i="9"/>
  <c r="BQ643" i="9"/>
  <c r="BP643" i="9"/>
  <c r="BO643" i="9"/>
  <c r="BN643" i="9"/>
  <c r="BM643" i="9"/>
  <c r="BL643" i="9"/>
  <c r="BK643" i="9"/>
  <c r="BJ643" i="9"/>
  <c r="BI643" i="9"/>
  <c r="BH643" i="9"/>
  <c r="BG643" i="9"/>
  <c r="BF643" i="9"/>
  <c r="BE643" i="9"/>
  <c r="BD643" i="9"/>
  <c r="BC643" i="9"/>
  <c r="BB643" i="9"/>
  <c r="BA643" i="9"/>
  <c r="AZ643" i="9"/>
  <c r="CK642" i="9"/>
  <c r="CJ642" i="9"/>
  <c r="CI642" i="9"/>
  <c r="CH642" i="9"/>
  <c r="CG642" i="9"/>
  <c r="CF642" i="9"/>
  <c r="CC642" i="9"/>
  <c r="CB642" i="9"/>
  <c r="CA642" i="9"/>
  <c r="BZ642" i="9"/>
  <c r="BY642" i="9"/>
  <c r="BX642" i="9"/>
  <c r="BW642" i="9"/>
  <c r="BV642" i="9"/>
  <c r="BU642" i="9"/>
  <c r="BT642" i="9"/>
  <c r="BS642" i="9"/>
  <c r="BR642" i="9"/>
  <c r="BQ642" i="9"/>
  <c r="BP642" i="9"/>
  <c r="BO642" i="9"/>
  <c r="BN642" i="9"/>
  <c r="BM642" i="9"/>
  <c r="BL642" i="9"/>
  <c r="BK642" i="9"/>
  <c r="BJ642" i="9"/>
  <c r="BI642" i="9"/>
  <c r="BH642" i="9"/>
  <c r="BG642" i="9"/>
  <c r="BF642" i="9"/>
  <c r="BE642" i="9"/>
  <c r="BD642" i="9"/>
  <c r="BC642" i="9"/>
  <c r="BB642" i="9"/>
  <c r="BA642" i="9"/>
  <c r="AZ642" i="9"/>
  <c r="CK641" i="9"/>
  <c r="CJ641" i="9"/>
  <c r="CI641" i="9"/>
  <c r="CH641" i="9"/>
  <c r="CG641" i="9"/>
  <c r="CF641" i="9"/>
  <c r="CC641" i="9"/>
  <c r="CB641" i="9"/>
  <c r="CA641" i="9"/>
  <c r="BZ641" i="9"/>
  <c r="BY641" i="9"/>
  <c r="BX641" i="9"/>
  <c r="BW641" i="9"/>
  <c r="BV641" i="9"/>
  <c r="BU641" i="9"/>
  <c r="BT641" i="9"/>
  <c r="BS641" i="9"/>
  <c r="BR641" i="9"/>
  <c r="BQ641" i="9"/>
  <c r="BP641" i="9"/>
  <c r="BO641" i="9"/>
  <c r="BN641" i="9"/>
  <c r="BM641" i="9"/>
  <c r="BL641" i="9"/>
  <c r="BK641" i="9"/>
  <c r="BJ641" i="9"/>
  <c r="BI641" i="9"/>
  <c r="BH641" i="9"/>
  <c r="BG641" i="9"/>
  <c r="BF641" i="9"/>
  <c r="BE641" i="9"/>
  <c r="BD641" i="9"/>
  <c r="BC641" i="9"/>
  <c r="BB641" i="9"/>
  <c r="BA641" i="9"/>
  <c r="AZ641" i="9"/>
  <c r="CK640" i="9"/>
  <c r="CJ640" i="9"/>
  <c r="CI640" i="9"/>
  <c r="CH640" i="9"/>
  <c r="CG640" i="9"/>
  <c r="CF640" i="9"/>
  <c r="CC640" i="9"/>
  <c r="CB640" i="9"/>
  <c r="CA640" i="9"/>
  <c r="BZ640" i="9"/>
  <c r="BY640" i="9"/>
  <c r="BX640" i="9"/>
  <c r="BW640" i="9"/>
  <c r="BV640" i="9"/>
  <c r="BU640" i="9"/>
  <c r="BT640" i="9"/>
  <c r="BS640" i="9"/>
  <c r="BR640" i="9"/>
  <c r="BQ640" i="9"/>
  <c r="BP640" i="9"/>
  <c r="BO640" i="9"/>
  <c r="BN640" i="9"/>
  <c r="BM640" i="9"/>
  <c r="BL640" i="9"/>
  <c r="BK640" i="9"/>
  <c r="BJ640" i="9"/>
  <c r="BI640" i="9"/>
  <c r="BH640" i="9"/>
  <c r="BG640" i="9"/>
  <c r="BF640" i="9"/>
  <c r="BE640" i="9"/>
  <c r="BD640" i="9"/>
  <c r="BC640" i="9"/>
  <c r="BB640" i="9"/>
  <c r="BA640" i="9"/>
  <c r="AZ640" i="9"/>
  <c r="CK639" i="9"/>
  <c r="CJ639" i="9"/>
  <c r="CI639" i="9"/>
  <c r="CH639" i="9"/>
  <c r="CG639" i="9"/>
  <c r="CF639" i="9"/>
  <c r="CC639" i="9"/>
  <c r="CB639" i="9"/>
  <c r="CA639" i="9"/>
  <c r="BZ639" i="9"/>
  <c r="BY639" i="9"/>
  <c r="BX639" i="9"/>
  <c r="BW639" i="9"/>
  <c r="BV639" i="9"/>
  <c r="BU639" i="9"/>
  <c r="BT639" i="9"/>
  <c r="BS639" i="9"/>
  <c r="BR639" i="9"/>
  <c r="BQ639" i="9"/>
  <c r="BP639" i="9"/>
  <c r="BO639" i="9"/>
  <c r="BN639" i="9"/>
  <c r="BM639" i="9"/>
  <c r="BL639" i="9"/>
  <c r="BK639" i="9"/>
  <c r="BJ639" i="9"/>
  <c r="BI639" i="9"/>
  <c r="BH639" i="9"/>
  <c r="BG639" i="9"/>
  <c r="BF639" i="9"/>
  <c r="BE639" i="9"/>
  <c r="BD639" i="9"/>
  <c r="BC639" i="9"/>
  <c r="BB639" i="9"/>
  <c r="BA639" i="9"/>
  <c r="AZ639" i="9"/>
  <c r="CK638" i="9"/>
  <c r="CJ638" i="9"/>
  <c r="CI638" i="9"/>
  <c r="CH638" i="9"/>
  <c r="CG638" i="9"/>
  <c r="CF638" i="9"/>
  <c r="CC638" i="9"/>
  <c r="CB638" i="9"/>
  <c r="CA638" i="9"/>
  <c r="BZ638" i="9"/>
  <c r="BY638" i="9"/>
  <c r="BX638" i="9"/>
  <c r="BW638" i="9"/>
  <c r="BV638" i="9"/>
  <c r="BU638" i="9"/>
  <c r="BT638" i="9"/>
  <c r="BS638" i="9"/>
  <c r="BR638" i="9"/>
  <c r="BQ638" i="9"/>
  <c r="BP638" i="9"/>
  <c r="BO638" i="9"/>
  <c r="BN638" i="9"/>
  <c r="BM638" i="9"/>
  <c r="BL638" i="9"/>
  <c r="BK638" i="9"/>
  <c r="BJ638" i="9"/>
  <c r="BI638" i="9"/>
  <c r="BH638" i="9"/>
  <c r="BG638" i="9"/>
  <c r="BF638" i="9"/>
  <c r="BE638" i="9"/>
  <c r="BD638" i="9"/>
  <c r="BC638" i="9"/>
  <c r="BB638" i="9"/>
  <c r="BA638" i="9"/>
  <c r="AZ638" i="9"/>
  <c r="CK637" i="9"/>
  <c r="CJ637" i="9"/>
  <c r="CI637" i="9"/>
  <c r="CH637" i="9"/>
  <c r="CG637" i="9"/>
  <c r="CF637" i="9"/>
  <c r="CC637" i="9"/>
  <c r="CB637" i="9"/>
  <c r="CA637" i="9"/>
  <c r="BZ637" i="9"/>
  <c r="BY637" i="9"/>
  <c r="BX637" i="9"/>
  <c r="BW637" i="9"/>
  <c r="BV637" i="9"/>
  <c r="BU637" i="9"/>
  <c r="BT637" i="9"/>
  <c r="BS637" i="9"/>
  <c r="BR637" i="9"/>
  <c r="BQ637" i="9"/>
  <c r="BP637" i="9"/>
  <c r="BO637" i="9"/>
  <c r="BN637" i="9"/>
  <c r="BM637" i="9"/>
  <c r="BL637" i="9"/>
  <c r="BK637" i="9"/>
  <c r="BJ637" i="9"/>
  <c r="BI637" i="9"/>
  <c r="BH637" i="9"/>
  <c r="BG637" i="9"/>
  <c r="BF637" i="9"/>
  <c r="BE637" i="9"/>
  <c r="BD637" i="9"/>
  <c r="BC637" i="9"/>
  <c r="BB637" i="9"/>
  <c r="BA637" i="9"/>
  <c r="AZ637" i="9"/>
  <c r="CK636" i="9"/>
  <c r="CJ636" i="9"/>
  <c r="CI636" i="9"/>
  <c r="CH636" i="9"/>
  <c r="CG636" i="9"/>
  <c r="CF636" i="9"/>
  <c r="CC636" i="9"/>
  <c r="CB636" i="9"/>
  <c r="CA636" i="9"/>
  <c r="BZ636" i="9"/>
  <c r="BY636" i="9"/>
  <c r="BX636" i="9"/>
  <c r="BW636" i="9"/>
  <c r="BV636" i="9"/>
  <c r="BU636" i="9"/>
  <c r="BT636" i="9"/>
  <c r="BS636" i="9"/>
  <c r="BR636" i="9"/>
  <c r="BQ636" i="9"/>
  <c r="BP636" i="9"/>
  <c r="BO636" i="9"/>
  <c r="BN636" i="9"/>
  <c r="BM636" i="9"/>
  <c r="BL636" i="9"/>
  <c r="BK636" i="9"/>
  <c r="BJ636" i="9"/>
  <c r="BI636" i="9"/>
  <c r="BH636" i="9"/>
  <c r="BG636" i="9"/>
  <c r="BF636" i="9"/>
  <c r="BE636" i="9"/>
  <c r="BD636" i="9"/>
  <c r="BC636" i="9"/>
  <c r="BB636" i="9"/>
  <c r="BA636" i="9"/>
  <c r="AZ636" i="9"/>
  <c r="CK635" i="9"/>
  <c r="CJ635" i="9"/>
  <c r="CI635" i="9"/>
  <c r="CH635" i="9"/>
  <c r="CG635" i="9"/>
  <c r="CF635" i="9"/>
  <c r="CC635" i="9"/>
  <c r="CB635" i="9"/>
  <c r="CA635" i="9"/>
  <c r="BZ635" i="9"/>
  <c r="BY635" i="9"/>
  <c r="BX635" i="9"/>
  <c r="BW635" i="9"/>
  <c r="BV635" i="9"/>
  <c r="BU635" i="9"/>
  <c r="BT635" i="9"/>
  <c r="BS635" i="9"/>
  <c r="BR635" i="9"/>
  <c r="BQ635" i="9"/>
  <c r="BP635" i="9"/>
  <c r="BO635" i="9"/>
  <c r="BN635" i="9"/>
  <c r="BM635" i="9"/>
  <c r="BL635" i="9"/>
  <c r="BK635" i="9"/>
  <c r="BJ635" i="9"/>
  <c r="BI635" i="9"/>
  <c r="BH635" i="9"/>
  <c r="BG635" i="9"/>
  <c r="BF635" i="9"/>
  <c r="BE635" i="9"/>
  <c r="BD635" i="9"/>
  <c r="BC635" i="9"/>
  <c r="BB635" i="9"/>
  <c r="BA635" i="9"/>
  <c r="AZ635" i="9"/>
  <c r="CK634" i="9"/>
  <c r="CJ634" i="9"/>
  <c r="CI634" i="9"/>
  <c r="CH634" i="9"/>
  <c r="CG634" i="9"/>
  <c r="CF634" i="9"/>
  <c r="CC634" i="9"/>
  <c r="CB634" i="9"/>
  <c r="CA634" i="9"/>
  <c r="BZ634" i="9"/>
  <c r="BY634" i="9"/>
  <c r="BX634" i="9"/>
  <c r="BW634" i="9"/>
  <c r="BV634" i="9"/>
  <c r="BU634" i="9"/>
  <c r="BT634" i="9"/>
  <c r="BS634" i="9"/>
  <c r="BR634" i="9"/>
  <c r="BQ634" i="9"/>
  <c r="BP634" i="9"/>
  <c r="BO634" i="9"/>
  <c r="BN634" i="9"/>
  <c r="BM634" i="9"/>
  <c r="BL634" i="9"/>
  <c r="BK634" i="9"/>
  <c r="BJ634" i="9"/>
  <c r="BI634" i="9"/>
  <c r="BH634" i="9"/>
  <c r="BG634" i="9"/>
  <c r="BF634" i="9"/>
  <c r="BE634" i="9"/>
  <c r="BD634" i="9"/>
  <c r="BC634" i="9"/>
  <c r="BB634" i="9"/>
  <c r="BA634" i="9"/>
  <c r="AZ634" i="9"/>
  <c r="CK633" i="9"/>
  <c r="CJ633" i="9"/>
  <c r="CI633" i="9"/>
  <c r="CH633" i="9"/>
  <c r="CG633" i="9"/>
  <c r="CF633" i="9"/>
  <c r="CC633" i="9"/>
  <c r="CB633" i="9"/>
  <c r="CA633" i="9"/>
  <c r="BZ633" i="9"/>
  <c r="BY633" i="9"/>
  <c r="BX633" i="9"/>
  <c r="BW633" i="9"/>
  <c r="BV633" i="9"/>
  <c r="BU633" i="9"/>
  <c r="BT633" i="9"/>
  <c r="BS633" i="9"/>
  <c r="BR633" i="9"/>
  <c r="BQ633" i="9"/>
  <c r="BP633" i="9"/>
  <c r="BO633" i="9"/>
  <c r="BN633" i="9"/>
  <c r="BM633" i="9"/>
  <c r="BL633" i="9"/>
  <c r="BK633" i="9"/>
  <c r="BJ633" i="9"/>
  <c r="BI633" i="9"/>
  <c r="BH633" i="9"/>
  <c r="BG633" i="9"/>
  <c r="BF633" i="9"/>
  <c r="BE633" i="9"/>
  <c r="BD633" i="9"/>
  <c r="BC633" i="9"/>
  <c r="BB633" i="9"/>
  <c r="BA633" i="9"/>
  <c r="AZ633" i="9"/>
  <c r="CK632" i="9"/>
  <c r="CJ632" i="9"/>
  <c r="CI632" i="9"/>
  <c r="CH632" i="9"/>
  <c r="CG632" i="9"/>
  <c r="CF632" i="9"/>
  <c r="CC632" i="9"/>
  <c r="CB632" i="9"/>
  <c r="CA632" i="9"/>
  <c r="BZ632" i="9"/>
  <c r="BY632" i="9"/>
  <c r="BX632" i="9"/>
  <c r="BW632" i="9"/>
  <c r="BV632" i="9"/>
  <c r="BU632" i="9"/>
  <c r="BT632" i="9"/>
  <c r="BS632" i="9"/>
  <c r="BR632" i="9"/>
  <c r="BQ632" i="9"/>
  <c r="BP632" i="9"/>
  <c r="BO632" i="9"/>
  <c r="BN632" i="9"/>
  <c r="BM632" i="9"/>
  <c r="BL632" i="9"/>
  <c r="BK632" i="9"/>
  <c r="BJ632" i="9"/>
  <c r="BI632" i="9"/>
  <c r="BH632" i="9"/>
  <c r="BG632" i="9"/>
  <c r="BF632" i="9"/>
  <c r="BE632" i="9"/>
  <c r="BD632" i="9"/>
  <c r="BC632" i="9"/>
  <c r="BB632" i="9"/>
  <c r="BA632" i="9"/>
  <c r="AZ632" i="9"/>
  <c r="CK631" i="9"/>
  <c r="CJ631" i="9"/>
  <c r="CI631" i="9"/>
  <c r="CH631" i="9"/>
  <c r="CG631" i="9"/>
  <c r="CF631" i="9"/>
  <c r="CC631" i="9"/>
  <c r="CB631" i="9"/>
  <c r="CA631" i="9"/>
  <c r="BZ631" i="9"/>
  <c r="BY631" i="9"/>
  <c r="BX631" i="9"/>
  <c r="BW631" i="9"/>
  <c r="BV631" i="9"/>
  <c r="BU631" i="9"/>
  <c r="BT631" i="9"/>
  <c r="BS631" i="9"/>
  <c r="BR631" i="9"/>
  <c r="BQ631" i="9"/>
  <c r="BP631" i="9"/>
  <c r="BO631" i="9"/>
  <c r="BN631" i="9"/>
  <c r="BM631" i="9"/>
  <c r="BL631" i="9"/>
  <c r="BK631" i="9"/>
  <c r="BJ631" i="9"/>
  <c r="BI631" i="9"/>
  <c r="BH631" i="9"/>
  <c r="BG631" i="9"/>
  <c r="BF631" i="9"/>
  <c r="BE631" i="9"/>
  <c r="BD631" i="9"/>
  <c r="BC631" i="9"/>
  <c r="BB631" i="9"/>
  <c r="BA631" i="9"/>
  <c r="AZ631" i="9"/>
  <c r="CK630" i="9"/>
  <c r="CJ630" i="9"/>
  <c r="CI630" i="9"/>
  <c r="CH630" i="9"/>
  <c r="CG630" i="9"/>
  <c r="CF630" i="9"/>
  <c r="CC630" i="9"/>
  <c r="CB630" i="9"/>
  <c r="CA630" i="9"/>
  <c r="BZ630" i="9"/>
  <c r="BY630" i="9"/>
  <c r="BX630" i="9"/>
  <c r="BW630" i="9"/>
  <c r="BV630" i="9"/>
  <c r="BU630" i="9"/>
  <c r="BT630" i="9"/>
  <c r="BS630" i="9"/>
  <c r="BR630" i="9"/>
  <c r="BQ630" i="9"/>
  <c r="BP630" i="9"/>
  <c r="BO630" i="9"/>
  <c r="BN630" i="9"/>
  <c r="BM630" i="9"/>
  <c r="BL630" i="9"/>
  <c r="BK630" i="9"/>
  <c r="BJ630" i="9"/>
  <c r="BI630" i="9"/>
  <c r="BH630" i="9"/>
  <c r="BG630" i="9"/>
  <c r="BF630" i="9"/>
  <c r="BE630" i="9"/>
  <c r="BD630" i="9"/>
  <c r="BC630" i="9"/>
  <c r="BB630" i="9"/>
  <c r="BA630" i="9"/>
  <c r="AZ630" i="9"/>
  <c r="CK629" i="9"/>
  <c r="CJ629" i="9"/>
  <c r="CI629" i="9"/>
  <c r="CH629" i="9"/>
  <c r="CG629" i="9"/>
  <c r="CF629" i="9"/>
  <c r="CC629" i="9"/>
  <c r="CB629" i="9"/>
  <c r="CA629" i="9"/>
  <c r="BZ629" i="9"/>
  <c r="BY629" i="9"/>
  <c r="BX629" i="9"/>
  <c r="BW629" i="9"/>
  <c r="BV629" i="9"/>
  <c r="BU629" i="9"/>
  <c r="BT629" i="9"/>
  <c r="BS629" i="9"/>
  <c r="BR629" i="9"/>
  <c r="BQ629" i="9"/>
  <c r="BP629" i="9"/>
  <c r="BO629" i="9"/>
  <c r="BN629" i="9"/>
  <c r="BM629" i="9"/>
  <c r="BL629" i="9"/>
  <c r="BK629" i="9"/>
  <c r="BJ629" i="9"/>
  <c r="BI629" i="9"/>
  <c r="BH629" i="9"/>
  <c r="BG629" i="9"/>
  <c r="BF629" i="9"/>
  <c r="BE629" i="9"/>
  <c r="BD629" i="9"/>
  <c r="BC629" i="9"/>
  <c r="BB629" i="9"/>
  <c r="BA629" i="9"/>
  <c r="AZ629" i="9"/>
  <c r="CK628" i="9"/>
  <c r="CJ628" i="9"/>
  <c r="CI628" i="9"/>
  <c r="CH628" i="9"/>
  <c r="CG628" i="9"/>
  <c r="CF628" i="9"/>
  <c r="CC628" i="9"/>
  <c r="CB628" i="9"/>
  <c r="CA628" i="9"/>
  <c r="BZ628" i="9"/>
  <c r="BY628" i="9"/>
  <c r="BX628" i="9"/>
  <c r="BW628" i="9"/>
  <c r="BV628" i="9"/>
  <c r="BU628" i="9"/>
  <c r="BT628" i="9"/>
  <c r="BS628" i="9"/>
  <c r="BR628" i="9"/>
  <c r="BQ628" i="9"/>
  <c r="BP628" i="9"/>
  <c r="BO628" i="9"/>
  <c r="BN628" i="9"/>
  <c r="BM628" i="9"/>
  <c r="BL628" i="9"/>
  <c r="BK628" i="9"/>
  <c r="BJ628" i="9"/>
  <c r="BI628" i="9"/>
  <c r="BH628" i="9"/>
  <c r="BG628" i="9"/>
  <c r="BF628" i="9"/>
  <c r="BE628" i="9"/>
  <c r="BD628" i="9"/>
  <c r="BC628" i="9"/>
  <c r="BB628" i="9"/>
  <c r="BA628" i="9"/>
  <c r="AZ628" i="9"/>
  <c r="CK627" i="9"/>
  <c r="CJ627" i="9"/>
  <c r="CI627" i="9"/>
  <c r="CH627" i="9"/>
  <c r="CG627" i="9"/>
  <c r="CF627" i="9"/>
  <c r="CC627" i="9"/>
  <c r="CB627" i="9"/>
  <c r="CA627" i="9"/>
  <c r="BZ627" i="9"/>
  <c r="BY627" i="9"/>
  <c r="BX627" i="9"/>
  <c r="BW627" i="9"/>
  <c r="BV627" i="9"/>
  <c r="BU627" i="9"/>
  <c r="BT627" i="9"/>
  <c r="BS627" i="9"/>
  <c r="BR627" i="9"/>
  <c r="BQ627" i="9"/>
  <c r="BP627" i="9"/>
  <c r="BO627" i="9"/>
  <c r="BN627" i="9"/>
  <c r="BM627" i="9"/>
  <c r="BL627" i="9"/>
  <c r="BK627" i="9"/>
  <c r="BJ627" i="9"/>
  <c r="BI627" i="9"/>
  <c r="BH627" i="9"/>
  <c r="BG627" i="9"/>
  <c r="BF627" i="9"/>
  <c r="BE627" i="9"/>
  <c r="BD627" i="9"/>
  <c r="BC627" i="9"/>
  <c r="BB627" i="9"/>
  <c r="BA627" i="9"/>
  <c r="AZ627" i="9"/>
  <c r="CK626" i="9"/>
  <c r="CJ626" i="9"/>
  <c r="CI626" i="9"/>
  <c r="CH626" i="9"/>
  <c r="CG626" i="9"/>
  <c r="CF626" i="9"/>
  <c r="CC626" i="9"/>
  <c r="CB626" i="9"/>
  <c r="CA626" i="9"/>
  <c r="BZ626" i="9"/>
  <c r="BY626" i="9"/>
  <c r="BX626" i="9"/>
  <c r="BW626" i="9"/>
  <c r="BV626" i="9"/>
  <c r="BU626" i="9"/>
  <c r="BT626" i="9"/>
  <c r="BS626" i="9"/>
  <c r="BR626" i="9"/>
  <c r="BQ626" i="9"/>
  <c r="BP626" i="9"/>
  <c r="BO626" i="9"/>
  <c r="BN626" i="9"/>
  <c r="BM626" i="9"/>
  <c r="BL626" i="9"/>
  <c r="BK626" i="9"/>
  <c r="BJ626" i="9"/>
  <c r="BI626" i="9"/>
  <c r="BH626" i="9"/>
  <c r="BG626" i="9"/>
  <c r="BF626" i="9"/>
  <c r="BE626" i="9"/>
  <c r="BD626" i="9"/>
  <c r="BC626" i="9"/>
  <c r="BB626" i="9"/>
  <c r="BA626" i="9"/>
  <c r="AZ626" i="9"/>
  <c r="CK625" i="9"/>
  <c r="CJ625" i="9"/>
  <c r="CI625" i="9"/>
  <c r="CH625" i="9"/>
  <c r="CG625" i="9"/>
  <c r="CF625" i="9"/>
  <c r="CC625" i="9"/>
  <c r="CB625" i="9"/>
  <c r="CA625" i="9"/>
  <c r="BZ625" i="9"/>
  <c r="BY625" i="9"/>
  <c r="BX625" i="9"/>
  <c r="BW625" i="9"/>
  <c r="BV625" i="9"/>
  <c r="BU625" i="9"/>
  <c r="BT625" i="9"/>
  <c r="BS625" i="9"/>
  <c r="BR625" i="9"/>
  <c r="BQ625" i="9"/>
  <c r="BP625" i="9"/>
  <c r="BO625" i="9"/>
  <c r="BN625" i="9"/>
  <c r="BM625" i="9"/>
  <c r="BL625" i="9"/>
  <c r="BK625" i="9"/>
  <c r="BJ625" i="9"/>
  <c r="BI625" i="9"/>
  <c r="BH625" i="9"/>
  <c r="BG625" i="9"/>
  <c r="BF625" i="9"/>
  <c r="BE625" i="9"/>
  <c r="BD625" i="9"/>
  <c r="BC625" i="9"/>
  <c r="BB625" i="9"/>
  <c r="BA625" i="9"/>
  <c r="AZ625" i="9"/>
  <c r="CK624" i="9"/>
  <c r="CJ624" i="9"/>
  <c r="CI624" i="9"/>
  <c r="CH624" i="9"/>
  <c r="CG624" i="9"/>
  <c r="CF624" i="9"/>
  <c r="CC624" i="9"/>
  <c r="CB624" i="9"/>
  <c r="CA624" i="9"/>
  <c r="BZ624" i="9"/>
  <c r="BY624" i="9"/>
  <c r="BX624" i="9"/>
  <c r="BW624" i="9"/>
  <c r="BV624" i="9"/>
  <c r="BU624" i="9"/>
  <c r="BT624" i="9"/>
  <c r="BS624" i="9"/>
  <c r="BR624" i="9"/>
  <c r="BQ624" i="9"/>
  <c r="BP624" i="9"/>
  <c r="BO624" i="9"/>
  <c r="BN624" i="9"/>
  <c r="BM624" i="9"/>
  <c r="BL624" i="9"/>
  <c r="BK624" i="9"/>
  <c r="BJ624" i="9"/>
  <c r="BI624" i="9"/>
  <c r="BH624" i="9"/>
  <c r="BG624" i="9"/>
  <c r="BF624" i="9"/>
  <c r="BE624" i="9"/>
  <c r="BD624" i="9"/>
  <c r="BC624" i="9"/>
  <c r="BB624" i="9"/>
  <c r="BA624" i="9"/>
  <c r="AZ624" i="9"/>
  <c r="CK623" i="9"/>
  <c r="CJ623" i="9"/>
  <c r="CI623" i="9"/>
  <c r="CH623" i="9"/>
  <c r="CG623" i="9"/>
  <c r="CF623" i="9"/>
  <c r="CC623" i="9"/>
  <c r="CB623" i="9"/>
  <c r="CA623" i="9"/>
  <c r="BZ623" i="9"/>
  <c r="BY623" i="9"/>
  <c r="BX623" i="9"/>
  <c r="BW623" i="9"/>
  <c r="BV623" i="9"/>
  <c r="BU623" i="9"/>
  <c r="BT623" i="9"/>
  <c r="BS623" i="9"/>
  <c r="BR623" i="9"/>
  <c r="BQ623" i="9"/>
  <c r="BP623" i="9"/>
  <c r="BO623" i="9"/>
  <c r="BN623" i="9"/>
  <c r="BM623" i="9"/>
  <c r="BL623" i="9"/>
  <c r="BK623" i="9"/>
  <c r="BJ623" i="9"/>
  <c r="BI623" i="9"/>
  <c r="BH623" i="9"/>
  <c r="BG623" i="9"/>
  <c r="BF623" i="9"/>
  <c r="BE623" i="9"/>
  <c r="BD623" i="9"/>
  <c r="BC623" i="9"/>
  <c r="BB623" i="9"/>
  <c r="BA623" i="9"/>
  <c r="AZ623" i="9"/>
  <c r="CK622" i="9"/>
  <c r="CJ622" i="9"/>
  <c r="CI622" i="9"/>
  <c r="CH622" i="9"/>
  <c r="CG622" i="9"/>
  <c r="CF622" i="9"/>
  <c r="CC622" i="9"/>
  <c r="CB622" i="9"/>
  <c r="CA622" i="9"/>
  <c r="BZ622" i="9"/>
  <c r="BY622" i="9"/>
  <c r="BX622" i="9"/>
  <c r="BW622" i="9"/>
  <c r="BV622" i="9"/>
  <c r="BU622" i="9"/>
  <c r="BT622" i="9"/>
  <c r="BS622" i="9"/>
  <c r="BR622" i="9"/>
  <c r="BQ622" i="9"/>
  <c r="BP622" i="9"/>
  <c r="BO622" i="9"/>
  <c r="BN622" i="9"/>
  <c r="BM622" i="9"/>
  <c r="BL622" i="9"/>
  <c r="BK622" i="9"/>
  <c r="BJ622" i="9"/>
  <c r="BI622" i="9"/>
  <c r="BH622" i="9"/>
  <c r="BG622" i="9"/>
  <c r="BF622" i="9"/>
  <c r="BE622" i="9"/>
  <c r="BD622" i="9"/>
  <c r="BC622" i="9"/>
  <c r="BB622" i="9"/>
  <c r="BA622" i="9"/>
  <c r="AZ622" i="9"/>
  <c r="CK621" i="9"/>
  <c r="CJ621" i="9"/>
  <c r="CI621" i="9"/>
  <c r="CH621" i="9"/>
  <c r="CG621" i="9"/>
  <c r="CF621" i="9"/>
  <c r="CC621" i="9"/>
  <c r="CB621" i="9"/>
  <c r="CA621" i="9"/>
  <c r="BZ621" i="9"/>
  <c r="BY621" i="9"/>
  <c r="BX621" i="9"/>
  <c r="BW621" i="9"/>
  <c r="BV621" i="9"/>
  <c r="BU621" i="9"/>
  <c r="BT621" i="9"/>
  <c r="BS621" i="9"/>
  <c r="BR621" i="9"/>
  <c r="BQ621" i="9"/>
  <c r="BP621" i="9"/>
  <c r="BO621" i="9"/>
  <c r="BN621" i="9"/>
  <c r="BM621" i="9"/>
  <c r="BL621" i="9"/>
  <c r="BK621" i="9"/>
  <c r="BJ621" i="9"/>
  <c r="BI621" i="9"/>
  <c r="BH621" i="9"/>
  <c r="BG621" i="9"/>
  <c r="BF621" i="9"/>
  <c r="BE621" i="9"/>
  <c r="BD621" i="9"/>
  <c r="BC621" i="9"/>
  <c r="BB621" i="9"/>
  <c r="BA621" i="9"/>
  <c r="AZ621" i="9"/>
  <c r="CK620" i="9"/>
  <c r="CJ620" i="9"/>
  <c r="CI620" i="9"/>
  <c r="CH620" i="9"/>
  <c r="CG620" i="9"/>
  <c r="CF620" i="9"/>
  <c r="CC620" i="9"/>
  <c r="CB620" i="9"/>
  <c r="CA620" i="9"/>
  <c r="BZ620" i="9"/>
  <c r="BY620" i="9"/>
  <c r="BX620" i="9"/>
  <c r="BW620" i="9"/>
  <c r="BV620" i="9"/>
  <c r="BU620" i="9"/>
  <c r="BT620" i="9"/>
  <c r="BS620" i="9"/>
  <c r="BR620" i="9"/>
  <c r="BQ620" i="9"/>
  <c r="BP620" i="9"/>
  <c r="BO620" i="9"/>
  <c r="BN620" i="9"/>
  <c r="BM620" i="9"/>
  <c r="BL620" i="9"/>
  <c r="BK620" i="9"/>
  <c r="BJ620" i="9"/>
  <c r="BI620" i="9"/>
  <c r="BH620" i="9"/>
  <c r="BG620" i="9"/>
  <c r="BF620" i="9"/>
  <c r="BE620" i="9"/>
  <c r="BD620" i="9"/>
  <c r="BC620" i="9"/>
  <c r="BB620" i="9"/>
  <c r="BA620" i="9"/>
  <c r="AZ620" i="9"/>
  <c r="CK619" i="9"/>
  <c r="CJ619" i="9"/>
  <c r="CI619" i="9"/>
  <c r="CH619" i="9"/>
  <c r="CG619" i="9"/>
  <c r="CF619" i="9"/>
  <c r="CC619" i="9"/>
  <c r="CB619" i="9"/>
  <c r="CA619" i="9"/>
  <c r="BZ619" i="9"/>
  <c r="BY619" i="9"/>
  <c r="BX619" i="9"/>
  <c r="BW619" i="9"/>
  <c r="BV619" i="9"/>
  <c r="BU619" i="9"/>
  <c r="BT619" i="9"/>
  <c r="BS619" i="9"/>
  <c r="BR619" i="9"/>
  <c r="BQ619" i="9"/>
  <c r="BP619" i="9"/>
  <c r="BO619" i="9"/>
  <c r="BN619" i="9"/>
  <c r="BM619" i="9"/>
  <c r="BL619" i="9"/>
  <c r="BK619" i="9"/>
  <c r="BJ619" i="9"/>
  <c r="BI619" i="9"/>
  <c r="BH619" i="9"/>
  <c r="BG619" i="9"/>
  <c r="BF619" i="9"/>
  <c r="BE619" i="9"/>
  <c r="BD619" i="9"/>
  <c r="BC619" i="9"/>
  <c r="BB619" i="9"/>
  <c r="BA619" i="9"/>
  <c r="AZ619" i="9"/>
  <c r="CK618" i="9"/>
  <c r="CJ618" i="9"/>
  <c r="CI618" i="9"/>
  <c r="CH618" i="9"/>
  <c r="CG618" i="9"/>
  <c r="CF618" i="9"/>
  <c r="CC618" i="9"/>
  <c r="CB618" i="9"/>
  <c r="CA618" i="9"/>
  <c r="BZ618" i="9"/>
  <c r="BY618" i="9"/>
  <c r="BX618" i="9"/>
  <c r="BW618" i="9"/>
  <c r="BV618" i="9"/>
  <c r="BU618" i="9"/>
  <c r="BT618" i="9"/>
  <c r="BS618" i="9"/>
  <c r="BR618" i="9"/>
  <c r="BQ618" i="9"/>
  <c r="BP618" i="9"/>
  <c r="BO618" i="9"/>
  <c r="BN618" i="9"/>
  <c r="BM618" i="9"/>
  <c r="BL618" i="9"/>
  <c r="BK618" i="9"/>
  <c r="BJ618" i="9"/>
  <c r="BI618" i="9"/>
  <c r="BH618" i="9"/>
  <c r="BG618" i="9"/>
  <c r="BF618" i="9"/>
  <c r="BE618" i="9"/>
  <c r="BD618" i="9"/>
  <c r="BC618" i="9"/>
  <c r="BB618" i="9"/>
  <c r="BA618" i="9"/>
  <c r="AZ618" i="9"/>
  <c r="CK617" i="9"/>
  <c r="CJ617" i="9"/>
  <c r="CI617" i="9"/>
  <c r="CH617" i="9"/>
  <c r="CG617" i="9"/>
  <c r="CF617" i="9"/>
  <c r="CC617" i="9"/>
  <c r="CB617" i="9"/>
  <c r="CA617" i="9"/>
  <c r="BZ617" i="9"/>
  <c r="BY617" i="9"/>
  <c r="BX617" i="9"/>
  <c r="BW617" i="9"/>
  <c r="BV617" i="9"/>
  <c r="BU617" i="9"/>
  <c r="BT617" i="9"/>
  <c r="BS617" i="9"/>
  <c r="BR617" i="9"/>
  <c r="BQ617" i="9"/>
  <c r="BP617" i="9"/>
  <c r="BO617" i="9"/>
  <c r="BN617" i="9"/>
  <c r="BM617" i="9"/>
  <c r="BL617" i="9"/>
  <c r="BK617" i="9"/>
  <c r="BJ617" i="9"/>
  <c r="BI617" i="9"/>
  <c r="BH617" i="9"/>
  <c r="BG617" i="9"/>
  <c r="BF617" i="9"/>
  <c r="BE617" i="9"/>
  <c r="BD617" i="9"/>
  <c r="BC617" i="9"/>
  <c r="BB617" i="9"/>
  <c r="BA617" i="9"/>
  <c r="AZ617" i="9"/>
  <c r="CK616" i="9"/>
  <c r="CJ616" i="9"/>
  <c r="CI616" i="9"/>
  <c r="CH616" i="9"/>
  <c r="CG616" i="9"/>
  <c r="CF616" i="9"/>
  <c r="CC616" i="9"/>
  <c r="CB616" i="9"/>
  <c r="CA616" i="9"/>
  <c r="BZ616" i="9"/>
  <c r="BY616" i="9"/>
  <c r="BX616" i="9"/>
  <c r="BW616" i="9"/>
  <c r="BV616" i="9"/>
  <c r="BU616" i="9"/>
  <c r="BT616" i="9"/>
  <c r="BS616" i="9"/>
  <c r="BR616" i="9"/>
  <c r="BQ616" i="9"/>
  <c r="BP616" i="9"/>
  <c r="BO616" i="9"/>
  <c r="BN616" i="9"/>
  <c r="BM616" i="9"/>
  <c r="BL616" i="9"/>
  <c r="BK616" i="9"/>
  <c r="BJ616" i="9"/>
  <c r="BI616" i="9"/>
  <c r="BH616" i="9"/>
  <c r="BG616" i="9"/>
  <c r="BF616" i="9"/>
  <c r="BE616" i="9"/>
  <c r="BD616" i="9"/>
  <c r="BC616" i="9"/>
  <c r="BB616" i="9"/>
  <c r="BA616" i="9"/>
  <c r="AZ616" i="9"/>
  <c r="CK615" i="9"/>
  <c r="CJ615" i="9"/>
  <c r="CI615" i="9"/>
  <c r="CH615" i="9"/>
  <c r="CG615" i="9"/>
  <c r="CF615" i="9"/>
  <c r="CC615" i="9"/>
  <c r="CB615" i="9"/>
  <c r="CA615" i="9"/>
  <c r="BZ615" i="9"/>
  <c r="BY615" i="9"/>
  <c r="BX615" i="9"/>
  <c r="BW615" i="9"/>
  <c r="BV615" i="9"/>
  <c r="BU615" i="9"/>
  <c r="BT615" i="9"/>
  <c r="BS615" i="9"/>
  <c r="BR615" i="9"/>
  <c r="BQ615" i="9"/>
  <c r="BP615" i="9"/>
  <c r="BO615" i="9"/>
  <c r="BN615" i="9"/>
  <c r="BM615" i="9"/>
  <c r="BL615" i="9"/>
  <c r="BK615" i="9"/>
  <c r="BJ615" i="9"/>
  <c r="BI615" i="9"/>
  <c r="BH615" i="9"/>
  <c r="BG615" i="9"/>
  <c r="BF615" i="9"/>
  <c r="BE615" i="9"/>
  <c r="BD615" i="9"/>
  <c r="BC615" i="9"/>
  <c r="BB615" i="9"/>
  <c r="BA615" i="9"/>
  <c r="AZ615" i="9"/>
  <c r="CK614" i="9"/>
  <c r="CJ614" i="9"/>
  <c r="CI614" i="9"/>
  <c r="CH614" i="9"/>
  <c r="CG614" i="9"/>
  <c r="CF614" i="9"/>
  <c r="CC614" i="9"/>
  <c r="CB614" i="9"/>
  <c r="CA614" i="9"/>
  <c r="BZ614" i="9"/>
  <c r="BY614" i="9"/>
  <c r="BX614" i="9"/>
  <c r="BW614" i="9"/>
  <c r="BV614" i="9"/>
  <c r="BU614" i="9"/>
  <c r="BT614" i="9"/>
  <c r="BS614" i="9"/>
  <c r="BR614" i="9"/>
  <c r="BQ614" i="9"/>
  <c r="BP614" i="9"/>
  <c r="BO614" i="9"/>
  <c r="BN614" i="9"/>
  <c r="BM614" i="9"/>
  <c r="BL614" i="9"/>
  <c r="BK614" i="9"/>
  <c r="BJ614" i="9"/>
  <c r="BI614" i="9"/>
  <c r="BH614" i="9"/>
  <c r="BG614" i="9"/>
  <c r="BF614" i="9"/>
  <c r="BE614" i="9"/>
  <c r="BD614" i="9"/>
  <c r="BC614" i="9"/>
  <c r="BB614" i="9"/>
  <c r="BA614" i="9"/>
  <c r="AZ614" i="9"/>
  <c r="CK613" i="9"/>
  <c r="CJ613" i="9"/>
  <c r="CI613" i="9"/>
  <c r="CH613" i="9"/>
  <c r="CG613" i="9"/>
  <c r="CF613" i="9"/>
  <c r="CC613" i="9"/>
  <c r="CB613" i="9"/>
  <c r="CA613" i="9"/>
  <c r="BZ613" i="9"/>
  <c r="BY613" i="9"/>
  <c r="BX613" i="9"/>
  <c r="BW613" i="9"/>
  <c r="BV613" i="9"/>
  <c r="BU613" i="9"/>
  <c r="BT613" i="9"/>
  <c r="BS613" i="9"/>
  <c r="BR613" i="9"/>
  <c r="BQ613" i="9"/>
  <c r="BP613" i="9"/>
  <c r="BO613" i="9"/>
  <c r="BN613" i="9"/>
  <c r="BM613" i="9"/>
  <c r="BL613" i="9"/>
  <c r="BK613" i="9"/>
  <c r="BJ613" i="9"/>
  <c r="BI613" i="9"/>
  <c r="BH613" i="9"/>
  <c r="BG613" i="9"/>
  <c r="BF613" i="9"/>
  <c r="BE613" i="9"/>
  <c r="BD613" i="9"/>
  <c r="BC613" i="9"/>
  <c r="BB613" i="9"/>
  <c r="BA613" i="9"/>
  <c r="AZ613" i="9"/>
  <c r="CK612" i="9"/>
  <c r="CJ612" i="9"/>
  <c r="CI612" i="9"/>
  <c r="CH612" i="9"/>
  <c r="CG612" i="9"/>
  <c r="CF612" i="9"/>
  <c r="CC612" i="9"/>
  <c r="CB612" i="9"/>
  <c r="CA612" i="9"/>
  <c r="BZ612" i="9"/>
  <c r="BY612" i="9"/>
  <c r="BX612" i="9"/>
  <c r="BW612" i="9"/>
  <c r="BV612" i="9"/>
  <c r="BU612" i="9"/>
  <c r="BT612" i="9"/>
  <c r="BS612" i="9"/>
  <c r="BR612" i="9"/>
  <c r="BQ612" i="9"/>
  <c r="BP612" i="9"/>
  <c r="BO612" i="9"/>
  <c r="BN612" i="9"/>
  <c r="BM612" i="9"/>
  <c r="BL612" i="9"/>
  <c r="BK612" i="9"/>
  <c r="BJ612" i="9"/>
  <c r="BI612" i="9"/>
  <c r="BH612" i="9"/>
  <c r="BG612" i="9"/>
  <c r="BF612" i="9"/>
  <c r="BE612" i="9"/>
  <c r="BD612" i="9"/>
  <c r="BC612" i="9"/>
  <c r="BB612" i="9"/>
  <c r="BA612" i="9"/>
  <c r="AZ612" i="9"/>
  <c r="CK611" i="9"/>
  <c r="CJ611" i="9"/>
  <c r="CI611" i="9"/>
  <c r="CH611" i="9"/>
  <c r="CG611" i="9"/>
  <c r="CF611" i="9"/>
  <c r="CC611" i="9"/>
  <c r="CB611" i="9"/>
  <c r="CA611" i="9"/>
  <c r="BZ611" i="9"/>
  <c r="BY611" i="9"/>
  <c r="BX611" i="9"/>
  <c r="BW611" i="9"/>
  <c r="BV611" i="9"/>
  <c r="BU611" i="9"/>
  <c r="BT611" i="9"/>
  <c r="BS611" i="9"/>
  <c r="BR611" i="9"/>
  <c r="BQ611" i="9"/>
  <c r="BP611" i="9"/>
  <c r="BO611" i="9"/>
  <c r="BN611" i="9"/>
  <c r="BM611" i="9"/>
  <c r="BL611" i="9"/>
  <c r="BK611" i="9"/>
  <c r="BJ611" i="9"/>
  <c r="BI611" i="9"/>
  <c r="BH611" i="9"/>
  <c r="BG611" i="9"/>
  <c r="BF611" i="9"/>
  <c r="BE611" i="9"/>
  <c r="BD611" i="9"/>
  <c r="BC611" i="9"/>
  <c r="BB611" i="9"/>
  <c r="BA611" i="9"/>
  <c r="AZ611" i="9"/>
  <c r="CK610" i="9"/>
  <c r="CJ610" i="9"/>
  <c r="CI610" i="9"/>
  <c r="CH610" i="9"/>
  <c r="CG610" i="9"/>
  <c r="CF610" i="9"/>
  <c r="CC610" i="9"/>
  <c r="CB610" i="9"/>
  <c r="CA610" i="9"/>
  <c r="BZ610" i="9"/>
  <c r="BY610" i="9"/>
  <c r="BX610" i="9"/>
  <c r="BW610" i="9"/>
  <c r="BV610" i="9"/>
  <c r="BU610" i="9"/>
  <c r="BT610" i="9"/>
  <c r="BS610" i="9"/>
  <c r="BR610" i="9"/>
  <c r="BQ610" i="9"/>
  <c r="BP610" i="9"/>
  <c r="BO610" i="9"/>
  <c r="BN610" i="9"/>
  <c r="BM610" i="9"/>
  <c r="BL610" i="9"/>
  <c r="BK610" i="9"/>
  <c r="BJ610" i="9"/>
  <c r="BI610" i="9"/>
  <c r="BH610" i="9"/>
  <c r="BG610" i="9"/>
  <c r="BF610" i="9"/>
  <c r="BE610" i="9"/>
  <c r="BD610" i="9"/>
  <c r="BC610" i="9"/>
  <c r="BB610" i="9"/>
  <c r="BA610" i="9"/>
  <c r="AZ610" i="9"/>
  <c r="CK609" i="9"/>
  <c r="CJ609" i="9"/>
  <c r="CI609" i="9"/>
  <c r="CH609" i="9"/>
  <c r="CG609" i="9"/>
  <c r="CF609" i="9"/>
  <c r="CC609" i="9"/>
  <c r="CB609" i="9"/>
  <c r="CA609" i="9"/>
  <c r="BZ609" i="9"/>
  <c r="BY609" i="9"/>
  <c r="BX609" i="9"/>
  <c r="BW609" i="9"/>
  <c r="BV609" i="9"/>
  <c r="BU609" i="9"/>
  <c r="BT609" i="9"/>
  <c r="BS609" i="9"/>
  <c r="BR609" i="9"/>
  <c r="BQ609" i="9"/>
  <c r="BP609" i="9"/>
  <c r="BO609" i="9"/>
  <c r="BN609" i="9"/>
  <c r="BM609" i="9"/>
  <c r="BL609" i="9"/>
  <c r="BK609" i="9"/>
  <c r="BJ609" i="9"/>
  <c r="BI609" i="9"/>
  <c r="BH609" i="9"/>
  <c r="BG609" i="9"/>
  <c r="BF609" i="9"/>
  <c r="BE609" i="9"/>
  <c r="BD609" i="9"/>
  <c r="BC609" i="9"/>
  <c r="BB609" i="9"/>
  <c r="BA609" i="9"/>
  <c r="AZ609" i="9"/>
  <c r="CK608" i="9"/>
  <c r="CJ608" i="9"/>
  <c r="CI608" i="9"/>
  <c r="CH608" i="9"/>
  <c r="CG608" i="9"/>
  <c r="CF608" i="9"/>
  <c r="CC608" i="9"/>
  <c r="CB608" i="9"/>
  <c r="CA608" i="9"/>
  <c r="BZ608" i="9"/>
  <c r="BY608" i="9"/>
  <c r="BX608" i="9"/>
  <c r="BW608" i="9"/>
  <c r="BV608" i="9"/>
  <c r="BU608" i="9"/>
  <c r="BT608" i="9"/>
  <c r="BS608" i="9"/>
  <c r="BR608" i="9"/>
  <c r="BQ608" i="9"/>
  <c r="BP608" i="9"/>
  <c r="BO608" i="9"/>
  <c r="BN608" i="9"/>
  <c r="BM608" i="9"/>
  <c r="BL608" i="9"/>
  <c r="BK608" i="9"/>
  <c r="BJ608" i="9"/>
  <c r="BI608" i="9"/>
  <c r="BH608" i="9"/>
  <c r="BG608" i="9"/>
  <c r="BF608" i="9"/>
  <c r="BE608" i="9"/>
  <c r="BD608" i="9"/>
  <c r="BC608" i="9"/>
  <c r="BB608" i="9"/>
  <c r="BA608" i="9"/>
  <c r="AZ608" i="9"/>
  <c r="CK607" i="9"/>
  <c r="CJ607" i="9"/>
  <c r="CI607" i="9"/>
  <c r="CH607" i="9"/>
  <c r="CG607" i="9"/>
  <c r="CF607" i="9"/>
  <c r="CC607" i="9"/>
  <c r="CB607" i="9"/>
  <c r="CA607" i="9"/>
  <c r="BZ607" i="9"/>
  <c r="BY607" i="9"/>
  <c r="BX607" i="9"/>
  <c r="BW607" i="9"/>
  <c r="BV607" i="9"/>
  <c r="BU607" i="9"/>
  <c r="BT607" i="9"/>
  <c r="BS607" i="9"/>
  <c r="BR607" i="9"/>
  <c r="BQ607" i="9"/>
  <c r="BP607" i="9"/>
  <c r="BO607" i="9"/>
  <c r="BN607" i="9"/>
  <c r="BM607" i="9"/>
  <c r="BL607" i="9"/>
  <c r="BK607" i="9"/>
  <c r="BJ607" i="9"/>
  <c r="BI607" i="9"/>
  <c r="BH607" i="9"/>
  <c r="BG607" i="9"/>
  <c r="BF607" i="9"/>
  <c r="BE607" i="9"/>
  <c r="BD607" i="9"/>
  <c r="BC607" i="9"/>
  <c r="BB607" i="9"/>
  <c r="BA607" i="9"/>
  <c r="AZ607" i="9"/>
  <c r="CK606" i="9"/>
  <c r="CJ606" i="9"/>
  <c r="CI606" i="9"/>
  <c r="CH606" i="9"/>
  <c r="CG606" i="9"/>
  <c r="CF606" i="9"/>
  <c r="CC606" i="9"/>
  <c r="CB606" i="9"/>
  <c r="CA606" i="9"/>
  <c r="BZ606" i="9"/>
  <c r="BY606" i="9"/>
  <c r="BX606" i="9"/>
  <c r="BW606" i="9"/>
  <c r="BV606" i="9"/>
  <c r="BU606" i="9"/>
  <c r="BT606" i="9"/>
  <c r="BS606" i="9"/>
  <c r="BR606" i="9"/>
  <c r="BQ606" i="9"/>
  <c r="BP606" i="9"/>
  <c r="BO606" i="9"/>
  <c r="BN606" i="9"/>
  <c r="BM606" i="9"/>
  <c r="BL606" i="9"/>
  <c r="BK606" i="9"/>
  <c r="BJ606" i="9"/>
  <c r="BI606" i="9"/>
  <c r="BH606" i="9"/>
  <c r="BG606" i="9"/>
  <c r="BF606" i="9"/>
  <c r="BE606" i="9"/>
  <c r="BD606" i="9"/>
  <c r="BC606" i="9"/>
  <c r="BB606" i="9"/>
  <c r="BA606" i="9"/>
  <c r="AZ606" i="9"/>
  <c r="CK605" i="9"/>
  <c r="CJ605" i="9"/>
  <c r="CI605" i="9"/>
  <c r="CH605" i="9"/>
  <c r="CG605" i="9"/>
  <c r="CF605" i="9"/>
  <c r="CC605" i="9"/>
  <c r="CB605" i="9"/>
  <c r="CA605" i="9"/>
  <c r="BZ605" i="9"/>
  <c r="BY605" i="9"/>
  <c r="BX605" i="9"/>
  <c r="BW605" i="9"/>
  <c r="BV605" i="9"/>
  <c r="BU605" i="9"/>
  <c r="BT605" i="9"/>
  <c r="BS605" i="9"/>
  <c r="BR605" i="9"/>
  <c r="BQ605" i="9"/>
  <c r="BP605" i="9"/>
  <c r="BO605" i="9"/>
  <c r="BN605" i="9"/>
  <c r="BM605" i="9"/>
  <c r="BL605" i="9"/>
  <c r="BK605" i="9"/>
  <c r="BJ605" i="9"/>
  <c r="BI605" i="9"/>
  <c r="BH605" i="9"/>
  <c r="BG605" i="9"/>
  <c r="BF605" i="9"/>
  <c r="BE605" i="9"/>
  <c r="BD605" i="9"/>
  <c r="BC605" i="9"/>
  <c r="BB605" i="9"/>
  <c r="BA605" i="9"/>
  <c r="AZ605" i="9"/>
  <c r="CK604" i="9"/>
  <c r="CJ604" i="9"/>
  <c r="CI604" i="9"/>
  <c r="CH604" i="9"/>
  <c r="CG604" i="9"/>
  <c r="CF604" i="9"/>
  <c r="CC604" i="9"/>
  <c r="CB604" i="9"/>
  <c r="CA604" i="9"/>
  <c r="BZ604" i="9"/>
  <c r="BY604" i="9"/>
  <c r="BX604" i="9"/>
  <c r="BW604" i="9"/>
  <c r="BV604" i="9"/>
  <c r="BU604" i="9"/>
  <c r="BT604" i="9"/>
  <c r="BS604" i="9"/>
  <c r="BR604" i="9"/>
  <c r="BQ604" i="9"/>
  <c r="BP604" i="9"/>
  <c r="BO604" i="9"/>
  <c r="BN604" i="9"/>
  <c r="BM604" i="9"/>
  <c r="BL604" i="9"/>
  <c r="BK604" i="9"/>
  <c r="BJ604" i="9"/>
  <c r="BI604" i="9"/>
  <c r="BH604" i="9"/>
  <c r="BG604" i="9"/>
  <c r="BF604" i="9"/>
  <c r="BE604" i="9"/>
  <c r="BD604" i="9"/>
  <c r="BC604" i="9"/>
  <c r="BB604" i="9"/>
  <c r="BA604" i="9"/>
  <c r="AZ604" i="9"/>
  <c r="CK603" i="9"/>
  <c r="CJ603" i="9"/>
  <c r="CI603" i="9"/>
  <c r="CH603" i="9"/>
  <c r="CG603" i="9"/>
  <c r="CF603" i="9"/>
  <c r="CC603" i="9"/>
  <c r="CB603" i="9"/>
  <c r="CA603" i="9"/>
  <c r="BZ603" i="9"/>
  <c r="BY603" i="9"/>
  <c r="BX603" i="9"/>
  <c r="BW603" i="9"/>
  <c r="BV603" i="9"/>
  <c r="BU603" i="9"/>
  <c r="BT603" i="9"/>
  <c r="BS603" i="9"/>
  <c r="BR603" i="9"/>
  <c r="BQ603" i="9"/>
  <c r="BP603" i="9"/>
  <c r="BO603" i="9"/>
  <c r="BN603" i="9"/>
  <c r="BM603" i="9"/>
  <c r="BL603" i="9"/>
  <c r="BK603" i="9"/>
  <c r="BJ603" i="9"/>
  <c r="BI603" i="9"/>
  <c r="BH603" i="9"/>
  <c r="BG603" i="9"/>
  <c r="BF603" i="9"/>
  <c r="BE603" i="9"/>
  <c r="BD603" i="9"/>
  <c r="BC603" i="9"/>
  <c r="BB603" i="9"/>
  <c r="BA603" i="9"/>
  <c r="AZ603" i="9"/>
  <c r="CK602" i="9"/>
  <c r="CJ602" i="9"/>
  <c r="CI602" i="9"/>
  <c r="CH602" i="9"/>
  <c r="CG602" i="9"/>
  <c r="CF602" i="9"/>
  <c r="CC602" i="9"/>
  <c r="CB602" i="9"/>
  <c r="CA602" i="9"/>
  <c r="BZ602" i="9"/>
  <c r="BY602" i="9"/>
  <c r="BX602" i="9"/>
  <c r="BW602" i="9"/>
  <c r="BV602" i="9"/>
  <c r="BU602" i="9"/>
  <c r="BT602" i="9"/>
  <c r="BS602" i="9"/>
  <c r="BR602" i="9"/>
  <c r="BQ602" i="9"/>
  <c r="BP602" i="9"/>
  <c r="BO602" i="9"/>
  <c r="BN602" i="9"/>
  <c r="BM602" i="9"/>
  <c r="BL602" i="9"/>
  <c r="BK602" i="9"/>
  <c r="BJ602" i="9"/>
  <c r="BI602" i="9"/>
  <c r="BH602" i="9"/>
  <c r="BG602" i="9"/>
  <c r="BF602" i="9"/>
  <c r="BE602" i="9"/>
  <c r="BD602" i="9"/>
  <c r="BC602" i="9"/>
  <c r="BB602" i="9"/>
  <c r="BA602" i="9"/>
  <c r="AZ602" i="9"/>
  <c r="CK547" i="9"/>
  <c r="CJ547" i="9"/>
  <c r="CI547" i="9"/>
  <c r="CH547" i="9"/>
  <c r="CG547" i="9"/>
  <c r="CF547" i="9"/>
  <c r="CC547" i="9"/>
  <c r="CB547" i="9"/>
  <c r="CA547" i="9"/>
  <c r="BZ547" i="9"/>
  <c r="BY547" i="9"/>
  <c r="BX547" i="9"/>
  <c r="BW547" i="9"/>
  <c r="BV547" i="9"/>
  <c r="BU547" i="9"/>
  <c r="BT547" i="9"/>
  <c r="BS547" i="9"/>
  <c r="BR547" i="9"/>
  <c r="BQ547" i="9"/>
  <c r="BP547" i="9"/>
  <c r="BO547" i="9"/>
  <c r="BN547" i="9"/>
  <c r="BM547" i="9"/>
  <c r="BL547" i="9"/>
  <c r="BK547" i="9"/>
  <c r="BJ547" i="9"/>
  <c r="BI547" i="9"/>
  <c r="BH547" i="9"/>
  <c r="BG547" i="9"/>
  <c r="BF547" i="9"/>
  <c r="BE547" i="9"/>
  <c r="BD547" i="9"/>
  <c r="BC547" i="9"/>
  <c r="BB547" i="9"/>
  <c r="BA547" i="9"/>
  <c r="AZ547" i="9"/>
  <c r="CK546" i="9"/>
  <c r="CJ546" i="9"/>
  <c r="CI546" i="9"/>
  <c r="CH546" i="9"/>
  <c r="CG546" i="9"/>
  <c r="CF546" i="9"/>
  <c r="CC546" i="9"/>
  <c r="CB546" i="9"/>
  <c r="CA546" i="9"/>
  <c r="BZ546" i="9"/>
  <c r="BY546" i="9"/>
  <c r="BX546" i="9"/>
  <c r="BW546" i="9"/>
  <c r="BV546" i="9"/>
  <c r="BU546" i="9"/>
  <c r="BT546" i="9"/>
  <c r="BS546" i="9"/>
  <c r="BR546" i="9"/>
  <c r="BQ546" i="9"/>
  <c r="BP546" i="9"/>
  <c r="BO546" i="9"/>
  <c r="BN546" i="9"/>
  <c r="BM546" i="9"/>
  <c r="BL546" i="9"/>
  <c r="BK546" i="9"/>
  <c r="BJ546" i="9"/>
  <c r="BI546" i="9"/>
  <c r="BH546" i="9"/>
  <c r="BG546" i="9"/>
  <c r="BF546" i="9"/>
  <c r="BE546" i="9"/>
  <c r="BD546" i="9"/>
  <c r="BC546" i="9"/>
  <c r="BB546" i="9"/>
  <c r="BA546" i="9"/>
  <c r="AZ546" i="9"/>
  <c r="CK545" i="9"/>
  <c r="CJ545" i="9"/>
  <c r="CI545" i="9"/>
  <c r="CH545" i="9"/>
  <c r="CG545" i="9"/>
  <c r="CF545" i="9"/>
  <c r="CC545" i="9"/>
  <c r="CB545" i="9"/>
  <c r="CA545" i="9"/>
  <c r="BZ545" i="9"/>
  <c r="BY545" i="9"/>
  <c r="BX545" i="9"/>
  <c r="BW545" i="9"/>
  <c r="BV545" i="9"/>
  <c r="BU545" i="9"/>
  <c r="BT545" i="9"/>
  <c r="BS545" i="9"/>
  <c r="BR545" i="9"/>
  <c r="BQ545" i="9"/>
  <c r="BP545" i="9"/>
  <c r="BO545" i="9"/>
  <c r="BN545" i="9"/>
  <c r="BM545" i="9"/>
  <c r="BL545" i="9"/>
  <c r="BK545" i="9"/>
  <c r="BJ545" i="9"/>
  <c r="BI545" i="9"/>
  <c r="BH545" i="9"/>
  <c r="BG545" i="9"/>
  <c r="BF545" i="9"/>
  <c r="BE545" i="9"/>
  <c r="BD545" i="9"/>
  <c r="BC545" i="9"/>
  <c r="BB545" i="9"/>
  <c r="BA545" i="9"/>
  <c r="AZ545" i="9"/>
  <c r="CK544" i="9"/>
  <c r="CJ544" i="9"/>
  <c r="CI544" i="9"/>
  <c r="CH544" i="9"/>
  <c r="CG544" i="9"/>
  <c r="CF544" i="9"/>
  <c r="CC544" i="9"/>
  <c r="CB544" i="9"/>
  <c r="CA544" i="9"/>
  <c r="BZ544" i="9"/>
  <c r="BY544" i="9"/>
  <c r="BX544" i="9"/>
  <c r="BW544" i="9"/>
  <c r="BV544" i="9"/>
  <c r="BU544" i="9"/>
  <c r="BT544" i="9"/>
  <c r="BS544" i="9"/>
  <c r="BR544" i="9"/>
  <c r="BQ544" i="9"/>
  <c r="BP544" i="9"/>
  <c r="BO544" i="9"/>
  <c r="BN544" i="9"/>
  <c r="BM544" i="9"/>
  <c r="BL544" i="9"/>
  <c r="BK544" i="9"/>
  <c r="BJ544" i="9"/>
  <c r="BI544" i="9"/>
  <c r="BH544" i="9"/>
  <c r="BG544" i="9"/>
  <c r="BF544" i="9"/>
  <c r="BE544" i="9"/>
  <c r="BD544" i="9"/>
  <c r="BC544" i="9"/>
  <c r="BB544" i="9"/>
  <c r="BA544" i="9"/>
  <c r="AZ544" i="9"/>
  <c r="CK543" i="9"/>
  <c r="CJ543" i="9"/>
  <c r="CI543" i="9"/>
  <c r="CH543" i="9"/>
  <c r="CG543" i="9"/>
  <c r="CF543" i="9"/>
  <c r="CC543" i="9"/>
  <c r="CB543" i="9"/>
  <c r="CA543" i="9"/>
  <c r="BZ543" i="9"/>
  <c r="BY543" i="9"/>
  <c r="BX543" i="9"/>
  <c r="BW543" i="9"/>
  <c r="BV543" i="9"/>
  <c r="BU543" i="9"/>
  <c r="BT543" i="9"/>
  <c r="BS543" i="9"/>
  <c r="BR543" i="9"/>
  <c r="BQ543" i="9"/>
  <c r="BP543" i="9"/>
  <c r="BO543" i="9"/>
  <c r="BN543" i="9"/>
  <c r="BM543" i="9"/>
  <c r="BL543" i="9"/>
  <c r="BK543" i="9"/>
  <c r="BJ543" i="9"/>
  <c r="BI543" i="9"/>
  <c r="BH543" i="9"/>
  <c r="BG543" i="9"/>
  <c r="BF543" i="9"/>
  <c r="BE543" i="9"/>
  <c r="BD543" i="9"/>
  <c r="BC543" i="9"/>
  <c r="BB543" i="9"/>
  <c r="BA543" i="9"/>
  <c r="AZ543" i="9"/>
  <c r="CK542" i="9"/>
  <c r="CJ542" i="9"/>
  <c r="CI542" i="9"/>
  <c r="CH542" i="9"/>
  <c r="CG542" i="9"/>
  <c r="CF542" i="9"/>
  <c r="CC542" i="9"/>
  <c r="CB542" i="9"/>
  <c r="CA542" i="9"/>
  <c r="BZ542" i="9"/>
  <c r="BY542" i="9"/>
  <c r="BX542" i="9"/>
  <c r="BW542" i="9"/>
  <c r="BV542" i="9"/>
  <c r="BU542" i="9"/>
  <c r="BT542" i="9"/>
  <c r="BS542" i="9"/>
  <c r="BR542" i="9"/>
  <c r="BQ542" i="9"/>
  <c r="BP542" i="9"/>
  <c r="BO542" i="9"/>
  <c r="BN542" i="9"/>
  <c r="BM542" i="9"/>
  <c r="BL542" i="9"/>
  <c r="BK542" i="9"/>
  <c r="BJ542" i="9"/>
  <c r="BI542" i="9"/>
  <c r="BH542" i="9"/>
  <c r="BG542" i="9"/>
  <c r="BF542" i="9"/>
  <c r="BE542" i="9"/>
  <c r="BD542" i="9"/>
  <c r="BC542" i="9"/>
  <c r="BB542" i="9"/>
  <c r="BA542" i="9"/>
  <c r="AZ542" i="9"/>
  <c r="CK541" i="9"/>
  <c r="CJ541" i="9"/>
  <c r="CI541" i="9"/>
  <c r="CH541" i="9"/>
  <c r="CG541" i="9"/>
  <c r="CF541" i="9"/>
  <c r="CC541" i="9"/>
  <c r="CB541" i="9"/>
  <c r="CA541" i="9"/>
  <c r="BZ541" i="9"/>
  <c r="BY541" i="9"/>
  <c r="BX541" i="9"/>
  <c r="BW541" i="9"/>
  <c r="BV541" i="9"/>
  <c r="BU541" i="9"/>
  <c r="BT541" i="9"/>
  <c r="BS541" i="9"/>
  <c r="BR541" i="9"/>
  <c r="BQ541" i="9"/>
  <c r="BP541" i="9"/>
  <c r="BO541" i="9"/>
  <c r="BN541" i="9"/>
  <c r="BM541" i="9"/>
  <c r="BL541" i="9"/>
  <c r="BK541" i="9"/>
  <c r="BJ541" i="9"/>
  <c r="BI541" i="9"/>
  <c r="BH541" i="9"/>
  <c r="BG541" i="9"/>
  <c r="BF541" i="9"/>
  <c r="BE541" i="9"/>
  <c r="BD541" i="9"/>
  <c r="BC541" i="9"/>
  <c r="BB541" i="9"/>
  <c r="BA541" i="9"/>
  <c r="AZ541" i="9"/>
  <c r="CK540" i="9"/>
  <c r="CJ540" i="9"/>
  <c r="CI540" i="9"/>
  <c r="CH540" i="9"/>
  <c r="CG540" i="9"/>
  <c r="CF540" i="9"/>
  <c r="CC540" i="9"/>
  <c r="CB540" i="9"/>
  <c r="CA540" i="9"/>
  <c r="BZ540" i="9"/>
  <c r="BY540" i="9"/>
  <c r="BX540" i="9"/>
  <c r="BW540" i="9"/>
  <c r="BV540" i="9"/>
  <c r="BU540" i="9"/>
  <c r="BT540" i="9"/>
  <c r="BS540" i="9"/>
  <c r="BR540" i="9"/>
  <c r="BQ540" i="9"/>
  <c r="BP540" i="9"/>
  <c r="BO540" i="9"/>
  <c r="BN540" i="9"/>
  <c r="BM540" i="9"/>
  <c r="BL540" i="9"/>
  <c r="BK540" i="9"/>
  <c r="BJ540" i="9"/>
  <c r="BI540" i="9"/>
  <c r="BH540" i="9"/>
  <c r="BG540" i="9"/>
  <c r="BF540" i="9"/>
  <c r="BE540" i="9"/>
  <c r="BD540" i="9"/>
  <c r="BC540" i="9"/>
  <c r="BB540" i="9"/>
  <c r="BA540" i="9"/>
  <c r="AZ540" i="9"/>
  <c r="CK539" i="9"/>
  <c r="CJ539" i="9"/>
  <c r="CI539" i="9"/>
  <c r="CH539" i="9"/>
  <c r="CG539" i="9"/>
  <c r="CF539" i="9"/>
  <c r="CC539" i="9"/>
  <c r="CB539" i="9"/>
  <c r="CA539" i="9"/>
  <c r="BZ539" i="9"/>
  <c r="BY539" i="9"/>
  <c r="BX539" i="9"/>
  <c r="BW539" i="9"/>
  <c r="BV539" i="9"/>
  <c r="BU539" i="9"/>
  <c r="BT539" i="9"/>
  <c r="BS539" i="9"/>
  <c r="BR539" i="9"/>
  <c r="BQ539" i="9"/>
  <c r="BP539" i="9"/>
  <c r="BO539" i="9"/>
  <c r="BN539" i="9"/>
  <c r="BM539" i="9"/>
  <c r="BL539" i="9"/>
  <c r="BK539" i="9"/>
  <c r="BJ539" i="9"/>
  <c r="BI539" i="9"/>
  <c r="BH539" i="9"/>
  <c r="BG539" i="9"/>
  <c r="BF539" i="9"/>
  <c r="BE539" i="9"/>
  <c r="BD539" i="9"/>
  <c r="BC539" i="9"/>
  <c r="BB539" i="9"/>
  <c r="BA539" i="9"/>
  <c r="AZ539" i="9"/>
  <c r="CK538" i="9"/>
  <c r="CJ538" i="9"/>
  <c r="CI538" i="9"/>
  <c r="CH538" i="9"/>
  <c r="CG538" i="9"/>
  <c r="CF538" i="9"/>
  <c r="CC538" i="9"/>
  <c r="CB538" i="9"/>
  <c r="CA538" i="9"/>
  <c r="BZ538" i="9"/>
  <c r="BY538" i="9"/>
  <c r="BX538" i="9"/>
  <c r="BW538" i="9"/>
  <c r="BV538" i="9"/>
  <c r="BU538" i="9"/>
  <c r="BT538" i="9"/>
  <c r="BS538" i="9"/>
  <c r="BR538" i="9"/>
  <c r="BQ538" i="9"/>
  <c r="BP538" i="9"/>
  <c r="BO538" i="9"/>
  <c r="BN538" i="9"/>
  <c r="BM538" i="9"/>
  <c r="BL538" i="9"/>
  <c r="BK538" i="9"/>
  <c r="BJ538" i="9"/>
  <c r="BI538" i="9"/>
  <c r="BH538" i="9"/>
  <c r="BG538" i="9"/>
  <c r="BF538" i="9"/>
  <c r="BE538" i="9"/>
  <c r="BD538" i="9"/>
  <c r="BC538" i="9"/>
  <c r="BB538" i="9"/>
  <c r="BA538" i="9"/>
  <c r="AZ538" i="9"/>
  <c r="CK537" i="9"/>
  <c r="CJ537" i="9"/>
  <c r="CI537" i="9"/>
  <c r="CH537" i="9"/>
  <c r="CG537" i="9"/>
  <c r="CF537" i="9"/>
  <c r="CC537" i="9"/>
  <c r="CB537" i="9"/>
  <c r="CA537" i="9"/>
  <c r="BZ537" i="9"/>
  <c r="BY537" i="9"/>
  <c r="BX537" i="9"/>
  <c r="BW537" i="9"/>
  <c r="BV537" i="9"/>
  <c r="BU537" i="9"/>
  <c r="BT537" i="9"/>
  <c r="BS537" i="9"/>
  <c r="BR537" i="9"/>
  <c r="BQ537" i="9"/>
  <c r="BP537" i="9"/>
  <c r="BO537" i="9"/>
  <c r="BN537" i="9"/>
  <c r="BM537" i="9"/>
  <c r="BL537" i="9"/>
  <c r="BK537" i="9"/>
  <c r="BJ537" i="9"/>
  <c r="BI537" i="9"/>
  <c r="BH537" i="9"/>
  <c r="BG537" i="9"/>
  <c r="BF537" i="9"/>
  <c r="BE537" i="9"/>
  <c r="BD537" i="9"/>
  <c r="BC537" i="9"/>
  <c r="BB537" i="9"/>
  <c r="BA537" i="9"/>
  <c r="AZ537" i="9"/>
  <c r="CK536" i="9"/>
  <c r="CJ536" i="9"/>
  <c r="CI536" i="9"/>
  <c r="CH536" i="9"/>
  <c r="CG536" i="9"/>
  <c r="CF536" i="9"/>
  <c r="CC536" i="9"/>
  <c r="CB536" i="9"/>
  <c r="CA536" i="9"/>
  <c r="BZ536" i="9"/>
  <c r="BY536" i="9"/>
  <c r="BX536" i="9"/>
  <c r="BW536" i="9"/>
  <c r="BV536" i="9"/>
  <c r="BU536" i="9"/>
  <c r="BT536" i="9"/>
  <c r="BS536" i="9"/>
  <c r="BR536" i="9"/>
  <c r="BQ536" i="9"/>
  <c r="BP536" i="9"/>
  <c r="BO536" i="9"/>
  <c r="BN536" i="9"/>
  <c r="BM536" i="9"/>
  <c r="BL536" i="9"/>
  <c r="BK536" i="9"/>
  <c r="BJ536" i="9"/>
  <c r="BI536" i="9"/>
  <c r="BH536" i="9"/>
  <c r="BG536" i="9"/>
  <c r="BF536" i="9"/>
  <c r="BE536" i="9"/>
  <c r="BD536" i="9"/>
  <c r="BC536" i="9"/>
  <c r="BB536" i="9"/>
  <c r="BA536" i="9"/>
  <c r="AZ536" i="9"/>
  <c r="CK535" i="9"/>
  <c r="CJ535" i="9"/>
  <c r="CI535" i="9"/>
  <c r="CH535" i="9"/>
  <c r="CG535" i="9"/>
  <c r="CF535" i="9"/>
  <c r="CC535" i="9"/>
  <c r="CB535" i="9"/>
  <c r="CA535" i="9"/>
  <c r="BZ535" i="9"/>
  <c r="BY535" i="9"/>
  <c r="BX535" i="9"/>
  <c r="BW535" i="9"/>
  <c r="BV535" i="9"/>
  <c r="BU535" i="9"/>
  <c r="BT535" i="9"/>
  <c r="BS535" i="9"/>
  <c r="BR535" i="9"/>
  <c r="BQ535" i="9"/>
  <c r="BP535" i="9"/>
  <c r="BO535" i="9"/>
  <c r="BN535" i="9"/>
  <c r="BM535" i="9"/>
  <c r="BL535" i="9"/>
  <c r="BK535" i="9"/>
  <c r="BJ535" i="9"/>
  <c r="BI535" i="9"/>
  <c r="BH535" i="9"/>
  <c r="BG535" i="9"/>
  <c r="BF535" i="9"/>
  <c r="BE535" i="9"/>
  <c r="BD535" i="9"/>
  <c r="BC535" i="9"/>
  <c r="BB535" i="9"/>
  <c r="BA535" i="9"/>
  <c r="AZ535" i="9"/>
  <c r="CK534" i="9"/>
  <c r="CJ534" i="9"/>
  <c r="CI534" i="9"/>
  <c r="CH534" i="9"/>
  <c r="CG534" i="9"/>
  <c r="CF534" i="9"/>
  <c r="CC534" i="9"/>
  <c r="CB534" i="9"/>
  <c r="CA534" i="9"/>
  <c r="BZ534" i="9"/>
  <c r="BY534" i="9"/>
  <c r="BX534" i="9"/>
  <c r="BW534" i="9"/>
  <c r="BV534" i="9"/>
  <c r="BU534" i="9"/>
  <c r="BT534" i="9"/>
  <c r="BS534" i="9"/>
  <c r="BR534" i="9"/>
  <c r="BQ534" i="9"/>
  <c r="BP534" i="9"/>
  <c r="BO534" i="9"/>
  <c r="BN534" i="9"/>
  <c r="BM534" i="9"/>
  <c r="BL534" i="9"/>
  <c r="BK534" i="9"/>
  <c r="BJ534" i="9"/>
  <c r="BI534" i="9"/>
  <c r="BH534" i="9"/>
  <c r="BG534" i="9"/>
  <c r="BF534" i="9"/>
  <c r="BE534" i="9"/>
  <c r="BD534" i="9"/>
  <c r="BC534" i="9"/>
  <c r="BB534" i="9"/>
  <c r="BA534" i="9"/>
  <c r="AZ534" i="9"/>
  <c r="CK533" i="9"/>
  <c r="CJ533" i="9"/>
  <c r="CI533" i="9"/>
  <c r="CH533" i="9"/>
  <c r="CG533" i="9"/>
  <c r="CF533" i="9"/>
  <c r="CC533" i="9"/>
  <c r="CB533" i="9"/>
  <c r="CA533" i="9"/>
  <c r="BZ533" i="9"/>
  <c r="BY533" i="9"/>
  <c r="BX533" i="9"/>
  <c r="BW533" i="9"/>
  <c r="BV533" i="9"/>
  <c r="BU533" i="9"/>
  <c r="BT533" i="9"/>
  <c r="BS533" i="9"/>
  <c r="BR533" i="9"/>
  <c r="BQ533" i="9"/>
  <c r="BP533" i="9"/>
  <c r="BO533" i="9"/>
  <c r="BN533" i="9"/>
  <c r="BM533" i="9"/>
  <c r="BL533" i="9"/>
  <c r="BK533" i="9"/>
  <c r="BJ533" i="9"/>
  <c r="BI533" i="9"/>
  <c r="BH533" i="9"/>
  <c r="BG533" i="9"/>
  <c r="BF533" i="9"/>
  <c r="BE533" i="9"/>
  <c r="BD533" i="9"/>
  <c r="BC533" i="9"/>
  <c r="BB533" i="9"/>
  <c r="BA533" i="9"/>
  <c r="AZ533" i="9"/>
  <c r="CK532" i="9"/>
  <c r="CJ532" i="9"/>
  <c r="CI532" i="9"/>
  <c r="CH532" i="9"/>
  <c r="CG532" i="9"/>
  <c r="CF532" i="9"/>
  <c r="CC532" i="9"/>
  <c r="CB532" i="9"/>
  <c r="CA532" i="9"/>
  <c r="BZ532" i="9"/>
  <c r="BY532" i="9"/>
  <c r="BX532" i="9"/>
  <c r="BW532" i="9"/>
  <c r="BV532" i="9"/>
  <c r="BU532" i="9"/>
  <c r="BT532" i="9"/>
  <c r="BS532" i="9"/>
  <c r="BR532" i="9"/>
  <c r="BQ532" i="9"/>
  <c r="BP532" i="9"/>
  <c r="BO532" i="9"/>
  <c r="BN532" i="9"/>
  <c r="BM532" i="9"/>
  <c r="BL532" i="9"/>
  <c r="BK532" i="9"/>
  <c r="BJ532" i="9"/>
  <c r="BI532" i="9"/>
  <c r="BH532" i="9"/>
  <c r="BG532" i="9"/>
  <c r="BF532" i="9"/>
  <c r="BE532" i="9"/>
  <c r="BD532" i="9"/>
  <c r="BC532" i="9"/>
  <c r="BB532" i="9"/>
  <c r="BA532" i="9"/>
  <c r="AZ532" i="9"/>
  <c r="CK531" i="9"/>
  <c r="CJ531" i="9"/>
  <c r="CI531" i="9"/>
  <c r="CH531" i="9"/>
  <c r="CG531" i="9"/>
  <c r="CF531" i="9"/>
  <c r="CC531" i="9"/>
  <c r="CB531" i="9"/>
  <c r="CA531" i="9"/>
  <c r="BZ531" i="9"/>
  <c r="BY531" i="9"/>
  <c r="BX531" i="9"/>
  <c r="BW531" i="9"/>
  <c r="BV531" i="9"/>
  <c r="BU531" i="9"/>
  <c r="BT531" i="9"/>
  <c r="BS531" i="9"/>
  <c r="BR531" i="9"/>
  <c r="BQ531" i="9"/>
  <c r="BP531" i="9"/>
  <c r="BO531" i="9"/>
  <c r="BN531" i="9"/>
  <c r="BM531" i="9"/>
  <c r="BL531" i="9"/>
  <c r="BK531" i="9"/>
  <c r="BJ531" i="9"/>
  <c r="BI531" i="9"/>
  <c r="BH531" i="9"/>
  <c r="BG531" i="9"/>
  <c r="BF531" i="9"/>
  <c r="BE531" i="9"/>
  <c r="BD531" i="9"/>
  <c r="BC531" i="9"/>
  <c r="BB531" i="9"/>
  <c r="BA531" i="9"/>
  <c r="AZ531" i="9"/>
  <c r="CK530" i="9"/>
  <c r="CJ530" i="9"/>
  <c r="CI530" i="9"/>
  <c r="CH530" i="9"/>
  <c r="CG530" i="9"/>
  <c r="CF530" i="9"/>
  <c r="CC530" i="9"/>
  <c r="CB530" i="9"/>
  <c r="CA530" i="9"/>
  <c r="BZ530" i="9"/>
  <c r="BY530" i="9"/>
  <c r="BX530" i="9"/>
  <c r="BW530" i="9"/>
  <c r="BV530" i="9"/>
  <c r="BU530" i="9"/>
  <c r="BT530" i="9"/>
  <c r="BS530" i="9"/>
  <c r="BR530" i="9"/>
  <c r="BQ530" i="9"/>
  <c r="BP530" i="9"/>
  <c r="BO530" i="9"/>
  <c r="BN530" i="9"/>
  <c r="BM530" i="9"/>
  <c r="BL530" i="9"/>
  <c r="BK530" i="9"/>
  <c r="BJ530" i="9"/>
  <c r="BI530" i="9"/>
  <c r="BH530" i="9"/>
  <c r="BG530" i="9"/>
  <c r="BF530" i="9"/>
  <c r="BE530" i="9"/>
  <c r="BD530" i="9"/>
  <c r="BC530" i="9"/>
  <c r="BB530" i="9"/>
  <c r="BA530" i="9"/>
  <c r="AZ530" i="9"/>
  <c r="CK529" i="9"/>
  <c r="CJ529" i="9"/>
  <c r="CI529" i="9"/>
  <c r="CH529" i="9"/>
  <c r="CG529" i="9"/>
  <c r="CF529" i="9"/>
  <c r="CC529" i="9"/>
  <c r="CB529" i="9"/>
  <c r="CA529" i="9"/>
  <c r="BZ529" i="9"/>
  <c r="BY529" i="9"/>
  <c r="BX529" i="9"/>
  <c r="BW529" i="9"/>
  <c r="BV529" i="9"/>
  <c r="BU529" i="9"/>
  <c r="BT529" i="9"/>
  <c r="BS529" i="9"/>
  <c r="BR529" i="9"/>
  <c r="BQ529" i="9"/>
  <c r="BP529" i="9"/>
  <c r="BO529" i="9"/>
  <c r="BN529" i="9"/>
  <c r="BM529" i="9"/>
  <c r="BL529" i="9"/>
  <c r="BK529" i="9"/>
  <c r="BJ529" i="9"/>
  <c r="BI529" i="9"/>
  <c r="BH529" i="9"/>
  <c r="BG529" i="9"/>
  <c r="BF529" i="9"/>
  <c r="BE529" i="9"/>
  <c r="BD529" i="9"/>
  <c r="BC529" i="9"/>
  <c r="BB529" i="9"/>
  <c r="BA529" i="9"/>
  <c r="AZ529" i="9"/>
  <c r="CK528" i="9"/>
  <c r="CJ528" i="9"/>
  <c r="CI528" i="9"/>
  <c r="CH528" i="9"/>
  <c r="CG528" i="9"/>
  <c r="CF528" i="9"/>
  <c r="CC528" i="9"/>
  <c r="CB528" i="9"/>
  <c r="CA528" i="9"/>
  <c r="BZ528" i="9"/>
  <c r="BY528" i="9"/>
  <c r="BX528" i="9"/>
  <c r="BW528" i="9"/>
  <c r="BV528" i="9"/>
  <c r="BU528" i="9"/>
  <c r="BT528" i="9"/>
  <c r="BS528" i="9"/>
  <c r="BR528" i="9"/>
  <c r="BQ528" i="9"/>
  <c r="BP528" i="9"/>
  <c r="BO528" i="9"/>
  <c r="BN528" i="9"/>
  <c r="BM528" i="9"/>
  <c r="BL528" i="9"/>
  <c r="BK528" i="9"/>
  <c r="BJ528" i="9"/>
  <c r="BI528" i="9"/>
  <c r="BH528" i="9"/>
  <c r="BG528" i="9"/>
  <c r="BF528" i="9"/>
  <c r="BE528" i="9"/>
  <c r="BD528" i="9"/>
  <c r="BC528" i="9"/>
  <c r="BB528" i="9"/>
  <c r="BA528" i="9"/>
  <c r="AZ528" i="9"/>
  <c r="CK527" i="9"/>
  <c r="CJ527" i="9"/>
  <c r="CI527" i="9"/>
  <c r="CH527" i="9"/>
  <c r="CG527" i="9"/>
  <c r="CF527" i="9"/>
  <c r="CC527" i="9"/>
  <c r="CB527" i="9"/>
  <c r="CA527" i="9"/>
  <c r="BZ527" i="9"/>
  <c r="BY527" i="9"/>
  <c r="BX527" i="9"/>
  <c r="BW527" i="9"/>
  <c r="BV527" i="9"/>
  <c r="BU527" i="9"/>
  <c r="BT527" i="9"/>
  <c r="BS527" i="9"/>
  <c r="BR527" i="9"/>
  <c r="BQ527" i="9"/>
  <c r="BP527" i="9"/>
  <c r="BO527" i="9"/>
  <c r="BN527" i="9"/>
  <c r="BM527" i="9"/>
  <c r="BL527" i="9"/>
  <c r="BK527" i="9"/>
  <c r="BJ527" i="9"/>
  <c r="BI527" i="9"/>
  <c r="BH527" i="9"/>
  <c r="BG527" i="9"/>
  <c r="BF527" i="9"/>
  <c r="BE527" i="9"/>
  <c r="BD527" i="9"/>
  <c r="BC527" i="9"/>
  <c r="BB527" i="9"/>
  <c r="BA527" i="9"/>
  <c r="AZ527" i="9"/>
  <c r="CK526" i="9"/>
  <c r="CJ526" i="9"/>
  <c r="CI526" i="9"/>
  <c r="CH526" i="9"/>
  <c r="CG526" i="9"/>
  <c r="CF526" i="9"/>
  <c r="CC526" i="9"/>
  <c r="CB526" i="9"/>
  <c r="CA526" i="9"/>
  <c r="BZ526" i="9"/>
  <c r="BY526" i="9"/>
  <c r="BX526" i="9"/>
  <c r="BW526" i="9"/>
  <c r="BV526" i="9"/>
  <c r="BU526" i="9"/>
  <c r="BT526" i="9"/>
  <c r="BS526" i="9"/>
  <c r="BR526" i="9"/>
  <c r="BQ526" i="9"/>
  <c r="BP526" i="9"/>
  <c r="BO526" i="9"/>
  <c r="BN526" i="9"/>
  <c r="BM526" i="9"/>
  <c r="BL526" i="9"/>
  <c r="BK526" i="9"/>
  <c r="BJ526" i="9"/>
  <c r="BI526" i="9"/>
  <c r="BH526" i="9"/>
  <c r="BG526" i="9"/>
  <c r="BF526" i="9"/>
  <c r="BE526" i="9"/>
  <c r="BD526" i="9"/>
  <c r="BC526" i="9"/>
  <c r="BB526" i="9"/>
  <c r="BA526" i="9"/>
  <c r="AZ526" i="9"/>
  <c r="CK525" i="9"/>
  <c r="CJ525" i="9"/>
  <c r="CI525" i="9"/>
  <c r="CH525" i="9"/>
  <c r="CG525" i="9"/>
  <c r="CF525" i="9"/>
  <c r="CC525" i="9"/>
  <c r="CB525" i="9"/>
  <c r="CA525" i="9"/>
  <c r="BZ525" i="9"/>
  <c r="BY525" i="9"/>
  <c r="BX525" i="9"/>
  <c r="BW525" i="9"/>
  <c r="BV525" i="9"/>
  <c r="BU525" i="9"/>
  <c r="BT525" i="9"/>
  <c r="BS525" i="9"/>
  <c r="BR525" i="9"/>
  <c r="BQ525" i="9"/>
  <c r="BP525" i="9"/>
  <c r="BO525" i="9"/>
  <c r="BN525" i="9"/>
  <c r="BM525" i="9"/>
  <c r="BL525" i="9"/>
  <c r="BK525" i="9"/>
  <c r="BJ525" i="9"/>
  <c r="BI525" i="9"/>
  <c r="BH525" i="9"/>
  <c r="BG525" i="9"/>
  <c r="BF525" i="9"/>
  <c r="BE525" i="9"/>
  <c r="BD525" i="9"/>
  <c r="BC525" i="9"/>
  <c r="BB525" i="9"/>
  <c r="BA525" i="9"/>
  <c r="AZ525" i="9"/>
  <c r="CK524" i="9"/>
  <c r="CJ524" i="9"/>
  <c r="CI524" i="9"/>
  <c r="CH524" i="9"/>
  <c r="CG524" i="9"/>
  <c r="CF524" i="9"/>
  <c r="CC524" i="9"/>
  <c r="CB524" i="9"/>
  <c r="CA524" i="9"/>
  <c r="BZ524" i="9"/>
  <c r="BY524" i="9"/>
  <c r="BX524" i="9"/>
  <c r="BW524" i="9"/>
  <c r="BV524" i="9"/>
  <c r="BU524" i="9"/>
  <c r="BT524" i="9"/>
  <c r="BS524" i="9"/>
  <c r="BR524" i="9"/>
  <c r="BQ524" i="9"/>
  <c r="BP524" i="9"/>
  <c r="BO524" i="9"/>
  <c r="BN524" i="9"/>
  <c r="BM524" i="9"/>
  <c r="BL524" i="9"/>
  <c r="BK524" i="9"/>
  <c r="BJ524" i="9"/>
  <c r="BI524" i="9"/>
  <c r="BH524" i="9"/>
  <c r="BG524" i="9"/>
  <c r="BF524" i="9"/>
  <c r="BE524" i="9"/>
  <c r="BD524" i="9"/>
  <c r="BC524" i="9"/>
  <c r="BB524" i="9"/>
  <c r="BA524" i="9"/>
  <c r="AZ524" i="9"/>
  <c r="CK523" i="9"/>
  <c r="CJ523" i="9"/>
  <c r="CI523" i="9"/>
  <c r="CH523" i="9"/>
  <c r="CG523" i="9"/>
  <c r="CF523" i="9"/>
  <c r="CC523" i="9"/>
  <c r="CB523" i="9"/>
  <c r="CA523" i="9"/>
  <c r="BZ523" i="9"/>
  <c r="BY523" i="9"/>
  <c r="BX523" i="9"/>
  <c r="BW523" i="9"/>
  <c r="BV523" i="9"/>
  <c r="BU523" i="9"/>
  <c r="BT523" i="9"/>
  <c r="BS523" i="9"/>
  <c r="BR523" i="9"/>
  <c r="BQ523" i="9"/>
  <c r="BP523" i="9"/>
  <c r="BO523" i="9"/>
  <c r="BN523" i="9"/>
  <c r="BM523" i="9"/>
  <c r="BL523" i="9"/>
  <c r="BK523" i="9"/>
  <c r="BJ523" i="9"/>
  <c r="BI523" i="9"/>
  <c r="BH523" i="9"/>
  <c r="BG523" i="9"/>
  <c r="BF523" i="9"/>
  <c r="BE523" i="9"/>
  <c r="BD523" i="9"/>
  <c r="BC523" i="9"/>
  <c r="BB523" i="9"/>
  <c r="BA523" i="9"/>
  <c r="AZ523" i="9"/>
  <c r="CK522" i="9"/>
  <c r="CJ522" i="9"/>
  <c r="CI522" i="9"/>
  <c r="CH522" i="9"/>
  <c r="CG522" i="9"/>
  <c r="CF522" i="9"/>
  <c r="CC522" i="9"/>
  <c r="CB522" i="9"/>
  <c r="CA522" i="9"/>
  <c r="BZ522" i="9"/>
  <c r="BY522" i="9"/>
  <c r="BX522" i="9"/>
  <c r="BW522" i="9"/>
  <c r="BV522" i="9"/>
  <c r="BU522" i="9"/>
  <c r="BT522" i="9"/>
  <c r="BS522" i="9"/>
  <c r="BR522" i="9"/>
  <c r="BQ522" i="9"/>
  <c r="BP522" i="9"/>
  <c r="BO522" i="9"/>
  <c r="BN522" i="9"/>
  <c r="BM522" i="9"/>
  <c r="BL522" i="9"/>
  <c r="BK522" i="9"/>
  <c r="BJ522" i="9"/>
  <c r="BI522" i="9"/>
  <c r="BH522" i="9"/>
  <c r="BG522" i="9"/>
  <c r="BF522" i="9"/>
  <c r="BE522" i="9"/>
  <c r="BD522" i="9"/>
  <c r="BC522" i="9"/>
  <c r="BB522" i="9"/>
  <c r="BA522" i="9"/>
  <c r="AZ522" i="9"/>
  <c r="CK521" i="9"/>
  <c r="CJ521" i="9"/>
  <c r="CI521" i="9"/>
  <c r="CH521" i="9"/>
  <c r="CG521" i="9"/>
  <c r="CF521" i="9"/>
  <c r="CC521" i="9"/>
  <c r="CB521" i="9"/>
  <c r="CA521" i="9"/>
  <c r="BZ521" i="9"/>
  <c r="BY521" i="9"/>
  <c r="BX521" i="9"/>
  <c r="BW521" i="9"/>
  <c r="BV521" i="9"/>
  <c r="BU521" i="9"/>
  <c r="BT521" i="9"/>
  <c r="BS521" i="9"/>
  <c r="BR521" i="9"/>
  <c r="BQ521" i="9"/>
  <c r="BP521" i="9"/>
  <c r="BO521" i="9"/>
  <c r="BN521" i="9"/>
  <c r="BM521" i="9"/>
  <c r="BL521" i="9"/>
  <c r="BK521" i="9"/>
  <c r="BJ521" i="9"/>
  <c r="BI521" i="9"/>
  <c r="BH521" i="9"/>
  <c r="BG521" i="9"/>
  <c r="BF521" i="9"/>
  <c r="BE521" i="9"/>
  <c r="BD521" i="9"/>
  <c r="BC521" i="9"/>
  <c r="BB521" i="9"/>
  <c r="BA521" i="9"/>
  <c r="AZ521" i="9"/>
  <c r="CK520" i="9"/>
  <c r="CJ520" i="9"/>
  <c r="CI520" i="9"/>
  <c r="CH520" i="9"/>
  <c r="CG520" i="9"/>
  <c r="CF520" i="9"/>
  <c r="CC520" i="9"/>
  <c r="CB520" i="9"/>
  <c r="CA520" i="9"/>
  <c r="BZ520" i="9"/>
  <c r="BY520" i="9"/>
  <c r="BX520" i="9"/>
  <c r="BW520" i="9"/>
  <c r="BV520" i="9"/>
  <c r="BU520" i="9"/>
  <c r="BT520" i="9"/>
  <c r="BS520" i="9"/>
  <c r="BR520" i="9"/>
  <c r="BQ520" i="9"/>
  <c r="BP520" i="9"/>
  <c r="BO520" i="9"/>
  <c r="BN520" i="9"/>
  <c r="BM520" i="9"/>
  <c r="BL520" i="9"/>
  <c r="BK520" i="9"/>
  <c r="BJ520" i="9"/>
  <c r="BI520" i="9"/>
  <c r="BH520" i="9"/>
  <c r="BG520" i="9"/>
  <c r="BF520" i="9"/>
  <c r="BE520" i="9"/>
  <c r="BD520" i="9"/>
  <c r="BC520" i="9"/>
  <c r="BB520" i="9"/>
  <c r="BA520" i="9"/>
  <c r="AZ520" i="9"/>
  <c r="CK519" i="9"/>
  <c r="CJ519" i="9"/>
  <c r="CI519" i="9"/>
  <c r="CH519" i="9"/>
  <c r="CG519" i="9"/>
  <c r="CF519" i="9"/>
  <c r="CC519" i="9"/>
  <c r="CB519" i="9"/>
  <c r="CA519" i="9"/>
  <c r="BZ519" i="9"/>
  <c r="BY519" i="9"/>
  <c r="BX519" i="9"/>
  <c r="BW519" i="9"/>
  <c r="BV519" i="9"/>
  <c r="BU519" i="9"/>
  <c r="BT519" i="9"/>
  <c r="BS519" i="9"/>
  <c r="BR519" i="9"/>
  <c r="BQ519" i="9"/>
  <c r="BP519" i="9"/>
  <c r="BO519" i="9"/>
  <c r="BN519" i="9"/>
  <c r="BM519" i="9"/>
  <c r="BL519" i="9"/>
  <c r="BK519" i="9"/>
  <c r="BJ519" i="9"/>
  <c r="BI519" i="9"/>
  <c r="BH519" i="9"/>
  <c r="BG519" i="9"/>
  <c r="BF519" i="9"/>
  <c r="BE519" i="9"/>
  <c r="BD519" i="9"/>
  <c r="BC519" i="9"/>
  <c r="BB519" i="9"/>
  <c r="BA519" i="9"/>
  <c r="AZ519" i="9"/>
  <c r="CK518" i="9"/>
  <c r="CJ518" i="9"/>
  <c r="CI518" i="9"/>
  <c r="CH518" i="9"/>
  <c r="CG518" i="9"/>
  <c r="CF518" i="9"/>
  <c r="CC518" i="9"/>
  <c r="CB518" i="9"/>
  <c r="CA518" i="9"/>
  <c r="BZ518" i="9"/>
  <c r="BY518" i="9"/>
  <c r="BX518" i="9"/>
  <c r="BW518" i="9"/>
  <c r="BV518" i="9"/>
  <c r="BU518" i="9"/>
  <c r="BT518" i="9"/>
  <c r="BS518" i="9"/>
  <c r="BR518" i="9"/>
  <c r="BQ518" i="9"/>
  <c r="BP518" i="9"/>
  <c r="BO518" i="9"/>
  <c r="BN518" i="9"/>
  <c r="BM518" i="9"/>
  <c r="BL518" i="9"/>
  <c r="BK518" i="9"/>
  <c r="BJ518" i="9"/>
  <c r="BI518" i="9"/>
  <c r="BH518" i="9"/>
  <c r="BG518" i="9"/>
  <c r="BF518" i="9"/>
  <c r="BE518" i="9"/>
  <c r="BD518" i="9"/>
  <c r="BC518" i="9"/>
  <c r="BB518" i="9"/>
  <c r="BA518" i="9"/>
  <c r="AZ518" i="9"/>
  <c r="CK517" i="9"/>
  <c r="CJ517" i="9"/>
  <c r="CI517" i="9"/>
  <c r="CH517" i="9"/>
  <c r="CG517" i="9"/>
  <c r="CF517" i="9"/>
  <c r="CC517" i="9"/>
  <c r="CB517" i="9"/>
  <c r="CA517" i="9"/>
  <c r="BZ517" i="9"/>
  <c r="BY517" i="9"/>
  <c r="BX517" i="9"/>
  <c r="BW517" i="9"/>
  <c r="BV517" i="9"/>
  <c r="BU517" i="9"/>
  <c r="BT517" i="9"/>
  <c r="BS517" i="9"/>
  <c r="BR517" i="9"/>
  <c r="BQ517" i="9"/>
  <c r="BP517" i="9"/>
  <c r="BO517" i="9"/>
  <c r="BN517" i="9"/>
  <c r="BM517" i="9"/>
  <c r="BL517" i="9"/>
  <c r="BK517" i="9"/>
  <c r="BJ517" i="9"/>
  <c r="BI517" i="9"/>
  <c r="BH517" i="9"/>
  <c r="BG517" i="9"/>
  <c r="BF517" i="9"/>
  <c r="BE517" i="9"/>
  <c r="BD517" i="9"/>
  <c r="BC517" i="9"/>
  <c r="BB517" i="9"/>
  <c r="BA517" i="9"/>
  <c r="AZ517" i="9"/>
  <c r="CK516" i="9"/>
  <c r="CJ516" i="9"/>
  <c r="CI516" i="9"/>
  <c r="CH516" i="9"/>
  <c r="CG516" i="9"/>
  <c r="CF516" i="9"/>
  <c r="CC516" i="9"/>
  <c r="CB516" i="9"/>
  <c r="CA516" i="9"/>
  <c r="BZ516" i="9"/>
  <c r="BY516" i="9"/>
  <c r="BX516" i="9"/>
  <c r="BW516" i="9"/>
  <c r="BV516" i="9"/>
  <c r="BU516" i="9"/>
  <c r="BT516" i="9"/>
  <c r="BS516" i="9"/>
  <c r="BR516" i="9"/>
  <c r="BQ516" i="9"/>
  <c r="BP516" i="9"/>
  <c r="BO516" i="9"/>
  <c r="BN516" i="9"/>
  <c r="BM516" i="9"/>
  <c r="BL516" i="9"/>
  <c r="BK516" i="9"/>
  <c r="BJ516" i="9"/>
  <c r="BI516" i="9"/>
  <c r="BH516" i="9"/>
  <c r="BG516" i="9"/>
  <c r="BF516" i="9"/>
  <c r="BE516" i="9"/>
  <c r="BD516" i="9"/>
  <c r="BC516" i="9"/>
  <c r="BB516" i="9"/>
  <c r="BA516" i="9"/>
  <c r="AZ516" i="9"/>
  <c r="CK515" i="9"/>
  <c r="CJ515" i="9"/>
  <c r="CI515" i="9"/>
  <c r="CH515" i="9"/>
  <c r="CG515" i="9"/>
  <c r="CF515" i="9"/>
  <c r="CC515" i="9"/>
  <c r="CB515" i="9"/>
  <c r="CA515" i="9"/>
  <c r="BZ515" i="9"/>
  <c r="BY515" i="9"/>
  <c r="BX515" i="9"/>
  <c r="BW515" i="9"/>
  <c r="BV515" i="9"/>
  <c r="BU515" i="9"/>
  <c r="BT515" i="9"/>
  <c r="BS515" i="9"/>
  <c r="BR515" i="9"/>
  <c r="BQ515" i="9"/>
  <c r="BP515" i="9"/>
  <c r="BO515" i="9"/>
  <c r="BN515" i="9"/>
  <c r="BM515" i="9"/>
  <c r="BL515" i="9"/>
  <c r="BK515" i="9"/>
  <c r="BJ515" i="9"/>
  <c r="BI515" i="9"/>
  <c r="BH515" i="9"/>
  <c r="BG515" i="9"/>
  <c r="BF515" i="9"/>
  <c r="BE515" i="9"/>
  <c r="BD515" i="9"/>
  <c r="BC515" i="9"/>
  <c r="BB515" i="9"/>
  <c r="BA515" i="9"/>
  <c r="AZ515" i="9"/>
  <c r="CK514" i="9"/>
  <c r="CJ514" i="9"/>
  <c r="CI514" i="9"/>
  <c r="CH514" i="9"/>
  <c r="CG514" i="9"/>
  <c r="CF514" i="9"/>
  <c r="CC514" i="9"/>
  <c r="CB514" i="9"/>
  <c r="CA514" i="9"/>
  <c r="BZ514" i="9"/>
  <c r="BY514" i="9"/>
  <c r="BX514" i="9"/>
  <c r="BW514" i="9"/>
  <c r="BV514" i="9"/>
  <c r="BU514" i="9"/>
  <c r="BT514" i="9"/>
  <c r="BS514" i="9"/>
  <c r="BR514" i="9"/>
  <c r="BQ514" i="9"/>
  <c r="BP514" i="9"/>
  <c r="BO514" i="9"/>
  <c r="BN514" i="9"/>
  <c r="BM514" i="9"/>
  <c r="BL514" i="9"/>
  <c r="BK514" i="9"/>
  <c r="BJ514" i="9"/>
  <c r="BI514" i="9"/>
  <c r="BH514" i="9"/>
  <c r="BG514" i="9"/>
  <c r="BF514" i="9"/>
  <c r="BE514" i="9"/>
  <c r="BD514" i="9"/>
  <c r="BC514" i="9"/>
  <c r="BB514" i="9"/>
  <c r="BA514" i="9"/>
  <c r="AZ514" i="9"/>
  <c r="CK513" i="9"/>
  <c r="CJ513" i="9"/>
  <c r="CI513" i="9"/>
  <c r="CH513" i="9"/>
  <c r="CG513" i="9"/>
  <c r="CF513" i="9"/>
  <c r="CC513" i="9"/>
  <c r="CB513" i="9"/>
  <c r="CA513" i="9"/>
  <c r="BZ513" i="9"/>
  <c r="BY513" i="9"/>
  <c r="BX513" i="9"/>
  <c r="BW513" i="9"/>
  <c r="BV513" i="9"/>
  <c r="BU513" i="9"/>
  <c r="BT513" i="9"/>
  <c r="BS513" i="9"/>
  <c r="BR513" i="9"/>
  <c r="BQ513" i="9"/>
  <c r="BP513" i="9"/>
  <c r="BO513" i="9"/>
  <c r="BN513" i="9"/>
  <c r="BM513" i="9"/>
  <c r="BL513" i="9"/>
  <c r="BK513" i="9"/>
  <c r="BJ513" i="9"/>
  <c r="BI513" i="9"/>
  <c r="BH513" i="9"/>
  <c r="BG513" i="9"/>
  <c r="BF513" i="9"/>
  <c r="BE513" i="9"/>
  <c r="BD513" i="9"/>
  <c r="BC513" i="9"/>
  <c r="BB513" i="9"/>
  <c r="BA513" i="9"/>
  <c r="AZ513" i="9"/>
  <c r="CK512" i="9"/>
  <c r="CJ512" i="9"/>
  <c r="CI512" i="9"/>
  <c r="CH512" i="9"/>
  <c r="CG512" i="9"/>
  <c r="CF512" i="9"/>
  <c r="CC512" i="9"/>
  <c r="CB512" i="9"/>
  <c r="CA512" i="9"/>
  <c r="BZ512" i="9"/>
  <c r="BY512" i="9"/>
  <c r="BX512" i="9"/>
  <c r="BW512" i="9"/>
  <c r="BV512" i="9"/>
  <c r="BU512" i="9"/>
  <c r="BT512" i="9"/>
  <c r="BS512" i="9"/>
  <c r="BR512" i="9"/>
  <c r="BQ512" i="9"/>
  <c r="BP512" i="9"/>
  <c r="BO512" i="9"/>
  <c r="BN512" i="9"/>
  <c r="BM512" i="9"/>
  <c r="BL512" i="9"/>
  <c r="BK512" i="9"/>
  <c r="BJ512" i="9"/>
  <c r="BI512" i="9"/>
  <c r="BH512" i="9"/>
  <c r="BG512" i="9"/>
  <c r="BF512" i="9"/>
  <c r="BE512" i="9"/>
  <c r="BD512" i="9"/>
  <c r="BC512" i="9"/>
  <c r="BB512" i="9"/>
  <c r="BA512" i="9"/>
  <c r="AZ512" i="9"/>
  <c r="CK511" i="9"/>
  <c r="CJ511" i="9"/>
  <c r="CI511" i="9"/>
  <c r="CH511" i="9"/>
  <c r="CG511" i="9"/>
  <c r="CF511" i="9"/>
  <c r="CC511" i="9"/>
  <c r="CB511" i="9"/>
  <c r="CA511" i="9"/>
  <c r="BZ511" i="9"/>
  <c r="BY511" i="9"/>
  <c r="BX511" i="9"/>
  <c r="BW511" i="9"/>
  <c r="BV511" i="9"/>
  <c r="BU511" i="9"/>
  <c r="BT511" i="9"/>
  <c r="BS511" i="9"/>
  <c r="BR511" i="9"/>
  <c r="BQ511" i="9"/>
  <c r="BP511" i="9"/>
  <c r="BO511" i="9"/>
  <c r="BN511" i="9"/>
  <c r="BM511" i="9"/>
  <c r="BL511" i="9"/>
  <c r="BK511" i="9"/>
  <c r="BJ511" i="9"/>
  <c r="BI511" i="9"/>
  <c r="BH511" i="9"/>
  <c r="BG511" i="9"/>
  <c r="BF511" i="9"/>
  <c r="BE511" i="9"/>
  <c r="BD511" i="9"/>
  <c r="BC511" i="9"/>
  <c r="BB511" i="9"/>
  <c r="BA511" i="9"/>
  <c r="AZ511" i="9"/>
  <c r="CK510" i="9"/>
  <c r="CJ510" i="9"/>
  <c r="CI510" i="9"/>
  <c r="CH510" i="9"/>
  <c r="CG510" i="9"/>
  <c r="CF510" i="9"/>
  <c r="CC510" i="9"/>
  <c r="CB510" i="9"/>
  <c r="CA510" i="9"/>
  <c r="BZ510" i="9"/>
  <c r="BY510" i="9"/>
  <c r="BX510" i="9"/>
  <c r="BW510" i="9"/>
  <c r="BV510" i="9"/>
  <c r="BU510" i="9"/>
  <c r="BT510" i="9"/>
  <c r="BS510" i="9"/>
  <c r="BR510" i="9"/>
  <c r="BQ510" i="9"/>
  <c r="BP510" i="9"/>
  <c r="BO510" i="9"/>
  <c r="BN510" i="9"/>
  <c r="BM510" i="9"/>
  <c r="BL510" i="9"/>
  <c r="BK510" i="9"/>
  <c r="BJ510" i="9"/>
  <c r="BI510" i="9"/>
  <c r="BH510" i="9"/>
  <c r="BG510" i="9"/>
  <c r="BF510" i="9"/>
  <c r="BE510" i="9"/>
  <c r="BD510" i="9"/>
  <c r="BC510" i="9"/>
  <c r="BB510" i="9"/>
  <c r="BA510" i="9"/>
  <c r="AZ510" i="9"/>
  <c r="CK509" i="9"/>
  <c r="CJ509" i="9"/>
  <c r="CI509" i="9"/>
  <c r="CH509" i="9"/>
  <c r="CG509" i="9"/>
  <c r="CF509" i="9"/>
  <c r="CC509" i="9"/>
  <c r="CB509" i="9"/>
  <c r="CA509" i="9"/>
  <c r="BZ509" i="9"/>
  <c r="BY509" i="9"/>
  <c r="BX509" i="9"/>
  <c r="BW509" i="9"/>
  <c r="BV509" i="9"/>
  <c r="BU509" i="9"/>
  <c r="BT509" i="9"/>
  <c r="BS509" i="9"/>
  <c r="BR509" i="9"/>
  <c r="BQ509" i="9"/>
  <c r="BP509" i="9"/>
  <c r="BO509" i="9"/>
  <c r="BN509" i="9"/>
  <c r="BM509" i="9"/>
  <c r="BL509" i="9"/>
  <c r="BK509" i="9"/>
  <c r="BJ509" i="9"/>
  <c r="BI509" i="9"/>
  <c r="BH509" i="9"/>
  <c r="BG509" i="9"/>
  <c r="BF509" i="9"/>
  <c r="BE509" i="9"/>
  <c r="BD509" i="9"/>
  <c r="BC509" i="9"/>
  <c r="BB509" i="9"/>
  <c r="BA509" i="9"/>
  <c r="AZ509" i="9"/>
  <c r="CK508" i="9"/>
  <c r="CJ508" i="9"/>
  <c r="CI508" i="9"/>
  <c r="CH508" i="9"/>
  <c r="CG508" i="9"/>
  <c r="CF508" i="9"/>
  <c r="CC508" i="9"/>
  <c r="CB508" i="9"/>
  <c r="CA508" i="9"/>
  <c r="BZ508" i="9"/>
  <c r="BY508" i="9"/>
  <c r="BX508" i="9"/>
  <c r="BW508" i="9"/>
  <c r="BV508" i="9"/>
  <c r="BU508" i="9"/>
  <c r="BT508" i="9"/>
  <c r="BS508" i="9"/>
  <c r="BR508" i="9"/>
  <c r="BQ508" i="9"/>
  <c r="BP508" i="9"/>
  <c r="BO508" i="9"/>
  <c r="BN508" i="9"/>
  <c r="BM508" i="9"/>
  <c r="BL508" i="9"/>
  <c r="BK508" i="9"/>
  <c r="BJ508" i="9"/>
  <c r="BI508" i="9"/>
  <c r="BH508" i="9"/>
  <c r="BG508" i="9"/>
  <c r="BF508" i="9"/>
  <c r="BE508" i="9"/>
  <c r="BD508" i="9"/>
  <c r="BC508" i="9"/>
  <c r="BB508" i="9"/>
  <c r="BA508" i="9"/>
  <c r="AZ508" i="9"/>
  <c r="CK507" i="9"/>
  <c r="CJ507" i="9"/>
  <c r="CI507" i="9"/>
  <c r="CH507" i="9"/>
  <c r="CG507" i="9"/>
  <c r="CF507" i="9"/>
  <c r="CC507" i="9"/>
  <c r="CB507" i="9"/>
  <c r="CA507" i="9"/>
  <c r="BZ507" i="9"/>
  <c r="BY507" i="9"/>
  <c r="BX507" i="9"/>
  <c r="BW507" i="9"/>
  <c r="BV507" i="9"/>
  <c r="BU507" i="9"/>
  <c r="BT507" i="9"/>
  <c r="BS507" i="9"/>
  <c r="BR507" i="9"/>
  <c r="BQ507" i="9"/>
  <c r="BP507" i="9"/>
  <c r="BO507" i="9"/>
  <c r="BN507" i="9"/>
  <c r="BM507" i="9"/>
  <c r="BL507" i="9"/>
  <c r="BK507" i="9"/>
  <c r="BJ507" i="9"/>
  <c r="BI507" i="9"/>
  <c r="BH507" i="9"/>
  <c r="BG507" i="9"/>
  <c r="BF507" i="9"/>
  <c r="BE507" i="9"/>
  <c r="BD507" i="9"/>
  <c r="BC507" i="9"/>
  <c r="BB507" i="9"/>
  <c r="BA507" i="9"/>
  <c r="AZ507" i="9"/>
  <c r="CK506" i="9"/>
  <c r="CJ506" i="9"/>
  <c r="CI506" i="9"/>
  <c r="CH506" i="9"/>
  <c r="CG506" i="9"/>
  <c r="CF506" i="9"/>
  <c r="CC506" i="9"/>
  <c r="CB506" i="9"/>
  <c r="CA506" i="9"/>
  <c r="BZ506" i="9"/>
  <c r="BY506" i="9"/>
  <c r="BX506" i="9"/>
  <c r="BW506" i="9"/>
  <c r="BV506" i="9"/>
  <c r="BU506" i="9"/>
  <c r="BT506" i="9"/>
  <c r="BS506" i="9"/>
  <c r="BR506" i="9"/>
  <c r="BQ506" i="9"/>
  <c r="BP506" i="9"/>
  <c r="BO506" i="9"/>
  <c r="BN506" i="9"/>
  <c r="BM506" i="9"/>
  <c r="BL506" i="9"/>
  <c r="BK506" i="9"/>
  <c r="BJ506" i="9"/>
  <c r="BI506" i="9"/>
  <c r="BH506" i="9"/>
  <c r="BG506" i="9"/>
  <c r="BF506" i="9"/>
  <c r="BE506" i="9"/>
  <c r="BD506" i="9"/>
  <c r="BC506" i="9"/>
  <c r="BB506" i="9"/>
  <c r="BA506" i="9"/>
  <c r="AZ506" i="9"/>
  <c r="CK505" i="9"/>
  <c r="CJ505" i="9"/>
  <c r="CI505" i="9"/>
  <c r="CH505" i="9"/>
  <c r="CG505" i="9"/>
  <c r="CF505" i="9"/>
  <c r="CC505" i="9"/>
  <c r="CB505" i="9"/>
  <c r="CA505" i="9"/>
  <c r="BZ505" i="9"/>
  <c r="BY505" i="9"/>
  <c r="BX505" i="9"/>
  <c r="BW505" i="9"/>
  <c r="BV505" i="9"/>
  <c r="BU505" i="9"/>
  <c r="BT505" i="9"/>
  <c r="BS505" i="9"/>
  <c r="BR505" i="9"/>
  <c r="BQ505" i="9"/>
  <c r="BP505" i="9"/>
  <c r="BO505" i="9"/>
  <c r="BN505" i="9"/>
  <c r="BM505" i="9"/>
  <c r="BL505" i="9"/>
  <c r="BK505" i="9"/>
  <c r="BJ505" i="9"/>
  <c r="BI505" i="9"/>
  <c r="BH505" i="9"/>
  <c r="BG505" i="9"/>
  <c r="BF505" i="9"/>
  <c r="BE505" i="9"/>
  <c r="BD505" i="9"/>
  <c r="BC505" i="9"/>
  <c r="BB505" i="9"/>
  <c r="BA505" i="9"/>
  <c r="AZ505" i="9"/>
  <c r="CK504" i="9"/>
  <c r="CJ504" i="9"/>
  <c r="CI504" i="9"/>
  <c r="CH504" i="9"/>
  <c r="CG504" i="9"/>
  <c r="CF504" i="9"/>
  <c r="CC504" i="9"/>
  <c r="CB504" i="9"/>
  <c r="CA504" i="9"/>
  <c r="BZ504" i="9"/>
  <c r="BY504" i="9"/>
  <c r="BX504" i="9"/>
  <c r="BW504" i="9"/>
  <c r="BV504" i="9"/>
  <c r="BU504" i="9"/>
  <c r="BT504" i="9"/>
  <c r="BS504" i="9"/>
  <c r="BR504" i="9"/>
  <c r="BQ504" i="9"/>
  <c r="BP504" i="9"/>
  <c r="BO504" i="9"/>
  <c r="BN504" i="9"/>
  <c r="BM504" i="9"/>
  <c r="BL504" i="9"/>
  <c r="BK504" i="9"/>
  <c r="BJ504" i="9"/>
  <c r="BI504" i="9"/>
  <c r="BH504" i="9"/>
  <c r="BG504" i="9"/>
  <c r="BF504" i="9"/>
  <c r="BE504" i="9"/>
  <c r="BD504" i="9"/>
  <c r="BC504" i="9"/>
  <c r="BB504" i="9"/>
  <c r="BA504" i="9"/>
  <c r="AZ504" i="9"/>
  <c r="CK503" i="9"/>
  <c r="CJ503" i="9"/>
  <c r="CI503" i="9"/>
  <c r="CH503" i="9"/>
  <c r="CG503" i="9"/>
  <c r="CF503" i="9"/>
  <c r="CC503" i="9"/>
  <c r="CB503" i="9"/>
  <c r="CA503" i="9"/>
  <c r="BZ503" i="9"/>
  <c r="BY503" i="9"/>
  <c r="BX503" i="9"/>
  <c r="BW503" i="9"/>
  <c r="BV503" i="9"/>
  <c r="BU503" i="9"/>
  <c r="BT503" i="9"/>
  <c r="BS503" i="9"/>
  <c r="BR503" i="9"/>
  <c r="BQ503" i="9"/>
  <c r="BP503" i="9"/>
  <c r="BO503" i="9"/>
  <c r="BN503" i="9"/>
  <c r="BM503" i="9"/>
  <c r="BL503" i="9"/>
  <c r="BK503" i="9"/>
  <c r="BJ503" i="9"/>
  <c r="BI503" i="9"/>
  <c r="BH503" i="9"/>
  <c r="BG503" i="9"/>
  <c r="BF503" i="9"/>
  <c r="BE503" i="9"/>
  <c r="BD503" i="9"/>
  <c r="BC503" i="9"/>
  <c r="BB503" i="9"/>
  <c r="BA503" i="9"/>
  <c r="AZ503" i="9"/>
  <c r="CK502" i="9"/>
  <c r="CJ502" i="9"/>
  <c r="CI502" i="9"/>
  <c r="CH502" i="9"/>
  <c r="CG502" i="9"/>
  <c r="CF502" i="9"/>
  <c r="CC502" i="9"/>
  <c r="CB502" i="9"/>
  <c r="CA502" i="9"/>
  <c r="BZ502" i="9"/>
  <c r="BY502" i="9"/>
  <c r="BX502" i="9"/>
  <c r="BW502" i="9"/>
  <c r="BV502" i="9"/>
  <c r="BU502" i="9"/>
  <c r="BT502" i="9"/>
  <c r="BS502" i="9"/>
  <c r="BR502" i="9"/>
  <c r="BQ502" i="9"/>
  <c r="BP502" i="9"/>
  <c r="BO502" i="9"/>
  <c r="BN502" i="9"/>
  <c r="BM502" i="9"/>
  <c r="BL502" i="9"/>
  <c r="BK502" i="9"/>
  <c r="BJ502" i="9"/>
  <c r="BI502" i="9"/>
  <c r="BH502" i="9"/>
  <c r="BG502" i="9"/>
  <c r="BF502" i="9"/>
  <c r="BE502" i="9"/>
  <c r="BD502" i="9"/>
  <c r="BC502" i="9"/>
  <c r="BB502" i="9"/>
  <c r="BA502" i="9"/>
  <c r="AZ502" i="9"/>
  <c r="CK501" i="9"/>
  <c r="CJ501" i="9"/>
  <c r="CI501" i="9"/>
  <c r="CH501" i="9"/>
  <c r="CG501" i="9"/>
  <c r="CF501" i="9"/>
  <c r="CC501" i="9"/>
  <c r="CB501" i="9"/>
  <c r="CA501" i="9"/>
  <c r="BZ501" i="9"/>
  <c r="BY501" i="9"/>
  <c r="BX501" i="9"/>
  <c r="BW501" i="9"/>
  <c r="BV501" i="9"/>
  <c r="BU501" i="9"/>
  <c r="BT501" i="9"/>
  <c r="BS501" i="9"/>
  <c r="BR501" i="9"/>
  <c r="BQ501" i="9"/>
  <c r="BP501" i="9"/>
  <c r="BO501" i="9"/>
  <c r="BN501" i="9"/>
  <c r="BM501" i="9"/>
  <c r="BL501" i="9"/>
  <c r="BK501" i="9"/>
  <c r="BJ501" i="9"/>
  <c r="BI501" i="9"/>
  <c r="BH501" i="9"/>
  <c r="BG501" i="9"/>
  <c r="BF501" i="9"/>
  <c r="BE501" i="9"/>
  <c r="BD501" i="9"/>
  <c r="BC501" i="9"/>
  <c r="BB501" i="9"/>
  <c r="BA501" i="9"/>
  <c r="AZ501" i="9"/>
  <c r="CK500" i="9"/>
  <c r="CJ500" i="9"/>
  <c r="CI500" i="9"/>
  <c r="CH500" i="9"/>
  <c r="CG500" i="9"/>
  <c r="CF500" i="9"/>
  <c r="CC500" i="9"/>
  <c r="CB500" i="9"/>
  <c r="CA500" i="9"/>
  <c r="BZ500" i="9"/>
  <c r="BY500" i="9"/>
  <c r="BX500" i="9"/>
  <c r="BW500" i="9"/>
  <c r="BV500" i="9"/>
  <c r="BU500" i="9"/>
  <c r="BT500" i="9"/>
  <c r="BS500" i="9"/>
  <c r="BR500" i="9"/>
  <c r="BQ500" i="9"/>
  <c r="BP500" i="9"/>
  <c r="BO500" i="9"/>
  <c r="BN500" i="9"/>
  <c r="BM500" i="9"/>
  <c r="BL500" i="9"/>
  <c r="BK500" i="9"/>
  <c r="BJ500" i="9"/>
  <c r="BI500" i="9"/>
  <c r="BH500" i="9"/>
  <c r="BG500" i="9"/>
  <c r="BF500" i="9"/>
  <c r="BE500" i="9"/>
  <c r="BD500" i="9"/>
  <c r="BC500" i="9"/>
  <c r="BB500" i="9"/>
  <c r="BA500" i="9"/>
  <c r="AZ500" i="9"/>
  <c r="CK499" i="9"/>
  <c r="CJ499" i="9"/>
  <c r="CI499" i="9"/>
  <c r="CH499" i="9"/>
  <c r="CG499" i="9"/>
  <c r="CF499" i="9"/>
  <c r="CC499" i="9"/>
  <c r="CB499" i="9"/>
  <c r="CA499" i="9"/>
  <c r="BZ499" i="9"/>
  <c r="BY499" i="9"/>
  <c r="BX499" i="9"/>
  <c r="BW499" i="9"/>
  <c r="BV499" i="9"/>
  <c r="BU499" i="9"/>
  <c r="BT499" i="9"/>
  <c r="BS499" i="9"/>
  <c r="BR499" i="9"/>
  <c r="BQ499" i="9"/>
  <c r="BP499" i="9"/>
  <c r="BO499" i="9"/>
  <c r="BN499" i="9"/>
  <c r="BM499" i="9"/>
  <c r="BL499" i="9"/>
  <c r="BK499" i="9"/>
  <c r="BJ499" i="9"/>
  <c r="BI499" i="9"/>
  <c r="BH499" i="9"/>
  <c r="BG499" i="9"/>
  <c r="BF499" i="9"/>
  <c r="BE499" i="9"/>
  <c r="BD499" i="9"/>
  <c r="BC499" i="9"/>
  <c r="BB499" i="9"/>
  <c r="BA499" i="9"/>
  <c r="AZ499" i="9"/>
  <c r="CK498" i="9"/>
  <c r="CJ498" i="9"/>
  <c r="CI498" i="9"/>
  <c r="CH498" i="9"/>
  <c r="CG498" i="9"/>
  <c r="CF498" i="9"/>
  <c r="CC498" i="9"/>
  <c r="CB498" i="9"/>
  <c r="CA498" i="9"/>
  <c r="BZ498" i="9"/>
  <c r="BY498" i="9"/>
  <c r="BX498" i="9"/>
  <c r="BW498" i="9"/>
  <c r="BV498" i="9"/>
  <c r="BU498" i="9"/>
  <c r="BT498" i="9"/>
  <c r="BS498" i="9"/>
  <c r="BR498" i="9"/>
  <c r="BQ498" i="9"/>
  <c r="BP498" i="9"/>
  <c r="BO498" i="9"/>
  <c r="BN498" i="9"/>
  <c r="BM498" i="9"/>
  <c r="BL498" i="9"/>
  <c r="BK498" i="9"/>
  <c r="BJ498" i="9"/>
  <c r="BI498" i="9"/>
  <c r="BH498" i="9"/>
  <c r="BG498" i="9"/>
  <c r="BF498" i="9"/>
  <c r="BE498" i="9"/>
  <c r="BD498" i="9"/>
  <c r="BC498" i="9"/>
  <c r="BB498" i="9"/>
  <c r="BA498" i="9"/>
  <c r="AZ498" i="9"/>
  <c r="CK497" i="9"/>
  <c r="CJ497" i="9"/>
  <c r="CI497" i="9"/>
  <c r="CH497" i="9"/>
  <c r="CG497" i="9"/>
  <c r="CF497" i="9"/>
  <c r="CC497" i="9"/>
  <c r="CB497" i="9"/>
  <c r="CA497" i="9"/>
  <c r="BZ497" i="9"/>
  <c r="BY497" i="9"/>
  <c r="BX497" i="9"/>
  <c r="BW497" i="9"/>
  <c r="BV497" i="9"/>
  <c r="BU497" i="9"/>
  <c r="BT497" i="9"/>
  <c r="BS497" i="9"/>
  <c r="BR497" i="9"/>
  <c r="BQ497" i="9"/>
  <c r="BP497" i="9"/>
  <c r="BO497" i="9"/>
  <c r="BN497" i="9"/>
  <c r="BM497" i="9"/>
  <c r="BL497" i="9"/>
  <c r="BK497" i="9"/>
  <c r="BJ497" i="9"/>
  <c r="BI497" i="9"/>
  <c r="BH497" i="9"/>
  <c r="BG497" i="9"/>
  <c r="BF497" i="9"/>
  <c r="BE497" i="9"/>
  <c r="BD497" i="9"/>
  <c r="BC497" i="9"/>
  <c r="BB497" i="9"/>
  <c r="BA497" i="9"/>
  <c r="AZ497" i="9"/>
  <c r="CK496" i="9"/>
  <c r="CJ496" i="9"/>
  <c r="CI496" i="9"/>
  <c r="CH496" i="9"/>
  <c r="CG496" i="9"/>
  <c r="CF496" i="9"/>
  <c r="CC496" i="9"/>
  <c r="CB496" i="9"/>
  <c r="CA496" i="9"/>
  <c r="BZ496" i="9"/>
  <c r="BY496" i="9"/>
  <c r="BX496" i="9"/>
  <c r="BW496" i="9"/>
  <c r="BV496" i="9"/>
  <c r="BU496" i="9"/>
  <c r="BT496" i="9"/>
  <c r="BS496" i="9"/>
  <c r="BR496" i="9"/>
  <c r="BQ496" i="9"/>
  <c r="BP496" i="9"/>
  <c r="BO496" i="9"/>
  <c r="BN496" i="9"/>
  <c r="BM496" i="9"/>
  <c r="BL496" i="9"/>
  <c r="BK496" i="9"/>
  <c r="BJ496" i="9"/>
  <c r="BI496" i="9"/>
  <c r="BH496" i="9"/>
  <c r="BG496" i="9"/>
  <c r="BF496" i="9"/>
  <c r="BE496" i="9"/>
  <c r="BD496" i="9"/>
  <c r="BC496" i="9"/>
  <c r="BB496" i="9"/>
  <c r="BA496" i="9"/>
  <c r="AZ496" i="9"/>
  <c r="CK495" i="9"/>
  <c r="CJ495" i="9"/>
  <c r="CI495" i="9"/>
  <c r="CH495" i="9"/>
  <c r="CG495" i="9"/>
  <c r="CF495" i="9"/>
  <c r="CC495" i="9"/>
  <c r="CB495" i="9"/>
  <c r="CA495" i="9"/>
  <c r="BZ495" i="9"/>
  <c r="BY495" i="9"/>
  <c r="BX495" i="9"/>
  <c r="BW495" i="9"/>
  <c r="BV495" i="9"/>
  <c r="BU495" i="9"/>
  <c r="BT495" i="9"/>
  <c r="BS495" i="9"/>
  <c r="BR495" i="9"/>
  <c r="BQ495" i="9"/>
  <c r="BP495" i="9"/>
  <c r="BO495" i="9"/>
  <c r="BN495" i="9"/>
  <c r="BM495" i="9"/>
  <c r="BL495" i="9"/>
  <c r="BK495" i="9"/>
  <c r="BJ495" i="9"/>
  <c r="BI495" i="9"/>
  <c r="BH495" i="9"/>
  <c r="BG495" i="9"/>
  <c r="BF495" i="9"/>
  <c r="BE495" i="9"/>
  <c r="BD495" i="9"/>
  <c r="BC495" i="9"/>
  <c r="BB495" i="9"/>
  <c r="BA495" i="9"/>
  <c r="AZ495" i="9"/>
  <c r="CK494" i="9"/>
  <c r="CJ494" i="9"/>
  <c r="CI494" i="9"/>
  <c r="CH494" i="9"/>
  <c r="CG494" i="9"/>
  <c r="CF494" i="9"/>
  <c r="CC494" i="9"/>
  <c r="CB494" i="9"/>
  <c r="CA494" i="9"/>
  <c r="BZ494" i="9"/>
  <c r="BY494" i="9"/>
  <c r="BX494" i="9"/>
  <c r="BW494" i="9"/>
  <c r="BV494" i="9"/>
  <c r="BU494" i="9"/>
  <c r="BT494" i="9"/>
  <c r="BS494" i="9"/>
  <c r="BR494" i="9"/>
  <c r="BQ494" i="9"/>
  <c r="BP494" i="9"/>
  <c r="BO494" i="9"/>
  <c r="BN494" i="9"/>
  <c r="BM494" i="9"/>
  <c r="BL494" i="9"/>
  <c r="BK494" i="9"/>
  <c r="BJ494" i="9"/>
  <c r="BI494" i="9"/>
  <c r="BH494" i="9"/>
  <c r="BG494" i="9"/>
  <c r="BF494" i="9"/>
  <c r="BE494" i="9"/>
  <c r="BD494" i="9"/>
  <c r="BC494" i="9"/>
  <c r="BB494" i="9"/>
  <c r="BA494" i="9"/>
  <c r="AZ494" i="9"/>
  <c r="CK493" i="9"/>
  <c r="CJ493" i="9"/>
  <c r="CI493" i="9"/>
  <c r="CH493" i="9"/>
  <c r="CG493" i="9"/>
  <c r="CF493" i="9"/>
  <c r="CC493" i="9"/>
  <c r="CB493" i="9"/>
  <c r="CA493" i="9"/>
  <c r="BZ493" i="9"/>
  <c r="BY493" i="9"/>
  <c r="BX493" i="9"/>
  <c r="BW493" i="9"/>
  <c r="BV493" i="9"/>
  <c r="BU493" i="9"/>
  <c r="BT493" i="9"/>
  <c r="BS493" i="9"/>
  <c r="BR493" i="9"/>
  <c r="BQ493" i="9"/>
  <c r="BP493" i="9"/>
  <c r="BO493" i="9"/>
  <c r="BN493" i="9"/>
  <c r="BM493" i="9"/>
  <c r="BL493" i="9"/>
  <c r="BK493" i="9"/>
  <c r="BJ493" i="9"/>
  <c r="BI493" i="9"/>
  <c r="BH493" i="9"/>
  <c r="BG493" i="9"/>
  <c r="BF493" i="9"/>
  <c r="BE493" i="9"/>
  <c r="BD493" i="9"/>
  <c r="BC493" i="9"/>
  <c r="BB493" i="9"/>
  <c r="BA493" i="9"/>
  <c r="AZ493" i="9"/>
  <c r="CK492" i="9"/>
  <c r="CJ492" i="9"/>
  <c r="CI492" i="9"/>
  <c r="CH492" i="9"/>
  <c r="CG492" i="9"/>
  <c r="CF492" i="9"/>
  <c r="CC492" i="9"/>
  <c r="CB492" i="9"/>
  <c r="CA492" i="9"/>
  <c r="BZ492" i="9"/>
  <c r="BY492" i="9"/>
  <c r="BX492" i="9"/>
  <c r="BW492" i="9"/>
  <c r="BV492" i="9"/>
  <c r="BU492" i="9"/>
  <c r="BT492" i="9"/>
  <c r="BS492" i="9"/>
  <c r="BR492" i="9"/>
  <c r="BQ492" i="9"/>
  <c r="BP492" i="9"/>
  <c r="BO492" i="9"/>
  <c r="BN492" i="9"/>
  <c r="BM492" i="9"/>
  <c r="BL492" i="9"/>
  <c r="BK492" i="9"/>
  <c r="BJ492" i="9"/>
  <c r="BI492" i="9"/>
  <c r="BH492" i="9"/>
  <c r="BG492" i="9"/>
  <c r="BF492" i="9"/>
  <c r="BE492" i="9"/>
  <c r="BD492" i="9"/>
  <c r="BC492" i="9"/>
  <c r="BB492" i="9"/>
  <c r="BA492" i="9"/>
  <c r="AZ492" i="9"/>
  <c r="CK491" i="9"/>
  <c r="CJ491" i="9"/>
  <c r="CI491" i="9"/>
  <c r="CH491" i="9"/>
  <c r="CG491" i="9"/>
  <c r="CF491" i="9"/>
  <c r="CC491" i="9"/>
  <c r="CB491" i="9"/>
  <c r="CA491" i="9"/>
  <c r="BZ491" i="9"/>
  <c r="BY491" i="9"/>
  <c r="BX491" i="9"/>
  <c r="BW491" i="9"/>
  <c r="BV491" i="9"/>
  <c r="BU491" i="9"/>
  <c r="BT491" i="9"/>
  <c r="BS491" i="9"/>
  <c r="BR491" i="9"/>
  <c r="BQ491" i="9"/>
  <c r="BP491" i="9"/>
  <c r="BO491" i="9"/>
  <c r="BN491" i="9"/>
  <c r="BM491" i="9"/>
  <c r="BL491" i="9"/>
  <c r="BK491" i="9"/>
  <c r="BJ491" i="9"/>
  <c r="BI491" i="9"/>
  <c r="BH491" i="9"/>
  <c r="BG491" i="9"/>
  <c r="BF491" i="9"/>
  <c r="BE491" i="9"/>
  <c r="BD491" i="9"/>
  <c r="BC491" i="9"/>
  <c r="BB491" i="9"/>
  <c r="BA491" i="9"/>
  <c r="AZ491" i="9"/>
  <c r="CK490" i="9"/>
  <c r="CJ490" i="9"/>
  <c r="CI490" i="9"/>
  <c r="CH490" i="9"/>
  <c r="CG490" i="9"/>
  <c r="CF490" i="9"/>
  <c r="CC490" i="9"/>
  <c r="CB490" i="9"/>
  <c r="CA490" i="9"/>
  <c r="BZ490" i="9"/>
  <c r="BY490" i="9"/>
  <c r="BX490" i="9"/>
  <c r="BW490" i="9"/>
  <c r="BV490" i="9"/>
  <c r="BU490" i="9"/>
  <c r="BT490" i="9"/>
  <c r="BS490" i="9"/>
  <c r="BR490" i="9"/>
  <c r="BQ490" i="9"/>
  <c r="BP490" i="9"/>
  <c r="BO490" i="9"/>
  <c r="BN490" i="9"/>
  <c r="BM490" i="9"/>
  <c r="BL490" i="9"/>
  <c r="BK490" i="9"/>
  <c r="BJ490" i="9"/>
  <c r="BI490" i="9"/>
  <c r="BH490" i="9"/>
  <c r="BG490" i="9"/>
  <c r="BF490" i="9"/>
  <c r="BE490" i="9"/>
  <c r="BD490" i="9"/>
  <c r="BC490" i="9"/>
  <c r="BB490" i="9"/>
  <c r="BA490" i="9"/>
  <c r="AZ490" i="9"/>
  <c r="CK489" i="9"/>
  <c r="CJ489" i="9"/>
  <c r="CI489" i="9"/>
  <c r="CH489" i="9"/>
  <c r="CG489" i="9"/>
  <c r="CF489" i="9"/>
  <c r="CC489" i="9"/>
  <c r="CB489" i="9"/>
  <c r="CA489" i="9"/>
  <c r="BZ489" i="9"/>
  <c r="BY489" i="9"/>
  <c r="BX489" i="9"/>
  <c r="BW489" i="9"/>
  <c r="BV489" i="9"/>
  <c r="BU489" i="9"/>
  <c r="BT489" i="9"/>
  <c r="BS489" i="9"/>
  <c r="BR489" i="9"/>
  <c r="BQ489" i="9"/>
  <c r="BP489" i="9"/>
  <c r="BO489" i="9"/>
  <c r="BN489" i="9"/>
  <c r="BM489" i="9"/>
  <c r="BL489" i="9"/>
  <c r="BK489" i="9"/>
  <c r="BJ489" i="9"/>
  <c r="BI489" i="9"/>
  <c r="BH489" i="9"/>
  <c r="BG489" i="9"/>
  <c r="BF489" i="9"/>
  <c r="BE489" i="9"/>
  <c r="BD489" i="9"/>
  <c r="BC489" i="9"/>
  <c r="BB489" i="9"/>
  <c r="BA489" i="9"/>
  <c r="AZ489" i="9"/>
  <c r="CK488" i="9"/>
  <c r="CJ488" i="9"/>
  <c r="CI488" i="9"/>
  <c r="CH488" i="9"/>
  <c r="CG488" i="9"/>
  <c r="CF488" i="9"/>
  <c r="CC488" i="9"/>
  <c r="CB488" i="9"/>
  <c r="CA488" i="9"/>
  <c r="BZ488" i="9"/>
  <c r="BY488" i="9"/>
  <c r="BX488" i="9"/>
  <c r="BW488" i="9"/>
  <c r="BV488" i="9"/>
  <c r="BU488" i="9"/>
  <c r="BT488" i="9"/>
  <c r="BS488" i="9"/>
  <c r="BR488" i="9"/>
  <c r="BQ488" i="9"/>
  <c r="BP488" i="9"/>
  <c r="BO488" i="9"/>
  <c r="BN488" i="9"/>
  <c r="BM488" i="9"/>
  <c r="BL488" i="9"/>
  <c r="BK488" i="9"/>
  <c r="BJ488" i="9"/>
  <c r="BI488" i="9"/>
  <c r="BH488" i="9"/>
  <c r="BG488" i="9"/>
  <c r="BF488" i="9"/>
  <c r="BE488" i="9"/>
  <c r="BD488" i="9"/>
  <c r="BC488" i="9"/>
  <c r="BB488" i="9"/>
  <c r="BA488" i="9"/>
  <c r="AZ488" i="9"/>
  <c r="CK487" i="9"/>
  <c r="CJ487" i="9"/>
  <c r="CI487" i="9"/>
  <c r="CH487" i="9"/>
  <c r="CG487" i="9"/>
  <c r="CF487" i="9"/>
  <c r="CC487" i="9"/>
  <c r="CB487" i="9"/>
  <c r="CA487" i="9"/>
  <c r="BZ487" i="9"/>
  <c r="BY487" i="9"/>
  <c r="BX487" i="9"/>
  <c r="BW487" i="9"/>
  <c r="BV487" i="9"/>
  <c r="BU487" i="9"/>
  <c r="BT487" i="9"/>
  <c r="BS487" i="9"/>
  <c r="BR487" i="9"/>
  <c r="BQ487" i="9"/>
  <c r="BP487" i="9"/>
  <c r="BO487" i="9"/>
  <c r="BN487" i="9"/>
  <c r="BM487" i="9"/>
  <c r="BL487" i="9"/>
  <c r="BK487" i="9"/>
  <c r="BJ487" i="9"/>
  <c r="BI487" i="9"/>
  <c r="BH487" i="9"/>
  <c r="BG487" i="9"/>
  <c r="BF487" i="9"/>
  <c r="BE487" i="9"/>
  <c r="BD487" i="9"/>
  <c r="BC487" i="9"/>
  <c r="BB487" i="9"/>
  <c r="BA487" i="9"/>
  <c r="AZ487" i="9"/>
  <c r="CK486" i="9"/>
  <c r="CJ486" i="9"/>
  <c r="CI486" i="9"/>
  <c r="CH486" i="9"/>
  <c r="CG486" i="9"/>
  <c r="CF486" i="9"/>
  <c r="CC486" i="9"/>
  <c r="CB486" i="9"/>
  <c r="CA486" i="9"/>
  <c r="BZ486" i="9"/>
  <c r="BY486" i="9"/>
  <c r="BX486" i="9"/>
  <c r="BW486" i="9"/>
  <c r="BV486" i="9"/>
  <c r="BU486" i="9"/>
  <c r="BT486" i="9"/>
  <c r="BS486" i="9"/>
  <c r="BR486" i="9"/>
  <c r="BQ486" i="9"/>
  <c r="BP486" i="9"/>
  <c r="BO486" i="9"/>
  <c r="BN486" i="9"/>
  <c r="BM486" i="9"/>
  <c r="BL486" i="9"/>
  <c r="BK486" i="9"/>
  <c r="BJ486" i="9"/>
  <c r="BI486" i="9"/>
  <c r="BH486" i="9"/>
  <c r="BG486" i="9"/>
  <c r="BF486" i="9"/>
  <c r="BE486" i="9"/>
  <c r="BD486" i="9"/>
  <c r="BC486" i="9"/>
  <c r="BB486" i="9"/>
  <c r="BA486" i="9"/>
  <c r="AZ486" i="9"/>
  <c r="CK485" i="9"/>
  <c r="CJ485" i="9"/>
  <c r="CI485" i="9"/>
  <c r="CH485" i="9"/>
  <c r="CG485" i="9"/>
  <c r="CF485" i="9"/>
  <c r="CC485" i="9"/>
  <c r="CB485" i="9"/>
  <c r="CA485" i="9"/>
  <c r="BZ485" i="9"/>
  <c r="BY485" i="9"/>
  <c r="BX485" i="9"/>
  <c r="BW485" i="9"/>
  <c r="BV485" i="9"/>
  <c r="BU485" i="9"/>
  <c r="BT485" i="9"/>
  <c r="BS485" i="9"/>
  <c r="BR485" i="9"/>
  <c r="BQ485" i="9"/>
  <c r="BP485" i="9"/>
  <c r="BO485" i="9"/>
  <c r="BN485" i="9"/>
  <c r="BM485" i="9"/>
  <c r="BL485" i="9"/>
  <c r="BK485" i="9"/>
  <c r="BJ485" i="9"/>
  <c r="BI485" i="9"/>
  <c r="BH485" i="9"/>
  <c r="BG485" i="9"/>
  <c r="BF485" i="9"/>
  <c r="BE485" i="9"/>
  <c r="BD485" i="9"/>
  <c r="BC485" i="9"/>
  <c r="BB485" i="9"/>
  <c r="BA485" i="9"/>
  <c r="AZ485" i="9"/>
  <c r="CK484" i="9"/>
  <c r="CJ484" i="9"/>
  <c r="CI484" i="9"/>
  <c r="CH484" i="9"/>
  <c r="CG484" i="9"/>
  <c r="CF484" i="9"/>
  <c r="CC484" i="9"/>
  <c r="CB484" i="9"/>
  <c r="CA484" i="9"/>
  <c r="BZ484" i="9"/>
  <c r="BY484" i="9"/>
  <c r="BX484" i="9"/>
  <c r="BW484" i="9"/>
  <c r="BV484" i="9"/>
  <c r="BU484" i="9"/>
  <c r="BT484" i="9"/>
  <c r="BS484" i="9"/>
  <c r="BR484" i="9"/>
  <c r="BQ484" i="9"/>
  <c r="BP484" i="9"/>
  <c r="BO484" i="9"/>
  <c r="BN484" i="9"/>
  <c r="BM484" i="9"/>
  <c r="BL484" i="9"/>
  <c r="BK484" i="9"/>
  <c r="BJ484" i="9"/>
  <c r="BI484" i="9"/>
  <c r="BH484" i="9"/>
  <c r="BG484" i="9"/>
  <c r="BF484" i="9"/>
  <c r="BE484" i="9"/>
  <c r="BD484" i="9"/>
  <c r="BC484" i="9"/>
  <c r="BB484" i="9"/>
  <c r="BA484" i="9"/>
  <c r="AZ484" i="9"/>
  <c r="CK483" i="9"/>
  <c r="CJ483" i="9"/>
  <c r="CI483" i="9"/>
  <c r="CH483" i="9"/>
  <c r="CG483" i="9"/>
  <c r="CF483" i="9"/>
  <c r="CC483" i="9"/>
  <c r="CB483" i="9"/>
  <c r="CA483" i="9"/>
  <c r="BZ483" i="9"/>
  <c r="BY483" i="9"/>
  <c r="BX483" i="9"/>
  <c r="BW483" i="9"/>
  <c r="BV483" i="9"/>
  <c r="BU483" i="9"/>
  <c r="BT483" i="9"/>
  <c r="BS483" i="9"/>
  <c r="BR483" i="9"/>
  <c r="BQ483" i="9"/>
  <c r="BP483" i="9"/>
  <c r="BO483" i="9"/>
  <c r="BN483" i="9"/>
  <c r="BM483" i="9"/>
  <c r="BL483" i="9"/>
  <c r="BK483" i="9"/>
  <c r="BJ483" i="9"/>
  <c r="BI483" i="9"/>
  <c r="BH483" i="9"/>
  <c r="BG483" i="9"/>
  <c r="BF483" i="9"/>
  <c r="BE483" i="9"/>
  <c r="BD483" i="9"/>
  <c r="BC483" i="9"/>
  <c r="BB483" i="9"/>
  <c r="BA483" i="9"/>
  <c r="AZ483" i="9"/>
  <c r="CK482" i="9"/>
  <c r="CJ482" i="9"/>
  <c r="CI482" i="9"/>
  <c r="CH482" i="9"/>
  <c r="CG482" i="9"/>
  <c r="CF482" i="9"/>
  <c r="CC482" i="9"/>
  <c r="CB482" i="9"/>
  <c r="CA482" i="9"/>
  <c r="BZ482" i="9"/>
  <c r="BY482" i="9"/>
  <c r="BX482" i="9"/>
  <c r="BW482" i="9"/>
  <c r="BV482" i="9"/>
  <c r="BU482" i="9"/>
  <c r="BT482" i="9"/>
  <c r="BS482" i="9"/>
  <c r="BR482" i="9"/>
  <c r="BQ482" i="9"/>
  <c r="BP482" i="9"/>
  <c r="BO482" i="9"/>
  <c r="BN482" i="9"/>
  <c r="BM482" i="9"/>
  <c r="BL482" i="9"/>
  <c r="BK482" i="9"/>
  <c r="BJ482" i="9"/>
  <c r="BI482" i="9"/>
  <c r="BH482" i="9"/>
  <c r="BG482" i="9"/>
  <c r="BF482" i="9"/>
  <c r="BE482" i="9"/>
  <c r="BD482" i="9"/>
  <c r="BC482" i="9"/>
  <c r="BB482" i="9"/>
  <c r="BA482" i="9"/>
  <c r="AZ482" i="9"/>
  <c r="CK481" i="9"/>
  <c r="CJ481" i="9"/>
  <c r="CI481" i="9"/>
  <c r="CH481" i="9"/>
  <c r="CG481" i="9"/>
  <c r="CF481" i="9"/>
  <c r="CC481" i="9"/>
  <c r="CB481" i="9"/>
  <c r="CA481" i="9"/>
  <c r="BZ481" i="9"/>
  <c r="BY481" i="9"/>
  <c r="BX481" i="9"/>
  <c r="BW481" i="9"/>
  <c r="BV481" i="9"/>
  <c r="BU481" i="9"/>
  <c r="BT481" i="9"/>
  <c r="BS481" i="9"/>
  <c r="BR481" i="9"/>
  <c r="BQ481" i="9"/>
  <c r="BP481" i="9"/>
  <c r="BO481" i="9"/>
  <c r="BN481" i="9"/>
  <c r="BM481" i="9"/>
  <c r="BL481" i="9"/>
  <c r="BK481" i="9"/>
  <c r="BJ481" i="9"/>
  <c r="BI481" i="9"/>
  <c r="BH481" i="9"/>
  <c r="BG481" i="9"/>
  <c r="BF481" i="9"/>
  <c r="BE481" i="9"/>
  <c r="BD481" i="9"/>
  <c r="BC481" i="9"/>
  <c r="BB481" i="9"/>
  <c r="BA481" i="9"/>
  <c r="AZ481" i="9"/>
  <c r="CK480" i="9"/>
  <c r="CJ480" i="9"/>
  <c r="CI480" i="9"/>
  <c r="CH480" i="9"/>
  <c r="CG480" i="9"/>
  <c r="CF480" i="9"/>
  <c r="CC480" i="9"/>
  <c r="CB480" i="9"/>
  <c r="CA480" i="9"/>
  <c r="BZ480" i="9"/>
  <c r="BY480" i="9"/>
  <c r="BX480" i="9"/>
  <c r="BW480" i="9"/>
  <c r="BV480" i="9"/>
  <c r="BU480" i="9"/>
  <c r="BT480" i="9"/>
  <c r="BS480" i="9"/>
  <c r="BR480" i="9"/>
  <c r="BQ480" i="9"/>
  <c r="BP480" i="9"/>
  <c r="BO480" i="9"/>
  <c r="BN480" i="9"/>
  <c r="BM480" i="9"/>
  <c r="BL480" i="9"/>
  <c r="BK480" i="9"/>
  <c r="BJ480" i="9"/>
  <c r="BI480" i="9"/>
  <c r="BH480" i="9"/>
  <c r="BG480" i="9"/>
  <c r="BF480" i="9"/>
  <c r="BE480" i="9"/>
  <c r="BD480" i="9"/>
  <c r="BC480" i="9"/>
  <c r="BB480" i="9"/>
  <c r="BA480" i="9"/>
  <c r="AZ480" i="9"/>
  <c r="CK479" i="9"/>
  <c r="CJ479" i="9"/>
  <c r="CI479" i="9"/>
  <c r="CH479" i="9"/>
  <c r="CG479" i="9"/>
  <c r="CF479" i="9"/>
  <c r="CC479" i="9"/>
  <c r="CB479" i="9"/>
  <c r="CA479" i="9"/>
  <c r="BZ479" i="9"/>
  <c r="BY479" i="9"/>
  <c r="BX479" i="9"/>
  <c r="BW479" i="9"/>
  <c r="BV479" i="9"/>
  <c r="BU479" i="9"/>
  <c r="BT479" i="9"/>
  <c r="BS479" i="9"/>
  <c r="BR479" i="9"/>
  <c r="BQ479" i="9"/>
  <c r="BP479" i="9"/>
  <c r="BO479" i="9"/>
  <c r="BN479" i="9"/>
  <c r="BM479" i="9"/>
  <c r="BL479" i="9"/>
  <c r="BK479" i="9"/>
  <c r="BJ479" i="9"/>
  <c r="BI479" i="9"/>
  <c r="BH479" i="9"/>
  <c r="BG479" i="9"/>
  <c r="BF479" i="9"/>
  <c r="BE479" i="9"/>
  <c r="BD479" i="9"/>
  <c r="BC479" i="9"/>
  <c r="BB479" i="9"/>
  <c r="BA479" i="9"/>
  <c r="AZ479" i="9"/>
  <c r="CK478" i="9"/>
  <c r="CJ478" i="9"/>
  <c r="CI478" i="9"/>
  <c r="CH478" i="9"/>
  <c r="CG478" i="9"/>
  <c r="CF478" i="9"/>
  <c r="CC478" i="9"/>
  <c r="CB478" i="9"/>
  <c r="CA478" i="9"/>
  <c r="BZ478" i="9"/>
  <c r="BY478" i="9"/>
  <c r="BX478" i="9"/>
  <c r="BW478" i="9"/>
  <c r="BV478" i="9"/>
  <c r="BU478" i="9"/>
  <c r="BT478" i="9"/>
  <c r="BS478" i="9"/>
  <c r="BR478" i="9"/>
  <c r="BQ478" i="9"/>
  <c r="BP478" i="9"/>
  <c r="BO478" i="9"/>
  <c r="BN478" i="9"/>
  <c r="BM478" i="9"/>
  <c r="BL478" i="9"/>
  <c r="BK478" i="9"/>
  <c r="BJ478" i="9"/>
  <c r="BI478" i="9"/>
  <c r="BH478" i="9"/>
  <c r="BG478" i="9"/>
  <c r="BF478" i="9"/>
  <c r="BE478" i="9"/>
  <c r="BD478" i="9"/>
  <c r="BC478" i="9"/>
  <c r="BB478" i="9"/>
  <c r="BA478" i="9"/>
  <c r="AZ478" i="9"/>
  <c r="CK477" i="9"/>
  <c r="CJ477" i="9"/>
  <c r="CI477" i="9"/>
  <c r="CH477" i="9"/>
  <c r="CG477" i="9"/>
  <c r="CF477" i="9"/>
  <c r="CC477" i="9"/>
  <c r="CB477" i="9"/>
  <c r="CA477" i="9"/>
  <c r="BZ477" i="9"/>
  <c r="BY477" i="9"/>
  <c r="BX477" i="9"/>
  <c r="BW477" i="9"/>
  <c r="BV477" i="9"/>
  <c r="BU477" i="9"/>
  <c r="BT477" i="9"/>
  <c r="BS477" i="9"/>
  <c r="BR477" i="9"/>
  <c r="BQ477" i="9"/>
  <c r="BP477" i="9"/>
  <c r="BO477" i="9"/>
  <c r="BN477" i="9"/>
  <c r="BM477" i="9"/>
  <c r="BL477" i="9"/>
  <c r="BK477" i="9"/>
  <c r="BJ477" i="9"/>
  <c r="BI477" i="9"/>
  <c r="BH477" i="9"/>
  <c r="BG477" i="9"/>
  <c r="BF477" i="9"/>
  <c r="BE477" i="9"/>
  <c r="BD477" i="9"/>
  <c r="BC477" i="9"/>
  <c r="BB477" i="9"/>
  <c r="BA477" i="9"/>
  <c r="AZ477" i="9"/>
  <c r="CK476" i="9"/>
  <c r="CJ476" i="9"/>
  <c r="CI476" i="9"/>
  <c r="CH476" i="9"/>
  <c r="CG476" i="9"/>
  <c r="CF476" i="9"/>
  <c r="CC476" i="9"/>
  <c r="CB476" i="9"/>
  <c r="CA476" i="9"/>
  <c r="BZ476" i="9"/>
  <c r="BY476" i="9"/>
  <c r="BX476" i="9"/>
  <c r="BW476" i="9"/>
  <c r="BV476" i="9"/>
  <c r="BU476" i="9"/>
  <c r="BT476" i="9"/>
  <c r="BS476" i="9"/>
  <c r="BR476" i="9"/>
  <c r="BQ476" i="9"/>
  <c r="BP476" i="9"/>
  <c r="BO476" i="9"/>
  <c r="BN476" i="9"/>
  <c r="BM476" i="9"/>
  <c r="BL476" i="9"/>
  <c r="BK476" i="9"/>
  <c r="BJ476" i="9"/>
  <c r="BI476" i="9"/>
  <c r="BH476" i="9"/>
  <c r="BG476" i="9"/>
  <c r="BF476" i="9"/>
  <c r="BE476" i="9"/>
  <c r="BD476" i="9"/>
  <c r="BC476" i="9"/>
  <c r="BB476" i="9"/>
  <c r="BA476" i="9"/>
  <c r="AZ476" i="9"/>
  <c r="CK475" i="9"/>
  <c r="CJ475" i="9"/>
  <c r="CI475" i="9"/>
  <c r="CH475" i="9"/>
  <c r="CG475" i="9"/>
  <c r="CF475" i="9"/>
  <c r="CC475" i="9"/>
  <c r="CB475" i="9"/>
  <c r="CA475" i="9"/>
  <c r="BZ475" i="9"/>
  <c r="BY475" i="9"/>
  <c r="BX475" i="9"/>
  <c r="BW475" i="9"/>
  <c r="BV475" i="9"/>
  <c r="BU475" i="9"/>
  <c r="BT475" i="9"/>
  <c r="BS475" i="9"/>
  <c r="BR475" i="9"/>
  <c r="BQ475" i="9"/>
  <c r="BP475" i="9"/>
  <c r="BO475" i="9"/>
  <c r="BN475" i="9"/>
  <c r="BM475" i="9"/>
  <c r="BL475" i="9"/>
  <c r="BK475" i="9"/>
  <c r="BJ475" i="9"/>
  <c r="BI475" i="9"/>
  <c r="BH475" i="9"/>
  <c r="BG475" i="9"/>
  <c r="BF475" i="9"/>
  <c r="BE475" i="9"/>
  <c r="BD475" i="9"/>
  <c r="BC475" i="9"/>
  <c r="BB475" i="9"/>
  <c r="BA475" i="9"/>
  <c r="AZ475" i="9"/>
  <c r="CK474" i="9"/>
  <c r="CJ474" i="9"/>
  <c r="CI474" i="9"/>
  <c r="CH474" i="9"/>
  <c r="CG474" i="9"/>
  <c r="CF474" i="9"/>
  <c r="CC474" i="9"/>
  <c r="CB474" i="9"/>
  <c r="CA474" i="9"/>
  <c r="BZ474" i="9"/>
  <c r="BY474" i="9"/>
  <c r="BX474" i="9"/>
  <c r="BW474" i="9"/>
  <c r="BV474" i="9"/>
  <c r="BU474" i="9"/>
  <c r="BT474" i="9"/>
  <c r="BS474" i="9"/>
  <c r="BR474" i="9"/>
  <c r="BQ474" i="9"/>
  <c r="BP474" i="9"/>
  <c r="BO474" i="9"/>
  <c r="BN474" i="9"/>
  <c r="BM474" i="9"/>
  <c r="BL474" i="9"/>
  <c r="BK474" i="9"/>
  <c r="BJ474" i="9"/>
  <c r="BI474" i="9"/>
  <c r="BH474" i="9"/>
  <c r="BG474" i="9"/>
  <c r="BF474" i="9"/>
  <c r="BE474" i="9"/>
  <c r="BD474" i="9"/>
  <c r="BC474" i="9"/>
  <c r="BB474" i="9"/>
  <c r="BA474" i="9"/>
  <c r="AZ474" i="9"/>
  <c r="CK473" i="9"/>
  <c r="CJ473" i="9"/>
  <c r="CI473" i="9"/>
  <c r="CH473" i="9"/>
  <c r="CG473" i="9"/>
  <c r="CF473" i="9"/>
  <c r="CC473" i="9"/>
  <c r="CB473" i="9"/>
  <c r="CA473" i="9"/>
  <c r="BZ473" i="9"/>
  <c r="BY473" i="9"/>
  <c r="BX473" i="9"/>
  <c r="BW473" i="9"/>
  <c r="BV473" i="9"/>
  <c r="BU473" i="9"/>
  <c r="BT473" i="9"/>
  <c r="BS473" i="9"/>
  <c r="BR473" i="9"/>
  <c r="BQ473" i="9"/>
  <c r="BP473" i="9"/>
  <c r="BO473" i="9"/>
  <c r="BN473" i="9"/>
  <c r="BM473" i="9"/>
  <c r="BL473" i="9"/>
  <c r="BK473" i="9"/>
  <c r="BJ473" i="9"/>
  <c r="BI473" i="9"/>
  <c r="BH473" i="9"/>
  <c r="BG473" i="9"/>
  <c r="BF473" i="9"/>
  <c r="BE473" i="9"/>
  <c r="BD473" i="9"/>
  <c r="BC473" i="9"/>
  <c r="BB473" i="9"/>
  <c r="BA473" i="9"/>
  <c r="AZ473" i="9"/>
  <c r="CK472" i="9"/>
  <c r="CJ472" i="9"/>
  <c r="CI472" i="9"/>
  <c r="CH472" i="9"/>
  <c r="CG472" i="9"/>
  <c r="CF472" i="9"/>
  <c r="CC472" i="9"/>
  <c r="CB472" i="9"/>
  <c r="CA472" i="9"/>
  <c r="BZ472" i="9"/>
  <c r="BY472" i="9"/>
  <c r="BX472" i="9"/>
  <c r="BW472" i="9"/>
  <c r="BV472" i="9"/>
  <c r="BU472" i="9"/>
  <c r="BT472" i="9"/>
  <c r="BS472" i="9"/>
  <c r="BR472" i="9"/>
  <c r="BQ472" i="9"/>
  <c r="BP472" i="9"/>
  <c r="BO472" i="9"/>
  <c r="BN472" i="9"/>
  <c r="BM472" i="9"/>
  <c r="BL472" i="9"/>
  <c r="BK472" i="9"/>
  <c r="BJ472" i="9"/>
  <c r="BI472" i="9"/>
  <c r="BH472" i="9"/>
  <c r="BG472" i="9"/>
  <c r="BF472" i="9"/>
  <c r="BE472" i="9"/>
  <c r="BD472" i="9"/>
  <c r="BC472" i="9"/>
  <c r="BB472" i="9"/>
  <c r="BA472" i="9"/>
  <c r="AZ472" i="9"/>
  <c r="CK471" i="9"/>
  <c r="CJ471" i="9"/>
  <c r="CI471" i="9"/>
  <c r="CH471" i="9"/>
  <c r="CG471" i="9"/>
  <c r="CF471" i="9"/>
  <c r="CC471" i="9"/>
  <c r="CB471" i="9"/>
  <c r="CA471" i="9"/>
  <c r="BZ471" i="9"/>
  <c r="BY471" i="9"/>
  <c r="BX471" i="9"/>
  <c r="BW471" i="9"/>
  <c r="BV471" i="9"/>
  <c r="BU471" i="9"/>
  <c r="BT471" i="9"/>
  <c r="BS471" i="9"/>
  <c r="BR471" i="9"/>
  <c r="BQ471" i="9"/>
  <c r="BP471" i="9"/>
  <c r="BO471" i="9"/>
  <c r="BN471" i="9"/>
  <c r="BM471" i="9"/>
  <c r="BL471" i="9"/>
  <c r="BK471" i="9"/>
  <c r="BJ471" i="9"/>
  <c r="BI471" i="9"/>
  <c r="BH471" i="9"/>
  <c r="BG471" i="9"/>
  <c r="BF471" i="9"/>
  <c r="BE471" i="9"/>
  <c r="BD471" i="9"/>
  <c r="BC471" i="9"/>
  <c r="BB471" i="9"/>
  <c r="BA471" i="9"/>
  <c r="AZ471" i="9"/>
  <c r="CK470" i="9"/>
  <c r="CJ470" i="9"/>
  <c r="CI470" i="9"/>
  <c r="CH470" i="9"/>
  <c r="CG470" i="9"/>
  <c r="CF470" i="9"/>
  <c r="CC470" i="9"/>
  <c r="CB470" i="9"/>
  <c r="CA470" i="9"/>
  <c r="BZ470" i="9"/>
  <c r="BY470" i="9"/>
  <c r="BX470" i="9"/>
  <c r="BW470" i="9"/>
  <c r="BV470" i="9"/>
  <c r="BU470" i="9"/>
  <c r="BT470" i="9"/>
  <c r="BS470" i="9"/>
  <c r="BR470" i="9"/>
  <c r="BQ470" i="9"/>
  <c r="BP470" i="9"/>
  <c r="BO470" i="9"/>
  <c r="BN470" i="9"/>
  <c r="BM470" i="9"/>
  <c r="BL470" i="9"/>
  <c r="BK470" i="9"/>
  <c r="BJ470" i="9"/>
  <c r="BI470" i="9"/>
  <c r="BH470" i="9"/>
  <c r="BG470" i="9"/>
  <c r="BF470" i="9"/>
  <c r="BE470" i="9"/>
  <c r="BD470" i="9"/>
  <c r="BC470" i="9"/>
  <c r="BB470" i="9"/>
  <c r="BA470" i="9"/>
  <c r="AZ470" i="9"/>
  <c r="CK469" i="9"/>
  <c r="CJ469" i="9"/>
  <c r="CI469" i="9"/>
  <c r="CH469" i="9"/>
  <c r="CG469" i="9"/>
  <c r="CF469" i="9"/>
  <c r="CC469" i="9"/>
  <c r="CB469" i="9"/>
  <c r="CA469" i="9"/>
  <c r="BZ469" i="9"/>
  <c r="BY469" i="9"/>
  <c r="BX469" i="9"/>
  <c r="BW469" i="9"/>
  <c r="BV469" i="9"/>
  <c r="BU469" i="9"/>
  <c r="BT469" i="9"/>
  <c r="BS469" i="9"/>
  <c r="BR469" i="9"/>
  <c r="BQ469" i="9"/>
  <c r="BP469" i="9"/>
  <c r="BO469" i="9"/>
  <c r="BN469" i="9"/>
  <c r="BM469" i="9"/>
  <c r="BL469" i="9"/>
  <c r="BK469" i="9"/>
  <c r="BJ469" i="9"/>
  <c r="BI469" i="9"/>
  <c r="BH469" i="9"/>
  <c r="BG469" i="9"/>
  <c r="BF469" i="9"/>
  <c r="BE469" i="9"/>
  <c r="BD469" i="9"/>
  <c r="BC469" i="9"/>
  <c r="BB469" i="9"/>
  <c r="BA469" i="9"/>
  <c r="AZ469" i="9"/>
  <c r="CK468" i="9"/>
  <c r="CJ468" i="9"/>
  <c r="CI468" i="9"/>
  <c r="CH468" i="9"/>
  <c r="CG468" i="9"/>
  <c r="CF468" i="9"/>
  <c r="CC468" i="9"/>
  <c r="CB468" i="9"/>
  <c r="CA468" i="9"/>
  <c r="BZ468" i="9"/>
  <c r="BY468" i="9"/>
  <c r="BX468" i="9"/>
  <c r="BW468" i="9"/>
  <c r="BV468" i="9"/>
  <c r="BU468" i="9"/>
  <c r="BT468" i="9"/>
  <c r="BS468" i="9"/>
  <c r="BR468" i="9"/>
  <c r="BQ468" i="9"/>
  <c r="BP468" i="9"/>
  <c r="BO468" i="9"/>
  <c r="BN468" i="9"/>
  <c r="BM468" i="9"/>
  <c r="BL468" i="9"/>
  <c r="BK468" i="9"/>
  <c r="BJ468" i="9"/>
  <c r="BI468" i="9"/>
  <c r="BH468" i="9"/>
  <c r="BG468" i="9"/>
  <c r="BF468" i="9"/>
  <c r="BE468" i="9"/>
  <c r="BD468" i="9"/>
  <c r="BC468" i="9"/>
  <c r="BB468" i="9"/>
  <c r="BA468" i="9"/>
  <c r="AZ468" i="9"/>
  <c r="CK467" i="9"/>
  <c r="CJ467" i="9"/>
  <c r="CI467" i="9"/>
  <c r="CH467" i="9"/>
  <c r="CG467" i="9"/>
  <c r="CF467" i="9"/>
  <c r="CC467" i="9"/>
  <c r="CB467" i="9"/>
  <c r="CA467" i="9"/>
  <c r="BZ467" i="9"/>
  <c r="BY467" i="9"/>
  <c r="BX467" i="9"/>
  <c r="BW467" i="9"/>
  <c r="BV467" i="9"/>
  <c r="BU467" i="9"/>
  <c r="BT467" i="9"/>
  <c r="BS467" i="9"/>
  <c r="BR467" i="9"/>
  <c r="BQ467" i="9"/>
  <c r="BP467" i="9"/>
  <c r="BO467" i="9"/>
  <c r="BN467" i="9"/>
  <c r="BM467" i="9"/>
  <c r="BL467" i="9"/>
  <c r="BK467" i="9"/>
  <c r="BJ467" i="9"/>
  <c r="BI467" i="9"/>
  <c r="BH467" i="9"/>
  <c r="BG467" i="9"/>
  <c r="BF467" i="9"/>
  <c r="BE467" i="9"/>
  <c r="BD467" i="9"/>
  <c r="BC467" i="9"/>
  <c r="BB467" i="9"/>
  <c r="BA467" i="9"/>
  <c r="AZ467" i="9"/>
  <c r="CK466" i="9"/>
  <c r="CJ466" i="9"/>
  <c r="CI466" i="9"/>
  <c r="CH466" i="9"/>
  <c r="CG466" i="9"/>
  <c r="CF466" i="9"/>
  <c r="CC466" i="9"/>
  <c r="CB466" i="9"/>
  <c r="CA466" i="9"/>
  <c r="BZ466" i="9"/>
  <c r="BY466" i="9"/>
  <c r="BX466" i="9"/>
  <c r="BW466" i="9"/>
  <c r="BV466" i="9"/>
  <c r="BU466" i="9"/>
  <c r="BT466" i="9"/>
  <c r="BS466" i="9"/>
  <c r="BR466" i="9"/>
  <c r="BQ466" i="9"/>
  <c r="BP466" i="9"/>
  <c r="BO466" i="9"/>
  <c r="BN466" i="9"/>
  <c r="BM466" i="9"/>
  <c r="BL466" i="9"/>
  <c r="BK466" i="9"/>
  <c r="BJ466" i="9"/>
  <c r="BI466" i="9"/>
  <c r="BH466" i="9"/>
  <c r="BG466" i="9"/>
  <c r="BF466" i="9"/>
  <c r="BE466" i="9"/>
  <c r="BD466" i="9"/>
  <c r="BC466" i="9"/>
  <c r="BB466" i="9"/>
  <c r="BA466" i="9"/>
  <c r="AZ466" i="9"/>
  <c r="CK465" i="9"/>
  <c r="CJ465" i="9"/>
  <c r="CI465" i="9"/>
  <c r="CH465" i="9"/>
  <c r="CG465" i="9"/>
  <c r="CF465" i="9"/>
  <c r="CC465" i="9"/>
  <c r="CB465" i="9"/>
  <c r="CA465" i="9"/>
  <c r="BZ465" i="9"/>
  <c r="BY465" i="9"/>
  <c r="BX465" i="9"/>
  <c r="BW465" i="9"/>
  <c r="BV465" i="9"/>
  <c r="BU465" i="9"/>
  <c r="BT465" i="9"/>
  <c r="BS465" i="9"/>
  <c r="BR465" i="9"/>
  <c r="BQ465" i="9"/>
  <c r="BP465" i="9"/>
  <c r="BO465" i="9"/>
  <c r="BN465" i="9"/>
  <c r="BM465" i="9"/>
  <c r="BL465" i="9"/>
  <c r="BK465" i="9"/>
  <c r="BJ465" i="9"/>
  <c r="BI465" i="9"/>
  <c r="BH465" i="9"/>
  <c r="BG465" i="9"/>
  <c r="BF465" i="9"/>
  <c r="BE465" i="9"/>
  <c r="BD465" i="9"/>
  <c r="BC465" i="9"/>
  <c r="BB465" i="9"/>
  <c r="BA465" i="9"/>
  <c r="AZ465" i="9"/>
  <c r="CK464" i="9"/>
  <c r="CJ464" i="9"/>
  <c r="CI464" i="9"/>
  <c r="CH464" i="9"/>
  <c r="CG464" i="9"/>
  <c r="CF464" i="9"/>
  <c r="CC464" i="9"/>
  <c r="CB464" i="9"/>
  <c r="CA464" i="9"/>
  <c r="BZ464" i="9"/>
  <c r="BY464" i="9"/>
  <c r="BX464" i="9"/>
  <c r="BW464" i="9"/>
  <c r="BV464" i="9"/>
  <c r="BU464" i="9"/>
  <c r="BT464" i="9"/>
  <c r="BS464" i="9"/>
  <c r="BR464" i="9"/>
  <c r="BQ464" i="9"/>
  <c r="BP464" i="9"/>
  <c r="BO464" i="9"/>
  <c r="BN464" i="9"/>
  <c r="BM464" i="9"/>
  <c r="BL464" i="9"/>
  <c r="BK464" i="9"/>
  <c r="BJ464" i="9"/>
  <c r="BI464" i="9"/>
  <c r="BH464" i="9"/>
  <c r="BG464" i="9"/>
  <c r="BF464" i="9"/>
  <c r="BE464" i="9"/>
  <c r="BD464" i="9"/>
  <c r="BC464" i="9"/>
  <c r="BB464" i="9"/>
  <c r="BA464" i="9"/>
  <c r="AZ464" i="9"/>
  <c r="CK463" i="9"/>
  <c r="CJ463" i="9"/>
  <c r="CI463" i="9"/>
  <c r="CH463" i="9"/>
  <c r="CG463" i="9"/>
  <c r="CF463" i="9"/>
  <c r="CC463" i="9"/>
  <c r="CB463" i="9"/>
  <c r="CA463" i="9"/>
  <c r="BZ463" i="9"/>
  <c r="BY463" i="9"/>
  <c r="BX463" i="9"/>
  <c r="BW463" i="9"/>
  <c r="BV463" i="9"/>
  <c r="BU463" i="9"/>
  <c r="BT463" i="9"/>
  <c r="BS463" i="9"/>
  <c r="BR463" i="9"/>
  <c r="BQ463" i="9"/>
  <c r="BP463" i="9"/>
  <c r="BO463" i="9"/>
  <c r="BN463" i="9"/>
  <c r="BM463" i="9"/>
  <c r="BL463" i="9"/>
  <c r="BK463" i="9"/>
  <c r="BJ463" i="9"/>
  <c r="BI463" i="9"/>
  <c r="BH463" i="9"/>
  <c r="BG463" i="9"/>
  <c r="BF463" i="9"/>
  <c r="BE463" i="9"/>
  <c r="BD463" i="9"/>
  <c r="BC463" i="9"/>
  <c r="BB463" i="9"/>
  <c r="BA463" i="9"/>
  <c r="AZ463" i="9"/>
  <c r="CK462" i="9"/>
  <c r="CJ462" i="9"/>
  <c r="CI462" i="9"/>
  <c r="CH462" i="9"/>
  <c r="CG462" i="9"/>
  <c r="CF462" i="9"/>
  <c r="CC462" i="9"/>
  <c r="CB462" i="9"/>
  <c r="CA462" i="9"/>
  <c r="BZ462" i="9"/>
  <c r="BY462" i="9"/>
  <c r="BX462" i="9"/>
  <c r="BW462" i="9"/>
  <c r="BV462" i="9"/>
  <c r="BU462" i="9"/>
  <c r="BT462" i="9"/>
  <c r="BS462" i="9"/>
  <c r="BR462" i="9"/>
  <c r="BQ462" i="9"/>
  <c r="BP462" i="9"/>
  <c r="BO462" i="9"/>
  <c r="BN462" i="9"/>
  <c r="BM462" i="9"/>
  <c r="BL462" i="9"/>
  <c r="BK462" i="9"/>
  <c r="BJ462" i="9"/>
  <c r="BI462" i="9"/>
  <c r="BH462" i="9"/>
  <c r="BG462" i="9"/>
  <c r="BF462" i="9"/>
  <c r="BE462" i="9"/>
  <c r="BD462" i="9"/>
  <c r="BC462" i="9"/>
  <c r="BB462" i="9"/>
  <c r="BA462" i="9"/>
  <c r="AZ462" i="9"/>
  <c r="CK461" i="9"/>
  <c r="CJ461" i="9"/>
  <c r="CI461" i="9"/>
  <c r="CH461" i="9"/>
  <c r="CG461" i="9"/>
  <c r="CF461" i="9"/>
  <c r="CC461" i="9"/>
  <c r="CB461" i="9"/>
  <c r="CA461" i="9"/>
  <c r="BZ461" i="9"/>
  <c r="BY461" i="9"/>
  <c r="BX461" i="9"/>
  <c r="BW461" i="9"/>
  <c r="BV461" i="9"/>
  <c r="BU461" i="9"/>
  <c r="BT461" i="9"/>
  <c r="BS461" i="9"/>
  <c r="BR461" i="9"/>
  <c r="BQ461" i="9"/>
  <c r="BP461" i="9"/>
  <c r="BO461" i="9"/>
  <c r="BN461" i="9"/>
  <c r="BM461" i="9"/>
  <c r="BL461" i="9"/>
  <c r="BK461" i="9"/>
  <c r="BJ461" i="9"/>
  <c r="BI461" i="9"/>
  <c r="BH461" i="9"/>
  <c r="BG461" i="9"/>
  <c r="BF461" i="9"/>
  <c r="BE461" i="9"/>
  <c r="BD461" i="9"/>
  <c r="BC461" i="9"/>
  <c r="BB461" i="9"/>
  <c r="BA461" i="9"/>
  <c r="AZ461" i="9"/>
  <c r="CK460" i="9"/>
  <c r="CJ460" i="9"/>
  <c r="CI460" i="9"/>
  <c r="CH460" i="9"/>
  <c r="CG460" i="9"/>
  <c r="CF460" i="9"/>
  <c r="CC460" i="9"/>
  <c r="CB460" i="9"/>
  <c r="CA460" i="9"/>
  <c r="BZ460" i="9"/>
  <c r="BY460" i="9"/>
  <c r="BX460" i="9"/>
  <c r="BW460" i="9"/>
  <c r="BV460" i="9"/>
  <c r="BU460" i="9"/>
  <c r="BT460" i="9"/>
  <c r="BS460" i="9"/>
  <c r="BR460" i="9"/>
  <c r="BQ460" i="9"/>
  <c r="BP460" i="9"/>
  <c r="BO460" i="9"/>
  <c r="BN460" i="9"/>
  <c r="BM460" i="9"/>
  <c r="BL460" i="9"/>
  <c r="BK460" i="9"/>
  <c r="BJ460" i="9"/>
  <c r="BI460" i="9"/>
  <c r="BH460" i="9"/>
  <c r="BG460" i="9"/>
  <c r="BF460" i="9"/>
  <c r="BE460" i="9"/>
  <c r="BD460" i="9"/>
  <c r="BC460" i="9"/>
  <c r="BB460" i="9"/>
  <c r="BA460" i="9"/>
  <c r="AZ460" i="9"/>
  <c r="CK459" i="9"/>
  <c r="CJ459" i="9"/>
  <c r="CI459" i="9"/>
  <c r="CH459" i="9"/>
  <c r="CG459" i="9"/>
  <c r="CF459" i="9"/>
  <c r="CC459" i="9"/>
  <c r="CB459" i="9"/>
  <c r="CA459" i="9"/>
  <c r="BZ459" i="9"/>
  <c r="BY459" i="9"/>
  <c r="BX459" i="9"/>
  <c r="BW459" i="9"/>
  <c r="BV459" i="9"/>
  <c r="BU459" i="9"/>
  <c r="BT459" i="9"/>
  <c r="BS459" i="9"/>
  <c r="BR459" i="9"/>
  <c r="BQ459" i="9"/>
  <c r="BP459" i="9"/>
  <c r="BO459" i="9"/>
  <c r="BN459" i="9"/>
  <c r="BM459" i="9"/>
  <c r="BL459" i="9"/>
  <c r="BK459" i="9"/>
  <c r="BJ459" i="9"/>
  <c r="BI459" i="9"/>
  <c r="BH459" i="9"/>
  <c r="BG459" i="9"/>
  <c r="BF459" i="9"/>
  <c r="BE459" i="9"/>
  <c r="BD459" i="9"/>
  <c r="BC459" i="9"/>
  <c r="BB459" i="9"/>
  <c r="BA459" i="9"/>
  <c r="AZ459" i="9"/>
  <c r="CK458" i="9"/>
  <c r="CJ458" i="9"/>
  <c r="CI458" i="9"/>
  <c r="CH458" i="9"/>
  <c r="CG458" i="9"/>
  <c r="CF458" i="9"/>
  <c r="CC458" i="9"/>
  <c r="CB458" i="9"/>
  <c r="CA458" i="9"/>
  <c r="BZ458" i="9"/>
  <c r="BY458" i="9"/>
  <c r="BX458" i="9"/>
  <c r="BW458" i="9"/>
  <c r="BV458" i="9"/>
  <c r="BU458" i="9"/>
  <c r="BT458" i="9"/>
  <c r="BS458" i="9"/>
  <c r="BR458" i="9"/>
  <c r="BQ458" i="9"/>
  <c r="BP458" i="9"/>
  <c r="BO458" i="9"/>
  <c r="BN458" i="9"/>
  <c r="BM458" i="9"/>
  <c r="BL458" i="9"/>
  <c r="BK458" i="9"/>
  <c r="BJ458" i="9"/>
  <c r="BI458" i="9"/>
  <c r="BH458" i="9"/>
  <c r="BG458" i="9"/>
  <c r="BF458" i="9"/>
  <c r="BE458" i="9"/>
  <c r="BD458" i="9"/>
  <c r="BC458" i="9"/>
  <c r="BB458" i="9"/>
  <c r="BA458" i="9"/>
  <c r="AZ458" i="9"/>
  <c r="CK457" i="9"/>
  <c r="CJ457" i="9"/>
  <c r="CI457" i="9"/>
  <c r="CH457" i="9"/>
  <c r="CG457" i="9"/>
  <c r="CF457" i="9"/>
  <c r="CC457" i="9"/>
  <c r="CB457" i="9"/>
  <c r="CA457" i="9"/>
  <c r="BZ457" i="9"/>
  <c r="BY457" i="9"/>
  <c r="BX457" i="9"/>
  <c r="BW457" i="9"/>
  <c r="BV457" i="9"/>
  <c r="BU457" i="9"/>
  <c r="BT457" i="9"/>
  <c r="BS457" i="9"/>
  <c r="BR457" i="9"/>
  <c r="BQ457" i="9"/>
  <c r="BP457" i="9"/>
  <c r="BO457" i="9"/>
  <c r="BN457" i="9"/>
  <c r="BM457" i="9"/>
  <c r="BL457" i="9"/>
  <c r="BK457" i="9"/>
  <c r="BJ457" i="9"/>
  <c r="BI457" i="9"/>
  <c r="BH457" i="9"/>
  <c r="BG457" i="9"/>
  <c r="BF457" i="9"/>
  <c r="BE457" i="9"/>
  <c r="BD457" i="9"/>
  <c r="BC457" i="9"/>
  <c r="BB457" i="9"/>
  <c r="BA457" i="9"/>
  <c r="AZ457" i="9"/>
  <c r="CK456" i="9"/>
  <c r="CJ456" i="9"/>
  <c r="CI456" i="9"/>
  <c r="CH456" i="9"/>
  <c r="CG456" i="9"/>
  <c r="CF456" i="9"/>
  <c r="CC456" i="9"/>
  <c r="CB456" i="9"/>
  <c r="CA456" i="9"/>
  <c r="BZ456" i="9"/>
  <c r="BY456" i="9"/>
  <c r="BX456" i="9"/>
  <c r="BW456" i="9"/>
  <c r="BV456" i="9"/>
  <c r="BU456" i="9"/>
  <c r="BT456" i="9"/>
  <c r="BS456" i="9"/>
  <c r="BR456" i="9"/>
  <c r="BQ456" i="9"/>
  <c r="BP456" i="9"/>
  <c r="BO456" i="9"/>
  <c r="BN456" i="9"/>
  <c r="BM456" i="9"/>
  <c r="BL456" i="9"/>
  <c r="BK456" i="9"/>
  <c r="BJ456" i="9"/>
  <c r="BI456" i="9"/>
  <c r="BH456" i="9"/>
  <c r="BG456" i="9"/>
  <c r="BF456" i="9"/>
  <c r="BE456" i="9"/>
  <c r="BD456" i="9"/>
  <c r="BC456" i="9"/>
  <c r="BB456" i="9"/>
  <c r="BA456" i="9"/>
  <c r="AZ456" i="9"/>
  <c r="CK455" i="9"/>
  <c r="CJ455" i="9"/>
  <c r="CI455" i="9"/>
  <c r="CH455" i="9"/>
  <c r="CG455" i="9"/>
  <c r="CF455" i="9"/>
  <c r="CC455" i="9"/>
  <c r="CB455" i="9"/>
  <c r="CA455" i="9"/>
  <c r="BZ455" i="9"/>
  <c r="BY455" i="9"/>
  <c r="BX455" i="9"/>
  <c r="BW455" i="9"/>
  <c r="BV455" i="9"/>
  <c r="BU455" i="9"/>
  <c r="BT455" i="9"/>
  <c r="BS455" i="9"/>
  <c r="BR455" i="9"/>
  <c r="BQ455" i="9"/>
  <c r="BP455" i="9"/>
  <c r="BO455" i="9"/>
  <c r="BN455" i="9"/>
  <c r="BM455" i="9"/>
  <c r="BL455" i="9"/>
  <c r="BK455" i="9"/>
  <c r="BJ455" i="9"/>
  <c r="BI455" i="9"/>
  <c r="BH455" i="9"/>
  <c r="BG455" i="9"/>
  <c r="BF455" i="9"/>
  <c r="BE455" i="9"/>
  <c r="BD455" i="9"/>
  <c r="BC455" i="9"/>
  <c r="BB455" i="9"/>
  <c r="BA455" i="9"/>
  <c r="AZ455" i="9"/>
  <c r="CK454" i="9"/>
  <c r="CJ454" i="9"/>
  <c r="CI454" i="9"/>
  <c r="CH454" i="9"/>
  <c r="CG454" i="9"/>
  <c r="CF454" i="9"/>
  <c r="CC454" i="9"/>
  <c r="CB454" i="9"/>
  <c r="CA454" i="9"/>
  <c r="BZ454" i="9"/>
  <c r="BY454" i="9"/>
  <c r="BX454" i="9"/>
  <c r="BW454" i="9"/>
  <c r="BV454" i="9"/>
  <c r="BU454" i="9"/>
  <c r="BT454" i="9"/>
  <c r="BS454" i="9"/>
  <c r="BR454" i="9"/>
  <c r="BQ454" i="9"/>
  <c r="BP454" i="9"/>
  <c r="BO454" i="9"/>
  <c r="BN454" i="9"/>
  <c r="BM454" i="9"/>
  <c r="BL454" i="9"/>
  <c r="BK454" i="9"/>
  <c r="BJ454" i="9"/>
  <c r="BI454" i="9"/>
  <c r="BH454" i="9"/>
  <c r="BG454" i="9"/>
  <c r="BF454" i="9"/>
  <c r="BE454" i="9"/>
  <c r="BD454" i="9"/>
  <c r="BC454" i="9"/>
  <c r="BB454" i="9"/>
  <c r="BA454" i="9"/>
  <c r="AZ454" i="9"/>
  <c r="CK453" i="9"/>
  <c r="CJ453" i="9"/>
  <c r="CI453" i="9"/>
  <c r="CH453" i="9"/>
  <c r="CG453" i="9"/>
  <c r="CF453" i="9"/>
  <c r="CC453" i="9"/>
  <c r="CB453" i="9"/>
  <c r="CA453" i="9"/>
  <c r="BZ453" i="9"/>
  <c r="BY453" i="9"/>
  <c r="BX453" i="9"/>
  <c r="BW453" i="9"/>
  <c r="BV453" i="9"/>
  <c r="BU453" i="9"/>
  <c r="BT453" i="9"/>
  <c r="BS453" i="9"/>
  <c r="BR453" i="9"/>
  <c r="BQ453" i="9"/>
  <c r="BP453" i="9"/>
  <c r="BO453" i="9"/>
  <c r="BN453" i="9"/>
  <c r="BM453" i="9"/>
  <c r="BL453" i="9"/>
  <c r="BK453" i="9"/>
  <c r="BJ453" i="9"/>
  <c r="BI453" i="9"/>
  <c r="BH453" i="9"/>
  <c r="BG453" i="9"/>
  <c r="BF453" i="9"/>
  <c r="BE453" i="9"/>
  <c r="BD453" i="9"/>
  <c r="BC453" i="9"/>
  <c r="BB453" i="9"/>
  <c r="BA453" i="9"/>
  <c r="AZ453" i="9"/>
  <c r="CK452" i="9"/>
  <c r="CJ452" i="9"/>
  <c r="CI452" i="9"/>
  <c r="CH452" i="9"/>
  <c r="CG452" i="9"/>
  <c r="CF452" i="9"/>
  <c r="CC452" i="9"/>
  <c r="CB452" i="9"/>
  <c r="CA452" i="9"/>
  <c r="BZ452" i="9"/>
  <c r="BY452" i="9"/>
  <c r="BX452" i="9"/>
  <c r="BW452" i="9"/>
  <c r="BV452" i="9"/>
  <c r="BU452" i="9"/>
  <c r="BT452" i="9"/>
  <c r="BS452" i="9"/>
  <c r="BR452" i="9"/>
  <c r="BQ452" i="9"/>
  <c r="BP452" i="9"/>
  <c r="BO452" i="9"/>
  <c r="BN452" i="9"/>
  <c r="BM452" i="9"/>
  <c r="BL452" i="9"/>
  <c r="BK452" i="9"/>
  <c r="BJ452" i="9"/>
  <c r="BI452" i="9"/>
  <c r="BH452" i="9"/>
  <c r="BG452" i="9"/>
  <c r="BF452" i="9"/>
  <c r="BE452" i="9"/>
  <c r="BD452" i="9"/>
  <c r="BC452" i="9"/>
  <c r="BB452" i="9"/>
  <c r="BA452" i="9"/>
  <c r="AZ452" i="9"/>
  <c r="CK451" i="9"/>
  <c r="CJ451" i="9"/>
  <c r="CI451" i="9"/>
  <c r="CH451" i="9"/>
  <c r="CG451" i="9"/>
  <c r="CF451" i="9"/>
  <c r="CC451" i="9"/>
  <c r="CB451" i="9"/>
  <c r="CA451" i="9"/>
  <c r="BZ451" i="9"/>
  <c r="BY451" i="9"/>
  <c r="BX451" i="9"/>
  <c r="BW451" i="9"/>
  <c r="BV451" i="9"/>
  <c r="BU451" i="9"/>
  <c r="BT451" i="9"/>
  <c r="BS451" i="9"/>
  <c r="BR451" i="9"/>
  <c r="BQ451" i="9"/>
  <c r="BP451" i="9"/>
  <c r="BO451" i="9"/>
  <c r="BN451" i="9"/>
  <c r="BM451" i="9"/>
  <c r="BL451" i="9"/>
  <c r="BK451" i="9"/>
  <c r="BJ451" i="9"/>
  <c r="BI451" i="9"/>
  <c r="BH451" i="9"/>
  <c r="BG451" i="9"/>
  <c r="BF451" i="9"/>
  <c r="BE451" i="9"/>
  <c r="BD451" i="9"/>
  <c r="BC451" i="9"/>
  <c r="BB451" i="9"/>
  <c r="BA451" i="9"/>
  <c r="AZ451" i="9"/>
  <c r="CK450" i="9"/>
  <c r="CJ450" i="9"/>
  <c r="CI450" i="9"/>
  <c r="CH450" i="9"/>
  <c r="CG450" i="9"/>
  <c r="CF450" i="9"/>
  <c r="CC450" i="9"/>
  <c r="CB450" i="9"/>
  <c r="CA450" i="9"/>
  <c r="BZ450" i="9"/>
  <c r="BY450" i="9"/>
  <c r="BX450" i="9"/>
  <c r="BW450" i="9"/>
  <c r="BV450" i="9"/>
  <c r="BU450" i="9"/>
  <c r="BT450" i="9"/>
  <c r="BS450" i="9"/>
  <c r="BR450" i="9"/>
  <c r="BQ450" i="9"/>
  <c r="BP450" i="9"/>
  <c r="BO450" i="9"/>
  <c r="BN450" i="9"/>
  <c r="BM450" i="9"/>
  <c r="BL450" i="9"/>
  <c r="BK450" i="9"/>
  <c r="BJ450" i="9"/>
  <c r="BI450" i="9"/>
  <c r="BH450" i="9"/>
  <c r="BG450" i="9"/>
  <c r="BF450" i="9"/>
  <c r="BE450" i="9"/>
  <c r="BD450" i="9"/>
  <c r="BC450" i="9"/>
  <c r="BB450" i="9"/>
  <c r="BA450" i="9"/>
  <c r="AZ450" i="9"/>
  <c r="CK449" i="9"/>
  <c r="CJ449" i="9"/>
  <c r="CI449" i="9"/>
  <c r="CH449" i="9"/>
  <c r="CG449" i="9"/>
  <c r="CF449" i="9"/>
  <c r="CC449" i="9"/>
  <c r="CB449" i="9"/>
  <c r="CA449" i="9"/>
  <c r="BZ449" i="9"/>
  <c r="BY449" i="9"/>
  <c r="BX449" i="9"/>
  <c r="BW449" i="9"/>
  <c r="BV449" i="9"/>
  <c r="BU449" i="9"/>
  <c r="BT449" i="9"/>
  <c r="BS449" i="9"/>
  <c r="BR449" i="9"/>
  <c r="BQ449" i="9"/>
  <c r="BP449" i="9"/>
  <c r="BO449" i="9"/>
  <c r="BN449" i="9"/>
  <c r="BM449" i="9"/>
  <c r="BL449" i="9"/>
  <c r="BK449" i="9"/>
  <c r="BJ449" i="9"/>
  <c r="BI449" i="9"/>
  <c r="BH449" i="9"/>
  <c r="BG449" i="9"/>
  <c r="BF449" i="9"/>
  <c r="BE449" i="9"/>
  <c r="BD449" i="9"/>
  <c r="BC449" i="9"/>
  <c r="BB449" i="9"/>
  <c r="BA449" i="9"/>
  <c r="AZ449" i="9"/>
  <c r="CK448" i="9"/>
  <c r="CJ448" i="9"/>
  <c r="CI448" i="9"/>
  <c r="CH448" i="9"/>
  <c r="CG448" i="9"/>
  <c r="CF448" i="9"/>
  <c r="CC448" i="9"/>
  <c r="CB448" i="9"/>
  <c r="CA448" i="9"/>
  <c r="BZ448" i="9"/>
  <c r="BY448" i="9"/>
  <c r="BX448" i="9"/>
  <c r="BW448" i="9"/>
  <c r="BV448" i="9"/>
  <c r="BU448" i="9"/>
  <c r="BT448" i="9"/>
  <c r="BS448" i="9"/>
  <c r="BR448" i="9"/>
  <c r="BQ448" i="9"/>
  <c r="BP448" i="9"/>
  <c r="BO448" i="9"/>
  <c r="BN448" i="9"/>
  <c r="BM448" i="9"/>
  <c r="BL448" i="9"/>
  <c r="BK448" i="9"/>
  <c r="BJ448" i="9"/>
  <c r="BI448" i="9"/>
  <c r="BH448" i="9"/>
  <c r="BG448" i="9"/>
  <c r="BF448" i="9"/>
  <c r="BE448" i="9"/>
  <c r="BD448" i="9"/>
  <c r="BC448" i="9"/>
  <c r="BB448" i="9"/>
  <c r="BA448" i="9"/>
  <c r="AZ448" i="9"/>
  <c r="CK447" i="9"/>
  <c r="CJ447" i="9"/>
  <c r="CI447" i="9"/>
  <c r="CH447" i="9"/>
  <c r="CG447" i="9"/>
  <c r="CF447" i="9"/>
  <c r="CC447" i="9"/>
  <c r="CB447" i="9"/>
  <c r="CA447" i="9"/>
  <c r="BZ447" i="9"/>
  <c r="BY447" i="9"/>
  <c r="BX447" i="9"/>
  <c r="BW447" i="9"/>
  <c r="BV447" i="9"/>
  <c r="BU447" i="9"/>
  <c r="BT447" i="9"/>
  <c r="BS447" i="9"/>
  <c r="BR447" i="9"/>
  <c r="BQ447" i="9"/>
  <c r="BP447" i="9"/>
  <c r="BO447" i="9"/>
  <c r="BN447" i="9"/>
  <c r="BM447" i="9"/>
  <c r="BL447" i="9"/>
  <c r="BK447" i="9"/>
  <c r="BJ447" i="9"/>
  <c r="BI447" i="9"/>
  <c r="BH447" i="9"/>
  <c r="BG447" i="9"/>
  <c r="BF447" i="9"/>
  <c r="BE447" i="9"/>
  <c r="BD447" i="9"/>
  <c r="BC447" i="9"/>
  <c r="BB447" i="9"/>
  <c r="BA447" i="9"/>
  <c r="AZ447" i="9"/>
  <c r="CK446" i="9"/>
  <c r="CJ446" i="9"/>
  <c r="CI446" i="9"/>
  <c r="CH446" i="9"/>
  <c r="CG446" i="9"/>
  <c r="CF446" i="9"/>
  <c r="CC446" i="9"/>
  <c r="CB446" i="9"/>
  <c r="CA446" i="9"/>
  <c r="BZ446" i="9"/>
  <c r="BY446" i="9"/>
  <c r="BX446" i="9"/>
  <c r="BW446" i="9"/>
  <c r="BV446" i="9"/>
  <c r="BU446" i="9"/>
  <c r="BT446" i="9"/>
  <c r="BS446" i="9"/>
  <c r="BR446" i="9"/>
  <c r="BQ446" i="9"/>
  <c r="BP446" i="9"/>
  <c r="BO446" i="9"/>
  <c r="BN446" i="9"/>
  <c r="BM446" i="9"/>
  <c r="BL446" i="9"/>
  <c r="BK446" i="9"/>
  <c r="BJ446" i="9"/>
  <c r="BI446" i="9"/>
  <c r="BH446" i="9"/>
  <c r="BG446" i="9"/>
  <c r="BF446" i="9"/>
  <c r="BE446" i="9"/>
  <c r="BD446" i="9"/>
  <c r="BC446" i="9"/>
  <c r="BB446" i="9"/>
  <c r="BA446" i="9"/>
  <c r="AZ446" i="9"/>
  <c r="CK445" i="9"/>
  <c r="CJ445" i="9"/>
  <c r="CI445" i="9"/>
  <c r="CH445" i="9"/>
  <c r="CG445" i="9"/>
  <c r="CF445" i="9"/>
  <c r="CC445" i="9"/>
  <c r="CB445" i="9"/>
  <c r="CA445" i="9"/>
  <c r="BZ445" i="9"/>
  <c r="BY445" i="9"/>
  <c r="BX445" i="9"/>
  <c r="BW445" i="9"/>
  <c r="BV445" i="9"/>
  <c r="BU445" i="9"/>
  <c r="BT445" i="9"/>
  <c r="BS445" i="9"/>
  <c r="BR445" i="9"/>
  <c r="BQ445" i="9"/>
  <c r="BP445" i="9"/>
  <c r="BO445" i="9"/>
  <c r="BN445" i="9"/>
  <c r="BM445" i="9"/>
  <c r="BL445" i="9"/>
  <c r="BK445" i="9"/>
  <c r="BJ445" i="9"/>
  <c r="BI445" i="9"/>
  <c r="BH445" i="9"/>
  <c r="BG445" i="9"/>
  <c r="BF445" i="9"/>
  <c r="BE445" i="9"/>
  <c r="BD445" i="9"/>
  <c r="BC445" i="9"/>
  <c r="BB445" i="9"/>
  <c r="BA445" i="9"/>
  <c r="AZ445" i="9"/>
  <c r="CK444" i="9"/>
  <c r="CJ444" i="9"/>
  <c r="CI444" i="9"/>
  <c r="CH444" i="9"/>
  <c r="CG444" i="9"/>
  <c r="CF444" i="9"/>
  <c r="CC444" i="9"/>
  <c r="CB444" i="9"/>
  <c r="CA444" i="9"/>
  <c r="BZ444" i="9"/>
  <c r="BY444" i="9"/>
  <c r="BX444" i="9"/>
  <c r="BW444" i="9"/>
  <c r="BV444" i="9"/>
  <c r="BU444" i="9"/>
  <c r="BT444" i="9"/>
  <c r="BS444" i="9"/>
  <c r="BR444" i="9"/>
  <c r="BQ444" i="9"/>
  <c r="BP444" i="9"/>
  <c r="BO444" i="9"/>
  <c r="BN444" i="9"/>
  <c r="BM444" i="9"/>
  <c r="BL444" i="9"/>
  <c r="BK444" i="9"/>
  <c r="BJ444" i="9"/>
  <c r="BI444" i="9"/>
  <c r="BH444" i="9"/>
  <c r="BG444" i="9"/>
  <c r="BF444" i="9"/>
  <c r="BE444" i="9"/>
  <c r="BD444" i="9"/>
  <c r="BC444" i="9"/>
  <c r="BB444" i="9"/>
  <c r="BA444" i="9"/>
  <c r="AZ444" i="9"/>
  <c r="CK443" i="9"/>
  <c r="CJ443" i="9"/>
  <c r="CI443" i="9"/>
  <c r="CH443" i="9"/>
  <c r="CG443" i="9"/>
  <c r="CF443" i="9"/>
  <c r="CC443" i="9"/>
  <c r="CB443" i="9"/>
  <c r="CA443" i="9"/>
  <c r="BZ443" i="9"/>
  <c r="BY443" i="9"/>
  <c r="BX443" i="9"/>
  <c r="BW443" i="9"/>
  <c r="BV443" i="9"/>
  <c r="BU443" i="9"/>
  <c r="BT443" i="9"/>
  <c r="BS443" i="9"/>
  <c r="BR443" i="9"/>
  <c r="BQ443" i="9"/>
  <c r="BP443" i="9"/>
  <c r="BO443" i="9"/>
  <c r="BN443" i="9"/>
  <c r="BM443" i="9"/>
  <c r="BL443" i="9"/>
  <c r="BK443" i="9"/>
  <c r="BJ443" i="9"/>
  <c r="BI443" i="9"/>
  <c r="BH443" i="9"/>
  <c r="BG443" i="9"/>
  <c r="BF443" i="9"/>
  <c r="BE443" i="9"/>
  <c r="BD443" i="9"/>
  <c r="BC443" i="9"/>
  <c r="BB443" i="9"/>
  <c r="BA443" i="9"/>
  <c r="AZ443" i="9"/>
  <c r="CK442" i="9"/>
  <c r="CJ442" i="9"/>
  <c r="CI442" i="9"/>
  <c r="CH442" i="9"/>
  <c r="CG442" i="9"/>
  <c r="CF442" i="9"/>
  <c r="CC442" i="9"/>
  <c r="CB442" i="9"/>
  <c r="CA442" i="9"/>
  <c r="BZ442" i="9"/>
  <c r="BY442" i="9"/>
  <c r="BX442" i="9"/>
  <c r="BW442" i="9"/>
  <c r="BV442" i="9"/>
  <c r="BU442" i="9"/>
  <c r="BT442" i="9"/>
  <c r="BS442" i="9"/>
  <c r="BR442" i="9"/>
  <c r="BQ442" i="9"/>
  <c r="BP442" i="9"/>
  <c r="BO442" i="9"/>
  <c r="BN442" i="9"/>
  <c r="BM442" i="9"/>
  <c r="BL442" i="9"/>
  <c r="BK442" i="9"/>
  <c r="BJ442" i="9"/>
  <c r="BI442" i="9"/>
  <c r="BH442" i="9"/>
  <c r="BG442" i="9"/>
  <c r="BF442" i="9"/>
  <c r="BE442" i="9"/>
  <c r="BD442" i="9"/>
  <c r="BC442" i="9"/>
  <c r="BB442" i="9"/>
  <c r="BA442" i="9"/>
  <c r="AZ442" i="9"/>
  <c r="CK441" i="9"/>
  <c r="CJ441" i="9"/>
  <c r="CI441" i="9"/>
  <c r="CH441" i="9"/>
  <c r="CG441" i="9"/>
  <c r="CF441" i="9"/>
  <c r="CC441" i="9"/>
  <c r="CB441" i="9"/>
  <c r="CA441" i="9"/>
  <c r="BZ441" i="9"/>
  <c r="BY441" i="9"/>
  <c r="BX441" i="9"/>
  <c r="BW441" i="9"/>
  <c r="BV441" i="9"/>
  <c r="BU441" i="9"/>
  <c r="BT441" i="9"/>
  <c r="BS441" i="9"/>
  <c r="BR441" i="9"/>
  <c r="BQ441" i="9"/>
  <c r="BP441" i="9"/>
  <c r="BO441" i="9"/>
  <c r="BN441" i="9"/>
  <c r="BM441" i="9"/>
  <c r="BL441" i="9"/>
  <c r="BK441" i="9"/>
  <c r="BJ441" i="9"/>
  <c r="BI441" i="9"/>
  <c r="BH441" i="9"/>
  <c r="BG441" i="9"/>
  <c r="BF441" i="9"/>
  <c r="BE441" i="9"/>
  <c r="BD441" i="9"/>
  <c r="BC441" i="9"/>
  <c r="BB441" i="9"/>
  <c r="BA441" i="9"/>
  <c r="AZ441" i="9"/>
  <c r="CK440" i="9"/>
  <c r="CJ440" i="9"/>
  <c r="CI440" i="9"/>
  <c r="CH440" i="9"/>
  <c r="CG440" i="9"/>
  <c r="CF440" i="9"/>
  <c r="CC440" i="9"/>
  <c r="CB440" i="9"/>
  <c r="CA440" i="9"/>
  <c r="BZ440" i="9"/>
  <c r="BY440" i="9"/>
  <c r="BX440" i="9"/>
  <c r="BW440" i="9"/>
  <c r="BV440" i="9"/>
  <c r="BU440" i="9"/>
  <c r="BT440" i="9"/>
  <c r="BS440" i="9"/>
  <c r="BR440" i="9"/>
  <c r="BQ440" i="9"/>
  <c r="BP440" i="9"/>
  <c r="BO440" i="9"/>
  <c r="BN440" i="9"/>
  <c r="BM440" i="9"/>
  <c r="BL440" i="9"/>
  <c r="BK440" i="9"/>
  <c r="BJ440" i="9"/>
  <c r="BI440" i="9"/>
  <c r="BH440" i="9"/>
  <c r="BG440" i="9"/>
  <c r="BF440" i="9"/>
  <c r="BE440" i="9"/>
  <c r="BD440" i="9"/>
  <c r="BC440" i="9"/>
  <c r="BB440" i="9"/>
  <c r="BA440" i="9"/>
  <c r="AZ440" i="9"/>
  <c r="CK439" i="9"/>
  <c r="CJ439" i="9"/>
  <c r="CI439" i="9"/>
  <c r="CH439" i="9"/>
  <c r="CG439" i="9"/>
  <c r="CF439" i="9"/>
  <c r="CC439" i="9"/>
  <c r="CB439" i="9"/>
  <c r="CA439" i="9"/>
  <c r="BZ439" i="9"/>
  <c r="BY439" i="9"/>
  <c r="BX439" i="9"/>
  <c r="BW439" i="9"/>
  <c r="BV439" i="9"/>
  <c r="BU439" i="9"/>
  <c r="BT439" i="9"/>
  <c r="BS439" i="9"/>
  <c r="BR439" i="9"/>
  <c r="BQ439" i="9"/>
  <c r="BP439" i="9"/>
  <c r="BO439" i="9"/>
  <c r="BN439" i="9"/>
  <c r="BM439" i="9"/>
  <c r="BL439" i="9"/>
  <c r="BK439" i="9"/>
  <c r="BJ439" i="9"/>
  <c r="BI439" i="9"/>
  <c r="BH439" i="9"/>
  <c r="BG439" i="9"/>
  <c r="BF439" i="9"/>
  <c r="BE439" i="9"/>
  <c r="BD439" i="9"/>
  <c r="BC439" i="9"/>
  <c r="BB439" i="9"/>
  <c r="BA439" i="9"/>
  <c r="AZ439" i="9"/>
  <c r="CK438" i="9"/>
  <c r="CJ438" i="9"/>
  <c r="CI438" i="9"/>
  <c r="CH438" i="9"/>
  <c r="CG438" i="9"/>
  <c r="CF438" i="9"/>
  <c r="CC438" i="9"/>
  <c r="CB438" i="9"/>
  <c r="CA438" i="9"/>
  <c r="BZ438" i="9"/>
  <c r="BY438" i="9"/>
  <c r="BX438" i="9"/>
  <c r="BW438" i="9"/>
  <c r="BV438" i="9"/>
  <c r="BU438" i="9"/>
  <c r="BT438" i="9"/>
  <c r="BS438" i="9"/>
  <c r="BR438" i="9"/>
  <c r="BQ438" i="9"/>
  <c r="BP438" i="9"/>
  <c r="BO438" i="9"/>
  <c r="BN438" i="9"/>
  <c r="BM438" i="9"/>
  <c r="BL438" i="9"/>
  <c r="BK438" i="9"/>
  <c r="BJ438" i="9"/>
  <c r="BI438" i="9"/>
  <c r="BH438" i="9"/>
  <c r="BG438" i="9"/>
  <c r="BF438" i="9"/>
  <c r="BE438" i="9"/>
  <c r="BD438" i="9"/>
  <c r="BC438" i="9"/>
  <c r="BB438" i="9"/>
  <c r="BA438" i="9"/>
  <c r="AZ438" i="9"/>
  <c r="CK437" i="9"/>
  <c r="CJ437" i="9"/>
  <c r="CI437" i="9"/>
  <c r="CH437" i="9"/>
  <c r="CG437" i="9"/>
  <c r="CF437" i="9"/>
  <c r="CC437" i="9"/>
  <c r="CB437" i="9"/>
  <c r="CA437" i="9"/>
  <c r="BZ437" i="9"/>
  <c r="BY437" i="9"/>
  <c r="BX437" i="9"/>
  <c r="BW437" i="9"/>
  <c r="BV437" i="9"/>
  <c r="BU437" i="9"/>
  <c r="BT437" i="9"/>
  <c r="BS437" i="9"/>
  <c r="BR437" i="9"/>
  <c r="BQ437" i="9"/>
  <c r="BP437" i="9"/>
  <c r="BO437" i="9"/>
  <c r="BN437" i="9"/>
  <c r="BM437" i="9"/>
  <c r="BL437" i="9"/>
  <c r="BK437" i="9"/>
  <c r="BJ437" i="9"/>
  <c r="BI437" i="9"/>
  <c r="BH437" i="9"/>
  <c r="BG437" i="9"/>
  <c r="BF437" i="9"/>
  <c r="BE437" i="9"/>
  <c r="BD437" i="9"/>
  <c r="BC437" i="9"/>
  <c r="BB437" i="9"/>
  <c r="BA437" i="9"/>
  <c r="AZ437" i="9"/>
  <c r="CK436" i="9"/>
  <c r="CJ436" i="9"/>
  <c r="CI436" i="9"/>
  <c r="CH436" i="9"/>
  <c r="CG436" i="9"/>
  <c r="CF436" i="9"/>
  <c r="CC436" i="9"/>
  <c r="CB436" i="9"/>
  <c r="CA436" i="9"/>
  <c r="BZ436" i="9"/>
  <c r="BY436" i="9"/>
  <c r="BX436" i="9"/>
  <c r="BW436" i="9"/>
  <c r="BV436" i="9"/>
  <c r="BU436" i="9"/>
  <c r="BT436" i="9"/>
  <c r="BS436" i="9"/>
  <c r="BR436" i="9"/>
  <c r="BQ436" i="9"/>
  <c r="BP436" i="9"/>
  <c r="BO436" i="9"/>
  <c r="BN436" i="9"/>
  <c r="BM436" i="9"/>
  <c r="BL436" i="9"/>
  <c r="BK436" i="9"/>
  <c r="BJ436" i="9"/>
  <c r="BI436" i="9"/>
  <c r="BH436" i="9"/>
  <c r="BG436" i="9"/>
  <c r="BF436" i="9"/>
  <c r="BE436" i="9"/>
  <c r="BD436" i="9"/>
  <c r="BC436" i="9"/>
  <c r="BB436" i="9"/>
  <c r="BA436" i="9"/>
  <c r="AZ436" i="9"/>
  <c r="CK435" i="9"/>
  <c r="CJ435" i="9"/>
  <c r="CI435" i="9"/>
  <c r="CH435" i="9"/>
  <c r="CG435" i="9"/>
  <c r="CF435" i="9"/>
  <c r="CC435" i="9"/>
  <c r="CB435" i="9"/>
  <c r="CA435" i="9"/>
  <c r="BZ435" i="9"/>
  <c r="BY435" i="9"/>
  <c r="BX435" i="9"/>
  <c r="BW435" i="9"/>
  <c r="BV435" i="9"/>
  <c r="BU435" i="9"/>
  <c r="BT435" i="9"/>
  <c r="BS435" i="9"/>
  <c r="BR435" i="9"/>
  <c r="BQ435" i="9"/>
  <c r="BP435" i="9"/>
  <c r="BO435" i="9"/>
  <c r="BN435" i="9"/>
  <c r="BM435" i="9"/>
  <c r="BL435" i="9"/>
  <c r="BK435" i="9"/>
  <c r="BJ435" i="9"/>
  <c r="BI435" i="9"/>
  <c r="BH435" i="9"/>
  <c r="BG435" i="9"/>
  <c r="BF435" i="9"/>
  <c r="BE435" i="9"/>
  <c r="BD435" i="9"/>
  <c r="BC435" i="9"/>
  <c r="BB435" i="9"/>
  <c r="BA435" i="9"/>
  <c r="AZ435" i="9"/>
  <c r="CK434" i="9"/>
  <c r="CJ434" i="9"/>
  <c r="CI434" i="9"/>
  <c r="CH434" i="9"/>
  <c r="CG434" i="9"/>
  <c r="CF434" i="9"/>
  <c r="CC434" i="9"/>
  <c r="CB434" i="9"/>
  <c r="CA434" i="9"/>
  <c r="BZ434" i="9"/>
  <c r="BY434" i="9"/>
  <c r="BX434" i="9"/>
  <c r="BW434" i="9"/>
  <c r="BV434" i="9"/>
  <c r="BU434" i="9"/>
  <c r="BT434" i="9"/>
  <c r="BS434" i="9"/>
  <c r="BR434" i="9"/>
  <c r="BQ434" i="9"/>
  <c r="BP434" i="9"/>
  <c r="BO434" i="9"/>
  <c r="BN434" i="9"/>
  <c r="BM434" i="9"/>
  <c r="BL434" i="9"/>
  <c r="BK434" i="9"/>
  <c r="BJ434" i="9"/>
  <c r="BI434" i="9"/>
  <c r="BH434" i="9"/>
  <c r="BG434" i="9"/>
  <c r="BF434" i="9"/>
  <c r="BE434" i="9"/>
  <c r="BD434" i="9"/>
  <c r="BC434" i="9"/>
  <c r="BB434" i="9"/>
  <c r="BA434" i="9"/>
  <c r="AZ434" i="9"/>
  <c r="CK433" i="9"/>
  <c r="CJ433" i="9"/>
  <c r="CI433" i="9"/>
  <c r="CH433" i="9"/>
  <c r="CG433" i="9"/>
  <c r="CF433" i="9"/>
  <c r="CC433" i="9"/>
  <c r="CB433" i="9"/>
  <c r="CA433" i="9"/>
  <c r="BZ433" i="9"/>
  <c r="BY433" i="9"/>
  <c r="BX433" i="9"/>
  <c r="BW433" i="9"/>
  <c r="BV433" i="9"/>
  <c r="BU433" i="9"/>
  <c r="BT433" i="9"/>
  <c r="BS433" i="9"/>
  <c r="BR433" i="9"/>
  <c r="BQ433" i="9"/>
  <c r="BP433" i="9"/>
  <c r="BO433" i="9"/>
  <c r="BN433" i="9"/>
  <c r="BM433" i="9"/>
  <c r="BL433" i="9"/>
  <c r="BK433" i="9"/>
  <c r="BJ433" i="9"/>
  <c r="BI433" i="9"/>
  <c r="BH433" i="9"/>
  <c r="BG433" i="9"/>
  <c r="BF433" i="9"/>
  <c r="BE433" i="9"/>
  <c r="BD433" i="9"/>
  <c r="BC433" i="9"/>
  <c r="BB433" i="9"/>
  <c r="BA433" i="9"/>
  <c r="AZ433" i="9"/>
  <c r="CK432" i="9"/>
  <c r="CJ432" i="9"/>
  <c r="CI432" i="9"/>
  <c r="CH432" i="9"/>
  <c r="CG432" i="9"/>
  <c r="CF432" i="9"/>
  <c r="CC432" i="9"/>
  <c r="CB432" i="9"/>
  <c r="CA432" i="9"/>
  <c r="BZ432" i="9"/>
  <c r="BY432" i="9"/>
  <c r="BX432" i="9"/>
  <c r="BW432" i="9"/>
  <c r="BV432" i="9"/>
  <c r="BU432" i="9"/>
  <c r="BT432" i="9"/>
  <c r="BS432" i="9"/>
  <c r="BR432" i="9"/>
  <c r="BQ432" i="9"/>
  <c r="BP432" i="9"/>
  <c r="BO432" i="9"/>
  <c r="BN432" i="9"/>
  <c r="BM432" i="9"/>
  <c r="BL432" i="9"/>
  <c r="BK432" i="9"/>
  <c r="BJ432" i="9"/>
  <c r="BI432" i="9"/>
  <c r="BH432" i="9"/>
  <c r="BG432" i="9"/>
  <c r="BF432" i="9"/>
  <c r="BE432" i="9"/>
  <c r="BD432" i="9"/>
  <c r="BC432" i="9"/>
  <c r="BB432" i="9"/>
  <c r="BA432" i="9"/>
  <c r="AZ432" i="9"/>
  <c r="CK431" i="9"/>
  <c r="CJ431" i="9"/>
  <c r="CI431" i="9"/>
  <c r="CH431" i="9"/>
  <c r="CG431" i="9"/>
  <c r="CF431" i="9"/>
  <c r="CC431" i="9"/>
  <c r="CB431" i="9"/>
  <c r="CA431" i="9"/>
  <c r="BZ431" i="9"/>
  <c r="BY431" i="9"/>
  <c r="BX431" i="9"/>
  <c r="BW431" i="9"/>
  <c r="BV431" i="9"/>
  <c r="BU431" i="9"/>
  <c r="BT431" i="9"/>
  <c r="BS431" i="9"/>
  <c r="BR431" i="9"/>
  <c r="BQ431" i="9"/>
  <c r="BP431" i="9"/>
  <c r="BO431" i="9"/>
  <c r="BN431" i="9"/>
  <c r="BM431" i="9"/>
  <c r="BL431" i="9"/>
  <c r="BK431" i="9"/>
  <c r="BJ431" i="9"/>
  <c r="BI431" i="9"/>
  <c r="BH431" i="9"/>
  <c r="BG431" i="9"/>
  <c r="BF431" i="9"/>
  <c r="BE431" i="9"/>
  <c r="BD431" i="9"/>
  <c r="BC431" i="9"/>
  <c r="BB431" i="9"/>
  <c r="BA431" i="9"/>
  <c r="AZ431" i="9"/>
  <c r="CK430" i="9"/>
  <c r="CJ430" i="9"/>
  <c r="CI430" i="9"/>
  <c r="CH430" i="9"/>
  <c r="CG430" i="9"/>
  <c r="CF430" i="9"/>
  <c r="CC430" i="9"/>
  <c r="CB430" i="9"/>
  <c r="CA430" i="9"/>
  <c r="BZ430" i="9"/>
  <c r="BY430" i="9"/>
  <c r="BX430" i="9"/>
  <c r="BW430" i="9"/>
  <c r="BV430" i="9"/>
  <c r="BU430" i="9"/>
  <c r="BT430" i="9"/>
  <c r="BS430" i="9"/>
  <c r="BR430" i="9"/>
  <c r="BQ430" i="9"/>
  <c r="BP430" i="9"/>
  <c r="BO430" i="9"/>
  <c r="BN430" i="9"/>
  <c r="BM430" i="9"/>
  <c r="BL430" i="9"/>
  <c r="BK430" i="9"/>
  <c r="BJ430" i="9"/>
  <c r="BI430" i="9"/>
  <c r="BH430" i="9"/>
  <c r="BG430" i="9"/>
  <c r="BF430" i="9"/>
  <c r="BE430" i="9"/>
  <c r="BD430" i="9"/>
  <c r="BC430" i="9"/>
  <c r="BB430" i="9"/>
  <c r="BA430" i="9"/>
  <c r="AZ430" i="9"/>
  <c r="CK429" i="9"/>
  <c r="CJ429" i="9"/>
  <c r="CI429" i="9"/>
  <c r="CH429" i="9"/>
  <c r="CG429" i="9"/>
  <c r="CF429" i="9"/>
  <c r="CC429" i="9"/>
  <c r="CB429" i="9"/>
  <c r="CA429" i="9"/>
  <c r="BZ429" i="9"/>
  <c r="BY429" i="9"/>
  <c r="BX429" i="9"/>
  <c r="BW429" i="9"/>
  <c r="BV429" i="9"/>
  <c r="BU429" i="9"/>
  <c r="BT429" i="9"/>
  <c r="BS429" i="9"/>
  <c r="BR429" i="9"/>
  <c r="BQ429" i="9"/>
  <c r="BP429" i="9"/>
  <c r="BO429" i="9"/>
  <c r="BN429" i="9"/>
  <c r="BM429" i="9"/>
  <c r="BL429" i="9"/>
  <c r="BK429" i="9"/>
  <c r="BJ429" i="9"/>
  <c r="BI429" i="9"/>
  <c r="BH429" i="9"/>
  <c r="BG429" i="9"/>
  <c r="BF429" i="9"/>
  <c r="BE429" i="9"/>
  <c r="BD429" i="9"/>
  <c r="BC429" i="9"/>
  <c r="BB429" i="9"/>
  <c r="BA429" i="9"/>
  <c r="AZ429" i="9"/>
  <c r="CK428" i="9"/>
  <c r="CJ428" i="9"/>
  <c r="CI428" i="9"/>
  <c r="CH428" i="9"/>
  <c r="CG428" i="9"/>
  <c r="CF428" i="9"/>
  <c r="CC428" i="9"/>
  <c r="CB428" i="9"/>
  <c r="CA428" i="9"/>
  <c r="BZ428" i="9"/>
  <c r="BY428" i="9"/>
  <c r="BX428" i="9"/>
  <c r="BW428" i="9"/>
  <c r="BV428" i="9"/>
  <c r="BU428" i="9"/>
  <c r="BT428" i="9"/>
  <c r="BS428" i="9"/>
  <c r="BR428" i="9"/>
  <c r="BQ428" i="9"/>
  <c r="BP428" i="9"/>
  <c r="BO428" i="9"/>
  <c r="BN428" i="9"/>
  <c r="BM428" i="9"/>
  <c r="BL428" i="9"/>
  <c r="BK428" i="9"/>
  <c r="BJ428" i="9"/>
  <c r="BI428" i="9"/>
  <c r="BH428" i="9"/>
  <c r="BG428" i="9"/>
  <c r="BF428" i="9"/>
  <c r="BE428" i="9"/>
  <c r="BD428" i="9"/>
  <c r="BC428" i="9"/>
  <c r="BB428" i="9"/>
  <c r="BA428" i="9"/>
  <c r="AZ428" i="9"/>
  <c r="CK427" i="9"/>
  <c r="CJ427" i="9"/>
  <c r="CI427" i="9"/>
  <c r="CH427" i="9"/>
  <c r="CG427" i="9"/>
  <c r="CF427" i="9"/>
  <c r="CC427" i="9"/>
  <c r="CB427" i="9"/>
  <c r="CA427" i="9"/>
  <c r="BZ427" i="9"/>
  <c r="BY427" i="9"/>
  <c r="BX427" i="9"/>
  <c r="BW427" i="9"/>
  <c r="BV427" i="9"/>
  <c r="BU427" i="9"/>
  <c r="BT427" i="9"/>
  <c r="BS427" i="9"/>
  <c r="BR427" i="9"/>
  <c r="BQ427" i="9"/>
  <c r="BP427" i="9"/>
  <c r="BO427" i="9"/>
  <c r="BN427" i="9"/>
  <c r="BM427" i="9"/>
  <c r="BL427" i="9"/>
  <c r="BK427" i="9"/>
  <c r="BJ427" i="9"/>
  <c r="BI427" i="9"/>
  <c r="BH427" i="9"/>
  <c r="BG427" i="9"/>
  <c r="BF427" i="9"/>
  <c r="BE427" i="9"/>
  <c r="BD427" i="9"/>
  <c r="BC427" i="9"/>
  <c r="BB427" i="9"/>
  <c r="BA427" i="9"/>
  <c r="AZ427" i="9"/>
  <c r="CK426" i="9"/>
  <c r="CJ426" i="9"/>
  <c r="CI426" i="9"/>
  <c r="CH426" i="9"/>
  <c r="CG426" i="9"/>
  <c r="CF426" i="9"/>
  <c r="CC426" i="9"/>
  <c r="CB426" i="9"/>
  <c r="CA426" i="9"/>
  <c r="BZ426" i="9"/>
  <c r="BY426" i="9"/>
  <c r="BX426" i="9"/>
  <c r="BW426" i="9"/>
  <c r="BV426" i="9"/>
  <c r="BU426" i="9"/>
  <c r="BT426" i="9"/>
  <c r="BS426" i="9"/>
  <c r="BR426" i="9"/>
  <c r="BQ426" i="9"/>
  <c r="BP426" i="9"/>
  <c r="BO426" i="9"/>
  <c r="BN426" i="9"/>
  <c r="BM426" i="9"/>
  <c r="BL426" i="9"/>
  <c r="BK426" i="9"/>
  <c r="BJ426" i="9"/>
  <c r="BI426" i="9"/>
  <c r="BH426" i="9"/>
  <c r="BG426" i="9"/>
  <c r="BF426" i="9"/>
  <c r="BE426" i="9"/>
  <c r="BD426" i="9"/>
  <c r="BC426" i="9"/>
  <c r="BB426" i="9"/>
  <c r="BA426" i="9"/>
  <c r="AZ426" i="9"/>
  <c r="CK425" i="9"/>
  <c r="CJ425" i="9"/>
  <c r="CI425" i="9"/>
  <c r="CH425" i="9"/>
  <c r="CG425" i="9"/>
  <c r="CF425" i="9"/>
  <c r="CC425" i="9"/>
  <c r="CB425" i="9"/>
  <c r="CA425" i="9"/>
  <c r="BZ425" i="9"/>
  <c r="BY425" i="9"/>
  <c r="BX425" i="9"/>
  <c r="BW425" i="9"/>
  <c r="BV425" i="9"/>
  <c r="BU425" i="9"/>
  <c r="BT425" i="9"/>
  <c r="BS425" i="9"/>
  <c r="BR425" i="9"/>
  <c r="BQ425" i="9"/>
  <c r="BP425" i="9"/>
  <c r="BO425" i="9"/>
  <c r="BN425" i="9"/>
  <c r="BM425" i="9"/>
  <c r="BL425" i="9"/>
  <c r="BK425" i="9"/>
  <c r="BJ425" i="9"/>
  <c r="BI425" i="9"/>
  <c r="BH425" i="9"/>
  <c r="BG425" i="9"/>
  <c r="BF425" i="9"/>
  <c r="BE425" i="9"/>
  <c r="BD425" i="9"/>
  <c r="BC425" i="9"/>
  <c r="BB425" i="9"/>
  <c r="BA425" i="9"/>
  <c r="AZ425" i="9"/>
  <c r="CK424" i="9"/>
  <c r="CJ424" i="9"/>
  <c r="CI424" i="9"/>
  <c r="CH424" i="9"/>
  <c r="CG424" i="9"/>
  <c r="CF424" i="9"/>
  <c r="CC424" i="9"/>
  <c r="CB424" i="9"/>
  <c r="CA424" i="9"/>
  <c r="BZ424" i="9"/>
  <c r="BY424" i="9"/>
  <c r="BX424" i="9"/>
  <c r="BW424" i="9"/>
  <c r="BV424" i="9"/>
  <c r="BU424" i="9"/>
  <c r="BT424" i="9"/>
  <c r="BS424" i="9"/>
  <c r="BR424" i="9"/>
  <c r="BQ424" i="9"/>
  <c r="BP424" i="9"/>
  <c r="BO424" i="9"/>
  <c r="BN424" i="9"/>
  <c r="BM424" i="9"/>
  <c r="BL424" i="9"/>
  <c r="BK424" i="9"/>
  <c r="BJ424" i="9"/>
  <c r="BI424" i="9"/>
  <c r="BH424" i="9"/>
  <c r="BG424" i="9"/>
  <c r="BF424" i="9"/>
  <c r="BE424" i="9"/>
  <c r="BD424" i="9"/>
  <c r="BC424" i="9"/>
  <c r="BB424" i="9"/>
  <c r="BA424" i="9"/>
  <c r="AZ424" i="9"/>
  <c r="CK423" i="9"/>
  <c r="CJ423" i="9"/>
  <c r="CI423" i="9"/>
  <c r="CH423" i="9"/>
  <c r="CG423" i="9"/>
  <c r="CF423" i="9"/>
  <c r="CC423" i="9"/>
  <c r="CB423" i="9"/>
  <c r="CA423" i="9"/>
  <c r="BZ423" i="9"/>
  <c r="BY423" i="9"/>
  <c r="BX423" i="9"/>
  <c r="BW423" i="9"/>
  <c r="BV423" i="9"/>
  <c r="BU423" i="9"/>
  <c r="BT423" i="9"/>
  <c r="BS423" i="9"/>
  <c r="BR423" i="9"/>
  <c r="BQ423" i="9"/>
  <c r="BP423" i="9"/>
  <c r="BO423" i="9"/>
  <c r="BN423" i="9"/>
  <c r="BM423" i="9"/>
  <c r="BL423" i="9"/>
  <c r="BK423" i="9"/>
  <c r="BJ423" i="9"/>
  <c r="BI423" i="9"/>
  <c r="BH423" i="9"/>
  <c r="BG423" i="9"/>
  <c r="BF423" i="9"/>
  <c r="BE423" i="9"/>
  <c r="BD423" i="9"/>
  <c r="BC423" i="9"/>
  <c r="BB423" i="9"/>
  <c r="BA423" i="9"/>
  <c r="AZ423" i="9"/>
  <c r="CK422" i="9"/>
  <c r="CJ422" i="9"/>
  <c r="CI422" i="9"/>
  <c r="CH422" i="9"/>
  <c r="CG422" i="9"/>
  <c r="CF422" i="9"/>
  <c r="CC422" i="9"/>
  <c r="CB422" i="9"/>
  <c r="CA422" i="9"/>
  <c r="BZ422" i="9"/>
  <c r="BY422" i="9"/>
  <c r="BX422" i="9"/>
  <c r="BW422" i="9"/>
  <c r="BV422" i="9"/>
  <c r="BU422" i="9"/>
  <c r="BT422" i="9"/>
  <c r="BS422" i="9"/>
  <c r="BR422" i="9"/>
  <c r="BQ422" i="9"/>
  <c r="BP422" i="9"/>
  <c r="BO422" i="9"/>
  <c r="BN422" i="9"/>
  <c r="BM422" i="9"/>
  <c r="BL422" i="9"/>
  <c r="BK422" i="9"/>
  <c r="BJ422" i="9"/>
  <c r="BI422" i="9"/>
  <c r="BH422" i="9"/>
  <c r="BG422" i="9"/>
  <c r="BF422" i="9"/>
  <c r="BE422" i="9"/>
  <c r="BD422" i="9"/>
  <c r="BC422" i="9"/>
  <c r="BB422" i="9"/>
  <c r="BA422" i="9"/>
  <c r="AZ422" i="9"/>
  <c r="CK421" i="9"/>
  <c r="CJ421" i="9"/>
  <c r="CI421" i="9"/>
  <c r="CH421" i="9"/>
  <c r="CG421" i="9"/>
  <c r="CF421" i="9"/>
  <c r="CC421" i="9"/>
  <c r="CB421" i="9"/>
  <c r="CA421" i="9"/>
  <c r="BZ421" i="9"/>
  <c r="BY421" i="9"/>
  <c r="BX421" i="9"/>
  <c r="BW421" i="9"/>
  <c r="BV421" i="9"/>
  <c r="BU421" i="9"/>
  <c r="BT421" i="9"/>
  <c r="BS421" i="9"/>
  <c r="BR421" i="9"/>
  <c r="BQ421" i="9"/>
  <c r="BP421" i="9"/>
  <c r="BO421" i="9"/>
  <c r="BN421" i="9"/>
  <c r="BM421" i="9"/>
  <c r="BL421" i="9"/>
  <c r="BK421" i="9"/>
  <c r="BJ421" i="9"/>
  <c r="BI421" i="9"/>
  <c r="BH421" i="9"/>
  <c r="BG421" i="9"/>
  <c r="BF421" i="9"/>
  <c r="BE421" i="9"/>
  <c r="BD421" i="9"/>
  <c r="BC421" i="9"/>
  <c r="BB421" i="9"/>
  <c r="BA421" i="9"/>
  <c r="AZ421" i="9"/>
  <c r="CK420" i="9"/>
  <c r="CJ420" i="9"/>
  <c r="CI420" i="9"/>
  <c r="CH420" i="9"/>
  <c r="CG420" i="9"/>
  <c r="CF420" i="9"/>
  <c r="CC420" i="9"/>
  <c r="CB420" i="9"/>
  <c r="CA420" i="9"/>
  <c r="BZ420" i="9"/>
  <c r="BY420" i="9"/>
  <c r="BX420" i="9"/>
  <c r="BW420" i="9"/>
  <c r="BV420" i="9"/>
  <c r="BU420" i="9"/>
  <c r="BT420" i="9"/>
  <c r="BS420" i="9"/>
  <c r="BR420" i="9"/>
  <c r="BQ420" i="9"/>
  <c r="BP420" i="9"/>
  <c r="BO420" i="9"/>
  <c r="BN420" i="9"/>
  <c r="BM420" i="9"/>
  <c r="BL420" i="9"/>
  <c r="BK420" i="9"/>
  <c r="BJ420" i="9"/>
  <c r="BI420" i="9"/>
  <c r="BH420" i="9"/>
  <c r="BG420" i="9"/>
  <c r="BF420" i="9"/>
  <c r="BE420" i="9"/>
  <c r="BD420" i="9"/>
  <c r="BC420" i="9"/>
  <c r="BB420" i="9"/>
  <c r="BA420" i="9"/>
  <c r="AZ420" i="9"/>
  <c r="CK419" i="9"/>
  <c r="CJ419" i="9"/>
  <c r="CI419" i="9"/>
  <c r="CH419" i="9"/>
  <c r="CG419" i="9"/>
  <c r="CF419" i="9"/>
  <c r="CC419" i="9"/>
  <c r="CB419" i="9"/>
  <c r="CA419" i="9"/>
  <c r="BZ419" i="9"/>
  <c r="BY419" i="9"/>
  <c r="BX419" i="9"/>
  <c r="BW419" i="9"/>
  <c r="BV419" i="9"/>
  <c r="BU419" i="9"/>
  <c r="BT419" i="9"/>
  <c r="BS419" i="9"/>
  <c r="BR419" i="9"/>
  <c r="BQ419" i="9"/>
  <c r="BP419" i="9"/>
  <c r="BO419" i="9"/>
  <c r="BN419" i="9"/>
  <c r="BM419" i="9"/>
  <c r="BL419" i="9"/>
  <c r="BK419" i="9"/>
  <c r="BJ419" i="9"/>
  <c r="BI419" i="9"/>
  <c r="BH419" i="9"/>
  <c r="BG419" i="9"/>
  <c r="BF419" i="9"/>
  <c r="BE419" i="9"/>
  <c r="BD419" i="9"/>
  <c r="BC419" i="9"/>
  <c r="BB419" i="9"/>
  <c r="BA419" i="9"/>
  <c r="AZ419" i="9"/>
  <c r="CK418" i="9"/>
  <c r="CJ418" i="9"/>
  <c r="CI418" i="9"/>
  <c r="CH418" i="9"/>
  <c r="CG418" i="9"/>
  <c r="CF418" i="9"/>
  <c r="CC418" i="9"/>
  <c r="CB418" i="9"/>
  <c r="CA418" i="9"/>
  <c r="BZ418" i="9"/>
  <c r="BY418" i="9"/>
  <c r="BX418" i="9"/>
  <c r="BW418" i="9"/>
  <c r="BV418" i="9"/>
  <c r="BU418" i="9"/>
  <c r="BT418" i="9"/>
  <c r="BS418" i="9"/>
  <c r="BR418" i="9"/>
  <c r="BQ418" i="9"/>
  <c r="BP418" i="9"/>
  <c r="BO418" i="9"/>
  <c r="BN418" i="9"/>
  <c r="BM418" i="9"/>
  <c r="BL418" i="9"/>
  <c r="BK418" i="9"/>
  <c r="BJ418" i="9"/>
  <c r="BI418" i="9"/>
  <c r="BH418" i="9"/>
  <c r="BG418" i="9"/>
  <c r="BF418" i="9"/>
  <c r="BE418" i="9"/>
  <c r="BD418" i="9"/>
  <c r="BC418" i="9"/>
  <c r="BB418" i="9"/>
  <c r="BA418" i="9"/>
  <c r="AZ418" i="9"/>
  <c r="CK417" i="9"/>
  <c r="CJ417" i="9"/>
  <c r="CI417" i="9"/>
  <c r="CH417" i="9"/>
  <c r="CG417" i="9"/>
  <c r="CF417" i="9"/>
  <c r="CC417" i="9"/>
  <c r="CB417" i="9"/>
  <c r="CA417" i="9"/>
  <c r="BZ417" i="9"/>
  <c r="BY417" i="9"/>
  <c r="BX417" i="9"/>
  <c r="BW417" i="9"/>
  <c r="BV417" i="9"/>
  <c r="BU417" i="9"/>
  <c r="BT417" i="9"/>
  <c r="BS417" i="9"/>
  <c r="BR417" i="9"/>
  <c r="BQ417" i="9"/>
  <c r="BP417" i="9"/>
  <c r="BO417" i="9"/>
  <c r="BN417" i="9"/>
  <c r="BM417" i="9"/>
  <c r="BL417" i="9"/>
  <c r="BK417" i="9"/>
  <c r="BJ417" i="9"/>
  <c r="BI417" i="9"/>
  <c r="BH417" i="9"/>
  <c r="BG417" i="9"/>
  <c r="BF417" i="9"/>
  <c r="BE417" i="9"/>
  <c r="BD417" i="9"/>
  <c r="BC417" i="9"/>
  <c r="BB417" i="9"/>
  <c r="BA417" i="9"/>
  <c r="AZ417" i="9"/>
  <c r="CK416" i="9"/>
  <c r="CJ416" i="9"/>
  <c r="CI416" i="9"/>
  <c r="CH416" i="9"/>
  <c r="CG416" i="9"/>
  <c r="CF416" i="9"/>
  <c r="CC416" i="9"/>
  <c r="CB416" i="9"/>
  <c r="CA416" i="9"/>
  <c r="BZ416" i="9"/>
  <c r="BY416" i="9"/>
  <c r="BX416" i="9"/>
  <c r="BW416" i="9"/>
  <c r="BV416" i="9"/>
  <c r="BU416" i="9"/>
  <c r="BT416" i="9"/>
  <c r="BS416" i="9"/>
  <c r="BR416" i="9"/>
  <c r="BQ416" i="9"/>
  <c r="BP416" i="9"/>
  <c r="BO416" i="9"/>
  <c r="BN416" i="9"/>
  <c r="BM416" i="9"/>
  <c r="BL416" i="9"/>
  <c r="BK416" i="9"/>
  <c r="BJ416" i="9"/>
  <c r="BI416" i="9"/>
  <c r="BH416" i="9"/>
  <c r="BG416" i="9"/>
  <c r="BF416" i="9"/>
  <c r="BE416" i="9"/>
  <c r="BD416" i="9"/>
  <c r="BC416" i="9"/>
  <c r="BB416" i="9"/>
  <c r="BA416" i="9"/>
  <c r="AZ416" i="9"/>
  <c r="CK415" i="9"/>
  <c r="CJ415" i="9"/>
  <c r="CI415" i="9"/>
  <c r="CH415" i="9"/>
  <c r="CG415" i="9"/>
  <c r="CF415" i="9"/>
  <c r="CC415" i="9"/>
  <c r="CB415" i="9"/>
  <c r="CA415" i="9"/>
  <c r="BZ415" i="9"/>
  <c r="BY415" i="9"/>
  <c r="BX415" i="9"/>
  <c r="BW415" i="9"/>
  <c r="BV415" i="9"/>
  <c r="BU415" i="9"/>
  <c r="BT415" i="9"/>
  <c r="BS415" i="9"/>
  <c r="BR415" i="9"/>
  <c r="BQ415" i="9"/>
  <c r="BP415" i="9"/>
  <c r="BO415" i="9"/>
  <c r="BN415" i="9"/>
  <c r="BM415" i="9"/>
  <c r="BL415" i="9"/>
  <c r="BK415" i="9"/>
  <c r="BJ415" i="9"/>
  <c r="BI415" i="9"/>
  <c r="BH415" i="9"/>
  <c r="BG415" i="9"/>
  <c r="BF415" i="9"/>
  <c r="BE415" i="9"/>
  <c r="BD415" i="9"/>
  <c r="BC415" i="9"/>
  <c r="BB415" i="9"/>
  <c r="BA415" i="9"/>
  <c r="AZ415" i="9"/>
  <c r="CK414" i="9"/>
  <c r="CJ414" i="9"/>
  <c r="CI414" i="9"/>
  <c r="CH414" i="9"/>
  <c r="CG414" i="9"/>
  <c r="CF414" i="9"/>
  <c r="CC414" i="9"/>
  <c r="CB414" i="9"/>
  <c r="CA414" i="9"/>
  <c r="BZ414" i="9"/>
  <c r="BY414" i="9"/>
  <c r="BX414" i="9"/>
  <c r="BW414" i="9"/>
  <c r="BV414" i="9"/>
  <c r="BU414" i="9"/>
  <c r="BT414" i="9"/>
  <c r="BS414" i="9"/>
  <c r="BR414" i="9"/>
  <c r="BQ414" i="9"/>
  <c r="BP414" i="9"/>
  <c r="BO414" i="9"/>
  <c r="BN414" i="9"/>
  <c r="BM414" i="9"/>
  <c r="BL414" i="9"/>
  <c r="BK414" i="9"/>
  <c r="BJ414" i="9"/>
  <c r="BI414" i="9"/>
  <c r="BH414" i="9"/>
  <c r="BG414" i="9"/>
  <c r="BF414" i="9"/>
  <c r="BE414" i="9"/>
  <c r="BD414" i="9"/>
  <c r="BC414" i="9"/>
  <c r="BB414" i="9"/>
  <c r="BA414" i="9"/>
  <c r="AZ414" i="9"/>
  <c r="CK413" i="9"/>
  <c r="CJ413" i="9"/>
  <c r="CI413" i="9"/>
  <c r="CH413" i="9"/>
  <c r="CG413" i="9"/>
  <c r="CF413" i="9"/>
  <c r="CC413" i="9"/>
  <c r="CB413" i="9"/>
  <c r="CA413" i="9"/>
  <c r="BZ413" i="9"/>
  <c r="BY413" i="9"/>
  <c r="BX413" i="9"/>
  <c r="BW413" i="9"/>
  <c r="BV413" i="9"/>
  <c r="BU413" i="9"/>
  <c r="BT413" i="9"/>
  <c r="BS413" i="9"/>
  <c r="BR413" i="9"/>
  <c r="BQ413" i="9"/>
  <c r="BP413" i="9"/>
  <c r="BO413" i="9"/>
  <c r="BN413" i="9"/>
  <c r="BM413" i="9"/>
  <c r="BL413" i="9"/>
  <c r="BK413" i="9"/>
  <c r="BJ413" i="9"/>
  <c r="BI413" i="9"/>
  <c r="BH413" i="9"/>
  <c r="BG413" i="9"/>
  <c r="BF413" i="9"/>
  <c r="BE413" i="9"/>
  <c r="BD413" i="9"/>
  <c r="BC413" i="9"/>
  <c r="BB413" i="9"/>
  <c r="BA413" i="9"/>
  <c r="AZ413" i="9"/>
  <c r="CK412" i="9"/>
  <c r="CJ412" i="9"/>
  <c r="CI412" i="9"/>
  <c r="CH412" i="9"/>
  <c r="CG412" i="9"/>
  <c r="CF412" i="9"/>
  <c r="CC412" i="9"/>
  <c r="CB412" i="9"/>
  <c r="CA412" i="9"/>
  <c r="BZ412" i="9"/>
  <c r="BY412" i="9"/>
  <c r="BX412" i="9"/>
  <c r="BW412" i="9"/>
  <c r="BV412" i="9"/>
  <c r="BU412" i="9"/>
  <c r="BT412" i="9"/>
  <c r="BS412" i="9"/>
  <c r="BR412" i="9"/>
  <c r="BQ412" i="9"/>
  <c r="BP412" i="9"/>
  <c r="BO412" i="9"/>
  <c r="BN412" i="9"/>
  <c r="BM412" i="9"/>
  <c r="BL412" i="9"/>
  <c r="BK412" i="9"/>
  <c r="BJ412" i="9"/>
  <c r="BI412" i="9"/>
  <c r="BH412" i="9"/>
  <c r="BG412" i="9"/>
  <c r="BF412" i="9"/>
  <c r="BE412" i="9"/>
  <c r="BD412" i="9"/>
  <c r="BC412" i="9"/>
  <c r="BB412" i="9"/>
  <c r="BA412" i="9"/>
  <c r="AZ412" i="9"/>
  <c r="CK411" i="9"/>
  <c r="CJ411" i="9"/>
  <c r="CI411" i="9"/>
  <c r="CH411" i="9"/>
  <c r="CG411" i="9"/>
  <c r="CF411" i="9"/>
  <c r="CC411" i="9"/>
  <c r="CB411" i="9"/>
  <c r="CA411" i="9"/>
  <c r="BZ411" i="9"/>
  <c r="BY411" i="9"/>
  <c r="BX411" i="9"/>
  <c r="BW411" i="9"/>
  <c r="BV411" i="9"/>
  <c r="BU411" i="9"/>
  <c r="BT411" i="9"/>
  <c r="BS411" i="9"/>
  <c r="BR411" i="9"/>
  <c r="BQ411" i="9"/>
  <c r="BP411" i="9"/>
  <c r="BO411" i="9"/>
  <c r="BN411" i="9"/>
  <c r="BM411" i="9"/>
  <c r="BL411" i="9"/>
  <c r="BK411" i="9"/>
  <c r="BJ411" i="9"/>
  <c r="BI411" i="9"/>
  <c r="BH411" i="9"/>
  <c r="BG411" i="9"/>
  <c r="BF411" i="9"/>
  <c r="BE411" i="9"/>
  <c r="BD411" i="9"/>
  <c r="BC411" i="9"/>
  <c r="BB411" i="9"/>
  <c r="BA411" i="9"/>
  <c r="AZ411" i="9"/>
  <c r="CK410" i="9"/>
  <c r="CJ410" i="9"/>
  <c r="CI410" i="9"/>
  <c r="CH410" i="9"/>
  <c r="CG410" i="9"/>
  <c r="CF410" i="9"/>
  <c r="CC410" i="9"/>
  <c r="CB410" i="9"/>
  <c r="CA410" i="9"/>
  <c r="BZ410" i="9"/>
  <c r="BY410" i="9"/>
  <c r="BX410" i="9"/>
  <c r="BW410" i="9"/>
  <c r="BV410" i="9"/>
  <c r="BU410" i="9"/>
  <c r="BT410" i="9"/>
  <c r="BS410" i="9"/>
  <c r="BR410" i="9"/>
  <c r="BQ410" i="9"/>
  <c r="BP410" i="9"/>
  <c r="BO410" i="9"/>
  <c r="BN410" i="9"/>
  <c r="BM410" i="9"/>
  <c r="BL410" i="9"/>
  <c r="BK410" i="9"/>
  <c r="BJ410" i="9"/>
  <c r="BI410" i="9"/>
  <c r="BH410" i="9"/>
  <c r="BG410" i="9"/>
  <c r="BF410" i="9"/>
  <c r="BE410" i="9"/>
  <c r="BD410" i="9"/>
  <c r="BC410" i="9"/>
  <c r="BB410" i="9"/>
  <c r="BA410" i="9"/>
  <c r="AZ410" i="9"/>
  <c r="CK409" i="9"/>
  <c r="CJ409" i="9"/>
  <c r="CI409" i="9"/>
  <c r="CH409" i="9"/>
  <c r="CG409" i="9"/>
  <c r="CF409" i="9"/>
  <c r="CC409" i="9"/>
  <c r="CB409" i="9"/>
  <c r="CA409" i="9"/>
  <c r="BZ409" i="9"/>
  <c r="BY409" i="9"/>
  <c r="BX409" i="9"/>
  <c r="BW409" i="9"/>
  <c r="BV409" i="9"/>
  <c r="BU409" i="9"/>
  <c r="BT409" i="9"/>
  <c r="BS409" i="9"/>
  <c r="BR409" i="9"/>
  <c r="BQ409" i="9"/>
  <c r="BP409" i="9"/>
  <c r="BO409" i="9"/>
  <c r="BN409" i="9"/>
  <c r="BM409" i="9"/>
  <c r="BL409" i="9"/>
  <c r="BK409" i="9"/>
  <c r="BJ409" i="9"/>
  <c r="BI409" i="9"/>
  <c r="BH409" i="9"/>
  <c r="BG409" i="9"/>
  <c r="BF409" i="9"/>
  <c r="BE409" i="9"/>
  <c r="BD409" i="9"/>
  <c r="BC409" i="9"/>
  <c r="BB409" i="9"/>
  <c r="BA409" i="9"/>
  <c r="AZ409" i="9"/>
  <c r="CK408" i="9"/>
  <c r="CJ408" i="9"/>
  <c r="CI408" i="9"/>
  <c r="CH408" i="9"/>
  <c r="CG408" i="9"/>
  <c r="CF408" i="9"/>
  <c r="CC408" i="9"/>
  <c r="CB408" i="9"/>
  <c r="CA408" i="9"/>
  <c r="BZ408" i="9"/>
  <c r="BY408" i="9"/>
  <c r="BX408" i="9"/>
  <c r="BW408" i="9"/>
  <c r="BV408" i="9"/>
  <c r="BU408" i="9"/>
  <c r="BT408" i="9"/>
  <c r="BS408" i="9"/>
  <c r="BR408" i="9"/>
  <c r="BQ408" i="9"/>
  <c r="BP408" i="9"/>
  <c r="BO408" i="9"/>
  <c r="BN408" i="9"/>
  <c r="BM408" i="9"/>
  <c r="BL408" i="9"/>
  <c r="BK408" i="9"/>
  <c r="BJ408" i="9"/>
  <c r="BI408" i="9"/>
  <c r="BH408" i="9"/>
  <c r="BG408" i="9"/>
  <c r="BF408" i="9"/>
  <c r="BE408" i="9"/>
  <c r="BD408" i="9"/>
  <c r="BC408" i="9"/>
  <c r="BB408" i="9"/>
  <c r="BA408" i="9"/>
  <c r="AZ408" i="9"/>
  <c r="CK407" i="9"/>
  <c r="CJ407" i="9"/>
  <c r="CI407" i="9"/>
  <c r="CH407" i="9"/>
  <c r="CG407" i="9"/>
  <c r="CF407" i="9"/>
  <c r="CC407" i="9"/>
  <c r="CB407" i="9"/>
  <c r="CA407" i="9"/>
  <c r="BZ407" i="9"/>
  <c r="BY407" i="9"/>
  <c r="BX407" i="9"/>
  <c r="BW407" i="9"/>
  <c r="BV407" i="9"/>
  <c r="BU407" i="9"/>
  <c r="BT407" i="9"/>
  <c r="BS407" i="9"/>
  <c r="BR407" i="9"/>
  <c r="BQ407" i="9"/>
  <c r="BP407" i="9"/>
  <c r="BO407" i="9"/>
  <c r="BN407" i="9"/>
  <c r="BM407" i="9"/>
  <c r="BL407" i="9"/>
  <c r="BK407" i="9"/>
  <c r="BJ407" i="9"/>
  <c r="BI407" i="9"/>
  <c r="BH407" i="9"/>
  <c r="BG407" i="9"/>
  <c r="BF407" i="9"/>
  <c r="BE407" i="9"/>
  <c r="BD407" i="9"/>
  <c r="BC407" i="9"/>
  <c r="BB407" i="9"/>
  <c r="BA407" i="9"/>
  <c r="AZ407" i="9"/>
  <c r="CK406" i="9"/>
  <c r="CJ406" i="9"/>
  <c r="CI406" i="9"/>
  <c r="CH406" i="9"/>
  <c r="CG406" i="9"/>
  <c r="CF406" i="9"/>
  <c r="CC406" i="9"/>
  <c r="CB406" i="9"/>
  <c r="CA406" i="9"/>
  <c r="BZ406" i="9"/>
  <c r="BY406" i="9"/>
  <c r="BX406" i="9"/>
  <c r="BW406" i="9"/>
  <c r="BV406" i="9"/>
  <c r="BU406" i="9"/>
  <c r="BT406" i="9"/>
  <c r="BS406" i="9"/>
  <c r="BR406" i="9"/>
  <c r="BQ406" i="9"/>
  <c r="BP406" i="9"/>
  <c r="BO406" i="9"/>
  <c r="BN406" i="9"/>
  <c r="BM406" i="9"/>
  <c r="BL406" i="9"/>
  <c r="BK406" i="9"/>
  <c r="BJ406" i="9"/>
  <c r="BI406" i="9"/>
  <c r="BH406" i="9"/>
  <c r="BG406" i="9"/>
  <c r="BF406" i="9"/>
  <c r="BE406" i="9"/>
  <c r="BD406" i="9"/>
  <c r="BC406" i="9"/>
  <c r="BB406" i="9"/>
  <c r="BA406" i="9"/>
  <c r="AZ406" i="9"/>
  <c r="CK405" i="9"/>
  <c r="CJ405" i="9"/>
  <c r="CI405" i="9"/>
  <c r="CH405" i="9"/>
  <c r="CG405" i="9"/>
  <c r="CF405" i="9"/>
  <c r="CC405" i="9"/>
  <c r="CB405" i="9"/>
  <c r="CA405" i="9"/>
  <c r="BZ405" i="9"/>
  <c r="BY405" i="9"/>
  <c r="BX405" i="9"/>
  <c r="BW405" i="9"/>
  <c r="BV405" i="9"/>
  <c r="BU405" i="9"/>
  <c r="BT405" i="9"/>
  <c r="BS405" i="9"/>
  <c r="BR405" i="9"/>
  <c r="BQ405" i="9"/>
  <c r="BP405" i="9"/>
  <c r="BO405" i="9"/>
  <c r="BN405" i="9"/>
  <c r="BM405" i="9"/>
  <c r="BL405" i="9"/>
  <c r="BK405" i="9"/>
  <c r="BJ405" i="9"/>
  <c r="BI405" i="9"/>
  <c r="BH405" i="9"/>
  <c r="BG405" i="9"/>
  <c r="BF405" i="9"/>
  <c r="BE405" i="9"/>
  <c r="BD405" i="9"/>
  <c r="BC405" i="9"/>
  <c r="BB405" i="9"/>
  <c r="BA405" i="9"/>
  <c r="AZ405" i="9"/>
  <c r="CK404" i="9"/>
  <c r="CJ404" i="9"/>
  <c r="CI404" i="9"/>
  <c r="CH404" i="9"/>
  <c r="CG404" i="9"/>
  <c r="CF404" i="9"/>
  <c r="CC404" i="9"/>
  <c r="CB404" i="9"/>
  <c r="CA404" i="9"/>
  <c r="BZ404" i="9"/>
  <c r="BY404" i="9"/>
  <c r="BX404" i="9"/>
  <c r="BW404" i="9"/>
  <c r="BV404" i="9"/>
  <c r="BU404" i="9"/>
  <c r="BT404" i="9"/>
  <c r="BS404" i="9"/>
  <c r="BR404" i="9"/>
  <c r="BQ404" i="9"/>
  <c r="BP404" i="9"/>
  <c r="BO404" i="9"/>
  <c r="BN404" i="9"/>
  <c r="BM404" i="9"/>
  <c r="BL404" i="9"/>
  <c r="BK404" i="9"/>
  <c r="BJ404" i="9"/>
  <c r="BI404" i="9"/>
  <c r="BH404" i="9"/>
  <c r="BG404" i="9"/>
  <c r="BF404" i="9"/>
  <c r="BE404" i="9"/>
  <c r="BD404" i="9"/>
  <c r="BC404" i="9"/>
  <c r="BB404" i="9"/>
  <c r="BA404" i="9"/>
  <c r="AZ404" i="9"/>
  <c r="CK403" i="9"/>
  <c r="CJ403" i="9"/>
  <c r="CI403" i="9"/>
  <c r="CH403" i="9"/>
  <c r="CG403" i="9"/>
  <c r="CF403" i="9"/>
  <c r="CC403" i="9"/>
  <c r="CB403" i="9"/>
  <c r="CA403" i="9"/>
  <c r="BZ403" i="9"/>
  <c r="BY403" i="9"/>
  <c r="BX403" i="9"/>
  <c r="BW403" i="9"/>
  <c r="BV403" i="9"/>
  <c r="BU403" i="9"/>
  <c r="BT403" i="9"/>
  <c r="BS403" i="9"/>
  <c r="BR403" i="9"/>
  <c r="BQ403" i="9"/>
  <c r="BP403" i="9"/>
  <c r="BO403" i="9"/>
  <c r="BN403" i="9"/>
  <c r="BM403" i="9"/>
  <c r="BL403" i="9"/>
  <c r="BK403" i="9"/>
  <c r="BJ403" i="9"/>
  <c r="BI403" i="9"/>
  <c r="BH403" i="9"/>
  <c r="BG403" i="9"/>
  <c r="BF403" i="9"/>
  <c r="BE403" i="9"/>
  <c r="BD403" i="9"/>
  <c r="BC403" i="9"/>
  <c r="BB403" i="9"/>
  <c r="BA403" i="9"/>
  <c r="AZ403" i="9"/>
  <c r="CK402" i="9"/>
  <c r="CJ402" i="9"/>
  <c r="CI402" i="9"/>
  <c r="CH402" i="9"/>
  <c r="CG402" i="9"/>
  <c r="CF402" i="9"/>
  <c r="CC402" i="9"/>
  <c r="CB402" i="9"/>
  <c r="CA402" i="9"/>
  <c r="BZ402" i="9"/>
  <c r="BY402" i="9"/>
  <c r="BX402" i="9"/>
  <c r="BW402" i="9"/>
  <c r="BV402" i="9"/>
  <c r="BU402" i="9"/>
  <c r="BT402" i="9"/>
  <c r="BS402" i="9"/>
  <c r="BR402" i="9"/>
  <c r="BQ402" i="9"/>
  <c r="BP402" i="9"/>
  <c r="BO402" i="9"/>
  <c r="BN402" i="9"/>
  <c r="BM402" i="9"/>
  <c r="BL402" i="9"/>
  <c r="BK402" i="9"/>
  <c r="BJ402" i="9"/>
  <c r="BI402" i="9"/>
  <c r="BH402" i="9"/>
  <c r="BG402" i="9"/>
  <c r="BF402" i="9"/>
  <c r="BE402" i="9"/>
  <c r="BD402" i="9"/>
  <c r="BC402" i="9"/>
  <c r="BB402" i="9"/>
  <c r="BA402" i="9"/>
  <c r="AZ402" i="9"/>
  <c r="CK401" i="9"/>
  <c r="CJ401" i="9"/>
  <c r="CI401" i="9"/>
  <c r="CH401" i="9"/>
  <c r="CG401" i="9"/>
  <c r="CF401" i="9"/>
  <c r="CC401" i="9"/>
  <c r="CB401" i="9"/>
  <c r="CA401" i="9"/>
  <c r="BZ401" i="9"/>
  <c r="BY401" i="9"/>
  <c r="BX401" i="9"/>
  <c r="BW401" i="9"/>
  <c r="BV401" i="9"/>
  <c r="BU401" i="9"/>
  <c r="BT401" i="9"/>
  <c r="BS401" i="9"/>
  <c r="BR401" i="9"/>
  <c r="BQ401" i="9"/>
  <c r="BP401" i="9"/>
  <c r="BO401" i="9"/>
  <c r="BN401" i="9"/>
  <c r="BM401" i="9"/>
  <c r="BL401" i="9"/>
  <c r="BK401" i="9"/>
  <c r="BJ401" i="9"/>
  <c r="BI401" i="9"/>
  <c r="BH401" i="9"/>
  <c r="BG401" i="9"/>
  <c r="BF401" i="9"/>
  <c r="BE401" i="9"/>
  <c r="BD401" i="9"/>
  <c r="BC401" i="9"/>
  <c r="BB401" i="9"/>
  <c r="BA401" i="9"/>
  <c r="AZ401" i="9"/>
  <c r="CK400" i="9"/>
  <c r="CJ400" i="9"/>
  <c r="CI400" i="9"/>
  <c r="CH400" i="9"/>
  <c r="CG400" i="9"/>
  <c r="CF400" i="9"/>
  <c r="CC400" i="9"/>
  <c r="CB400" i="9"/>
  <c r="CA400" i="9"/>
  <c r="BZ400" i="9"/>
  <c r="BY400" i="9"/>
  <c r="BX400" i="9"/>
  <c r="BW400" i="9"/>
  <c r="BV400" i="9"/>
  <c r="BU400" i="9"/>
  <c r="BT400" i="9"/>
  <c r="BS400" i="9"/>
  <c r="BR400" i="9"/>
  <c r="BQ400" i="9"/>
  <c r="BP400" i="9"/>
  <c r="BO400" i="9"/>
  <c r="BN400" i="9"/>
  <c r="BM400" i="9"/>
  <c r="BL400" i="9"/>
  <c r="BK400" i="9"/>
  <c r="BJ400" i="9"/>
  <c r="BI400" i="9"/>
  <c r="BH400" i="9"/>
  <c r="BG400" i="9"/>
  <c r="BF400" i="9"/>
  <c r="BE400" i="9"/>
  <c r="BD400" i="9"/>
  <c r="BC400" i="9"/>
  <c r="BB400" i="9"/>
  <c r="BA400" i="9"/>
  <c r="AZ400" i="9"/>
  <c r="CK399" i="9"/>
  <c r="CJ399" i="9"/>
  <c r="CI399" i="9"/>
  <c r="CH399" i="9"/>
  <c r="CG399" i="9"/>
  <c r="CF399" i="9"/>
  <c r="CC399" i="9"/>
  <c r="CB399" i="9"/>
  <c r="CA399" i="9"/>
  <c r="BZ399" i="9"/>
  <c r="BY399" i="9"/>
  <c r="BX399" i="9"/>
  <c r="BW399" i="9"/>
  <c r="BV399" i="9"/>
  <c r="BU399" i="9"/>
  <c r="BT399" i="9"/>
  <c r="BS399" i="9"/>
  <c r="BR399" i="9"/>
  <c r="BQ399" i="9"/>
  <c r="BP399" i="9"/>
  <c r="BO399" i="9"/>
  <c r="BN399" i="9"/>
  <c r="BM399" i="9"/>
  <c r="BL399" i="9"/>
  <c r="BK399" i="9"/>
  <c r="BJ399" i="9"/>
  <c r="BI399" i="9"/>
  <c r="BH399" i="9"/>
  <c r="BG399" i="9"/>
  <c r="BF399" i="9"/>
  <c r="BE399" i="9"/>
  <c r="BD399" i="9"/>
  <c r="BC399" i="9"/>
  <c r="BB399" i="9"/>
  <c r="BA399" i="9"/>
  <c r="AZ399" i="9"/>
  <c r="CK398" i="9"/>
  <c r="CJ398" i="9"/>
  <c r="CI398" i="9"/>
  <c r="CH398" i="9"/>
  <c r="CG398" i="9"/>
  <c r="CF398" i="9"/>
  <c r="CC398" i="9"/>
  <c r="CB398" i="9"/>
  <c r="CA398" i="9"/>
  <c r="BZ398" i="9"/>
  <c r="BY398" i="9"/>
  <c r="BX398" i="9"/>
  <c r="BW398" i="9"/>
  <c r="BV398" i="9"/>
  <c r="BU398" i="9"/>
  <c r="BT398" i="9"/>
  <c r="BS398" i="9"/>
  <c r="BR398" i="9"/>
  <c r="BQ398" i="9"/>
  <c r="BP398" i="9"/>
  <c r="BO398" i="9"/>
  <c r="BN398" i="9"/>
  <c r="BM398" i="9"/>
  <c r="BL398" i="9"/>
  <c r="BK398" i="9"/>
  <c r="BJ398" i="9"/>
  <c r="BI398" i="9"/>
  <c r="BH398" i="9"/>
  <c r="BG398" i="9"/>
  <c r="BF398" i="9"/>
  <c r="BE398" i="9"/>
  <c r="BD398" i="9"/>
  <c r="BC398" i="9"/>
  <c r="BB398" i="9"/>
  <c r="BA398" i="9"/>
  <c r="AZ398" i="9"/>
  <c r="CK397" i="9"/>
  <c r="CJ397" i="9"/>
  <c r="CI397" i="9"/>
  <c r="CH397" i="9"/>
  <c r="CG397" i="9"/>
  <c r="CF397" i="9"/>
  <c r="CC397" i="9"/>
  <c r="CB397" i="9"/>
  <c r="CA397" i="9"/>
  <c r="BZ397" i="9"/>
  <c r="BY397" i="9"/>
  <c r="BX397" i="9"/>
  <c r="BW397" i="9"/>
  <c r="BV397" i="9"/>
  <c r="BU397" i="9"/>
  <c r="BT397" i="9"/>
  <c r="BS397" i="9"/>
  <c r="BR397" i="9"/>
  <c r="BQ397" i="9"/>
  <c r="BP397" i="9"/>
  <c r="BO397" i="9"/>
  <c r="BN397" i="9"/>
  <c r="BM397" i="9"/>
  <c r="BL397" i="9"/>
  <c r="BK397" i="9"/>
  <c r="BJ397" i="9"/>
  <c r="BI397" i="9"/>
  <c r="BH397" i="9"/>
  <c r="BG397" i="9"/>
  <c r="BF397" i="9"/>
  <c r="BE397" i="9"/>
  <c r="BD397" i="9"/>
  <c r="BC397" i="9"/>
  <c r="BB397" i="9"/>
  <c r="BA397" i="9"/>
  <c r="AZ397" i="9"/>
  <c r="CK396" i="9"/>
  <c r="CJ396" i="9"/>
  <c r="CI396" i="9"/>
  <c r="CH396" i="9"/>
  <c r="CG396" i="9"/>
  <c r="CF396" i="9"/>
  <c r="CC396" i="9"/>
  <c r="CB396" i="9"/>
  <c r="CA396" i="9"/>
  <c r="BZ396" i="9"/>
  <c r="BY396" i="9"/>
  <c r="BX396" i="9"/>
  <c r="BW396" i="9"/>
  <c r="BV396" i="9"/>
  <c r="BU396" i="9"/>
  <c r="BT396" i="9"/>
  <c r="BS396" i="9"/>
  <c r="BR396" i="9"/>
  <c r="BQ396" i="9"/>
  <c r="BP396" i="9"/>
  <c r="BO396" i="9"/>
  <c r="BN396" i="9"/>
  <c r="BM396" i="9"/>
  <c r="BL396" i="9"/>
  <c r="BK396" i="9"/>
  <c r="BJ396" i="9"/>
  <c r="BI396" i="9"/>
  <c r="BH396" i="9"/>
  <c r="BG396" i="9"/>
  <c r="BF396" i="9"/>
  <c r="BE396" i="9"/>
  <c r="BD396" i="9"/>
  <c r="BC396" i="9"/>
  <c r="BB396" i="9"/>
  <c r="BA396" i="9"/>
  <c r="AZ396" i="9"/>
  <c r="CK395" i="9"/>
  <c r="CJ395" i="9"/>
  <c r="CI395" i="9"/>
  <c r="CH395" i="9"/>
  <c r="CG395" i="9"/>
  <c r="CF395" i="9"/>
  <c r="CC395" i="9"/>
  <c r="CB395" i="9"/>
  <c r="CA395" i="9"/>
  <c r="BZ395" i="9"/>
  <c r="BY395" i="9"/>
  <c r="BX395" i="9"/>
  <c r="BW395" i="9"/>
  <c r="BV395" i="9"/>
  <c r="BU395" i="9"/>
  <c r="BT395" i="9"/>
  <c r="BS395" i="9"/>
  <c r="BR395" i="9"/>
  <c r="BQ395" i="9"/>
  <c r="BP395" i="9"/>
  <c r="BO395" i="9"/>
  <c r="BN395" i="9"/>
  <c r="BM395" i="9"/>
  <c r="BL395" i="9"/>
  <c r="BK395" i="9"/>
  <c r="BJ395" i="9"/>
  <c r="BI395" i="9"/>
  <c r="BH395" i="9"/>
  <c r="BG395" i="9"/>
  <c r="BF395" i="9"/>
  <c r="BE395" i="9"/>
  <c r="BD395" i="9"/>
  <c r="BC395" i="9"/>
  <c r="BB395" i="9"/>
  <c r="BA395" i="9"/>
  <c r="AZ395" i="9"/>
  <c r="CK394" i="9"/>
  <c r="CJ394" i="9"/>
  <c r="CI394" i="9"/>
  <c r="CH394" i="9"/>
  <c r="CG394" i="9"/>
  <c r="CF394" i="9"/>
  <c r="CC394" i="9"/>
  <c r="CB394" i="9"/>
  <c r="CA394" i="9"/>
  <c r="BZ394" i="9"/>
  <c r="BY394" i="9"/>
  <c r="BX394" i="9"/>
  <c r="BW394" i="9"/>
  <c r="BV394" i="9"/>
  <c r="BU394" i="9"/>
  <c r="BT394" i="9"/>
  <c r="BS394" i="9"/>
  <c r="BR394" i="9"/>
  <c r="BQ394" i="9"/>
  <c r="BP394" i="9"/>
  <c r="BO394" i="9"/>
  <c r="BN394" i="9"/>
  <c r="BM394" i="9"/>
  <c r="BL394" i="9"/>
  <c r="BK394" i="9"/>
  <c r="BJ394" i="9"/>
  <c r="BI394" i="9"/>
  <c r="BH394" i="9"/>
  <c r="BG394" i="9"/>
  <c r="BF394" i="9"/>
  <c r="BE394" i="9"/>
  <c r="BD394" i="9"/>
  <c r="BC394" i="9"/>
  <c r="BB394" i="9"/>
  <c r="BA394" i="9"/>
  <c r="AZ394" i="9"/>
  <c r="CK393" i="9"/>
  <c r="CJ393" i="9"/>
  <c r="CI393" i="9"/>
  <c r="CH393" i="9"/>
  <c r="CG393" i="9"/>
  <c r="CF393" i="9"/>
  <c r="CC393" i="9"/>
  <c r="CB393" i="9"/>
  <c r="CA393" i="9"/>
  <c r="BZ393" i="9"/>
  <c r="BY393" i="9"/>
  <c r="BX393" i="9"/>
  <c r="BW393" i="9"/>
  <c r="BV393" i="9"/>
  <c r="BU393" i="9"/>
  <c r="BT393" i="9"/>
  <c r="BS393" i="9"/>
  <c r="BR393" i="9"/>
  <c r="BQ393" i="9"/>
  <c r="BP393" i="9"/>
  <c r="BO393" i="9"/>
  <c r="BN393" i="9"/>
  <c r="BM393" i="9"/>
  <c r="BL393" i="9"/>
  <c r="BK393" i="9"/>
  <c r="BJ393" i="9"/>
  <c r="BI393" i="9"/>
  <c r="BH393" i="9"/>
  <c r="BG393" i="9"/>
  <c r="BF393" i="9"/>
  <c r="BE393" i="9"/>
  <c r="BD393" i="9"/>
  <c r="BC393" i="9"/>
  <c r="BB393" i="9"/>
  <c r="BA393" i="9"/>
  <c r="AZ393" i="9"/>
  <c r="CK392" i="9"/>
  <c r="CJ392" i="9"/>
  <c r="CI392" i="9"/>
  <c r="CH392" i="9"/>
  <c r="CG392" i="9"/>
  <c r="CF392" i="9"/>
  <c r="CC392" i="9"/>
  <c r="CB392" i="9"/>
  <c r="CA392" i="9"/>
  <c r="BZ392" i="9"/>
  <c r="BY392" i="9"/>
  <c r="BX392" i="9"/>
  <c r="BW392" i="9"/>
  <c r="BV392" i="9"/>
  <c r="BU392" i="9"/>
  <c r="BT392" i="9"/>
  <c r="BS392" i="9"/>
  <c r="BR392" i="9"/>
  <c r="BQ392" i="9"/>
  <c r="BP392" i="9"/>
  <c r="BO392" i="9"/>
  <c r="BN392" i="9"/>
  <c r="BM392" i="9"/>
  <c r="BL392" i="9"/>
  <c r="BK392" i="9"/>
  <c r="BJ392" i="9"/>
  <c r="BI392" i="9"/>
  <c r="BH392" i="9"/>
  <c r="BG392" i="9"/>
  <c r="BF392" i="9"/>
  <c r="BE392" i="9"/>
  <c r="BD392" i="9"/>
  <c r="BC392" i="9"/>
  <c r="BB392" i="9"/>
  <c r="BA392" i="9"/>
  <c r="AZ392" i="9"/>
  <c r="CK391" i="9"/>
  <c r="CJ391" i="9"/>
  <c r="CI391" i="9"/>
  <c r="CH391" i="9"/>
  <c r="CG391" i="9"/>
  <c r="CF391" i="9"/>
  <c r="CC391" i="9"/>
  <c r="CB391" i="9"/>
  <c r="CA391" i="9"/>
  <c r="BZ391" i="9"/>
  <c r="BY391" i="9"/>
  <c r="BX391" i="9"/>
  <c r="BW391" i="9"/>
  <c r="BV391" i="9"/>
  <c r="BU391" i="9"/>
  <c r="BT391" i="9"/>
  <c r="BS391" i="9"/>
  <c r="BR391" i="9"/>
  <c r="BQ391" i="9"/>
  <c r="BP391" i="9"/>
  <c r="BO391" i="9"/>
  <c r="BN391" i="9"/>
  <c r="BM391" i="9"/>
  <c r="BL391" i="9"/>
  <c r="BK391" i="9"/>
  <c r="BJ391" i="9"/>
  <c r="BI391" i="9"/>
  <c r="BH391" i="9"/>
  <c r="BG391" i="9"/>
  <c r="BF391" i="9"/>
  <c r="BE391" i="9"/>
  <c r="BD391" i="9"/>
  <c r="BC391" i="9"/>
  <c r="BB391" i="9"/>
  <c r="BA391" i="9"/>
  <c r="AZ391" i="9"/>
  <c r="CK390" i="9"/>
  <c r="CJ390" i="9"/>
  <c r="CI390" i="9"/>
  <c r="CH390" i="9"/>
  <c r="CG390" i="9"/>
  <c r="CF390" i="9"/>
  <c r="CC390" i="9"/>
  <c r="CB390" i="9"/>
  <c r="CA390" i="9"/>
  <c r="BZ390" i="9"/>
  <c r="BY390" i="9"/>
  <c r="BX390" i="9"/>
  <c r="BW390" i="9"/>
  <c r="BV390" i="9"/>
  <c r="BU390" i="9"/>
  <c r="BT390" i="9"/>
  <c r="BS390" i="9"/>
  <c r="BR390" i="9"/>
  <c r="BQ390" i="9"/>
  <c r="BP390" i="9"/>
  <c r="BO390" i="9"/>
  <c r="BN390" i="9"/>
  <c r="BM390" i="9"/>
  <c r="BL390" i="9"/>
  <c r="BK390" i="9"/>
  <c r="BJ390" i="9"/>
  <c r="BI390" i="9"/>
  <c r="BH390" i="9"/>
  <c r="BG390" i="9"/>
  <c r="BF390" i="9"/>
  <c r="BE390" i="9"/>
  <c r="BD390" i="9"/>
  <c r="BC390" i="9"/>
  <c r="BB390" i="9"/>
  <c r="BA390" i="9"/>
  <c r="AZ390" i="9"/>
  <c r="CK389" i="9"/>
  <c r="CJ389" i="9"/>
  <c r="CI389" i="9"/>
  <c r="CH389" i="9"/>
  <c r="CG389" i="9"/>
  <c r="CF389" i="9"/>
  <c r="CC389" i="9"/>
  <c r="CB389" i="9"/>
  <c r="CA389" i="9"/>
  <c r="BZ389" i="9"/>
  <c r="BY389" i="9"/>
  <c r="BX389" i="9"/>
  <c r="BW389" i="9"/>
  <c r="BV389" i="9"/>
  <c r="BU389" i="9"/>
  <c r="BT389" i="9"/>
  <c r="BS389" i="9"/>
  <c r="BR389" i="9"/>
  <c r="BQ389" i="9"/>
  <c r="BP389" i="9"/>
  <c r="BO389" i="9"/>
  <c r="BN389" i="9"/>
  <c r="BM389" i="9"/>
  <c r="BL389" i="9"/>
  <c r="BK389" i="9"/>
  <c r="BJ389" i="9"/>
  <c r="BI389" i="9"/>
  <c r="BH389" i="9"/>
  <c r="BG389" i="9"/>
  <c r="BF389" i="9"/>
  <c r="BE389" i="9"/>
  <c r="BD389" i="9"/>
  <c r="BC389" i="9"/>
  <c r="BB389" i="9"/>
  <c r="BA389" i="9"/>
  <c r="AZ389" i="9"/>
  <c r="CK388" i="9"/>
  <c r="CJ388" i="9"/>
  <c r="CI388" i="9"/>
  <c r="CH388" i="9"/>
  <c r="CG388" i="9"/>
  <c r="CF388" i="9"/>
  <c r="CC388" i="9"/>
  <c r="CB388" i="9"/>
  <c r="CA388" i="9"/>
  <c r="BZ388" i="9"/>
  <c r="BY388" i="9"/>
  <c r="BX388" i="9"/>
  <c r="BW388" i="9"/>
  <c r="BV388" i="9"/>
  <c r="BU388" i="9"/>
  <c r="BT388" i="9"/>
  <c r="BS388" i="9"/>
  <c r="BR388" i="9"/>
  <c r="BQ388" i="9"/>
  <c r="BP388" i="9"/>
  <c r="BO388" i="9"/>
  <c r="BN388" i="9"/>
  <c r="BM388" i="9"/>
  <c r="BL388" i="9"/>
  <c r="BK388" i="9"/>
  <c r="BJ388" i="9"/>
  <c r="BI388" i="9"/>
  <c r="BH388" i="9"/>
  <c r="BG388" i="9"/>
  <c r="BF388" i="9"/>
  <c r="BE388" i="9"/>
  <c r="BD388" i="9"/>
  <c r="BC388" i="9"/>
  <c r="BB388" i="9"/>
  <c r="BA388" i="9"/>
  <c r="AZ388" i="9"/>
  <c r="CK387" i="9"/>
  <c r="CJ387" i="9"/>
  <c r="CI387" i="9"/>
  <c r="CH387" i="9"/>
  <c r="CG387" i="9"/>
  <c r="CF387" i="9"/>
  <c r="CC387" i="9"/>
  <c r="CB387" i="9"/>
  <c r="CA387" i="9"/>
  <c r="BZ387" i="9"/>
  <c r="BY387" i="9"/>
  <c r="BX387" i="9"/>
  <c r="BW387" i="9"/>
  <c r="BV387" i="9"/>
  <c r="BU387" i="9"/>
  <c r="BT387" i="9"/>
  <c r="BS387" i="9"/>
  <c r="BR387" i="9"/>
  <c r="BQ387" i="9"/>
  <c r="BP387" i="9"/>
  <c r="BO387" i="9"/>
  <c r="BN387" i="9"/>
  <c r="BM387" i="9"/>
  <c r="BL387" i="9"/>
  <c r="BK387" i="9"/>
  <c r="BJ387" i="9"/>
  <c r="BI387" i="9"/>
  <c r="BH387" i="9"/>
  <c r="BG387" i="9"/>
  <c r="BF387" i="9"/>
  <c r="BE387" i="9"/>
  <c r="BD387" i="9"/>
  <c r="BC387" i="9"/>
  <c r="BB387" i="9"/>
  <c r="BA387" i="9"/>
  <c r="AZ387" i="9"/>
  <c r="CK386" i="9"/>
  <c r="CJ386" i="9"/>
  <c r="CI386" i="9"/>
  <c r="CH386" i="9"/>
  <c r="CG386" i="9"/>
  <c r="CF386" i="9"/>
  <c r="CC386" i="9"/>
  <c r="CB386" i="9"/>
  <c r="CA386" i="9"/>
  <c r="BZ386" i="9"/>
  <c r="BY386" i="9"/>
  <c r="BX386" i="9"/>
  <c r="BW386" i="9"/>
  <c r="BV386" i="9"/>
  <c r="BU386" i="9"/>
  <c r="BT386" i="9"/>
  <c r="BS386" i="9"/>
  <c r="BR386" i="9"/>
  <c r="BQ386" i="9"/>
  <c r="BP386" i="9"/>
  <c r="BO386" i="9"/>
  <c r="BN386" i="9"/>
  <c r="BM386" i="9"/>
  <c r="BL386" i="9"/>
  <c r="BK386" i="9"/>
  <c r="BJ386" i="9"/>
  <c r="BI386" i="9"/>
  <c r="BH386" i="9"/>
  <c r="BG386" i="9"/>
  <c r="BF386" i="9"/>
  <c r="BE386" i="9"/>
  <c r="BD386" i="9"/>
  <c r="BC386" i="9"/>
  <c r="BB386" i="9"/>
  <c r="BA386" i="9"/>
  <c r="AZ386" i="9"/>
  <c r="CK385" i="9"/>
  <c r="CJ385" i="9"/>
  <c r="CI385" i="9"/>
  <c r="CH385" i="9"/>
  <c r="CG385" i="9"/>
  <c r="CF385" i="9"/>
  <c r="CC385" i="9"/>
  <c r="CB385" i="9"/>
  <c r="CA385" i="9"/>
  <c r="BZ385" i="9"/>
  <c r="BY385" i="9"/>
  <c r="BX385" i="9"/>
  <c r="BW385" i="9"/>
  <c r="BV385" i="9"/>
  <c r="BU385" i="9"/>
  <c r="BT385" i="9"/>
  <c r="BS385" i="9"/>
  <c r="BR385" i="9"/>
  <c r="BQ385" i="9"/>
  <c r="BP385" i="9"/>
  <c r="BO385" i="9"/>
  <c r="BN385" i="9"/>
  <c r="BM385" i="9"/>
  <c r="BL385" i="9"/>
  <c r="BK385" i="9"/>
  <c r="BJ385" i="9"/>
  <c r="BI385" i="9"/>
  <c r="BH385" i="9"/>
  <c r="BG385" i="9"/>
  <c r="BF385" i="9"/>
  <c r="BE385" i="9"/>
  <c r="BD385" i="9"/>
  <c r="BC385" i="9"/>
  <c r="BB385" i="9"/>
  <c r="BA385" i="9"/>
  <c r="AZ385" i="9"/>
  <c r="CK384" i="9"/>
  <c r="CJ384" i="9"/>
  <c r="CI384" i="9"/>
  <c r="CH384" i="9"/>
  <c r="CG384" i="9"/>
  <c r="CF384" i="9"/>
  <c r="CC384" i="9"/>
  <c r="CB384" i="9"/>
  <c r="CA384" i="9"/>
  <c r="BZ384" i="9"/>
  <c r="BY384" i="9"/>
  <c r="BX384" i="9"/>
  <c r="BW384" i="9"/>
  <c r="BV384" i="9"/>
  <c r="BU384" i="9"/>
  <c r="BT384" i="9"/>
  <c r="BS384" i="9"/>
  <c r="BR384" i="9"/>
  <c r="BQ384" i="9"/>
  <c r="BP384" i="9"/>
  <c r="BO384" i="9"/>
  <c r="BN384" i="9"/>
  <c r="BM384" i="9"/>
  <c r="BL384" i="9"/>
  <c r="BK384" i="9"/>
  <c r="BJ384" i="9"/>
  <c r="BI384" i="9"/>
  <c r="BH384" i="9"/>
  <c r="BG384" i="9"/>
  <c r="BF384" i="9"/>
  <c r="BE384" i="9"/>
  <c r="BD384" i="9"/>
  <c r="BC384" i="9"/>
  <c r="BB384" i="9"/>
  <c r="BA384" i="9"/>
  <c r="AZ384" i="9"/>
  <c r="CK383" i="9"/>
  <c r="CJ383" i="9"/>
  <c r="CI383" i="9"/>
  <c r="CH383" i="9"/>
  <c r="CG383" i="9"/>
  <c r="CF383" i="9"/>
  <c r="CC383" i="9"/>
  <c r="CB383" i="9"/>
  <c r="CA383" i="9"/>
  <c r="BZ383" i="9"/>
  <c r="BY383" i="9"/>
  <c r="BX383" i="9"/>
  <c r="BW383" i="9"/>
  <c r="BV383" i="9"/>
  <c r="BU383" i="9"/>
  <c r="BT383" i="9"/>
  <c r="BS383" i="9"/>
  <c r="BR383" i="9"/>
  <c r="BQ383" i="9"/>
  <c r="BP383" i="9"/>
  <c r="BO383" i="9"/>
  <c r="BN383" i="9"/>
  <c r="BM383" i="9"/>
  <c r="BL383" i="9"/>
  <c r="BK383" i="9"/>
  <c r="BJ383" i="9"/>
  <c r="BI383" i="9"/>
  <c r="BH383" i="9"/>
  <c r="BG383" i="9"/>
  <c r="BF383" i="9"/>
  <c r="BE383" i="9"/>
  <c r="BD383" i="9"/>
  <c r="BC383" i="9"/>
  <c r="BB383" i="9"/>
  <c r="BA383" i="9"/>
  <c r="AZ383" i="9"/>
  <c r="CK382" i="9"/>
  <c r="CJ382" i="9"/>
  <c r="CI382" i="9"/>
  <c r="CH382" i="9"/>
  <c r="CG382" i="9"/>
  <c r="CF382" i="9"/>
  <c r="CC382" i="9"/>
  <c r="CB382" i="9"/>
  <c r="CA382" i="9"/>
  <c r="BZ382" i="9"/>
  <c r="BY382" i="9"/>
  <c r="BX382" i="9"/>
  <c r="BW382" i="9"/>
  <c r="BV382" i="9"/>
  <c r="BU382" i="9"/>
  <c r="BT382" i="9"/>
  <c r="BS382" i="9"/>
  <c r="BR382" i="9"/>
  <c r="BQ382" i="9"/>
  <c r="BP382" i="9"/>
  <c r="BO382" i="9"/>
  <c r="BN382" i="9"/>
  <c r="BM382" i="9"/>
  <c r="BL382" i="9"/>
  <c r="BK382" i="9"/>
  <c r="BJ382" i="9"/>
  <c r="BI382" i="9"/>
  <c r="BH382" i="9"/>
  <c r="BG382" i="9"/>
  <c r="BF382" i="9"/>
  <c r="BE382" i="9"/>
  <c r="BD382" i="9"/>
  <c r="BC382" i="9"/>
  <c r="BB382" i="9"/>
  <c r="BA382" i="9"/>
  <c r="AZ382" i="9"/>
  <c r="CK381" i="9"/>
  <c r="CJ381" i="9"/>
  <c r="CI381" i="9"/>
  <c r="CH381" i="9"/>
  <c r="CG381" i="9"/>
  <c r="CF381" i="9"/>
  <c r="CC381" i="9"/>
  <c r="CB381" i="9"/>
  <c r="CA381" i="9"/>
  <c r="BZ381" i="9"/>
  <c r="BY381" i="9"/>
  <c r="BX381" i="9"/>
  <c r="BW381" i="9"/>
  <c r="BV381" i="9"/>
  <c r="BU381" i="9"/>
  <c r="BT381" i="9"/>
  <c r="BS381" i="9"/>
  <c r="BR381" i="9"/>
  <c r="BQ381" i="9"/>
  <c r="BP381" i="9"/>
  <c r="BO381" i="9"/>
  <c r="BN381" i="9"/>
  <c r="BM381" i="9"/>
  <c r="BL381" i="9"/>
  <c r="BK381" i="9"/>
  <c r="BJ381" i="9"/>
  <c r="BI381" i="9"/>
  <c r="BH381" i="9"/>
  <c r="BG381" i="9"/>
  <c r="BF381" i="9"/>
  <c r="BE381" i="9"/>
  <c r="BD381" i="9"/>
  <c r="BC381" i="9"/>
  <c r="BB381" i="9"/>
  <c r="BA381" i="9"/>
  <c r="AZ381" i="9"/>
  <c r="CK380" i="9"/>
  <c r="CJ380" i="9"/>
  <c r="CI380" i="9"/>
  <c r="CH380" i="9"/>
  <c r="CG380" i="9"/>
  <c r="CF380" i="9"/>
  <c r="CC380" i="9"/>
  <c r="CB380" i="9"/>
  <c r="CA380" i="9"/>
  <c r="BZ380" i="9"/>
  <c r="BY380" i="9"/>
  <c r="BX380" i="9"/>
  <c r="BW380" i="9"/>
  <c r="BV380" i="9"/>
  <c r="BU380" i="9"/>
  <c r="BT380" i="9"/>
  <c r="BS380" i="9"/>
  <c r="BR380" i="9"/>
  <c r="BQ380" i="9"/>
  <c r="BP380" i="9"/>
  <c r="BO380" i="9"/>
  <c r="BN380" i="9"/>
  <c r="BM380" i="9"/>
  <c r="BL380" i="9"/>
  <c r="BK380" i="9"/>
  <c r="BJ380" i="9"/>
  <c r="BI380" i="9"/>
  <c r="BH380" i="9"/>
  <c r="BG380" i="9"/>
  <c r="BF380" i="9"/>
  <c r="BE380" i="9"/>
  <c r="BD380" i="9"/>
  <c r="BC380" i="9"/>
  <c r="BB380" i="9"/>
  <c r="BA380" i="9"/>
  <c r="AZ380" i="9"/>
  <c r="CK379" i="9"/>
  <c r="CJ379" i="9"/>
  <c r="CI379" i="9"/>
  <c r="CH379" i="9"/>
  <c r="CG379" i="9"/>
  <c r="CF379" i="9"/>
  <c r="CC379" i="9"/>
  <c r="CB379" i="9"/>
  <c r="CA379" i="9"/>
  <c r="BZ379" i="9"/>
  <c r="BY379" i="9"/>
  <c r="BX379" i="9"/>
  <c r="BW379" i="9"/>
  <c r="BV379" i="9"/>
  <c r="BU379" i="9"/>
  <c r="BT379" i="9"/>
  <c r="BS379" i="9"/>
  <c r="BR379" i="9"/>
  <c r="BQ379" i="9"/>
  <c r="BP379" i="9"/>
  <c r="BO379" i="9"/>
  <c r="BN379" i="9"/>
  <c r="BM379" i="9"/>
  <c r="BL379" i="9"/>
  <c r="BK379" i="9"/>
  <c r="BJ379" i="9"/>
  <c r="BI379" i="9"/>
  <c r="BH379" i="9"/>
  <c r="BG379" i="9"/>
  <c r="BF379" i="9"/>
  <c r="BE379" i="9"/>
  <c r="BD379" i="9"/>
  <c r="BC379" i="9"/>
  <c r="BB379" i="9"/>
  <c r="BA379" i="9"/>
  <c r="AZ379" i="9"/>
  <c r="CK378" i="9"/>
  <c r="CJ378" i="9"/>
  <c r="CI378" i="9"/>
  <c r="CH378" i="9"/>
  <c r="CG378" i="9"/>
  <c r="CF378" i="9"/>
  <c r="CC378" i="9"/>
  <c r="CB378" i="9"/>
  <c r="CA378" i="9"/>
  <c r="BZ378" i="9"/>
  <c r="BY378" i="9"/>
  <c r="BX378" i="9"/>
  <c r="BW378" i="9"/>
  <c r="BV378" i="9"/>
  <c r="BU378" i="9"/>
  <c r="BT378" i="9"/>
  <c r="BS378" i="9"/>
  <c r="BR378" i="9"/>
  <c r="BQ378" i="9"/>
  <c r="BP378" i="9"/>
  <c r="BO378" i="9"/>
  <c r="BN378" i="9"/>
  <c r="BM378" i="9"/>
  <c r="BL378" i="9"/>
  <c r="BK378" i="9"/>
  <c r="BJ378" i="9"/>
  <c r="BI378" i="9"/>
  <c r="BH378" i="9"/>
  <c r="BG378" i="9"/>
  <c r="BF378" i="9"/>
  <c r="BE378" i="9"/>
  <c r="BD378" i="9"/>
  <c r="BC378" i="9"/>
  <c r="BB378" i="9"/>
  <c r="BA378" i="9"/>
  <c r="AZ378" i="9"/>
  <c r="CK377" i="9"/>
  <c r="CJ377" i="9"/>
  <c r="CI377" i="9"/>
  <c r="CH377" i="9"/>
  <c r="CG377" i="9"/>
  <c r="CF377" i="9"/>
  <c r="CC377" i="9"/>
  <c r="CB377" i="9"/>
  <c r="CA377" i="9"/>
  <c r="BZ377" i="9"/>
  <c r="BY377" i="9"/>
  <c r="BX377" i="9"/>
  <c r="BW377" i="9"/>
  <c r="BV377" i="9"/>
  <c r="BU377" i="9"/>
  <c r="BT377" i="9"/>
  <c r="BS377" i="9"/>
  <c r="BR377" i="9"/>
  <c r="BQ377" i="9"/>
  <c r="BP377" i="9"/>
  <c r="BO377" i="9"/>
  <c r="BN377" i="9"/>
  <c r="BM377" i="9"/>
  <c r="BL377" i="9"/>
  <c r="BK377" i="9"/>
  <c r="BJ377" i="9"/>
  <c r="BI377" i="9"/>
  <c r="BH377" i="9"/>
  <c r="BG377" i="9"/>
  <c r="BF377" i="9"/>
  <c r="BE377" i="9"/>
  <c r="BD377" i="9"/>
  <c r="BC377" i="9"/>
  <c r="BB377" i="9"/>
  <c r="BA377" i="9"/>
  <c r="AZ377" i="9"/>
  <c r="CK376" i="9"/>
  <c r="CJ376" i="9"/>
  <c r="CI376" i="9"/>
  <c r="CH376" i="9"/>
  <c r="CG376" i="9"/>
  <c r="CF376" i="9"/>
  <c r="CC376" i="9"/>
  <c r="CB376" i="9"/>
  <c r="CA376" i="9"/>
  <c r="BZ376" i="9"/>
  <c r="BY376" i="9"/>
  <c r="BX376" i="9"/>
  <c r="BW376" i="9"/>
  <c r="BV376" i="9"/>
  <c r="BU376" i="9"/>
  <c r="BT376" i="9"/>
  <c r="BS376" i="9"/>
  <c r="BR376" i="9"/>
  <c r="BQ376" i="9"/>
  <c r="BP376" i="9"/>
  <c r="BO376" i="9"/>
  <c r="BN376" i="9"/>
  <c r="BM376" i="9"/>
  <c r="BL376" i="9"/>
  <c r="BK376" i="9"/>
  <c r="BJ376" i="9"/>
  <c r="BI376" i="9"/>
  <c r="BH376" i="9"/>
  <c r="BG376" i="9"/>
  <c r="BF376" i="9"/>
  <c r="BE376" i="9"/>
  <c r="BD376" i="9"/>
  <c r="BC376" i="9"/>
  <c r="BB376" i="9"/>
  <c r="BA376" i="9"/>
  <c r="AZ376" i="9"/>
  <c r="CK375" i="9"/>
  <c r="CJ375" i="9"/>
  <c r="CI375" i="9"/>
  <c r="CH375" i="9"/>
  <c r="CG375" i="9"/>
  <c r="CF375" i="9"/>
  <c r="CC375" i="9"/>
  <c r="CB375" i="9"/>
  <c r="CA375" i="9"/>
  <c r="BZ375" i="9"/>
  <c r="BY375" i="9"/>
  <c r="BX375" i="9"/>
  <c r="BW375" i="9"/>
  <c r="BV375" i="9"/>
  <c r="BU375" i="9"/>
  <c r="BT375" i="9"/>
  <c r="BS375" i="9"/>
  <c r="BR375" i="9"/>
  <c r="BQ375" i="9"/>
  <c r="BP375" i="9"/>
  <c r="BO375" i="9"/>
  <c r="BN375" i="9"/>
  <c r="BM375" i="9"/>
  <c r="BL375" i="9"/>
  <c r="BK375" i="9"/>
  <c r="BJ375" i="9"/>
  <c r="BI375" i="9"/>
  <c r="BH375" i="9"/>
  <c r="BG375" i="9"/>
  <c r="BF375" i="9"/>
  <c r="BE375" i="9"/>
  <c r="BD375" i="9"/>
  <c r="BC375" i="9"/>
  <c r="BB375" i="9"/>
  <c r="BA375" i="9"/>
  <c r="AZ375" i="9"/>
  <c r="CK374" i="9"/>
  <c r="CJ374" i="9"/>
  <c r="CI374" i="9"/>
  <c r="CH374" i="9"/>
  <c r="CG374" i="9"/>
  <c r="CF374" i="9"/>
  <c r="CC374" i="9"/>
  <c r="CB374" i="9"/>
  <c r="CA374" i="9"/>
  <c r="BZ374" i="9"/>
  <c r="BY374" i="9"/>
  <c r="BX374" i="9"/>
  <c r="BW374" i="9"/>
  <c r="BV374" i="9"/>
  <c r="BU374" i="9"/>
  <c r="BT374" i="9"/>
  <c r="BS374" i="9"/>
  <c r="BR374" i="9"/>
  <c r="BQ374" i="9"/>
  <c r="BP374" i="9"/>
  <c r="BO374" i="9"/>
  <c r="BN374" i="9"/>
  <c r="BM374" i="9"/>
  <c r="BL374" i="9"/>
  <c r="BK374" i="9"/>
  <c r="BJ374" i="9"/>
  <c r="BI374" i="9"/>
  <c r="BH374" i="9"/>
  <c r="BG374" i="9"/>
  <c r="BF374" i="9"/>
  <c r="BE374" i="9"/>
  <c r="BD374" i="9"/>
  <c r="BC374" i="9"/>
  <c r="BB374" i="9"/>
  <c r="BA374" i="9"/>
  <c r="AZ374" i="9"/>
  <c r="CK373" i="9"/>
  <c r="CJ373" i="9"/>
  <c r="CI373" i="9"/>
  <c r="CH373" i="9"/>
  <c r="CG373" i="9"/>
  <c r="CF373" i="9"/>
  <c r="CC373" i="9"/>
  <c r="CB373" i="9"/>
  <c r="CA373" i="9"/>
  <c r="BZ373" i="9"/>
  <c r="BY373" i="9"/>
  <c r="BX373" i="9"/>
  <c r="BW373" i="9"/>
  <c r="BV373" i="9"/>
  <c r="BU373" i="9"/>
  <c r="BT373" i="9"/>
  <c r="BS373" i="9"/>
  <c r="BR373" i="9"/>
  <c r="BQ373" i="9"/>
  <c r="BP373" i="9"/>
  <c r="BO373" i="9"/>
  <c r="BN373" i="9"/>
  <c r="BM373" i="9"/>
  <c r="BL373" i="9"/>
  <c r="BK373" i="9"/>
  <c r="BJ373" i="9"/>
  <c r="BI373" i="9"/>
  <c r="BH373" i="9"/>
  <c r="BG373" i="9"/>
  <c r="BF373" i="9"/>
  <c r="BE373" i="9"/>
  <c r="BD373" i="9"/>
  <c r="BC373" i="9"/>
  <c r="BB373" i="9"/>
  <c r="BA373" i="9"/>
  <c r="AZ373" i="9"/>
  <c r="CK372" i="9"/>
  <c r="CJ372" i="9"/>
  <c r="CI372" i="9"/>
  <c r="CH372" i="9"/>
  <c r="CG372" i="9"/>
  <c r="CF372" i="9"/>
  <c r="CC372" i="9"/>
  <c r="CB372" i="9"/>
  <c r="CA372" i="9"/>
  <c r="BZ372" i="9"/>
  <c r="BY372" i="9"/>
  <c r="BX372" i="9"/>
  <c r="BW372" i="9"/>
  <c r="BV372" i="9"/>
  <c r="BU372" i="9"/>
  <c r="BT372" i="9"/>
  <c r="BS372" i="9"/>
  <c r="BR372" i="9"/>
  <c r="BQ372" i="9"/>
  <c r="BP372" i="9"/>
  <c r="BO372" i="9"/>
  <c r="BN372" i="9"/>
  <c r="BM372" i="9"/>
  <c r="BL372" i="9"/>
  <c r="BK372" i="9"/>
  <c r="BJ372" i="9"/>
  <c r="BI372" i="9"/>
  <c r="BH372" i="9"/>
  <c r="BG372" i="9"/>
  <c r="BF372" i="9"/>
  <c r="BE372" i="9"/>
  <c r="BD372" i="9"/>
  <c r="BC372" i="9"/>
  <c r="BB372" i="9"/>
  <c r="BA372" i="9"/>
  <c r="AZ372" i="9"/>
  <c r="CK371" i="9"/>
  <c r="CJ371" i="9"/>
  <c r="CI371" i="9"/>
  <c r="CH371" i="9"/>
  <c r="CG371" i="9"/>
  <c r="CF371" i="9"/>
  <c r="CC371" i="9"/>
  <c r="CB371" i="9"/>
  <c r="CA371" i="9"/>
  <c r="BZ371" i="9"/>
  <c r="BY371" i="9"/>
  <c r="BX371" i="9"/>
  <c r="BW371" i="9"/>
  <c r="BV371" i="9"/>
  <c r="BU371" i="9"/>
  <c r="BT371" i="9"/>
  <c r="BS371" i="9"/>
  <c r="BR371" i="9"/>
  <c r="BQ371" i="9"/>
  <c r="BP371" i="9"/>
  <c r="BO371" i="9"/>
  <c r="BN371" i="9"/>
  <c r="BM371" i="9"/>
  <c r="BL371" i="9"/>
  <c r="BK371" i="9"/>
  <c r="BJ371" i="9"/>
  <c r="BI371" i="9"/>
  <c r="BH371" i="9"/>
  <c r="BG371" i="9"/>
  <c r="BF371" i="9"/>
  <c r="BE371" i="9"/>
  <c r="BD371" i="9"/>
  <c r="BC371" i="9"/>
  <c r="BB371" i="9"/>
  <c r="BA371" i="9"/>
  <c r="AZ371" i="9"/>
  <c r="CK370" i="9"/>
  <c r="CJ370" i="9"/>
  <c r="CI370" i="9"/>
  <c r="CH370" i="9"/>
  <c r="CG370" i="9"/>
  <c r="CF370" i="9"/>
  <c r="CC370" i="9"/>
  <c r="CB370" i="9"/>
  <c r="CA370" i="9"/>
  <c r="BZ370" i="9"/>
  <c r="BY370" i="9"/>
  <c r="BX370" i="9"/>
  <c r="BW370" i="9"/>
  <c r="BV370" i="9"/>
  <c r="BU370" i="9"/>
  <c r="BT370" i="9"/>
  <c r="BS370" i="9"/>
  <c r="BR370" i="9"/>
  <c r="BQ370" i="9"/>
  <c r="BP370" i="9"/>
  <c r="BO370" i="9"/>
  <c r="BN370" i="9"/>
  <c r="BM370" i="9"/>
  <c r="BL370" i="9"/>
  <c r="BK370" i="9"/>
  <c r="BJ370" i="9"/>
  <c r="BI370" i="9"/>
  <c r="BH370" i="9"/>
  <c r="BG370" i="9"/>
  <c r="BF370" i="9"/>
  <c r="BE370" i="9"/>
  <c r="BD370" i="9"/>
  <c r="BC370" i="9"/>
  <c r="BB370" i="9"/>
  <c r="BA370" i="9"/>
  <c r="AZ370" i="9"/>
  <c r="CK369" i="9"/>
  <c r="CJ369" i="9"/>
  <c r="CI369" i="9"/>
  <c r="CH369" i="9"/>
  <c r="CG369" i="9"/>
  <c r="CF369" i="9"/>
  <c r="CC369" i="9"/>
  <c r="CB369" i="9"/>
  <c r="CA369" i="9"/>
  <c r="BZ369" i="9"/>
  <c r="BY369" i="9"/>
  <c r="BX369" i="9"/>
  <c r="BW369" i="9"/>
  <c r="BV369" i="9"/>
  <c r="BU369" i="9"/>
  <c r="BT369" i="9"/>
  <c r="BS369" i="9"/>
  <c r="BR369" i="9"/>
  <c r="BQ369" i="9"/>
  <c r="BP369" i="9"/>
  <c r="BO369" i="9"/>
  <c r="BN369" i="9"/>
  <c r="BM369" i="9"/>
  <c r="BL369" i="9"/>
  <c r="BK369" i="9"/>
  <c r="BJ369" i="9"/>
  <c r="BI369" i="9"/>
  <c r="BH369" i="9"/>
  <c r="BG369" i="9"/>
  <c r="BF369" i="9"/>
  <c r="BE369" i="9"/>
  <c r="BD369" i="9"/>
  <c r="BC369" i="9"/>
  <c r="BB369" i="9"/>
  <c r="BA369" i="9"/>
  <c r="AZ369" i="9"/>
  <c r="CK368" i="9"/>
  <c r="CJ368" i="9"/>
  <c r="CI368" i="9"/>
  <c r="CH368" i="9"/>
  <c r="CG368" i="9"/>
  <c r="CF368" i="9"/>
  <c r="CC368" i="9"/>
  <c r="CB368" i="9"/>
  <c r="CA368" i="9"/>
  <c r="BZ368" i="9"/>
  <c r="BY368" i="9"/>
  <c r="BX368" i="9"/>
  <c r="BW368" i="9"/>
  <c r="BV368" i="9"/>
  <c r="BU368" i="9"/>
  <c r="BT368" i="9"/>
  <c r="BS368" i="9"/>
  <c r="BR368" i="9"/>
  <c r="BQ368" i="9"/>
  <c r="BP368" i="9"/>
  <c r="BO368" i="9"/>
  <c r="BN368" i="9"/>
  <c r="BM368" i="9"/>
  <c r="BL368" i="9"/>
  <c r="BK368" i="9"/>
  <c r="BJ368" i="9"/>
  <c r="BI368" i="9"/>
  <c r="BH368" i="9"/>
  <c r="BG368" i="9"/>
  <c r="BF368" i="9"/>
  <c r="BE368" i="9"/>
  <c r="BD368" i="9"/>
  <c r="BC368" i="9"/>
  <c r="BB368" i="9"/>
  <c r="BA368" i="9"/>
  <c r="AZ368" i="9"/>
  <c r="CK367" i="9"/>
  <c r="CJ367" i="9"/>
  <c r="CI367" i="9"/>
  <c r="CH367" i="9"/>
  <c r="CG367" i="9"/>
  <c r="CF367" i="9"/>
  <c r="CC367" i="9"/>
  <c r="CB367" i="9"/>
  <c r="CA367" i="9"/>
  <c r="BZ367" i="9"/>
  <c r="BY367" i="9"/>
  <c r="BX367" i="9"/>
  <c r="BW367" i="9"/>
  <c r="BV367" i="9"/>
  <c r="BU367" i="9"/>
  <c r="BT367" i="9"/>
  <c r="BS367" i="9"/>
  <c r="BR367" i="9"/>
  <c r="BQ367" i="9"/>
  <c r="BP367" i="9"/>
  <c r="BO367" i="9"/>
  <c r="BN367" i="9"/>
  <c r="BM367" i="9"/>
  <c r="BL367" i="9"/>
  <c r="BK367" i="9"/>
  <c r="BJ367" i="9"/>
  <c r="BI367" i="9"/>
  <c r="BH367" i="9"/>
  <c r="BG367" i="9"/>
  <c r="BF367" i="9"/>
  <c r="BE367" i="9"/>
  <c r="BD367" i="9"/>
  <c r="BC367" i="9"/>
  <c r="BB367" i="9"/>
  <c r="BA367" i="9"/>
  <c r="AZ367" i="9"/>
  <c r="CK366" i="9"/>
  <c r="CJ366" i="9"/>
  <c r="CI366" i="9"/>
  <c r="CH366" i="9"/>
  <c r="CG366" i="9"/>
  <c r="CF366" i="9"/>
  <c r="CC366" i="9"/>
  <c r="CB366" i="9"/>
  <c r="CA366" i="9"/>
  <c r="BZ366" i="9"/>
  <c r="BY366" i="9"/>
  <c r="BX366" i="9"/>
  <c r="BW366" i="9"/>
  <c r="BV366" i="9"/>
  <c r="BU366" i="9"/>
  <c r="BT366" i="9"/>
  <c r="BS366" i="9"/>
  <c r="BR366" i="9"/>
  <c r="BQ366" i="9"/>
  <c r="BP366" i="9"/>
  <c r="BO366" i="9"/>
  <c r="BN366" i="9"/>
  <c r="BM366" i="9"/>
  <c r="BL366" i="9"/>
  <c r="BK366" i="9"/>
  <c r="BJ366" i="9"/>
  <c r="BI366" i="9"/>
  <c r="BH366" i="9"/>
  <c r="BG366" i="9"/>
  <c r="BF366" i="9"/>
  <c r="BE366" i="9"/>
  <c r="BD366" i="9"/>
  <c r="BC366" i="9"/>
  <c r="BB366" i="9"/>
  <c r="BA366" i="9"/>
  <c r="AZ366" i="9"/>
  <c r="CK365" i="9"/>
  <c r="CJ365" i="9"/>
  <c r="CI365" i="9"/>
  <c r="CH365" i="9"/>
  <c r="CG365" i="9"/>
  <c r="CF365" i="9"/>
  <c r="CC365" i="9"/>
  <c r="CB365" i="9"/>
  <c r="CA365" i="9"/>
  <c r="BZ365" i="9"/>
  <c r="BY365" i="9"/>
  <c r="BX365" i="9"/>
  <c r="BW365" i="9"/>
  <c r="BV365" i="9"/>
  <c r="BU365" i="9"/>
  <c r="BT365" i="9"/>
  <c r="BS365" i="9"/>
  <c r="BR365" i="9"/>
  <c r="BQ365" i="9"/>
  <c r="BP365" i="9"/>
  <c r="BO365" i="9"/>
  <c r="BN365" i="9"/>
  <c r="BM365" i="9"/>
  <c r="BL365" i="9"/>
  <c r="BK365" i="9"/>
  <c r="BJ365" i="9"/>
  <c r="BI365" i="9"/>
  <c r="BH365" i="9"/>
  <c r="BG365" i="9"/>
  <c r="BF365" i="9"/>
  <c r="BE365" i="9"/>
  <c r="BD365" i="9"/>
  <c r="BC365" i="9"/>
  <c r="BB365" i="9"/>
  <c r="BA365" i="9"/>
  <c r="AZ365" i="9"/>
  <c r="CK364" i="9"/>
  <c r="CJ364" i="9"/>
  <c r="CI364" i="9"/>
  <c r="CH364" i="9"/>
  <c r="CG364" i="9"/>
  <c r="CF364" i="9"/>
  <c r="CC364" i="9"/>
  <c r="CB364" i="9"/>
  <c r="CA364" i="9"/>
  <c r="BZ364" i="9"/>
  <c r="BY364" i="9"/>
  <c r="BX364" i="9"/>
  <c r="BW364" i="9"/>
  <c r="BV364" i="9"/>
  <c r="BU364" i="9"/>
  <c r="BT364" i="9"/>
  <c r="BS364" i="9"/>
  <c r="BR364" i="9"/>
  <c r="BQ364" i="9"/>
  <c r="BP364" i="9"/>
  <c r="BO364" i="9"/>
  <c r="BN364" i="9"/>
  <c r="BM364" i="9"/>
  <c r="BL364" i="9"/>
  <c r="BK364" i="9"/>
  <c r="BJ364" i="9"/>
  <c r="BI364" i="9"/>
  <c r="BH364" i="9"/>
  <c r="BG364" i="9"/>
  <c r="BF364" i="9"/>
  <c r="BE364" i="9"/>
  <c r="BD364" i="9"/>
  <c r="BC364" i="9"/>
  <c r="BB364" i="9"/>
  <c r="BA364" i="9"/>
  <c r="AZ364" i="9"/>
  <c r="CK363" i="9"/>
  <c r="CJ363" i="9"/>
  <c r="CI363" i="9"/>
  <c r="CH363" i="9"/>
  <c r="CG363" i="9"/>
  <c r="CF363" i="9"/>
  <c r="CC363" i="9"/>
  <c r="CB363" i="9"/>
  <c r="CA363" i="9"/>
  <c r="BZ363" i="9"/>
  <c r="BY363" i="9"/>
  <c r="BX363" i="9"/>
  <c r="BW363" i="9"/>
  <c r="BV363" i="9"/>
  <c r="BU363" i="9"/>
  <c r="BT363" i="9"/>
  <c r="BS363" i="9"/>
  <c r="BR363" i="9"/>
  <c r="BQ363" i="9"/>
  <c r="BP363" i="9"/>
  <c r="BO363" i="9"/>
  <c r="BN363" i="9"/>
  <c r="BM363" i="9"/>
  <c r="BL363" i="9"/>
  <c r="BK363" i="9"/>
  <c r="BJ363" i="9"/>
  <c r="BI363" i="9"/>
  <c r="BH363" i="9"/>
  <c r="BG363" i="9"/>
  <c r="BF363" i="9"/>
  <c r="BE363" i="9"/>
  <c r="BD363" i="9"/>
  <c r="BC363" i="9"/>
  <c r="BB363" i="9"/>
  <c r="BA363" i="9"/>
  <c r="AZ363" i="9"/>
  <c r="CK362" i="9"/>
  <c r="CJ362" i="9"/>
  <c r="CI362" i="9"/>
  <c r="CH362" i="9"/>
  <c r="CG362" i="9"/>
  <c r="CF362" i="9"/>
  <c r="CC362" i="9"/>
  <c r="CB362" i="9"/>
  <c r="CA362" i="9"/>
  <c r="BZ362" i="9"/>
  <c r="BY362" i="9"/>
  <c r="BX362" i="9"/>
  <c r="BW362" i="9"/>
  <c r="BV362" i="9"/>
  <c r="BU362" i="9"/>
  <c r="BT362" i="9"/>
  <c r="BS362" i="9"/>
  <c r="BR362" i="9"/>
  <c r="BQ362" i="9"/>
  <c r="BP362" i="9"/>
  <c r="BO362" i="9"/>
  <c r="BN362" i="9"/>
  <c r="BM362" i="9"/>
  <c r="BL362" i="9"/>
  <c r="BK362" i="9"/>
  <c r="BJ362" i="9"/>
  <c r="BI362" i="9"/>
  <c r="BH362" i="9"/>
  <c r="BG362" i="9"/>
  <c r="BF362" i="9"/>
  <c r="BE362" i="9"/>
  <c r="BD362" i="9"/>
  <c r="BC362" i="9"/>
  <c r="BB362" i="9"/>
  <c r="BA362" i="9"/>
  <c r="AZ362" i="9"/>
  <c r="CK361" i="9"/>
  <c r="CJ361" i="9"/>
  <c r="CI361" i="9"/>
  <c r="CH361" i="9"/>
  <c r="CG361" i="9"/>
  <c r="CF361" i="9"/>
  <c r="CC361" i="9"/>
  <c r="CB361" i="9"/>
  <c r="CA361" i="9"/>
  <c r="BZ361" i="9"/>
  <c r="BY361" i="9"/>
  <c r="BX361" i="9"/>
  <c r="BW361" i="9"/>
  <c r="BV361" i="9"/>
  <c r="BU361" i="9"/>
  <c r="BT361" i="9"/>
  <c r="BS361" i="9"/>
  <c r="BR361" i="9"/>
  <c r="BQ361" i="9"/>
  <c r="BP361" i="9"/>
  <c r="BO361" i="9"/>
  <c r="BN361" i="9"/>
  <c r="BM361" i="9"/>
  <c r="BL361" i="9"/>
  <c r="BK361" i="9"/>
  <c r="BJ361" i="9"/>
  <c r="BI361" i="9"/>
  <c r="BH361" i="9"/>
  <c r="BG361" i="9"/>
  <c r="BF361" i="9"/>
  <c r="BE361" i="9"/>
  <c r="BD361" i="9"/>
  <c r="BC361" i="9"/>
  <c r="BB361" i="9"/>
  <c r="BA361" i="9"/>
  <c r="AZ361" i="9"/>
  <c r="CK360" i="9"/>
  <c r="CJ360" i="9"/>
  <c r="CI360" i="9"/>
  <c r="CH360" i="9"/>
  <c r="CG360" i="9"/>
  <c r="CF360" i="9"/>
  <c r="CC360" i="9"/>
  <c r="CB360" i="9"/>
  <c r="CA360" i="9"/>
  <c r="BZ360" i="9"/>
  <c r="BY360" i="9"/>
  <c r="BX360" i="9"/>
  <c r="BW360" i="9"/>
  <c r="BV360" i="9"/>
  <c r="BU360" i="9"/>
  <c r="BT360" i="9"/>
  <c r="BS360" i="9"/>
  <c r="BR360" i="9"/>
  <c r="BQ360" i="9"/>
  <c r="BP360" i="9"/>
  <c r="BO360" i="9"/>
  <c r="BN360" i="9"/>
  <c r="BM360" i="9"/>
  <c r="BL360" i="9"/>
  <c r="BK360" i="9"/>
  <c r="BJ360" i="9"/>
  <c r="BI360" i="9"/>
  <c r="BH360" i="9"/>
  <c r="BG360" i="9"/>
  <c r="BF360" i="9"/>
  <c r="BE360" i="9"/>
  <c r="BD360" i="9"/>
  <c r="BC360" i="9"/>
  <c r="BB360" i="9"/>
  <c r="BA360" i="9"/>
  <c r="AZ360" i="9"/>
  <c r="CK359" i="9"/>
  <c r="CJ359" i="9"/>
  <c r="CI359" i="9"/>
  <c r="CH359" i="9"/>
  <c r="CG359" i="9"/>
  <c r="CF359" i="9"/>
  <c r="CC359" i="9"/>
  <c r="CB359" i="9"/>
  <c r="CA359" i="9"/>
  <c r="BZ359" i="9"/>
  <c r="BY359" i="9"/>
  <c r="BX359" i="9"/>
  <c r="BW359" i="9"/>
  <c r="BV359" i="9"/>
  <c r="BU359" i="9"/>
  <c r="BT359" i="9"/>
  <c r="BS359" i="9"/>
  <c r="BR359" i="9"/>
  <c r="BQ359" i="9"/>
  <c r="BP359" i="9"/>
  <c r="BO359" i="9"/>
  <c r="BN359" i="9"/>
  <c r="BM359" i="9"/>
  <c r="BL359" i="9"/>
  <c r="BK359" i="9"/>
  <c r="BJ359" i="9"/>
  <c r="BI359" i="9"/>
  <c r="BH359" i="9"/>
  <c r="BG359" i="9"/>
  <c r="BF359" i="9"/>
  <c r="BE359" i="9"/>
  <c r="BD359" i="9"/>
  <c r="BC359" i="9"/>
  <c r="BB359" i="9"/>
  <c r="BA359" i="9"/>
  <c r="AZ359" i="9"/>
  <c r="CK358" i="9"/>
  <c r="CJ358" i="9"/>
  <c r="CI358" i="9"/>
  <c r="CH358" i="9"/>
  <c r="CG358" i="9"/>
  <c r="CF358" i="9"/>
  <c r="CC358" i="9"/>
  <c r="CB358" i="9"/>
  <c r="CA358" i="9"/>
  <c r="BZ358" i="9"/>
  <c r="BY358" i="9"/>
  <c r="BX358" i="9"/>
  <c r="BW358" i="9"/>
  <c r="BV358" i="9"/>
  <c r="BU358" i="9"/>
  <c r="BT358" i="9"/>
  <c r="BS358" i="9"/>
  <c r="BR358" i="9"/>
  <c r="BQ358" i="9"/>
  <c r="BP358" i="9"/>
  <c r="BO358" i="9"/>
  <c r="BN358" i="9"/>
  <c r="BM358" i="9"/>
  <c r="BL358" i="9"/>
  <c r="BK358" i="9"/>
  <c r="BJ358" i="9"/>
  <c r="BI358" i="9"/>
  <c r="BH358" i="9"/>
  <c r="BG358" i="9"/>
  <c r="BF358" i="9"/>
  <c r="BE358" i="9"/>
  <c r="BD358" i="9"/>
  <c r="BC358" i="9"/>
  <c r="BB358" i="9"/>
  <c r="BA358" i="9"/>
  <c r="AZ358" i="9"/>
  <c r="CK357" i="9"/>
  <c r="CJ357" i="9"/>
  <c r="CI357" i="9"/>
  <c r="CH357" i="9"/>
  <c r="CG357" i="9"/>
  <c r="CF357" i="9"/>
  <c r="CC357" i="9"/>
  <c r="CB357" i="9"/>
  <c r="CA357" i="9"/>
  <c r="BZ357" i="9"/>
  <c r="BY357" i="9"/>
  <c r="BX357" i="9"/>
  <c r="BW357" i="9"/>
  <c r="BV357" i="9"/>
  <c r="BU357" i="9"/>
  <c r="BT357" i="9"/>
  <c r="BS357" i="9"/>
  <c r="BR357" i="9"/>
  <c r="BQ357" i="9"/>
  <c r="BP357" i="9"/>
  <c r="BO357" i="9"/>
  <c r="BN357" i="9"/>
  <c r="BM357" i="9"/>
  <c r="BL357" i="9"/>
  <c r="BK357" i="9"/>
  <c r="BJ357" i="9"/>
  <c r="BI357" i="9"/>
  <c r="BH357" i="9"/>
  <c r="BG357" i="9"/>
  <c r="BF357" i="9"/>
  <c r="BE357" i="9"/>
  <c r="BD357" i="9"/>
  <c r="BC357" i="9"/>
  <c r="BB357" i="9"/>
  <c r="BA357" i="9"/>
  <c r="AZ357" i="9"/>
  <c r="CK356" i="9"/>
  <c r="CJ356" i="9"/>
  <c r="CI356" i="9"/>
  <c r="CH356" i="9"/>
  <c r="CG356" i="9"/>
  <c r="CF356" i="9"/>
  <c r="CC356" i="9"/>
  <c r="CB356" i="9"/>
  <c r="CA356" i="9"/>
  <c r="BZ356" i="9"/>
  <c r="BY356" i="9"/>
  <c r="BX356" i="9"/>
  <c r="BW356" i="9"/>
  <c r="BV356" i="9"/>
  <c r="BU356" i="9"/>
  <c r="BT356" i="9"/>
  <c r="BS356" i="9"/>
  <c r="BR356" i="9"/>
  <c r="BQ356" i="9"/>
  <c r="BP356" i="9"/>
  <c r="BO356" i="9"/>
  <c r="BN356" i="9"/>
  <c r="BM356" i="9"/>
  <c r="BL356" i="9"/>
  <c r="BK356" i="9"/>
  <c r="BJ356" i="9"/>
  <c r="BI356" i="9"/>
  <c r="BH356" i="9"/>
  <c r="BG356" i="9"/>
  <c r="BF356" i="9"/>
  <c r="BE356" i="9"/>
  <c r="BD356" i="9"/>
  <c r="BC356" i="9"/>
  <c r="BB356" i="9"/>
  <c r="BA356" i="9"/>
  <c r="AZ356" i="9"/>
  <c r="CK355" i="9"/>
  <c r="CJ355" i="9"/>
  <c r="CI355" i="9"/>
  <c r="CH355" i="9"/>
  <c r="CG355" i="9"/>
  <c r="CF355" i="9"/>
  <c r="CC355" i="9"/>
  <c r="CB355" i="9"/>
  <c r="CA355" i="9"/>
  <c r="BZ355" i="9"/>
  <c r="BY355" i="9"/>
  <c r="BX355" i="9"/>
  <c r="BW355" i="9"/>
  <c r="BV355" i="9"/>
  <c r="BU355" i="9"/>
  <c r="BT355" i="9"/>
  <c r="BS355" i="9"/>
  <c r="BR355" i="9"/>
  <c r="BQ355" i="9"/>
  <c r="BP355" i="9"/>
  <c r="BO355" i="9"/>
  <c r="BN355" i="9"/>
  <c r="BM355" i="9"/>
  <c r="BL355" i="9"/>
  <c r="BK355" i="9"/>
  <c r="BJ355" i="9"/>
  <c r="BI355" i="9"/>
  <c r="BH355" i="9"/>
  <c r="BG355" i="9"/>
  <c r="BF355" i="9"/>
  <c r="BE355" i="9"/>
  <c r="BD355" i="9"/>
  <c r="BC355" i="9"/>
  <c r="BB355" i="9"/>
  <c r="BA355" i="9"/>
  <c r="AZ355" i="9"/>
  <c r="CK354" i="9"/>
  <c r="CJ354" i="9"/>
  <c r="CI354" i="9"/>
  <c r="CH354" i="9"/>
  <c r="CG354" i="9"/>
  <c r="CF354" i="9"/>
  <c r="CC354" i="9"/>
  <c r="CB354" i="9"/>
  <c r="CA354" i="9"/>
  <c r="BZ354" i="9"/>
  <c r="BY354" i="9"/>
  <c r="BX354" i="9"/>
  <c r="BW354" i="9"/>
  <c r="BV354" i="9"/>
  <c r="BU354" i="9"/>
  <c r="BT354" i="9"/>
  <c r="BS354" i="9"/>
  <c r="BR354" i="9"/>
  <c r="BQ354" i="9"/>
  <c r="BP354" i="9"/>
  <c r="BO354" i="9"/>
  <c r="BN354" i="9"/>
  <c r="BM354" i="9"/>
  <c r="BL354" i="9"/>
  <c r="BK354" i="9"/>
  <c r="BJ354" i="9"/>
  <c r="BI354" i="9"/>
  <c r="BH354" i="9"/>
  <c r="BG354" i="9"/>
  <c r="BF354" i="9"/>
  <c r="BE354" i="9"/>
  <c r="BD354" i="9"/>
  <c r="BC354" i="9"/>
  <c r="BB354" i="9"/>
  <c r="BA354" i="9"/>
  <c r="AZ354" i="9"/>
  <c r="CK353" i="9"/>
  <c r="CJ353" i="9"/>
  <c r="CI353" i="9"/>
  <c r="CH353" i="9"/>
  <c r="CG353" i="9"/>
  <c r="CF353" i="9"/>
  <c r="CC353" i="9"/>
  <c r="CB353" i="9"/>
  <c r="CA353" i="9"/>
  <c r="BZ353" i="9"/>
  <c r="BY353" i="9"/>
  <c r="BX353" i="9"/>
  <c r="BW353" i="9"/>
  <c r="BV353" i="9"/>
  <c r="BU353" i="9"/>
  <c r="BT353" i="9"/>
  <c r="BS353" i="9"/>
  <c r="BR353" i="9"/>
  <c r="BQ353" i="9"/>
  <c r="BP353" i="9"/>
  <c r="BO353" i="9"/>
  <c r="BN353" i="9"/>
  <c r="BM353" i="9"/>
  <c r="BL353" i="9"/>
  <c r="BK353" i="9"/>
  <c r="BJ353" i="9"/>
  <c r="BI353" i="9"/>
  <c r="BH353" i="9"/>
  <c r="BG353" i="9"/>
  <c r="BF353" i="9"/>
  <c r="BE353" i="9"/>
  <c r="BD353" i="9"/>
  <c r="BC353" i="9"/>
  <c r="BB353" i="9"/>
  <c r="BA353" i="9"/>
  <c r="AZ353" i="9"/>
  <c r="CK352" i="9"/>
  <c r="CJ352" i="9"/>
  <c r="CI352" i="9"/>
  <c r="CH352" i="9"/>
  <c r="CG352" i="9"/>
  <c r="CF352" i="9"/>
  <c r="CC352" i="9"/>
  <c r="CB352" i="9"/>
  <c r="CA352" i="9"/>
  <c r="BZ352" i="9"/>
  <c r="BY352" i="9"/>
  <c r="BX352" i="9"/>
  <c r="BW352" i="9"/>
  <c r="BV352" i="9"/>
  <c r="BU352" i="9"/>
  <c r="BT352" i="9"/>
  <c r="BS352" i="9"/>
  <c r="BR352" i="9"/>
  <c r="BQ352" i="9"/>
  <c r="BP352" i="9"/>
  <c r="BO352" i="9"/>
  <c r="BN352" i="9"/>
  <c r="BM352" i="9"/>
  <c r="BL352" i="9"/>
  <c r="BK352" i="9"/>
  <c r="BJ352" i="9"/>
  <c r="BI352" i="9"/>
  <c r="BH352" i="9"/>
  <c r="BG352" i="9"/>
  <c r="BF352" i="9"/>
  <c r="BE352" i="9"/>
  <c r="BD352" i="9"/>
  <c r="BC352" i="9"/>
  <c r="BB352" i="9"/>
  <c r="BA352" i="9"/>
  <c r="AZ352" i="9"/>
  <c r="CK351" i="9"/>
  <c r="CJ351" i="9"/>
  <c r="CI351" i="9"/>
  <c r="CH351" i="9"/>
  <c r="CG351" i="9"/>
  <c r="CF351" i="9"/>
  <c r="CC351" i="9"/>
  <c r="CB351" i="9"/>
  <c r="CA351" i="9"/>
  <c r="BZ351" i="9"/>
  <c r="BY351" i="9"/>
  <c r="BX351" i="9"/>
  <c r="BW351" i="9"/>
  <c r="BV351" i="9"/>
  <c r="BU351" i="9"/>
  <c r="BT351" i="9"/>
  <c r="BS351" i="9"/>
  <c r="BR351" i="9"/>
  <c r="BQ351" i="9"/>
  <c r="BP351" i="9"/>
  <c r="BO351" i="9"/>
  <c r="BN351" i="9"/>
  <c r="BM351" i="9"/>
  <c r="BL351" i="9"/>
  <c r="BK351" i="9"/>
  <c r="BJ351" i="9"/>
  <c r="BI351" i="9"/>
  <c r="BH351" i="9"/>
  <c r="BG351" i="9"/>
  <c r="BF351" i="9"/>
  <c r="BE351" i="9"/>
  <c r="BD351" i="9"/>
  <c r="BC351" i="9"/>
  <c r="BB351" i="9"/>
  <c r="BA351" i="9"/>
  <c r="AZ351" i="9"/>
  <c r="CK350" i="9"/>
  <c r="CJ350" i="9"/>
  <c r="CI350" i="9"/>
  <c r="CH350" i="9"/>
  <c r="CG350" i="9"/>
  <c r="CF350" i="9"/>
  <c r="CC350" i="9"/>
  <c r="CB350" i="9"/>
  <c r="CA350" i="9"/>
  <c r="BZ350" i="9"/>
  <c r="BY350" i="9"/>
  <c r="BX350" i="9"/>
  <c r="BW350" i="9"/>
  <c r="BV350" i="9"/>
  <c r="BU350" i="9"/>
  <c r="BT350" i="9"/>
  <c r="BS350" i="9"/>
  <c r="BR350" i="9"/>
  <c r="BQ350" i="9"/>
  <c r="BP350" i="9"/>
  <c r="BO350" i="9"/>
  <c r="BN350" i="9"/>
  <c r="BM350" i="9"/>
  <c r="BL350" i="9"/>
  <c r="BK350" i="9"/>
  <c r="BJ350" i="9"/>
  <c r="BI350" i="9"/>
  <c r="BH350" i="9"/>
  <c r="BG350" i="9"/>
  <c r="BF350" i="9"/>
  <c r="BE350" i="9"/>
  <c r="BD350" i="9"/>
  <c r="BC350" i="9"/>
  <c r="BB350" i="9"/>
  <c r="BA350" i="9"/>
  <c r="AZ350" i="9"/>
  <c r="CK349" i="9"/>
  <c r="CJ349" i="9"/>
  <c r="CI349" i="9"/>
  <c r="CH349" i="9"/>
  <c r="CG349" i="9"/>
  <c r="CF349" i="9"/>
  <c r="CC349" i="9"/>
  <c r="CB349" i="9"/>
  <c r="CA349" i="9"/>
  <c r="BZ349" i="9"/>
  <c r="BY349" i="9"/>
  <c r="BX349" i="9"/>
  <c r="BW349" i="9"/>
  <c r="BV349" i="9"/>
  <c r="BU349" i="9"/>
  <c r="BT349" i="9"/>
  <c r="BS349" i="9"/>
  <c r="BR349" i="9"/>
  <c r="BQ349" i="9"/>
  <c r="BP349" i="9"/>
  <c r="BO349" i="9"/>
  <c r="BN349" i="9"/>
  <c r="BM349" i="9"/>
  <c r="BL349" i="9"/>
  <c r="BK349" i="9"/>
  <c r="BJ349" i="9"/>
  <c r="BI349" i="9"/>
  <c r="BH349" i="9"/>
  <c r="BG349" i="9"/>
  <c r="BF349" i="9"/>
  <c r="BE349" i="9"/>
  <c r="BD349" i="9"/>
  <c r="BC349" i="9"/>
  <c r="BB349" i="9"/>
  <c r="BA349" i="9"/>
  <c r="AZ349" i="9"/>
  <c r="CK348" i="9"/>
  <c r="CJ348" i="9"/>
  <c r="CI348" i="9"/>
  <c r="CH348" i="9"/>
  <c r="CG348" i="9"/>
  <c r="CF348" i="9"/>
  <c r="CC348" i="9"/>
  <c r="CB348" i="9"/>
  <c r="CA348" i="9"/>
  <c r="BZ348" i="9"/>
  <c r="BY348" i="9"/>
  <c r="BX348" i="9"/>
  <c r="BW348" i="9"/>
  <c r="BV348" i="9"/>
  <c r="BU348" i="9"/>
  <c r="BT348" i="9"/>
  <c r="BS348" i="9"/>
  <c r="BR348" i="9"/>
  <c r="BQ348" i="9"/>
  <c r="BP348" i="9"/>
  <c r="BO348" i="9"/>
  <c r="BN348" i="9"/>
  <c r="BM348" i="9"/>
  <c r="BL348" i="9"/>
  <c r="BK348" i="9"/>
  <c r="BJ348" i="9"/>
  <c r="BI348" i="9"/>
  <c r="BH348" i="9"/>
  <c r="BG348" i="9"/>
  <c r="BF348" i="9"/>
  <c r="BE348" i="9"/>
  <c r="BD348" i="9"/>
  <c r="BC348" i="9"/>
  <c r="BB348" i="9"/>
  <c r="BA348" i="9"/>
  <c r="AZ348" i="9"/>
  <c r="CK347" i="9"/>
  <c r="CJ347" i="9"/>
  <c r="CI347" i="9"/>
  <c r="CH347" i="9"/>
  <c r="CG347" i="9"/>
  <c r="CF347" i="9"/>
  <c r="CC347" i="9"/>
  <c r="CB347" i="9"/>
  <c r="CA347" i="9"/>
  <c r="BZ347" i="9"/>
  <c r="BY347" i="9"/>
  <c r="BX347" i="9"/>
  <c r="BW347" i="9"/>
  <c r="BV347" i="9"/>
  <c r="BU347" i="9"/>
  <c r="BT347" i="9"/>
  <c r="BS347" i="9"/>
  <c r="BR347" i="9"/>
  <c r="BQ347" i="9"/>
  <c r="BP347" i="9"/>
  <c r="BO347" i="9"/>
  <c r="BN347" i="9"/>
  <c r="BM347" i="9"/>
  <c r="BL347" i="9"/>
  <c r="BK347" i="9"/>
  <c r="BJ347" i="9"/>
  <c r="BI347" i="9"/>
  <c r="BH347" i="9"/>
  <c r="BG347" i="9"/>
  <c r="BF347" i="9"/>
  <c r="BE347" i="9"/>
  <c r="BD347" i="9"/>
  <c r="BC347" i="9"/>
  <c r="BB347" i="9"/>
  <c r="BA347" i="9"/>
  <c r="AZ347" i="9"/>
  <c r="CK346" i="9"/>
  <c r="CJ346" i="9"/>
  <c r="CI346" i="9"/>
  <c r="CH346" i="9"/>
  <c r="CG346" i="9"/>
  <c r="CF346" i="9"/>
  <c r="CC346" i="9"/>
  <c r="CB346" i="9"/>
  <c r="CA346" i="9"/>
  <c r="BZ346" i="9"/>
  <c r="BY346" i="9"/>
  <c r="BX346" i="9"/>
  <c r="BW346" i="9"/>
  <c r="BV346" i="9"/>
  <c r="BU346" i="9"/>
  <c r="BT346" i="9"/>
  <c r="BS346" i="9"/>
  <c r="BR346" i="9"/>
  <c r="BQ346" i="9"/>
  <c r="BP346" i="9"/>
  <c r="BO346" i="9"/>
  <c r="BN346" i="9"/>
  <c r="BM346" i="9"/>
  <c r="BL346" i="9"/>
  <c r="BK346" i="9"/>
  <c r="BJ346" i="9"/>
  <c r="BI346" i="9"/>
  <c r="BH346" i="9"/>
  <c r="BG346" i="9"/>
  <c r="BF346" i="9"/>
  <c r="BE346" i="9"/>
  <c r="BD346" i="9"/>
  <c r="BC346" i="9"/>
  <c r="BB346" i="9"/>
  <c r="BA346" i="9"/>
  <c r="AZ346" i="9"/>
  <c r="CK345" i="9"/>
  <c r="CJ345" i="9"/>
  <c r="CI345" i="9"/>
  <c r="CH345" i="9"/>
  <c r="CG345" i="9"/>
  <c r="CF345" i="9"/>
  <c r="CC345" i="9"/>
  <c r="CB345" i="9"/>
  <c r="CA345" i="9"/>
  <c r="BZ345" i="9"/>
  <c r="BY345" i="9"/>
  <c r="BX345" i="9"/>
  <c r="BW345" i="9"/>
  <c r="BV345" i="9"/>
  <c r="BU345" i="9"/>
  <c r="BT345" i="9"/>
  <c r="BS345" i="9"/>
  <c r="BR345" i="9"/>
  <c r="BQ345" i="9"/>
  <c r="BP345" i="9"/>
  <c r="BO345" i="9"/>
  <c r="BN345" i="9"/>
  <c r="BM345" i="9"/>
  <c r="BL345" i="9"/>
  <c r="BK345" i="9"/>
  <c r="BJ345" i="9"/>
  <c r="BI345" i="9"/>
  <c r="BH345" i="9"/>
  <c r="BG345" i="9"/>
  <c r="BF345" i="9"/>
  <c r="BE345" i="9"/>
  <c r="BD345" i="9"/>
  <c r="BC345" i="9"/>
  <c r="BB345" i="9"/>
  <c r="BA345" i="9"/>
  <c r="AZ345" i="9"/>
  <c r="CK344" i="9"/>
  <c r="CJ344" i="9"/>
  <c r="CI344" i="9"/>
  <c r="CH344" i="9"/>
  <c r="CG344" i="9"/>
  <c r="CF344" i="9"/>
  <c r="CC344" i="9"/>
  <c r="CB344" i="9"/>
  <c r="CA344" i="9"/>
  <c r="BZ344" i="9"/>
  <c r="BY344" i="9"/>
  <c r="BX344" i="9"/>
  <c r="BW344" i="9"/>
  <c r="BV344" i="9"/>
  <c r="BU344" i="9"/>
  <c r="BT344" i="9"/>
  <c r="BS344" i="9"/>
  <c r="BR344" i="9"/>
  <c r="BQ344" i="9"/>
  <c r="BP344" i="9"/>
  <c r="BO344" i="9"/>
  <c r="BN344" i="9"/>
  <c r="BM344" i="9"/>
  <c r="BL344" i="9"/>
  <c r="BK344" i="9"/>
  <c r="BJ344" i="9"/>
  <c r="BI344" i="9"/>
  <c r="BH344" i="9"/>
  <c r="BG344" i="9"/>
  <c r="BF344" i="9"/>
  <c r="BE344" i="9"/>
  <c r="BD344" i="9"/>
  <c r="BC344" i="9"/>
  <c r="BB344" i="9"/>
  <c r="BA344" i="9"/>
  <c r="AZ344" i="9"/>
  <c r="CK343" i="9"/>
  <c r="CJ343" i="9"/>
  <c r="CI343" i="9"/>
  <c r="CH343" i="9"/>
  <c r="CG343" i="9"/>
  <c r="CF343" i="9"/>
  <c r="CC343" i="9"/>
  <c r="CB343" i="9"/>
  <c r="CA343" i="9"/>
  <c r="BZ343" i="9"/>
  <c r="BY343" i="9"/>
  <c r="BX343" i="9"/>
  <c r="BW343" i="9"/>
  <c r="BV343" i="9"/>
  <c r="BU343" i="9"/>
  <c r="BT343" i="9"/>
  <c r="BS343" i="9"/>
  <c r="BR343" i="9"/>
  <c r="BQ343" i="9"/>
  <c r="BP343" i="9"/>
  <c r="BO343" i="9"/>
  <c r="BN343" i="9"/>
  <c r="BM343" i="9"/>
  <c r="BL343" i="9"/>
  <c r="BK343" i="9"/>
  <c r="BJ343" i="9"/>
  <c r="BI343" i="9"/>
  <c r="BH343" i="9"/>
  <c r="BG343" i="9"/>
  <c r="BF343" i="9"/>
  <c r="BE343" i="9"/>
  <c r="BD343" i="9"/>
  <c r="BC343" i="9"/>
  <c r="BB343" i="9"/>
  <c r="BA343" i="9"/>
  <c r="AZ343" i="9"/>
  <c r="CK342" i="9"/>
  <c r="CJ342" i="9"/>
  <c r="CI342" i="9"/>
  <c r="CH342" i="9"/>
  <c r="CG342" i="9"/>
  <c r="CF342" i="9"/>
  <c r="CC342" i="9"/>
  <c r="CB342" i="9"/>
  <c r="CA342" i="9"/>
  <c r="BZ342" i="9"/>
  <c r="BY342" i="9"/>
  <c r="BX342" i="9"/>
  <c r="BW342" i="9"/>
  <c r="BV342" i="9"/>
  <c r="BU342" i="9"/>
  <c r="BT342" i="9"/>
  <c r="BS342" i="9"/>
  <c r="BR342" i="9"/>
  <c r="BQ342" i="9"/>
  <c r="BP342" i="9"/>
  <c r="BO342" i="9"/>
  <c r="BN342" i="9"/>
  <c r="BM342" i="9"/>
  <c r="BL342" i="9"/>
  <c r="BK342" i="9"/>
  <c r="BJ342" i="9"/>
  <c r="BI342" i="9"/>
  <c r="BH342" i="9"/>
  <c r="BG342" i="9"/>
  <c r="BF342" i="9"/>
  <c r="BE342" i="9"/>
  <c r="BD342" i="9"/>
  <c r="BC342" i="9"/>
  <c r="BB342" i="9"/>
  <c r="BA342" i="9"/>
  <c r="AZ342" i="9"/>
  <c r="CK341" i="9"/>
  <c r="CJ341" i="9"/>
  <c r="CI341" i="9"/>
  <c r="CH341" i="9"/>
  <c r="CG341" i="9"/>
  <c r="CF341" i="9"/>
  <c r="CC341" i="9"/>
  <c r="CB341" i="9"/>
  <c r="CA341" i="9"/>
  <c r="BZ341" i="9"/>
  <c r="BY341" i="9"/>
  <c r="BX341" i="9"/>
  <c r="BW341" i="9"/>
  <c r="BV341" i="9"/>
  <c r="BU341" i="9"/>
  <c r="BT341" i="9"/>
  <c r="BS341" i="9"/>
  <c r="BR341" i="9"/>
  <c r="BQ341" i="9"/>
  <c r="BP341" i="9"/>
  <c r="BO341" i="9"/>
  <c r="BN341" i="9"/>
  <c r="BM341" i="9"/>
  <c r="BL341" i="9"/>
  <c r="BK341" i="9"/>
  <c r="BJ341" i="9"/>
  <c r="BI341" i="9"/>
  <c r="BH341" i="9"/>
  <c r="BG341" i="9"/>
  <c r="BF341" i="9"/>
  <c r="BE341" i="9"/>
  <c r="BD341" i="9"/>
  <c r="BC341" i="9"/>
  <c r="BB341" i="9"/>
  <c r="BA341" i="9"/>
  <c r="AZ341" i="9"/>
  <c r="CK340" i="9"/>
  <c r="CJ340" i="9"/>
  <c r="CI340" i="9"/>
  <c r="CH340" i="9"/>
  <c r="CG340" i="9"/>
  <c r="CF340" i="9"/>
  <c r="CC340" i="9"/>
  <c r="CB340" i="9"/>
  <c r="CA340" i="9"/>
  <c r="BZ340" i="9"/>
  <c r="BY340" i="9"/>
  <c r="BX340" i="9"/>
  <c r="BW340" i="9"/>
  <c r="BV340" i="9"/>
  <c r="BU340" i="9"/>
  <c r="BT340" i="9"/>
  <c r="BS340" i="9"/>
  <c r="BR340" i="9"/>
  <c r="BQ340" i="9"/>
  <c r="BP340" i="9"/>
  <c r="BO340" i="9"/>
  <c r="BN340" i="9"/>
  <c r="BM340" i="9"/>
  <c r="BL340" i="9"/>
  <c r="BK340" i="9"/>
  <c r="BJ340" i="9"/>
  <c r="BI340" i="9"/>
  <c r="BH340" i="9"/>
  <c r="BG340" i="9"/>
  <c r="BF340" i="9"/>
  <c r="BE340" i="9"/>
  <c r="BD340" i="9"/>
  <c r="BC340" i="9"/>
  <c r="BB340" i="9"/>
  <c r="BA340" i="9"/>
  <c r="AZ340" i="9"/>
  <c r="CK339" i="9"/>
  <c r="CJ339" i="9"/>
  <c r="CI339" i="9"/>
  <c r="CH339" i="9"/>
  <c r="CG339" i="9"/>
  <c r="CF339" i="9"/>
  <c r="CC339" i="9"/>
  <c r="CB339" i="9"/>
  <c r="CA339" i="9"/>
  <c r="BZ339" i="9"/>
  <c r="BY339" i="9"/>
  <c r="BX339" i="9"/>
  <c r="BW339" i="9"/>
  <c r="BV339" i="9"/>
  <c r="BU339" i="9"/>
  <c r="BT339" i="9"/>
  <c r="BS339" i="9"/>
  <c r="BR339" i="9"/>
  <c r="BQ339" i="9"/>
  <c r="BP339" i="9"/>
  <c r="BO339" i="9"/>
  <c r="BN339" i="9"/>
  <c r="BM339" i="9"/>
  <c r="BL339" i="9"/>
  <c r="BK339" i="9"/>
  <c r="BJ339" i="9"/>
  <c r="BI339" i="9"/>
  <c r="BH339" i="9"/>
  <c r="BG339" i="9"/>
  <c r="BF339" i="9"/>
  <c r="BE339" i="9"/>
  <c r="BD339" i="9"/>
  <c r="BC339" i="9"/>
  <c r="BB339" i="9"/>
  <c r="BA339" i="9"/>
  <c r="AZ339" i="9"/>
  <c r="CK338" i="9"/>
  <c r="CJ338" i="9"/>
  <c r="CI338" i="9"/>
  <c r="CH338" i="9"/>
  <c r="CG338" i="9"/>
  <c r="CF338" i="9"/>
  <c r="CC338" i="9"/>
  <c r="CB338" i="9"/>
  <c r="CA338" i="9"/>
  <c r="BZ338" i="9"/>
  <c r="BY338" i="9"/>
  <c r="BX338" i="9"/>
  <c r="BW338" i="9"/>
  <c r="BV338" i="9"/>
  <c r="BU338" i="9"/>
  <c r="BT338" i="9"/>
  <c r="BS338" i="9"/>
  <c r="BR338" i="9"/>
  <c r="BQ338" i="9"/>
  <c r="BP338" i="9"/>
  <c r="BO338" i="9"/>
  <c r="BN338" i="9"/>
  <c r="BM338" i="9"/>
  <c r="BL338" i="9"/>
  <c r="BK338" i="9"/>
  <c r="BJ338" i="9"/>
  <c r="BI338" i="9"/>
  <c r="BH338" i="9"/>
  <c r="BG338" i="9"/>
  <c r="BF338" i="9"/>
  <c r="BE338" i="9"/>
  <c r="BD338" i="9"/>
  <c r="BC338" i="9"/>
  <c r="BB338" i="9"/>
  <c r="BA338" i="9"/>
  <c r="AZ338" i="9"/>
  <c r="CK337" i="9"/>
  <c r="CJ337" i="9"/>
  <c r="CI337" i="9"/>
  <c r="CH337" i="9"/>
  <c r="CG337" i="9"/>
  <c r="CF337" i="9"/>
  <c r="CC337" i="9"/>
  <c r="CB337" i="9"/>
  <c r="CA337" i="9"/>
  <c r="BZ337" i="9"/>
  <c r="BY337" i="9"/>
  <c r="BX337" i="9"/>
  <c r="BW337" i="9"/>
  <c r="BV337" i="9"/>
  <c r="BU337" i="9"/>
  <c r="BT337" i="9"/>
  <c r="BS337" i="9"/>
  <c r="BR337" i="9"/>
  <c r="BQ337" i="9"/>
  <c r="BP337" i="9"/>
  <c r="BO337" i="9"/>
  <c r="BN337" i="9"/>
  <c r="BM337" i="9"/>
  <c r="BL337" i="9"/>
  <c r="BK337" i="9"/>
  <c r="BJ337" i="9"/>
  <c r="BI337" i="9"/>
  <c r="BH337" i="9"/>
  <c r="BG337" i="9"/>
  <c r="BF337" i="9"/>
  <c r="BE337" i="9"/>
  <c r="BD337" i="9"/>
  <c r="BC337" i="9"/>
  <c r="BB337" i="9"/>
  <c r="BA337" i="9"/>
  <c r="AZ337" i="9"/>
  <c r="CK336" i="9"/>
  <c r="CJ336" i="9"/>
  <c r="CI336" i="9"/>
  <c r="CH336" i="9"/>
  <c r="CG336" i="9"/>
  <c r="CF336" i="9"/>
  <c r="CC336" i="9"/>
  <c r="CB336" i="9"/>
  <c r="CA336" i="9"/>
  <c r="BZ336" i="9"/>
  <c r="BY336" i="9"/>
  <c r="BX336" i="9"/>
  <c r="BW336" i="9"/>
  <c r="BV336" i="9"/>
  <c r="BU336" i="9"/>
  <c r="BT336" i="9"/>
  <c r="BS336" i="9"/>
  <c r="BR336" i="9"/>
  <c r="BQ336" i="9"/>
  <c r="BP336" i="9"/>
  <c r="BO336" i="9"/>
  <c r="BN336" i="9"/>
  <c r="BM336" i="9"/>
  <c r="BL336" i="9"/>
  <c r="BK336" i="9"/>
  <c r="BJ336" i="9"/>
  <c r="BI336" i="9"/>
  <c r="BH336" i="9"/>
  <c r="BG336" i="9"/>
  <c r="BF336" i="9"/>
  <c r="BE336" i="9"/>
  <c r="BD336" i="9"/>
  <c r="BC336" i="9"/>
  <c r="BB336" i="9"/>
  <c r="BA336" i="9"/>
  <c r="AZ336" i="9"/>
  <c r="CK335" i="9"/>
  <c r="CJ335" i="9"/>
  <c r="CI335" i="9"/>
  <c r="CH335" i="9"/>
  <c r="CG335" i="9"/>
  <c r="CF335" i="9"/>
  <c r="CC335" i="9"/>
  <c r="CB335" i="9"/>
  <c r="CA335" i="9"/>
  <c r="BZ335" i="9"/>
  <c r="BY335" i="9"/>
  <c r="BX335" i="9"/>
  <c r="BW335" i="9"/>
  <c r="BV335" i="9"/>
  <c r="BU335" i="9"/>
  <c r="BT335" i="9"/>
  <c r="BS335" i="9"/>
  <c r="BR335" i="9"/>
  <c r="BQ335" i="9"/>
  <c r="BP335" i="9"/>
  <c r="BO335" i="9"/>
  <c r="BN335" i="9"/>
  <c r="BM335" i="9"/>
  <c r="BL335" i="9"/>
  <c r="BK335" i="9"/>
  <c r="BJ335" i="9"/>
  <c r="BI335" i="9"/>
  <c r="BH335" i="9"/>
  <c r="BG335" i="9"/>
  <c r="BF335" i="9"/>
  <c r="BE335" i="9"/>
  <c r="BD335" i="9"/>
  <c r="BC335" i="9"/>
  <c r="BB335" i="9"/>
  <c r="BA335" i="9"/>
  <c r="AZ335" i="9"/>
  <c r="CK334" i="9"/>
  <c r="CJ334" i="9"/>
  <c r="CI334" i="9"/>
  <c r="CH334" i="9"/>
  <c r="CG334" i="9"/>
  <c r="CF334" i="9"/>
  <c r="CC334" i="9"/>
  <c r="CB334" i="9"/>
  <c r="CA334" i="9"/>
  <c r="BZ334" i="9"/>
  <c r="BY334" i="9"/>
  <c r="BX334" i="9"/>
  <c r="BW334" i="9"/>
  <c r="BV334" i="9"/>
  <c r="BU334" i="9"/>
  <c r="BT334" i="9"/>
  <c r="BS334" i="9"/>
  <c r="BR334" i="9"/>
  <c r="BQ334" i="9"/>
  <c r="BP334" i="9"/>
  <c r="BO334" i="9"/>
  <c r="BN334" i="9"/>
  <c r="BM334" i="9"/>
  <c r="BL334" i="9"/>
  <c r="BK334" i="9"/>
  <c r="BJ334" i="9"/>
  <c r="BI334" i="9"/>
  <c r="BH334" i="9"/>
  <c r="BG334" i="9"/>
  <c r="BF334" i="9"/>
  <c r="BE334" i="9"/>
  <c r="BD334" i="9"/>
  <c r="BC334" i="9"/>
  <c r="BB334" i="9"/>
  <c r="BA334" i="9"/>
  <c r="AZ334" i="9"/>
  <c r="CK333" i="9"/>
  <c r="CJ333" i="9"/>
  <c r="CI333" i="9"/>
  <c r="CH333" i="9"/>
  <c r="CG333" i="9"/>
  <c r="CF333" i="9"/>
  <c r="CC333" i="9"/>
  <c r="CB333" i="9"/>
  <c r="CA333" i="9"/>
  <c r="BZ333" i="9"/>
  <c r="BY333" i="9"/>
  <c r="BX333" i="9"/>
  <c r="BW333" i="9"/>
  <c r="BV333" i="9"/>
  <c r="BU333" i="9"/>
  <c r="BT333" i="9"/>
  <c r="BS333" i="9"/>
  <c r="BR333" i="9"/>
  <c r="BQ333" i="9"/>
  <c r="BP333" i="9"/>
  <c r="BO333" i="9"/>
  <c r="BN333" i="9"/>
  <c r="BM333" i="9"/>
  <c r="BL333" i="9"/>
  <c r="BK333" i="9"/>
  <c r="BJ333" i="9"/>
  <c r="BI333" i="9"/>
  <c r="BH333" i="9"/>
  <c r="BG333" i="9"/>
  <c r="BF333" i="9"/>
  <c r="BE333" i="9"/>
  <c r="BD333" i="9"/>
  <c r="BC333" i="9"/>
  <c r="BB333" i="9"/>
  <c r="BA333" i="9"/>
  <c r="AZ333" i="9"/>
  <c r="CK332" i="9"/>
  <c r="CJ332" i="9"/>
  <c r="CI332" i="9"/>
  <c r="CH332" i="9"/>
  <c r="CG332" i="9"/>
  <c r="CF332" i="9"/>
  <c r="CC332" i="9"/>
  <c r="CB332" i="9"/>
  <c r="CA332" i="9"/>
  <c r="BZ332" i="9"/>
  <c r="BY332" i="9"/>
  <c r="BX332" i="9"/>
  <c r="BW332" i="9"/>
  <c r="BV332" i="9"/>
  <c r="BU332" i="9"/>
  <c r="BT332" i="9"/>
  <c r="BS332" i="9"/>
  <c r="BR332" i="9"/>
  <c r="BQ332" i="9"/>
  <c r="BP332" i="9"/>
  <c r="BO332" i="9"/>
  <c r="BN332" i="9"/>
  <c r="BM332" i="9"/>
  <c r="BL332" i="9"/>
  <c r="BK332" i="9"/>
  <c r="BJ332" i="9"/>
  <c r="BI332" i="9"/>
  <c r="BH332" i="9"/>
  <c r="BG332" i="9"/>
  <c r="BF332" i="9"/>
  <c r="BE332" i="9"/>
  <c r="BD332" i="9"/>
  <c r="BC332" i="9"/>
  <c r="BB332" i="9"/>
  <c r="BA332" i="9"/>
  <c r="AZ332" i="9"/>
  <c r="CK331" i="9"/>
  <c r="CJ331" i="9"/>
  <c r="CI331" i="9"/>
  <c r="CH331" i="9"/>
  <c r="CG331" i="9"/>
  <c r="CF331" i="9"/>
  <c r="CC331" i="9"/>
  <c r="CB331" i="9"/>
  <c r="CA331" i="9"/>
  <c r="BZ331" i="9"/>
  <c r="BY331" i="9"/>
  <c r="BX331" i="9"/>
  <c r="BW331" i="9"/>
  <c r="BV331" i="9"/>
  <c r="BU331" i="9"/>
  <c r="BT331" i="9"/>
  <c r="BS331" i="9"/>
  <c r="BR331" i="9"/>
  <c r="BQ331" i="9"/>
  <c r="BP331" i="9"/>
  <c r="BO331" i="9"/>
  <c r="BN331" i="9"/>
  <c r="BM331" i="9"/>
  <c r="BL331" i="9"/>
  <c r="BK331" i="9"/>
  <c r="BJ331" i="9"/>
  <c r="BI331" i="9"/>
  <c r="BH331" i="9"/>
  <c r="BG331" i="9"/>
  <c r="BF331" i="9"/>
  <c r="BE331" i="9"/>
  <c r="BD331" i="9"/>
  <c r="BC331" i="9"/>
  <c r="BB331" i="9"/>
  <c r="BA331" i="9"/>
  <c r="AZ331" i="9"/>
  <c r="CK330" i="9"/>
  <c r="CJ330" i="9"/>
  <c r="CI330" i="9"/>
  <c r="CH330" i="9"/>
  <c r="CG330" i="9"/>
  <c r="CF330" i="9"/>
  <c r="CC330" i="9"/>
  <c r="CB330" i="9"/>
  <c r="CA330" i="9"/>
  <c r="BZ330" i="9"/>
  <c r="BY330" i="9"/>
  <c r="BX330" i="9"/>
  <c r="BW330" i="9"/>
  <c r="BV330" i="9"/>
  <c r="BU330" i="9"/>
  <c r="BT330" i="9"/>
  <c r="BS330" i="9"/>
  <c r="BR330" i="9"/>
  <c r="BQ330" i="9"/>
  <c r="BP330" i="9"/>
  <c r="BO330" i="9"/>
  <c r="BN330" i="9"/>
  <c r="BM330" i="9"/>
  <c r="BL330" i="9"/>
  <c r="BK330" i="9"/>
  <c r="BJ330" i="9"/>
  <c r="BI330" i="9"/>
  <c r="BH330" i="9"/>
  <c r="BG330" i="9"/>
  <c r="BF330" i="9"/>
  <c r="BE330" i="9"/>
  <c r="BD330" i="9"/>
  <c r="BC330" i="9"/>
  <c r="BB330" i="9"/>
  <c r="BA330" i="9"/>
  <c r="AZ330" i="9"/>
  <c r="CK329" i="9"/>
  <c r="CJ329" i="9"/>
  <c r="CI329" i="9"/>
  <c r="CH329" i="9"/>
  <c r="CG329" i="9"/>
  <c r="CF329" i="9"/>
  <c r="CC329" i="9"/>
  <c r="CB329" i="9"/>
  <c r="CA329" i="9"/>
  <c r="BZ329" i="9"/>
  <c r="BY329" i="9"/>
  <c r="BX329" i="9"/>
  <c r="BW329" i="9"/>
  <c r="BV329" i="9"/>
  <c r="BU329" i="9"/>
  <c r="BT329" i="9"/>
  <c r="BS329" i="9"/>
  <c r="BR329" i="9"/>
  <c r="BQ329" i="9"/>
  <c r="BP329" i="9"/>
  <c r="BO329" i="9"/>
  <c r="BN329" i="9"/>
  <c r="BM329" i="9"/>
  <c r="BL329" i="9"/>
  <c r="BK329" i="9"/>
  <c r="BJ329" i="9"/>
  <c r="BI329" i="9"/>
  <c r="BH329" i="9"/>
  <c r="BG329" i="9"/>
  <c r="BF329" i="9"/>
  <c r="BE329" i="9"/>
  <c r="BD329" i="9"/>
  <c r="BC329" i="9"/>
  <c r="BB329" i="9"/>
  <c r="BA329" i="9"/>
  <c r="AZ329" i="9"/>
  <c r="CK328" i="9"/>
  <c r="CJ328" i="9"/>
  <c r="CI328" i="9"/>
  <c r="CH328" i="9"/>
  <c r="CG328" i="9"/>
  <c r="CF328" i="9"/>
  <c r="CC328" i="9"/>
  <c r="CB328" i="9"/>
  <c r="CA328" i="9"/>
  <c r="BZ328" i="9"/>
  <c r="BY328" i="9"/>
  <c r="BX328" i="9"/>
  <c r="BW328" i="9"/>
  <c r="BV328" i="9"/>
  <c r="BU328" i="9"/>
  <c r="BT328" i="9"/>
  <c r="BS328" i="9"/>
  <c r="BR328" i="9"/>
  <c r="BQ328" i="9"/>
  <c r="BP328" i="9"/>
  <c r="BO328" i="9"/>
  <c r="BN328" i="9"/>
  <c r="BM328" i="9"/>
  <c r="BL328" i="9"/>
  <c r="BK328" i="9"/>
  <c r="BJ328" i="9"/>
  <c r="BI328" i="9"/>
  <c r="BH328" i="9"/>
  <c r="BG328" i="9"/>
  <c r="BF328" i="9"/>
  <c r="BE328" i="9"/>
  <c r="BD328" i="9"/>
  <c r="BC328" i="9"/>
  <c r="BB328" i="9"/>
  <c r="BA328" i="9"/>
  <c r="AZ328" i="9"/>
  <c r="CC258" i="9"/>
  <c r="CF5" i="9"/>
  <c r="CG5" i="9"/>
  <c r="CH5" i="9"/>
  <c r="CI5" i="9"/>
  <c r="CJ5" i="9"/>
  <c r="CK5" i="9"/>
  <c r="CF6" i="9"/>
  <c r="CG6" i="9"/>
  <c r="CH6" i="9"/>
  <c r="CI6" i="9"/>
  <c r="CJ6" i="9"/>
  <c r="CK6" i="9"/>
  <c r="CF7" i="9"/>
  <c r="CG7" i="9"/>
  <c r="CH7" i="9"/>
  <c r="CI7" i="9"/>
  <c r="CJ7" i="9"/>
  <c r="CK7" i="9"/>
  <c r="CF8" i="9"/>
  <c r="CG8" i="9"/>
  <c r="CH8" i="9"/>
  <c r="CI8" i="9"/>
  <c r="CJ8" i="9"/>
  <c r="CK8" i="9"/>
  <c r="CF9" i="9"/>
  <c r="CG9" i="9"/>
  <c r="CH9" i="9"/>
  <c r="CI9" i="9"/>
  <c r="CJ9" i="9"/>
  <c r="CK9" i="9"/>
  <c r="CF10" i="9"/>
  <c r="CG10" i="9"/>
  <c r="CH10" i="9"/>
  <c r="CI10" i="9"/>
  <c r="CJ10" i="9"/>
  <c r="CK10" i="9"/>
  <c r="CF11" i="9"/>
  <c r="CG11" i="9"/>
  <c r="CH11" i="9"/>
  <c r="CI11" i="9"/>
  <c r="CJ11" i="9"/>
  <c r="CK11" i="9"/>
  <c r="CF12" i="9"/>
  <c r="CG12" i="9"/>
  <c r="CH12" i="9"/>
  <c r="CI12" i="9"/>
  <c r="CJ12" i="9"/>
  <c r="CK12" i="9"/>
  <c r="CF13" i="9"/>
  <c r="CG13" i="9"/>
  <c r="CH13" i="9"/>
  <c r="CI13" i="9"/>
  <c r="CJ13" i="9"/>
  <c r="CK13" i="9"/>
  <c r="CF14" i="9"/>
  <c r="CG14" i="9"/>
  <c r="CH14" i="9"/>
  <c r="CI14" i="9"/>
  <c r="CJ14" i="9"/>
  <c r="CK14" i="9"/>
  <c r="CF15" i="9"/>
  <c r="CG15" i="9"/>
  <c r="CH15" i="9"/>
  <c r="CI15" i="9"/>
  <c r="CJ15" i="9"/>
  <c r="CK15" i="9"/>
  <c r="CF16" i="9"/>
  <c r="CG16" i="9"/>
  <c r="CH16" i="9"/>
  <c r="CI16" i="9"/>
  <c r="CJ16" i="9"/>
  <c r="CK16" i="9"/>
  <c r="CF17" i="9"/>
  <c r="CG17" i="9"/>
  <c r="CH17" i="9"/>
  <c r="CI17" i="9"/>
  <c r="CJ17" i="9"/>
  <c r="CK17" i="9"/>
  <c r="CF18" i="9"/>
  <c r="CG18" i="9"/>
  <c r="CH18" i="9"/>
  <c r="CI18" i="9"/>
  <c r="CJ18" i="9"/>
  <c r="CK18" i="9"/>
  <c r="CF19" i="9"/>
  <c r="CG19" i="9"/>
  <c r="CH19" i="9"/>
  <c r="CI19" i="9"/>
  <c r="CJ19" i="9"/>
  <c r="CK19" i="9"/>
  <c r="CF20" i="9"/>
  <c r="CG20" i="9"/>
  <c r="CH20" i="9"/>
  <c r="CI20" i="9"/>
  <c r="CJ20" i="9"/>
  <c r="CK20" i="9"/>
  <c r="CF21" i="9"/>
  <c r="CG21" i="9"/>
  <c r="CH21" i="9"/>
  <c r="CI21" i="9"/>
  <c r="CJ21" i="9"/>
  <c r="CK21" i="9"/>
  <c r="CF22" i="9"/>
  <c r="CG22" i="9"/>
  <c r="CH22" i="9"/>
  <c r="CI22" i="9"/>
  <c r="CJ22" i="9"/>
  <c r="CK22" i="9"/>
  <c r="CF23" i="9"/>
  <c r="CG23" i="9"/>
  <c r="CH23" i="9"/>
  <c r="CI23" i="9"/>
  <c r="CJ23" i="9"/>
  <c r="CK23" i="9"/>
  <c r="CF24" i="9"/>
  <c r="CG24" i="9"/>
  <c r="CH24" i="9"/>
  <c r="CI24" i="9"/>
  <c r="CJ24" i="9"/>
  <c r="CK24" i="9"/>
  <c r="CF25" i="9"/>
  <c r="CG25" i="9"/>
  <c r="CH25" i="9"/>
  <c r="CI25" i="9"/>
  <c r="CJ25" i="9"/>
  <c r="CK25" i="9"/>
  <c r="CF26" i="9"/>
  <c r="CG26" i="9"/>
  <c r="CH26" i="9"/>
  <c r="CI26" i="9"/>
  <c r="CJ26" i="9"/>
  <c r="CK26" i="9"/>
  <c r="CF27" i="9"/>
  <c r="CG27" i="9"/>
  <c r="CH27" i="9"/>
  <c r="CI27" i="9"/>
  <c r="CJ27" i="9"/>
  <c r="CK27" i="9"/>
  <c r="CF28" i="9"/>
  <c r="CG28" i="9"/>
  <c r="CH28" i="9"/>
  <c r="CI28" i="9"/>
  <c r="CJ28" i="9"/>
  <c r="CK28" i="9"/>
  <c r="CF29" i="9"/>
  <c r="CG29" i="9"/>
  <c r="CH29" i="9"/>
  <c r="CI29" i="9"/>
  <c r="CJ29" i="9"/>
  <c r="CK29" i="9"/>
  <c r="CF30" i="9"/>
  <c r="CG30" i="9"/>
  <c r="CH30" i="9"/>
  <c r="CI30" i="9"/>
  <c r="CJ30" i="9"/>
  <c r="CK30" i="9"/>
  <c r="CF31" i="9"/>
  <c r="CG31" i="9"/>
  <c r="CH31" i="9"/>
  <c r="CI31" i="9"/>
  <c r="CJ31" i="9"/>
  <c r="CK31" i="9"/>
  <c r="CF32" i="9"/>
  <c r="CG32" i="9"/>
  <c r="CH32" i="9"/>
  <c r="CI32" i="9"/>
  <c r="CJ32" i="9"/>
  <c r="CK32" i="9"/>
  <c r="CF33" i="9"/>
  <c r="CG33" i="9"/>
  <c r="CH33" i="9"/>
  <c r="CI33" i="9"/>
  <c r="CJ33" i="9"/>
  <c r="CK33" i="9"/>
  <c r="CF34" i="9"/>
  <c r="CG34" i="9"/>
  <c r="CH34" i="9"/>
  <c r="CI34" i="9"/>
  <c r="CJ34" i="9"/>
  <c r="CK34" i="9"/>
  <c r="CF35" i="9"/>
  <c r="CG35" i="9"/>
  <c r="CH35" i="9"/>
  <c r="CI35" i="9"/>
  <c r="CJ35" i="9"/>
  <c r="CK35" i="9"/>
  <c r="CF36" i="9"/>
  <c r="CG36" i="9"/>
  <c r="CH36" i="9"/>
  <c r="CI36" i="9"/>
  <c r="CJ36" i="9"/>
  <c r="CK36" i="9"/>
  <c r="CF37" i="9"/>
  <c r="CG37" i="9"/>
  <c r="CH37" i="9"/>
  <c r="CI37" i="9"/>
  <c r="CJ37" i="9"/>
  <c r="CK37" i="9"/>
  <c r="CF38" i="9"/>
  <c r="CG38" i="9"/>
  <c r="CH38" i="9"/>
  <c r="CI38" i="9"/>
  <c r="CJ38" i="9"/>
  <c r="CK38" i="9"/>
  <c r="CF39" i="9"/>
  <c r="CG39" i="9"/>
  <c r="CH39" i="9"/>
  <c r="CI39" i="9"/>
  <c r="CJ39" i="9"/>
  <c r="CK39" i="9"/>
  <c r="CF40" i="9"/>
  <c r="CG40" i="9"/>
  <c r="CH40" i="9"/>
  <c r="CI40" i="9"/>
  <c r="CJ40" i="9"/>
  <c r="CK40" i="9"/>
  <c r="CF41" i="9"/>
  <c r="CG41" i="9"/>
  <c r="CH41" i="9"/>
  <c r="CI41" i="9"/>
  <c r="CJ41" i="9"/>
  <c r="CK41" i="9"/>
  <c r="CF42" i="9"/>
  <c r="CG42" i="9"/>
  <c r="CH42" i="9"/>
  <c r="CI42" i="9"/>
  <c r="CJ42" i="9"/>
  <c r="CK42" i="9"/>
  <c r="CF43" i="9"/>
  <c r="CG43" i="9"/>
  <c r="CH43" i="9"/>
  <c r="CI43" i="9"/>
  <c r="CJ43" i="9"/>
  <c r="CK43" i="9"/>
  <c r="CF44" i="9"/>
  <c r="CG44" i="9"/>
  <c r="CH44" i="9"/>
  <c r="CI44" i="9"/>
  <c r="CJ44" i="9"/>
  <c r="CK44" i="9"/>
  <c r="CF45" i="9"/>
  <c r="CG45" i="9"/>
  <c r="CH45" i="9"/>
  <c r="CI45" i="9"/>
  <c r="CJ45" i="9"/>
  <c r="CK45" i="9"/>
  <c r="CF46" i="9"/>
  <c r="CG46" i="9"/>
  <c r="CH46" i="9"/>
  <c r="CI46" i="9"/>
  <c r="CJ46" i="9"/>
  <c r="CK46" i="9"/>
  <c r="CF47" i="9"/>
  <c r="CG47" i="9"/>
  <c r="CH47" i="9"/>
  <c r="CI47" i="9"/>
  <c r="CJ47" i="9"/>
  <c r="CK47" i="9"/>
  <c r="CF48" i="9"/>
  <c r="CG48" i="9"/>
  <c r="CH48" i="9"/>
  <c r="CI48" i="9"/>
  <c r="CJ48" i="9"/>
  <c r="CK48" i="9"/>
  <c r="CF49" i="9"/>
  <c r="CG49" i="9"/>
  <c r="CH49" i="9"/>
  <c r="CI49" i="9"/>
  <c r="CJ49" i="9"/>
  <c r="CK49" i="9"/>
  <c r="CF50" i="9"/>
  <c r="CG50" i="9"/>
  <c r="CH50" i="9"/>
  <c r="CI50" i="9"/>
  <c r="CJ50" i="9"/>
  <c r="CK50" i="9"/>
  <c r="CF51" i="9"/>
  <c r="CG51" i="9"/>
  <c r="CH51" i="9"/>
  <c r="CI51" i="9"/>
  <c r="CJ51" i="9"/>
  <c r="CK51" i="9"/>
  <c r="CF52" i="9"/>
  <c r="CG52" i="9"/>
  <c r="CH52" i="9"/>
  <c r="CI52" i="9"/>
  <c r="CJ52" i="9"/>
  <c r="CK52" i="9"/>
  <c r="CF53" i="9"/>
  <c r="CG53" i="9"/>
  <c r="CH53" i="9"/>
  <c r="CI53" i="9"/>
  <c r="CJ53" i="9"/>
  <c r="CK53" i="9"/>
  <c r="CF54" i="9"/>
  <c r="CG54" i="9"/>
  <c r="CH54" i="9"/>
  <c r="CI54" i="9"/>
  <c r="CJ54" i="9"/>
  <c r="CK54" i="9"/>
  <c r="CF55" i="9"/>
  <c r="CG55" i="9"/>
  <c r="CH55" i="9"/>
  <c r="CI55" i="9"/>
  <c r="CJ55" i="9"/>
  <c r="CK55" i="9"/>
  <c r="CF56" i="9"/>
  <c r="CG56" i="9"/>
  <c r="CH56" i="9"/>
  <c r="CI56" i="9"/>
  <c r="CJ56" i="9"/>
  <c r="CK56" i="9"/>
  <c r="CF57" i="9"/>
  <c r="CG57" i="9"/>
  <c r="CH57" i="9"/>
  <c r="CI57" i="9"/>
  <c r="CJ57" i="9"/>
  <c r="CK57" i="9"/>
  <c r="CF58" i="9"/>
  <c r="CG58" i="9"/>
  <c r="CH58" i="9"/>
  <c r="CI58" i="9"/>
  <c r="CJ58" i="9"/>
  <c r="CK58" i="9"/>
  <c r="CF59" i="9"/>
  <c r="CG59" i="9"/>
  <c r="CH59" i="9"/>
  <c r="CI59" i="9"/>
  <c r="CJ59" i="9"/>
  <c r="CK59" i="9"/>
  <c r="CF60" i="9"/>
  <c r="CG60" i="9"/>
  <c r="CH60" i="9"/>
  <c r="CI60" i="9"/>
  <c r="CJ60" i="9"/>
  <c r="CK60" i="9"/>
  <c r="CF61" i="9"/>
  <c r="CG61" i="9"/>
  <c r="CH61" i="9"/>
  <c r="CI61" i="9"/>
  <c r="CJ61" i="9"/>
  <c r="CK61" i="9"/>
  <c r="CF62" i="9"/>
  <c r="CG62" i="9"/>
  <c r="CH62" i="9"/>
  <c r="CI62" i="9"/>
  <c r="CJ62" i="9"/>
  <c r="CK62" i="9"/>
  <c r="CF63" i="9"/>
  <c r="CG63" i="9"/>
  <c r="CH63" i="9"/>
  <c r="CI63" i="9"/>
  <c r="CJ63" i="9"/>
  <c r="CK63" i="9"/>
  <c r="CF64" i="9"/>
  <c r="CG64" i="9"/>
  <c r="CH64" i="9"/>
  <c r="CI64" i="9"/>
  <c r="CJ64" i="9"/>
  <c r="CK64" i="9"/>
  <c r="CF65" i="9"/>
  <c r="CG65" i="9"/>
  <c r="CH65" i="9"/>
  <c r="CI65" i="9"/>
  <c r="CJ65" i="9"/>
  <c r="CK65" i="9"/>
  <c r="CF66" i="9"/>
  <c r="CG66" i="9"/>
  <c r="CH66" i="9"/>
  <c r="CI66" i="9"/>
  <c r="CJ66" i="9"/>
  <c r="CK66" i="9"/>
  <c r="CF67" i="9"/>
  <c r="CG67" i="9"/>
  <c r="CH67" i="9"/>
  <c r="CI67" i="9"/>
  <c r="CJ67" i="9"/>
  <c r="CK67" i="9"/>
  <c r="CF68" i="9"/>
  <c r="CG68" i="9"/>
  <c r="CH68" i="9"/>
  <c r="CI68" i="9"/>
  <c r="CJ68" i="9"/>
  <c r="CK68" i="9"/>
  <c r="CF69" i="9"/>
  <c r="CG69" i="9"/>
  <c r="CH69" i="9"/>
  <c r="CI69" i="9"/>
  <c r="CJ69" i="9"/>
  <c r="CK69" i="9"/>
  <c r="CF70" i="9"/>
  <c r="CG70" i="9"/>
  <c r="CH70" i="9"/>
  <c r="CI70" i="9"/>
  <c r="CJ70" i="9"/>
  <c r="CK70" i="9"/>
  <c r="CF71" i="9"/>
  <c r="CG71" i="9"/>
  <c r="CH71" i="9"/>
  <c r="CI71" i="9"/>
  <c r="CJ71" i="9"/>
  <c r="CK71" i="9"/>
  <c r="CF72" i="9"/>
  <c r="CG72" i="9"/>
  <c r="CH72" i="9"/>
  <c r="CI72" i="9"/>
  <c r="CJ72" i="9"/>
  <c r="CK72" i="9"/>
  <c r="CF73" i="9"/>
  <c r="CG73" i="9"/>
  <c r="CH73" i="9"/>
  <c r="CI73" i="9"/>
  <c r="CJ73" i="9"/>
  <c r="CK73" i="9"/>
  <c r="CF74" i="9"/>
  <c r="CG74" i="9"/>
  <c r="CH74" i="9"/>
  <c r="CI74" i="9"/>
  <c r="CJ74" i="9"/>
  <c r="CK74" i="9"/>
  <c r="CF75" i="9"/>
  <c r="CG75" i="9"/>
  <c r="CH75" i="9"/>
  <c r="CI75" i="9"/>
  <c r="CJ75" i="9"/>
  <c r="CK75" i="9"/>
  <c r="CF76" i="9"/>
  <c r="CG76" i="9"/>
  <c r="CH76" i="9"/>
  <c r="CI76" i="9"/>
  <c r="CJ76" i="9"/>
  <c r="CK76" i="9"/>
  <c r="CF77" i="9"/>
  <c r="CG77" i="9"/>
  <c r="CH77" i="9"/>
  <c r="CI77" i="9"/>
  <c r="CJ77" i="9"/>
  <c r="CK77" i="9"/>
  <c r="CF78" i="9"/>
  <c r="CG78" i="9"/>
  <c r="CH78" i="9"/>
  <c r="CI78" i="9"/>
  <c r="CJ78" i="9"/>
  <c r="CK78" i="9"/>
  <c r="CF79" i="9"/>
  <c r="CG79" i="9"/>
  <c r="CH79" i="9"/>
  <c r="CI79" i="9"/>
  <c r="CJ79" i="9"/>
  <c r="CK79" i="9"/>
  <c r="CF80" i="9"/>
  <c r="CG80" i="9"/>
  <c r="CH80" i="9"/>
  <c r="CI80" i="9"/>
  <c r="CJ80" i="9"/>
  <c r="CK80" i="9"/>
  <c r="CF81" i="9"/>
  <c r="CG81" i="9"/>
  <c r="CH81" i="9"/>
  <c r="CI81" i="9"/>
  <c r="CJ81" i="9"/>
  <c r="CK81" i="9"/>
  <c r="CF82" i="9"/>
  <c r="CG82" i="9"/>
  <c r="CH82" i="9"/>
  <c r="CI82" i="9"/>
  <c r="CJ82" i="9"/>
  <c r="CK82" i="9"/>
  <c r="CF83" i="9"/>
  <c r="CG83" i="9"/>
  <c r="CH83" i="9"/>
  <c r="CI83" i="9"/>
  <c r="CJ83" i="9"/>
  <c r="CK83" i="9"/>
  <c r="CF84" i="9"/>
  <c r="CG84" i="9"/>
  <c r="CH84" i="9"/>
  <c r="CI84" i="9"/>
  <c r="CJ84" i="9"/>
  <c r="CK84" i="9"/>
  <c r="CF85" i="9"/>
  <c r="CG85" i="9"/>
  <c r="CH85" i="9"/>
  <c r="CI85" i="9"/>
  <c r="CJ85" i="9"/>
  <c r="CK85" i="9"/>
  <c r="CF86" i="9"/>
  <c r="CG86" i="9"/>
  <c r="CH86" i="9"/>
  <c r="CI86" i="9"/>
  <c r="CJ86" i="9"/>
  <c r="CK86" i="9"/>
  <c r="CF87" i="9"/>
  <c r="CG87" i="9"/>
  <c r="CH87" i="9"/>
  <c r="CI87" i="9"/>
  <c r="CJ87" i="9"/>
  <c r="CK87" i="9"/>
  <c r="CF88" i="9"/>
  <c r="CG88" i="9"/>
  <c r="CH88" i="9"/>
  <c r="CI88" i="9"/>
  <c r="CJ88" i="9"/>
  <c r="CK88" i="9"/>
  <c r="CF89" i="9"/>
  <c r="CG89" i="9"/>
  <c r="CH89" i="9"/>
  <c r="CI89" i="9"/>
  <c r="CJ89" i="9"/>
  <c r="CK89" i="9"/>
  <c r="CF90" i="9"/>
  <c r="CG90" i="9"/>
  <c r="CH90" i="9"/>
  <c r="CI90" i="9"/>
  <c r="CJ90" i="9"/>
  <c r="CK90" i="9"/>
  <c r="CF91" i="9"/>
  <c r="CG91" i="9"/>
  <c r="CH91" i="9"/>
  <c r="CI91" i="9"/>
  <c r="CJ91" i="9"/>
  <c r="CK91" i="9"/>
  <c r="CF92" i="9"/>
  <c r="CG92" i="9"/>
  <c r="CH92" i="9"/>
  <c r="CI92" i="9"/>
  <c r="CJ92" i="9"/>
  <c r="CK92" i="9"/>
  <c r="CF93" i="9"/>
  <c r="CG93" i="9"/>
  <c r="CH93" i="9"/>
  <c r="CI93" i="9"/>
  <c r="CJ93" i="9"/>
  <c r="CK93" i="9"/>
  <c r="CF94" i="9"/>
  <c r="CG94" i="9"/>
  <c r="CH94" i="9"/>
  <c r="CI94" i="9"/>
  <c r="CJ94" i="9"/>
  <c r="CK94" i="9"/>
  <c r="CF95" i="9"/>
  <c r="CG95" i="9"/>
  <c r="CH95" i="9"/>
  <c r="CI95" i="9"/>
  <c r="CJ95" i="9"/>
  <c r="CK95" i="9"/>
  <c r="CF96" i="9"/>
  <c r="CG96" i="9"/>
  <c r="CH96" i="9"/>
  <c r="CI96" i="9"/>
  <c r="CJ96" i="9"/>
  <c r="CK96" i="9"/>
  <c r="CF97" i="9"/>
  <c r="CG97" i="9"/>
  <c r="CH97" i="9"/>
  <c r="CI97" i="9"/>
  <c r="CJ97" i="9"/>
  <c r="CK97" i="9"/>
  <c r="CF98" i="9"/>
  <c r="CG98" i="9"/>
  <c r="CH98" i="9"/>
  <c r="CI98" i="9"/>
  <c r="CJ98" i="9"/>
  <c r="CK98" i="9"/>
  <c r="CF99" i="9"/>
  <c r="CG99" i="9"/>
  <c r="CH99" i="9"/>
  <c r="CI99" i="9"/>
  <c r="CJ99" i="9"/>
  <c r="CK99" i="9"/>
  <c r="CF100" i="9"/>
  <c r="CG100" i="9"/>
  <c r="CH100" i="9"/>
  <c r="CI100" i="9"/>
  <c r="CJ100" i="9"/>
  <c r="CK100" i="9"/>
  <c r="CF101" i="9"/>
  <c r="CG101" i="9"/>
  <c r="CH101" i="9"/>
  <c r="CI101" i="9"/>
  <c r="CJ101" i="9"/>
  <c r="CK101" i="9"/>
  <c r="CF102" i="9"/>
  <c r="CG102" i="9"/>
  <c r="CH102" i="9"/>
  <c r="CI102" i="9"/>
  <c r="CJ102" i="9"/>
  <c r="CK102" i="9"/>
  <c r="CF103" i="9"/>
  <c r="CG103" i="9"/>
  <c r="CH103" i="9"/>
  <c r="CI103" i="9"/>
  <c r="CJ103" i="9"/>
  <c r="CK103" i="9"/>
  <c r="CF104" i="9"/>
  <c r="CG104" i="9"/>
  <c r="CH104" i="9"/>
  <c r="CI104" i="9"/>
  <c r="CJ104" i="9"/>
  <c r="CK104" i="9"/>
  <c r="CF105" i="9"/>
  <c r="CG105" i="9"/>
  <c r="CH105" i="9"/>
  <c r="CI105" i="9"/>
  <c r="CJ105" i="9"/>
  <c r="CK105" i="9"/>
  <c r="CF106" i="9"/>
  <c r="CG106" i="9"/>
  <c r="CH106" i="9"/>
  <c r="CI106" i="9"/>
  <c r="CJ106" i="9"/>
  <c r="CK106" i="9"/>
  <c r="CF107" i="9"/>
  <c r="CG107" i="9"/>
  <c r="CH107" i="9"/>
  <c r="CI107" i="9"/>
  <c r="CJ107" i="9"/>
  <c r="CK107" i="9"/>
  <c r="CF108" i="9"/>
  <c r="CG108" i="9"/>
  <c r="CH108" i="9"/>
  <c r="CI108" i="9"/>
  <c r="CJ108" i="9"/>
  <c r="CK108" i="9"/>
  <c r="CF109" i="9"/>
  <c r="CG109" i="9"/>
  <c r="CH109" i="9"/>
  <c r="CI109" i="9"/>
  <c r="CJ109" i="9"/>
  <c r="CK109" i="9"/>
  <c r="CF110" i="9"/>
  <c r="CG110" i="9"/>
  <c r="CH110" i="9"/>
  <c r="CI110" i="9"/>
  <c r="CJ110" i="9"/>
  <c r="CK110" i="9"/>
  <c r="CF111" i="9"/>
  <c r="CG111" i="9"/>
  <c r="CH111" i="9"/>
  <c r="CI111" i="9"/>
  <c r="CJ111" i="9"/>
  <c r="CK111" i="9"/>
  <c r="CF112" i="9"/>
  <c r="CG112" i="9"/>
  <c r="CH112" i="9"/>
  <c r="CI112" i="9"/>
  <c r="CJ112" i="9"/>
  <c r="CK112" i="9"/>
  <c r="CF113" i="9"/>
  <c r="CG113" i="9"/>
  <c r="CH113" i="9"/>
  <c r="CI113" i="9"/>
  <c r="CJ113" i="9"/>
  <c r="CK113" i="9"/>
  <c r="CF114" i="9"/>
  <c r="CG114" i="9"/>
  <c r="CH114" i="9"/>
  <c r="CI114" i="9"/>
  <c r="CJ114" i="9"/>
  <c r="CK114" i="9"/>
  <c r="CF115" i="9"/>
  <c r="CG115" i="9"/>
  <c r="CH115" i="9"/>
  <c r="CI115" i="9"/>
  <c r="CJ115" i="9"/>
  <c r="CK115" i="9"/>
  <c r="CF116" i="9"/>
  <c r="CG116" i="9"/>
  <c r="CH116" i="9"/>
  <c r="CI116" i="9"/>
  <c r="CJ116" i="9"/>
  <c r="CK116" i="9"/>
  <c r="CF117" i="9"/>
  <c r="CG117" i="9"/>
  <c r="CH117" i="9"/>
  <c r="CI117" i="9"/>
  <c r="CJ117" i="9"/>
  <c r="CK117" i="9"/>
  <c r="CF118" i="9"/>
  <c r="CG118" i="9"/>
  <c r="CH118" i="9"/>
  <c r="CI118" i="9"/>
  <c r="CJ118" i="9"/>
  <c r="CK118" i="9"/>
  <c r="CF119" i="9"/>
  <c r="CG119" i="9"/>
  <c r="CH119" i="9"/>
  <c r="CI119" i="9"/>
  <c r="CJ119" i="9"/>
  <c r="CK119" i="9"/>
  <c r="CF120" i="9"/>
  <c r="CG120" i="9"/>
  <c r="CH120" i="9"/>
  <c r="CI120" i="9"/>
  <c r="CJ120" i="9"/>
  <c r="CK120" i="9"/>
  <c r="CF121" i="9"/>
  <c r="CG121" i="9"/>
  <c r="CH121" i="9"/>
  <c r="CI121" i="9"/>
  <c r="CJ121" i="9"/>
  <c r="CK121" i="9"/>
  <c r="CF122" i="9"/>
  <c r="CG122" i="9"/>
  <c r="CH122" i="9"/>
  <c r="CI122" i="9"/>
  <c r="CJ122" i="9"/>
  <c r="CK122" i="9"/>
  <c r="CF123" i="9"/>
  <c r="CG123" i="9"/>
  <c r="CH123" i="9"/>
  <c r="CI123" i="9"/>
  <c r="CJ123" i="9"/>
  <c r="CK123" i="9"/>
  <c r="CF124" i="9"/>
  <c r="CG124" i="9"/>
  <c r="CH124" i="9"/>
  <c r="CI124" i="9"/>
  <c r="CJ124" i="9"/>
  <c r="CK124" i="9"/>
  <c r="CF125" i="9"/>
  <c r="CG125" i="9"/>
  <c r="CH125" i="9"/>
  <c r="CI125" i="9"/>
  <c r="CJ125" i="9"/>
  <c r="CK125" i="9"/>
  <c r="CF126" i="9"/>
  <c r="CG126" i="9"/>
  <c r="CH126" i="9"/>
  <c r="CI126" i="9"/>
  <c r="CJ126" i="9"/>
  <c r="CK126" i="9"/>
  <c r="CF127" i="9"/>
  <c r="CG127" i="9"/>
  <c r="CH127" i="9"/>
  <c r="CI127" i="9"/>
  <c r="CJ127" i="9"/>
  <c r="CK127" i="9"/>
  <c r="CF128" i="9"/>
  <c r="CG128" i="9"/>
  <c r="CH128" i="9"/>
  <c r="CI128" i="9"/>
  <c r="CJ128" i="9"/>
  <c r="CK128" i="9"/>
  <c r="CF129" i="9"/>
  <c r="CG129" i="9"/>
  <c r="CH129" i="9"/>
  <c r="CI129" i="9"/>
  <c r="CJ129" i="9"/>
  <c r="CK129" i="9"/>
  <c r="CF130" i="9"/>
  <c r="CG130" i="9"/>
  <c r="CH130" i="9"/>
  <c r="CI130" i="9"/>
  <c r="CJ130" i="9"/>
  <c r="CK130" i="9"/>
  <c r="CF131" i="9"/>
  <c r="CG131" i="9"/>
  <c r="CH131" i="9"/>
  <c r="CI131" i="9"/>
  <c r="CJ131" i="9"/>
  <c r="CK131" i="9"/>
  <c r="CF132" i="9"/>
  <c r="CG132" i="9"/>
  <c r="CH132" i="9"/>
  <c r="CI132" i="9"/>
  <c r="CJ132" i="9"/>
  <c r="CK132" i="9"/>
  <c r="CF133" i="9"/>
  <c r="CG133" i="9"/>
  <c r="CH133" i="9"/>
  <c r="CI133" i="9"/>
  <c r="CJ133" i="9"/>
  <c r="CK133" i="9"/>
  <c r="CF134" i="9"/>
  <c r="CG134" i="9"/>
  <c r="CH134" i="9"/>
  <c r="CI134" i="9"/>
  <c r="CJ134" i="9"/>
  <c r="CK134" i="9"/>
  <c r="CF135" i="9"/>
  <c r="CG135" i="9"/>
  <c r="CH135" i="9"/>
  <c r="CI135" i="9"/>
  <c r="CJ135" i="9"/>
  <c r="CK135" i="9"/>
  <c r="CF136" i="9"/>
  <c r="CG136" i="9"/>
  <c r="CH136" i="9"/>
  <c r="CI136" i="9"/>
  <c r="CJ136" i="9"/>
  <c r="CK136" i="9"/>
  <c r="CF137" i="9"/>
  <c r="CG137" i="9"/>
  <c r="CH137" i="9"/>
  <c r="CI137" i="9"/>
  <c r="CJ137" i="9"/>
  <c r="CK137" i="9"/>
  <c r="CF138" i="9"/>
  <c r="CG138" i="9"/>
  <c r="CH138" i="9"/>
  <c r="CI138" i="9"/>
  <c r="CJ138" i="9"/>
  <c r="CK138" i="9"/>
  <c r="CF139" i="9"/>
  <c r="CG139" i="9"/>
  <c r="CH139" i="9"/>
  <c r="CI139" i="9"/>
  <c r="CJ139" i="9"/>
  <c r="CK139" i="9"/>
  <c r="CF140" i="9"/>
  <c r="CG140" i="9"/>
  <c r="CH140" i="9"/>
  <c r="CI140" i="9"/>
  <c r="CJ140" i="9"/>
  <c r="CK140" i="9"/>
  <c r="CF141" i="9"/>
  <c r="CG141" i="9"/>
  <c r="CH141" i="9"/>
  <c r="CI141" i="9"/>
  <c r="CJ141" i="9"/>
  <c r="CK141" i="9"/>
  <c r="CF142" i="9"/>
  <c r="CG142" i="9"/>
  <c r="CH142" i="9"/>
  <c r="CI142" i="9"/>
  <c r="CJ142" i="9"/>
  <c r="CK142" i="9"/>
  <c r="CF143" i="9"/>
  <c r="CG143" i="9"/>
  <c r="CH143" i="9"/>
  <c r="CI143" i="9"/>
  <c r="CJ143" i="9"/>
  <c r="CK143" i="9"/>
  <c r="CF144" i="9"/>
  <c r="CG144" i="9"/>
  <c r="CH144" i="9"/>
  <c r="CI144" i="9"/>
  <c r="CJ144" i="9"/>
  <c r="CK144" i="9"/>
  <c r="CF145" i="9"/>
  <c r="CG145" i="9"/>
  <c r="CH145" i="9"/>
  <c r="CI145" i="9"/>
  <c r="CJ145" i="9"/>
  <c r="CK145" i="9"/>
  <c r="CF146" i="9"/>
  <c r="CG146" i="9"/>
  <c r="CH146" i="9"/>
  <c r="CI146" i="9"/>
  <c r="CJ146" i="9"/>
  <c r="CK146" i="9"/>
  <c r="CF147" i="9"/>
  <c r="CG147" i="9"/>
  <c r="CH147" i="9"/>
  <c r="CI147" i="9"/>
  <c r="CJ147" i="9"/>
  <c r="CK147" i="9"/>
  <c r="CF148" i="9"/>
  <c r="CG148" i="9"/>
  <c r="CH148" i="9"/>
  <c r="CI148" i="9"/>
  <c r="CJ148" i="9"/>
  <c r="CK148" i="9"/>
  <c r="CF149" i="9"/>
  <c r="CG149" i="9"/>
  <c r="CH149" i="9"/>
  <c r="CI149" i="9"/>
  <c r="CJ149" i="9"/>
  <c r="CK149" i="9"/>
  <c r="CF150" i="9"/>
  <c r="CG150" i="9"/>
  <c r="CH150" i="9"/>
  <c r="CI150" i="9"/>
  <c r="CJ150" i="9"/>
  <c r="CK150" i="9"/>
  <c r="CF151" i="9"/>
  <c r="CG151" i="9"/>
  <c r="CH151" i="9"/>
  <c r="CI151" i="9"/>
  <c r="CJ151" i="9"/>
  <c r="CK151" i="9"/>
  <c r="CF152" i="9"/>
  <c r="CG152" i="9"/>
  <c r="CH152" i="9"/>
  <c r="CI152" i="9"/>
  <c r="CJ152" i="9"/>
  <c r="CK152" i="9"/>
  <c r="CF153" i="9"/>
  <c r="CG153" i="9"/>
  <c r="CH153" i="9"/>
  <c r="CI153" i="9"/>
  <c r="CJ153" i="9"/>
  <c r="CK153" i="9"/>
  <c r="CF154" i="9"/>
  <c r="CG154" i="9"/>
  <c r="CH154" i="9"/>
  <c r="CI154" i="9"/>
  <c r="CJ154" i="9"/>
  <c r="CK154" i="9"/>
  <c r="CF155" i="9"/>
  <c r="CG155" i="9"/>
  <c r="CH155" i="9"/>
  <c r="CI155" i="9"/>
  <c r="CJ155" i="9"/>
  <c r="CK155" i="9"/>
  <c r="CF156" i="9"/>
  <c r="CG156" i="9"/>
  <c r="CH156" i="9"/>
  <c r="CI156" i="9"/>
  <c r="CJ156" i="9"/>
  <c r="CK156" i="9"/>
  <c r="CF157" i="9"/>
  <c r="CG157" i="9"/>
  <c r="CH157" i="9"/>
  <c r="CI157" i="9"/>
  <c r="CJ157" i="9"/>
  <c r="CK157" i="9"/>
  <c r="CF158" i="9"/>
  <c r="CG158" i="9"/>
  <c r="CH158" i="9"/>
  <c r="CI158" i="9"/>
  <c r="CJ158" i="9"/>
  <c r="CK158" i="9"/>
  <c r="CF159" i="9"/>
  <c r="CG159" i="9"/>
  <c r="CH159" i="9"/>
  <c r="CI159" i="9"/>
  <c r="CJ159" i="9"/>
  <c r="CK159" i="9"/>
  <c r="CF160" i="9"/>
  <c r="CG160" i="9"/>
  <c r="CH160" i="9"/>
  <c r="CI160" i="9"/>
  <c r="CJ160" i="9"/>
  <c r="CK160" i="9"/>
  <c r="CF161" i="9"/>
  <c r="CG161" i="9"/>
  <c r="CH161" i="9"/>
  <c r="CI161" i="9"/>
  <c r="CJ161" i="9"/>
  <c r="CK161" i="9"/>
  <c r="CF162" i="9"/>
  <c r="CG162" i="9"/>
  <c r="CH162" i="9"/>
  <c r="CI162" i="9"/>
  <c r="CJ162" i="9"/>
  <c r="CK162" i="9"/>
  <c r="CF163" i="9"/>
  <c r="CG163" i="9"/>
  <c r="CH163" i="9"/>
  <c r="CI163" i="9"/>
  <c r="CJ163" i="9"/>
  <c r="CK163" i="9"/>
  <c r="CF164" i="9"/>
  <c r="CG164" i="9"/>
  <c r="CH164" i="9"/>
  <c r="CI164" i="9"/>
  <c r="CJ164" i="9"/>
  <c r="CK164" i="9"/>
  <c r="CF165" i="9"/>
  <c r="CG165" i="9"/>
  <c r="CH165" i="9"/>
  <c r="CI165" i="9"/>
  <c r="CJ165" i="9"/>
  <c r="CK165" i="9"/>
  <c r="CF166" i="9"/>
  <c r="CG166" i="9"/>
  <c r="CH166" i="9"/>
  <c r="CI166" i="9"/>
  <c r="CJ166" i="9"/>
  <c r="CK166" i="9"/>
  <c r="CF167" i="9"/>
  <c r="CG167" i="9"/>
  <c r="CH167" i="9"/>
  <c r="CI167" i="9"/>
  <c r="CJ167" i="9"/>
  <c r="CK167" i="9"/>
  <c r="CF168" i="9"/>
  <c r="CG168" i="9"/>
  <c r="CH168" i="9"/>
  <c r="CI168" i="9"/>
  <c r="CJ168" i="9"/>
  <c r="CK168" i="9"/>
  <c r="CF169" i="9"/>
  <c r="CG169" i="9"/>
  <c r="CH169" i="9"/>
  <c r="CI169" i="9"/>
  <c r="CJ169" i="9"/>
  <c r="CK169" i="9"/>
  <c r="CF170" i="9"/>
  <c r="CG170" i="9"/>
  <c r="CH170" i="9"/>
  <c r="CI170" i="9"/>
  <c r="CJ170" i="9"/>
  <c r="CK170" i="9"/>
  <c r="CF171" i="9"/>
  <c r="CG171" i="9"/>
  <c r="CH171" i="9"/>
  <c r="CI171" i="9"/>
  <c r="CJ171" i="9"/>
  <c r="CK171" i="9"/>
  <c r="CF172" i="9"/>
  <c r="CG172" i="9"/>
  <c r="CH172" i="9"/>
  <c r="CI172" i="9"/>
  <c r="CJ172" i="9"/>
  <c r="CK172" i="9"/>
  <c r="CF173" i="9"/>
  <c r="CG173" i="9"/>
  <c r="CH173" i="9"/>
  <c r="CI173" i="9"/>
  <c r="CJ173" i="9"/>
  <c r="CK173" i="9"/>
  <c r="CF174" i="9"/>
  <c r="CG174" i="9"/>
  <c r="CH174" i="9"/>
  <c r="CI174" i="9"/>
  <c r="CJ174" i="9"/>
  <c r="CK174" i="9"/>
  <c r="CF175" i="9"/>
  <c r="CG175" i="9"/>
  <c r="CH175" i="9"/>
  <c r="CI175" i="9"/>
  <c r="CJ175" i="9"/>
  <c r="CK175" i="9"/>
  <c r="CF176" i="9"/>
  <c r="CG176" i="9"/>
  <c r="CH176" i="9"/>
  <c r="CI176" i="9"/>
  <c r="CJ176" i="9"/>
  <c r="CK176" i="9"/>
  <c r="CF177" i="9"/>
  <c r="CG177" i="9"/>
  <c r="CH177" i="9"/>
  <c r="CI177" i="9"/>
  <c r="CJ177" i="9"/>
  <c r="CK177" i="9"/>
  <c r="CF178" i="9"/>
  <c r="CG178" i="9"/>
  <c r="CH178" i="9"/>
  <c r="CI178" i="9"/>
  <c r="CJ178" i="9"/>
  <c r="CK178" i="9"/>
  <c r="CF179" i="9"/>
  <c r="CG179" i="9"/>
  <c r="CH179" i="9"/>
  <c r="CI179" i="9"/>
  <c r="CJ179" i="9"/>
  <c r="CK179" i="9"/>
  <c r="CF180" i="9"/>
  <c r="CG180" i="9"/>
  <c r="CH180" i="9"/>
  <c r="CI180" i="9"/>
  <c r="CJ180" i="9"/>
  <c r="CK180" i="9"/>
  <c r="CF181" i="9"/>
  <c r="CG181" i="9"/>
  <c r="CH181" i="9"/>
  <c r="CI181" i="9"/>
  <c r="CJ181" i="9"/>
  <c r="CK181" i="9"/>
  <c r="CF182" i="9"/>
  <c r="CG182" i="9"/>
  <c r="CH182" i="9"/>
  <c r="CI182" i="9"/>
  <c r="CJ182" i="9"/>
  <c r="CK182" i="9"/>
  <c r="CF183" i="9"/>
  <c r="CG183" i="9"/>
  <c r="CH183" i="9"/>
  <c r="CI183" i="9"/>
  <c r="CJ183" i="9"/>
  <c r="CK183" i="9"/>
  <c r="CF184" i="9"/>
  <c r="CG184" i="9"/>
  <c r="CH184" i="9"/>
  <c r="CI184" i="9"/>
  <c r="CJ184" i="9"/>
  <c r="CK184" i="9"/>
  <c r="CF185" i="9"/>
  <c r="CG185" i="9"/>
  <c r="CH185" i="9"/>
  <c r="CI185" i="9"/>
  <c r="CJ185" i="9"/>
  <c r="CK185" i="9"/>
  <c r="CF186" i="9"/>
  <c r="CG186" i="9"/>
  <c r="CH186" i="9"/>
  <c r="CI186" i="9"/>
  <c r="CJ186" i="9"/>
  <c r="CK186" i="9"/>
  <c r="CF187" i="9"/>
  <c r="CG187" i="9"/>
  <c r="CH187" i="9"/>
  <c r="CI187" i="9"/>
  <c r="CJ187" i="9"/>
  <c r="CK187" i="9"/>
  <c r="CF188" i="9"/>
  <c r="CG188" i="9"/>
  <c r="CH188" i="9"/>
  <c r="CI188" i="9"/>
  <c r="CJ188" i="9"/>
  <c r="CK188" i="9"/>
  <c r="CF189" i="9"/>
  <c r="CG189" i="9"/>
  <c r="CH189" i="9"/>
  <c r="CI189" i="9"/>
  <c r="CJ189" i="9"/>
  <c r="CK189" i="9"/>
  <c r="CF190" i="9"/>
  <c r="CG190" i="9"/>
  <c r="CH190" i="9"/>
  <c r="CI190" i="9"/>
  <c r="CJ190" i="9"/>
  <c r="CK190" i="9"/>
  <c r="CF191" i="9"/>
  <c r="CG191" i="9"/>
  <c r="CH191" i="9"/>
  <c r="CI191" i="9"/>
  <c r="CJ191" i="9"/>
  <c r="CK191" i="9"/>
  <c r="CF192" i="9"/>
  <c r="CG192" i="9"/>
  <c r="CH192" i="9"/>
  <c r="CI192" i="9"/>
  <c r="CJ192" i="9"/>
  <c r="CK192" i="9"/>
  <c r="CF193" i="9"/>
  <c r="CG193" i="9"/>
  <c r="CH193" i="9"/>
  <c r="CI193" i="9"/>
  <c r="CJ193" i="9"/>
  <c r="CK193" i="9"/>
  <c r="CF194" i="9"/>
  <c r="CG194" i="9"/>
  <c r="CH194" i="9"/>
  <c r="CI194" i="9"/>
  <c r="CJ194" i="9"/>
  <c r="CK194" i="9"/>
  <c r="CF195" i="9"/>
  <c r="CG195" i="9"/>
  <c r="CH195" i="9"/>
  <c r="CI195" i="9"/>
  <c r="CJ195" i="9"/>
  <c r="CK195" i="9"/>
  <c r="CF196" i="9"/>
  <c r="CG196" i="9"/>
  <c r="CH196" i="9"/>
  <c r="CI196" i="9"/>
  <c r="CJ196" i="9"/>
  <c r="CK196" i="9"/>
  <c r="CF197" i="9"/>
  <c r="CG197" i="9"/>
  <c r="CH197" i="9"/>
  <c r="CI197" i="9"/>
  <c r="CJ197" i="9"/>
  <c r="CK197" i="9"/>
  <c r="CF198" i="9"/>
  <c r="CG198" i="9"/>
  <c r="CH198" i="9"/>
  <c r="CI198" i="9"/>
  <c r="CJ198" i="9"/>
  <c r="CK198" i="9"/>
  <c r="CF199" i="9"/>
  <c r="CG199" i="9"/>
  <c r="CH199" i="9"/>
  <c r="CI199" i="9"/>
  <c r="CJ199" i="9"/>
  <c r="CK199" i="9"/>
  <c r="CF200" i="9"/>
  <c r="CG200" i="9"/>
  <c r="CH200" i="9"/>
  <c r="CI200" i="9"/>
  <c r="CJ200" i="9"/>
  <c r="CK200" i="9"/>
  <c r="CF201" i="9"/>
  <c r="CG201" i="9"/>
  <c r="CH201" i="9"/>
  <c r="CI201" i="9"/>
  <c r="CJ201" i="9"/>
  <c r="CK201" i="9"/>
  <c r="CF202" i="9"/>
  <c r="CG202" i="9"/>
  <c r="CH202" i="9"/>
  <c r="CI202" i="9"/>
  <c r="CJ202" i="9"/>
  <c r="CK202" i="9"/>
  <c r="CF203" i="9"/>
  <c r="CG203" i="9"/>
  <c r="CH203" i="9"/>
  <c r="CI203" i="9"/>
  <c r="CJ203" i="9"/>
  <c r="CK203" i="9"/>
  <c r="CF204" i="9"/>
  <c r="CG204" i="9"/>
  <c r="CH204" i="9"/>
  <c r="CI204" i="9"/>
  <c r="CJ204" i="9"/>
  <c r="CK204" i="9"/>
  <c r="CF205" i="9"/>
  <c r="CG205" i="9"/>
  <c r="CH205" i="9"/>
  <c r="CI205" i="9"/>
  <c r="CJ205" i="9"/>
  <c r="CK205" i="9"/>
  <c r="CF206" i="9"/>
  <c r="CG206" i="9"/>
  <c r="CH206" i="9"/>
  <c r="CI206" i="9"/>
  <c r="CJ206" i="9"/>
  <c r="CK206" i="9"/>
  <c r="CF207" i="9"/>
  <c r="CG207" i="9"/>
  <c r="CH207" i="9"/>
  <c r="CI207" i="9"/>
  <c r="CJ207" i="9"/>
  <c r="CK207" i="9"/>
  <c r="CF208" i="9"/>
  <c r="CG208" i="9"/>
  <c r="CH208" i="9"/>
  <c r="CI208" i="9"/>
  <c r="CJ208" i="9"/>
  <c r="CK208" i="9"/>
  <c r="CF209" i="9"/>
  <c r="CG209" i="9"/>
  <c r="CH209" i="9"/>
  <c r="CI209" i="9"/>
  <c r="CJ209" i="9"/>
  <c r="CK209" i="9"/>
  <c r="CF210" i="9"/>
  <c r="CG210" i="9"/>
  <c r="CH210" i="9"/>
  <c r="CI210" i="9"/>
  <c r="CJ210" i="9"/>
  <c r="CK210" i="9"/>
  <c r="CF211" i="9"/>
  <c r="CG211" i="9"/>
  <c r="CH211" i="9"/>
  <c r="CI211" i="9"/>
  <c r="CJ211" i="9"/>
  <c r="CK211" i="9"/>
  <c r="CF212" i="9"/>
  <c r="CG212" i="9"/>
  <c r="CH212" i="9"/>
  <c r="CI212" i="9"/>
  <c r="CJ212" i="9"/>
  <c r="CK212" i="9"/>
  <c r="CF213" i="9"/>
  <c r="CG213" i="9"/>
  <c r="CH213" i="9"/>
  <c r="CI213" i="9"/>
  <c r="CJ213" i="9"/>
  <c r="CK213" i="9"/>
  <c r="CF214" i="9"/>
  <c r="CG214" i="9"/>
  <c r="CH214" i="9"/>
  <c r="CI214" i="9"/>
  <c r="CJ214" i="9"/>
  <c r="CK214" i="9"/>
  <c r="CF215" i="9"/>
  <c r="CG215" i="9"/>
  <c r="CH215" i="9"/>
  <c r="CI215" i="9"/>
  <c r="CJ215" i="9"/>
  <c r="CK215" i="9"/>
  <c r="CF216" i="9"/>
  <c r="CG216" i="9"/>
  <c r="CH216" i="9"/>
  <c r="CI216" i="9"/>
  <c r="CJ216" i="9"/>
  <c r="CK216" i="9"/>
  <c r="CF217" i="9"/>
  <c r="CG217" i="9"/>
  <c r="CH217" i="9"/>
  <c r="CI217" i="9"/>
  <c r="CJ217" i="9"/>
  <c r="CK217" i="9"/>
  <c r="CF218" i="9"/>
  <c r="CG218" i="9"/>
  <c r="CH218" i="9"/>
  <c r="CI218" i="9"/>
  <c r="CJ218" i="9"/>
  <c r="CK218" i="9"/>
  <c r="CF219" i="9"/>
  <c r="CG219" i="9"/>
  <c r="CH219" i="9"/>
  <c r="CI219" i="9"/>
  <c r="CJ219" i="9"/>
  <c r="CK219" i="9"/>
  <c r="CF220" i="9"/>
  <c r="CG220" i="9"/>
  <c r="CH220" i="9"/>
  <c r="CI220" i="9"/>
  <c r="CJ220" i="9"/>
  <c r="CK220" i="9"/>
  <c r="CF221" i="9"/>
  <c r="CG221" i="9"/>
  <c r="CH221" i="9"/>
  <c r="CI221" i="9"/>
  <c r="CJ221" i="9"/>
  <c r="CK221" i="9"/>
  <c r="CF222" i="9"/>
  <c r="CG222" i="9"/>
  <c r="CH222" i="9"/>
  <c r="CI222" i="9"/>
  <c r="CJ222" i="9"/>
  <c r="CK222" i="9"/>
  <c r="CF223" i="9"/>
  <c r="CG223" i="9"/>
  <c r="CH223" i="9"/>
  <c r="CI223" i="9"/>
  <c r="CJ223" i="9"/>
  <c r="CK223" i="9"/>
  <c r="CF224" i="9"/>
  <c r="CG224" i="9"/>
  <c r="CH224" i="9"/>
  <c r="CI224" i="9"/>
  <c r="CJ224" i="9"/>
  <c r="CK224" i="9"/>
  <c r="CF225" i="9"/>
  <c r="CG225" i="9"/>
  <c r="CH225" i="9"/>
  <c r="CI225" i="9"/>
  <c r="CJ225" i="9"/>
  <c r="CK225" i="9"/>
  <c r="CF226" i="9"/>
  <c r="CG226" i="9"/>
  <c r="CH226" i="9"/>
  <c r="CI226" i="9"/>
  <c r="CJ226" i="9"/>
  <c r="CK226" i="9"/>
  <c r="CF227" i="9"/>
  <c r="CG227" i="9"/>
  <c r="CH227" i="9"/>
  <c r="CI227" i="9"/>
  <c r="CJ227" i="9"/>
  <c r="CK227" i="9"/>
  <c r="CF228" i="9"/>
  <c r="CG228" i="9"/>
  <c r="CH228" i="9"/>
  <c r="CI228" i="9"/>
  <c r="CJ228" i="9"/>
  <c r="CK228" i="9"/>
  <c r="CF229" i="9"/>
  <c r="CG229" i="9"/>
  <c r="CH229" i="9"/>
  <c r="CI229" i="9"/>
  <c r="CJ229" i="9"/>
  <c r="CK229" i="9"/>
  <c r="CF230" i="9"/>
  <c r="CG230" i="9"/>
  <c r="CH230" i="9"/>
  <c r="CI230" i="9"/>
  <c r="CJ230" i="9"/>
  <c r="CK230" i="9"/>
  <c r="CF231" i="9"/>
  <c r="CG231" i="9"/>
  <c r="CH231" i="9"/>
  <c r="CI231" i="9"/>
  <c r="CJ231" i="9"/>
  <c r="CK231" i="9"/>
  <c r="CF232" i="9"/>
  <c r="CG232" i="9"/>
  <c r="CH232" i="9"/>
  <c r="CI232" i="9"/>
  <c r="CJ232" i="9"/>
  <c r="CK232" i="9"/>
  <c r="CF233" i="9"/>
  <c r="CG233" i="9"/>
  <c r="CH233" i="9"/>
  <c r="CI233" i="9"/>
  <c r="CJ233" i="9"/>
  <c r="CK233" i="9"/>
  <c r="CF234" i="9"/>
  <c r="CG234" i="9"/>
  <c r="CH234" i="9"/>
  <c r="CI234" i="9"/>
  <c r="CJ234" i="9"/>
  <c r="CK234" i="9"/>
  <c r="CF235" i="9"/>
  <c r="CG235" i="9"/>
  <c r="CH235" i="9"/>
  <c r="CI235" i="9"/>
  <c r="CJ235" i="9"/>
  <c r="CK235" i="9"/>
  <c r="CF236" i="9"/>
  <c r="CG236" i="9"/>
  <c r="CH236" i="9"/>
  <c r="CI236" i="9"/>
  <c r="CJ236" i="9"/>
  <c r="CK236" i="9"/>
  <c r="CF237" i="9"/>
  <c r="CG237" i="9"/>
  <c r="CH237" i="9"/>
  <c r="CI237" i="9"/>
  <c r="CJ237" i="9"/>
  <c r="CK237" i="9"/>
  <c r="CF238" i="9"/>
  <c r="CG238" i="9"/>
  <c r="CH238" i="9"/>
  <c r="CI238" i="9"/>
  <c r="CJ238" i="9"/>
  <c r="CK238" i="9"/>
  <c r="CF239" i="9"/>
  <c r="CG239" i="9"/>
  <c r="CH239" i="9"/>
  <c r="CI239" i="9"/>
  <c r="CJ239" i="9"/>
  <c r="CK239" i="9"/>
  <c r="CF240" i="9"/>
  <c r="CG240" i="9"/>
  <c r="CH240" i="9"/>
  <c r="CI240" i="9"/>
  <c r="CJ240" i="9"/>
  <c r="CK240" i="9"/>
  <c r="CF241" i="9"/>
  <c r="CG241" i="9"/>
  <c r="CH241" i="9"/>
  <c r="CI241" i="9"/>
  <c r="CJ241" i="9"/>
  <c r="CK241" i="9"/>
  <c r="CF242" i="9"/>
  <c r="CG242" i="9"/>
  <c r="CH242" i="9"/>
  <c r="CI242" i="9"/>
  <c r="CJ242" i="9"/>
  <c r="CK242" i="9"/>
  <c r="CF243" i="9"/>
  <c r="CG243" i="9"/>
  <c r="CH243" i="9"/>
  <c r="CI243" i="9"/>
  <c r="CJ243" i="9"/>
  <c r="CK243" i="9"/>
  <c r="CF244" i="9"/>
  <c r="CG244" i="9"/>
  <c r="CH244" i="9"/>
  <c r="CI244" i="9"/>
  <c r="CJ244" i="9"/>
  <c r="CK244" i="9"/>
  <c r="CF245" i="9"/>
  <c r="CG245" i="9"/>
  <c r="CH245" i="9"/>
  <c r="CI245" i="9"/>
  <c r="CJ245" i="9"/>
  <c r="CK245" i="9"/>
  <c r="CF246" i="9"/>
  <c r="CG246" i="9"/>
  <c r="CH246" i="9"/>
  <c r="CI246" i="9"/>
  <c r="CJ246" i="9"/>
  <c r="CK246" i="9"/>
  <c r="CF247" i="9"/>
  <c r="CG247" i="9"/>
  <c r="CH247" i="9"/>
  <c r="CI247" i="9"/>
  <c r="CJ247" i="9"/>
  <c r="CK247" i="9"/>
  <c r="CF248" i="9"/>
  <c r="CG248" i="9"/>
  <c r="CH248" i="9"/>
  <c r="CI248" i="9"/>
  <c r="CJ248" i="9"/>
  <c r="CK248" i="9"/>
  <c r="CF249" i="9"/>
  <c r="CG249" i="9"/>
  <c r="CH249" i="9"/>
  <c r="CI249" i="9"/>
  <c r="CJ249" i="9"/>
  <c r="CK249" i="9"/>
  <c r="CF250" i="9"/>
  <c r="CG250" i="9"/>
  <c r="CH250" i="9"/>
  <c r="CI250" i="9"/>
  <c r="CJ250" i="9"/>
  <c r="CK250" i="9"/>
  <c r="CF251" i="9"/>
  <c r="CG251" i="9"/>
  <c r="CH251" i="9"/>
  <c r="CI251" i="9"/>
  <c r="CJ251" i="9"/>
  <c r="CK251" i="9"/>
  <c r="CF252" i="9"/>
  <c r="CG252" i="9"/>
  <c r="CH252" i="9"/>
  <c r="CI252" i="9"/>
  <c r="CJ252" i="9"/>
  <c r="CK252" i="9"/>
  <c r="CF253" i="9"/>
  <c r="CG253" i="9"/>
  <c r="CH253" i="9"/>
  <c r="CI253" i="9"/>
  <c r="CJ253" i="9"/>
  <c r="CK253" i="9"/>
  <c r="CF254" i="9"/>
  <c r="CG254" i="9"/>
  <c r="CH254" i="9"/>
  <c r="CI254" i="9"/>
  <c r="CJ254" i="9"/>
  <c r="CK254" i="9"/>
  <c r="CF255" i="9"/>
  <c r="CG255" i="9"/>
  <c r="CH255" i="9"/>
  <c r="CI255" i="9"/>
  <c r="CJ255" i="9"/>
  <c r="CK255" i="9"/>
  <c r="CF256" i="9"/>
  <c r="CG256" i="9"/>
  <c r="CH256" i="9"/>
  <c r="CI256" i="9"/>
  <c r="CJ256" i="9"/>
  <c r="CK256" i="9"/>
  <c r="CF257" i="9"/>
  <c r="CG257" i="9"/>
  <c r="CH257" i="9"/>
  <c r="CI257" i="9"/>
  <c r="CJ257" i="9"/>
  <c r="CK257" i="9"/>
  <c r="CF258" i="9"/>
  <c r="CG258" i="9"/>
  <c r="CH258" i="9"/>
  <c r="CI258" i="9"/>
  <c r="CJ258" i="9"/>
  <c r="CK258" i="9"/>
  <c r="CF259" i="9"/>
  <c r="CG259" i="9"/>
  <c r="CH259" i="9"/>
  <c r="CI259" i="9"/>
  <c r="CJ259" i="9"/>
  <c r="CK259" i="9"/>
  <c r="CF260" i="9"/>
  <c r="CG260" i="9"/>
  <c r="CH260" i="9"/>
  <c r="CI260" i="9"/>
  <c r="CJ260" i="9"/>
  <c r="CK260" i="9"/>
  <c r="CF261" i="9"/>
  <c r="CG261" i="9"/>
  <c r="CH261" i="9"/>
  <c r="CI261" i="9"/>
  <c r="CJ261" i="9"/>
  <c r="CK261" i="9"/>
  <c r="CF262" i="9"/>
  <c r="CG262" i="9"/>
  <c r="CH262" i="9"/>
  <c r="CI262" i="9"/>
  <c r="CJ262" i="9"/>
  <c r="CK262" i="9"/>
  <c r="CF263" i="9"/>
  <c r="CG263" i="9"/>
  <c r="CH263" i="9"/>
  <c r="CI263" i="9"/>
  <c r="CJ263" i="9"/>
  <c r="CK263" i="9"/>
  <c r="CF264" i="9"/>
  <c r="CG264" i="9"/>
  <c r="CH264" i="9"/>
  <c r="CI264" i="9"/>
  <c r="CJ264" i="9"/>
  <c r="CK264" i="9"/>
  <c r="CF265" i="9"/>
  <c r="CG265" i="9"/>
  <c r="CH265" i="9"/>
  <c r="CI265" i="9"/>
  <c r="CJ265" i="9"/>
  <c r="CK265" i="9"/>
  <c r="CF266" i="9"/>
  <c r="CG266" i="9"/>
  <c r="CH266" i="9"/>
  <c r="CI266" i="9"/>
  <c r="CJ266" i="9"/>
  <c r="CK266" i="9"/>
  <c r="CF267" i="9"/>
  <c r="CG267" i="9"/>
  <c r="CH267" i="9"/>
  <c r="CI267" i="9"/>
  <c r="CJ267" i="9"/>
  <c r="CK267" i="9"/>
  <c r="CF268" i="9"/>
  <c r="CG268" i="9"/>
  <c r="CH268" i="9"/>
  <c r="CI268" i="9"/>
  <c r="CJ268" i="9"/>
  <c r="CK268" i="9"/>
  <c r="CF269" i="9"/>
  <c r="CG269" i="9"/>
  <c r="CH269" i="9"/>
  <c r="CI269" i="9"/>
  <c r="CJ269" i="9"/>
  <c r="CK269" i="9"/>
  <c r="CF270" i="9"/>
  <c r="CG270" i="9"/>
  <c r="CH270" i="9"/>
  <c r="CI270" i="9"/>
  <c r="CJ270" i="9"/>
  <c r="CK270" i="9"/>
  <c r="CF271" i="9"/>
  <c r="CG271" i="9"/>
  <c r="CH271" i="9"/>
  <c r="CI271" i="9"/>
  <c r="CJ271" i="9"/>
  <c r="CK271" i="9"/>
  <c r="CF272" i="9"/>
  <c r="CG272" i="9"/>
  <c r="CH272" i="9"/>
  <c r="CI272" i="9"/>
  <c r="CJ272" i="9"/>
  <c r="CK272" i="9"/>
  <c r="CF273" i="9"/>
  <c r="CG273" i="9"/>
  <c r="CH273" i="9"/>
  <c r="CI273" i="9"/>
  <c r="CJ273" i="9"/>
  <c r="CK273" i="9"/>
  <c r="CK4" i="9"/>
  <c r="CJ4" i="9"/>
  <c r="CI4" i="9"/>
  <c r="CH4" i="9"/>
  <c r="CG4" i="9"/>
  <c r="BJ5" i="9"/>
  <c r="BK5" i="9"/>
  <c r="BL5" i="9"/>
  <c r="BM5" i="9"/>
  <c r="BN5" i="9"/>
  <c r="BO5" i="9"/>
  <c r="BP5" i="9"/>
  <c r="BQ5" i="9"/>
  <c r="BR5" i="9"/>
  <c r="BS5" i="9"/>
  <c r="BT5" i="9"/>
  <c r="BU5" i="9"/>
  <c r="BV5" i="9"/>
  <c r="BW5" i="9"/>
  <c r="BX5" i="9"/>
  <c r="BY5" i="9"/>
  <c r="BZ5" i="9"/>
  <c r="CA5" i="9"/>
  <c r="CB5" i="9"/>
  <c r="CC5" i="9"/>
  <c r="BJ6" i="9"/>
  <c r="BK6" i="9"/>
  <c r="BL6" i="9"/>
  <c r="BM6" i="9"/>
  <c r="BN6" i="9"/>
  <c r="BO6" i="9"/>
  <c r="BP6" i="9"/>
  <c r="BQ6" i="9"/>
  <c r="BR6" i="9"/>
  <c r="BS6" i="9"/>
  <c r="BT6" i="9"/>
  <c r="BU6" i="9"/>
  <c r="BV6" i="9"/>
  <c r="BW6" i="9"/>
  <c r="BX6" i="9"/>
  <c r="BY6" i="9"/>
  <c r="BZ6" i="9"/>
  <c r="CA6" i="9"/>
  <c r="CB6" i="9"/>
  <c r="CC6" i="9"/>
  <c r="BJ7" i="9"/>
  <c r="BK7" i="9"/>
  <c r="BL7" i="9"/>
  <c r="BM7" i="9"/>
  <c r="BN7" i="9"/>
  <c r="BO7" i="9"/>
  <c r="BP7" i="9"/>
  <c r="BQ7" i="9"/>
  <c r="BR7" i="9"/>
  <c r="BS7" i="9"/>
  <c r="BT7" i="9"/>
  <c r="BU7" i="9"/>
  <c r="BV7" i="9"/>
  <c r="BW7" i="9"/>
  <c r="BX7" i="9"/>
  <c r="BY7" i="9"/>
  <c r="BZ7" i="9"/>
  <c r="CA7" i="9"/>
  <c r="CB7" i="9"/>
  <c r="CC7" i="9"/>
  <c r="BJ8" i="9"/>
  <c r="BK8" i="9"/>
  <c r="BL8" i="9"/>
  <c r="BM8" i="9"/>
  <c r="BN8" i="9"/>
  <c r="BO8" i="9"/>
  <c r="BP8" i="9"/>
  <c r="BQ8" i="9"/>
  <c r="BR8" i="9"/>
  <c r="BS8" i="9"/>
  <c r="BT8" i="9"/>
  <c r="BU8" i="9"/>
  <c r="BV8" i="9"/>
  <c r="BW8" i="9"/>
  <c r="BX8" i="9"/>
  <c r="BY8" i="9"/>
  <c r="BZ8" i="9"/>
  <c r="CA8" i="9"/>
  <c r="CB8" i="9"/>
  <c r="CC8" i="9"/>
  <c r="BJ9" i="9"/>
  <c r="BK9" i="9"/>
  <c r="BL9" i="9"/>
  <c r="BM9" i="9"/>
  <c r="BN9" i="9"/>
  <c r="BO9" i="9"/>
  <c r="BP9" i="9"/>
  <c r="BQ9" i="9"/>
  <c r="BR9" i="9"/>
  <c r="BS9" i="9"/>
  <c r="BT9" i="9"/>
  <c r="BU9" i="9"/>
  <c r="BV9" i="9"/>
  <c r="BW9" i="9"/>
  <c r="BX9" i="9"/>
  <c r="BY9" i="9"/>
  <c r="BZ9" i="9"/>
  <c r="CA9" i="9"/>
  <c r="CB9" i="9"/>
  <c r="CC9" i="9"/>
  <c r="BJ10" i="9"/>
  <c r="BK10" i="9"/>
  <c r="BL10" i="9"/>
  <c r="BM10" i="9"/>
  <c r="BN10" i="9"/>
  <c r="BO10" i="9"/>
  <c r="BP10" i="9"/>
  <c r="BQ10" i="9"/>
  <c r="BR10" i="9"/>
  <c r="BS10" i="9"/>
  <c r="BT10" i="9"/>
  <c r="BU10" i="9"/>
  <c r="BV10" i="9"/>
  <c r="BW10" i="9"/>
  <c r="BX10" i="9"/>
  <c r="BY10" i="9"/>
  <c r="BZ10" i="9"/>
  <c r="CA10" i="9"/>
  <c r="CB10" i="9"/>
  <c r="CC10" i="9"/>
  <c r="BJ11" i="9"/>
  <c r="BK11" i="9"/>
  <c r="BL11" i="9"/>
  <c r="BM11" i="9"/>
  <c r="BN11" i="9"/>
  <c r="BO11" i="9"/>
  <c r="BP11" i="9"/>
  <c r="BQ11" i="9"/>
  <c r="BR11" i="9"/>
  <c r="BS11" i="9"/>
  <c r="BT11" i="9"/>
  <c r="BU11" i="9"/>
  <c r="BV11" i="9"/>
  <c r="BW11" i="9"/>
  <c r="BX11" i="9"/>
  <c r="BY11" i="9"/>
  <c r="BZ11" i="9"/>
  <c r="CA11" i="9"/>
  <c r="CB11" i="9"/>
  <c r="CC11" i="9"/>
  <c r="BJ12" i="9"/>
  <c r="BK12" i="9"/>
  <c r="BL12" i="9"/>
  <c r="BM12" i="9"/>
  <c r="BN12" i="9"/>
  <c r="BO12" i="9"/>
  <c r="BP12" i="9"/>
  <c r="BQ12" i="9"/>
  <c r="BR12" i="9"/>
  <c r="BS12" i="9"/>
  <c r="BT12" i="9"/>
  <c r="BU12" i="9"/>
  <c r="BV12" i="9"/>
  <c r="BW12" i="9"/>
  <c r="BX12" i="9"/>
  <c r="BY12" i="9"/>
  <c r="BZ12" i="9"/>
  <c r="CA12" i="9"/>
  <c r="CB12" i="9"/>
  <c r="CC12" i="9"/>
  <c r="BJ13" i="9"/>
  <c r="BK13" i="9"/>
  <c r="BL13" i="9"/>
  <c r="BM13" i="9"/>
  <c r="BN13" i="9"/>
  <c r="BO13" i="9"/>
  <c r="BP13" i="9"/>
  <c r="BQ13" i="9"/>
  <c r="BR13" i="9"/>
  <c r="BS13" i="9"/>
  <c r="BT13" i="9"/>
  <c r="BU13" i="9"/>
  <c r="BV13" i="9"/>
  <c r="BW13" i="9"/>
  <c r="BX13" i="9"/>
  <c r="BY13" i="9"/>
  <c r="BZ13" i="9"/>
  <c r="CA13" i="9"/>
  <c r="CB13" i="9"/>
  <c r="CC13" i="9"/>
  <c r="BJ14" i="9"/>
  <c r="BK14" i="9"/>
  <c r="BL14" i="9"/>
  <c r="BM14" i="9"/>
  <c r="BN14" i="9"/>
  <c r="BO14" i="9"/>
  <c r="BP14" i="9"/>
  <c r="BQ14" i="9"/>
  <c r="BR14" i="9"/>
  <c r="BS14" i="9"/>
  <c r="BT14" i="9"/>
  <c r="BU14" i="9"/>
  <c r="BV14" i="9"/>
  <c r="BW14" i="9"/>
  <c r="BX14" i="9"/>
  <c r="BY14" i="9"/>
  <c r="BZ14" i="9"/>
  <c r="CA14" i="9"/>
  <c r="CB14" i="9"/>
  <c r="CC14" i="9"/>
  <c r="BJ15" i="9"/>
  <c r="BK15" i="9"/>
  <c r="BL15" i="9"/>
  <c r="BM15" i="9"/>
  <c r="BN15" i="9"/>
  <c r="BO15" i="9"/>
  <c r="BP15" i="9"/>
  <c r="BQ15" i="9"/>
  <c r="BR15" i="9"/>
  <c r="BS15" i="9"/>
  <c r="BT15" i="9"/>
  <c r="BU15" i="9"/>
  <c r="BV15" i="9"/>
  <c r="BW15" i="9"/>
  <c r="BX15" i="9"/>
  <c r="BY15" i="9"/>
  <c r="BZ15" i="9"/>
  <c r="CA15" i="9"/>
  <c r="CB15" i="9"/>
  <c r="CC15" i="9"/>
  <c r="BJ16" i="9"/>
  <c r="BK16" i="9"/>
  <c r="BL16" i="9"/>
  <c r="BM16" i="9"/>
  <c r="BN16" i="9"/>
  <c r="BO16" i="9"/>
  <c r="BP16" i="9"/>
  <c r="BQ16" i="9"/>
  <c r="BR16" i="9"/>
  <c r="BS16" i="9"/>
  <c r="BT16" i="9"/>
  <c r="BU16" i="9"/>
  <c r="BV16" i="9"/>
  <c r="BW16" i="9"/>
  <c r="BX16" i="9"/>
  <c r="BY16" i="9"/>
  <c r="BZ16" i="9"/>
  <c r="CA16" i="9"/>
  <c r="CB16" i="9"/>
  <c r="CC16" i="9"/>
  <c r="BJ17" i="9"/>
  <c r="BK17" i="9"/>
  <c r="BL17" i="9"/>
  <c r="BM17" i="9"/>
  <c r="BN17" i="9"/>
  <c r="BO17" i="9"/>
  <c r="BP17" i="9"/>
  <c r="BQ17" i="9"/>
  <c r="BR17" i="9"/>
  <c r="BS17" i="9"/>
  <c r="BT17" i="9"/>
  <c r="BU17" i="9"/>
  <c r="BV17" i="9"/>
  <c r="BW17" i="9"/>
  <c r="BX17" i="9"/>
  <c r="BY17" i="9"/>
  <c r="BZ17" i="9"/>
  <c r="CA17" i="9"/>
  <c r="CB17" i="9"/>
  <c r="CC17" i="9"/>
  <c r="BJ18" i="9"/>
  <c r="BK18" i="9"/>
  <c r="BL18" i="9"/>
  <c r="BM18" i="9"/>
  <c r="BN18" i="9"/>
  <c r="BO18" i="9"/>
  <c r="BP18" i="9"/>
  <c r="BQ18" i="9"/>
  <c r="BR18" i="9"/>
  <c r="BS18" i="9"/>
  <c r="BT18" i="9"/>
  <c r="BU18" i="9"/>
  <c r="BV18" i="9"/>
  <c r="BW18" i="9"/>
  <c r="BX18" i="9"/>
  <c r="BY18" i="9"/>
  <c r="BZ18" i="9"/>
  <c r="CA18" i="9"/>
  <c r="CB18" i="9"/>
  <c r="CC18" i="9"/>
  <c r="BJ19" i="9"/>
  <c r="BK19" i="9"/>
  <c r="BL19" i="9"/>
  <c r="BM19" i="9"/>
  <c r="BN19" i="9"/>
  <c r="BO19" i="9"/>
  <c r="BP19" i="9"/>
  <c r="BQ19" i="9"/>
  <c r="BR19" i="9"/>
  <c r="BS19" i="9"/>
  <c r="BT19" i="9"/>
  <c r="BU19" i="9"/>
  <c r="BV19" i="9"/>
  <c r="BW19" i="9"/>
  <c r="BX19" i="9"/>
  <c r="BY19" i="9"/>
  <c r="BZ19" i="9"/>
  <c r="CA19" i="9"/>
  <c r="CB19" i="9"/>
  <c r="CC19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CA20" i="9"/>
  <c r="CB20" i="9"/>
  <c r="CC20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CA21" i="9"/>
  <c r="CB21" i="9"/>
  <c r="CC21" i="9"/>
  <c r="BJ22" i="9"/>
  <c r="BK22" i="9"/>
  <c r="BL22" i="9"/>
  <c r="BM22" i="9"/>
  <c r="BN22" i="9"/>
  <c r="BO22" i="9"/>
  <c r="BP22" i="9"/>
  <c r="BQ22" i="9"/>
  <c r="BR22" i="9"/>
  <c r="BS22" i="9"/>
  <c r="BT22" i="9"/>
  <c r="BU22" i="9"/>
  <c r="BV22" i="9"/>
  <c r="BW22" i="9"/>
  <c r="BX22" i="9"/>
  <c r="BY22" i="9"/>
  <c r="BZ22" i="9"/>
  <c r="CA22" i="9"/>
  <c r="CB22" i="9"/>
  <c r="CC22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BJ24" i="9"/>
  <c r="BK24" i="9"/>
  <c r="BL24" i="9"/>
  <c r="BM24" i="9"/>
  <c r="BN24" i="9"/>
  <c r="BO24" i="9"/>
  <c r="BP24" i="9"/>
  <c r="BQ24" i="9"/>
  <c r="BR24" i="9"/>
  <c r="BS24" i="9"/>
  <c r="BT24" i="9"/>
  <c r="BU24" i="9"/>
  <c r="BV24" i="9"/>
  <c r="BW24" i="9"/>
  <c r="BX24" i="9"/>
  <c r="BY24" i="9"/>
  <c r="BZ24" i="9"/>
  <c r="CA24" i="9"/>
  <c r="CB24" i="9"/>
  <c r="CC24" i="9"/>
  <c r="BJ25" i="9"/>
  <c r="BK25" i="9"/>
  <c r="BL25" i="9"/>
  <c r="BM25" i="9"/>
  <c r="BN25" i="9"/>
  <c r="BO25" i="9"/>
  <c r="BP25" i="9"/>
  <c r="BQ25" i="9"/>
  <c r="BR25" i="9"/>
  <c r="BS25" i="9"/>
  <c r="BT25" i="9"/>
  <c r="BU25" i="9"/>
  <c r="BV25" i="9"/>
  <c r="BW25" i="9"/>
  <c r="BX25" i="9"/>
  <c r="BY25" i="9"/>
  <c r="BZ25" i="9"/>
  <c r="CA25" i="9"/>
  <c r="CB25" i="9"/>
  <c r="CC25" i="9"/>
  <c r="BJ26" i="9"/>
  <c r="BK26" i="9"/>
  <c r="BL26" i="9"/>
  <c r="BM26" i="9"/>
  <c r="BN26" i="9"/>
  <c r="BO26" i="9"/>
  <c r="BP26" i="9"/>
  <c r="BQ26" i="9"/>
  <c r="BR26" i="9"/>
  <c r="BS26" i="9"/>
  <c r="BT26" i="9"/>
  <c r="BU26" i="9"/>
  <c r="BV26" i="9"/>
  <c r="BW26" i="9"/>
  <c r="BX26" i="9"/>
  <c r="BY26" i="9"/>
  <c r="BZ26" i="9"/>
  <c r="CA26" i="9"/>
  <c r="CB26" i="9"/>
  <c r="CC26" i="9"/>
  <c r="BJ27" i="9"/>
  <c r="BK27" i="9"/>
  <c r="BL27" i="9"/>
  <c r="BM27" i="9"/>
  <c r="BN27" i="9"/>
  <c r="BO27" i="9"/>
  <c r="BP27" i="9"/>
  <c r="BQ27" i="9"/>
  <c r="BR27" i="9"/>
  <c r="BS27" i="9"/>
  <c r="BT27" i="9"/>
  <c r="BU27" i="9"/>
  <c r="BV27" i="9"/>
  <c r="BW27" i="9"/>
  <c r="BX27" i="9"/>
  <c r="BY27" i="9"/>
  <c r="BZ27" i="9"/>
  <c r="CA27" i="9"/>
  <c r="CB27" i="9"/>
  <c r="CC27" i="9"/>
  <c r="BJ28" i="9"/>
  <c r="BK28" i="9"/>
  <c r="BL28" i="9"/>
  <c r="BM28" i="9"/>
  <c r="BN28" i="9"/>
  <c r="BO28" i="9"/>
  <c r="BP28" i="9"/>
  <c r="BQ28" i="9"/>
  <c r="BR28" i="9"/>
  <c r="BS28" i="9"/>
  <c r="BT28" i="9"/>
  <c r="BU28" i="9"/>
  <c r="BV28" i="9"/>
  <c r="BW28" i="9"/>
  <c r="BX28" i="9"/>
  <c r="BY28" i="9"/>
  <c r="BZ28" i="9"/>
  <c r="CA28" i="9"/>
  <c r="CB28" i="9"/>
  <c r="CC28" i="9"/>
  <c r="BJ29" i="9"/>
  <c r="BK29" i="9"/>
  <c r="BL29" i="9"/>
  <c r="BM29" i="9"/>
  <c r="BN29" i="9"/>
  <c r="BO29" i="9"/>
  <c r="BP29" i="9"/>
  <c r="BQ29" i="9"/>
  <c r="BR29" i="9"/>
  <c r="BS29" i="9"/>
  <c r="BT29" i="9"/>
  <c r="BU29" i="9"/>
  <c r="BV29" i="9"/>
  <c r="BW29" i="9"/>
  <c r="BX29" i="9"/>
  <c r="BY29" i="9"/>
  <c r="BZ29" i="9"/>
  <c r="CA29" i="9"/>
  <c r="CB29" i="9"/>
  <c r="CC29" i="9"/>
  <c r="BJ30" i="9"/>
  <c r="BK30" i="9"/>
  <c r="BL30" i="9"/>
  <c r="BM30" i="9"/>
  <c r="BN30" i="9"/>
  <c r="BO30" i="9"/>
  <c r="BP30" i="9"/>
  <c r="BQ30" i="9"/>
  <c r="BR30" i="9"/>
  <c r="BS30" i="9"/>
  <c r="BT30" i="9"/>
  <c r="BU30" i="9"/>
  <c r="BV30" i="9"/>
  <c r="BW30" i="9"/>
  <c r="BX30" i="9"/>
  <c r="BY30" i="9"/>
  <c r="BZ30" i="9"/>
  <c r="CA30" i="9"/>
  <c r="CB30" i="9"/>
  <c r="CC30" i="9"/>
  <c r="BJ31" i="9"/>
  <c r="BK31" i="9"/>
  <c r="BL31" i="9"/>
  <c r="BM31" i="9"/>
  <c r="BN31" i="9"/>
  <c r="BO31" i="9"/>
  <c r="BP31" i="9"/>
  <c r="BQ31" i="9"/>
  <c r="BR31" i="9"/>
  <c r="BS31" i="9"/>
  <c r="BT31" i="9"/>
  <c r="BU31" i="9"/>
  <c r="BV31" i="9"/>
  <c r="BW31" i="9"/>
  <c r="BX31" i="9"/>
  <c r="BY31" i="9"/>
  <c r="BZ31" i="9"/>
  <c r="CA31" i="9"/>
  <c r="CB31" i="9"/>
  <c r="CC31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BJ35" i="9"/>
  <c r="BK35" i="9"/>
  <c r="BL35" i="9"/>
  <c r="BM35" i="9"/>
  <c r="BN35" i="9"/>
  <c r="BO35" i="9"/>
  <c r="BP35" i="9"/>
  <c r="BQ35" i="9"/>
  <c r="BR35" i="9"/>
  <c r="BS35" i="9"/>
  <c r="BT35" i="9"/>
  <c r="BU35" i="9"/>
  <c r="BV35" i="9"/>
  <c r="BW35" i="9"/>
  <c r="BX35" i="9"/>
  <c r="BY35" i="9"/>
  <c r="BZ35" i="9"/>
  <c r="CA35" i="9"/>
  <c r="CB35" i="9"/>
  <c r="CC35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BJ37" i="9"/>
  <c r="BK37" i="9"/>
  <c r="BL37" i="9"/>
  <c r="BM37" i="9"/>
  <c r="BN37" i="9"/>
  <c r="BO37" i="9"/>
  <c r="BP37" i="9"/>
  <c r="BQ37" i="9"/>
  <c r="BR37" i="9"/>
  <c r="BS37" i="9"/>
  <c r="BT37" i="9"/>
  <c r="BU37" i="9"/>
  <c r="BV37" i="9"/>
  <c r="BW37" i="9"/>
  <c r="BX37" i="9"/>
  <c r="BY37" i="9"/>
  <c r="BZ37" i="9"/>
  <c r="CA37" i="9"/>
  <c r="CB37" i="9"/>
  <c r="CC37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BJ39" i="9"/>
  <c r="BK39" i="9"/>
  <c r="BL39" i="9"/>
  <c r="BM39" i="9"/>
  <c r="BN39" i="9"/>
  <c r="BO39" i="9"/>
  <c r="BP39" i="9"/>
  <c r="BQ39" i="9"/>
  <c r="BR39" i="9"/>
  <c r="BS39" i="9"/>
  <c r="BT39" i="9"/>
  <c r="BU39" i="9"/>
  <c r="BV39" i="9"/>
  <c r="BW39" i="9"/>
  <c r="BX39" i="9"/>
  <c r="BY39" i="9"/>
  <c r="BZ39" i="9"/>
  <c r="CA39" i="9"/>
  <c r="CB39" i="9"/>
  <c r="CC39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BJ41" i="9"/>
  <c r="BK41" i="9"/>
  <c r="BL41" i="9"/>
  <c r="BM41" i="9"/>
  <c r="BN41" i="9"/>
  <c r="BO41" i="9"/>
  <c r="BP41" i="9"/>
  <c r="BQ41" i="9"/>
  <c r="BR41" i="9"/>
  <c r="BS41" i="9"/>
  <c r="BT41" i="9"/>
  <c r="BU41" i="9"/>
  <c r="BV41" i="9"/>
  <c r="BW41" i="9"/>
  <c r="BX41" i="9"/>
  <c r="BY41" i="9"/>
  <c r="BZ41" i="9"/>
  <c r="CA41" i="9"/>
  <c r="CB41" i="9"/>
  <c r="CC41" i="9"/>
  <c r="BJ42" i="9"/>
  <c r="BK42" i="9"/>
  <c r="BL42" i="9"/>
  <c r="BM42" i="9"/>
  <c r="BN42" i="9"/>
  <c r="BO42" i="9"/>
  <c r="BP42" i="9"/>
  <c r="BQ42" i="9"/>
  <c r="BR42" i="9"/>
  <c r="BS42" i="9"/>
  <c r="BT42" i="9"/>
  <c r="BU42" i="9"/>
  <c r="BV42" i="9"/>
  <c r="BW42" i="9"/>
  <c r="BX42" i="9"/>
  <c r="BY42" i="9"/>
  <c r="BZ42" i="9"/>
  <c r="CA42" i="9"/>
  <c r="CB42" i="9"/>
  <c r="CC42" i="9"/>
  <c r="BJ43" i="9"/>
  <c r="BK43" i="9"/>
  <c r="BL43" i="9"/>
  <c r="BM43" i="9"/>
  <c r="BN43" i="9"/>
  <c r="BO43" i="9"/>
  <c r="BP43" i="9"/>
  <c r="BQ43" i="9"/>
  <c r="BR43" i="9"/>
  <c r="BS43" i="9"/>
  <c r="BT43" i="9"/>
  <c r="BU43" i="9"/>
  <c r="BV43" i="9"/>
  <c r="BW43" i="9"/>
  <c r="BX43" i="9"/>
  <c r="BY43" i="9"/>
  <c r="BZ43" i="9"/>
  <c r="CA43" i="9"/>
  <c r="CB43" i="9"/>
  <c r="CC43" i="9"/>
  <c r="BJ44" i="9"/>
  <c r="BK44" i="9"/>
  <c r="BL44" i="9"/>
  <c r="BM44" i="9"/>
  <c r="BN44" i="9"/>
  <c r="BO44" i="9"/>
  <c r="BP44" i="9"/>
  <c r="BQ44" i="9"/>
  <c r="BR44" i="9"/>
  <c r="BS44" i="9"/>
  <c r="BT44" i="9"/>
  <c r="BU44" i="9"/>
  <c r="BV44" i="9"/>
  <c r="BW44" i="9"/>
  <c r="BX44" i="9"/>
  <c r="BY44" i="9"/>
  <c r="BZ44" i="9"/>
  <c r="CA44" i="9"/>
  <c r="CB44" i="9"/>
  <c r="CC44" i="9"/>
  <c r="BJ45" i="9"/>
  <c r="BK45" i="9"/>
  <c r="BL45" i="9"/>
  <c r="BM45" i="9"/>
  <c r="BN45" i="9"/>
  <c r="BO45" i="9"/>
  <c r="BP45" i="9"/>
  <c r="BQ45" i="9"/>
  <c r="BR45" i="9"/>
  <c r="BS45" i="9"/>
  <c r="BT45" i="9"/>
  <c r="BU45" i="9"/>
  <c r="BV45" i="9"/>
  <c r="BW45" i="9"/>
  <c r="BX45" i="9"/>
  <c r="BY45" i="9"/>
  <c r="BZ45" i="9"/>
  <c r="CA45" i="9"/>
  <c r="CB45" i="9"/>
  <c r="CC45" i="9"/>
  <c r="BJ46" i="9"/>
  <c r="BK46" i="9"/>
  <c r="BL46" i="9"/>
  <c r="BM46" i="9"/>
  <c r="BN46" i="9"/>
  <c r="BO46" i="9"/>
  <c r="BP46" i="9"/>
  <c r="BQ46" i="9"/>
  <c r="BR46" i="9"/>
  <c r="BS46" i="9"/>
  <c r="BT46" i="9"/>
  <c r="BU46" i="9"/>
  <c r="BV46" i="9"/>
  <c r="BW46" i="9"/>
  <c r="BX46" i="9"/>
  <c r="BY46" i="9"/>
  <c r="BZ46" i="9"/>
  <c r="CA46" i="9"/>
  <c r="CB46" i="9"/>
  <c r="CC46" i="9"/>
  <c r="BJ47" i="9"/>
  <c r="BK47" i="9"/>
  <c r="BL47" i="9"/>
  <c r="BM47" i="9"/>
  <c r="BN47" i="9"/>
  <c r="BO47" i="9"/>
  <c r="BP47" i="9"/>
  <c r="BQ47" i="9"/>
  <c r="BR47" i="9"/>
  <c r="BS47" i="9"/>
  <c r="BT47" i="9"/>
  <c r="BU47" i="9"/>
  <c r="BV47" i="9"/>
  <c r="BW47" i="9"/>
  <c r="BX47" i="9"/>
  <c r="BY47" i="9"/>
  <c r="BZ47" i="9"/>
  <c r="CA47" i="9"/>
  <c r="CB47" i="9"/>
  <c r="CC47" i="9"/>
  <c r="BJ48" i="9"/>
  <c r="BK48" i="9"/>
  <c r="BL48" i="9"/>
  <c r="BM48" i="9"/>
  <c r="BN48" i="9"/>
  <c r="BO48" i="9"/>
  <c r="BP48" i="9"/>
  <c r="BQ48" i="9"/>
  <c r="BR48" i="9"/>
  <c r="BS48" i="9"/>
  <c r="BT48" i="9"/>
  <c r="BU48" i="9"/>
  <c r="BV48" i="9"/>
  <c r="BW48" i="9"/>
  <c r="BX48" i="9"/>
  <c r="BY48" i="9"/>
  <c r="BZ48" i="9"/>
  <c r="CA48" i="9"/>
  <c r="CB48" i="9"/>
  <c r="CC48" i="9"/>
  <c r="BJ49" i="9"/>
  <c r="BK49" i="9"/>
  <c r="BL49" i="9"/>
  <c r="BM49" i="9"/>
  <c r="BN49" i="9"/>
  <c r="BO49" i="9"/>
  <c r="BP49" i="9"/>
  <c r="BQ49" i="9"/>
  <c r="BR49" i="9"/>
  <c r="BS49" i="9"/>
  <c r="BT49" i="9"/>
  <c r="BU49" i="9"/>
  <c r="BV49" i="9"/>
  <c r="BW49" i="9"/>
  <c r="BX49" i="9"/>
  <c r="BY49" i="9"/>
  <c r="BZ49" i="9"/>
  <c r="CA49" i="9"/>
  <c r="CB49" i="9"/>
  <c r="CC49" i="9"/>
  <c r="BJ50" i="9"/>
  <c r="BK50" i="9"/>
  <c r="BL50" i="9"/>
  <c r="BM50" i="9"/>
  <c r="BN50" i="9"/>
  <c r="BO50" i="9"/>
  <c r="BP50" i="9"/>
  <c r="BQ50" i="9"/>
  <c r="BR50" i="9"/>
  <c r="BS50" i="9"/>
  <c r="BT50" i="9"/>
  <c r="BU50" i="9"/>
  <c r="BV50" i="9"/>
  <c r="BW50" i="9"/>
  <c r="BX50" i="9"/>
  <c r="BY50" i="9"/>
  <c r="BZ50" i="9"/>
  <c r="CA50" i="9"/>
  <c r="CB50" i="9"/>
  <c r="CC50" i="9"/>
  <c r="BJ51" i="9"/>
  <c r="BK51" i="9"/>
  <c r="BL51" i="9"/>
  <c r="BM51" i="9"/>
  <c r="BN51" i="9"/>
  <c r="BO51" i="9"/>
  <c r="BP51" i="9"/>
  <c r="BQ51" i="9"/>
  <c r="BR51" i="9"/>
  <c r="BS51" i="9"/>
  <c r="BT51" i="9"/>
  <c r="BU51" i="9"/>
  <c r="BV51" i="9"/>
  <c r="BW51" i="9"/>
  <c r="BX51" i="9"/>
  <c r="BY51" i="9"/>
  <c r="BZ51" i="9"/>
  <c r="CA51" i="9"/>
  <c r="CB51" i="9"/>
  <c r="CC51" i="9"/>
  <c r="BJ52" i="9"/>
  <c r="BK52" i="9"/>
  <c r="BL52" i="9"/>
  <c r="BM52" i="9"/>
  <c r="BN52" i="9"/>
  <c r="BO52" i="9"/>
  <c r="BP52" i="9"/>
  <c r="BQ52" i="9"/>
  <c r="BR52" i="9"/>
  <c r="BS52" i="9"/>
  <c r="BT52" i="9"/>
  <c r="BU52" i="9"/>
  <c r="BV52" i="9"/>
  <c r="BW52" i="9"/>
  <c r="BX52" i="9"/>
  <c r="BY52" i="9"/>
  <c r="BZ52" i="9"/>
  <c r="CA52" i="9"/>
  <c r="CB52" i="9"/>
  <c r="CC52" i="9"/>
  <c r="BJ53" i="9"/>
  <c r="BK53" i="9"/>
  <c r="BL53" i="9"/>
  <c r="BM53" i="9"/>
  <c r="BN53" i="9"/>
  <c r="BO53" i="9"/>
  <c r="BP53" i="9"/>
  <c r="BQ53" i="9"/>
  <c r="BR53" i="9"/>
  <c r="BS53" i="9"/>
  <c r="BT53" i="9"/>
  <c r="BU53" i="9"/>
  <c r="BV53" i="9"/>
  <c r="BW53" i="9"/>
  <c r="BX53" i="9"/>
  <c r="BY53" i="9"/>
  <c r="BZ53" i="9"/>
  <c r="CA53" i="9"/>
  <c r="CB53" i="9"/>
  <c r="CC53" i="9"/>
  <c r="BJ54" i="9"/>
  <c r="BK54" i="9"/>
  <c r="BL54" i="9"/>
  <c r="BM54" i="9"/>
  <c r="BN54" i="9"/>
  <c r="BO54" i="9"/>
  <c r="BP54" i="9"/>
  <c r="BQ54" i="9"/>
  <c r="BR54" i="9"/>
  <c r="BS54" i="9"/>
  <c r="BT54" i="9"/>
  <c r="BU54" i="9"/>
  <c r="BV54" i="9"/>
  <c r="BW54" i="9"/>
  <c r="BX54" i="9"/>
  <c r="BY54" i="9"/>
  <c r="BZ54" i="9"/>
  <c r="CA54" i="9"/>
  <c r="CB54" i="9"/>
  <c r="CC54" i="9"/>
  <c r="BJ55" i="9"/>
  <c r="BK55" i="9"/>
  <c r="BL55" i="9"/>
  <c r="BM55" i="9"/>
  <c r="BN55" i="9"/>
  <c r="BO55" i="9"/>
  <c r="BP55" i="9"/>
  <c r="BQ55" i="9"/>
  <c r="BR55" i="9"/>
  <c r="BS55" i="9"/>
  <c r="BT55" i="9"/>
  <c r="BU55" i="9"/>
  <c r="BV55" i="9"/>
  <c r="BW55" i="9"/>
  <c r="BX55" i="9"/>
  <c r="BY55" i="9"/>
  <c r="BZ55" i="9"/>
  <c r="CA55" i="9"/>
  <c r="CB55" i="9"/>
  <c r="CC55" i="9"/>
  <c r="BJ56" i="9"/>
  <c r="BK56" i="9"/>
  <c r="BL56" i="9"/>
  <c r="BM56" i="9"/>
  <c r="BN56" i="9"/>
  <c r="BO56" i="9"/>
  <c r="BP56" i="9"/>
  <c r="BQ56" i="9"/>
  <c r="BR56" i="9"/>
  <c r="BS56" i="9"/>
  <c r="BT56" i="9"/>
  <c r="BU56" i="9"/>
  <c r="BV56" i="9"/>
  <c r="BW56" i="9"/>
  <c r="BX56" i="9"/>
  <c r="BY56" i="9"/>
  <c r="BZ56" i="9"/>
  <c r="CA56" i="9"/>
  <c r="CB56" i="9"/>
  <c r="CC56" i="9"/>
  <c r="BJ57" i="9"/>
  <c r="BK57" i="9"/>
  <c r="BL57" i="9"/>
  <c r="BM57" i="9"/>
  <c r="BN57" i="9"/>
  <c r="BO57" i="9"/>
  <c r="BP57" i="9"/>
  <c r="BQ57" i="9"/>
  <c r="BR57" i="9"/>
  <c r="BS57" i="9"/>
  <c r="BT57" i="9"/>
  <c r="BU57" i="9"/>
  <c r="BV57" i="9"/>
  <c r="BW57" i="9"/>
  <c r="BX57" i="9"/>
  <c r="BY57" i="9"/>
  <c r="BZ57" i="9"/>
  <c r="CA57" i="9"/>
  <c r="CB57" i="9"/>
  <c r="CC57" i="9"/>
  <c r="BJ58" i="9"/>
  <c r="BK58" i="9"/>
  <c r="BL58" i="9"/>
  <c r="BM58" i="9"/>
  <c r="BN58" i="9"/>
  <c r="BO58" i="9"/>
  <c r="BP58" i="9"/>
  <c r="BQ58" i="9"/>
  <c r="BR58" i="9"/>
  <c r="BS58" i="9"/>
  <c r="BT58" i="9"/>
  <c r="BU58" i="9"/>
  <c r="BV58" i="9"/>
  <c r="BW58" i="9"/>
  <c r="BX58" i="9"/>
  <c r="BY58" i="9"/>
  <c r="BZ58" i="9"/>
  <c r="CA58" i="9"/>
  <c r="CB58" i="9"/>
  <c r="CC58" i="9"/>
  <c r="BJ59" i="9"/>
  <c r="BK59" i="9"/>
  <c r="BL59" i="9"/>
  <c r="BM59" i="9"/>
  <c r="BN59" i="9"/>
  <c r="BO59" i="9"/>
  <c r="BP59" i="9"/>
  <c r="BQ59" i="9"/>
  <c r="BR59" i="9"/>
  <c r="BS59" i="9"/>
  <c r="BT59" i="9"/>
  <c r="BU59" i="9"/>
  <c r="BV59" i="9"/>
  <c r="BW59" i="9"/>
  <c r="BX59" i="9"/>
  <c r="BY59" i="9"/>
  <c r="BZ59" i="9"/>
  <c r="CA59" i="9"/>
  <c r="CB59" i="9"/>
  <c r="CC59" i="9"/>
  <c r="BJ60" i="9"/>
  <c r="BK60" i="9"/>
  <c r="BL60" i="9"/>
  <c r="BM60" i="9"/>
  <c r="BN60" i="9"/>
  <c r="BO60" i="9"/>
  <c r="BP60" i="9"/>
  <c r="BQ60" i="9"/>
  <c r="BR60" i="9"/>
  <c r="BS60" i="9"/>
  <c r="BT60" i="9"/>
  <c r="BU60" i="9"/>
  <c r="BV60" i="9"/>
  <c r="BW60" i="9"/>
  <c r="BX60" i="9"/>
  <c r="BY60" i="9"/>
  <c r="BZ60" i="9"/>
  <c r="CA60" i="9"/>
  <c r="CB60" i="9"/>
  <c r="CC60" i="9"/>
  <c r="BJ61" i="9"/>
  <c r="BK61" i="9"/>
  <c r="BL61" i="9"/>
  <c r="BM61" i="9"/>
  <c r="BN61" i="9"/>
  <c r="BO61" i="9"/>
  <c r="BP61" i="9"/>
  <c r="BQ61" i="9"/>
  <c r="BR61" i="9"/>
  <c r="BS61" i="9"/>
  <c r="BT61" i="9"/>
  <c r="BU61" i="9"/>
  <c r="BV61" i="9"/>
  <c r="BW61" i="9"/>
  <c r="BX61" i="9"/>
  <c r="BY61" i="9"/>
  <c r="BZ61" i="9"/>
  <c r="CA61" i="9"/>
  <c r="CB61" i="9"/>
  <c r="CC61" i="9"/>
  <c r="BJ62" i="9"/>
  <c r="BK62" i="9"/>
  <c r="BL62" i="9"/>
  <c r="BM62" i="9"/>
  <c r="BN62" i="9"/>
  <c r="BO62" i="9"/>
  <c r="BP62" i="9"/>
  <c r="BQ62" i="9"/>
  <c r="BR62" i="9"/>
  <c r="BS62" i="9"/>
  <c r="BT62" i="9"/>
  <c r="BU62" i="9"/>
  <c r="BV62" i="9"/>
  <c r="BW62" i="9"/>
  <c r="BX62" i="9"/>
  <c r="BY62" i="9"/>
  <c r="BZ62" i="9"/>
  <c r="CA62" i="9"/>
  <c r="CB62" i="9"/>
  <c r="CC62" i="9"/>
  <c r="BJ63" i="9"/>
  <c r="BK63" i="9"/>
  <c r="BL63" i="9"/>
  <c r="BM63" i="9"/>
  <c r="BN63" i="9"/>
  <c r="BO63" i="9"/>
  <c r="BP63" i="9"/>
  <c r="BQ63" i="9"/>
  <c r="BR63" i="9"/>
  <c r="BS63" i="9"/>
  <c r="BT63" i="9"/>
  <c r="BU63" i="9"/>
  <c r="BV63" i="9"/>
  <c r="BW63" i="9"/>
  <c r="BX63" i="9"/>
  <c r="BY63" i="9"/>
  <c r="BZ63" i="9"/>
  <c r="CA63" i="9"/>
  <c r="CB63" i="9"/>
  <c r="CC63" i="9"/>
  <c r="BJ64" i="9"/>
  <c r="BK64" i="9"/>
  <c r="BL64" i="9"/>
  <c r="BM64" i="9"/>
  <c r="BN64" i="9"/>
  <c r="BO64" i="9"/>
  <c r="BP64" i="9"/>
  <c r="BQ64" i="9"/>
  <c r="BR64" i="9"/>
  <c r="BS64" i="9"/>
  <c r="BT64" i="9"/>
  <c r="BU64" i="9"/>
  <c r="BV64" i="9"/>
  <c r="BW64" i="9"/>
  <c r="BX64" i="9"/>
  <c r="BY64" i="9"/>
  <c r="BZ64" i="9"/>
  <c r="CA64" i="9"/>
  <c r="CB64" i="9"/>
  <c r="CC64" i="9"/>
  <c r="BJ65" i="9"/>
  <c r="BK65" i="9"/>
  <c r="BL65" i="9"/>
  <c r="BM65" i="9"/>
  <c r="BN65" i="9"/>
  <c r="BO65" i="9"/>
  <c r="BP65" i="9"/>
  <c r="BQ65" i="9"/>
  <c r="BR65" i="9"/>
  <c r="BS65" i="9"/>
  <c r="BT65" i="9"/>
  <c r="BU65" i="9"/>
  <c r="BV65" i="9"/>
  <c r="BW65" i="9"/>
  <c r="BX65" i="9"/>
  <c r="BY65" i="9"/>
  <c r="BZ65" i="9"/>
  <c r="CA65" i="9"/>
  <c r="CB65" i="9"/>
  <c r="CC65" i="9"/>
  <c r="BJ66" i="9"/>
  <c r="BK66" i="9"/>
  <c r="BL66" i="9"/>
  <c r="BM66" i="9"/>
  <c r="BN66" i="9"/>
  <c r="BO66" i="9"/>
  <c r="BP66" i="9"/>
  <c r="BQ66" i="9"/>
  <c r="BR66" i="9"/>
  <c r="BS66" i="9"/>
  <c r="BT66" i="9"/>
  <c r="BU66" i="9"/>
  <c r="BV66" i="9"/>
  <c r="BW66" i="9"/>
  <c r="BX66" i="9"/>
  <c r="BY66" i="9"/>
  <c r="BZ66" i="9"/>
  <c r="CA66" i="9"/>
  <c r="CB66" i="9"/>
  <c r="CC66" i="9"/>
  <c r="BJ67" i="9"/>
  <c r="BK67" i="9"/>
  <c r="BL67" i="9"/>
  <c r="BM67" i="9"/>
  <c r="BN67" i="9"/>
  <c r="BO67" i="9"/>
  <c r="BP67" i="9"/>
  <c r="BQ67" i="9"/>
  <c r="BR67" i="9"/>
  <c r="BS67" i="9"/>
  <c r="BT67" i="9"/>
  <c r="BU67" i="9"/>
  <c r="BV67" i="9"/>
  <c r="BW67" i="9"/>
  <c r="BX67" i="9"/>
  <c r="BY67" i="9"/>
  <c r="BZ67" i="9"/>
  <c r="CA67" i="9"/>
  <c r="CB67" i="9"/>
  <c r="CC67" i="9"/>
  <c r="BJ68" i="9"/>
  <c r="BK68" i="9"/>
  <c r="BL68" i="9"/>
  <c r="BM68" i="9"/>
  <c r="BN68" i="9"/>
  <c r="BO68" i="9"/>
  <c r="BP68" i="9"/>
  <c r="BQ68" i="9"/>
  <c r="BR68" i="9"/>
  <c r="BS68" i="9"/>
  <c r="BT68" i="9"/>
  <c r="BU68" i="9"/>
  <c r="BV68" i="9"/>
  <c r="BW68" i="9"/>
  <c r="BX68" i="9"/>
  <c r="BY68" i="9"/>
  <c r="BZ68" i="9"/>
  <c r="CA68" i="9"/>
  <c r="CB68" i="9"/>
  <c r="CC68" i="9"/>
  <c r="BJ69" i="9"/>
  <c r="BK69" i="9"/>
  <c r="BL69" i="9"/>
  <c r="BM69" i="9"/>
  <c r="BN69" i="9"/>
  <c r="BO69" i="9"/>
  <c r="BP69" i="9"/>
  <c r="BQ69" i="9"/>
  <c r="BR69" i="9"/>
  <c r="BS69" i="9"/>
  <c r="BT69" i="9"/>
  <c r="BU69" i="9"/>
  <c r="BV69" i="9"/>
  <c r="BW69" i="9"/>
  <c r="BX69" i="9"/>
  <c r="BY69" i="9"/>
  <c r="BZ69" i="9"/>
  <c r="CA69" i="9"/>
  <c r="CB69" i="9"/>
  <c r="CC69" i="9"/>
  <c r="BJ70" i="9"/>
  <c r="BK70" i="9"/>
  <c r="BL70" i="9"/>
  <c r="BM70" i="9"/>
  <c r="BN70" i="9"/>
  <c r="BO70" i="9"/>
  <c r="BP70" i="9"/>
  <c r="BQ70" i="9"/>
  <c r="BR70" i="9"/>
  <c r="BS70" i="9"/>
  <c r="BT70" i="9"/>
  <c r="BU70" i="9"/>
  <c r="BV70" i="9"/>
  <c r="BW70" i="9"/>
  <c r="BX70" i="9"/>
  <c r="BY70" i="9"/>
  <c r="BZ70" i="9"/>
  <c r="CA70" i="9"/>
  <c r="CB70" i="9"/>
  <c r="CC70" i="9"/>
  <c r="BJ71" i="9"/>
  <c r="BK71" i="9"/>
  <c r="BL71" i="9"/>
  <c r="BM71" i="9"/>
  <c r="BN71" i="9"/>
  <c r="BO71" i="9"/>
  <c r="BP71" i="9"/>
  <c r="BQ71" i="9"/>
  <c r="BR71" i="9"/>
  <c r="BS71" i="9"/>
  <c r="BT71" i="9"/>
  <c r="BU71" i="9"/>
  <c r="BV71" i="9"/>
  <c r="BW71" i="9"/>
  <c r="BX71" i="9"/>
  <c r="BY71" i="9"/>
  <c r="BZ71" i="9"/>
  <c r="CA71" i="9"/>
  <c r="CB71" i="9"/>
  <c r="CC71" i="9"/>
  <c r="BJ72" i="9"/>
  <c r="BK72" i="9"/>
  <c r="BL72" i="9"/>
  <c r="BM72" i="9"/>
  <c r="BN72" i="9"/>
  <c r="BO72" i="9"/>
  <c r="BP72" i="9"/>
  <c r="BQ72" i="9"/>
  <c r="BR72" i="9"/>
  <c r="BS72" i="9"/>
  <c r="BT72" i="9"/>
  <c r="BU72" i="9"/>
  <c r="BV72" i="9"/>
  <c r="BW72" i="9"/>
  <c r="BX72" i="9"/>
  <c r="BY72" i="9"/>
  <c r="BZ72" i="9"/>
  <c r="CA72" i="9"/>
  <c r="CB72" i="9"/>
  <c r="CC72" i="9"/>
  <c r="BJ73" i="9"/>
  <c r="BK73" i="9"/>
  <c r="BL73" i="9"/>
  <c r="BM73" i="9"/>
  <c r="BN73" i="9"/>
  <c r="BO73" i="9"/>
  <c r="BP73" i="9"/>
  <c r="BQ73" i="9"/>
  <c r="BR73" i="9"/>
  <c r="BS73" i="9"/>
  <c r="BT73" i="9"/>
  <c r="BU73" i="9"/>
  <c r="BV73" i="9"/>
  <c r="BW73" i="9"/>
  <c r="BX73" i="9"/>
  <c r="BY73" i="9"/>
  <c r="BZ73" i="9"/>
  <c r="CA73" i="9"/>
  <c r="CB73" i="9"/>
  <c r="CC73" i="9"/>
  <c r="BJ74" i="9"/>
  <c r="BK74" i="9"/>
  <c r="BL74" i="9"/>
  <c r="BM74" i="9"/>
  <c r="BN74" i="9"/>
  <c r="BO74" i="9"/>
  <c r="BP74" i="9"/>
  <c r="BQ74" i="9"/>
  <c r="BR74" i="9"/>
  <c r="BS74" i="9"/>
  <c r="BT74" i="9"/>
  <c r="BU74" i="9"/>
  <c r="BV74" i="9"/>
  <c r="BW74" i="9"/>
  <c r="BX74" i="9"/>
  <c r="BY74" i="9"/>
  <c r="BZ74" i="9"/>
  <c r="CA74" i="9"/>
  <c r="CB74" i="9"/>
  <c r="CC74" i="9"/>
  <c r="BJ75" i="9"/>
  <c r="BK75" i="9"/>
  <c r="BL75" i="9"/>
  <c r="BM75" i="9"/>
  <c r="BN75" i="9"/>
  <c r="BO75" i="9"/>
  <c r="BP75" i="9"/>
  <c r="BQ75" i="9"/>
  <c r="BR75" i="9"/>
  <c r="BS75" i="9"/>
  <c r="BT75" i="9"/>
  <c r="BU75" i="9"/>
  <c r="BV75" i="9"/>
  <c r="BW75" i="9"/>
  <c r="BX75" i="9"/>
  <c r="BY75" i="9"/>
  <c r="BZ75" i="9"/>
  <c r="CA75" i="9"/>
  <c r="CB75" i="9"/>
  <c r="CC75" i="9"/>
  <c r="BJ76" i="9"/>
  <c r="BK76" i="9"/>
  <c r="BL76" i="9"/>
  <c r="BM76" i="9"/>
  <c r="BN76" i="9"/>
  <c r="BO76" i="9"/>
  <c r="BP76" i="9"/>
  <c r="BQ76" i="9"/>
  <c r="BR76" i="9"/>
  <c r="BS76" i="9"/>
  <c r="BT76" i="9"/>
  <c r="BU76" i="9"/>
  <c r="BV76" i="9"/>
  <c r="BW76" i="9"/>
  <c r="BX76" i="9"/>
  <c r="BY76" i="9"/>
  <c r="BZ76" i="9"/>
  <c r="CA76" i="9"/>
  <c r="CB76" i="9"/>
  <c r="CC76" i="9"/>
  <c r="BJ77" i="9"/>
  <c r="BK77" i="9"/>
  <c r="BL77" i="9"/>
  <c r="BM77" i="9"/>
  <c r="BN77" i="9"/>
  <c r="BO77" i="9"/>
  <c r="BP77" i="9"/>
  <c r="BQ77" i="9"/>
  <c r="BR77" i="9"/>
  <c r="BS77" i="9"/>
  <c r="BT77" i="9"/>
  <c r="BU77" i="9"/>
  <c r="BV77" i="9"/>
  <c r="BW77" i="9"/>
  <c r="BX77" i="9"/>
  <c r="BY77" i="9"/>
  <c r="BZ77" i="9"/>
  <c r="CA77" i="9"/>
  <c r="CB77" i="9"/>
  <c r="CC77" i="9"/>
  <c r="BJ78" i="9"/>
  <c r="BK78" i="9"/>
  <c r="BL78" i="9"/>
  <c r="BM78" i="9"/>
  <c r="BN78" i="9"/>
  <c r="BO78" i="9"/>
  <c r="BP78" i="9"/>
  <c r="BQ78" i="9"/>
  <c r="BR78" i="9"/>
  <c r="BS78" i="9"/>
  <c r="BT78" i="9"/>
  <c r="BU78" i="9"/>
  <c r="BV78" i="9"/>
  <c r="BW78" i="9"/>
  <c r="BX78" i="9"/>
  <c r="BY78" i="9"/>
  <c r="BZ78" i="9"/>
  <c r="CA78" i="9"/>
  <c r="CB78" i="9"/>
  <c r="CC78" i="9"/>
  <c r="BJ79" i="9"/>
  <c r="BK79" i="9"/>
  <c r="BL79" i="9"/>
  <c r="BM79" i="9"/>
  <c r="BN79" i="9"/>
  <c r="BO79" i="9"/>
  <c r="BP79" i="9"/>
  <c r="BQ79" i="9"/>
  <c r="BR79" i="9"/>
  <c r="BS79" i="9"/>
  <c r="BT79" i="9"/>
  <c r="BU79" i="9"/>
  <c r="BV79" i="9"/>
  <c r="BW79" i="9"/>
  <c r="BX79" i="9"/>
  <c r="BY79" i="9"/>
  <c r="BZ79" i="9"/>
  <c r="CA79" i="9"/>
  <c r="CB79" i="9"/>
  <c r="CC79" i="9"/>
  <c r="BJ80" i="9"/>
  <c r="BK80" i="9"/>
  <c r="BL80" i="9"/>
  <c r="BM80" i="9"/>
  <c r="BN80" i="9"/>
  <c r="BO80" i="9"/>
  <c r="BP80" i="9"/>
  <c r="BQ80" i="9"/>
  <c r="BR80" i="9"/>
  <c r="BS80" i="9"/>
  <c r="BT80" i="9"/>
  <c r="BU80" i="9"/>
  <c r="BV80" i="9"/>
  <c r="BW80" i="9"/>
  <c r="BX80" i="9"/>
  <c r="BY80" i="9"/>
  <c r="BZ80" i="9"/>
  <c r="CA80" i="9"/>
  <c r="CB80" i="9"/>
  <c r="CC80" i="9"/>
  <c r="BJ81" i="9"/>
  <c r="BK81" i="9"/>
  <c r="BL81" i="9"/>
  <c r="BM81" i="9"/>
  <c r="BN81" i="9"/>
  <c r="BO81" i="9"/>
  <c r="BP81" i="9"/>
  <c r="BQ81" i="9"/>
  <c r="BR81" i="9"/>
  <c r="BS81" i="9"/>
  <c r="BT81" i="9"/>
  <c r="BU81" i="9"/>
  <c r="BV81" i="9"/>
  <c r="BW81" i="9"/>
  <c r="BX81" i="9"/>
  <c r="BY81" i="9"/>
  <c r="BZ81" i="9"/>
  <c r="CA81" i="9"/>
  <c r="CB81" i="9"/>
  <c r="CC81" i="9"/>
  <c r="BJ82" i="9"/>
  <c r="BK82" i="9"/>
  <c r="BL82" i="9"/>
  <c r="BM82" i="9"/>
  <c r="BN82" i="9"/>
  <c r="BO82" i="9"/>
  <c r="BP82" i="9"/>
  <c r="BQ82" i="9"/>
  <c r="BR82" i="9"/>
  <c r="BS82" i="9"/>
  <c r="BT82" i="9"/>
  <c r="BU82" i="9"/>
  <c r="BV82" i="9"/>
  <c r="BW82" i="9"/>
  <c r="BX82" i="9"/>
  <c r="BY82" i="9"/>
  <c r="BZ82" i="9"/>
  <c r="CA82" i="9"/>
  <c r="CB82" i="9"/>
  <c r="CC82" i="9"/>
  <c r="BJ83" i="9"/>
  <c r="BK83" i="9"/>
  <c r="BL83" i="9"/>
  <c r="BM83" i="9"/>
  <c r="BN83" i="9"/>
  <c r="BO83" i="9"/>
  <c r="BP83" i="9"/>
  <c r="BQ83" i="9"/>
  <c r="BR83" i="9"/>
  <c r="BS83" i="9"/>
  <c r="BT83" i="9"/>
  <c r="BU83" i="9"/>
  <c r="BV83" i="9"/>
  <c r="BW83" i="9"/>
  <c r="BX83" i="9"/>
  <c r="BY83" i="9"/>
  <c r="BZ83" i="9"/>
  <c r="CA83" i="9"/>
  <c r="CB83" i="9"/>
  <c r="CC83" i="9"/>
  <c r="BJ84" i="9"/>
  <c r="BK84" i="9"/>
  <c r="BL84" i="9"/>
  <c r="BM84" i="9"/>
  <c r="BN84" i="9"/>
  <c r="BO84" i="9"/>
  <c r="BP84" i="9"/>
  <c r="BQ84" i="9"/>
  <c r="BR84" i="9"/>
  <c r="BS84" i="9"/>
  <c r="BT84" i="9"/>
  <c r="BU84" i="9"/>
  <c r="BV84" i="9"/>
  <c r="BW84" i="9"/>
  <c r="BX84" i="9"/>
  <c r="BY84" i="9"/>
  <c r="BZ84" i="9"/>
  <c r="CA84" i="9"/>
  <c r="CB84" i="9"/>
  <c r="CC84" i="9"/>
  <c r="BJ85" i="9"/>
  <c r="BK85" i="9"/>
  <c r="BL85" i="9"/>
  <c r="BM85" i="9"/>
  <c r="BN85" i="9"/>
  <c r="BO85" i="9"/>
  <c r="BP85" i="9"/>
  <c r="BQ85" i="9"/>
  <c r="BR85" i="9"/>
  <c r="BS85" i="9"/>
  <c r="BT85" i="9"/>
  <c r="BU85" i="9"/>
  <c r="BV85" i="9"/>
  <c r="BW85" i="9"/>
  <c r="BX85" i="9"/>
  <c r="BY85" i="9"/>
  <c r="BZ85" i="9"/>
  <c r="CA85" i="9"/>
  <c r="CB85" i="9"/>
  <c r="CC85" i="9"/>
  <c r="BJ86" i="9"/>
  <c r="BK86" i="9"/>
  <c r="BL86" i="9"/>
  <c r="BM86" i="9"/>
  <c r="BN86" i="9"/>
  <c r="BO86" i="9"/>
  <c r="BP86" i="9"/>
  <c r="BQ86" i="9"/>
  <c r="BR86" i="9"/>
  <c r="BS86" i="9"/>
  <c r="BT86" i="9"/>
  <c r="BU86" i="9"/>
  <c r="BV86" i="9"/>
  <c r="BW86" i="9"/>
  <c r="BX86" i="9"/>
  <c r="BY86" i="9"/>
  <c r="BZ86" i="9"/>
  <c r="CA86" i="9"/>
  <c r="CB86" i="9"/>
  <c r="CC86" i="9"/>
  <c r="BJ87" i="9"/>
  <c r="BK87" i="9"/>
  <c r="BL87" i="9"/>
  <c r="BM87" i="9"/>
  <c r="BN87" i="9"/>
  <c r="BO87" i="9"/>
  <c r="BP87" i="9"/>
  <c r="BQ87" i="9"/>
  <c r="BR87" i="9"/>
  <c r="BS87" i="9"/>
  <c r="BT87" i="9"/>
  <c r="BU87" i="9"/>
  <c r="BV87" i="9"/>
  <c r="BW87" i="9"/>
  <c r="BX87" i="9"/>
  <c r="BY87" i="9"/>
  <c r="BZ87" i="9"/>
  <c r="CA87" i="9"/>
  <c r="CB87" i="9"/>
  <c r="CC87" i="9"/>
  <c r="BJ88" i="9"/>
  <c r="BK88" i="9"/>
  <c r="BL88" i="9"/>
  <c r="BM88" i="9"/>
  <c r="BN88" i="9"/>
  <c r="BO88" i="9"/>
  <c r="BP88" i="9"/>
  <c r="BQ88" i="9"/>
  <c r="BR88" i="9"/>
  <c r="BS88" i="9"/>
  <c r="BT88" i="9"/>
  <c r="BU88" i="9"/>
  <c r="BV88" i="9"/>
  <c r="BW88" i="9"/>
  <c r="BX88" i="9"/>
  <c r="BY88" i="9"/>
  <c r="BZ88" i="9"/>
  <c r="CA88" i="9"/>
  <c r="CB88" i="9"/>
  <c r="CC88" i="9"/>
  <c r="BJ89" i="9"/>
  <c r="BK89" i="9"/>
  <c r="BL89" i="9"/>
  <c r="BM89" i="9"/>
  <c r="BN89" i="9"/>
  <c r="BO89" i="9"/>
  <c r="BP89" i="9"/>
  <c r="BQ89" i="9"/>
  <c r="BR89" i="9"/>
  <c r="BS89" i="9"/>
  <c r="BT89" i="9"/>
  <c r="BU89" i="9"/>
  <c r="BV89" i="9"/>
  <c r="BW89" i="9"/>
  <c r="BX89" i="9"/>
  <c r="BY89" i="9"/>
  <c r="BZ89" i="9"/>
  <c r="CA89" i="9"/>
  <c r="CB89" i="9"/>
  <c r="CC89" i="9"/>
  <c r="BJ90" i="9"/>
  <c r="BK90" i="9"/>
  <c r="BL90" i="9"/>
  <c r="BM90" i="9"/>
  <c r="BN90" i="9"/>
  <c r="BO90" i="9"/>
  <c r="BP90" i="9"/>
  <c r="BQ90" i="9"/>
  <c r="BR90" i="9"/>
  <c r="BS90" i="9"/>
  <c r="BT90" i="9"/>
  <c r="BU90" i="9"/>
  <c r="BV90" i="9"/>
  <c r="BW90" i="9"/>
  <c r="BX90" i="9"/>
  <c r="BY90" i="9"/>
  <c r="BZ90" i="9"/>
  <c r="CA90" i="9"/>
  <c r="CB90" i="9"/>
  <c r="CC90" i="9"/>
  <c r="BJ91" i="9"/>
  <c r="BK91" i="9"/>
  <c r="BL91" i="9"/>
  <c r="BM91" i="9"/>
  <c r="BN91" i="9"/>
  <c r="BO91" i="9"/>
  <c r="BP91" i="9"/>
  <c r="BQ91" i="9"/>
  <c r="BR91" i="9"/>
  <c r="BS91" i="9"/>
  <c r="BT91" i="9"/>
  <c r="BU91" i="9"/>
  <c r="BV91" i="9"/>
  <c r="BW91" i="9"/>
  <c r="BX91" i="9"/>
  <c r="BY91" i="9"/>
  <c r="BZ91" i="9"/>
  <c r="CA91" i="9"/>
  <c r="CB91" i="9"/>
  <c r="CC91" i="9"/>
  <c r="BJ92" i="9"/>
  <c r="BK92" i="9"/>
  <c r="BL92" i="9"/>
  <c r="BM92" i="9"/>
  <c r="BN92" i="9"/>
  <c r="BO92" i="9"/>
  <c r="BP92" i="9"/>
  <c r="BQ92" i="9"/>
  <c r="BR92" i="9"/>
  <c r="BS92" i="9"/>
  <c r="BT92" i="9"/>
  <c r="BU92" i="9"/>
  <c r="BV92" i="9"/>
  <c r="BW92" i="9"/>
  <c r="BX92" i="9"/>
  <c r="BY92" i="9"/>
  <c r="BZ92" i="9"/>
  <c r="CA92" i="9"/>
  <c r="CB92" i="9"/>
  <c r="CC92" i="9"/>
  <c r="BJ93" i="9"/>
  <c r="BK93" i="9"/>
  <c r="BL93" i="9"/>
  <c r="BM93" i="9"/>
  <c r="BN93" i="9"/>
  <c r="BO93" i="9"/>
  <c r="BP93" i="9"/>
  <c r="BQ93" i="9"/>
  <c r="BR93" i="9"/>
  <c r="BS93" i="9"/>
  <c r="BT93" i="9"/>
  <c r="BU93" i="9"/>
  <c r="BV93" i="9"/>
  <c r="BW93" i="9"/>
  <c r="BX93" i="9"/>
  <c r="BY93" i="9"/>
  <c r="BZ93" i="9"/>
  <c r="CA93" i="9"/>
  <c r="CB93" i="9"/>
  <c r="CC93" i="9"/>
  <c r="BJ94" i="9"/>
  <c r="BK94" i="9"/>
  <c r="BL94" i="9"/>
  <c r="BM94" i="9"/>
  <c r="BN94" i="9"/>
  <c r="BO94" i="9"/>
  <c r="BP94" i="9"/>
  <c r="BQ94" i="9"/>
  <c r="BR94" i="9"/>
  <c r="BS94" i="9"/>
  <c r="BT94" i="9"/>
  <c r="BU94" i="9"/>
  <c r="BV94" i="9"/>
  <c r="BW94" i="9"/>
  <c r="BX94" i="9"/>
  <c r="BY94" i="9"/>
  <c r="BZ94" i="9"/>
  <c r="CA94" i="9"/>
  <c r="CB94" i="9"/>
  <c r="CC94" i="9"/>
  <c r="BJ95" i="9"/>
  <c r="BK95" i="9"/>
  <c r="BL95" i="9"/>
  <c r="BM95" i="9"/>
  <c r="BN95" i="9"/>
  <c r="BO95" i="9"/>
  <c r="BP95" i="9"/>
  <c r="BQ95" i="9"/>
  <c r="BR95" i="9"/>
  <c r="BS95" i="9"/>
  <c r="BT95" i="9"/>
  <c r="BU95" i="9"/>
  <c r="BV95" i="9"/>
  <c r="BW95" i="9"/>
  <c r="BX95" i="9"/>
  <c r="BY95" i="9"/>
  <c r="BZ95" i="9"/>
  <c r="CA95" i="9"/>
  <c r="CB95" i="9"/>
  <c r="CC95" i="9"/>
  <c r="BJ96" i="9"/>
  <c r="BK96" i="9"/>
  <c r="BL96" i="9"/>
  <c r="BM96" i="9"/>
  <c r="BN96" i="9"/>
  <c r="BO96" i="9"/>
  <c r="BP96" i="9"/>
  <c r="BQ96" i="9"/>
  <c r="BR96" i="9"/>
  <c r="BS96" i="9"/>
  <c r="BT96" i="9"/>
  <c r="BU96" i="9"/>
  <c r="BV96" i="9"/>
  <c r="BW96" i="9"/>
  <c r="BX96" i="9"/>
  <c r="BY96" i="9"/>
  <c r="BZ96" i="9"/>
  <c r="CA96" i="9"/>
  <c r="CB96" i="9"/>
  <c r="CC96" i="9"/>
  <c r="BJ97" i="9"/>
  <c r="BK97" i="9"/>
  <c r="BL97" i="9"/>
  <c r="BM97" i="9"/>
  <c r="BN97" i="9"/>
  <c r="BO97" i="9"/>
  <c r="BP97" i="9"/>
  <c r="BQ97" i="9"/>
  <c r="BR97" i="9"/>
  <c r="BS97" i="9"/>
  <c r="BT97" i="9"/>
  <c r="BU97" i="9"/>
  <c r="BV97" i="9"/>
  <c r="BW97" i="9"/>
  <c r="BX97" i="9"/>
  <c r="BY97" i="9"/>
  <c r="BZ97" i="9"/>
  <c r="CA97" i="9"/>
  <c r="CB97" i="9"/>
  <c r="CC97" i="9"/>
  <c r="BJ98" i="9"/>
  <c r="BK98" i="9"/>
  <c r="BL98" i="9"/>
  <c r="BM98" i="9"/>
  <c r="BN98" i="9"/>
  <c r="BO98" i="9"/>
  <c r="BP98" i="9"/>
  <c r="BQ98" i="9"/>
  <c r="BR98" i="9"/>
  <c r="BS98" i="9"/>
  <c r="BT98" i="9"/>
  <c r="BU98" i="9"/>
  <c r="BV98" i="9"/>
  <c r="BW98" i="9"/>
  <c r="BX98" i="9"/>
  <c r="BY98" i="9"/>
  <c r="BZ98" i="9"/>
  <c r="CA98" i="9"/>
  <c r="CB98" i="9"/>
  <c r="CC98" i="9"/>
  <c r="BJ99" i="9"/>
  <c r="BK99" i="9"/>
  <c r="BL99" i="9"/>
  <c r="BM99" i="9"/>
  <c r="BN99" i="9"/>
  <c r="BO99" i="9"/>
  <c r="BP99" i="9"/>
  <c r="BQ99" i="9"/>
  <c r="BR99" i="9"/>
  <c r="BS99" i="9"/>
  <c r="BT99" i="9"/>
  <c r="BU99" i="9"/>
  <c r="BV99" i="9"/>
  <c r="BW99" i="9"/>
  <c r="BX99" i="9"/>
  <c r="BY99" i="9"/>
  <c r="BZ99" i="9"/>
  <c r="CA99" i="9"/>
  <c r="CB99" i="9"/>
  <c r="CC99" i="9"/>
  <c r="BJ100" i="9"/>
  <c r="BK100" i="9"/>
  <c r="BL100" i="9"/>
  <c r="BM100" i="9"/>
  <c r="BN100" i="9"/>
  <c r="BO100" i="9"/>
  <c r="BP100" i="9"/>
  <c r="BQ100" i="9"/>
  <c r="BR100" i="9"/>
  <c r="BS100" i="9"/>
  <c r="BT100" i="9"/>
  <c r="BU100" i="9"/>
  <c r="BV100" i="9"/>
  <c r="BW100" i="9"/>
  <c r="BX100" i="9"/>
  <c r="BY100" i="9"/>
  <c r="BZ100" i="9"/>
  <c r="CA100" i="9"/>
  <c r="CB100" i="9"/>
  <c r="CC100" i="9"/>
  <c r="BJ101" i="9"/>
  <c r="BK101" i="9"/>
  <c r="BL101" i="9"/>
  <c r="BM101" i="9"/>
  <c r="BN101" i="9"/>
  <c r="BO101" i="9"/>
  <c r="BP101" i="9"/>
  <c r="BQ101" i="9"/>
  <c r="BR101" i="9"/>
  <c r="BS101" i="9"/>
  <c r="BT101" i="9"/>
  <c r="BU101" i="9"/>
  <c r="BV101" i="9"/>
  <c r="BW101" i="9"/>
  <c r="BX101" i="9"/>
  <c r="BY101" i="9"/>
  <c r="BZ101" i="9"/>
  <c r="CA101" i="9"/>
  <c r="CB101" i="9"/>
  <c r="CC101" i="9"/>
  <c r="BJ102" i="9"/>
  <c r="BK102" i="9"/>
  <c r="BL102" i="9"/>
  <c r="BM102" i="9"/>
  <c r="BN102" i="9"/>
  <c r="BO102" i="9"/>
  <c r="BP102" i="9"/>
  <c r="BQ102" i="9"/>
  <c r="BR102" i="9"/>
  <c r="BS102" i="9"/>
  <c r="BT102" i="9"/>
  <c r="BU102" i="9"/>
  <c r="BV102" i="9"/>
  <c r="BW102" i="9"/>
  <c r="BX102" i="9"/>
  <c r="BY102" i="9"/>
  <c r="BZ102" i="9"/>
  <c r="CA102" i="9"/>
  <c r="CB102" i="9"/>
  <c r="CC102" i="9"/>
  <c r="BJ103" i="9"/>
  <c r="BK103" i="9"/>
  <c r="BL103" i="9"/>
  <c r="BM103" i="9"/>
  <c r="BN103" i="9"/>
  <c r="BO103" i="9"/>
  <c r="BP103" i="9"/>
  <c r="BQ103" i="9"/>
  <c r="BR103" i="9"/>
  <c r="BS103" i="9"/>
  <c r="BT103" i="9"/>
  <c r="BU103" i="9"/>
  <c r="BV103" i="9"/>
  <c r="BW103" i="9"/>
  <c r="BX103" i="9"/>
  <c r="BY103" i="9"/>
  <c r="BZ103" i="9"/>
  <c r="CA103" i="9"/>
  <c r="CB103" i="9"/>
  <c r="CC103" i="9"/>
  <c r="BJ104" i="9"/>
  <c r="BK104" i="9"/>
  <c r="BL104" i="9"/>
  <c r="BM104" i="9"/>
  <c r="BN104" i="9"/>
  <c r="BO104" i="9"/>
  <c r="BP104" i="9"/>
  <c r="BQ104" i="9"/>
  <c r="BR104" i="9"/>
  <c r="BS104" i="9"/>
  <c r="BT104" i="9"/>
  <c r="BU104" i="9"/>
  <c r="BV104" i="9"/>
  <c r="BW104" i="9"/>
  <c r="BX104" i="9"/>
  <c r="BY104" i="9"/>
  <c r="BZ104" i="9"/>
  <c r="CA104" i="9"/>
  <c r="CB104" i="9"/>
  <c r="CC104" i="9"/>
  <c r="BJ105" i="9"/>
  <c r="BK105" i="9"/>
  <c r="BL105" i="9"/>
  <c r="BM105" i="9"/>
  <c r="BN105" i="9"/>
  <c r="BO105" i="9"/>
  <c r="BP105" i="9"/>
  <c r="BQ105" i="9"/>
  <c r="BR105" i="9"/>
  <c r="BS105" i="9"/>
  <c r="BT105" i="9"/>
  <c r="BU105" i="9"/>
  <c r="BV105" i="9"/>
  <c r="BW105" i="9"/>
  <c r="BX105" i="9"/>
  <c r="BY105" i="9"/>
  <c r="BZ105" i="9"/>
  <c r="CA105" i="9"/>
  <c r="CB105" i="9"/>
  <c r="CC105" i="9"/>
  <c r="BJ106" i="9"/>
  <c r="BK106" i="9"/>
  <c r="BL106" i="9"/>
  <c r="BM106" i="9"/>
  <c r="BN106" i="9"/>
  <c r="BO106" i="9"/>
  <c r="BP106" i="9"/>
  <c r="BQ106" i="9"/>
  <c r="BR106" i="9"/>
  <c r="BS106" i="9"/>
  <c r="BT106" i="9"/>
  <c r="BU106" i="9"/>
  <c r="BV106" i="9"/>
  <c r="BW106" i="9"/>
  <c r="BX106" i="9"/>
  <c r="BY106" i="9"/>
  <c r="BZ106" i="9"/>
  <c r="CA106" i="9"/>
  <c r="CB106" i="9"/>
  <c r="CC106" i="9"/>
  <c r="BJ107" i="9"/>
  <c r="BK107" i="9"/>
  <c r="BL107" i="9"/>
  <c r="BM107" i="9"/>
  <c r="BN107" i="9"/>
  <c r="BO107" i="9"/>
  <c r="BP107" i="9"/>
  <c r="BQ107" i="9"/>
  <c r="BR107" i="9"/>
  <c r="BS107" i="9"/>
  <c r="BT107" i="9"/>
  <c r="BU107" i="9"/>
  <c r="BV107" i="9"/>
  <c r="BW107" i="9"/>
  <c r="BX107" i="9"/>
  <c r="BY107" i="9"/>
  <c r="BZ107" i="9"/>
  <c r="CA107" i="9"/>
  <c r="CB107" i="9"/>
  <c r="CC107" i="9"/>
  <c r="BJ108" i="9"/>
  <c r="BK108" i="9"/>
  <c r="BL108" i="9"/>
  <c r="BM108" i="9"/>
  <c r="BN108" i="9"/>
  <c r="BO108" i="9"/>
  <c r="BP108" i="9"/>
  <c r="BQ108" i="9"/>
  <c r="BR108" i="9"/>
  <c r="BS108" i="9"/>
  <c r="BT108" i="9"/>
  <c r="BU108" i="9"/>
  <c r="BV108" i="9"/>
  <c r="BW108" i="9"/>
  <c r="BX108" i="9"/>
  <c r="BY108" i="9"/>
  <c r="BZ108" i="9"/>
  <c r="CA108" i="9"/>
  <c r="CB108" i="9"/>
  <c r="CC108" i="9"/>
  <c r="BJ109" i="9"/>
  <c r="BK109" i="9"/>
  <c r="BL109" i="9"/>
  <c r="BM109" i="9"/>
  <c r="BN109" i="9"/>
  <c r="BO109" i="9"/>
  <c r="BP109" i="9"/>
  <c r="BQ109" i="9"/>
  <c r="BR109" i="9"/>
  <c r="BS109" i="9"/>
  <c r="BT109" i="9"/>
  <c r="BU109" i="9"/>
  <c r="BV109" i="9"/>
  <c r="BW109" i="9"/>
  <c r="BX109" i="9"/>
  <c r="BY109" i="9"/>
  <c r="BZ109" i="9"/>
  <c r="CA109" i="9"/>
  <c r="CB109" i="9"/>
  <c r="CC109" i="9"/>
  <c r="BJ110" i="9"/>
  <c r="BK110" i="9"/>
  <c r="BL110" i="9"/>
  <c r="BM110" i="9"/>
  <c r="BN110" i="9"/>
  <c r="BO110" i="9"/>
  <c r="BP110" i="9"/>
  <c r="BQ110" i="9"/>
  <c r="BR110" i="9"/>
  <c r="BS110" i="9"/>
  <c r="BT110" i="9"/>
  <c r="BU110" i="9"/>
  <c r="BV110" i="9"/>
  <c r="BW110" i="9"/>
  <c r="BX110" i="9"/>
  <c r="BY110" i="9"/>
  <c r="BZ110" i="9"/>
  <c r="CA110" i="9"/>
  <c r="CB110" i="9"/>
  <c r="CC110" i="9"/>
  <c r="BJ111" i="9"/>
  <c r="BK111" i="9"/>
  <c r="BL111" i="9"/>
  <c r="BM111" i="9"/>
  <c r="BN111" i="9"/>
  <c r="BO111" i="9"/>
  <c r="BP111" i="9"/>
  <c r="BQ111" i="9"/>
  <c r="BR111" i="9"/>
  <c r="BS111" i="9"/>
  <c r="BT111" i="9"/>
  <c r="BU111" i="9"/>
  <c r="BV111" i="9"/>
  <c r="BW111" i="9"/>
  <c r="BX111" i="9"/>
  <c r="BY111" i="9"/>
  <c r="BZ111" i="9"/>
  <c r="CA111" i="9"/>
  <c r="CB111" i="9"/>
  <c r="CC111" i="9"/>
  <c r="BJ112" i="9"/>
  <c r="BK112" i="9"/>
  <c r="BL112" i="9"/>
  <c r="BM112" i="9"/>
  <c r="BN112" i="9"/>
  <c r="BO112" i="9"/>
  <c r="BP112" i="9"/>
  <c r="BQ112" i="9"/>
  <c r="BR112" i="9"/>
  <c r="BS112" i="9"/>
  <c r="BT112" i="9"/>
  <c r="BU112" i="9"/>
  <c r="BV112" i="9"/>
  <c r="BW112" i="9"/>
  <c r="BX112" i="9"/>
  <c r="BY112" i="9"/>
  <c r="BZ112" i="9"/>
  <c r="CA112" i="9"/>
  <c r="CB112" i="9"/>
  <c r="CC112" i="9"/>
  <c r="BJ113" i="9"/>
  <c r="BK113" i="9"/>
  <c r="BL113" i="9"/>
  <c r="BM113" i="9"/>
  <c r="BN113" i="9"/>
  <c r="BO113" i="9"/>
  <c r="BP113" i="9"/>
  <c r="BQ113" i="9"/>
  <c r="BR113" i="9"/>
  <c r="BS113" i="9"/>
  <c r="BT113" i="9"/>
  <c r="BU113" i="9"/>
  <c r="BV113" i="9"/>
  <c r="BW113" i="9"/>
  <c r="BX113" i="9"/>
  <c r="BY113" i="9"/>
  <c r="BZ113" i="9"/>
  <c r="CA113" i="9"/>
  <c r="CB113" i="9"/>
  <c r="CC113" i="9"/>
  <c r="BJ114" i="9"/>
  <c r="BK114" i="9"/>
  <c r="BL114" i="9"/>
  <c r="BM114" i="9"/>
  <c r="BN114" i="9"/>
  <c r="BO114" i="9"/>
  <c r="BP114" i="9"/>
  <c r="BQ114" i="9"/>
  <c r="BR114" i="9"/>
  <c r="BS114" i="9"/>
  <c r="BT114" i="9"/>
  <c r="BU114" i="9"/>
  <c r="BV114" i="9"/>
  <c r="BW114" i="9"/>
  <c r="BX114" i="9"/>
  <c r="BY114" i="9"/>
  <c r="BZ114" i="9"/>
  <c r="CA114" i="9"/>
  <c r="CB114" i="9"/>
  <c r="CC114" i="9"/>
  <c r="BJ115" i="9"/>
  <c r="BK115" i="9"/>
  <c r="BL115" i="9"/>
  <c r="BM115" i="9"/>
  <c r="BN115" i="9"/>
  <c r="BO115" i="9"/>
  <c r="BP115" i="9"/>
  <c r="BQ115" i="9"/>
  <c r="BR115" i="9"/>
  <c r="BS115" i="9"/>
  <c r="BT115" i="9"/>
  <c r="BU115" i="9"/>
  <c r="BV115" i="9"/>
  <c r="BW115" i="9"/>
  <c r="BX115" i="9"/>
  <c r="BY115" i="9"/>
  <c r="BZ115" i="9"/>
  <c r="CA115" i="9"/>
  <c r="CB115" i="9"/>
  <c r="CC115" i="9"/>
  <c r="BJ116" i="9"/>
  <c r="BK116" i="9"/>
  <c r="BL116" i="9"/>
  <c r="BM116" i="9"/>
  <c r="BN116" i="9"/>
  <c r="BO116" i="9"/>
  <c r="BP116" i="9"/>
  <c r="BQ116" i="9"/>
  <c r="BR116" i="9"/>
  <c r="BS116" i="9"/>
  <c r="BT116" i="9"/>
  <c r="BU116" i="9"/>
  <c r="BV116" i="9"/>
  <c r="BW116" i="9"/>
  <c r="BX116" i="9"/>
  <c r="BY116" i="9"/>
  <c r="BZ116" i="9"/>
  <c r="CA116" i="9"/>
  <c r="CB116" i="9"/>
  <c r="CC116" i="9"/>
  <c r="BJ117" i="9"/>
  <c r="BK117" i="9"/>
  <c r="BL117" i="9"/>
  <c r="BM117" i="9"/>
  <c r="BN117" i="9"/>
  <c r="BO117" i="9"/>
  <c r="BP117" i="9"/>
  <c r="BQ117" i="9"/>
  <c r="BR117" i="9"/>
  <c r="BS117" i="9"/>
  <c r="BT117" i="9"/>
  <c r="BU117" i="9"/>
  <c r="BV117" i="9"/>
  <c r="BW117" i="9"/>
  <c r="BX117" i="9"/>
  <c r="BY117" i="9"/>
  <c r="BZ117" i="9"/>
  <c r="CA117" i="9"/>
  <c r="CB117" i="9"/>
  <c r="CC117" i="9"/>
  <c r="BJ118" i="9"/>
  <c r="BK118" i="9"/>
  <c r="BL118" i="9"/>
  <c r="BM118" i="9"/>
  <c r="BN118" i="9"/>
  <c r="BO118" i="9"/>
  <c r="BP118" i="9"/>
  <c r="BQ118" i="9"/>
  <c r="BR118" i="9"/>
  <c r="BS118" i="9"/>
  <c r="BT118" i="9"/>
  <c r="BU118" i="9"/>
  <c r="BV118" i="9"/>
  <c r="BW118" i="9"/>
  <c r="BX118" i="9"/>
  <c r="BY118" i="9"/>
  <c r="BZ118" i="9"/>
  <c r="CA118" i="9"/>
  <c r="CB118" i="9"/>
  <c r="CC118" i="9"/>
  <c r="BJ119" i="9"/>
  <c r="BK119" i="9"/>
  <c r="BL119" i="9"/>
  <c r="BM119" i="9"/>
  <c r="BN119" i="9"/>
  <c r="BO119" i="9"/>
  <c r="BP119" i="9"/>
  <c r="BQ119" i="9"/>
  <c r="BR119" i="9"/>
  <c r="BS119" i="9"/>
  <c r="BT119" i="9"/>
  <c r="BU119" i="9"/>
  <c r="BV119" i="9"/>
  <c r="BW119" i="9"/>
  <c r="BX119" i="9"/>
  <c r="BY119" i="9"/>
  <c r="BZ119" i="9"/>
  <c r="CA119" i="9"/>
  <c r="CB119" i="9"/>
  <c r="CC119" i="9"/>
  <c r="BJ120" i="9"/>
  <c r="BK120" i="9"/>
  <c r="BL120" i="9"/>
  <c r="BM120" i="9"/>
  <c r="BN120" i="9"/>
  <c r="BO120" i="9"/>
  <c r="BP120" i="9"/>
  <c r="BQ120" i="9"/>
  <c r="BR120" i="9"/>
  <c r="BS120" i="9"/>
  <c r="BT120" i="9"/>
  <c r="BU120" i="9"/>
  <c r="BV120" i="9"/>
  <c r="BW120" i="9"/>
  <c r="BX120" i="9"/>
  <c r="BY120" i="9"/>
  <c r="BZ120" i="9"/>
  <c r="CA120" i="9"/>
  <c r="CB120" i="9"/>
  <c r="CC120" i="9"/>
  <c r="BJ121" i="9"/>
  <c r="BK121" i="9"/>
  <c r="BL121" i="9"/>
  <c r="BM121" i="9"/>
  <c r="BN121" i="9"/>
  <c r="BO121" i="9"/>
  <c r="BP121" i="9"/>
  <c r="BQ121" i="9"/>
  <c r="BR121" i="9"/>
  <c r="BS121" i="9"/>
  <c r="BT121" i="9"/>
  <c r="BU121" i="9"/>
  <c r="BV121" i="9"/>
  <c r="BW121" i="9"/>
  <c r="BX121" i="9"/>
  <c r="BY121" i="9"/>
  <c r="BZ121" i="9"/>
  <c r="CA121" i="9"/>
  <c r="CB121" i="9"/>
  <c r="CC121" i="9"/>
  <c r="BJ122" i="9"/>
  <c r="BK122" i="9"/>
  <c r="BL122" i="9"/>
  <c r="BM122" i="9"/>
  <c r="BN122" i="9"/>
  <c r="BO122" i="9"/>
  <c r="BP122" i="9"/>
  <c r="BQ122" i="9"/>
  <c r="BR122" i="9"/>
  <c r="BS122" i="9"/>
  <c r="BT122" i="9"/>
  <c r="BU122" i="9"/>
  <c r="BV122" i="9"/>
  <c r="BW122" i="9"/>
  <c r="BX122" i="9"/>
  <c r="BY122" i="9"/>
  <c r="BZ122" i="9"/>
  <c r="CA122" i="9"/>
  <c r="CB122" i="9"/>
  <c r="CC122" i="9"/>
  <c r="BJ123" i="9"/>
  <c r="BK123" i="9"/>
  <c r="BL123" i="9"/>
  <c r="BM123" i="9"/>
  <c r="BN123" i="9"/>
  <c r="BO123" i="9"/>
  <c r="BP123" i="9"/>
  <c r="BQ123" i="9"/>
  <c r="BR123" i="9"/>
  <c r="BS123" i="9"/>
  <c r="BT123" i="9"/>
  <c r="BU123" i="9"/>
  <c r="BV123" i="9"/>
  <c r="BW123" i="9"/>
  <c r="BX123" i="9"/>
  <c r="BY123" i="9"/>
  <c r="BZ123" i="9"/>
  <c r="CA123" i="9"/>
  <c r="CB123" i="9"/>
  <c r="CC123" i="9"/>
  <c r="BJ124" i="9"/>
  <c r="BK124" i="9"/>
  <c r="BL124" i="9"/>
  <c r="BM124" i="9"/>
  <c r="BN124" i="9"/>
  <c r="BO124" i="9"/>
  <c r="BP124" i="9"/>
  <c r="BQ124" i="9"/>
  <c r="BR124" i="9"/>
  <c r="BS124" i="9"/>
  <c r="BT124" i="9"/>
  <c r="BU124" i="9"/>
  <c r="BV124" i="9"/>
  <c r="BW124" i="9"/>
  <c r="BX124" i="9"/>
  <c r="BY124" i="9"/>
  <c r="BZ124" i="9"/>
  <c r="CA124" i="9"/>
  <c r="CB124" i="9"/>
  <c r="CC124" i="9"/>
  <c r="BJ125" i="9"/>
  <c r="BK125" i="9"/>
  <c r="BL125" i="9"/>
  <c r="BM125" i="9"/>
  <c r="BN125" i="9"/>
  <c r="BO125" i="9"/>
  <c r="BP125" i="9"/>
  <c r="BQ125" i="9"/>
  <c r="BR125" i="9"/>
  <c r="BS125" i="9"/>
  <c r="BT125" i="9"/>
  <c r="BU125" i="9"/>
  <c r="BV125" i="9"/>
  <c r="BW125" i="9"/>
  <c r="BX125" i="9"/>
  <c r="BY125" i="9"/>
  <c r="BZ125" i="9"/>
  <c r="CA125" i="9"/>
  <c r="CB125" i="9"/>
  <c r="CC125" i="9"/>
  <c r="BJ126" i="9"/>
  <c r="BK126" i="9"/>
  <c r="BL126" i="9"/>
  <c r="BM126" i="9"/>
  <c r="BN126" i="9"/>
  <c r="BO126" i="9"/>
  <c r="BP126" i="9"/>
  <c r="BQ126" i="9"/>
  <c r="BR126" i="9"/>
  <c r="BS126" i="9"/>
  <c r="BT126" i="9"/>
  <c r="BU126" i="9"/>
  <c r="BV126" i="9"/>
  <c r="BW126" i="9"/>
  <c r="BX126" i="9"/>
  <c r="BY126" i="9"/>
  <c r="BZ126" i="9"/>
  <c r="CA126" i="9"/>
  <c r="CB126" i="9"/>
  <c r="CC126" i="9"/>
  <c r="BJ127" i="9"/>
  <c r="BK127" i="9"/>
  <c r="BL127" i="9"/>
  <c r="BM127" i="9"/>
  <c r="BN127" i="9"/>
  <c r="BO127" i="9"/>
  <c r="BP127" i="9"/>
  <c r="BQ127" i="9"/>
  <c r="BR127" i="9"/>
  <c r="BS127" i="9"/>
  <c r="BT127" i="9"/>
  <c r="BU127" i="9"/>
  <c r="BV127" i="9"/>
  <c r="BW127" i="9"/>
  <c r="BX127" i="9"/>
  <c r="BY127" i="9"/>
  <c r="BZ127" i="9"/>
  <c r="CA127" i="9"/>
  <c r="CB127" i="9"/>
  <c r="CC127" i="9"/>
  <c r="BJ128" i="9"/>
  <c r="BK128" i="9"/>
  <c r="BL128" i="9"/>
  <c r="BM128" i="9"/>
  <c r="BN128" i="9"/>
  <c r="BO128" i="9"/>
  <c r="BP128" i="9"/>
  <c r="BQ128" i="9"/>
  <c r="BR128" i="9"/>
  <c r="BS128" i="9"/>
  <c r="BT128" i="9"/>
  <c r="BU128" i="9"/>
  <c r="BV128" i="9"/>
  <c r="BW128" i="9"/>
  <c r="BX128" i="9"/>
  <c r="BY128" i="9"/>
  <c r="BZ128" i="9"/>
  <c r="CA128" i="9"/>
  <c r="CB128" i="9"/>
  <c r="CC128" i="9"/>
  <c r="BJ129" i="9"/>
  <c r="BK129" i="9"/>
  <c r="BL129" i="9"/>
  <c r="BM129" i="9"/>
  <c r="BN129" i="9"/>
  <c r="BO129" i="9"/>
  <c r="BP129" i="9"/>
  <c r="BQ129" i="9"/>
  <c r="BR129" i="9"/>
  <c r="BS129" i="9"/>
  <c r="BT129" i="9"/>
  <c r="BU129" i="9"/>
  <c r="BV129" i="9"/>
  <c r="BW129" i="9"/>
  <c r="BX129" i="9"/>
  <c r="BY129" i="9"/>
  <c r="BZ129" i="9"/>
  <c r="CA129" i="9"/>
  <c r="CB129" i="9"/>
  <c r="CC129" i="9"/>
  <c r="BJ130" i="9"/>
  <c r="BK130" i="9"/>
  <c r="BL130" i="9"/>
  <c r="BM130" i="9"/>
  <c r="BN130" i="9"/>
  <c r="BO130" i="9"/>
  <c r="BP130" i="9"/>
  <c r="BQ130" i="9"/>
  <c r="BR130" i="9"/>
  <c r="BS130" i="9"/>
  <c r="BT130" i="9"/>
  <c r="BU130" i="9"/>
  <c r="BV130" i="9"/>
  <c r="BW130" i="9"/>
  <c r="BX130" i="9"/>
  <c r="BY130" i="9"/>
  <c r="BZ130" i="9"/>
  <c r="CA130" i="9"/>
  <c r="CB130" i="9"/>
  <c r="CC130" i="9"/>
  <c r="BJ131" i="9"/>
  <c r="BK131" i="9"/>
  <c r="BL131" i="9"/>
  <c r="BM131" i="9"/>
  <c r="BN131" i="9"/>
  <c r="BO131" i="9"/>
  <c r="BP131" i="9"/>
  <c r="BQ131" i="9"/>
  <c r="BR131" i="9"/>
  <c r="BS131" i="9"/>
  <c r="BT131" i="9"/>
  <c r="BU131" i="9"/>
  <c r="BV131" i="9"/>
  <c r="BW131" i="9"/>
  <c r="BX131" i="9"/>
  <c r="BY131" i="9"/>
  <c r="BZ131" i="9"/>
  <c r="CA131" i="9"/>
  <c r="CB131" i="9"/>
  <c r="CC131" i="9"/>
  <c r="BJ132" i="9"/>
  <c r="BK132" i="9"/>
  <c r="BL132" i="9"/>
  <c r="BM132" i="9"/>
  <c r="BN132" i="9"/>
  <c r="BO132" i="9"/>
  <c r="BP132" i="9"/>
  <c r="BQ132" i="9"/>
  <c r="BR132" i="9"/>
  <c r="BS132" i="9"/>
  <c r="BT132" i="9"/>
  <c r="BU132" i="9"/>
  <c r="BV132" i="9"/>
  <c r="BW132" i="9"/>
  <c r="BX132" i="9"/>
  <c r="BY132" i="9"/>
  <c r="BZ132" i="9"/>
  <c r="CA132" i="9"/>
  <c r="CB132" i="9"/>
  <c r="CC132" i="9"/>
  <c r="BJ133" i="9"/>
  <c r="BK133" i="9"/>
  <c r="BL133" i="9"/>
  <c r="BM133" i="9"/>
  <c r="BN133" i="9"/>
  <c r="BO133" i="9"/>
  <c r="BP133" i="9"/>
  <c r="BQ133" i="9"/>
  <c r="BR133" i="9"/>
  <c r="BS133" i="9"/>
  <c r="BT133" i="9"/>
  <c r="BU133" i="9"/>
  <c r="BV133" i="9"/>
  <c r="BW133" i="9"/>
  <c r="BX133" i="9"/>
  <c r="BY133" i="9"/>
  <c r="BZ133" i="9"/>
  <c r="CA133" i="9"/>
  <c r="CB133" i="9"/>
  <c r="CC133" i="9"/>
  <c r="BJ134" i="9"/>
  <c r="BK134" i="9"/>
  <c r="BL134" i="9"/>
  <c r="BM134" i="9"/>
  <c r="BN134" i="9"/>
  <c r="BO134" i="9"/>
  <c r="BP134" i="9"/>
  <c r="BQ134" i="9"/>
  <c r="BR134" i="9"/>
  <c r="BS134" i="9"/>
  <c r="BT134" i="9"/>
  <c r="BU134" i="9"/>
  <c r="BV134" i="9"/>
  <c r="BW134" i="9"/>
  <c r="BX134" i="9"/>
  <c r="BY134" i="9"/>
  <c r="BZ134" i="9"/>
  <c r="CA134" i="9"/>
  <c r="CB134" i="9"/>
  <c r="CC134" i="9"/>
  <c r="BJ135" i="9"/>
  <c r="BK135" i="9"/>
  <c r="BL135" i="9"/>
  <c r="BM135" i="9"/>
  <c r="BN135" i="9"/>
  <c r="BO135" i="9"/>
  <c r="BP135" i="9"/>
  <c r="BQ135" i="9"/>
  <c r="BR135" i="9"/>
  <c r="BS135" i="9"/>
  <c r="BT135" i="9"/>
  <c r="BU135" i="9"/>
  <c r="BV135" i="9"/>
  <c r="BW135" i="9"/>
  <c r="BX135" i="9"/>
  <c r="BY135" i="9"/>
  <c r="BZ135" i="9"/>
  <c r="CA135" i="9"/>
  <c r="CB135" i="9"/>
  <c r="CC135" i="9"/>
  <c r="BJ136" i="9"/>
  <c r="BK136" i="9"/>
  <c r="BL136" i="9"/>
  <c r="BM136" i="9"/>
  <c r="BN136" i="9"/>
  <c r="BO136" i="9"/>
  <c r="BP136" i="9"/>
  <c r="BQ136" i="9"/>
  <c r="BR136" i="9"/>
  <c r="BS136" i="9"/>
  <c r="BT136" i="9"/>
  <c r="BU136" i="9"/>
  <c r="BV136" i="9"/>
  <c r="BW136" i="9"/>
  <c r="BX136" i="9"/>
  <c r="BY136" i="9"/>
  <c r="BZ136" i="9"/>
  <c r="CA136" i="9"/>
  <c r="CB136" i="9"/>
  <c r="CC136" i="9"/>
  <c r="BJ137" i="9"/>
  <c r="BK137" i="9"/>
  <c r="BL137" i="9"/>
  <c r="BM137" i="9"/>
  <c r="BN137" i="9"/>
  <c r="BO137" i="9"/>
  <c r="BP137" i="9"/>
  <c r="BQ137" i="9"/>
  <c r="BR137" i="9"/>
  <c r="BS137" i="9"/>
  <c r="BT137" i="9"/>
  <c r="BU137" i="9"/>
  <c r="BV137" i="9"/>
  <c r="BW137" i="9"/>
  <c r="BX137" i="9"/>
  <c r="BY137" i="9"/>
  <c r="BZ137" i="9"/>
  <c r="CA137" i="9"/>
  <c r="CB137" i="9"/>
  <c r="CC137" i="9"/>
  <c r="BJ138" i="9"/>
  <c r="BK138" i="9"/>
  <c r="BL138" i="9"/>
  <c r="BM138" i="9"/>
  <c r="BN138" i="9"/>
  <c r="BO138" i="9"/>
  <c r="BP138" i="9"/>
  <c r="BQ138" i="9"/>
  <c r="BR138" i="9"/>
  <c r="BS138" i="9"/>
  <c r="BT138" i="9"/>
  <c r="BU138" i="9"/>
  <c r="BV138" i="9"/>
  <c r="BW138" i="9"/>
  <c r="BX138" i="9"/>
  <c r="BY138" i="9"/>
  <c r="BZ138" i="9"/>
  <c r="CA138" i="9"/>
  <c r="CB138" i="9"/>
  <c r="CC138" i="9"/>
  <c r="BJ139" i="9"/>
  <c r="BK139" i="9"/>
  <c r="BL139" i="9"/>
  <c r="BM139" i="9"/>
  <c r="BN139" i="9"/>
  <c r="BO139" i="9"/>
  <c r="BP139" i="9"/>
  <c r="BQ139" i="9"/>
  <c r="BR139" i="9"/>
  <c r="BS139" i="9"/>
  <c r="BT139" i="9"/>
  <c r="BU139" i="9"/>
  <c r="BV139" i="9"/>
  <c r="BW139" i="9"/>
  <c r="BX139" i="9"/>
  <c r="BY139" i="9"/>
  <c r="BZ139" i="9"/>
  <c r="CA139" i="9"/>
  <c r="CB139" i="9"/>
  <c r="CC139" i="9"/>
  <c r="BJ140" i="9"/>
  <c r="BK140" i="9"/>
  <c r="BL140" i="9"/>
  <c r="BM140" i="9"/>
  <c r="BN140" i="9"/>
  <c r="BO140" i="9"/>
  <c r="BP140" i="9"/>
  <c r="BQ140" i="9"/>
  <c r="BR140" i="9"/>
  <c r="BS140" i="9"/>
  <c r="BT140" i="9"/>
  <c r="BU140" i="9"/>
  <c r="BV140" i="9"/>
  <c r="BW140" i="9"/>
  <c r="BX140" i="9"/>
  <c r="BY140" i="9"/>
  <c r="BZ140" i="9"/>
  <c r="CA140" i="9"/>
  <c r="CB140" i="9"/>
  <c r="CC140" i="9"/>
  <c r="BJ141" i="9"/>
  <c r="BK141" i="9"/>
  <c r="BL141" i="9"/>
  <c r="BM141" i="9"/>
  <c r="BN141" i="9"/>
  <c r="BO141" i="9"/>
  <c r="BP141" i="9"/>
  <c r="BQ141" i="9"/>
  <c r="BR141" i="9"/>
  <c r="BS141" i="9"/>
  <c r="BT141" i="9"/>
  <c r="BU141" i="9"/>
  <c r="BV141" i="9"/>
  <c r="BW141" i="9"/>
  <c r="BX141" i="9"/>
  <c r="BY141" i="9"/>
  <c r="BZ141" i="9"/>
  <c r="CA141" i="9"/>
  <c r="CB141" i="9"/>
  <c r="CC141" i="9"/>
  <c r="BJ142" i="9"/>
  <c r="BK142" i="9"/>
  <c r="BL142" i="9"/>
  <c r="BM142" i="9"/>
  <c r="BN142" i="9"/>
  <c r="BO142" i="9"/>
  <c r="BP142" i="9"/>
  <c r="BQ142" i="9"/>
  <c r="BR142" i="9"/>
  <c r="BS142" i="9"/>
  <c r="BT142" i="9"/>
  <c r="BU142" i="9"/>
  <c r="BV142" i="9"/>
  <c r="BW142" i="9"/>
  <c r="BX142" i="9"/>
  <c r="BY142" i="9"/>
  <c r="BZ142" i="9"/>
  <c r="CA142" i="9"/>
  <c r="CB142" i="9"/>
  <c r="CC142" i="9"/>
  <c r="BJ143" i="9"/>
  <c r="BK143" i="9"/>
  <c r="BL143" i="9"/>
  <c r="BM143" i="9"/>
  <c r="BN143" i="9"/>
  <c r="BO143" i="9"/>
  <c r="BP143" i="9"/>
  <c r="BQ143" i="9"/>
  <c r="BR143" i="9"/>
  <c r="BS143" i="9"/>
  <c r="BT143" i="9"/>
  <c r="BU143" i="9"/>
  <c r="BV143" i="9"/>
  <c r="BW143" i="9"/>
  <c r="BX143" i="9"/>
  <c r="BY143" i="9"/>
  <c r="BZ143" i="9"/>
  <c r="CA143" i="9"/>
  <c r="CB143" i="9"/>
  <c r="CC143" i="9"/>
  <c r="BJ144" i="9"/>
  <c r="BK144" i="9"/>
  <c r="BL144" i="9"/>
  <c r="BM144" i="9"/>
  <c r="BN144" i="9"/>
  <c r="BO144" i="9"/>
  <c r="BP144" i="9"/>
  <c r="BQ144" i="9"/>
  <c r="BR144" i="9"/>
  <c r="BS144" i="9"/>
  <c r="BT144" i="9"/>
  <c r="BU144" i="9"/>
  <c r="BV144" i="9"/>
  <c r="BW144" i="9"/>
  <c r="BX144" i="9"/>
  <c r="BY144" i="9"/>
  <c r="BZ144" i="9"/>
  <c r="CA144" i="9"/>
  <c r="CB144" i="9"/>
  <c r="CC144" i="9"/>
  <c r="BJ145" i="9"/>
  <c r="BK145" i="9"/>
  <c r="BL145" i="9"/>
  <c r="BM145" i="9"/>
  <c r="BN145" i="9"/>
  <c r="BO145" i="9"/>
  <c r="BP145" i="9"/>
  <c r="BQ145" i="9"/>
  <c r="BR145" i="9"/>
  <c r="BS145" i="9"/>
  <c r="BT145" i="9"/>
  <c r="BU145" i="9"/>
  <c r="BV145" i="9"/>
  <c r="BW145" i="9"/>
  <c r="BX145" i="9"/>
  <c r="BY145" i="9"/>
  <c r="BZ145" i="9"/>
  <c r="CA145" i="9"/>
  <c r="CB145" i="9"/>
  <c r="CC145" i="9"/>
  <c r="BJ146" i="9"/>
  <c r="BK146" i="9"/>
  <c r="BL146" i="9"/>
  <c r="BM146" i="9"/>
  <c r="BN146" i="9"/>
  <c r="BO146" i="9"/>
  <c r="BP146" i="9"/>
  <c r="BQ146" i="9"/>
  <c r="BR146" i="9"/>
  <c r="BS146" i="9"/>
  <c r="BT146" i="9"/>
  <c r="BU146" i="9"/>
  <c r="BV146" i="9"/>
  <c r="BW146" i="9"/>
  <c r="BX146" i="9"/>
  <c r="BY146" i="9"/>
  <c r="BZ146" i="9"/>
  <c r="CA146" i="9"/>
  <c r="CB146" i="9"/>
  <c r="CC146" i="9"/>
  <c r="BJ147" i="9"/>
  <c r="BK147" i="9"/>
  <c r="BL147" i="9"/>
  <c r="BM147" i="9"/>
  <c r="BN147" i="9"/>
  <c r="BO147" i="9"/>
  <c r="BP147" i="9"/>
  <c r="BQ147" i="9"/>
  <c r="BR147" i="9"/>
  <c r="BS147" i="9"/>
  <c r="BT147" i="9"/>
  <c r="BU147" i="9"/>
  <c r="BV147" i="9"/>
  <c r="BW147" i="9"/>
  <c r="BX147" i="9"/>
  <c r="BY147" i="9"/>
  <c r="BZ147" i="9"/>
  <c r="CA147" i="9"/>
  <c r="CB147" i="9"/>
  <c r="CC147" i="9"/>
  <c r="BJ148" i="9"/>
  <c r="BK148" i="9"/>
  <c r="BL148" i="9"/>
  <c r="BM148" i="9"/>
  <c r="BN148" i="9"/>
  <c r="BO148" i="9"/>
  <c r="BP148" i="9"/>
  <c r="BQ148" i="9"/>
  <c r="BR148" i="9"/>
  <c r="BS148" i="9"/>
  <c r="BT148" i="9"/>
  <c r="BU148" i="9"/>
  <c r="BV148" i="9"/>
  <c r="BW148" i="9"/>
  <c r="BX148" i="9"/>
  <c r="BY148" i="9"/>
  <c r="BZ148" i="9"/>
  <c r="CA148" i="9"/>
  <c r="CB148" i="9"/>
  <c r="CC148" i="9"/>
  <c r="BJ149" i="9"/>
  <c r="BK149" i="9"/>
  <c r="BL149" i="9"/>
  <c r="BM149" i="9"/>
  <c r="BN149" i="9"/>
  <c r="BO149" i="9"/>
  <c r="BP149" i="9"/>
  <c r="BQ149" i="9"/>
  <c r="BR149" i="9"/>
  <c r="BS149" i="9"/>
  <c r="BT149" i="9"/>
  <c r="BU149" i="9"/>
  <c r="BV149" i="9"/>
  <c r="BW149" i="9"/>
  <c r="BX149" i="9"/>
  <c r="BY149" i="9"/>
  <c r="BZ149" i="9"/>
  <c r="CA149" i="9"/>
  <c r="CB149" i="9"/>
  <c r="CC149" i="9"/>
  <c r="BJ150" i="9"/>
  <c r="BK150" i="9"/>
  <c r="BL150" i="9"/>
  <c r="BM150" i="9"/>
  <c r="BN150" i="9"/>
  <c r="BO150" i="9"/>
  <c r="BP150" i="9"/>
  <c r="BQ150" i="9"/>
  <c r="BR150" i="9"/>
  <c r="BS150" i="9"/>
  <c r="BT150" i="9"/>
  <c r="BU150" i="9"/>
  <c r="BV150" i="9"/>
  <c r="BW150" i="9"/>
  <c r="BX150" i="9"/>
  <c r="BY150" i="9"/>
  <c r="BZ150" i="9"/>
  <c r="CA150" i="9"/>
  <c r="CB150" i="9"/>
  <c r="CC150" i="9"/>
  <c r="BJ151" i="9"/>
  <c r="BK151" i="9"/>
  <c r="BL151" i="9"/>
  <c r="BM151" i="9"/>
  <c r="BN151" i="9"/>
  <c r="BO151" i="9"/>
  <c r="BP151" i="9"/>
  <c r="BQ151" i="9"/>
  <c r="BR151" i="9"/>
  <c r="BS151" i="9"/>
  <c r="BT151" i="9"/>
  <c r="BU151" i="9"/>
  <c r="BV151" i="9"/>
  <c r="BW151" i="9"/>
  <c r="BX151" i="9"/>
  <c r="BY151" i="9"/>
  <c r="BZ151" i="9"/>
  <c r="CA151" i="9"/>
  <c r="CB151" i="9"/>
  <c r="CC151" i="9"/>
  <c r="BJ152" i="9"/>
  <c r="BK152" i="9"/>
  <c r="BL152" i="9"/>
  <c r="BM152" i="9"/>
  <c r="BN152" i="9"/>
  <c r="BO152" i="9"/>
  <c r="BP152" i="9"/>
  <c r="BQ152" i="9"/>
  <c r="BR152" i="9"/>
  <c r="BS152" i="9"/>
  <c r="BT152" i="9"/>
  <c r="BU152" i="9"/>
  <c r="BV152" i="9"/>
  <c r="BW152" i="9"/>
  <c r="BX152" i="9"/>
  <c r="BY152" i="9"/>
  <c r="BZ152" i="9"/>
  <c r="CA152" i="9"/>
  <c r="CB152" i="9"/>
  <c r="CC152" i="9"/>
  <c r="BJ153" i="9"/>
  <c r="BK153" i="9"/>
  <c r="BL153" i="9"/>
  <c r="BM153" i="9"/>
  <c r="BN153" i="9"/>
  <c r="BO153" i="9"/>
  <c r="BP153" i="9"/>
  <c r="BQ153" i="9"/>
  <c r="BR153" i="9"/>
  <c r="BS153" i="9"/>
  <c r="BT153" i="9"/>
  <c r="BU153" i="9"/>
  <c r="BV153" i="9"/>
  <c r="BW153" i="9"/>
  <c r="BX153" i="9"/>
  <c r="BY153" i="9"/>
  <c r="BZ153" i="9"/>
  <c r="CA153" i="9"/>
  <c r="CB153" i="9"/>
  <c r="CC153" i="9"/>
  <c r="BJ154" i="9"/>
  <c r="BK154" i="9"/>
  <c r="BL154" i="9"/>
  <c r="BM154" i="9"/>
  <c r="BN154" i="9"/>
  <c r="BO154" i="9"/>
  <c r="BP154" i="9"/>
  <c r="BQ154" i="9"/>
  <c r="BR154" i="9"/>
  <c r="BS154" i="9"/>
  <c r="BT154" i="9"/>
  <c r="BU154" i="9"/>
  <c r="BV154" i="9"/>
  <c r="BW154" i="9"/>
  <c r="BX154" i="9"/>
  <c r="BY154" i="9"/>
  <c r="BZ154" i="9"/>
  <c r="CA154" i="9"/>
  <c r="CB154" i="9"/>
  <c r="CC154" i="9"/>
  <c r="BJ155" i="9"/>
  <c r="BK155" i="9"/>
  <c r="BL155" i="9"/>
  <c r="BM155" i="9"/>
  <c r="BN155" i="9"/>
  <c r="BO155" i="9"/>
  <c r="BP155" i="9"/>
  <c r="BQ155" i="9"/>
  <c r="BR155" i="9"/>
  <c r="BS155" i="9"/>
  <c r="BT155" i="9"/>
  <c r="BU155" i="9"/>
  <c r="BV155" i="9"/>
  <c r="BW155" i="9"/>
  <c r="BX155" i="9"/>
  <c r="BY155" i="9"/>
  <c r="BZ155" i="9"/>
  <c r="CA155" i="9"/>
  <c r="CB155" i="9"/>
  <c r="CC155" i="9"/>
  <c r="BJ156" i="9"/>
  <c r="BK156" i="9"/>
  <c r="BL156" i="9"/>
  <c r="BM156" i="9"/>
  <c r="BN156" i="9"/>
  <c r="BO156" i="9"/>
  <c r="BP156" i="9"/>
  <c r="BQ156" i="9"/>
  <c r="BR156" i="9"/>
  <c r="BS156" i="9"/>
  <c r="BT156" i="9"/>
  <c r="BU156" i="9"/>
  <c r="BV156" i="9"/>
  <c r="BW156" i="9"/>
  <c r="BX156" i="9"/>
  <c r="BY156" i="9"/>
  <c r="BZ156" i="9"/>
  <c r="CA156" i="9"/>
  <c r="CB156" i="9"/>
  <c r="CC156" i="9"/>
  <c r="BJ157" i="9"/>
  <c r="BK157" i="9"/>
  <c r="BL157" i="9"/>
  <c r="BM157" i="9"/>
  <c r="BN157" i="9"/>
  <c r="BO157" i="9"/>
  <c r="BP157" i="9"/>
  <c r="BQ157" i="9"/>
  <c r="BR157" i="9"/>
  <c r="BS157" i="9"/>
  <c r="BT157" i="9"/>
  <c r="BU157" i="9"/>
  <c r="BV157" i="9"/>
  <c r="BW157" i="9"/>
  <c r="BX157" i="9"/>
  <c r="BY157" i="9"/>
  <c r="BZ157" i="9"/>
  <c r="CA157" i="9"/>
  <c r="CB157" i="9"/>
  <c r="CC157" i="9"/>
  <c r="BJ158" i="9"/>
  <c r="BK158" i="9"/>
  <c r="BL158" i="9"/>
  <c r="BM158" i="9"/>
  <c r="BN158" i="9"/>
  <c r="BO158" i="9"/>
  <c r="BP158" i="9"/>
  <c r="BQ158" i="9"/>
  <c r="BR158" i="9"/>
  <c r="BS158" i="9"/>
  <c r="BT158" i="9"/>
  <c r="BU158" i="9"/>
  <c r="BV158" i="9"/>
  <c r="BW158" i="9"/>
  <c r="BX158" i="9"/>
  <c r="BY158" i="9"/>
  <c r="BZ158" i="9"/>
  <c r="CA158" i="9"/>
  <c r="CB158" i="9"/>
  <c r="CC158" i="9"/>
  <c r="BJ159" i="9"/>
  <c r="BK159" i="9"/>
  <c r="BL159" i="9"/>
  <c r="BM159" i="9"/>
  <c r="BN159" i="9"/>
  <c r="BO159" i="9"/>
  <c r="BP159" i="9"/>
  <c r="BQ159" i="9"/>
  <c r="BR159" i="9"/>
  <c r="BS159" i="9"/>
  <c r="BT159" i="9"/>
  <c r="BU159" i="9"/>
  <c r="BV159" i="9"/>
  <c r="BW159" i="9"/>
  <c r="BX159" i="9"/>
  <c r="BY159" i="9"/>
  <c r="BZ159" i="9"/>
  <c r="CA159" i="9"/>
  <c r="CB159" i="9"/>
  <c r="CC159" i="9"/>
  <c r="BJ160" i="9"/>
  <c r="BK160" i="9"/>
  <c r="BL160" i="9"/>
  <c r="BM160" i="9"/>
  <c r="BN160" i="9"/>
  <c r="BO160" i="9"/>
  <c r="BP160" i="9"/>
  <c r="BQ160" i="9"/>
  <c r="BR160" i="9"/>
  <c r="BS160" i="9"/>
  <c r="BT160" i="9"/>
  <c r="BU160" i="9"/>
  <c r="BV160" i="9"/>
  <c r="BW160" i="9"/>
  <c r="BX160" i="9"/>
  <c r="BY160" i="9"/>
  <c r="BZ160" i="9"/>
  <c r="CA160" i="9"/>
  <c r="CB160" i="9"/>
  <c r="CC160" i="9"/>
  <c r="BJ161" i="9"/>
  <c r="BK161" i="9"/>
  <c r="BL161" i="9"/>
  <c r="BM161" i="9"/>
  <c r="BN161" i="9"/>
  <c r="BO161" i="9"/>
  <c r="BP161" i="9"/>
  <c r="BQ161" i="9"/>
  <c r="BR161" i="9"/>
  <c r="BS161" i="9"/>
  <c r="BT161" i="9"/>
  <c r="BU161" i="9"/>
  <c r="BV161" i="9"/>
  <c r="BW161" i="9"/>
  <c r="BX161" i="9"/>
  <c r="BY161" i="9"/>
  <c r="BZ161" i="9"/>
  <c r="CA161" i="9"/>
  <c r="CB161" i="9"/>
  <c r="CC161" i="9"/>
  <c r="BJ162" i="9"/>
  <c r="BK162" i="9"/>
  <c r="BL162" i="9"/>
  <c r="BM162" i="9"/>
  <c r="BN162" i="9"/>
  <c r="BO162" i="9"/>
  <c r="BP162" i="9"/>
  <c r="BQ162" i="9"/>
  <c r="BR162" i="9"/>
  <c r="BS162" i="9"/>
  <c r="BT162" i="9"/>
  <c r="BU162" i="9"/>
  <c r="BV162" i="9"/>
  <c r="BW162" i="9"/>
  <c r="BX162" i="9"/>
  <c r="BY162" i="9"/>
  <c r="BZ162" i="9"/>
  <c r="CA162" i="9"/>
  <c r="CB162" i="9"/>
  <c r="CC162" i="9"/>
  <c r="BJ163" i="9"/>
  <c r="BK163" i="9"/>
  <c r="BL163" i="9"/>
  <c r="BM163" i="9"/>
  <c r="BN163" i="9"/>
  <c r="BO163" i="9"/>
  <c r="BP163" i="9"/>
  <c r="BQ163" i="9"/>
  <c r="BR163" i="9"/>
  <c r="BS163" i="9"/>
  <c r="BT163" i="9"/>
  <c r="BU163" i="9"/>
  <c r="BV163" i="9"/>
  <c r="BW163" i="9"/>
  <c r="BX163" i="9"/>
  <c r="BY163" i="9"/>
  <c r="BZ163" i="9"/>
  <c r="CA163" i="9"/>
  <c r="CB163" i="9"/>
  <c r="CC163" i="9"/>
  <c r="BJ164" i="9"/>
  <c r="BK164" i="9"/>
  <c r="BL164" i="9"/>
  <c r="BM164" i="9"/>
  <c r="BN164" i="9"/>
  <c r="BO164" i="9"/>
  <c r="BP164" i="9"/>
  <c r="BQ164" i="9"/>
  <c r="BR164" i="9"/>
  <c r="BS164" i="9"/>
  <c r="BT164" i="9"/>
  <c r="BU164" i="9"/>
  <c r="BV164" i="9"/>
  <c r="BW164" i="9"/>
  <c r="BX164" i="9"/>
  <c r="BY164" i="9"/>
  <c r="BZ164" i="9"/>
  <c r="CA164" i="9"/>
  <c r="CB164" i="9"/>
  <c r="CC164" i="9"/>
  <c r="BJ165" i="9"/>
  <c r="BK165" i="9"/>
  <c r="BL165" i="9"/>
  <c r="BM165" i="9"/>
  <c r="BN165" i="9"/>
  <c r="BO165" i="9"/>
  <c r="BP165" i="9"/>
  <c r="BQ165" i="9"/>
  <c r="BR165" i="9"/>
  <c r="BS165" i="9"/>
  <c r="BT165" i="9"/>
  <c r="BU165" i="9"/>
  <c r="BV165" i="9"/>
  <c r="BW165" i="9"/>
  <c r="BX165" i="9"/>
  <c r="BY165" i="9"/>
  <c r="BZ165" i="9"/>
  <c r="CA165" i="9"/>
  <c r="CB165" i="9"/>
  <c r="CC165" i="9"/>
  <c r="BJ166" i="9"/>
  <c r="BK166" i="9"/>
  <c r="BL166" i="9"/>
  <c r="BM166" i="9"/>
  <c r="BN166" i="9"/>
  <c r="BO166" i="9"/>
  <c r="BP166" i="9"/>
  <c r="BQ166" i="9"/>
  <c r="BR166" i="9"/>
  <c r="BS166" i="9"/>
  <c r="BT166" i="9"/>
  <c r="BU166" i="9"/>
  <c r="BV166" i="9"/>
  <c r="BW166" i="9"/>
  <c r="BX166" i="9"/>
  <c r="BY166" i="9"/>
  <c r="BZ166" i="9"/>
  <c r="CA166" i="9"/>
  <c r="CB166" i="9"/>
  <c r="CC166" i="9"/>
  <c r="BJ167" i="9"/>
  <c r="BK167" i="9"/>
  <c r="BL167" i="9"/>
  <c r="BM167" i="9"/>
  <c r="BN167" i="9"/>
  <c r="BO167" i="9"/>
  <c r="BP167" i="9"/>
  <c r="BQ167" i="9"/>
  <c r="BR167" i="9"/>
  <c r="BS167" i="9"/>
  <c r="BT167" i="9"/>
  <c r="BU167" i="9"/>
  <c r="BV167" i="9"/>
  <c r="BW167" i="9"/>
  <c r="BX167" i="9"/>
  <c r="BY167" i="9"/>
  <c r="BZ167" i="9"/>
  <c r="CA167" i="9"/>
  <c r="CB167" i="9"/>
  <c r="CC167" i="9"/>
  <c r="BJ168" i="9"/>
  <c r="BK168" i="9"/>
  <c r="BL168" i="9"/>
  <c r="BM168" i="9"/>
  <c r="BN168" i="9"/>
  <c r="BO168" i="9"/>
  <c r="BP168" i="9"/>
  <c r="BQ168" i="9"/>
  <c r="BR168" i="9"/>
  <c r="BS168" i="9"/>
  <c r="BT168" i="9"/>
  <c r="BU168" i="9"/>
  <c r="BV168" i="9"/>
  <c r="BW168" i="9"/>
  <c r="BX168" i="9"/>
  <c r="BY168" i="9"/>
  <c r="BZ168" i="9"/>
  <c r="CA168" i="9"/>
  <c r="CB168" i="9"/>
  <c r="CC168" i="9"/>
  <c r="BJ169" i="9"/>
  <c r="BK169" i="9"/>
  <c r="BL169" i="9"/>
  <c r="BM169" i="9"/>
  <c r="BN169" i="9"/>
  <c r="BO169" i="9"/>
  <c r="BP169" i="9"/>
  <c r="BQ169" i="9"/>
  <c r="BR169" i="9"/>
  <c r="BS169" i="9"/>
  <c r="BT169" i="9"/>
  <c r="BU169" i="9"/>
  <c r="BV169" i="9"/>
  <c r="BW169" i="9"/>
  <c r="BX169" i="9"/>
  <c r="BY169" i="9"/>
  <c r="BZ169" i="9"/>
  <c r="CA169" i="9"/>
  <c r="CB169" i="9"/>
  <c r="CC169" i="9"/>
  <c r="BJ170" i="9"/>
  <c r="BK170" i="9"/>
  <c r="BL170" i="9"/>
  <c r="BM170" i="9"/>
  <c r="BN170" i="9"/>
  <c r="BO170" i="9"/>
  <c r="BP170" i="9"/>
  <c r="BQ170" i="9"/>
  <c r="BR170" i="9"/>
  <c r="BS170" i="9"/>
  <c r="BT170" i="9"/>
  <c r="BU170" i="9"/>
  <c r="BV170" i="9"/>
  <c r="BW170" i="9"/>
  <c r="BX170" i="9"/>
  <c r="BY170" i="9"/>
  <c r="BZ170" i="9"/>
  <c r="CA170" i="9"/>
  <c r="CB170" i="9"/>
  <c r="CC170" i="9"/>
  <c r="BJ171" i="9"/>
  <c r="BK171" i="9"/>
  <c r="BL171" i="9"/>
  <c r="BM171" i="9"/>
  <c r="BN171" i="9"/>
  <c r="BO171" i="9"/>
  <c r="BP171" i="9"/>
  <c r="BQ171" i="9"/>
  <c r="BR171" i="9"/>
  <c r="BS171" i="9"/>
  <c r="BT171" i="9"/>
  <c r="BU171" i="9"/>
  <c r="BV171" i="9"/>
  <c r="BW171" i="9"/>
  <c r="BX171" i="9"/>
  <c r="BY171" i="9"/>
  <c r="BZ171" i="9"/>
  <c r="CA171" i="9"/>
  <c r="CB171" i="9"/>
  <c r="CC171" i="9"/>
  <c r="BJ172" i="9"/>
  <c r="BK172" i="9"/>
  <c r="BL172" i="9"/>
  <c r="BM172" i="9"/>
  <c r="BN172" i="9"/>
  <c r="BO172" i="9"/>
  <c r="BP172" i="9"/>
  <c r="BQ172" i="9"/>
  <c r="BR172" i="9"/>
  <c r="BS172" i="9"/>
  <c r="BT172" i="9"/>
  <c r="BU172" i="9"/>
  <c r="BV172" i="9"/>
  <c r="BW172" i="9"/>
  <c r="BX172" i="9"/>
  <c r="BY172" i="9"/>
  <c r="BZ172" i="9"/>
  <c r="CA172" i="9"/>
  <c r="CB172" i="9"/>
  <c r="CC172" i="9"/>
  <c r="BJ173" i="9"/>
  <c r="BK173" i="9"/>
  <c r="BL173" i="9"/>
  <c r="BM173" i="9"/>
  <c r="BN173" i="9"/>
  <c r="BO173" i="9"/>
  <c r="BP173" i="9"/>
  <c r="BQ173" i="9"/>
  <c r="BR173" i="9"/>
  <c r="BS173" i="9"/>
  <c r="BT173" i="9"/>
  <c r="BU173" i="9"/>
  <c r="BV173" i="9"/>
  <c r="BW173" i="9"/>
  <c r="BX173" i="9"/>
  <c r="BY173" i="9"/>
  <c r="BZ173" i="9"/>
  <c r="CA173" i="9"/>
  <c r="CB173" i="9"/>
  <c r="CC173" i="9"/>
  <c r="BJ174" i="9"/>
  <c r="BK174" i="9"/>
  <c r="BL174" i="9"/>
  <c r="BM174" i="9"/>
  <c r="BN174" i="9"/>
  <c r="BO174" i="9"/>
  <c r="BP174" i="9"/>
  <c r="BQ174" i="9"/>
  <c r="BR174" i="9"/>
  <c r="BS174" i="9"/>
  <c r="BT174" i="9"/>
  <c r="BU174" i="9"/>
  <c r="BV174" i="9"/>
  <c r="BW174" i="9"/>
  <c r="BX174" i="9"/>
  <c r="BY174" i="9"/>
  <c r="BZ174" i="9"/>
  <c r="CA174" i="9"/>
  <c r="CB174" i="9"/>
  <c r="CC174" i="9"/>
  <c r="BJ175" i="9"/>
  <c r="BK175" i="9"/>
  <c r="BL175" i="9"/>
  <c r="BM175" i="9"/>
  <c r="BN175" i="9"/>
  <c r="BO175" i="9"/>
  <c r="BP175" i="9"/>
  <c r="BQ175" i="9"/>
  <c r="BR175" i="9"/>
  <c r="BS175" i="9"/>
  <c r="BT175" i="9"/>
  <c r="BU175" i="9"/>
  <c r="BV175" i="9"/>
  <c r="BW175" i="9"/>
  <c r="BX175" i="9"/>
  <c r="BY175" i="9"/>
  <c r="BZ175" i="9"/>
  <c r="CA175" i="9"/>
  <c r="CB175" i="9"/>
  <c r="CC175" i="9"/>
  <c r="BJ176" i="9"/>
  <c r="BK176" i="9"/>
  <c r="BL176" i="9"/>
  <c r="BM176" i="9"/>
  <c r="BN176" i="9"/>
  <c r="BO176" i="9"/>
  <c r="BP176" i="9"/>
  <c r="BQ176" i="9"/>
  <c r="BR176" i="9"/>
  <c r="BS176" i="9"/>
  <c r="BT176" i="9"/>
  <c r="BU176" i="9"/>
  <c r="BV176" i="9"/>
  <c r="BW176" i="9"/>
  <c r="BX176" i="9"/>
  <c r="BY176" i="9"/>
  <c r="BZ176" i="9"/>
  <c r="CA176" i="9"/>
  <c r="CB176" i="9"/>
  <c r="CC176" i="9"/>
  <c r="BJ177" i="9"/>
  <c r="BK177" i="9"/>
  <c r="BL177" i="9"/>
  <c r="BM177" i="9"/>
  <c r="BN177" i="9"/>
  <c r="BO177" i="9"/>
  <c r="BP177" i="9"/>
  <c r="BQ177" i="9"/>
  <c r="BR177" i="9"/>
  <c r="BS177" i="9"/>
  <c r="BT177" i="9"/>
  <c r="BU177" i="9"/>
  <c r="BV177" i="9"/>
  <c r="BW177" i="9"/>
  <c r="BX177" i="9"/>
  <c r="BY177" i="9"/>
  <c r="BZ177" i="9"/>
  <c r="CA177" i="9"/>
  <c r="CB177" i="9"/>
  <c r="CC177" i="9"/>
  <c r="BJ178" i="9"/>
  <c r="BK178" i="9"/>
  <c r="BL178" i="9"/>
  <c r="BM178" i="9"/>
  <c r="BN178" i="9"/>
  <c r="BO178" i="9"/>
  <c r="BP178" i="9"/>
  <c r="BQ178" i="9"/>
  <c r="BR178" i="9"/>
  <c r="BS178" i="9"/>
  <c r="BT178" i="9"/>
  <c r="BU178" i="9"/>
  <c r="BV178" i="9"/>
  <c r="BW178" i="9"/>
  <c r="BX178" i="9"/>
  <c r="BY178" i="9"/>
  <c r="BZ178" i="9"/>
  <c r="CA178" i="9"/>
  <c r="CB178" i="9"/>
  <c r="CC178" i="9"/>
  <c r="BJ179" i="9"/>
  <c r="BK179" i="9"/>
  <c r="BL179" i="9"/>
  <c r="BM179" i="9"/>
  <c r="BN179" i="9"/>
  <c r="BO179" i="9"/>
  <c r="BP179" i="9"/>
  <c r="BQ179" i="9"/>
  <c r="BR179" i="9"/>
  <c r="BS179" i="9"/>
  <c r="BT179" i="9"/>
  <c r="BU179" i="9"/>
  <c r="BV179" i="9"/>
  <c r="BW179" i="9"/>
  <c r="BX179" i="9"/>
  <c r="BY179" i="9"/>
  <c r="BZ179" i="9"/>
  <c r="CA179" i="9"/>
  <c r="CB179" i="9"/>
  <c r="CC179" i="9"/>
  <c r="BJ180" i="9"/>
  <c r="BK180" i="9"/>
  <c r="BL180" i="9"/>
  <c r="BM180" i="9"/>
  <c r="BN180" i="9"/>
  <c r="BO180" i="9"/>
  <c r="BP180" i="9"/>
  <c r="BQ180" i="9"/>
  <c r="BR180" i="9"/>
  <c r="BS180" i="9"/>
  <c r="BT180" i="9"/>
  <c r="BU180" i="9"/>
  <c r="BV180" i="9"/>
  <c r="BW180" i="9"/>
  <c r="BX180" i="9"/>
  <c r="BY180" i="9"/>
  <c r="BZ180" i="9"/>
  <c r="CA180" i="9"/>
  <c r="CB180" i="9"/>
  <c r="CC180" i="9"/>
  <c r="BJ181" i="9"/>
  <c r="BK181" i="9"/>
  <c r="BL181" i="9"/>
  <c r="BM181" i="9"/>
  <c r="BN181" i="9"/>
  <c r="BO181" i="9"/>
  <c r="BP181" i="9"/>
  <c r="BQ181" i="9"/>
  <c r="BR181" i="9"/>
  <c r="BS181" i="9"/>
  <c r="BT181" i="9"/>
  <c r="BU181" i="9"/>
  <c r="BV181" i="9"/>
  <c r="BW181" i="9"/>
  <c r="BX181" i="9"/>
  <c r="BY181" i="9"/>
  <c r="BZ181" i="9"/>
  <c r="CA181" i="9"/>
  <c r="CB181" i="9"/>
  <c r="CC181" i="9"/>
  <c r="BJ182" i="9"/>
  <c r="BK182" i="9"/>
  <c r="BL182" i="9"/>
  <c r="BM182" i="9"/>
  <c r="BN182" i="9"/>
  <c r="BO182" i="9"/>
  <c r="BP182" i="9"/>
  <c r="BQ182" i="9"/>
  <c r="BR182" i="9"/>
  <c r="BS182" i="9"/>
  <c r="BT182" i="9"/>
  <c r="BU182" i="9"/>
  <c r="BV182" i="9"/>
  <c r="BW182" i="9"/>
  <c r="BX182" i="9"/>
  <c r="BY182" i="9"/>
  <c r="BZ182" i="9"/>
  <c r="CA182" i="9"/>
  <c r="CB182" i="9"/>
  <c r="CC182" i="9"/>
  <c r="BJ183" i="9"/>
  <c r="BK183" i="9"/>
  <c r="BL183" i="9"/>
  <c r="BM183" i="9"/>
  <c r="BN183" i="9"/>
  <c r="BO183" i="9"/>
  <c r="BP183" i="9"/>
  <c r="BQ183" i="9"/>
  <c r="BR183" i="9"/>
  <c r="BS183" i="9"/>
  <c r="BT183" i="9"/>
  <c r="BU183" i="9"/>
  <c r="BV183" i="9"/>
  <c r="BW183" i="9"/>
  <c r="BX183" i="9"/>
  <c r="BY183" i="9"/>
  <c r="BZ183" i="9"/>
  <c r="CA183" i="9"/>
  <c r="CB183" i="9"/>
  <c r="CC183" i="9"/>
  <c r="BJ184" i="9"/>
  <c r="BK184" i="9"/>
  <c r="BL184" i="9"/>
  <c r="BM184" i="9"/>
  <c r="BN184" i="9"/>
  <c r="BO184" i="9"/>
  <c r="BP184" i="9"/>
  <c r="BQ184" i="9"/>
  <c r="BR184" i="9"/>
  <c r="BS184" i="9"/>
  <c r="BT184" i="9"/>
  <c r="BU184" i="9"/>
  <c r="BV184" i="9"/>
  <c r="BW184" i="9"/>
  <c r="BX184" i="9"/>
  <c r="BY184" i="9"/>
  <c r="BZ184" i="9"/>
  <c r="CA184" i="9"/>
  <c r="CB184" i="9"/>
  <c r="CC184" i="9"/>
  <c r="BJ185" i="9"/>
  <c r="BK185" i="9"/>
  <c r="BL185" i="9"/>
  <c r="BM185" i="9"/>
  <c r="BN185" i="9"/>
  <c r="BO185" i="9"/>
  <c r="BP185" i="9"/>
  <c r="BQ185" i="9"/>
  <c r="BR185" i="9"/>
  <c r="BS185" i="9"/>
  <c r="BT185" i="9"/>
  <c r="BU185" i="9"/>
  <c r="BV185" i="9"/>
  <c r="BW185" i="9"/>
  <c r="BX185" i="9"/>
  <c r="BY185" i="9"/>
  <c r="BZ185" i="9"/>
  <c r="CA185" i="9"/>
  <c r="CB185" i="9"/>
  <c r="CC185" i="9"/>
  <c r="BJ186" i="9"/>
  <c r="BK186" i="9"/>
  <c r="BL186" i="9"/>
  <c r="BM186" i="9"/>
  <c r="BN186" i="9"/>
  <c r="BO186" i="9"/>
  <c r="BP186" i="9"/>
  <c r="BQ186" i="9"/>
  <c r="BR186" i="9"/>
  <c r="BS186" i="9"/>
  <c r="BT186" i="9"/>
  <c r="BU186" i="9"/>
  <c r="BV186" i="9"/>
  <c r="BW186" i="9"/>
  <c r="BX186" i="9"/>
  <c r="BY186" i="9"/>
  <c r="BZ186" i="9"/>
  <c r="CA186" i="9"/>
  <c r="CB186" i="9"/>
  <c r="CC186" i="9"/>
  <c r="BJ187" i="9"/>
  <c r="BK187" i="9"/>
  <c r="BL187" i="9"/>
  <c r="BM187" i="9"/>
  <c r="BN187" i="9"/>
  <c r="BO187" i="9"/>
  <c r="BP187" i="9"/>
  <c r="BQ187" i="9"/>
  <c r="BR187" i="9"/>
  <c r="BS187" i="9"/>
  <c r="BT187" i="9"/>
  <c r="BU187" i="9"/>
  <c r="BV187" i="9"/>
  <c r="BW187" i="9"/>
  <c r="BX187" i="9"/>
  <c r="BY187" i="9"/>
  <c r="BZ187" i="9"/>
  <c r="CA187" i="9"/>
  <c r="CB187" i="9"/>
  <c r="CC187" i="9"/>
  <c r="BJ188" i="9"/>
  <c r="BK188" i="9"/>
  <c r="BL188" i="9"/>
  <c r="BM188" i="9"/>
  <c r="BN188" i="9"/>
  <c r="BO188" i="9"/>
  <c r="BP188" i="9"/>
  <c r="BQ188" i="9"/>
  <c r="BR188" i="9"/>
  <c r="BS188" i="9"/>
  <c r="BT188" i="9"/>
  <c r="BU188" i="9"/>
  <c r="BV188" i="9"/>
  <c r="BW188" i="9"/>
  <c r="BX188" i="9"/>
  <c r="BY188" i="9"/>
  <c r="BZ188" i="9"/>
  <c r="CA188" i="9"/>
  <c r="CB188" i="9"/>
  <c r="CC188" i="9"/>
  <c r="BJ189" i="9"/>
  <c r="BK189" i="9"/>
  <c r="BL189" i="9"/>
  <c r="BM189" i="9"/>
  <c r="BN189" i="9"/>
  <c r="BO189" i="9"/>
  <c r="BP189" i="9"/>
  <c r="BQ189" i="9"/>
  <c r="BR189" i="9"/>
  <c r="BS189" i="9"/>
  <c r="BT189" i="9"/>
  <c r="BU189" i="9"/>
  <c r="BV189" i="9"/>
  <c r="BW189" i="9"/>
  <c r="BX189" i="9"/>
  <c r="BY189" i="9"/>
  <c r="BZ189" i="9"/>
  <c r="CA189" i="9"/>
  <c r="CB189" i="9"/>
  <c r="CC189" i="9"/>
  <c r="BJ190" i="9"/>
  <c r="BK190" i="9"/>
  <c r="BL190" i="9"/>
  <c r="BM190" i="9"/>
  <c r="BN190" i="9"/>
  <c r="BO190" i="9"/>
  <c r="BP190" i="9"/>
  <c r="BQ190" i="9"/>
  <c r="BR190" i="9"/>
  <c r="BS190" i="9"/>
  <c r="BT190" i="9"/>
  <c r="BU190" i="9"/>
  <c r="BV190" i="9"/>
  <c r="BW190" i="9"/>
  <c r="BX190" i="9"/>
  <c r="BY190" i="9"/>
  <c r="BZ190" i="9"/>
  <c r="CA190" i="9"/>
  <c r="CB190" i="9"/>
  <c r="CC190" i="9"/>
  <c r="BJ191" i="9"/>
  <c r="BK191" i="9"/>
  <c r="BL191" i="9"/>
  <c r="BM191" i="9"/>
  <c r="BN191" i="9"/>
  <c r="BO191" i="9"/>
  <c r="BP191" i="9"/>
  <c r="BQ191" i="9"/>
  <c r="BR191" i="9"/>
  <c r="BS191" i="9"/>
  <c r="BT191" i="9"/>
  <c r="BU191" i="9"/>
  <c r="BV191" i="9"/>
  <c r="BW191" i="9"/>
  <c r="BX191" i="9"/>
  <c r="BY191" i="9"/>
  <c r="BZ191" i="9"/>
  <c r="CA191" i="9"/>
  <c r="CB191" i="9"/>
  <c r="CC191" i="9"/>
  <c r="BJ192" i="9"/>
  <c r="BK192" i="9"/>
  <c r="BL192" i="9"/>
  <c r="BM192" i="9"/>
  <c r="BN192" i="9"/>
  <c r="BO192" i="9"/>
  <c r="BP192" i="9"/>
  <c r="BQ192" i="9"/>
  <c r="BR192" i="9"/>
  <c r="BS192" i="9"/>
  <c r="BT192" i="9"/>
  <c r="BU192" i="9"/>
  <c r="BV192" i="9"/>
  <c r="BW192" i="9"/>
  <c r="BX192" i="9"/>
  <c r="BY192" i="9"/>
  <c r="BZ192" i="9"/>
  <c r="CA192" i="9"/>
  <c r="CB192" i="9"/>
  <c r="CC192" i="9"/>
  <c r="BJ193" i="9"/>
  <c r="BK193" i="9"/>
  <c r="BL193" i="9"/>
  <c r="BM193" i="9"/>
  <c r="BN193" i="9"/>
  <c r="BO193" i="9"/>
  <c r="BP193" i="9"/>
  <c r="BQ193" i="9"/>
  <c r="BR193" i="9"/>
  <c r="BS193" i="9"/>
  <c r="BT193" i="9"/>
  <c r="BU193" i="9"/>
  <c r="BV193" i="9"/>
  <c r="BW193" i="9"/>
  <c r="BX193" i="9"/>
  <c r="BY193" i="9"/>
  <c r="BZ193" i="9"/>
  <c r="CA193" i="9"/>
  <c r="CB193" i="9"/>
  <c r="CC193" i="9"/>
  <c r="BJ194" i="9"/>
  <c r="BK194" i="9"/>
  <c r="BL194" i="9"/>
  <c r="BM194" i="9"/>
  <c r="BN194" i="9"/>
  <c r="BO194" i="9"/>
  <c r="BP194" i="9"/>
  <c r="BQ194" i="9"/>
  <c r="BR194" i="9"/>
  <c r="BS194" i="9"/>
  <c r="BT194" i="9"/>
  <c r="BU194" i="9"/>
  <c r="BV194" i="9"/>
  <c r="BW194" i="9"/>
  <c r="BX194" i="9"/>
  <c r="BY194" i="9"/>
  <c r="BZ194" i="9"/>
  <c r="CA194" i="9"/>
  <c r="CB194" i="9"/>
  <c r="CC194" i="9"/>
  <c r="BJ195" i="9"/>
  <c r="BK195" i="9"/>
  <c r="BL195" i="9"/>
  <c r="BM195" i="9"/>
  <c r="BN195" i="9"/>
  <c r="BO195" i="9"/>
  <c r="BP195" i="9"/>
  <c r="BQ195" i="9"/>
  <c r="BR195" i="9"/>
  <c r="BS195" i="9"/>
  <c r="BT195" i="9"/>
  <c r="BU195" i="9"/>
  <c r="BV195" i="9"/>
  <c r="BW195" i="9"/>
  <c r="BX195" i="9"/>
  <c r="BY195" i="9"/>
  <c r="BZ195" i="9"/>
  <c r="CA195" i="9"/>
  <c r="CB195" i="9"/>
  <c r="CC195" i="9"/>
  <c r="BJ196" i="9"/>
  <c r="BK196" i="9"/>
  <c r="BL196" i="9"/>
  <c r="BM196" i="9"/>
  <c r="BN196" i="9"/>
  <c r="BO196" i="9"/>
  <c r="BP196" i="9"/>
  <c r="BQ196" i="9"/>
  <c r="BR196" i="9"/>
  <c r="BS196" i="9"/>
  <c r="BT196" i="9"/>
  <c r="BU196" i="9"/>
  <c r="BV196" i="9"/>
  <c r="BW196" i="9"/>
  <c r="BX196" i="9"/>
  <c r="BY196" i="9"/>
  <c r="BZ196" i="9"/>
  <c r="CA196" i="9"/>
  <c r="CB196" i="9"/>
  <c r="CC196" i="9"/>
  <c r="BJ197" i="9"/>
  <c r="BK197" i="9"/>
  <c r="BL197" i="9"/>
  <c r="BM197" i="9"/>
  <c r="BN197" i="9"/>
  <c r="BO197" i="9"/>
  <c r="BP197" i="9"/>
  <c r="BQ197" i="9"/>
  <c r="BR197" i="9"/>
  <c r="BS197" i="9"/>
  <c r="BT197" i="9"/>
  <c r="BU197" i="9"/>
  <c r="BV197" i="9"/>
  <c r="BW197" i="9"/>
  <c r="BX197" i="9"/>
  <c r="BY197" i="9"/>
  <c r="BZ197" i="9"/>
  <c r="CA197" i="9"/>
  <c r="CB197" i="9"/>
  <c r="CC197" i="9"/>
  <c r="BJ198" i="9"/>
  <c r="BK198" i="9"/>
  <c r="BL198" i="9"/>
  <c r="BM198" i="9"/>
  <c r="BN198" i="9"/>
  <c r="BO198" i="9"/>
  <c r="BP198" i="9"/>
  <c r="BQ198" i="9"/>
  <c r="BR198" i="9"/>
  <c r="BS198" i="9"/>
  <c r="BT198" i="9"/>
  <c r="BU198" i="9"/>
  <c r="BV198" i="9"/>
  <c r="BW198" i="9"/>
  <c r="BX198" i="9"/>
  <c r="BY198" i="9"/>
  <c r="BZ198" i="9"/>
  <c r="CA198" i="9"/>
  <c r="CB198" i="9"/>
  <c r="CC198" i="9"/>
  <c r="BJ199" i="9"/>
  <c r="BK199" i="9"/>
  <c r="BL199" i="9"/>
  <c r="BM199" i="9"/>
  <c r="BN199" i="9"/>
  <c r="BO199" i="9"/>
  <c r="BP199" i="9"/>
  <c r="BQ199" i="9"/>
  <c r="BR199" i="9"/>
  <c r="BS199" i="9"/>
  <c r="BT199" i="9"/>
  <c r="BU199" i="9"/>
  <c r="BV199" i="9"/>
  <c r="BW199" i="9"/>
  <c r="BX199" i="9"/>
  <c r="BY199" i="9"/>
  <c r="BZ199" i="9"/>
  <c r="CA199" i="9"/>
  <c r="CB199" i="9"/>
  <c r="CC199" i="9"/>
  <c r="BJ200" i="9"/>
  <c r="BK200" i="9"/>
  <c r="BL200" i="9"/>
  <c r="BM200" i="9"/>
  <c r="BN200" i="9"/>
  <c r="BO200" i="9"/>
  <c r="BP200" i="9"/>
  <c r="BQ200" i="9"/>
  <c r="BR200" i="9"/>
  <c r="BS200" i="9"/>
  <c r="BT200" i="9"/>
  <c r="BU200" i="9"/>
  <c r="BV200" i="9"/>
  <c r="BW200" i="9"/>
  <c r="BX200" i="9"/>
  <c r="BY200" i="9"/>
  <c r="BZ200" i="9"/>
  <c r="CA200" i="9"/>
  <c r="CB200" i="9"/>
  <c r="CC200" i="9"/>
  <c r="BJ201" i="9"/>
  <c r="BK201" i="9"/>
  <c r="BL201" i="9"/>
  <c r="BM201" i="9"/>
  <c r="BN201" i="9"/>
  <c r="BO201" i="9"/>
  <c r="BP201" i="9"/>
  <c r="BQ201" i="9"/>
  <c r="BR201" i="9"/>
  <c r="BS201" i="9"/>
  <c r="BT201" i="9"/>
  <c r="BU201" i="9"/>
  <c r="BV201" i="9"/>
  <c r="BW201" i="9"/>
  <c r="BX201" i="9"/>
  <c r="BY201" i="9"/>
  <c r="BZ201" i="9"/>
  <c r="CA201" i="9"/>
  <c r="CB201" i="9"/>
  <c r="CC201" i="9"/>
  <c r="BJ202" i="9"/>
  <c r="BK202" i="9"/>
  <c r="BL202" i="9"/>
  <c r="BM202" i="9"/>
  <c r="BN202" i="9"/>
  <c r="BO202" i="9"/>
  <c r="BP202" i="9"/>
  <c r="BQ202" i="9"/>
  <c r="BR202" i="9"/>
  <c r="BS202" i="9"/>
  <c r="BT202" i="9"/>
  <c r="BU202" i="9"/>
  <c r="BV202" i="9"/>
  <c r="BW202" i="9"/>
  <c r="BX202" i="9"/>
  <c r="BY202" i="9"/>
  <c r="BZ202" i="9"/>
  <c r="CA202" i="9"/>
  <c r="CB202" i="9"/>
  <c r="CC202" i="9"/>
  <c r="BJ203" i="9"/>
  <c r="BK203" i="9"/>
  <c r="BL203" i="9"/>
  <c r="BM203" i="9"/>
  <c r="BN203" i="9"/>
  <c r="BO203" i="9"/>
  <c r="BP203" i="9"/>
  <c r="BQ203" i="9"/>
  <c r="BR203" i="9"/>
  <c r="BS203" i="9"/>
  <c r="BT203" i="9"/>
  <c r="BU203" i="9"/>
  <c r="BV203" i="9"/>
  <c r="BW203" i="9"/>
  <c r="BX203" i="9"/>
  <c r="BY203" i="9"/>
  <c r="BZ203" i="9"/>
  <c r="CA203" i="9"/>
  <c r="CB203" i="9"/>
  <c r="CC203" i="9"/>
  <c r="BJ204" i="9"/>
  <c r="BK204" i="9"/>
  <c r="BL204" i="9"/>
  <c r="BM204" i="9"/>
  <c r="BN204" i="9"/>
  <c r="BO204" i="9"/>
  <c r="BP204" i="9"/>
  <c r="BQ204" i="9"/>
  <c r="BR204" i="9"/>
  <c r="BS204" i="9"/>
  <c r="BT204" i="9"/>
  <c r="BU204" i="9"/>
  <c r="BV204" i="9"/>
  <c r="BW204" i="9"/>
  <c r="BX204" i="9"/>
  <c r="BY204" i="9"/>
  <c r="BZ204" i="9"/>
  <c r="CA204" i="9"/>
  <c r="CB204" i="9"/>
  <c r="CC204" i="9"/>
  <c r="BJ205" i="9"/>
  <c r="BK205" i="9"/>
  <c r="BL205" i="9"/>
  <c r="BM205" i="9"/>
  <c r="BN205" i="9"/>
  <c r="BO205" i="9"/>
  <c r="BP205" i="9"/>
  <c r="BQ205" i="9"/>
  <c r="BR205" i="9"/>
  <c r="BS205" i="9"/>
  <c r="BT205" i="9"/>
  <c r="BU205" i="9"/>
  <c r="BV205" i="9"/>
  <c r="BW205" i="9"/>
  <c r="BX205" i="9"/>
  <c r="BY205" i="9"/>
  <c r="BZ205" i="9"/>
  <c r="CA205" i="9"/>
  <c r="CB205" i="9"/>
  <c r="CC205" i="9"/>
  <c r="BJ206" i="9"/>
  <c r="BK206" i="9"/>
  <c r="BL206" i="9"/>
  <c r="BM206" i="9"/>
  <c r="BN206" i="9"/>
  <c r="BO206" i="9"/>
  <c r="BP206" i="9"/>
  <c r="BQ206" i="9"/>
  <c r="BR206" i="9"/>
  <c r="BS206" i="9"/>
  <c r="BT206" i="9"/>
  <c r="BU206" i="9"/>
  <c r="BV206" i="9"/>
  <c r="BW206" i="9"/>
  <c r="BX206" i="9"/>
  <c r="BY206" i="9"/>
  <c r="BZ206" i="9"/>
  <c r="CA206" i="9"/>
  <c r="CB206" i="9"/>
  <c r="CC206" i="9"/>
  <c r="BJ207" i="9"/>
  <c r="BK207" i="9"/>
  <c r="BL207" i="9"/>
  <c r="BM207" i="9"/>
  <c r="BN207" i="9"/>
  <c r="BO207" i="9"/>
  <c r="BP207" i="9"/>
  <c r="BQ207" i="9"/>
  <c r="BR207" i="9"/>
  <c r="BS207" i="9"/>
  <c r="BT207" i="9"/>
  <c r="BU207" i="9"/>
  <c r="BV207" i="9"/>
  <c r="BW207" i="9"/>
  <c r="BX207" i="9"/>
  <c r="BY207" i="9"/>
  <c r="BZ207" i="9"/>
  <c r="CA207" i="9"/>
  <c r="CB207" i="9"/>
  <c r="CC207" i="9"/>
  <c r="BJ208" i="9"/>
  <c r="BK208" i="9"/>
  <c r="BL208" i="9"/>
  <c r="BM208" i="9"/>
  <c r="BN208" i="9"/>
  <c r="BO208" i="9"/>
  <c r="BP208" i="9"/>
  <c r="BQ208" i="9"/>
  <c r="BR208" i="9"/>
  <c r="BS208" i="9"/>
  <c r="BT208" i="9"/>
  <c r="BU208" i="9"/>
  <c r="BV208" i="9"/>
  <c r="BW208" i="9"/>
  <c r="BX208" i="9"/>
  <c r="BY208" i="9"/>
  <c r="BZ208" i="9"/>
  <c r="CA208" i="9"/>
  <c r="CB208" i="9"/>
  <c r="CC208" i="9"/>
  <c r="BJ209" i="9"/>
  <c r="BK209" i="9"/>
  <c r="BL209" i="9"/>
  <c r="BM209" i="9"/>
  <c r="BN209" i="9"/>
  <c r="BO209" i="9"/>
  <c r="BP209" i="9"/>
  <c r="BQ209" i="9"/>
  <c r="BR209" i="9"/>
  <c r="BS209" i="9"/>
  <c r="BT209" i="9"/>
  <c r="BU209" i="9"/>
  <c r="BV209" i="9"/>
  <c r="BW209" i="9"/>
  <c r="BX209" i="9"/>
  <c r="BY209" i="9"/>
  <c r="BZ209" i="9"/>
  <c r="CA209" i="9"/>
  <c r="CB209" i="9"/>
  <c r="CC209" i="9"/>
  <c r="BJ210" i="9"/>
  <c r="BK210" i="9"/>
  <c r="BL210" i="9"/>
  <c r="BM210" i="9"/>
  <c r="BN210" i="9"/>
  <c r="BO210" i="9"/>
  <c r="BP210" i="9"/>
  <c r="BQ210" i="9"/>
  <c r="BR210" i="9"/>
  <c r="BS210" i="9"/>
  <c r="BT210" i="9"/>
  <c r="BU210" i="9"/>
  <c r="BV210" i="9"/>
  <c r="BW210" i="9"/>
  <c r="BX210" i="9"/>
  <c r="BY210" i="9"/>
  <c r="BZ210" i="9"/>
  <c r="CA210" i="9"/>
  <c r="CB210" i="9"/>
  <c r="CC210" i="9"/>
  <c r="BJ211" i="9"/>
  <c r="BK211" i="9"/>
  <c r="BL211" i="9"/>
  <c r="BM211" i="9"/>
  <c r="BN211" i="9"/>
  <c r="BO211" i="9"/>
  <c r="BP211" i="9"/>
  <c r="BQ211" i="9"/>
  <c r="BR211" i="9"/>
  <c r="BS211" i="9"/>
  <c r="BT211" i="9"/>
  <c r="BU211" i="9"/>
  <c r="BV211" i="9"/>
  <c r="BW211" i="9"/>
  <c r="BX211" i="9"/>
  <c r="BY211" i="9"/>
  <c r="BZ211" i="9"/>
  <c r="CA211" i="9"/>
  <c r="CB211" i="9"/>
  <c r="CC211" i="9"/>
  <c r="BJ212" i="9"/>
  <c r="BK212" i="9"/>
  <c r="BL212" i="9"/>
  <c r="BM212" i="9"/>
  <c r="BN212" i="9"/>
  <c r="BO212" i="9"/>
  <c r="BP212" i="9"/>
  <c r="BQ212" i="9"/>
  <c r="BR212" i="9"/>
  <c r="BS212" i="9"/>
  <c r="BT212" i="9"/>
  <c r="BU212" i="9"/>
  <c r="BV212" i="9"/>
  <c r="BW212" i="9"/>
  <c r="BX212" i="9"/>
  <c r="BY212" i="9"/>
  <c r="BZ212" i="9"/>
  <c r="CA212" i="9"/>
  <c r="CB212" i="9"/>
  <c r="CC212" i="9"/>
  <c r="BJ213" i="9"/>
  <c r="BK213" i="9"/>
  <c r="BL213" i="9"/>
  <c r="BM213" i="9"/>
  <c r="BN213" i="9"/>
  <c r="BO213" i="9"/>
  <c r="BP213" i="9"/>
  <c r="BQ213" i="9"/>
  <c r="BR213" i="9"/>
  <c r="BS213" i="9"/>
  <c r="BT213" i="9"/>
  <c r="BU213" i="9"/>
  <c r="BV213" i="9"/>
  <c r="BW213" i="9"/>
  <c r="BX213" i="9"/>
  <c r="BY213" i="9"/>
  <c r="BZ213" i="9"/>
  <c r="CA213" i="9"/>
  <c r="CB213" i="9"/>
  <c r="CC213" i="9"/>
  <c r="BJ214" i="9"/>
  <c r="BK214" i="9"/>
  <c r="BL214" i="9"/>
  <c r="BM214" i="9"/>
  <c r="BN214" i="9"/>
  <c r="BO214" i="9"/>
  <c r="BP214" i="9"/>
  <c r="BQ214" i="9"/>
  <c r="BR214" i="9"/>
  <c r="BS214" i="9"/>
  <c r="BT214" i="9"/>
  <c r="BU214" i="9"/>
  <c r="BV214" i="9"/>
  <c r="BW214" i="9"/>
  <c r="BX214" i="9"/>
  <c r="BY214" i="9"/>
  <c r="BZ214" i="9"/>
  <c r="CA214" i="9"/>
  <c r="CB214" i="9"/>
  <c r="CC214" i="9"/>
  <c r="BJ215" i="9"/>
  <c r="BK215" i="9"/>
  <c r="BL215" i="9"/>
  <c r="BM215" i="9"/>
  <c r="BN215" i="9"/>
  <c r="BO215" i="9"/>
  <c r="BP215" i="9"/>
  <c r="BQ215" i="9"/>
  <c r="BR215" i="9"/>
  <c r="BS215" i="9"/>
  <c r="BT215" i="9"/>
  <c r="BU215" i="9"/>
  <c r="BV215" i="9"/>
  <c r="BW215" i="9"/>
  <c r="BX215" i="9"/>
  <c r="BY215" i="9"/>
  <c r="BZ215" i="9"/>
  <c r="CA215" i="9"/>
  <c r="CB215" i="9"/>
  <c r="CC215" i="9"/>
  <c r="BJ216" i="9"/>
  <c r="BK216" i="9"/>
  <c r="BL216" i="9"/>
  <c r="BM216" i="9"/>
  <c r="BN216" i="9"/>
  <c r="BO216" i="9"/>
  <c r="BP216" i="9"/>
  <c r="BQ216" i="9"/>
  <c r="BR216" i="9"/>
  <c r="BS216" i="9"/>
  <c r="BT216" i="9"/>
  <c r="BU216" i="9"/>
  <c r="BV216" i="9"/>
  <c r="BW216" i="9"/>
  <c r="BX216" i="9"/>
  <c r="BY216" i="9"/>
  <c r="BZ216" i="9"/>
  <c r="CA216" i="9"/>
  <c r="CB216" i="9"/>
  <c r="CC216" i="9"/>
  <c r="BJ217" i="9"/>
  <c r="BK217" i="9"/>
  <c r="BL217" i="9"/>
  <c r="BM217" i="9"/>
  <c r="BN217" i="9"/>
  <c r="BO217" i="9"/>
  <c r="BP217" i="9"/>
  <c r="BQ217" i="9"/>
  <c r="BR217" i="9"/>
  <c r="BS217" i="9"/>
  <c r="BT217" i="9"/>
  <c r="BU217" i="9"/>
  <c r="BV217" i="9"/>
  <c r="BW217" i="9"/>
  <c r="BX217" i="9"/>
  <c r="BY217" i="9"/>
  <c r="BZ217" i="9"/>
  <c r="CA217" i="9"/>
  <c r="CB217" i="9"/>
  <c r="CC217" i="9"/>
  <c r="BJ218" i="9"/>
  <c r="BK218" i="9"/>
  <c r="BL218" i="9"/>
  <c r="BM218" i="9"/>
  <c r="BN218" i="9"/>
  <c r="BO218" i="9"/>
  <c r="BP218" i="9"/>
  <c r="BQ218" i="9"/>
  <c r="BR218" i="9"/>
  <c r="BS218" i="9"/>
  <c r="BT218" i="9"/>
  <c r="BU218" i="9"/>
  <c r="BV218" i="9"/>
  <c r="BW218" i="9"/>
  <c r="BX218" i="9"/>
  <c r="BY218" i="9"/>
  <c r="BZ218" i="9"/>
  <c r="CA218" i="9"/>
  <c r="CB218" i="9"/>
  <c r="CC218" i="9"/>
  <c r="BJ219" i="9"/>
  <c r="BK219" i="9"/>
  <c r="BL219" i="9"/>
  <c r="BM219" i="9"/>
  <c r="BN219" i="9"/>
  <c r="BO219" i="9"/>
  <c r="BP219" i="9"/>
  <c r="BQ219" i="9"/>
  <c r="BR219" i="9"/>
  <c r="BS219" i="9"/>
  <c r="BT219" i="9"/>
  <c r="BU219" i="9"/>
  <c r="BV219" i="9"/>
  <c r="BW219" i="9"/>
  <c r="BX219" i="9"/>
  <c r="BY219" i="9"/>
  <c r="BZ219" i="9"/>
  <c r="CA219" i="9"/>
  <c r="CB219" i="9"/>
  <c r="CC219" i="9"/>
  <c r="BJ220" i="9"/>
  <c r="BK220" i="9"/>
  <c r="BL220" i="9"/>
  <c r="BM220" i="9"/>
  <c r="BN220" i="9"/>
  <c r="BO220" i="9"/>
  <c r="BP220" i="9"/>
  <c r="BQ220" i="9"/>
  <c r="BR220" i="9"/>
  <c r="BS220" i="9"/>
  <c r="BT220" i="9"/>
  <c r="BU220" i="9"/>
  <c r="BV220" i="9"/>
  <c r="BW220" i="9"/>
  <c r="BX220" i="9"/>
  <c r="BY220" i="9"/>
  <c r="BZ220" i="9"/>
  <c r="CA220" i="9"/>
  <c r="CB220" i="9"/>
  <c r="CC220" i="9"/>
  <c r="BJ221" i="9"/>
  <c r="BK221" i="9"/>
  <c r="BL221" i="9"/>
  <c r="BM221" i="9"/>
  <c r="BN221" i="9"/>
  <c r="BO221" i="9"/>
  <c r="BP221" i="9"/>
  <c r="BQ221" i="9"/>
  <c r="BR221" i="9"/>
  <c r="BS221" i="9"/>
  <c r="BT221" i="9"/>
  <c r="BU221" i="9"/>
  <c r="BV221" i="9"/>
  <c r="BW221" i="9"/>
  <c r="BX221" i="9"/>
  <c r="BY221" i="9"/>
  <c r="BZ221" i="9"/>
  <c r="CA221" i="9"/>
  <c r="CB221" i="9"/>
  <c r="CC221" i="9"/>
  <c r="BJ222" i="9"/>
  <c r="BK222" i="9"/>
  <c r="BL222" i="9"/>
  <c r="BM222" i="9"/>
  <c r="BN222" i="9"/>
  <c r="BO222" i="9"/>
  <c r="BP222" i="9"/>
  <c r="BQ222" i="9"/>
  <c r="BR222" i="9"/>
  <c r="BS222" i="9"/>
  <c r="BT222" i="9"/>
  <c r="BU222" i="9"/>
  <c r="BV222" i="9"/>
  <c r="BW222" i="9"/>
  <c r="BX222" i="9"/>
  <c r="BY222" i="9"/>
  <c r="BZ222" i="9"/>
  <c r="CA222" i="9"/>
  <c r="CB222" i="9"/>
  <c r="CC222" i="9"/>
  <c r="BJ223" i="9"/>
  <c r="BK223" i="9"/>
  <c r="BL223" i="9"/>
  <c r="BM223" i="9"/>
  <c r="BN223" i="9"/>
  <c r="BO223" i="9"/>
  <c r="BP223" i="9"/>
  <c r="BQ223" i="9"/>
  <c r="BR223" i="9"/>
  <c r="BS223" i="9"/>
  <c r="BT223" i="9"/>
  <c r="BU223" i="9"/>
  <c r="BV223" i="9"/>
  <c r="BW223" i="9"/>
  <c r="BX223" i="9"/>
  <c r="BY223" i="9"/>
  <c r="BZ223" i="9"/>
  <c r="CA223" i="9"/>
  <c r="CB223" i="9"/>
  <c r="CC223" i="9"/>
  <c r="BJ224" i="9"/>
  <c r="BK224" i="9"/>
  <c r="BL224" i="9"/>
  <c r="BM224" i="9"/>
  <c r="BN224" i="9"/>
  <c r="BO224" i="9"/>
  <c r="BP224" i="9"/>
  <c r="BQ224" i="9"/>
  <c r="BR224" i="9"/>
  <c r="BS224" i="9"/>
  <c r="BT224" i="9"/>
  <c r="BU224" i="9"/>
  <c r="BV224" i="9"/>
  <c r="BW224" i="9"/>
  <c r="BX224" i="9"/>
  <c r="BY224" i="9"/>
  <c r="BZ224" i="9"/>
  <c r="CA224" i="9"/>
  <c r="CB224" i="9"/>
  <c r="CC224" i="9"/>
  <c r="BJ225" i="9"/>
  <c r="BK225" i="9"/>
  <c r="BL225" i="9"/>
  <c r="BM225" i="9"/>
  <c r="BN225" i="9"/>
  <c r="BO225" i="9"/>
  <c r="BP225" i="9"/>
  <c r="BQ225" i="9"/>
  <c r="BR225" i="9"/>
  <c r="BS225" i="9"/>
  <c r="BT225" i="9"/>
  <c r="BU225" i="9"/>
  <c r="BV225" i="9"/>
  <c r="BW225" i="9"/>
  <c r="BX225" i="9"/>
  <c r="BY225" i="9"/>
  <c r="BZ225" i="9"/>
  <c r="CA225" i="9"/>
  <c r="CB225" i="9"/>
  <c r="CC225" i="9"/>
  <c r="BJ226" i="9"/>
  <c r="BK226" i="9"/>
  <c r="BL226" i="9"/>
  <c r="BM226" i="9"/>
  <c r="BN226" i="9"/>
  <c r="BO226" i="9"/>
  <c r="BP226" i="9"/>
  <c r="BQ226" i="9"/>
  <c r="BR226" i="9"/>
  <c r="BS226" i="9"/>
  <c r="BT226" i="9"/>
  <c r="BU226" i="9"/>
  <c r="BV226" i="9"/>
  <c r="BW226" i="9"/>
  <c r="BX226" i="9"/>
  <c r="BY226" i="9"/>
  <c r="BZ226" i="9"/>
  <c r="CA226" i="9"/>
  <c r="CB226" i="9"/>
  <c r="CC226" i="9"/>
  <c r="BJ227" i="9"/>
  <c r="BK227" i="9"/>
  <c r="BL227" i="9"/>
  <c r="BM227" i="9"/>
  <c r="BN227" i="9"/>
  <c r="BO227" i="9"/>
  <c r="BP227" i="9"/>
  <c r="BQ227" i="9"/>
  <c r="BR227" i="9"/>
  <c r="BS227" i="9"/>
  <c r="BT227" i="9"/>
  <c r="BU227" i="9"/>
  <c r="BV227" i="9"/>
  <c r="BW227" i="9"/>
  <c r="BX227" i="9"/>
  <c r="BY227" i="9"/>
  <c r="BZ227" i="9"/>
  <c r="CA227" i="9"/>
  <c r="CB227" i="9"/>
  <c r="CC227" i="9"/>
  <c r="BJ228" i="9"/>
  <c r="BK228" i="9"/>
  <c r="BL228" i="9"/>
  <c r="BM228" i="9"/>
  <c r="BN228" i="9"/>
  <c r="BO228" i="9"/>
  <c r="BP228" i="9"/>
  <c r="BQ228" i="9"/>
  <c r="BR228" i="9"/>
  <c r="BS228" i="9"/>
  <c r="BT228" i="9"/>
  <c r="BU228" i="9"/>
  <c r="BV228" i="9"/>
  <c r="BW228" i="9"/>
  <c r="BX228" i="9"/>
  <c r="BY228" i="9"/>
  <c r="BZ228" i="9"/>
  <c r="CA228" i="9"/>
  <c r="CB228" i="9"/>
  <c r="CC228" i="9"/>
  <c r="BJ229" i="9"/>
  <c r="BK229" i="9"/>
  <c r="BL229" i="9"/>
  <c r="BM229" i="9"/>
  <c r="BN229" i="9"/>
  <c r="BO229" i="9"/>
  <c r="BP229" i="9"/>
  <c r="BQ229" i="9"/>
  <c r="BR229" i="9"/>
  <c r="BS229" i="9"/>
  <c r="BT229" i="9"/>
  <c r="BU229" i="9"/>
  <c r="BV229" i="9"/>
  <c r="BW229" i="9"/>
  <c r="BX229" i="9"/>
  <c r="BY229" i="9"/>
  <c r="BZ229" i="9"/>
  <c r="CA229" i="9"/>
  <c r="CB229" i="9"/>
  <c r="CC229" i="9"/>
  <c r="BJ230" i="9"/>
  <c r="BK230" i="9"/>
  <c r="BL230" i="9"/>
  <c r="BM230" i="9"/>
  <c r="BN230" i="9"/>
  <c r="BO230" i="9"/>
  <c r="BP230" i="9"/>
  <c r="BQ230" i="9"/>
  <c r="BR230" i="9"/>
  <c r="BS230" i="9"/>
  <c r="BT230" i="9"/>
  <c r="BU230" i="9"/>
  <c r="BV230" i="9"/>
  <c r="BW230" i="9"/>
  <c r="BX230" i="9"/>
  <c r="BY230" i="9"/>
  <c r="BZ230" i="9"/>
  <c r="CA230" i="9"/>
  <c r="CB230" i="9"/>
  <c r="CC230" i="9"/>
  <c r="BJ231" i="9"/>
  <c r="BK231" i="9"/>
  <c r="BL231" i="9"/>
  <c r="BM231" i="9"/>
  <c r="BN231" i="9"/>
  <c r="BO231" i="9"/>
  <c r="BP231" i="9"/>
  <c r="BQ231" i="9"/>
  <c r="BR231" i="9"/>
  <c r="BS231" i="9"/>
  <c r="BT231" i="9"/>
  <c r="BU231" i="9"/>
  <c r="BV231" i="9"/>
  <c r="BW231" i="9"/>
  <c r="BX231" i="9"/>
  <c r="BY231" i="9"/>
  <c r="BZ231" i="9"/>
  <c r="CA231" i="9"/>
  <c r="CB231" i="9"/>
  <c r="CC231" i="9"/>
  <c r="BJ232" i="9"/>
  <c r="BK232" i="9"/>
  <c r="BL232" i="9"/>
  <c r="BM232" i="9"/>
  <c r="BN232" i="9"/>
  <c r="BO232" i="9"/>
  <c r="BP232" i="9"/>
  <c r="BQ232" i="9"/>
  <c r="BR232" i="9"/>
  <c r="BS232" i="9"/>
  <c r="BT232" i="9"/>
  <c r="BU232" i="9"/>
  <c r="BV232" i="9"/>
  <c r="BW232" i="9"/>
  <c r="BX232" i="9"/>
  <c r="BY232" i="9"/>
  <c r="BZ232" i="9"/>
  <c r="CA232" i="9"/>
  <c r="CB232" i="9"/>
  <c r="CC232" i="9"/>
  <c r="BJ233" i="9"/>
  <c r="BK233" i="9"/>
  <c r="BL233" i="9"/>
  <c r="BM233" i="9"/>
  <c r="BN233" i="9"/>
  <c r="BO233" i="9"/>
  <c r="BP233" i="9"/>
  <c r="BQ233" i="9"/>
  <c r="BR233" i="9"/>
  <c r="BS233" i="9"/>
  <c r="BT233" i="9"/>
  <c r="BU233" i="9"/>
  <c r="BV233" i="9"/>
  <c r="BW233" i="9"/>
  <c r="BX233" i="9"/>
  <c r="BY233" i="9"/>
  <c r="BZ233" i="9"/>
  <c r="CA233" i="9"/>
  <c r="CB233" i="9"/>
  <c r="CC233" i="9"/>
  <c r="BJ234" i="9"/>
  <c r="BK234" i="9"/>
  <c r="BL234" i="9"/>
  <c r="BM234" i="9"/>
  <c r="BN234" i="9"/>
  <c r="BO234" i="9"/>
  <c r="BP234" i="9"/>
  <c r="BQ234" i="9"/>
  <c r="BR234" i="9"/>
  <c r="BS234" i="9"/>
  <c r="BT234" i="9"/>
  <c r="BU234" i="9"/>
  <c r="BV234" i="9"/>
  <c r="BW234" i="9"/>
  <c r="BX234" i="9"/>
  <c r="BY234" i="9"/>
  <c r="BZ234" i="9"/>
  <c r="CA234" i="9"/>
  <c r="CB234" i="9"/>
  <c r="CC234" i="9"/>
  <c r="BJ235" i="9"/>
  <c r="BK235" i="9"/>
  <c r="BL235" i="9"/>
  <c r="BM235" i="9"/>
  <c r="BN235" i="9"/>
  <c r="BO235" i="9"/>
  <c r="BP235" i="9"/>
  <c r="BQ235" i="9"/>
  <c r="BR235" i="9"/>
  <c r="BS235" i="9"/>
  <c r="BT235" i="9"/>
  <c r="BU235" i="9"/>
  <c r="BV235" i="9"/>
  <c r="BW235" i="9"/>
  <c r="BX235" i="9"/>
  <c r="BY235" i="9"/>
  <c r="BZ235" i="9"/>
  <c r="CA235" i="9"/>
  <c r="CB235" i="9"/>
  <c r="CC235" i="9"/>
  <c r="BJ236" i="9"/>
  <c r="BK236" i="9"/>
  <c r="BL236" i="9"/>
  <c r="BM236" i="9"/>
  <c r="BN236" i="9"/>
  <c r="BO236" i="9"/>
  <c r="BP236" i="9"/>
  <c r="BQ236" i="9"/>
  <c r="BR236" i="9"/>
  <c r="BS236" i="9"/>
  <c r="BT236" i="9"/>
  <c r="BU236" i="9"/>
  <c r="BV236" i="9"/>
  <c r="BW236" i="9"/>
  <c r="BX236" i="9"/>
  <c r="BY236" i="9"/>
  <c r="BZ236" i="9"/>
  <c r="CA236" i="9"/>
  <c r="CB236" i="9"/>
  <c r="CC236" i="9"/>
  <c r="BJ237" i="9"/>
  <c r="BK237" i="9"/>
  <c r="BL237" i="9"/>
  <c r="BM237" i="9"/>
  <c r="BN237" i="9"/>
  <c r="BO237" i="9"/>
  <c r="BP237" i="9"/>
  <c r="BQ237" i="9"/>
  <c r="BR237" i="9"/>
  <c r="BS237" i="9"/>
  <c r="BT237" i="9"/>
  <c r="BU237" i="9"/>
  <c r="BV237" i="9"/>
  <c r="BW237" i="9"/>
  <c r="BX237" i="9"/>
  <c r="BY237" i="9"/>
  <c r="BZ237" i="9"/>
  <c r="CA237" i="9"/>
  <c r="CB237" i="9"/>
  <c r="CC237" i="9"/>
  <c r="BJ238" i="9"/>
  <c r="BK238" i="9"/>
  <c r="BL238" i="9"/>
  <c r="BM238" i="9"/>
  <c r="BN238" i="9"/>
  <c r="BO238" i="9"/>
  <c r="BP238" i="9"/>
  <c r="BQ238" i="9"/>
  <c r="BR238" i="9"/>
  <c r="BS238" i="9"/>
  <c r="BT238" i="9"/>
  <c r="BU238" i="9"/>
  <c r="BV238" i="9"/>
  <c r="BW238" i="9"/>
  <c r="BX238" i="9"/>
  <c r="BY238" i="9"/>
  <c r="BZ238" i="9"/>
  <c r="CA238" i="9"/>
  <c r="CB238" i="9"/>
  <c r="CC238" i="9"/>
  <c r="BJ239" i="9"/>
  <c r="BK239" i="9"/>
  <c r="BL239" i="9"/>
  <c r="BM239" i="9"/>
  <c r="BN239" i="9"/>
  <c r="BO239" i="9"/>
  <c r="BP239" i="9"/>
  <c r="BQ239" i="9"/>
  <c r="BR239" i="9"/>
  <c r="BS239" i="9"/>
  <c r="BT239" i="9"/>
  <c r="BU239" i="9"/>
  <c r="BV239" i="9"/>
  <c r="BW239" i="9"/>
  <c r="BX239" i="9"/>
  <c r="BY239" i="9"/>
  <c r="BZ239" i="9"/>
  <c r="CA239" i="9"/>
  <c r="CB239" i="9"/>
  <c r="CC239" i="9"/>
  <c r="BJ240" i="9"/>
  <c r="BK240" i="9"/>
  <c r="BL240" i="9"/>
  <c r="BM240" i="9"/>
  <c r="BN240" i="9"/>
  <c r="BO240" i="9"/>
  <c r="BP240" i="9"/>
  <c r="BQ240" i="9"/>
  <c r="BR240" i="9"/>
  <c r="BS240" i="9"/>
  <c r="BT240" i="9"/>
  <c r="BU240" i="9"/>
  <c r="BV240" i="9"/>
  <c r="BW240" i="9"/>
  <c r="BX240" i="9"/>
  <c r="BY240" i="9"/>
  <c r="BZ240" i="9"/>
  <c r="CA240" i="9"/>
  <c r="CB240" i="9"/>
  <c r="CC240" i="9"/>
  <c r="BJ241" i="9"/>
  <c r="BK241" i="9"/>
  <c r="BL241" i="9"/>
  <c r="BM241" i="9"/>
  <c r="BN241" i="9"/>
  <c r="BO241" i="9"/>
  <c r="BP241" i="9"/>
  <c r="BQ241" i="9"/>
  <c r="BR241" i="9"/>
  <c r="BS241" i="9"/>
  <c r="BT241" i="9"/>
  <c r="BU241" i="9"/>
  <c r="BV241" i="9"/>
  <c r="BW241" i="9"/>
  <c r="BX241" i="9"/>
  <c r="BY241" i="9"/>
  <c r="BZ241" i="9"/>
  <c r="CA241" i="9"/>
  <c r="CB241" i="9"/>
  <c r="CC241" i="9"/>
  <c r="BJ242" i="9"/>
  <c r="BK242" i="9"/>
  <c r="BL242" i="9"/>
  <c r="BM242" i="9"/>
  <c r="BN242" i="9"/>
  <c r="BO242" i="9"/>
  <c r="BP242" i="9"/>
  <c r="BQ242" i="9"/>
  <c r="BR242" i="9"/>
  <c r="BS242" i="9"/>
  <c r="BT242" i="9"/>
  <c r="BU242" i="9"/>
  <c r="BV242" i="9"/>
  <c r="BW242" i="9"/>
  <c r="BX242" i="9"/>
  <c r="BY242" i="9"/>
  <c r="BZ242" i="9"/>
  <c r="CA242" i="9"/>
  <c r="CB242" i="9"/>
  <c r="CC242" i="9"/>
  <c r="BJ243" i="9"/>
  <c r="BK243" i="9"/>
  <c r="BL243" i="9"/>
  <c r="BM243" i="9"/>
  <c r="BN243" i="9"/>
  <c r="BO243" i="9"/>
  <c r="BP243" i="9"/>
  <c r="BQ243" i="9"/>
  <c r="BR243" i="9"/>
  <c r="BS243" i="9"/>
  <c r="BT243" i="9"/>
  <c r="BU243" i="9"/>
  <c r="BV243" i="9"/>
  <c r="BW243" i="9"/>
  <c r="BX243" i="9"/>
  <c r="BY243" i="9"/>
  <c r="BZ243" i="9"/>
  <c r="CA243" i="9"/>
  <c r="CB243" i="9"/>
  <c r="CC243" i="9"/>
  <c r="BJ244" i="9"/>
  <c r="BK244" i="9"/>
  <c r="BL244" i="9"/>
  <c r="BM244" i="9"/>
  <c r="BN244" i="9"/>
  <c r="BO244" i="9"/>
  <c r="BP244" i="9"/>
  <c r="BQ244" i="9"/>
  <c r="BR244" i="9"/>
  <c r="BS244" i="9"/>
  <c r="BT244" i="9"/>
  <c r="BU244" i="9"/>
  <c r="BV244" i="9"/>
  <c r="BW244" i="9"/>
  <c r="BX244" i="9"/>
  <c r="BY244" i="9"/>
  <c r="BZ244" i="9"/>
  <c r="CA244" i="9"/>
  <c r="CB244" i="9"/>
  <c r="CC244" i="9"/>
  <c r="BJ245" i="9"/>
  <c r="BK245" i="9"/>
  <c r="BL245" i="9"/>
  <c r="BM245" i="9"/>
  <c r="BN245" i="9"/>
  <c r="BO245" i="9"/>
  <c r="BP245" i="9"/>
  <c r="BQ245" i="9"/>
  <c r="BR245" i="9"/>
  <c r="BS245" i="9"/>
  <c r="BT245" i="9"/>
  <c r="BU245" i="9"/>
  <c r="BV245" i="9"/>
  <c r="BW245" i="9"/>
  <c r="BX245" i="9"/>
  <c r="BY245" i="9"/>
  <c r="BZ245" i="9"/>
  <c r="CA245" i="9"/>
  <c r="CB245" i="9"/>
  <c r="CC245" i="9"/>
  <c r="BJ246" i="9"/>
  <c r="BK246" i="9"/>
  <c r="BL246" i="9"/>
  <c r="BM246" i="9"/>
  <c r="BN246" i="9"/>
  <c r="BO246" i="9"/>
  <c r="BP246" i="9"/>
  <c r="BQ246" i="9"/>
  <c r="BR246" i="9"/>
  <c r="BS246" i="9"/>
  <c r="BT246" i="9"/>
  <c r="BU246" i="9"/>
  <c r="BV246" i="9"/>
  <c r="BW246" i="9"/>
  <c r="BX246" i="9"/>
  <c r="BY246" i="9"/>
  <c r="BZ246" i="9"/>
  <c r="CA246" i="9"/>
  <c r="CB246" i="9"/>
  <c r="CC246" i="9"/>
  <c r="BJ247" i="9"/>
  <c r="BK247" i="9"/>
  <c r="BL247" i="9"/>
  <c r="BM247" i="9"/>
  <c r="BN247" i="9"/>
  <c r="BO247" i="9"/>
  <c r="BP247" i="9"/>
  <c r="BQ247" i="9"/>
  <c r="BR247" i="9"/>
  <c r="BS247" i="9"/>
  <c r="BT247" i="9"/>
  <c r="BU247" i="9"/>
  <c r="BV247" i="9"/>
  <c r="BW247" i="9"/>
  <c r="BX247" i="9"/>
  <c r="BY247" i="9"/>
  <c r="BZ247" i="9"/>
  <c r="CA247" i="9"/>
  <c r="CB247" i="9"/>
  <c r="CC247" i="9"/>
  <c r="BJ248" i="9"/>
  <c r="BK248" i="9"/>
  <c r="BL248" i="9"/>
  <c r="BM248" i="9"/>
  <c r="BN248" i="9"/>
  <c r="BO248" i="9"/>
  <c r="BP248" i="9"/>
  <c r="BQ248" i="9"/>
  <c r="BR248" i="9"/>
  <c r="BS248" i="9"/>
  <c r="BT248" i="9"/>
  <c r="BU248" i="9"/>
  <c r="BV248" i="9"/>
  <c r="BW248" i="9"/>
  <c r="BX248" i="9"/>
  <c r="BY248" i="9"/>
  <c r="BZ248" i="9"/>
  <c r="CA248" i="9"/>
  <c r="CB248" i="9"/>
  <c r="CC248" i="9"/>
  <c r="BJ249" i="9"/>
  <c r="BK249" i="9"/>
  <c r="BL249" i="9"/>
  <c r="BM249" i="9"/>
  <c r="BN249" i="9"/>
  <c r="BO249" i="9"/>
  <c r="BP249" i="9"/>
  <c r="BQ249" i="9"/>
  <c r="BR249" i="9"/>
  <c r="BS249" i="9"/>
  <c r="BT249" i="9"/>
  <c r="BU249" i="9"/>
  <c r="BV249" i="9"/>
  <c r="BW249" i="9"/>
  <c r="BX249" i="9"/>
  <c r="BY249" i="9"/>
  <c r="BZ249" i="9"/>
  <c r="CA249" i="9"/>
  <c r="CB249" i="9"/>
  <c r="CC249" i="9"/>
  <c r="BJ250" i="9"/>
  <c r="BK250" i="9"/>
  <c r="BL250" i="9"/>
  <c r="BM250" i="9"/>
  <c r="BN250" i="9"/>
  <c r="BO250" i="9"/>
  <c r="BP250" i="9"/>
  <c r="BQ250" i="9"/>
  <c r="BR250" i="9"/>
  <c r="BS250" i="9"/>
  <c r="BT250" i="9"/>
  <c r="BU250" i="9"/>
  <c r="BV250" i="9"/>
  <c r="BW250" i="9"/>
  <c r="BX250" i="9"/>
  <c r="BY250" i="9"/>
  <c r="BZ250" i="9"/>
  <c r="CA250" i="9"/>
  <c r="CB250" i="9"/>
  <c r="CC250" i="9"/>
  <c r="BJ251" i="9"/>
  <c r="BK251" i="9"/>
  <c r="BL251" i="9"/>
  <c r="BM251" i="9"/>
  <c r="BN251" i="9"/>
  <c r="BO251" i="9"/>
  <c r="BP251" i="9"/>
  <c r="BQ251" i="9"/>
  <c r="BR251" i="9"/>
  <c r="BS251" i="9"/>
  <c r="BT251" i="9"/>
  <c r="BU251" i="9"/>
  <c r="BV251" i="9"/>
  <c r="BW251" i="9"/>
  <c r="BX251" i="9"/>
  <c r="BY251" i="9"/>
  <c r="BZ251" i="9"/>
  <c r="CA251" i="9"/>
  <c r="CB251" i="9"/>
  <c r="CC251" i="9"/>
  <c r="BJ252" i="9"/>
  <c r="BK252" i="9"/>
  <c r="BL252" i="9"/>
  <c r="BM252" i="9"/>
  <c r="BN252" i="9"/>
  <c r="BO252" i="9"/>
  <c r="BP252" i="9"/>
  <c r="BQ252" i="9"/>
  <c r="BR252" i="9"/>
  <c r="BS252" i="9"/>
  <c r="BT252" i="9"/>
  <c r="BU252" i="9"/>
  <c r="BV252" i="9"/>
  <c r="BW252" i="9"/>
  <c r="BX252" i="9"/>
  <c r="BY252" i="9"/>
  <c r="BZ252" i="9"/>
  <c r="CA252" i="9"/>
  <c r="CB252" i="9"/>
  <c r="CC252" i="9"/>
  <c r="BJ253" i="9"/>
  <c r="BK253" i="9"/>
  <c r="BL253" i="9"/>
  <c r="BM253" i="9"/>
  <c r="BN253" i="9"/>
  <c r="BO253" i="9"/>
  <c r="BP253" i="9"/>
  <c r="BQ253" i="9"/>
  <c r="BR253" i="9"/>
  <c r="BS253" i="9"/>
  <c r="BT253" i="9"/>
  <c r="BU253" i="9"/>
  <c r="BV253" i="9"/>
  <c r="BW253" i="9"/>
  <c r="BX253" i="9"/>
  <c r="BY253" i="9"/>
  <c r="BZ253" i="9"/>
  <c r="CA253" i="9"/>
  <c r="CB253" i="9"/>
  <c r="CC253" i="9"/>
  <c r="BJ254" i="9"/>
  <c r="BK254" i="9"/>
  <c r="BL254" i="9"/>
  <c r="BM254" i="9"/>
  <c r="BN254" i="9"/>
  <c r="BO254" i="9"/>
  <c r="BP254" i="9"/>
  <c r="BQ254" i="9"/>
  <c r="BR254" i="9"/>
  <c r="BS254" i="9"/>
  <c r="BT254" i="9"/>
  <c r="BU254" i="9"/>
  <c r="BV254" i="9"/>
  <c r="BW254" i="9"/>
  <c r="BX254" i="9"/>
  <c r="BY254" i="9"/>
  <c r="BZ254" i="9"/>
  <c r="CA254" i="9"/>
  <c r="CB254" i="9"/>
  <c r="CC254" i="9"/>
  <c r="BJ255" i="9"/>
  <c r="BK255" i="9"/>
  <c r="BL255" i="9"/>
  <c r="BM255" i="9"/>
  <c r="BN255" i="9"/>
  <c r="BO255" i="9"/>
  <c r="BP255" i="9"/>
  <c r="BQ255" i="9"/>
  <c r="BR255" i="9"/>
  <c r="BS255" i="9"/>
  <c r="BT255" i="9"/>
  <c r="BU255" i="9"/>
  <c r="BV255" i="9"/>
  <c r="BW255" i="9"/>
  <c r="BX255" i="9"/>
  <c r="BY255" i="9"/>
  <c r="BZ255" i="9"/>
  <c r="CA255" i="9"/>
  <c r="CB255" i="9"/>
  <c r="CC255" i="9"/>
  <c r="BJ256" i="9"/>
  <c r="BK256" i="9"/>
  <c r="BL256" i="9"/>
  <c r="BM256" i="9"/>
  <c r="BN256" i="9"/>
  <c r="BO256" i="9"/>
  <c r="BP256" i="9"/>
  <c r="BQ256" i="9"/>
  <c r="BR256" i="9"/>
  <c r="BS256" i="9"/>
  <c r="BT256" i="9"/>
  <c r="BU256" i="9"/>
  <c r="BV256" i="9"/>
  <c r="BW256" i="9"/>
  <c r="BX256" i="9"/>
  <c r="BY256" i="9"/>
  <c r="BZ256" i="9"/>
  <c r="CA256" i="9"/>
  <c r="CB256" i="9"/>
  <c r="CC256" i="9"/>
  <c r="BJ257" i="9"/>
  <c r="BK257" i="9"/>
  <c r="BL257" i="9"/>
  <c r="BM257" i="9"/>
  <c r="BN257" i="9"/>
  <c r="BO257" i="9"/>
  <c r="BP257" i="9"/>
  <c r="BQ257" i="9"/>
  <c r="BR257" i="9"/>
  <c r="BS257" i="9"/>
  <c r="BT257" i="9"/>
  <c r="BU257" i="9"/>
  <c r="BV257" i="9"/>
  <c r="BW257" i="9"/>
  <c r="BX257" i="9"/>
  <c r="BY257" i="9"/>
  <c r="BZ257" i="9"/>
  <c r="CA257" i="9"/>
  <c r="CB257" i="9"/>
  <c r="CC257" i="9"/>
  <c r="BJ258" i="9"/>
  <c r="BK258" i="9"/>
  <c r="BL258" i="9"/>
  <c r="BM258" i="9"/>
  <c r="BN258" i="9"/>
  <c r="BO258" i="9"/>
  <c r="BP258" i="9"/>
  <c r="BQ258" i="9"/>
  <c r="BR258" i="9"/>
  <c r="BS258" i="9"/>
  <c r="BT258" i="9"/>
  <c r="BU258" i="9"/>
  <c r="BV258" i="9"/>
  <c r="BW258" i="9"/>
  <c r="BX258" i="9"/>
  <c r="BY258" i="9"/>
  <c r="BZ258" i="9"/>
  <c r="CA258" i="9"/>
  <c r="CB258" i="9"/>
  <c r="BJ259" i="9"/>
  <c r="BK259" i="9"/>
  <c r="BL259" i="9"/>
  <c r="BM259" i="9"/>
  <c r="BN259" i="9"/>
  <c r="BO259" i="9"/>
  <c r="BP259" i="9"/>
  <c r="BQ259" i="9"/>
  <c r="BR259" i="9"/>
  <c r="BS259" i="9"/>
  <c r="BT259" i="9"/>
  <c r="BU259" i="9"/>
  <c r="BV259" i="9"/>
  <c r="BW259" i="9"/>
  <c r="BX259" i="9"/>
  <c r="BY259" i="9"/>
  <c r="BZ259" i="9"/>
  <c r="CA259" i="9"/>
  <c r="CB259" i="9"/>
  <c r="CC259" i="9"/>
  <c r="BJ260" i="9"/>
  <c r="BK260" i="9"/>
  <c r="BL260" i="9"/>
  <c r="BM260" i="9"/>
  <c r="BN260" i="9"/>
  <c r="BO260" i="9"/>
  <c r="BP260" i="9"/>
  <c r="BQ260" i="9"/>
  <c r="BR260" i="9"/>
  <c r="BS260" i="9"/>
  <c r="BT260" i="9"/>
  <c r="BU260" i="9"/>
  <c r="BV260" i="9"/>
  <c r="BW260" i="9"/>
  <c r="BX260" i="9"/>
  <c r="BY260" i="9"/>
  <c r="BZ260" i="9"/>
  <c r="CA260" i="9"/>
  <c r="CB260" i="9"/>
  <c r="CC260" i="9"/>
  <c r="BJ261" i="9"/>
  <c r="BK261" i="9"/>
  <c r="BL261" i="9"/>
  <c r="BM261" i="9"/>
  <c r="BN261" i="9"/>
  <c r="BO261" i="9"/>
  <c r="BP261" i="9"/>
  <c r="BQ261" i="9"/>
  <c r="BR261" i="9"/>
  <c r="BS261" i="9"/>
  <c r="BT261" i="9"/>
  <c r="BU261" i="9"/>
  <c r="BV261" i="9"/>
  <c r="BW261" i="9"/>
  <c r="BX261" i="9"/>
  <c r="BY261" i="9"/>
  <c r="BZ261" i="9"/>
  <c r="CA261" i="9"/>
  <c r="CB261" i="9"/>
  <c r="CC261" i="9"/>
  <c r="BJ262" i="9"/>
  <c r="BK262" i="9"/>
  <c r="BL262" i="9"/>
  <c r="BM262" i="9"/>
  <c r="BN262" i="9"/>
  <c r="BO262" i="9"/>
  <c r="BP262" i="9"/>
  <c r="BQ262" i="9"/>
  <c r="BR262" i="9"/>
  <c r="BS262" i="9"/>
  <c r="BT262" i="9"/>
  <c r="BU262" i="9"/>
  <c r="BV262" i="9"/>
  <c r="BW262" i="9"/>
  <c r="BX262" i="9"/>
  <c r="BY262" i="9"/>
  <c r="BZ262" i="9"/>
  <c r="CA262" i="9"/>
  <c r="CB262" i="9"/>
  <c r="CC262" i="9"/>
  <c r="BJ263" i="9"/>
  <c r="BK263" i="9"/>
  <c r="BL263" i="9"/>
  <c r="BM263" i="9"/>
  <c r="BN263" i="9"/>
  <c r="BO263" i="9"/>
  <c r="BP263" i="9"/>
  <c r="BQ263" i="9"/>
  <c r="BR263" i="9"/>
  <c r="BS263" i="9"/>
  <c r="BT263" i="9"/>
  <c r="BU263" i="9"/>
  <c r="BV263" i="9"/>
  <c r="BW263" i="9"/>
  <c r="BX263" i="9"/>
  <c r="BY263" i="9"/>
  <c r="BZ263" i="9"/>
  <c r="CA263" i="9"/>
  <c r="CB263" i="9"/>
  <c r="CC263" i="9"/>
  <c r="BJ264" i="9"/>
  <c r="BK264" i="9"/>
  <c r="BL264" i="9"/>
  <c r="BM264" i="9"/>
  <c r="BN264" i="9"/>
  <c r="BO264" i="9"/>
  <c r="BP264" i="9"/>
  <c r="BQ264" i="9"/>
  <c r="BR264" i="9"/>
  <c r="BS264" i="9"/>
  <c r="BT264" i="9"/>
  <c r="BU264" i="9"/>
  <c r="BV264" i="9"/>
  <c r="BW264" i="9"/>
  <c r="BX264" i="9"/>
  <c r="BY264" i="9"/>
  <c r="BZ264" i="9"/>
  <c r="CA264" i="9"/>
  <c r="CB264" i="9"/>
  <c r="CC264" i="9"/>
  <c r="BJ265" i="9"/>
  <c r="BK265" i="9"/>
  <c r="BL265" i="9"/>
  <c r="BM265" i="9"/>
  <c r="BN265" i="9"/>
  <c r="BO265" i="9"/>
  <c r="BP265" i="9"/>
  <c r="BQ265" i="9"/>
  <c r="BR265" i="9"/>
  <c r="BS265" i="9"/>
  <c r="BT265" i="9"/>
  <c r="BU265" i="9"/>
  <c r="BV265" i="9"/>
  <c r="BW265" i="9"/>
  <c r="BX265" i="9"/>
  <c r="BY265" i="9"/>
  <c r="BZ265" i="9"/>
  <c r="CA265" i="9"/>
  <c r="CB265" i="9"/>
  <c r="CC265" i="9"/>
  <c r="BJ266" i="9"/>
  <c r="BK266" i="9"/>
  <c r="BL266" i="9"/>
  <c r="BM266" i="9"/>
  <c r="BN266" i="9"/>
  <c r="BO266" i="9"/>
  <c r="BP266" i="9"/>
  <c r="BQ266" i="9"/>
  <c r="BR266" i="9"/>
  <c r="BS266" i="9"/>
  <c r="BT266" i="9"/>
  <c r="BU266" i="9"/>
  <c r="BV266" i="9"/>
  <c r="BW266" i="9"/>
  <c r="BX266" i="9"/>
  <c r="BY266" i="9"/>
  <c r="BZ266" i="9"/>
  <c r="CA266" i="9"/>
  <c r="CB266" i="9"/>
  <c r="CC266" i="9"/>
  <c r="BJ267" i="9"/>
  <c r="BK267" i="9"/>
  <c r="BL267" i="9"/>
  <c r="BM267" i="9"/>
  <c r="BN267" i="9"/>
  <c r="BO267" i="9"/>
  <c r="BP267" i="9"/>
  <c r="BQ267" i="9"/>
  <c r="BR267" i="9"/>
  <c r="BS267" i="9"/>
  <c r="BT267" i="9"/>
  <c r="BU267" i="9"/>
  <c r="BV267" i="9"/>
  <c r="BW267" i="9"/>
  <c r="BX267" i="9"/>
  <c r="BY267" i="9"/>
  <c r="BZ267" i="9"/>
  <c r="CA267" i="9"/>
  <c r="CB267" i="9"/>
  <c r="CC267" i="9"/>
  <c r="BJ268" i="9"/>
  <c r="BK268" i="9"/>
  <c r="BL268" i="9"/>
  <c r="BM268" i="9"/>
  <c r="BN268" i="9"/>
  <c r="BO268" i="9"/>
  <c r="BP268" i="9"/>
  <c r="BQ268" i="9"/>
  <c r="BR268" i="9"/>
  <c r="BS268" i="9"/>
  <c r="BT268" i="9"/>
  <c r="BU268" i="9"/>
  <c r="BV268" i="9"/>
  <c r="BW268" i="9"/>
  <c r="BX268" i="9"/>
  <c r="BY268" i="9"/>
  <c r="BZ268" i="9"/>
  <c r="CA268" i="9"/>
  <c r="CB268" i="9"/>
  <c r="CC268" i="9"/>
  <c r="BJ269" i="9"/>
  <c r="BK269" i="9"/>
  <c r="BL269" i="9"/>
  <c r="BM269" i="9"/>
  <c r="BN269" i="9"/>
  <c r="BO269" i="9"/>
  <c r="BP269" i="9"/>
  <c r="BQ269" i="9"/>
  <c r="BR269" i="9"/>
  <c r="BS269" i="9"/>
  <c r="BT269" i="9"/>
  <c r="BU269" i="9"/>
  <c r="BV269" i="9"/>
  <c r="BW269" i="9"/>
  <c r="BX269" i="9"/>
  <c r="BY269" i="9"/>
  <c r="BZ269" i="9"/>
  <c r="CA269" i="9"/>
  <c r="CB269" i="9"/>
  <c r="CC269" i="9"/>
  <c r="BJ270" i="9"/>
  <c r="BK270" i="9"/>
  <c r="BL270" i="9"/>
  <c r="BM270" i="9"/>
  <c r="BN270" i="9"/>
  <c r="BO270" i="9"/>
  <c r="BP270" i="9"/>
  <c r="BQ270" i="9"/>
  <c r="BR270" i="9"/>
  <c r="BS270" i="9"/>
  <c r="BT270" i="9"/>
  <c r="BU270" i="9"/>
  <c r="BV270" i="9"/>
  <c r="BW270" i="9"/>
  <c r="BX270" i="9"/>
  <c r="BY270" i="9"/>
  <c r="BZ270" i="9"/>
  <c r="CA270" i="9"/>
  <c r="CB270" i="9"/>
  <c r="CC270" i="9"/>
  <c r="BJ271" i="9"/>
  <c r="BK271" i="9"/>
  <c r="BL271" i="9"/>
  <c r="BM271" i="9"/>
  <c r="BN271" i="9"/>
  <c r="BO271" i="9"/>
  <c r="BP271" i="9"/>
  <c r="BQ271" i="9"/>
  <c r="BR271" i="9"/>
  <c r="BS271" i="9"/>
  <c r="BT271" i="9"/>
  <c r="BU271" i="9"/>
  <c r="BV271" i="9"/>
  <c r="BW271" i="9"/>
  <c r="BX271" i="9"/>
  <c r="BY271" i="9"/>
  <c r="BZ271" i="9"/>
  <c r="CA271" i="9"/>
  <c r="CB271" i="9"/>
  <c r="CC271" i="9"/>
  <c r="BJ272" i="9"/>
  <c r="BK272" i="9"/>
  <c r="BL272" i="9"/>
  <c r="BM272" i="9"/>
  <c r="BN272" i="9"/>
  <c r="BO272" i="9"/>
  <c r="BP272" i="9"/>
  <c r="BQ272" i="9"/>
  <c r="BR272" i="9"/>
  <c r="BS272" i="9"/>
  <c r="BT272" i="9"/>
  <c r="BU272" i="9"/>
  <c r="BV272" i="9"/>
  <c r="BW272" i="9"/>
  <c r="BX272" i="9"/>
  <c r="BY272" i="9"/>
  <c r="BZ272" i="9"/>
  <c r="CA272" i="9"/>
  <c r="CB272" i="9"/>
  <c r="CC272" i="9"/>
  <c r="BJ273" i="9"/>
  <c r="BK273" i="9"/>
  <c r="BL273" i="9"/>
  <c r="BM273" i="9"/>
  <c r="BN273" i="9"/>
  <c r="BO273" i="9"/>
  <c r="BP273" i="9"/>
  <c r="BQ273" i="9"/>
  <c r="BR273" i="9"/>
  <c r="BS273" i="9"/>
  <c r="BT273" i="9"/>
  <c r="BU273" i="9"/>
  <c r="BV273" i="9"/>
  <c r="BW273" i="9"/>
  <c r="BX273" i="9"/>
  <c r="BY273" i="9"/>
  <c r="BZ273" i="9"/>
  <c r="CA273" i="9"/>
  <c r="CB273" i="9"/>
  <c r="CC273" i="9"/>
  <c r="CC4" i="9"/>
  <c r="CB4" i="9"/>
  <c r="CA4" i="9"/>
  <c r="BZ4" i="9"/>
  <c r="BY4" i="9"/>
  <c r="BX4" i="9"/>
  <c r="BW4" i="9"/>
  <c r="BV4" i="9"/>
  <c r="BU4" i="9"/>
  <c r="BT4" i="9"/>
  <c r="BS4" i="9"/>
  <c r="BR4" i="9"/>
  <c r="BQ4" i="9"/>
  <c r="BP4" i="9"/>
  <c r="BO4" i="9"/>
  <c r="BN4" i="9"/>
  <c r="BM4" i="9"/>
  <c r="BL4" i="9"/>
  <c r="BK4" i="9"/>
  <c r="BJ4" i="9"/>
  <c r="CF4" i="9"/>
  <c r="CT857" i="9"/>
  <c r="CT861" i="9"/>
  <c r="CQ867" i="9" l="1"/>
  <c r="CQ1051" i="9"/>
  <c r="CR1093" i="9"/>
  <c r="CQ1038" i="9"/>
  <c r="CR1030" i="9"/>
  <c r="CR943" i="9"/>
  <c r="CS943" i="9" s="1"/>
  <c r="CR910" i="9"/>
  <c r="CS910" i="9" s="1"/>
  <c r="CQ983" i="9"/>
  <c r="CQ885" i="9"/>
  <c r="CQ923" i="9"/>
  <c r="CR1085" i="9"/>
  <c r="CS1085" i="9" s="1"/>
  <c r="CR1034" i="9"/>
  <c r="CQ944" i="9"/>
  <c r="CQ985" i="9"/>
  <c r="CR871" i="9"/>
  <c r="CQ961" i="9"/>
  <c r="CQ946" i="9"/>
  <c r="CL104" i="9"/>
  <c r="CM104" i="9" s="1"/>
  <c r="CP328" i="9"/>
  <c r="CP329" i="9"/>
  <c r="CP330" i="9"/>
  <c r="CP331" i="9"/>
  <c r="CP332" i="9"/>
  <c r="CQ332" i="9" s="1"/>
  <c r="CP333" i="9"/>
  <c r="CR333" i="9" s="1"/>
  <c r="CP334" i="9"/>
  <c r="CP335" i="9"/>
  <c r="CP336" i="9"/>
  <c r="CP337" i="9"/>
  <c r="CP338" i="9"/>
  <c r="CR338" i="9" s="1"/>
  <c r="CP339" i="9"/>
  <c r="CR339" i="9" s="1"/>
  <c r="CP340" i="9"/>
  <c r="CP341" i="9"/>
  <c r="CQ341" i="9" s="1"/>
  <c r="CP342" i="9"/>
  <c r="CP343" i="9"/>
  <c r="CP344" i="9"/>
  <c r="CR344" i="9" s="1"/>
  <c r="CP345" i="9"/>
  <c r="CQ345" i="9" s="1"/>
  <c r="CP346" i="9"/>
  <c r="CP347" i="9"/>
  <c r="CP348" i="9"/>
  <c r="CQ348" i="9" s="1"/>
  <c r="CP349" i="9"/>
  <c r="CQ349" i="9" s="1"/>
  <c r="CP350" i="9"/>
  <c r="CQ350" i="9" s="1"/>
  <c r="CP351" i="9"/>
  <c r="CR351" i="9" s="1"/>
  <c r="CP352" i="9"/>
  <c r="CP353" i="9"/>
  <c r="CP354" i="9"/>
  <c r="CP355" i="9"/>
  <c r="CP356" i="9"/>
  <c r="CR356" i="9" s="1"/>
  <c r="CP357" i="9"/>
  <c r="CQ357" i="9" s="1"/>
  <c r="CP358" i="9"/>
  <c r="CP359" i="9"/>
  <c r="CP360" i="9"/>
  <c r="CP361" i="9"/>
  <c r="CP362" i="9"/>
  <c r="CR362" i="9" s="1"/>
  <c r="CP363" i="9"/>
  <c r="CR363" i="9" s="1"/>
  <c r="CP364" i="9"/>
  <c r="CP365" i="9"/>
  <c r="CQ365" i="9" s="1"/>
  <c r="CP366" i="9"/>
  <c r="CP367" i="9"/>
  <c r="CP368" i="9"/>
  <c r="CQ368" i="9" s="1"/>
  <c r="CP369" i="9"/>
  <c r="CR369" i="9" s="1"/>
  <c r="CP370" i="9"/>
  <c r="CP371" i="9"/>
  <c r="CP372" i="9"/>
  <c r="CR372" i="9" s="1"/>
  <c r="CP373" i="9"/>
  <c r="CR373" i="9" s="1"/>
  <c r="CP374" i="9"/>
  <c r="CR374" i="9" s="1"/>
  <c r="CP375" i="9"/>
  <c r="CQ375" i="9" s="1"/>
  <c r="CP376" i="9"/>
  <c r="CP377" i="9"/>
  <c r="CP378" i="9"/>
  <c r="CR378" i="9" s="1"/>
  <c r="CP379" i="9"/>
  <c r="CP380" i="9"/>
  <c r="CR380" i="9" s="1"/>
  <c r="CP381" i="9"/>
  <c r="CR381" i="9" s="1"/>
  <c r="CP382" i="9"/>
  <c r="CP383" i="9"/>
  <c r="CP384" i="9"/>
  <c r="CP385" i="9"/>
  <c r="CP386" i="9"/>
  <c r="CR386" i="9" s="1"/>
  <c r="CP387" i="9"/>
  <c r="CQ387" i="9" s="1"/>
  <c r="CP388" i="9"/>
  <c r="CR388" i="9" s="1"/>
  <c r="CP389" i="9"/>
  <c r="CR389" i="9" s="1"/>
  <c r="CP390" i="9"/>
  <c r="CP391" i="9"/>
  <c r="CP392" i="9"/>
  <c r="CR392" i="9" s="1"/>
  <c r="CP393" i="9"/>
  <c r="CR393" i="9" s="1"/>
  <c r="CP394" i="9"/>
  <c r="CP395" i="9"/>
  <c r="CP396" i="9"/>
  <c r="CR396" i="9" s="1"/>
  <c r="CP397" i="9"/>
  <c r="CR397" i="9" s="1"/>
  <c r="CP398" i="9"/>
  <c r="CQ398" i="9" s="1"/>
  <c r="CP399" i="9"/>
  <c r="CQ399" i="9" s="1"/>
  <c r="CP400" i="9"/>
  <c r="CP401" i="9"/>
  <c r="CP402" i="9"/>
  <c r="CP403" i="9"/>
  <c r="CP404" i="9"/>
  <c r="CR404" i="9" s="1"/>
  <c r="CP405" i="9"/>
  <c r="CR405" i="9" s="1"/>
  <c r="CP406" i="9"/>
  <c r="CP407" i="9"/>
  <c r="CP408" i="9"/>
  <c r="CP409" i="9"/>
  <c r="CP410" i="9"/>
  <c r="CQ410" i="9" s="1"/>
  <c r="CP411" i="9"/>
  <c r="CQ411" i="9" s="1"/>
  <c r="CP412" i="9"/>
  <c r="CQ412" i="9" s="1"/>
  <c r="CP413" i="9"/>
  <c r="CQ413" i="9" s="1"/>
  <c r="CP414" i="9"/>
  <c r="CP415" i="9"/>
  <c r="CP416" i="9"/>
  <c r="CQ416" i="9" s="1"/>
  <c r="CP417" i="9"/>
  <c r="CR417" i="9" s="1"/>
  <c r="CP418" i="9"/>
  <c r="CP419" i="9"/>
  <c r="CP420" i="9"/>
  <c r="CR420" i="9" s="1"/>
  <c r="CP421" i="9"/>
  <c r="CR421" i="9" s="1"/>
  <c r="CP422" i="9"/>
  <c r="CQ422" i="9" s="1"/>
  <c r="CP423" i="9"/>
  <c r="CQ423" i="9" s="1"/>
  <c r="CP424" i="9"/>
  <c r="CP425" i="9"/>
  <c r="CP426" i="9"/>
  <c r="CP427" i="9"/>
  <c r="CP428" i="9"/>
  <c r="CQ428" i="9" s="1"/>
  <c r="CP429" i="9"/>
  <c r="CR429" i="9" s="1"/>
  <c r="CP430" i="9"/>
  <c r="CP431" i="9"/>
  <c r="CP432" i="9"/>
  <c r="CP433" i="9"/>
  <c r="CP434" i="9"/>
  <c r="CQ434" i="9" s="1"/>
  <c r="CP435" i="9"/>
  <c r="CR435" i="9" s="1"/>
  <c r="CP436" i="9"/>
  <c r="CQ436" i="9" s="1"/>
  <c r="CP437" i="9"/>
  <c r="CQ437" i="9" s="1"/>
  <c r="CP438" i="9"/>
  <c r="CP439" i="9"/>
  <c r="CP440" i="9"/>
  <c r="CQ440" i="9" s="1"/>
  <c r="CP441" i="9"/>
  <c r="CR441" i="9" s="1"/>
  <c r="CP442" i="9"/>
  <c r="CP443" i="9"/>
  <c r="CP444" i="9"/>
  <c r="CR444" i="9" s="1"/>
  <c r="CP445" i="9"/>
  <c r="CR445" i="9" s="1"/>
  <c r="CP446" i="9"/>
  <c r="CQ446" i="9" s="1"/>
  <c r="CP447" i="9"/>
  <c r="CQ447" i="9" s="1"/>
  <c r="CP448" i="9"/>
  <c r="CP449" i="9"/>
  <c r="CP450" i="9"/>
  <c r="CP451" i="9"/>
  <c r="CP452" i="9"/>
  <c r="CR452" i="9" s="1"/>
  <c r="CP453" i="9"/>
  <c r="CR453" i="9" s="1"/>
  <c r="CP454" i="9"/>
  <c r="CP455" i="9"/>
  <c r="CP456" i="9"/>
  <c r="CP457" i="9"/>
  <c r="CP458" i="9"/>
  <c r="CP459" i="9"/>
  <c r="CQ459" i="9" s="1"/>
  <c r="CP460" i="9"/>
  <c r="CP461" i="9"/>
  <c r="CR461" i="9" s="1"/>
  <c r="CP462" i="9"/>
  <c r="CQ462" i="9" s="1"/>
  <c r="CP463" i="9"/>
  <c r="CP464" i="9"/>
  <c r="CQ464" i="9" s="1"/>
  <c r="CP465" i="9"/>
  <c r="CQ465" i="9" s="1"/>
  <c r="CP466" i="9"/>
  <c r="CP467" i="9"/>
  <c r="CP468" i="9"/>
  <c r="CQ468" i="9" s="1"/>
  <c r="CP469" i="9"/>
  <c r="CQ469" i="9" s="1"/>
  <c r="CP470" i="9"/>
  <c r="CR470" i="9" s="1"/>
  <c r="CP471" i="9"/>
  <c r="CQ471" i="9" s="1"/>
  <c r="CP472" i="9"/>
  <c r="CP473" i="9"/>
  <c r="CP474" i="9"/>
  <c r="CP475" i="9"/>
  <c r="CP476" i="9"/>
  <c r="CQ476" i="9" s="1"/>
  <c r="CP477" i="9"/>
  <c r="CQ477" i="9" s="1"/>
  <c r="CP478" i="9"/>
  <c r="CP479" i="9"/>
  <c r="CP480" i="9"/>
  <c r="CP481" i="9"/>
  <c r="CP482" i="9"/>
  <c r="CP483" i="9"/>
  <c r="CQ483" i="9" s="1"/>
  <c r="CP484" i="9"/>
  <c r="CP485" i="9"/>
  <c r="CR485" i="9" s="1"/>
  <c r="CP486" i="9"/>
  <c r="CQ486" i="9" s="1"/>
  <c r="CP487" i="9"/>
  <c r="CP488" i="9"/>
  <c r="CQ488" i="9" s="1"/>
  <c r="CP489" i="9"/>
  <c r="CQ489" i="9" s="1"/>
  <c r="CP490" i="9"/>
  <c r="CP491" i="9"/>
  <c r="CP492" i="9"/>
  <c r="CQ492" i="9" s="1"/>
  <c r="CP493" i="9"/>
  <c r="CQ493" i="9" s="1"/>
  <c r="CP494" i="9"/>
  <c r="CQ494" i="9" s="1"/>
  <c r="CP495" i="9"/>
  <c r="CQ495" i="9" s="1"/>
  <c r="CP496" i="9"/>
  <c r="CQ496" i="9" s="1"/>
  <c r="CP497" i="9"/>
  <c r="CP498" i="9"/>
  <c r="CP499" i="9"/>
  <c r="CQ499" i="9" s="1"/>
  <c r="CP500" i="9"/>
  <c r="CQ500" i="9" s="1"/>
  <c r="CP501" i="9"/>
  <c r="CQ501" i="9" s="1"/>
  <c r="CP502" i="9"/>
  <c r="CP503" i="9"/>
  <c r="CP504" i="9"/>
  <c r="CP505" i="9"/>
  <c r="CP506" i="9"/>
  <c r="CR506" i="9" s="1"/>
  <c r="CP507" i="9"/>
  <c r="CP508" i="9"/>
  <c r="CP509" i="9"/>
  <c r="CQ509" i="9" s="1"/>
  <c r="CP510" i="9"/>
  <c r="CP511" i="9"/>
  <c r="CQ511" i="9" s="1"/>
  <c r="CP512" i="9"/>
  <c r="CQ512" i="9" s="1"/>
  <c r="CL115" i="9"/>
  <c r="CM115" i="9" s="1"/>
  <c r="CQ969" i="9"/>
  <c r="CR969" i="9"/>
  <c r="CQ940" i="9"/>
  <c r="CR940" i="9"/>
  <c r="CS940" i="9" s="1"/>
  <c r="CQ941" i="9"/>
  <c r="CR941" i="9"/>
  <c r="CQ1065" i="9"/>
  <c r="CR1065" i="9"/>
  <c r="CR954" i="9"/>
  <c r="CQ954" i="9"/>
  <c r="CQ931" i="9"/>
  <c r="CR931" i="9"/>
  <c r="CS931" i="9" s="1"/>
  <c r="CR915" i="9"/>
  <c r="CS915" i="9" s="1"/>
  <c r="CQ915" i="9"/>
  <c r="CR945" i="9"/>
  <c r="CQ945" i="9"/>
  <c r="CQ1060" i="9"/>
  <c r="CR1060" i="9"/>
  <c r="CS1060" i="9" s="1"/>
  <c r="CQ891" i="9"/>
  <c r="CR891" i="9"/>
  <c r="CR1042" i="9"/>
  <c r="CQ1042" i="9"/>
  <c r="CR864" i="9"/>
  <c r="CS864" i="9" s="1"/>
  <c r="CQ864" i="9"/>
  <c r="CL49" i="9"/>
  <c r="CM49" i="9" s="1"/>
  <c r="CL18" i="9"/>
  <c r="CM18" i="9" s="1"/>
  <c r="CL5" i="9"/>
  <c r="CM5" i="9" s="1"/>
  <c r="CP513" i="9"/>
  <c r="CQ513" i="9" s="1"/>
  <c r="CP514" i="9"/>
  <c r="CR514" i="9" s="1"/>
  <c r="CP515" i="9"/>
  <c r="CP516" i="9"/>
  <c r="CQ516" i="9" s="1"/>
  <c r="CP517" i="9"/>
  <c r="CR517" i="9" s="1"/>
  <c r="CP518" i="9"/>
  <c r="CR518" i="9" s="1"/>
  <c r="CP519" i="9"/>
  <c r="CR519" i="9" s="1"/>
  <c r="CP520" i="9"/>
  <c r="CQ520" i="9" s="1"/>
  <c r="CP521" i="9"/>
  <c r="CR521" i="9" s="1"/>
  <c r="CP522" i="9"/>
  <c r="CR522" i="9" s="1"/>
  <c r="CP523" i="9"/>
  <c r="CQ523" i="9" s="1"/>
  <c r="CP524" i="9"/>
  <c r="CP525" i="9"/>
  <c r="CP526" i="9"/>
  <c r="CR526" i="9" s="1"/>
  <c r="CP527" i="9"/>
  <c r="CR527" i="9" s="1"/>
  <c r="CP528" i="9"/>
  <c r="CP529" i="9"/>
  <c r="CQ529" i="9" s="1"/>
  <c r="CP530" i="9"/>
  <c r="CP531" i="9"/>
  <c r="CR531" i="9" s="1"/>
  <c r="CP532" i="9"/>
  <c r="CQ532" i="9" s="1"/>
  <c r="CP533" i="9"/>
  <c r="CQ533" i="9" s="1"/>
  <c r="CP534" i="9"/>
  <c r="CP535" i="9"/>
  <c r="CP536" i="9"/>
  <c r="CQ536" i="9" s="1"/>
  <c r="CP537" i="9"/>
  <c r="CQ537" i="9" s="1"/>
  <c r="CP538" i="9"/>
  <c r="CP539" i="9"/>
  <c r="CQ539" i="9" s="1"/>
  <c r="CP540" i="9"/>
  <c r="CP541" i="9"/>
  <c r="CQ541" i="9" s="1"/>
  <c r="CP542" i="9"/>
  <c r="CR542" i="9" s="1"/>
  <c r="CP543" i="9"/>
  <c r="CP544" i="9"/>
  <c r="CQ544" i="9" s="1"/>
  <c r="CP545" i="9"/>
  <c r="CQ545" i="9" s="1"/>
  <c r="CP546" i="9"/>
  <c r="CR546" i="9" s="1"/>
  <c r="CP547" i="9"/>
  <c r="CR547" i="9" s="1"/>
  <c r="CS547" i="9" s="1"/>
  <c r="CP602" i="9"/>
  <c r="CR602" i="9" s="1"/>
  <c r="CP603" i="9"/>
  <c r="CP604" i="9"/>
  <c r="CQ604" i="9" s="1"/>
  <c r="CP605" i="9"/>
  <c r="CQ605" i="9" s="1"/>
  <c r="CP606" i="9"/>
  <c r="CP607" i="9"/>
  <c r="CQ607" i="9" s="1"/>
  <c r="CP608" i="9"/>
  <c r="CP609" i="9"/>
  <c r="CP610" i="9"/>
  <c r="CR610" i="9" s="1"/>
  <c r="CP611" i="9"/>
  <c r="CQ611" i="9" s="1"/>
  <c r="CP612" i="9"/>
  <c r="CP613" i="9"/>
  <c r="CQ613" i="9" s="1"/>
  <c r="CP614" i="9"/>
  <c r="CR614" i="9" s="1"/>
  <c r="CP615" i="9"/>
  <c r="CQ615" i="9" s="1"/>
  <c r="CP616" i="9"/>
  <c r="CQ616" i="9" s="1"/>
  <c r="CP617" i="9"/>
  <c r="CR617" i="9" s="1"/>
  <c r="CP618" i="9"/>
  <c r="CP619" i="9"/>
  <c r="CQ619" i="9" s="1"/>
  <c r="CP620" i="9"/>
  <c r="CP621" i="9"/>
  <c r="CP622" i="9"/>
  <c r="CR622" i="9" s="1"/>
  <c r="CP623" i="9"/>
  <c r="CQ623" i="9" s="1"/>
  <c r="CP624" i="9"/>
  <c r="CP625" i="9"/>
  <c r="CQ625" i="9" s="1"/>
  <c r="CP626" i="9"/>
  <c r="CP627" i="9"/>
  <c r="CP628" i="9"/>
  <c r="CR628" i="9" s="1"/>
  <c r="CP629" i="9"/>
  <c r="CR629" i="9" s="1"/>
  <c r="CP630" i="9"/>
  <c r="CP631" i="9"/>
  <c r="CR631" i="9" s="1"/>
  <c r="CS631" i="9" s="1"/>
  <c r="CP632" i="9"/>
  <c r="CP633" i="9"/>
  <c r="CP634" i="9"/>
  <c r="CR634" i="9" s="1"/>
  <c r="CP635" i="9"/>
  <c r="CQ635" i="9" s="1"/>
  <c r="CP636" i="9"/>
  <c r="CP637" i="9"/>
  <c r="CQ637" i="9" s="1"/>
  <c r="CP638" i="9"/>
  <c r="CP639" i="9"/>
  <c r="CQ639" i="9" s="1"/>
  <c r="CP640" i="9"/>
  <c r="CR640" i="9" s="1"/>
  <c r="CP641" i="9"/>
  <c r="CR641" i="9" s="1"/>
  <c r="CP642" i="9"/>
  <c r="CP643" i="9"/>
  <c r="CR643" i="9" s="1"/>
  <c r="CP644" i="9"/>
  <c r="CP645" i="9"/>
  <c r="CP646" i="9"/>
  <c r="CR646" i="9" s="1"/>
  <c r="CP647" i="9"/>
  <c r="CR647" i="9" s="1"/>
  <c r="CP648" i="9"/>
  <c r="CP649" i="9"/>
  <c r="CQ649" i="9" s="1"/>
  <c r="CP650" i="9"/>
  <c r="CP651" i="9"/>
  <c r="CP652" i="9"/>
  <c r="CR652" i="9" s="1"/>
  <c r="CP653" i="9"/>
  <c r="CR653" i="9" s="1"/>
  <c r="CP654" i="9"/>
  <c r="CP655" i="9"/>
  <c r="CQ655" i="9" s="1"/>
  <c r="CP656" i="9"/>
  <c r="CP657" i="9"/>
  <c r="CP658" i="9"/>
  <c r="CR658" i="9" s="1"/>
  <c r="CP659" i="9"/>
  <c r="CR659" i="9" s="1"/>
  <c r="CP660" i="9"/>
  <c r="CP661" i="9"/>
  <c r="CQ661" i="9" s="1"/>
  <c r="CP662" i="9"/>
  <c r="CR662" i="9" s="1"/>
  <c r="CP663" i="9"/>
  <c r="CQ663" i="9" s="1"/>
  <c r="CP664" i="9"/>
  <c r="CR664" i="9" s="1"/>
  <c r="CP665" i="9"/>
  <c r="CQ665" i="9" s="1"/>
  <c r="CP666" i="9"/>
  <c r="CP667" i="9"/>
  <c r="CQ667" i="9" s="1"/>
  <c r="CP668" i="9"/>
  <c r="CP669" i="9"/>
  <c r="CP670" i="9"/>
  <c r="CQ670" i="9" s="1"/>
  <c r="CP671" i="9"/>
  <c r="CR671" i="9" s="1"/>
  <c r="CP672" i="9"/>
  <c r="CP673" i="9"/>
  <c r="CQ673" i="9" s="1"/>
  <c r="CP674" i="9"/>
  <c r="CP675" i="9"/>
  <c r="CR675" i="9" s="1"/>
  <c r="CP676" i="9"/>
  <c r="CQ676" i="9" s="1"/>
  <c r="CP677" i="9"/>
  <c r="CQ677" i="9" s="1"/>
  <c r="CP678" i="9"/>
  <c r="CP679" i="9"/>
  <c r="CR679" i="9" s="1"/>
  <c r="CS679" i="9" s="1"/>
  <c r="CP680" i="9"/>
  <c r="CP681" i="9"/>
  <c r="CP682" i="9"/>
  <c r="CR682" i="9" s="1"/>
  <c r="CP683" i="9"/>
  <c r="CR683" i="9" s="1"/>
  <c r="CP684" i="9"/>
  <c r="CP685" i="9"/>
  <c r="CP686" i="9"/>
  <c r="CQ686" i="9" s="1"/>
  <c r="CP687" i="9"/>
  <c r="CR687" i="9" s="1"/>
  <c r="CP688" i="9"/>
  <c r="CR688" i="9" s="1"/>
  <c r="CP689" i="9"/>
  <c r="CR689" i="9" s="1"/>
  <c r="CP690" i="9"/>
  <c r="CR690" i="9" s="1"/>
  <c r="CP691" i="9"/>
  <c r="CP692" i="9"/>
  <c r="CP693" i="9"/>
  <c r="CQ693" i="9" s="1"/>
  <c r="CP694" i="9"/>
  <c r="CR694" i="9" s="1"/>
  <c r="CP695" i="9"/>
  <c r="CR695" i="9" s="1"/>
  <c r="CP696" i="9"/>
  <c r="CQ696" i="9" s="1"/>
  <c r="CP697" i="9"/>
  <c r="CQ697" i="9" s="1"/>
  <c r="CP698" i="9"/>
  <c r="CQ698" i="9" s="1"/>
  <c r="CP699" i="9"/>
  <c r="CP700" i="9"/>
  <c r="CR700" i="9" s="1"/>
  <c r="CP701" i="9"/>
  <c r="CR701" i="9" s="1"/>
  <c r="CP702" i="9"/>
  <c r="CQ702" i="9" s="1"/>
  <c r="CP703" i="9"/>
  <c r="CQ703" i="9" s="1"/>
  <c r="CP704" i="9"/>
  <c r="CP705" i="9"/>
  <c r="CR705" i="9" s="1"/>
  <c r="CP706" i="9"/>
  <c r="CR706" i="9" s="1"/>
  <c r="CP707" i="9"/>
  <c r="CR707" i="9" s="1"/>
  <c r="CP708" i="9"/>
  <c r="CQ708" i="9" s="1"/>
  <c r="CP709" i="9"/>
  <c r="CP710" i="9"/>
  <c r="CP711" i="9"/>
  <c r="CR711" i="9" s="1"/>
  <c r="CP712" i="9"/>
  <c r="CR712" i="9" s="1"/>
  <c r="CP713" i="9"/>
  <c r="CQ713" i="9" s="1"/>
  <c r="CP714" i="9"/>
  <c r="CQ714" i="9" s="1"/>
  <c r="CP715" i="9"/>
  <c r="CQ715" i="9" s="1"/>
  <c r="CP716" i="9"/>
  <c r="CP717" i="9"/>
  <c r="CQ717" i="9" s="1"/>
  <c r="CP718" i="9"/>
  <c r="CR718" i="9" s="1"/>
  <c r="CP719" i="9"/>
  <c r="CQ719" i="9" s="1"/>
  <c r="CP720" i="9"/>
  <c r="CP721" i="9"/>
  <c r="CR721" i="9" s="1"/>
  <c r="CS721" i="9" s="1"/>
  <c r="CP722" i="9"/>
  <c r="CR722" i="9" s="1"/>
  <c r="CS722" i="9" s="1"/>
  <c r="CP723" i="9"/>
  <c r="CQ723" i="9" s="1"/>
  <c r="CP724" i="9"/>
  <c r="CR724" i="9" s="1"/>
  <c r="CP725" i="9"/>
  <c r="CR725" i="9" s="1"/>
  <c r="CP726" i="9"/>
  <c r="CP727" i="9"/>
  <c r="CP728" i="9"/>
  <c r="CP729" i="9"/>
  <c r="CP730" i="9"/>
  <c r="CQ730" i="9" s="1"/>
  <c r="CP731" i="9"/>
  <c r="CQ731" i="9" s="1"/>
  <c r="CP732" i="9"/>
  <c r="CP733" i="9"/>
  <c r="CP734" i="9"/>
  <c r="CR734" i="9" s="1"/>
  <c r="CP735" i="9"/>
  <c r="CR735" i="9" s="1"/>
  <c r="CP736" i="9"/>
  <c r="CR736" i="9" s="1"/>
  <c r="CL699" i="9"/>
  <c r="CM699" i="9" s="1"/>
  <c r="CL325" i="9"/>
  <c r="CM325" i="9" s="1"/>
  <c r="CP737" i="9"/>
  <c r="CP738" i="9"/>
  <c r="CP739" i="9"/>
  <c r="CR739" i="9" s="1"/>
  <c r="CP740" i="9"/>
  <c r="CR740" i="9" s="1"/>
  <c r="CP741" i="9"/>
  <c r="CR741" i="9" s="1"/>
  <c r="CP742" i="9"/>
  <c r="CR742" i="9" s="1"/>
  <c r="CP743" i="9"/>
  <c r="CP744" i="9"/>
  <c r="CR744" i="9" s="1"/>
  <c r="CP745" i="9"/>
  <c r="CP746" i="9"/>
  <c r="CQ746" i="9" s="1"/>
  <c r="CP747" i="9"/>
  <c r="CQ747" i="9" s="1"/>
  <c r="CP748" i="9"/>
  <c r="CR748" i="9" s="1"/>
  <c r="CP749" i="9"/>
  <c r="CQ749" i="9" s="1"/>
  <c r="CP750" i="9"/>
  <c r="CP751" i="9"/>
  <c r="CP752" i="9"/>
  <c r="CR752" i="9" s="1"/>
  <c r="CP753" i="9"/>
  <c r="CQ753" i="9" s="1"/>
  <c r="CP754" i="9"/>
  <c r="CQ754" i="9" s="1"/>
  <c r="CP755" i="9"/>
  <c r="CR755" i="9" s="1"/>
  <c r="CS755" i="9" s="1"/>
  <c r="CP756" i="9"/>
  <c r="CR756" i="9" s="1"/>
  <c r="CP757" i="9"/>
  <c r="CR757" i="9" s="1"/>
  <c r="CP758" i="9"/>
  <c r="CR758" i="9" s="1"/>
  <c r="CP759" i="9"/>
  <c r="CP760" i="9"/>
  <c r="CQ760" i="9" s="1"/>
  <c r="CP761" i="9"/>
  <c r="CP762" i="9"/>
  <c r="CP763" i="9"/>
  <c r="CQ763" i="9" s="1"/>
  <c r="CP764" i="9"/>
  <c r="CR764" i="9" s="1"/>
  <c r="CP765" i="9"/>
  <c r="CQ765" i="9" s="1"/>
  <c r="CP766" i="9"/>
  <c r="CQ766" i="9" s="1"/>
  <c r="CP767" i="9"/>
  <c r="CP768" i="9"/>
  <c r="CQ768" i="9" s="1"/>
  <c r="CP769" i="9"/>
  <c r="CP770" i="9"/>
  <c r="CR770" i="9" s="1"/>
  <c r="CS770" i="9" s="1"/>
  <c r="CP771" i="9"/>
  <c r="CQ771" i="9" s="1"/>
  <c r="CP772" i="9"/>
  <c r="CQ772" i="9" s="1"/>
  <c r="CP773" i="9"/>
  <c r="CP774" i="9"/>
  <c r="CP775" i="9"/>
  <c r="CQ775" i="9" s="1"/>
  <c r="CP776" i="9"/>
  <c r="CR776" i="9" s="1"/>
  <c r="CP777" i="9"/>
  <c r="CQ777" i="9" s="1"/>
  <c r="CP778" i="9"/>
  <c r="CP779" i="9"/>
  <c r="CR779" i="9" s="1"/>
  <c r="CP780" i="9"/>
  <c r="CP781" i="9"/>
  <c r="CR781" i="9" s="1"/>
  <c r="CP782" i="9"/>
  <c r="CR782" i="9" s="1"/>
  <c r="CP783" i="9"/>
  <c r="CQ783" i="9" s="1"/>
  <c r="CP784" i="9"/>
  <c r="CP785" i="9"/>
  <c r="CP786" i="9"/>
  <c r="CP787" i="9"/>
  <c r="CP788" i="9"/>
  <c r="CQ788" i="9" s="1"/>
  <c r="CP789" i="9"/>
  <c r="CQ789" i="9" s="1"/>
  <c r="CP790" i="9"/>
  <c r="CP791" i="9"/>
  <c r="CP792" i="9"/>
  <c r="CQ792" i="9" s="1"/>
  <c r="CP793" i="9"/>
  <c r="CP794" i="9"/>
  <c r="CR794" i="9" s="1"/>
  <c r="CP795" i="9"/>
  <c r="CQ795" i="9" s="1"/>
  <c r="CP796" i="9"/>
  <c r="CP797" i="9"/>
  <c r="CP798" i="9"/>
  <c r="CP799" i="9"/>
  <c r="CR799" i="9" s="1"/>
  <c r="CP800" i="9"/>
  <c r="CQ800" i="9" s="1"/>
  <c r="CP801" i="9"/>
  <c r="CQ801" i="9" s="1"/>
  <c r="CP802" i="9"/>
  <c r="CP803" i="9"/>
  <c r="CP804" i="9"/>
  <c r="CR804" i="9" s="1"/>
  <c r="CP805" i="9"/>
  <c r="CR805" i="9" s="1"/>
  <c r="CP806" i="9"/>
  <c r="CR806" i="9" s="1"/>
  <c r="CP807" i="9"/>
  <c r="CQ807" i="9" s="1"/>
  <c r="CP808" i="9"/>
  <c r="CQ808" i="9" s="1"/>
  <c r="CP809" i="9"/>
  <c r="CP810" i="9"/>
  <c r="CP811" i="9"/>
  <c r="CP812" i="9"/>
  <c r="CQ812" i="9" s="1"/>
  <c r="CP813" i="9"/>
  <c r="CR813" i="9" s="1"/>
  <c r="CP814" i="9"/>
  <c r="CQ814" i="9" s="1"/>
  <c r="CP815" i="9"/>
  <c r="CP816" i="9"/>
  <c r="CR816" i="9" s="1"/>
  <c r="CP817" i="9"/>
  <c r="CP818" i="9"/>
  <c r="CR818" i="9" s="1"/>
  <c r="CP819" i="9"/>
  <c r="CQ819" i="9" s="1"/>
  <c r="CP820" i="9"/>
  <c r="CP821" i="9"/>
  <c r="CP299" i="9"/>
  <c r="CP298" i="9"/>
  <c r="CP297" i="9"/>
  <c r="CR297" i="9" s="1"/>
  <c r="CP296" i="9"/>
  <c r="CR296" i="9" s="1"/>
  <c r="CP295" i="9"/>
  <c r="CP294" i="9"/>
  <c r="CP293" i="9"/>
  <c r="CP292" i="9"/>
  <c r="CR292" i="9" s="1"/>
  <c r="CP291" i="9"/>
  <c r="CR291" i="9" s="1"/>
  <c r="CP290" i="9"/>
  <c r="CR290" i="9" s="1"/>
  <c r="CP289" i="9"/>
  <c r="CQ289" i="9" s="1"/>
  <c r="CL288" i="9"/>
  <c r="CM288" i="9" s="1"/>
  <c r="CP288" i="9"/>
  <c r="CP287" i="9"/>
  <c r="CR287" i="9" s="1"/>
  <c r="CL286" i="9"/>
  <c r="CM286" i="9" s="1"/>
  <c r="CP286" i="9"/>
  <c r="CR286" i="9" s="1"/>
  <c r="CL285" i="9"/>
  <c r="CM285" i="9" s="1"/>
  <c r="CP285" i="9"/>
  <c r="CP284" i="9"/>
  <c r="CQ284" i="9" s="1"/>
  <c r="CP283" i="9"/>
  <c r="CP282" i="9"/>
  <c r="CR282" i="9" s="1"/>
  <c r="CP281" i="9"/>
  <c r="CR281" i="9" s="1"/>
  <c r="CP280" i="9"/>
  <c r="CP279" i="9"/>
  <c r="CP278" i="9"/>
  <c r="CP601" i="9"/>
  <c r="CP600" i="9"/>
  <c r="CQ600" i="9" s="1"/>
  <c r="CP599" i="9"/>
  <c r="CQ599" i="9" s="1"/>
  <c r="CP598" i="9"/>
  <c r="CQ598" i="9" s="1"/>
  <c r="CP597" i="9"/>
  <c r="CP596" i="9"/>
  <c r="CR596" i="9" s="1"/>
  <c r="CP595" i="9"/>
  <c r="CQ595" i="9" s="1"/>
  <c r="CP594" i="9"/>
  <c r="CR594" i="9" s="1"/>
  <c r="CP593" i="9"/>
  <c r="CR593" i="9" s="1"/>
  <c r="CP592" i="9"/>
  <c r="CR592" i="9" s="1"/>
  <c r="CP591" i="9"/>
  <c r="CP590" i="9"/>
  <c r="CP589" i="9"/>
  <c r="CR589" i="9" s="1"/>
  <c r="CP588" i="9"/>
  <c r="CQ588" i="9" s="1"/>
  <c r="CP587" i="9"/>
  <c r="CQ587" i="9" s="1"/>
  <c r="CP586" i="9"/>
  <c r="CQ586" i="9" s="1"/>
  <c r="CP585" i="9"/>
  <c r="CP584" i="9"/>
  <c r="CR584" i="9" s="1"/>
  <c r="CP583" i="9"/>
  <c r="CP582" i="9"/>
  <c r="CQ582" i="9" s="1"/>
  <c r="CP581" i="9"/>
  <c r="CR581" i="9" s="1"/>
  <c r="CP580" i="9"/>
  <c r="CR580" i="9" s="1"/>
  <c r="CP579" i="9"/>
  <c r="CQ579" i="9" s="1"/>
  <c r="CP578" i="9"/>
  <c r="CP577" i="9"/>
  <c r="CP576" i="9"/>
  <c r="CR576" i="9" s="1"/>
  <c r="CP575" i="9"/>
  <c r="CR575" i="9" s="1"/>
  <c r="CP574" i="9"/>
  <c r="CR574" i="9" s="1"/>
  <c r="CP573" i="9"/>
  <c r="CP572" i="9"/>
  <c r="CR572" i="9" s="1"/>
  <c r="CP571" i="9"/>
  <c r="CP570" i="9"/>
  <c r="CQ570" i="9" s="1"/>
  <c r="CP569" i="9"/>
  <c r="CR569" i="9" s="1"/>
  <c r="CP568" i="9"/>
  <c r="CR568" i="9" s="1"/>
  <c r="CS568" i="9" s="1"/>
  <c r="CP567" i="9"/>
  <c r="CP566" i="9"/>
  <c r="CP565" i="9"/>
  <c r="CR565" i="9" s="1"/>
  <c r="CP564" i="9"/>
  <c r="CR564" i="9" s="1"/>
  <c r="CS564" i="9" s="1"/>
  <c r="CP563" i="9"/>
  <c r="CR563" i="9" s="1"/>
  <c r="CP562" i="9"/>
  <c r="CP561" i="9"/>
  <c r="CP560" i="9"/>
  <c r="CR560" i="9" s="1"/>
  <c r="CP559" i="9"/>
  <c r="CP558" i="9"/>
  <c r="CQ558" i="9" s="1"/>
  <c r="CP557" i="9"/>
  <c r="CQ557" i="9" s="1"/>
  <c r="CP556" i="9"/>
  <c r="CP555" i="9"/>
  <c r="CP554" i="9"/>
  <c r="CP553" i="9"/>
  <c r="CP552" i="9"/>
  <c r="CQ981" i="9"/>
  <c r="CR914" i="9"/>
  <c r="CS914" i="9" s="1"/>
  <c r="CR855" i="9"/>
  <c r="CS855" i="9" s="1"/>
  <c r="CQ1036" i="9"/>
  <c r="CQ963" i="9"/>
  <c r="CQ1046" i="9"/>
  <c r="CQ859" i="9"/>
  <c r="CR853" i="9"/>
  <c r="CQ853" i="9"/>
  <c r="CR975" i="9"/>
  <c r="CQ975" i="9"/>
  <c r="CR1049" i="9"/>
  <c r="CS1049" i="9" s="1"/>
  <c r="CQ1049" i="9"/>
  <c r="CR959" i="9"/>
  <c r="CQ959" i="9"/>
  <c r="CR988" i="9"/>
  <c r="CS988" i="9" s="1"/>
  <c r="CQ988" i="9"/>
  <c r="CR976" i="9"/>
  <c r="CQ976" i="9"/>
  <c r="CR860" i="9"/>
  <c r="CQ860" i="9"/>
  <c r="CR330" i="9"/>
  <c r="CQ330" i="9"/>
  <c r="CR336" i="9"/>
  <c r="CQ336" i="9"/>
  <c r="CR342" i="9"/>
  <c r="CQ342" i="9"/>
  <c r="CR348" i="9"/>
  <c r="CR354" i="9"/>
  <c r="CQ354" i="9"/>
  <c r="CR360" i="9"/>
  <c r="CQ360" i="9"/>
  <c r="CQ366" i="9"/>
  <c r="CR366" i="9"/>
  <c r="CR368" i="9"/>
  <c r="CR382" i="9"/>
  <c r="CQ382" i="9"/>
  <c r="CR384" i="9"/>
  <c r="CQ384" i="9"/>
  <c r="CR390" i="9"/>
  <c r="CQ390" i="9"/>
  <c r="CQ394" i="9"/>
  <c r="CR394" i="9"/>
  <c r="CR400" i="9"/>
  <c r="CQ400" i="9"/>
  <c r="CR402" i="9"/>
  <c r="CQ402" i="9"/>
  <c r="CQ406" i="9"/>
  <c r="CR406" i="9"/>
  <c r="CS406" i="9" s="1"/>
  <c r="CR408" i="9"/>
  <c r="CQ408" i="9"/>
  <c r="CR412" i="9"/>
  <c r="CQ414" i="9"/>
  <c r="CR414" i="9"/>
  <c r="CR416" i="9"/>
  <c r="CR418" i="9"/>
  <c r="CQ418" i="9"/>
  <c r="CR424" i="9"/>
  <c r="CQ424" i="9"/>
  <c r="CR426" i="9"/>
  <c r="CQ426" i="9"/>
  <c r="CR430" i="9"/>
  <c r="CQ430" i="9"/>
  <c r="CR432" i="9"/>
  <c r="CQ432" i="9"/>
  <c r="CR434" i="9"/>
  <c r="CR438" i="9"/>
  <c r="CQ438" i="9"/>
  <c r="CQ442" i="9"/>
  <c r="CR442" i="9"/>
  <c r="CR446" i="9"/>
  <c r="CR448" i="9"/>
  <c r="CQ448" i="9"/>
  <c r="CR450" i="9"/>
  <c r="CQ450" i="9"/>
  <c r="CR329" i="9"/>
  <c r="CQ329" i="9"/>
  <c r="CQ331" i="9"/>
  <c r="CR331" i="9"/>
  <c r="CQ335" i="9"/>
  <c r="CR335" i="9"/>
  <c r="CR337" i="9"/>
  <c r="CQ337" i="9"/>
  <c r="CR341" i="9"/>
  <c r="CR343" i="9"/>
  <c r="CQ343" i="9"/>
  <c r="CQ347" i="9"/>
  <c r="CR347" i="9"/>
  <c r="CR353" i="9"/>
  <c r="CQ353" i="9"/>
  <c r="CR355" i="9"/>
  <c r="CQ355" i="9"/>
  <c r="CQ359" i="9"/>
  <c r="CR359" i="9"/>
  <c r="CR361" i="9"/>
  <c r="CQ361" i="9"/>
  <c r="CR365" i="9"/>
  <c r="CR367" i="9"/>
  <c r="CQ367" i="9"/>
  <c r="CR371" i="9"/>
  <c r="CQ371" i="9"/>
  <c r="CR377" i="9"/>
  <c r="CQ377" i="9"/>
  <c r="CQ379" i="9"/>
  <c r="CR379" i="9"/>
  <c r="CS379" i="9" s="1"/>
  <c r="CQ383" i="9"/>
  <c r="CR383" i="9"/>
  <c r="CR385" i="9"/>
  <c r="CQ385" i="9"/>
  <c r="CQ389" i="9"/>
  <c r="CQ391" i="9"/>
  <c r="CR391" i="9"/>
  <c r="CQ395" i="9"/>
  <c r="CR395" i="9"/>
  <c r="CR401" i="9"/>
  <c r="CQ401" i="9"/>
  <c r="CQ403" i="9"/>
  <c r="CR403" i="9"/>
  <c r="CQ407" i="9"/>
  <c r="CR407" i="9"/>
  <c r="CR409" i="9"/>
  <c r="CQ409" i="9"/>
  <c r="CR413" i="9"/>
  <c r="CQ415" i="9"/>
  <c r="CR415" i="9"/>
  <c r="CR419" i="9"/>
  <c r="CQ419" i="9"/>
  <c r="CQ425" i="9"/>
  <c r="CR425" i="9"/>
  <c r="CQ427" i="9"/>
  <c r="CR427" i="9"/>
  <c r="CQ431" i="9"/>
  <c r="CR431" i="9"/>
  <c r="CS431" i="9" s="1"/>
  <c r="CR433" i="9"/>
  <c r="CQ433" i="9"/>
  <c r="CR437" i="9"/>
  <c r="CQ439" i="9"/>
  <c r="CR439" i="9"/>
  <c r="CS439" i="9" s="1"/>
  <c r="CQ443" i="9"/>
  <c r="CR443" i="9"/>
  <c r="CQ449" i="9"/>
  <c r="CR449" i="9"/>
  <c r="CQ451" i="9"/>
  <c r="CR451" i="9"/>
  <c r="CQ455" i="9"/>
  <c r="CR455" i="9"/>
  <c r="CR457" i="9"/>
  <c r="CQ457" i="9"/>
  <c r="CQ461" i="9"/>
  <c r="CQ463" i="9"/>
  <c r="CR463" i="9"/>
  <c r="CQ467" i="9"/>
  <c r="CR467" i="9"/>
  <c r="CQ473" i="9"/>
  <c r="CR473" i="9"/>
  <c r="CS473" i="9" s="1"/>
  <c r="CQ475" i="9"/>
  <c r="CR475" i="9"/>
  <c r="CQ479" i="9"/>
  <c r="CR479" i="9"/>
  <c r="CQ481" i="9"/>
  <c r="CR481" i="9"/>
  <c r="CS481" i="9" s="1"/>
  <c r="CQ485" i="9"/>
  <c r="CQ487" i="9"/>
  <c r="CR487" i="9"/>
  <c r="CQ378" i="9"/>
  <c r="CR511" i="9"/>
  <c r="CR496" i="9"/>
  <c r="CS496" i="9" s="1"/>
  <c r="CR486" i="9"/>
  <c r="CQ705" i="9"/>
  <c r="CR998" i="9"/>
  <c r="CS998" i="9" s="1"/>
  <c r="CQ998" i="9"/>
  <c r="CR1043" i="9"/>
  <c r="CQ1043" i="9"/>
  <c r="CR1010" i="9"/>
  <c r="CS1010" i="9" s="1"/>
  <c r="CQ1010" i="9"/>
  <c r="CQ968" i="9"/>
  <c r="CR968" i="9"/>
  <c r="CS968" i="9" s="1"/>
  <c r="CR1066" i="9"/>
  <c r="CQ1066" i="9"/>
  <c r="CR1088" i="9"/>
  <c r="CQ1088" i="9"/>
  <c r="CR1026" i="9"/>
  <c r="CS1026" i="9" s="1"/>
  <c r="CQ1026" i="9"/>
  <c r="CR984" i="9"/>
  <c r="CS984" i="9" s="1"/>
  <c r="CQ984" i="9"/>
  <c r="CR1045" i="9"/>
  <c r="CQ1045" i="9"/>
  <c r="CR327" i="9"/>
  <c r="CQ327" i="9"/>
  <c r="CQ325" i="9"/>
  <c r="CR325" i="9"/>
  <c r="CR323" i="9"/>
  <c r="CQ323" i="9"/>
  <c r="CR321" i="9"/>
  <c r="CQ321" i="9"/>
  <c r="CQ319" i="9"/>
  <c r="CR319" i="9"/>
  <c r="CR317" i="9"/>
  <c r="CQ317" i="9"/>
  <c r="CQ315" i="9"/>
  <c r="CR315" i="9"/>
  <c r="CR313" i="9"/>
  <c r="CQ313" i="9"/>
  <c r="CQ311" i="9"/>
  <c r="CR311" i="9"/>
  <c r="CR309" i="9"/>
  <c r="CQ309" i="9"/>
  <c r="CR307" i="9"/>
  <c r="CQ307" i="9"/>
  <c r="CR305" i="9"/>
  <c r="CQ305" i="9"/>
  <c r="CQ303" i="9"/>
  <c r="CR303" i="9"/>
  <c r="CR301" i="9"/>
  <c r="CQ301" i="9"/>
  <c r="CQ299" i="9"/>
  <c r="CR299" i="9"/>
  <c r="CQ287" i="9"/>
  <c r="CR283" i="9"/>
  <c r="CQ283" i="9"/>
  <c r="CR601" i="9"/>
  <c r="CQ601" i="9"/>
  <c r="CR595" i="9"/>
  <c r="CQ589" i="9"/>
  <c r="CQ583" i="9"/>
  <c r="CR583" i="9"/>
  <c r="CR577" i="9"/>
  <c r="CQ577" i="9"/>
  <c r="CQ565" i="9"/>
  <c r="CR559" i="9"/>
  <c r="CQ559" i="9"/>
  <c r="CQ553" i="9"/>
  <c r="CR553" i="9"/>
  <c r="CQ522" i="9"/>
  <c r="CQ531" i="9"/>
  <c r="CR462" i="9"/>
  <c r="CR723" i="9"/>
  <c r="CS723" i="9" s="1"/>
  <c r="CR775" i="9"/>
  <c r="CS775" i="9" s="1"/>
  <c r="CR918" i="9"/>
  <c r="CS918" i="9" s="1"/>
  <c r="CQ918" i="9"/>
  <c r="CR1003" i="9"/>
  <c r="CS1003" i="9" s="1"/>
  <c r="CQ1003" i="9"/>
  <c r="CR952" i="9"/>
  <c r="CQ952" i="9"/>
  <c r="CR958" i="9"/>
  <c r="CS958" i="9" s="1"/>
  <c r="CQ958" i="9"/>
  <c r="CR906" i="9"/>
  <c r="CS906" i="9" s="1"/>
  <c r="CQ906" i="9"/>
  <c r="CR875" i="9"/>
  <c r="CS875" i="9" s="1"/>
  <c r="CQ875" i="9"/>
  <c r="CR1056" i="9"/>
  <c r="CS1056" i="9" s="1"/>
  <c r="CQ1056" i="9"/>
  <c r="CR1027" i="9"/>
  <c r="CQ1027" i="9"/>
  <c r="CR987" i="9"/>
  <c r="CS987" i="9" s="1"/>
  <c r="CQ987" i="9"/>
  <c r="CR950" i="9"/>
  <c r="CS950" i="9" s="1"/>
  <c r="CQ950" i="9"/>
  <c r="CQ491" i="9"/>
  <c r="CR491" i="9"/>
  <c r="CQ497" i="9"/>
  <c r="CR497" i="9"/>
  <c r="CQ503" i="9"/>
  <c r="CR503" i="9"/>
  <c r="CQ505" i="9"/>
  <c r="CR505" i="9"/>
  <c r="CQ525" i="9"/>
  <c r="CR525" i="9"/>
  <c r="CR529" i="9"/>
  <c r="CR541" i="9"/>
  <c r="CR543" i="9"/>
  <c r="CS543" i="9" s="1"/>
  <c r="CQ543" i="9"/>
  <c r="CR603" i="9"/>
  <c r="CQ603" i="9"/>
  <c r="CR605" i="9"/>
  <c r="CR609" i="9"/>
  <c r="CQ609" i="9"/>
  <c r="CR613" i="9"/>
  <c r="CR619" i="9"/>
  <c r="CR621" i="9"/>
  <c r="CQ621" i="9"/>
  <c r="CR625" i="9"/>
  <c r="CQ627" i="9"/>
  <c r="CR627" i="9"/>
  <c r="CR633" i="9"/>
  <c r="CQ633" i="9"/>
  <c r="CR635" i="9"/>
  <c r="CR637" i="9"/>
  <c r="CQ643" i="9"/>
  <c r="CR645" i="9"/>
  <c r="CQ645" i="9"/>
  <c r="CR649" i="9"/>
  <c r="CQ651" i="9"/>
  <c r="CR651" i="9"/>
  <c r="CR657" i="9"/>
  <c r="CQ657" i="9"/>
  <c r="CR661" i="9"/>
  <c r="CR669" i="9"/>
  <c r="CQ669" i="9"/>
  <c r="CR681" i="9"/>
  <c r="CQ681" i="9"/>
  <c r="CR699" i="9"/>
  <c r="CQ699" i="9"/>
  <c r="CR717" i="9"/>
  <c r="CQ729" i="9"/>
  <c r="CR729" i="9"/>
  <c r="CQ739" i="9"/>
  <c r="CQ745" i="9"/>
  <c r="CR745" i="9"/>
  <c r="CQ751" i="9"/>
  <c r="CR751" i="9"/>
  <c r="CS751" i="9" s="1"/>
  <c r="CR769" i="9"/>
  <c r="CS769" i="9" s="1"/>
  <c r="CQ769" i="9"/>
  <c r="CQ779" i="9"/>
  <c r="CQ787" i="9"/>
  <c r="CR787" i="9"/>
  <c r="CR793" i="9"/>
  <c r="CQ793" i="9"/>
  <c r="CQ811" i="9"/>
  <c r="CR811" i="9"/>
  <c r="CQ518" i="9"/>
  <c r="CQ312" i="9"/>
  <c r="CR763" i="9"/>
  <c r="CS763" i="9" s="1"/>
  <c r="CQ602" i="9"/>
  <c r="CR693" i="9"/>
  <c r="CQ675" i="9"/>
  <c r="CR715" i="9"/>
  <c r="CS715" i="9" s="1"/>
  <c r="CQ799" i="9"/>
  <c r="CQ519" i="9"/>
  <c r="CR499" i="9"/>
  <c r="CS499" i="9" s="1"/>
  <c r="CR326" i="9"/>
  <c r="CQ326" i="9"/>
  <c r="CR322" i="9"/>
  <c r="CQ322" i="9"/>
  <c r="CR320" i="9"/>
  <c r="CQ320" i="9"/>
  <c r="CR318" i="9"/>
  <c r="CQ318" i="9"/>
  <c r="CR316" i="9"/>
  <c r="CQ316" i="9"/>
  <c r="CR314" i="9"/>
  <c r="CQ314" i="9"/>
  <c r="CR310" i="9"/>
  <c r="CQ310" i="9"/>
  <c r="CR308" i="9"/>
  <c r="CQ308" i="9"/>
  <c r="CR306" i="9"/>
  <c r="CQ306" i="9"/>
  <c r="CR304" i="9"/>
  <c r="CQ304" i="9"/>
  <c r="CR302" i="9"/>
  <c r="CQ302" i="9"/>
  <c r="CR300" i="9"/>
  <c r="CQ300" i="9"/>
  <c r="CR298" i="9"/>
  <c r="CQ298" i="9"/>
  <c r="CQ292" i="9"/>
  <c r="CR288" i="9"/>
  <c r="CQ288" i="9"/>
  <c r="CR284" i="9"/>
  <c r="CR598" i="9"/>
  <c r="CQ596" i="9"/>
  <c r="CR590" i="9"/>
  <c r="CQ590" i="9"/>
  <c r="CR586" i="9"/>
  <c r="CR578" i="9"/>
  <c r="CQ578" i="9"/>
  <c r="CQ546" i="9"/>
  <c r="CQ930" i="9"/>
  <c r="CQ922" i="9"/>
  <c r="CQ452" i="9"/>
  <c r="CR454" i="9"/>
  <c r="CS454" i="9" s="1"/>
  <c r="CQ454" i="9"/>
  <c r="CR456" i="9"/>
  <c r="CQ456" i="9"/>
  <c r="CR464" i="9"/>
  <c r="CS464" i="9" s="1"/>
  <c r="CR468" i="9"/>
  <c r="CR474" i="9"/>
  <c r="CQ474" i="9"/>
  <c r="CQ480" i="9"/>
  <c r="CR480" i="9"/>
  <c r="CR488" i="9"/>
  <c r="CR498" i="9"/>
  <c r="CQ498" i="9"/>
  <c r="CR502" i="9"/>
  <c r="CQ502" i="9"/>
  <c r="CQ504" i="9"/>
  <c r="CR504" i="9"/>
  <c r="CR510" i="9"/>
  <c r="CQ510" i="9"/>
  <c r="CQ524" i="9"/>
  <c r="CR524" i="9"/>
  <c r="CS524" i="9" s="1"/>
  <c r="CR530" i="9"/>
  <c r="CQ530" i="9"/>
  <c r="CR608" i="9"/>
  <c r="CQ608" i="9"/>
  <c r="CQ614" i="9"/>
  <c r="CQ620" i="9"/>
  <c r="CR620" i="9"/>
  <c r="CR626" i="9"/>
  <c r="CQ626" i="9"/>
  <c r="CQ632" i="9"/>
  <c r="CR632" i="9"/>
  <c r="CR638" i="9"/>
  <c r="CQ638" i="9"/>
  <c r="CQ644" i="9"/>
  <c r="CR644" i="9"/>
  <c r="CR650" i="9"/>
  <c r="CQ650" i="9"/>
  <c r="CQ656" i="9"/>
  <c r="CR656" i="9"/>
  <c r="CS656" i="9" s="1"/>
  <c r="CQ662" i="9"/>
  <c r="CQ668" i="9"/>
  <c r="CR668" i="9"/>
  <c r="CQ674" i="9"/>
  <c r="CR674" i="9"/>
  <c r="CR680" i="9"/>
  <c r="CQ680" i="9"/>
  <c r="CQ690" i="9"/>
  <c r="CR692" i="9"/>
  <c r="CQ692" i="9"/>
  <c r="CR696" i="9"/>
  <c r="CR698" i="9"/>
  <c r="CR704" i="9"/>
  <c r="CQ704" i="9"/>
  <c r="CR708" i="9"/>
  <c r="CQ710" i="9"/>
  <c r="CR710" i="9"/>
  <c r="CQ716" i="9"/>
  <c r="CR716" i="9"/>
  <c r="CR728" i="9"/>
  <c r="CQ728" i="9"/>
  <c r="CR738" i="9"/>
  <c r="CQ738" i="9"/>
  <c r="CQ742" i="9"/>
  <c r="CQ744" i="9"/>
  <c r="CR746" i="9"/>
  <c r="CR750" i="9"/>
  <c r="CQ750" i="9"/>
  <c r="CR760" i="9"/>
  <c r="CR762" i="9"/>
  <c r="CQ762" i="9"/>
  <c r="CR766" i="9"/>
  <c r="CR768" i="9"/>
  <c r="CQ774" i="9"/>
  <c r="CR774" i="9"/>
  <c r="CQ780" i="9"/>
  <c r="CR780" i="9"/>
  <c r="CR786" i="9"/>
  <c r="CQ786" i="9"/>
  <c r="CR798" i="9"/>
  <c r="CQ798" i="9"/>
  <c r="CR808" i="9"/>
  <c r="CS808" i="9" s="1"/>
  <c r="CR814" i="9"/>
  <c r="CQ542" i="9"/>
  <c r="CR516" i="9"/>
  <c r="CS516" i="9" s="1"/>
  <c r="CQ324" i="9"/>
  <c r="CQ568" i="9"/>
  <c r="CQ566" i="9"/>
  <c r="CR566" i="9"/>
  <c r="CQ554" i="9"/>
  <c r="CR554" i="9"/>
  <c r="CQ942" i="9"/>
  <c r="CR876" i="9"/>
  <c r="CS876" i="9" s="1"/>
  <c r="CR977" i="9"/>
  <c r="CQ1002" i="9"/>
  <c r="CQ935" i="9"/>
  <c r="CR904" i="9"/>
  <c r="CQ993" i="9"/>
  <c r="CR856" i="9"/>
  <c r="CQ1054" i="9"/>
  <c r="CQ861" i="9"/>
  <c r="CR890" i="9"/>
  <c r="CS890" i="9" s="1"/>
  <c r="CQ1063" i="9"/>
  <c r="CQ1073" i="9"/>
  <c r="CQ1074" i="9"/>
  <c r="CR1067" i="9"/>
  <c r="CS1067" i="9" s="1"/>
  <c r="CQ1020" i="9"/>
  <c r="CR1028" i="9"/>
  <c r="CQ927" i="9"/>
  <c r="CQ948" i="9"/>
  <c r="CQ920" i="9"/>
  <c r="CQ1013" i="9"/>
  <c r="CQ964" i="9"/>
  <c r="CQ897" i="9"/>
  <c r="CQ862" i="9"/>
  <c r="CQ857" i="9"/>
  <c r="CQ1044" i="9"/>
  <c r="CQ902" i="9"/>
  <c r="CR953" i="9"/>
  <c r="CS953" i="9" s="1"/>
  <c r="CQ866" i="9"/>
  <c r="CQ925" i="9"/>
  <c r="CR994" i="9"/>
  <c r="CQ978" i="9"/>
  <c r="CQ1047" i="9"/>
  <c r="CR908" i="9"/>
  <c r="CS908" i="9" s="1"/>
  <c r="CQ1039" i="9"/>
  <c r="CR1052" i="9"/>
  <c r="CS1052" i="9" s="1"/>
  <c r="CR1057" i="9"/>
  <c r="CS1057" i="9" s="1"/>
  <c r="CQ1089" i="9"/>
  <c r="CQ1015" i="9"/>
  <c r="CR1005" i="9"/>
  <c r="CS1005" i="9" s="1"/>
  <c r="CR929" i="9"/>
  <c r="CS929" i="9" s="1"/>
  <c r="CR899" i="9"/>
  <c r="CS899" i="9" s="1"/>
  <c r="CQ878" i="9"/>
  <c r="CR858" i="9"/>
  <c r="CS858" i="9" s="1"/>
  <c r="CR851" i="9"/>
  <c r="CQ1037" i="9"/>
  <c r="CQ1068" i="9"/>
  <c r="CQ982" i="9"/>
  <c r="CQ911" i="9"/>
  <c r="CQ916" i="9"/>
  <c r="CQ921" i="9"/>
  <c r="CQ898" i="9"/>
  <c r="CQ881" i="9"/>
  <c r="CQ869" i="9"/>
  <c r="CR962" i="9"/>
  <c r="CS962" i="9" s="1"/>
  <c r="CQ1058" i="9"/>
  <c r="CQ1040" i="9"/>
  <c r="CQ949" i="9"/>
  <c r="CQ909" i="9"/>
  <c r="CQ933" i="9"/>
  <c r="CQ957" i="9"/>
  <c r="CQ882" i="9"/>
  <c r="CQ870" i="9"/>
  <c r="CQ1001" i="9"/>
  <c r="CQ1076" i="9"/>
  <c r="CQ1006" i="9"/>
  <c r="CQ936" i="9"/>
  <c r="CQ967" i="9"/>
  <c r="CQ854" i="9"/>
  <c r="CQ868" i="9"/>
  <c r="CQ1007" i="9"/>
  <c r="CQ932" i="9"/>
  <c r="CR1050" i="9"/>
  <c r="CS1050" i="9" s="1"/>
  <c r="CQ1048" i="9"/>
  <c r="CQ1008" i="9"/>
  <c r="CQ947" i="9"/>
  <c r="CQ889" i="9"/>
  <c r="CQ901" i="9"/>
  <c r="CQ1069" i="9"/>
  <c r="CQ1062" i="9"/>
  <c r="CQ919" i="9"/>
  <c r="CQ913" i="9"/>
  <c r="CQ934" i="9"/>
  <c r="CQ877" i="9"/>
  <c r="CQ1071" i="9"/>
  <c r="CQ1031" i="9"/>
  <c r="CQ1064" i="9"/>
  <c r="CQ1077" i="9"/>
  <c r="CS1015" i="9"/>
  <c r="CQ1041" i="9"/>
  <c r="CQ1025" i="9"/>
  <c r="CQ1019" i="9"/>
  <c r="CQ937" i="9"/>
  <c r="CQ1061" i="9"/>
  <c r="CQ1035" i="9"/>
  <c r="CQ938" i="9"/>
  <c r="CQ874" i="9"/>
  <c r="CQ873" i="9"/>
  <c r="CM1096" i="9"/>
  <c r="CR1017" i="9"/>
  <c r="CQ1017" i="9"/>
  <c r="CR1022" i="9"/>
  <c r="CQ1022" i="9"/>
  <c r="CR995" i="9"/>
  <c r="CQ995" i="9"/>
  <c r="CR974" i="9"/>
  <c r="CQ974" i="9"/>
  <c r="CR990" i="9"/>
  <c r="CQ990" i="9"/>
  <c r="CU861" i="9"/>
  <c r="CU857" i="9"/>
  <c r="CR1082" i="9"/>
  <c r="CQ1082" i="9"/>
  <c r="CQ1070" i="9"/>
  <c r="CR1070" i="9"/>
  <c r="CS1042" i="9"/>
  <c r="CS1080" i="9"/>
  <c r="CS1019" i="9"/>
  <c r="CR979" i="9"/>
  <c r="CQ979" i="9"/>
  <c r="CR970" i="9"/>
  <c r="CQ970" i="9"/>
  <c r="CS955" i="9"/>
  <c r="CS923" i="9"/>
  <c r="CS909" i="9"/>
  <c r="CS933" i="9"/>
  <c r="CS885" i="9"/>
  <c r="CS922" i="9"/>
  <c r="CR880" i="9"/>
  <c r="CQ880" i="9"/>
  <c r="CS879" i="9"/>
  <c r="CS852" i="9"/>
  <c r="CR1091" i="9"/>
  <c r="CQ1091" i="9"/>
  <c r="CS1045" i="9"/>
  <c r="CS1039" i="9"/>
  <c r="CS1044" i="9"/>
  <c r="CS1038" i="9"/>
  <c r="CS1089" i="9"/>
  <c r="CS1048" i="9"/>
  <c r="CR1023" i="9"/>
  <c r="CQ1023" i="9"/>
  <c r="CR1072" i="9"/>
  <c r="CQ1072" i="9"/>
  <c r="CS1035" i="9"/>
  <c r="CR1004" i="9"/>
  <c r="CQ1004" i="9"/>
  <c r="CR972" i="9"/>
  <c r="CQ972" i="9"/>
  <c r="CS959" i="9"/>
  <c r="CS927" i="9"/>
  <c r="CS920" i="9"/>
  <c r="CR888" i="9"/>
  <c r="CQ888" i="9"/>
  <c r="CR896" i="9"/>
  <c r="CQ896" i="9"/>
  <c r="CS930" i="9"/>
  <c r="CS957" i="9"/>
  <c r="CS900" i="9"/>
  <c r="CS892" i="9"/>
  <c r="CS865" i="9"/>
  <c r="CS877" i="9"/>
  <c r="CR1094" i="9"/>
  <c r="CQ1094" i="9"/>
  <c r="CR1078" i="9"/>
  <c r="CQ1078" i="9"/>
  <c r="CS1066" i="9"/>
  <c r="CS1020" i="9"/>
  <c r="CS1000" i="9"/>
  <c r="CR999" i="9"/>
  <c r="CQ999" i="9"/>
  <c r="CR989" i="9"/>
  <c r="CQ989" i="9"/>
  <c r="CS964" i="9"/>
  <c r="CS947" i="9"/>
  <c r="CS946" i="9"/>
  <c r="CR887" i="9"/>
  <c r="CQ887" i="9"/>
  <c r="CR884" i="9"/>
  <c r="CQ884" i="9"/>
  <c r="CE1096" i="9"/>
  <c r="CS917" i="9"/>
  <c r="CR1087" i="9"/>
  <c r="CQ1087" i="9"/>
  <c r="CS1071" i="9"/>
  <c r="CS1037" i="9"/>
  <c r="CR1021" i="9"/>
  <c r="CQ1021" i="9"/>
  <c r="CS1063" i="9"/>
  <c r="CS1031" i="9"/>
  <c r="CS1068" i="9"/>
  <c r="CS1062" i="9"/>
  <c r="CS1088" i="9"/>
  <c r="CS1073" i="9"/>
  <c r="CS1076" i="9"/>
  <c r="CS1040" i="9"/>
  <c r="CS1032" i="9"/>
  <c r="CS1008" i="9"/>
  <c r="CS1059" i="9"/>
  <c r="CS1012" i="9"/>
  <c r="CR997" i="9"/>
  <c r="CQ997" i="9"/>
  <c r="CS982" i="9"/>
  <c r="CS983" i="9"/>
  <c r="CS965" i="9"/>
  <c r="CS951" i="9"/>
  <c r="CS919" i="9"/>
  <c r="CS932" i="9"/>
  <c r="CS921" i="9"/>
  <c r="CS996" i="9"/>
  <c r="CS942" i="9"/>
  <c r="CS944" i="9"/>
  <c r="CS912" i="9"/>
  <c r="CS985" i="9"/>
  <c r="CS897" i="9"/>
  <c r="CS938" i="9"/>
  <c r="CS878" i="9"/>
  <c r="CR905" i="9"/>
  <c r="CQ905" i="9"/>
  <c r="CS1001" i="9"/>
  <c r="CS873" i="9"/>
  <c r="CS874" i="9"/>
  <c r="CR1090" i="9"/>
  <c r="CQ1090" i="9"/>
  <c r="CS1058" i="9"/>
  <c r="CR1075" i="9"/>
  <c r="CQ1075" i="9"/>
  <c r="CQ1011" i="9"/>
  <c r="CR1011" i="9"/>
  <c r="CR991" i="9"/>
  <c r="CQ991" i="9"/>
  <c r="CS1006" i="9"/>
  <c r="CS939" i="9"/>
  <c r="CS925" i="9"/>
  <c r="CS889" i="9"/>
  <c r="CQ895" i="9"/>
  <c r="CR895" i="9"/>
  <c r="CS903" i="9"/>
  <c r="CS882" i="9"/>
  <c r="CR1083" i="9"/>
  <c r="CQ1083" i="9"/>
  <c r="CS1061" i="9"/>
  <c r="CS1029" i="9"/>
  <c r="CS1055" i="9"/>
  <c r="CS1084" i="9"/>
  <c r="CS1041" i="9"/>
  <c r="CS1054" i="9"/>
  <c r="CS1064" i="9"/>
  <c r="CS1007" i="9"/>
  <c r="CS1051" i="9"/>
  <c r="CR1009" i="9"/>
  <c r="CQ1009" i="9"/>
  <c r="CR992" i="9"/>
  <c r="CQ992" i="9"/>
  <c r="CS963" i="9"/>
  <c r="CS911" i="9"/>
  <c r="CS956" i="9"/>
  <c r="CS924" i="9"/>
  <c r="CS945" i="9"/>
  <c r="CS913" i="9"/>
  <c r="CS981" i="9"/>
  <c r="CS934" i="9"/>
  <c r="CS973" i="9"/>
  <c r="CS936" i="9"/>
  <c r="CS967" i="9"/>
  <c r="CS969" i="9"/>
  <c r="CS904" i="9"/>
  <c r="CS870" i="9"/>
  <c r="CS893" i="9"/>
  <c r="CS866" i="9"/>
  <c r="CS867" i="9"/>
  <c r="CS868" i="9"/>
  <c r="CR1086" i="9"/>
  <c r="CQ1086" i="9"/>
  <c r="CS1093" i="9"/>
  <c r="CR1018" i="9"/>
  <c r="CQ1018" i="9"/>
  <c r="CS1081" i="9"/>
  <c r="CR1024" i="9"/>
  <c r="CQ1024" i="9"/>
  <c r="CS1036" i="9"/>
  <c r="CS1025" i="9"/>
  <c r="CS1002" i="9"/>
  <c r="CS960" i="9"/>
  <c r="CS954" i="9"/>
  <c r="CS993" i="9"/>
  <c r="CR883" i="9"/>
  <c r="CQ883" i="9"/>
  <c r="CS856" i="9"/>
  <c r="CR1095" i="9"/>
  <c r="CQ1095" i="9"/>
  <c r="CR1079" i="9"/>
  <c r="CQ1079" i="9"/>
  <c r="CR1092" i="9"/>
  <c r="CQ1092" i="9"/>
  <c r="CS1053" i="9"/>
  <c r="CS1047" i="9"/>
  <c r="CR1016" i="9"/>
  <c r="CQ1016" i="9"/>
  <c r="CS1065" i="9"/>
  <c r="CS1033" i="9"/>
  <c r="CS1046" i="9"/>
  <c r="CS1074" i="9"/>
  <c r="CS1077" i="9"/>
  <c r="CS986" i="9"/>
  <c r="CS1014" i="9"/>
  <c r="CR980" i="9"/>
  <c r="CQ980" i="9"/>
  <c r="CS961" i="9"/>
  <c r="CS935" i="9"/>
  <c r="CS948" i="9"/>
  <c r="CS916" i="9"/>
  <c r="CS937" i="9"/>
  <c r="CS1013" i="9"/>
  <c r="CS926" i="9"/>
  <c r="CR971" i="9"/>
  <c r="CQ971" i="9"/>
  <c r="CS928" i="9"/>
  <c r="CS966" i="9"/>
  <c r="CR894" i="9"/>
  <c r="CQ894" i="9"/>
  <c r="CS949" i="9"/>
  <c r="CS898" i="9"/>
  <c r="CS907" i="9"/>
  <c r="CR886" i="9"/>
  <c r="CQ886" i="9"/>
  <c r="CS862" i="9"/>
  <c r="CS863" i="9"/>
  <c r="CS872" i="9"/>
  <c r="CS854" i="9"/>
  <c r="CS869" i="9"/>
  <c r="CS675" i="9"/>
  <c r="CS560" i="9"/>
  <c r="CS583" i="9"/>
  <c r="CS799" i="9"/>
  <c r="CS804" i="9"/>
  <c r="CS816" i="9"/>
  <c r="CS705" i="9"/>
  <c r="CS511" i="9"/>
  <c r="CS443" i="9"/>
  <c r="CS519" i="9"/>
  <c r="CS531" i="9"/>
  <c r="CS467" i="9"/>
  <c r="CS395" i="9"/>
  <c r="CS414" i="9"/>
  <c r="BL274" i="9"/>
  <c r="CJ274" i="9"/>
  <c r="CL309" i="9"/>
  <c r="CM309" i="9" s="1"/>
  <c r="BV822" i="9"/>
  <c r="BN822" i="9"/>
  <c r="CL79" i="9"/>
  <c r="CM79" i="9" s="1"/>
  <c r="CL327" i="9"/>
  <c r="CM327" i="9" s="1"/>
  <c r="CL321" i="9"/>
  <c r="CM321" i="9" s="1"/>
  <c r="CL293" i="9"/>
  <c r="CM293" i="9" s="1"/>
  <c r="BY822" i="9"/>
  <c r="BQ822" i="9"/>
  <c r="CC822" i="9"/>
  <c r="BU822" i="9"/>
  <c r="BM822" i="9"/>
  <c r="CB274" i="9"/>
  <c r="CL67" i="9"/>
  <c r="CM67" i="9" s="1"/>
  <c r="CL42" i="9"/>
  <c r="CM42" i="9" s="1"/>
  <c r="CL31" i="9"/>
  <c r="CM31" i="9" s="1"/>
  <c r="CL616" i="9"/>
  <c r="CM616" i="9" s="1"/>
  <c r="CL710" i="9"/>
  <c r="CM710" i="9" s="1"/>
  <c r="CD711" i="9"/>
  <c r="CE711" i="9" s="1"/>
  <c r="CD713" i="9"/>
  <c r="CE713" i="9" s="1"/>
  <c r="CL714" i="9"/>
  <c r="CM714" i="9" s="1"/>
  <c r="CL716" i="9"/>
  <c r="CM716" i="9" s="1"/>
  <c r="CL725" i="9"/>
  <c r="CM725" i="9" s="1"/>
  <c r="CD729" i="9"/>
  <c r="CE729" i="9" s="1"/>
  <c r="CL730" i="9"/>
  <c r="CM730" i="9" s="1"/>
  <c r="CL740" i="9"/>
  <c r="CM740" i="9" s="1"/>
  <c r="CL766" i="9"/>
  <c r="CM766" i="9" s="1"/>
  <c r="CD767" i="9"/>
  <c r="CE767" i="9" s="1"/>
  <c r="CL770" i="9"/>
  <c r="CM770" i="9" s="1"/>
  <c r="CL782" i="9"/>
  <c r="CM782" i="9" s="1"/>
  <c r="CL786" i="9"/>
  <c r="CM786" i="9" s="1"/>
  <c r="CD788" i="9"/>
  <c r="CE788" i="9" s="1"/>
  <c r="CL788" i="9"/>
  <c r="CM788" i="9" s="1"/>
  <c r="CL313" i="9"/>
  <c r="CM313" i="9" s="1"/>
  <c r="CL311" i="9"/>
  <c r="CM311" i="9" s="1"/>
  <c r="CL305" i="9"/>
  <c r="CM305" i="9" s="1"/>
  <c r="CB822" i="9"/>
  <c r="BT822" i="9"/>
  <c r="BL822" i="9"/>
  <c r="BT274" i="9"/>
  <c r="CL55" i="9"/>
  <c r="CM55" i="9" s="1"/>
  <c r="BO274" i="9"/>
  <c r="CL634" i="9"/>
  <c r="CM634" i="9" s="1"/>
  <c r="CL667" i="9"/>
  <c r="CM667" i="9" s="1"/>
  <c r="CD669" i="9"/>
  <c r="CE669" i="9" s="1"/>
  <c r="CL674" i="9"/>
  <c r="CM674" i="9" s="1"/>
  <c r="CL297" i="9"/>
  <c r="CM297" i="9" s="1"/>
  <c r="CL295" i="9"/>
  <c r="CM295" i="9" s="1"/>
  <c r="CL289" i="9"/>
  <c r="CM289" i="9" s="1"/>
  <c r="CG822" i="9"/>
  <c r="BW822" i="9"/>
  <c r="BO822" i="9"/>
  <c r="CK822" i="9"/>
  <c r="CA822" i="9"/>
  <c r="BS822" i="9"/>
  <c r="BK822" i="9"/>
  <c r="BP274" i="9"/>
  <c r="BX274" i="9"/>
  <c r="CL261" i="9"/>
  <c r="CM261" i="9" s="1"/>
  <c r="CL237" i="9"/>
  <c r="CM237" i="9" s="1"/>
  <c r="CL225" i="9"/>
  <c r="CM225" i="9" s="1"/>
  <c r="CL213" i="9"/>
  <c r="CM213" i="9" s="1"/>
  <c r="CL201" i="9"/>
  <c r="CM201" i="9" s="1"/>
  <c r="CL188" i="9"/>
  <c r="CM188" i="9" s="1"/>
  <c r="CL177" i="9"/>
  <c r="CM177" i="9" s="1"/>
  <c r="CL164" i="9"/>
  <c r="CM164" i="9" s="1"/>
  <c r="CL152" i="9"/>
  <c r="CM152" i="9" s="1"/>
  <c r="CL140" i="9"/>
  <c r="CM140" i="9" s="1"/>
  <c r="CL128" i="9"/>
  <c r="CM128" i="9" s="1"/>
  <c r="BP822" i="9"/>
  <c r="BX822" i="9"/>
  <c r="CL281" i="9"/>
  <c r="CM281" i="9" s="1"/>
  <c r="CL279" i="9"/>
  <c r="CM279" i="9" s="1"/>
  <c r="CL569" i="9"/>
  <c r="CM569" i="9" s="1"/>
  <c r="CL559" i="9"/>
  <c r="CM559" i="9" s="1"/>
  <c r="CF822" i="9"/>
  <c r="CJ822" i="9"/>
  <c r="BZ822" i="9"/>
  <c r="BR822" i="9"/>
  <c r="BJ822" i="9"/>
  <c r="CL624" i="9"/>
  <c r="CM624" i="9" s="1"/>
  <c r="CL320" i="9"/>
  <c r="CM320" i="9" s="1"/>
  <c r="CL318" i="9"/>
  <c r="CM318" i="9" s="1"/>
  <c r="CI822" i="9"/>
  <c r="CL250" i="9"/>
  <c r="CM250" i="9" s="1"/>
  <c r="CL91" i="9"/>
  <c r="CM91" i="9" s="1"/>
  <c r="CL10" i="9"/>
  <c r="CM10" i="9" s="1"/>
  <c r="CF274" i="9"/>
  <c r="BQ274" i="9"/>
  <c r="BY274" i="9"/>
  <c r="CL132" i="9"/>
  <c r="CM132" i="9" s="1"/>
  <c r="CL120" i="9"/>
  <c r="CM120" i="9" s="1"/>
  <c r="CL108" i="9"/>
  <c r="CM108" i="9" s="1"/>
  <c r="CL96" i="9"/>
  <c r="CM96" i="9" s="1"/>
  <c r="CL72" i="9"/>
  <c r="CM72" i="9" s="1"/>
  <c r="CL60" i="9"/>
  <c r="CM60" i="9" s="1"/>
  <c r="CL37" i="9"/>
  <c r="CM37" i="9" s="1"/>
  <c r="CL36" i="9"/>
  <c r="CM36" i="9" s="1"/>
  <c r="CL24" i="9"/>
  <c r="CM24" i="9" s="1"/>
  <c r="CL13" i="9"/>
  <c r="CM13" i="9" s="1"/>
  <c r="CL12" i="9"/>
  <c r="CM12" i="9" s="1"/>
  <c r="CL819" i="9"/>
  <c r="CM819" i="9" s="1"/>
  <c r="CL304" i="9"/>
  <c r="CM304" i="9" s="1"/>
  <c r="CL302" i="9"/>
  <c r="CM302" i="9" s="1"/>
  <c r="CH822" i="9"/>
  <c r="BR274" i="9"/>
  <c r="CH274" i="9"/>
  <c r="BJ274" i="9"/>
  <c r="BZ274" i="9"/>
  <c r="BK274" i="9"/>
  <c r="BS274" i="9"/>
  <c r="CA274" i="9"/>
  <c r="CL269" i="9"/>
  <c r="CM269" i="9" s="1"/>
  <c r="CL257" i="9"/>
  <c r="CM257" i="9" s="1"/>
  <c r="CL245" i="9"/>
  <c r="CM245" i="9" s="1"/>
  <c r="CL233" i="9"/>
  <c r="CM233" i="9" s="1"/>
  <c r="CL229" i="9"/>
  <c r="CM229" i="9" s="1"/>
  <c r="CL209" i="9"/>
  <c r="CM209" i="9" s="1"/>
  <c r="CL205" i="9"/>
  <c r="CM205" i="9" s="1"/>
  <c r="CL193" i="9"/>
  <c r="CM193" i="9" s="1"/>
  <c r="CL181" i="9"/>
  <c r="CM181" i="9" s="1"/>
  <c r="CL169" i="9"/>
  <c r="CM169" i="9" s="1"/>
  <c r="CL145" i="9"/>
  <c r="CM145" i="9" s="1"/>
  <c r="CL133" i="9"/>
  <c r="CM133" i="9" s="1"/>
  <c r="CL109" i="9"/>
  <c r="CM109" i="9" s="1"/>
  <c r="CL97" i="9"/>
  <c r="CM97" i="9" s="1"/>
  <c r="CL85" i="9"/>
  <c r="CM85" i="9" s="1"/>
  <c r="CL73" i="9"/>
  <c r="CM73" i="9" s="1"/>
  <c r="CL4" i="9"/>
  <c r="CM4" i="9" s="1"/>
  <c r="CC274" i="9"/>
  <c r="CK274" i="9"/>
  <c r="CL270" i="9"/>
  <c r="CM270" i="9" s="1"/>
  <c r="CL266" i="9"/>
  <c r="CM266" i="9" s="1"/>
  <c r="CL242" i="9"/>
  <c r="CM242" i="9" s="1"/>
  <c r="CL218" i="9"/>
  <c r="CM218" i="9" s="1"/>
  <c r="CL170" i="9"/>
  <c r="CM170" i="9" s="1"/>
  <c r="CL146" i="9"/>
  <c r="CM146" i="9" s="1"/>
  <c r="CL122" i="9"/>
  <c r="CM122" i="9" s="1"/>
  <c r="CL74" i="9"/>
  <c r="CM74" i="9" s="1"/>
  <c r="CL50" i="9"/>
  <c r="CM50" i="9" s="1"/>
  <c r="CL26" i="9"/>
  <c r="CM26" i="9" s="1"/>
  <c r="BM274" i="9"/>
  <c r="BU274" i="9"/>
  <c r="BN274" i="9"/>
  <c r="BV274" i="9"/>
  <c r="BW274" i="9"/>
  <c r="CL271" i="9"/>
  <c r="CM271" i="9" s="1"/>
  <c r="CL267" i="9"/>
  <c r="CM267" i="9" s="1"/>
  <c r="CL263" i="9"/>
  <c r="CM263" i="9" s="1"/>
  <c r="CL259" i="9"/>
  <c r="CM259" i="9" s="1"/>
  <c r="CL255" i="9"/>
  <c r="CM255" i="9" s="1"/>
  <c r="CL251" i="9"/>
  <c r="CM251" i="9" s="1"/>
  <c r="CL247" i="9"/>
  <c r="CM247" i="9" s="1"/>
  <c r="CL243" i="9"/>
  <c r="CM243" i="9" s="1"/>
  <c r="CL239" i="9"/>
  <c r="CM239" i="9" s="1"/>
  <c r="CL235" i="9"/>
  <c r="CM235" i="9" s="1"/>
  <c r="CL231" i="9"/>
  <c r="CM231" i="9" s="1"/>
  <c r="CL227" i="9"/>
  <c r="CM227" i="9" s="1"/>
  <c r="CL223" i="9"/>
  <c r="CM223" i="9" s="1"/>
  <c r="CL219" i="9"/>
  <c r="CM219" i="9" s="1"/>
  <c r="CL215" i="9"/>
  <c r="CM215" i="9" s="1"/>
  <c r="CL211" i="9"/>
  <c r="CM211" i="9" s="1"/>
  <c r="CL207" i="9"/>
  <c r="CM207" i="9" s="1"/>
  <c r="CL203" i="9"/>
  <c r="CM203" i="9" s="1"/>
  <c r="CL199" i="9"/>
  <c r="CM199" i="9" s="1"/>
  <c r="CL195" i="9"/>
  <c r="CM195" i="9" s="1"/>
  <c r="CL183" i="9"/>
  <c r="CM183" i="9" s="1"/>
  <c r="CL159" i="9"/>
  <c r="CM159" i="9" s="1"/>
  <c r="CL147" i="9"/>
  <c r="CM147" i="9" s="1"/>
  <c r="CL123" i="9"/>
  <c r="CM123" i="9" s="1"/>
  <c r="CL111" i="9"/>
  <c r="CM111" i="9" s="1"/>
  <c r="CL99" i="9"/>
  <c r="CM99" i="9" s="1"/>
  <c r="CL87" i="9"/>
  <c r="CM87" i="9" s="1"/>
  <c r="CL83" i="9"/>
  <c r="CM83" i="9" s="1"/>
  <c r="CL63" i="9"/>
  <c r="CM63" i="9" s="1"/>
  <c r="CL59" i="9"/>
  <c r="CM59" i="9" s="1"/>
  <c r="CL47" i="9"/>
  <c r="CM47" i="9" s="1"/>
  <c r="CL35" i="9"/>
  <c r="CM35" i="9" s="1"/>
  <c r="CL23" i="9"/>
  <c r="CM23" i="9" s="1"/>
  <c r="CG274" i="9"/>
  <c r="CL272" i="9"/>
  <c r="CM272" i="9" s="1"/>
  <c r="CL268" i="9"/>
  <c r="CM268" i="9" s="1"/>
  <c r="CL256" i="9"/>
  <c r="CM256" i="9" s="1"/>
  <c r="CL232" i="9"/>
  <c r="CM232" i="9" s="1"/>
  <c r="CL220" i="9"/>
  <c r="CM220" i="9" s="1"/>
  <c r="CL196" i="9"/>
  <c r="CM196" i="9" s="1"/>
  <c r="CL184" i="9"/>
  <c r="CM184" i="9" s="1"/>
  <c r="CL172" i="9"/>
  <c r="CM172" i="9" s="1"/>
  <c r="CL160" i="9"/>
  <c r="CM160" i="9" s="1"/>
  <c r="CL156" i="9"/>
  <c r="CM156" i="9" s="1"/>
  <c r="CL136" i="9"/>
  <c r="CM136" i="9" s="1"/>
  <c r="CL264" i="9"/>
  <c r="CM264" i="9" s="1"/>
  <c r="CL260" i="9"/>
  <c r="CM260" i="9" s="1"/>
  <c r="CL252" i="9"/>
  <c r="CM252" i="9" s="1"/>
  <c r="CL248" i="9"/>
  <c r="CM248" i="9" s="1"/>
  <c r="CL244" i="9"/>
  <c r="CM244" i="9" s="1"/>
  <c r="CL240" i="9"/>
  <c r="CM240" i="9" s="1"/>
  <c r="CL236" i="9"/>
  <c r="CM236" i="9" s="1"/>
  <c r="CL228" i="9"/>
  <c r="CM228" i="9" s="1"/>
  <c r="CL224" i="9"/>
  <c r="CM224" i="9" s="1"/>
  <c r="CL216" i="9"/>
  <c r="CM216" i="9" s="1"/>
  <c r="CL212" i="9"/>
  <c r="CM212" i="9" s="1"/>
  <c r="CL208" i="9"/>
  <c r="CM208" i="9" s="1"/>
  <c r="CL204" i="9"/>
  <c r="CM204" i="9" s="1"/>
  <c r="CL200" i="9"/>
  <c r="CM200" i="9" s="1"/>
  <c r="CL192" i="9"/>
  <c r="CM192" i="9" s="1"/>
  <c r="CL180" i="9"/>
  <c r="CM180" i="9" s="1"/>
  <c r="CL176" i="9"/>
  <c r="CM176" i="9" s="1"/>
  <c r="CL168" i="9"/>
  <c r="CM168" i="9" s="1"/>
  <c r="CL148" i="9"/>
  <c r="CM148" i="9" s="1"/>
  <c r="CL144" i="9"/>
  <c r="CM144" i="9" s="1"/>
  <c r="CL124" i="9"/>
  <c r="CM124" i="9" s="1"/>
  <c r="CL116" i="9"/>
  <c r="CM116" i="9" s="1"/>
  <c r="CL112" i="9"/>
  <c r="CM112" i="9" s="1"/>
  <c r="CL100" i="9"/>
  <c r="CM100" i="9" s="1"/>
  <c r="CL92" i="9"/>
  <c r="CM92" i="9" s="1"/>
  <c r="CL88" i="9"/>
  <c r="CM88" i="9" s="1"/>
  <c r="CL84" i="9"/>
  <c r="CM84" i="9" s="1"/>
  <c r="CL80" i="9"/>
  <c r="CM80" i="9" s="1"/>
  <c r="CL76" i="9"/>
  <c r="CM76" i="9" s="1"/>
  <c r="CL68" i="9"/>
  <c r="CM68" i="9" s="1"/>
  <c r="CL64" i="9"/>
  <c r="CM64" i="9" s="1"/>
  <c r="CL56" i="9"/>
  <c r="CM56" i="9" s="1"/>
  <c r="CL52" i="9"/>
  <c r="CM52" i="9" s="1"/>
  <c r="CL48" i="9"/>
  <c r="CM48" i="9" s="1"/>
  <c r="CL44" i="9"/>
  <c r="CM44" i="9" s="1"/>
  <c r="CL40" i="9"/>
  <c r="CM40" i="9" s="1"/>
  <c r="CL32" i="9"/>
  <c r="CM32" i="9" s="1"/>
  <c r="CL28" i="9"/>
  <c r="CM28" i="9" s="1"/>
  <c r="CL21" i="9"/>
  <c r="CM21" i="9" s="1"/>
  <c r="CL20" i="9"/>
  <c r="CM20" i="9" s="1"/>
  <c r="CL17" i="9"/>
  <c r="CM17" i="9" s="1"/>
  <c r="CL16" i="9"/>
  <c r="CM16" i="9" s="1"/>
  <c r="CL9" i="9"/>
  <c r="CM9" i="9" s="1"/>
  <c r="CL8" i="9"/>
  <c r="CM8" i="9" s="1"/>
  <c r="CI274" i="9"/>
  <c r="CL273" i="9"/>
  <c r="CM273" i="9" s="1"/>
  <c r="CL265" i="9"/>
  <c r="CM265" i="9" s="1"/>
  <c r="CL253" i="9"/>
  <c r="CM253" i="9" s="1"/>
  <c r="CL249" i="9"/>
  <c r="CM249" i="9" s="1"/>
  <c r="CL241" i="9"/>
  <c r="CM241" i="9" s="1"/>
  <c r="CL221" i="9"/>
  <c r="CM221" i="9" s="1"/>
  <c r="CL217" i="9"/>
  <c r="CM217" i="9" s="1"/>
  <c r="CL197" i="9"/>
  <c r="CM197" i="9" s="1"/>
  <c r="CL189" i="9"/>
  <c r="CM189" i="9" s="1"/>
  <c r="CL185" i="9"/>
  <c r="CM185" i="9" s="1"/>
  <c r="CL173" i="9"/>
  <c r="CM173" i="9" s="1"/>
  <c r="CL165" i="9"/>
  <c r="CM165" i="9" s="1"/>
  <c r="CL161" i="9"/>
  <c r="CM161" i="9" s="1"/>
  <c r="CL157" i="9"/>
  <c r="CM157" i="9" s="1"/>
  <c r="CL153" i="9"/>
  <c r="CM153" i="9" s="1"/>
  <c r="CL149" i="9"/>
  <c r="CM149" i="9" s="1"/>
  <c r="CL141" i="9"/>
  <c r="CM141" i="9" s="1"/>
  <c r="CL137" i="9"/>
  <c r="CM137" i="9" s="1"/>
  <c r="CL129" i="9"/>
  <c r="CM129" i="9" s="1"/>
  <c r="CL125" i="9"/>
  <c r="CM125" i="9" s="1"/>
  <c r="CL121" i="9"/>
  <c r="CM121" i="9" s="1"/>
  <c r="CL117" i="9"/>
  <c r="CM117" i="9" s="1"/>
  <c r="CL113" i="9"/>
  <c r="CM113" i="9" s="1"/>
  <c r="CL105" i="9"/>
  <c r="CM105" i="9" s="1"/>
  <c r="CL101" i="9"/>
  <c r="CM101" i="9" s="1"/>
  <c r="CL93" i="9"/>
  <c r="CM93" i="9" s="1"/>
  <c r="CL89" i="9"/>
  <c r="CM89" i="9" s="1"/>
  <c r="CL81" i="9"/>
  <c r="CM81" i="9" s="1"/>
  <c r="CL77" i="9"/>
  <c r="CM77" i="9" s="1"/>
  <c r="CL69" i="9"/>
  <c r="CM69" i="9" s="1"/>
  <c r="CL65" i="9"/>
  <c r="CM65" i="9" s="1"/>
  <c r="CL61" i="9"/>
  <c r="CM61" i="9" s="1"/>
  <c r="CL57" i="9"/>
  <c r="CM57" i="9" s="1"/>
  <c r="CL53" i="9"/>
  <c r="CM53" i="9" s="1"/>
  <c r="CL45" i="9"/>
  <c r="CM45" i="9" s="1"/>
  <c r="CL41" i="9"/>
  <c r="CM41" i="9" s="1"/>
  <c r="CL33" i="9"/>
  <c r="CM33" i="9" s="1"/>
  <c r="CL262" i="9"/>
  <c r="CM262" i="9" s="1"/>
  <c r="CL258" i="9"/>
  <c r="CM258" i="9" s="1"/>
  <c r="CL254" i="9"/>
  <c r="CM254" i="9" s="1"/>
  <c r="CL246" i="9"/>
  <c r="CM246" i="9" s="1"/>
  <c r="CL238" i="9"/>
  <c r="CM238" i="9" s="1"/>
  <c r="CL234" i="9"/>
  <c r="CM234" i="9" s="1"/>
  <c r="CL230" i="9"/>
  <c r="CM230" i="9" s="1"/>
  <c r="CL226" i="9"/>
  <c r="CM226" i="9" s="1"/>
  <c r="CL222" i="9"/>
  <c r="CM222" i="9" s="1"/>
  <c r="CL214" i="9"/>
  <c r="CM214" i="9" s="1"/>
  <c r="CL210" i="9"/>
  <c r="CM210" i="9" s="1"/>
  <c r="CL206" i="9"/>
  <c r="CM206" i="9" s="1"/>
  <c r="CL202" i="9"/>
  <c r="CM202" i="9" s="1"/>
  <c r="CL198" i="9"/>
  <c r="CM198" i="9" s="1"/>
  <c r="CL194" i="9"/>
  <c r="CM194" i="9" s="1"/>
  <c r="CL190" i="9"/>
  <c r="CM190" i="9" s="1"/>
  <c r="CL186" i="9"/>
  <c r="CM186" i="9" s="1"/>
  <c r="CL182" i="9"/>
  <c r="CM182" i="9" s="1"/>
  <c r="CL178" i="9"/>
  <c r="CM178" i="9" s="1"/>
  <c r="CL174" i="9"/>
  <c r="CM174" i="9" s="1"/>
  <c r="CL166" i="9"/>
  <c r="CM166" i="9" s="1"/>
  <c r="CL162" i="9"/>
  <c r="CM162" i="9" s="1"/>
  <c r="CL158" i="9"/>
  <c r="CM158" i="9" s="1"/>
  <c r="CL154" i="9"/>
  <c r="CM154" i="9" s="1"/>
  <c r="CL150" i="9"/>
  <c r="CM150" i="9" s="1"/>
  <c r="CL142" i="9"/>
  <c r="CM142" i="9" s="1"/>
  <c r="CL138" i="9"/>
  <c r="CM138" i="9" s="1"/>
  <c r="CL134" i="9"/>
  <c r="CM134" i="9" s="1"/>
  <c r="CL130" i="9"/>
  <c r="CM130" i="9" s="1"/>
  <c r="CL126" i="9"/>
  <c r="CM126" i="9" s="1"/>
  <c r="CL118" i="9"/>
  <c r="CM118" i="9" s="1"/>
  <c r="CL114" i="9"/>
  <c r="CM114" i="9" s="1"/>
  <c r="CL110" i="9"/>
  <c r="CM110" i="9" s="1"/>
  <c r="CL106" i="9"/>
  <c r="CM106" i="9" s="1"/>
  <c r="CL102" i="9"/>
  <c r="CM102" i="9" s="1"/>
  <c r="CL98" i="9"/>
  <c r="CM98" i="9" s="1"/>
  <c r="CL94" i="9"/>
  <c r="CM94" i="9" s="1"/>
  <c r="CL90" i="9"/>
  <c r="CM90" i="9" s="1"/>
  <c r="CL86" i="9"/>
  <c r="CM86" i="9" s="1"/>
  <c r="CL82" i="9"/>
  <c r="CM82" i="9" s="1"/>
  <c r="CL78" i="9"/>
  <c r="CM78" i="9" s="1"/>
  <c r="CL70" i="9"/>
  <c r="CM70" i="9" s="1"/>
  <c r="CL66" i="9"/>
  <c r="CM66" i="9" s="1"/>
  <c r="CL62" i="9"/>
  <c r="CM62" i="9" s="1"/>
  <c r="CL58" i="9"/>
  <c r="CM58" i="9" s="1"/>
  <c r="CL54" i="9"/>
  <c r="CM54" i="9" s="1"/>
  <c r="CL46" i="9"/>
  <c r="CM46" i="9" s="1"/>
  <c r="CL38" i="9"/>
  <c r="CM38" i="9" s="1"/>
  <c r="CL34" i="9"/>
  <c r="CM34" i="9" s="1"/>
  <c r="CL30" i="9"/>
  <c r="CM30" i="9" s="1"/>
  <c r="CL22" i="9"/>
  <c r="CM22" i="9" s="1"/>
  <c r="CL191" i="9"/>
  <c r="CM191" i="9" s="1"/>
  <c r="CL187" i="9"/>
  <c r="CM187" i="9" s="1"/>
  <c r="CL179" i="9"/>
  <c r="CM179" i="9" s="1"/>
  <c r="CL175" i="9"/>
  <c r="CM175" i="9" s="1"/>
  <c r="CL171" i="9"/>
  <c r="CM171" i="9" s="1"/>
  <c r="CL167" i="9"/>
  <c r="CM167" i="9" s="1"/>
  <c r="CL163" i="9"/>
  <c r="CM163" i="9" s="1"/>
  <c r="CL155" i="9"/>
  <c r="CM155" i="9" s="1"/>
  <c r="CL151" i="9"/>
  <c r="CM151" i="9" s="1"/>
  <c r="CL143" i="9"/>
  <c r="CM143" i="9" s="1"/>
  <c r="CL139" i="9"/>
  <c r="CM139" i="9" s="1"/>
  <c r="CL135" i="9"/>
  <c r="CM135" i="9" s="1"/>
  <c r="CL131" i="9"/>
  <c r="CM131" i="9" s="1"/>
  <c r="CL127" i="9"/>
  <c r="CM127" i="9" s="1"/>
  <c r="CL119" i="9"/>
  <c r="CM119" i="9" s="1"/>
  <c r="CL107" i="9"/>
  <c r="CM107" i="9" s="1"/>
  <c r="CL103" i="9"/>
  <c r="CM103" i="9" s="1"/>
  <c r="CL95" i="9"/>
  <c r="CM95" i="9" s="1"/>
  <c r="CL75" i="9"/>
  <c r="CM75" i="9" s="1"/>
  <c r="CL71" i="9"/>
  <c r="CM71" i="9" s="1"/>
  <c r="CL51" i="9"/>
  <c r="CM51" i="9" s="1"/>
  <c r="CL43" i="9"/>
  <c r="CM43" i="9" s="1"/>
  <c r="CL39" i="9"/>
  <c r="CM39" i="9" s="1"/>
  <c r="CL27" i="9"/>
  <c r="CM27" i="9" s="1"/>
  <c r="CL19" i="9"/>
  <c r="CM19" i="9" s="1"/>
  <c r="CL15" i="9"/>
  <c r="CM15" i="9" s="1"/>
  <c r="CL11" i="9"/>
  <c r="CM11" i="9" s="1"/>
  <c r="CL7" i="9"/>
  <c r="CM7" i="9" s="1"/>
  <c r="CL29" i="9"/>
  <c r="CM29" i="9" s="1"/>
  <c r="CL25" i="9"/>
  <c r="CM25" i="9" s="1"/>
  <c r="CL14" i="9"/>
  <c r="CM14" i="9" s="1"/>
  <c r="CL6" i="9"/>
  <c r="CM6" i="9" s="1"/>
  <c r="CL626" i="9"/>
  <c r="CM626" i="9" s="1"/>
  <c r="CL656" i="9"/>
  <c r="CM656" i="9" s="1"/>
  <c r="CL658" i="9"/>
  <c r="CM658" i="9" s="1"/>
  <c r="CL675" i="9"/>
  <c r="CM675" i="9" s="1"/>
  <c r="CL678" i="9"/>
  <c r="CM678" i="9" s="1"/>
  <c r="CL682" i="9"/>
  <c r="CM682" i="9" s="1"/>
  <c r="CL739" i="9"/>
  <c r="CM739" i="9" s="1"/>
  <c r="CL771" i="9"/>
  <c r="CM771" i="9" s="1"/>
  <c r="CD286" i="9"/>
  <c r="CE286" i="9" s="1"/>
  <c r="CD570" i="9"/>
  <c r="CE570" i="9" s="1"/>
  <c r="CL623" i="9"/>
  <c r="CM623" i="9" s="1"/>
  <c r="CL625" i="9"/>
  <c r="CM625" i="9" s="1"/>
  <c r="CL650" i="9"/>
  <c r="CM650" i="9" s="1"/>
  <c r="CD693" i="9"/>
  <c r="CE693" i="9" s="1"/>
  <c r="CL707" i="9"/>
  <c r="CM707" i="9" s="1"/>
  <c r="CD314" i="9"/>
  <c r="CE314" i="9" s="1"/>
  <c r="CD298" i="9"/>
  <c r="CE298" i="9" s="1"/>
  <c r="CD643" i="9"/>
  <c r="CE643" i="9" s="1"/>
  <c r="CL666" i="9"/>
  <c r="CM666" i="9" s="1"/>
  <c r="CL724" i="9"/>
  <c r="CM724" i="9" s="1"/>
  <c r="CD749" i="9"/>
  <c r="CE749" i="9" s="1"/>
  <c r="CL756" i="9"/>
  <c r="CM756" i="9" s="1"/>
  <c r="CL323" i="9"/>
  <c r="CM323" i="9" s="1"/>
  <c r="CL316" i="9"/>
  <c r="CM316" i="9" s="1"/>
  <c r="CL314" i="9"/>
  <c r="CM314" i="9" s="1"/>
  <c r="CL307" i="9"/>
  <c r="CM307" i="9" s="1"/>
  <c r="CL300" i="9"/>
  <c r="CM300" i="9" s="1"/>
  <c r="CL298" i="9"/>
  <c r="CM298" i="9" s="1"/>
  <c r="CL291" i="9"/>
  <c r="CM291" i="9" s="1"/>
  <c r="CL284" i="9"/>
  <c r="CM284" i="9" s="1"/>
  <c r="CL282" i="9"/>
  <c r="CM282" i="9" s="1"/>
  <c r="CL600" i="9"/>
  <c r="CM600" i="9" s="1"/>
  <c r="CL598" i="9"/>
  <c r="CM598" i="9" s="1"/>
  <c r="CL596" i="9"/>
  <c r="CM596" i="9" s="1"/>
  <c r="CL603" i="9"/>
  <c r="CM603" i="9" s="1"/>
  <c r="CD638" i="9"/>
  <c r="CE638" i="9" s="1"/>
  <c r="CL641" i="9"/>
  <c r="CM641" i="9" s="1"/>
  <c r="CL642" i="9"/>
  <c r="CM642" i="9" s="1"/>
  <c r="CL643" i="9"/>
  <c r="CM643" i="9" s="1"/>
  <c r="CL649" i="9"/>
  <c r="CM649" i="9" s="1"/>
  <c r="CL665" i="9"/>
  <c r="CM665" i="9" s="1"/>
  <c r="CD687" i="9"/>
  <c r="CE687" i="9" s="1"/>
  <c r="CL687" i="9"/>
  <c r="CM687" i="9" s="1"/>
  <c r="CD690" i="9"/>
  <c r="CE690" i="9" s="1"/>
  <c r="CL691" i="9"/>
  <c r="CM691" i="9" s="1"/>
  <c r="CL692" i="9"/>
  <c r="CM692" i="9" s="1"/>
  <c r="CD326" i="9"/>
  <c r="CE326" i="9" s="1"/>
  <c r="CD278" i="9"/>
  <c r="CE278" i="9" s="1"/>
  <c r="CL604" i="9"/>
  <c r="CM604" i="9" s="1"/>
  <c r="CL606" i="9"/>
  <c r="CM606" i="9" s="1"/>
  <c r="CL608" i="9"/>
  <c r="CM608" i="9" s="1"/>
  <c r="CL612" i="9"/>
  <c r="CM612" i="9" s="1"/>
  <c r="CL614" i="9"/>
  <c r="CM614" i="9" s="1"/>
  <c r="CL663" i="9"/>
  <c r="CM663" i="9" s="1"/>
  <c r="CL685" i="9"/>
  <c r="CM685" i="9" s="1"/>
  <c r="CL717" i="9"/>
  <c r="CM717" i="9" s="1"/>
  <c r="CL743" i="9"/>
  <c r="CM743" i="9" s="1"/>
  <c r="CD747" i="9"/>
  <c r="CE747" i="9" s="1"/>
  <c r="CL747" i="9"/>
  <c r="CM747" i="9" s="1"/>
  <c r="CL748" i="9"/>
  <c r="CM748" i="9" s="1"/>
  <c r="CL755" i="9"/>
  <c r="CM755" i="9" s="1"/>
  <c r="CL763" i="9"/>
  <c r="CM763" i="9" s="1"/>
  <c r="CL781" i="9"/>
  <c r="CM781" i="9" s="1"/>
  <c r="CL804" i="9"/>
  <c r="CM804" i="9" s="1"/>
  <c r="CL817" i="9"/>
  <c r="CM817" i="9" s="1"/>
  <c r="CL326" i="9"/>
  <c r="CM326" i="9" s="1"/>
  <c r="CL319" i="9"/>
  <c r="CM319" i="9" s="1"/>
  <c r="CL312" i="9"/>
  <c r="CM312" i="9" s="1"/>
  <c r="CL310" i="9"/>
  <c r="CM310" i="9" s="1"/>
  <c r="CL303" i="9"/>
  <c r="CM303" i="9" s="1"/>
  <c r="CL296" i="9"/>
  <c r="CM296" i="9" s="1"/>
  <c r="CL294" i="9"/>
  <c r="CM294" i="9" s="1"/>
  <c r="CL287" i="9"/>
  <c r="CM287" i="9" s="1"/>
  <c r="CL280" i="9"/>
  <c r="CM280" i="9" s="1"/>
  <c r="CL278" i="9"/>
  <c r="CM278" i="9" s="1"/>
  <c r="CL564" i="9"/>
  <c r="CM564" i="9" s="1"/>
  <c r="CL659" i="9"/>
  <c r="CM659" i="9" s="1"/>
  <c r="CL779" i="9"/>
  <c r="CM779" i="9" s="1"/>
  <c r="CL811" i="9"/>
  <c r="CM811" i="9" s="1"/>
  <c r="CL627" i="9"/>
  <c r="CM627" i="9" s="1"/>
  <c r="CD680" i="9"/>
  <c r="CE680" i="9" s="1"/>
  <c r="CL715" i="9"/>
  <c r="CM715" i="9" s="1"/>
  <c r="CL773" i="9"/>
  <c r="CM773" i="9" s="1"/>
  <c r="CL803" i="9"/>
  <c r="CM803" i="9" s="1"/>
  <c r="CL324" i="9"/>
  <c r="CM324" i="9" s="1"/>
  <c r="CL322" i="9"/>
  <c r="CM322" i="9" s="1"/>
  <c r="CL315" i="9"/>
  <c r="CM315" i="9" s="1"/>
  <c r="CL308" i="9"/>
  <c r="CM308" i="9" s="1"/>
  <c r="CL306" i="9"/>
  <c r="CM306" i="9" s="1"/>
  <c r="CL299" i="9"/>
  <c r="CM299" i="9" s="1"/>
  <c r="CL292" i="9"/>
  <c r="CM292" i="9" s="1"/>
  <c r="CL290" i="9"/>
  <c r="CM290" i="9" s="1"/>
  <c r="CL283" i="9"/>
  <c r="CM283" i="9" s="1"/>
  <c r="CL611" i="9"/>
  <c r="CM611" i="9" s="1"/>
  <c r="CL651" i="9"/>
  <c r="CM651" i="9" s="1"/>
  <c r="CD682" i="9"/>
  <c r="CE682" i="9" s="1"/>
  <c r="CD613" i="9"/>
  <c r="CE613" i="9" s="1"/>
  <c r="CD696" i="9"/>
  <c r="CE696" i="9" s="1"/>
  <c r="CD740" i="9"/>
  <c r="CE740" i="9" s="1"/>
  <c r="CL789" i="9"/>
  <c r="CM789" i="9" s="1"/>
  <c r="CD799" i="9"/>
  <c r="CE799" i="9" s="1"/>
  <c r="CD814" i="9"/>
  <c r="CE814" i="9" s="1"/>
  <c r="CD595" i="9"/>
  <c r="CE595" i="9" s="1"/>
  <c r="CD623" i="9"/>
  <c r="CE623" i="9" s="1"/>
  <c r="CD663" i="9"/>
  <c r="CE663" i="9" s="1"/>
  <c r="CD670" i="9"/>
  <c r="CE670" i="9" s="1"/>
  <c r="CL673" i="9"/>
  <c r="CM673" i="9" s="1"/>
  <c r="CD707" i="9"/>
  <c r="CE707" i="9" s="1"/>
  <c r="CD748" i="9"/>
  <c r="CE748" i="9" s="1"/>
  <c r="CL774" i="9"/>
  <c r="CM774" i="9" s="1"/>
  <c r="CD781" i="9"/>
  <c r="CE781" i="9" s="1"/>
  <c r="CL797" i="9"/>
  <c r="CM797" i="9" s="1"/>
  <c r="CL812" i="9"/>
  <c r="CM812" i="9" s="1"/>
  <c r="CL574" i="9"/>
  <c r="CM574" i="9" s="1"/>
  <c r="CD558" i="9"/>
  <c r="CE558" i="9" s="1"/>
  <c r="CL557" i="9"/>
  <c r="CM557" i="9" s="1"/>
  <c r="CD610" i="9"/>
  <c r="CE610" i="9" s="1"/>
  <c r="CD717" i="9"/>
  <c r="CE717" i="9" s="1"/>
  <c r="CD608" i="9"/>
  <c r="CE608" i="9" s="1"/>
  <c r="CD618" i="9"/>
  <c r="CE618" i="9" s="1"/>
  <c r="CD701" i="9"/>
  <c r="CE701" i="9" s="1"/>
  <c r="CL709" i="9"/>
  <c r="CM709" i="9" s="1"/>
  <c r="CL712" i="9"/>
  <c r="CM712" i="9" s="1"/>
  <c r="CD667" i="9"/>
  <c r="CE667" i="9" s="1"/>
  <c r="CD754" i="9"/>
  <c r="CE754" i="9" s="1"/>
  <c r="CD755" i="9"/>
  <c r="CE755" i="9" s="1"/>
  <c r="CD633" i="9"/>
  <c r="CE633" i="9" s="1"/>
  <c r="CD706" i="9"/>
  <c r="CE706" i="9" s="1"/>
  <c r="CD763" i="9"/>
  <c r="CE763" i="9" s="1"/>
  <c r="CD627" i="9"/>
  <c r="CE627" i="9" s="1"/>
  <c r="CD642" i="9"/>
  <c r="CE642" i="9" s="1"/>
  <c r="CL700" i="9"/>
  <c r="CM700" i="9" s="1"/>
  <c r="CD725" i="9"/>
  <c r="CE725" i="9" s="1"/>
  <c r="CL731" i="9"/>
  <c r="CM731" i="9" s="1"/>
  <c r="CD745" i="9"/>
  <c r="CE745" i="9" s="1"/>
  <c r="CL746" i="9"/>
  <c r="CM746" i="9" s="1"/>
  <c r="CD770" i="9"/>
  <c r="CE770" i="9" s="1"/>
  <c r="CL776" i="9"/>
  <c r="CM776" i="9" s="1"/>
  <c r="CL778" i="9"/>
  <c r="CM778" i="9" s="1"/>
  <c r="CL780" i="9"/>
  <c r="CM780" i="9" s="1"/>
  <c r="CD787" i="9"/>
  <c r="CE787" i="9" s="1"/>
  <c r="CL787" i="9"/>
  <c r="CM787" i="9" s="1"/>
  <c r="CD797" i="9"/>
  <c r="CE797" i="9" s="1"/>
  <c r="CD804" i="9"/>
  <c r="CE804" i="9" s="1"/>
  <c r="CL820" i="9"/>
  <c r="CM820" i="9" s="1"/>
  <c r="CL601" i="9"/>
  <c r="CM601" i="9" s="1"/>
  <c r="CL599" i="9"/>
  <c r="CM599" i="9" s="1"/>
  <c r="CL597" i="9"/>
  <c r="CM597" i="9" s="1"/>
  <c r="CL595" i="9"/>
  <c r="CM595" i="9" s="1"/>
  <c r="CL572" i="9"/>
  <c r="CM572" i="9" s="1"/>
  <c r="CD568" i="9"/>
  <c r="CE568" i="9" s="1"/>
  <c r="CL567" i="9"/>
  <c r="CM567" i="9" s="1"/>
  <c r="CL562" i="9"/>
  <c r="CM562" i="9" s="1"/>
  <c r="CL553" i="9"/>
  <c r="CM553" i="9" s="1"/>
  <c r="CD631" i="9"/>
  <c r="CE631" i="9" s="1"/>
  <c r="CD615" i="9"/>
  <c r="CE615" i="9" s="1"/>
  <c r="CD616" i="9"/>
  <c r="CE616" i="9" s="1"/>
  <c r="CL619" i="9"/>
  <c r="CM619" i="9" s="1"/>
  <c r="CD634" i="9"/>
  <c r="CE634" i="9" s="1"/>
  <c r="CL676" i="9"/>
  <c r="CM676" i="9" s="1"/>
  <c r="CD699" i="9"/>
  <c r="CE699" i="9" s="1"/>
  <c r="CD765" i="9"/>
  <c r="CE765" i="9" s="1"/>
  <c r="CD793" i="9"/>
  <c r="CE793" i="9" s="1"/>
  <c r="CD801" i="9"/>
  <c r="CE801" i="9" s="1"/>
  <c r="CD599" i="9"/>
  <c r="CE599" i="9" s="1"/>
  <c r="CD597" i="9"/>
  <c r="CE597" i="9" s="1"/>
  <c r="CD675" i="9"/>
  <c r="CE675" i="9" s="1"/>
  <c r="CD733" i="9"/>
  <c r="CE733" i="9" s="1"/>
  <c r="CD760" i="9"/>
  <c r="CE760" i="9" s="1"/>
  <c r="CD619" i="9"/>
  <c r="CE619" i="9" s="1"/>
  <c r="CD637" i="9"/>
  <c r="CE637" i="9" s="1"/>
  <c r="CL638" i="9"/>
  <c r="CM638" i="9" s="1"/>
  <c r="CD654" i="9"/>
  <c r="CE654" i="9" s="1"/>
  <c r="CL657" i="9"/>
  <c r="CM657" i="9" s="1"/>
  <c r="CL683" i="9"/>
  <c r="CM683" i="9" s="1"/>
  <c r="CL690" i="9"/>
  <c r="CM690" i="9" s="1"/>
  <c r="CD714" i="9"/>
  <c r="CE714" i="9" s="1"/>
  <c r="CD606" i="9"/>
  <c r="CE606" i="9" s="1"/>
  <c r="CD609" i="9"/>
  <c r="CE609" i="9" s="1"/>
  <c r="CD624" i="9"/>
  <c r="CE624" i="9" s="1"/>
  <c r="CD628" i="9"/>
  <c r="CE628" i="9" s="1"/>
  <c r="CL629" i="9"/>
  <c r="CM629" i="9" s="1"/>
  <c r="CL633" i="9"/>
  <c r="CM633" i="9" s="1"/>
  <c r="CL635" i="9"/>
  <c r="CM635" i="9" s="1"/>
  <c r="CD648" i="9"/>
  <c r="CE648" i="9" s="1"/>
  <c r="CL655" i="9"/>
  <c r="CM655" i="9" s="1"/>
  <c r="CD666" i="9"/>
  <c r="CE666" i="9" s="1"/>
  <c r="CL681" i="9"/>
  <c r="CM681" i="9" s="1"/>
  <c r="CL688" i="9"/>
  <c r="CM688" i="9" s="1"/>
  <c r="CL708" i="9"/>
  <c r="CM708" i="9" s="1"/>
  <c r="CL718" i="9"/>
  <c r="CM718" i="9" s="1"/>
  <c r="CL722" i="9"/>
  <c r="CM722" i="9" s="1"/>
  <c r="CL732" i="9"/>
  <c r="CM732" i="9" s="1"/>
  <c r="CL735" i="9"/>
  <c r="CM735" i="9" s="1"/>
  <c r="CD736" i="9"/>
  <c r="CE736" i="9" s="1"/>
  <c r="CL737" i="9"/>
  <c r="CM737" i="9" s="1"/>
  <c r="CD739" i="9"/>
  <c r="CE739" i="9" s="1"/>
  <c r="CL741" i="9"/>
  <c r="CM741" i="9" s="1"/>
  <c r="CD756" i="9"/>
  <c r="CE756" i="9" s="1"/>
  <c r="CL764" i="9"/>
  <c r="CM764" i="9" s="1"/>
  <c r="CD771" i="9"/>
  <c r="CE771" i="9" s="1"/>
  <c r="CD809" i="9"/>
  <c r="CE809" i="9" s="1"/>
  <c r="CL810" i="9"/>
  <c r="CM810" i="9" s="1"/>
  <c r="CD812" i="9"/>
  <c r="CE812" i="9" s="1"/>
  <c r="CD566" i="9"/>
  <c r="CE566" i="9" s="1"/>
  <c r="CL565" i="9"/>
  <c r="CM565" i="9" s="1"/>
  <c r="CL560" i="9"/>
  <c r="CM560" i="9" s="1"/>
  <c r="CD556" i="9"/>
  <c r="CE556" i="9" s="1"/>
  <c r="CL555" i="9"/>
  <c r="CM555" i="9" s="1"/>
  <c r="CD658" i="9"/>
  <c r="CE658" i="9" s="1"/>
  <c r="CD677" i="9"/>
  <c r="CE677" i="9" s="1"/>
  <c r="CD819" i="9"/>
  <c r="CE819" i="9" s="1"/>
  <c r="CD601" i="9"/>
  <c r="CE601" i="9" s="1"/>
  <c r="CD560" i="9"/>
  <c r="CE560" i="9" s="1"/>
  <c r="CL609" i="9"/>
  <c r="CM609" i="9" s="1"/>
  <c r="CL622" i="9"/>
  <c r="CM622" i="9" s="1"/>
  <c r="CD665" i="9"/>
  <c r="CE665" i="9" s="1"/>
  <c r="CD692" i="9"/>
  <c r="CE692" i="9" s="1"/>
  <c r="CD716" i="9"/>
  <c r="CE716" i="9" s="1"/>
  <c r="CD777" i="9"/>
  <c r="CE777" i="9" s="1"/>
  <c r="CL617" i="9"/>
  <c r="CM617" i="9" s="1"/>
  <c r="CL636" i="9"/>
  <c r="CM636" i="9" s="1"/>
  <c r="CD639" i="9"/>
  <c r="CE639" i="9" s="1"/>
  <c r="CL640" i="9"/>
  <c r="CM640" i="9" s="1"/>
  <c r="CD651" i="9"/>
  <c r="CE651" i="9" s="1"/>
  <c r="CD652" i="9"/>
  <c r="CE652" i="9" s="1"/>
  <c r="CL653" i="9"/>
  <c r="CM653" i="9" s="1"/>
  <c r="CL602" i="9"/>
  <c r="CM602" i="9" s="1"/>
  <c r="CD604" i="9"/>
  <c r="CE604" i="9" s="1"/>
  <c r="CL607" i="9"/>
  <c r="CM607" i="9" s="1"/>
  <c r="CL610" i="9"/>
  <c r="CM610" i="9" s="1"/>
  <c r="CD612" i="9"/>
  <c r="CE612" i="9" s="1"/>
  <c r="CL613" i="9"/>
  <c r="CM613" i="9" s="1"/>
  <c r="CL615" i="9"/>
  <c r="CM615" i="9" s="1"/>
  <c r="CD617" i="9"/>
  <c r="CE617" i="9" s="1"/>
  <c r="CL631" i="9"/>
  <c r="CM631" i="9" s="1"/>
  <c r="CD641" i="9"/>
  <c r="CE641" i="9" s="1"/>
  <c r="CL644" i="9"/>
  <c r="CM644" i="9" s="1"/>
  <c r="CL646" i="9"/>
  <c r="CM646" i="9" s="1"/>
  <c r="CD650" i="9"/>
  <c r="CE650" i="9" s="1"/>
  <c r="CD659" i="9"/>
  <c r="CE659" i="9" s="1"/>
  <c r="CD691" i="9"/>
  <c r="CE691" i="9" s="1"/>
  <c r="CL693" i="9"/>
  <c r="CM693" i="9" s="1"/>
  <c r="CD695" i="9"/>
  <c r="CE695" i="9" s="1"/>
  <c r="CD700" i="9"/>
  <c r="CE700" i="9" s="1"/>
  <c r="CD715" i="9"/>
  <c r="CE715" i="9" s="1"/>
  <c r="CD724" i="9"/>
  <c r="CE724" i="9" s="1"/>
  <c r="CD741" i="9"/>
  <c r="CE741" i="9" s="1"/>
  <c r="CL749" i="9"/>
  <c r="CM749" i="9" s="1"/>
  <c r="CD780" i="9"/>
  <c r="CE780" i="9" s="1"/>
  <c r="CD789" i="9"/>
  <c r="CE789" i="9" s="1"/>
  <c r="CD795" i="9"/>
  <c r="CE795" i="9" s="1"/>
  <c r="CL795" i="9"/>
  <c r="CM795" i="9" s="1"/>
  <c r="CD798" i="9"/>
  <c r="CE798" i="9" s="1"/>
  <c r="CL799" i="9"/>
  <c r="CM799" i="9" s="1"/>
  <c r="CL801" i="9"/>
  <c r="CM801" i="9" s="1"/>
  <c r="CD803" i="9"/>
  <c r="CE803" i="9" s="1"/>
  <c r="CL805" i="9"/>
  <c r="CM805" i="9" s="1"/>
  <c r="CL813" i="9"/>
  <c r="CM813" i="9" s="1"/>
  <c r="CD815" i="9"/>
  <c r="CE815" i="9" s="1"/>
  <c r="CD817" i="9"/>
  <c r="CE817" i="9" s="1"/>
  <c r="CL818" i="9"/>
  <c r="CM818" i="9" s="1"/>
  <c r="CD820" i="9"/>
  <c r="CE820" i="9" s="1"/>
  <c r="CD600" i="9"/>
  <c r="CE600" i="9" s="1"/>
  <c r="CD598" i="9"/>
  <c r="CE598" i="9" s="1"/>
  <c r="CD596" i="9"/>
  <c r="CE596" i="9" s="1"/>
  <c r="CL581" i="9"/>
  <c r="CM581" i="9" s="1"/>
  <c r="CD578" i="9"/>
  <c r="CE578" i="9" s="1"/>
  <c r="CL577" i="9"/>
  <c r="CM577" i="9" s="1"/>
  <c r="CL570" i="9"/>
  <c r="CM570" i="9" s="1"/>
  <c r="CD554" i="9"/>
  <c r="CE554" i="9" s="1"/>
  <c r="CD602" i="9"/>
  <c r="CE602" i="9" s="1"/>
  <c r="CL618" i="9"/>
  <c r="CM618" i="9" s="1"/>
  <c r="CD620" i="9"/>
  <c r="CE620" i="9" s="1"/>
  <c r="CL621" i="9"/>
  <c r="CM621" i="9" s="1"/>
  <c r="CD622" i="9"/>
  <c r="CE622" i="9" s="1"/>
  <c r="CD626" i="9"/>
  <c r="CE626" i="9" s="1"/>
  <c r="CD635" i="9"/>
  <c r="CE635" i="9" s="1"/>
  <c r="CD656" i="9"/>
  <c r="CE656" i="9" s="1"/>
  <c r="CD660" i="9"/>
  <c r="CE660" i="9" s="1"/>
  <c r="CL661" i="9"/>
  <c r="CM661" i="9" s="1"/>
  <c r="CL668" i="9"/>
  <c r="CM668" i="9" s="1"/>
  <c r="CL670" i="9"/>
  <c r="CM670" i="9" s="1"/>
  <c r="CL672" i="9"/>
  <c r="CM672" i="9" s="1"/>
  <c r="CD673" i="9"/>
  <c r="CE673" i="9" s="1"/>
  <c r="CD674" i="9"/>
  <c r="CE674" i="9" s="1"/>
  <c r="CD683" i="9"/>
  <c r="CE683" i="9" s="1"/>
  <c r="CD684" i="9"/>
  <c r="CE684" i="9" s="1"/>
  <c r="CL702" i="9"/>
  <c r="CM702" i="9" s="1"/>
  <c r="CD703" i="9"/>
  <c r="CE703" i="9" s="1"/>
  <c r="CD705" i="9"/>
  <c r="CE705" i="9" s="1"/>
  <c r="CD708" i="9"/>
  <c r="CE708" i="9" s="1"/>
  <c r="CD732" i="9"/>
  <c r="CE732" i="9" s="1"/>
  <c r="CL757" i="9"/>
  <c r="CM757" i="9" s="1"/>
  <c r="CD759" i="9"/>
  <c r="CE759" i="9" s="1"/>
  <c r="CD764" i="9"/>
  <c r="CE764" i="9" s="1"/>
  <c r="CL772" i="9"/>
  <c r="CM772" i="9" s="1"/>
  <c r="CD778" i="9"/>
  <c r="CE778" i="9" s="1"/>
  <c r="CL796" i="9"/>
  <c r="CM796" i="9" s="1"/>
  <c r="CD574" i="9"/>
  <c r="CE574" i="9" s="1"/>
  <c r="CL573" i="9"/>
  <c r="CM573" i="9" s="1"/>
  <c r="CL568" i="9"/>
  <c r="CM568" i="9" s="1"/>
  <c r="CD564" i="9"/>
  <c r="CE564" i="9" s="1"/>
  <c r="CL563" i="9"/>
  <c r="CM563" i="9" s="1"/>
  <c r="CL558" i="9"/>
  <c r="CM558" i="9" s="1"/>
  <c r="CL594" i="9"/>
  <c r="CM594" i="9" s="1"/>
  <c r="CD562" i="9"/>
  <c r="CE562" i="9" s="1"/>
  <c r="CL561" i="9"/>
  <c r="CM561" i="9" s="1"/>
  <c r="CL556" i="9"/>
  <c r="CM556" i="9" s="1"/>
  <c r="CD723" i="9"/>
  <c r="CE723" i="9" s="1"/>
  <c r="CL723" i="9"/>
  <c r="CM723" i="9" s="1"/>
  <c r="CL733" i="9"/>
  <c r="CM733" i="9" s="1"/>
  <c r="CD735" i="9"/>
  <c r="CE735" i="9" s="1"/>
  <c r="CD737" i="9"/>
  <c r="CE737" i="9" s="1"/>
  <c r="CD742" i="9"/>
  <c r="CE742" i="9" s="1"/>
  <c r="CD757" i="9"/>
  <c r="CE757" i="9" s="1"/>
  <c r="CL768" i="9"/>
  <c r="CM768" i="9" s="1"/>
  <c r="CD772" i="9"/>
  <c r="CE772" i="9" s="1"/>
  <c r="CD779" i="9"/>
  <c r="CE779" i="9" s="1"/>
  <c r="CD805" i="9"/>
  <c r="CE805" i="9" s="1"/>
  <c r="CL807" i="9"/>
  <c r="CM807" i="9" s="1"/>
  <c r="CD808" i="9"/>
  <c r="CE808" i="9" s="1"/>
  <c r="CD810" i="9"/>
  <c r="CE810" i="9" s="1"/>
  <c r="CD811" i="9"/>
  <c r="CE811" i="9" s="1"/>
  <c r="CD821" i="9"/>
  <c r="CE821" i="9" s="1"/>
  <c r="CD572" i="9"/>
  <c r="CE572" i="9" s="1"/>
  <c r="CL571" i="9"/>
  <c r="CM571" i="9" s="1"/>
  <c r="CL566" i="9"/>
  <c r="CM566" i="9" s="1"/>
  <c r="CL554" i="9"/>
  <c r="CM554" i="9" s="1"/>
  <c r="CL552" i="9"/>
  <c r="CM552" i="9" s="1"/>
  <c r="CL592" i="9"/>
  <c r="CM592" i="9" s="1"/>
  <c r="CL588" i="9"/>
  <c r="CM588" i="9" s="1"/>
  <c r="CL584" i="9"/>
  <c r="CM584" i="9" s="1"/>
  <c r="CL580" i="9"/>
  <c r="CM580" i="9" s="1"/>
  <c r="CL576" i="9"/>
  <c r="CM576" i="9" s="1"/>
  <c r="CD586" i="9"/>
  <c r="CE586" i="9" s="1"/>
  <c r="CD582" i="9"/>
  <c r="CE582" i="9" s="1"/>
  <c r="CL593" i="9"/>
  <c r="CM593" i="9" s="1"/>
  <c r="CL589" i="9"/>
  <c r="CM589" i="9" s="1"/>
  <c r="CL585" i="9"/>
  <c r="CM585" i="9" s="1"/>
  <c r="CD591" i="9"/>
  <c r="CE591" i="9" s="1"/>
  <c r="CD587" i="9"/>
  <c r="CE587" i="9" s="1"/>
  <c r="CD583" i="9"/>
  <c r="CE583" i="9" s="1"/>
  <c r="CD579" i="9"/>
  <c r="CE579" i="9" s="1"/>
  <c r="CD575" i="9"/>
  <c r="CE575" i="9" s="1"/>
  <c r="CD571" i="9"/>
  <c r="CE571" i="9" s="1"/>
  <c r="CD567" i="9"/>
  <c r="CE567" i="9" s="1"/>
  <c r="CD563" i="9"/>
  <c r="CE563" i="9" s="1"/>
  <c r="CD559" i="9"/>
  <c r="CE559" i="9" s="1"/>
  <c r="CD555" i="9"/>
  <c r="CE555" i="9" s="1"/>
  <c r="CD594" i="9"/>
  <c r="CE594" i="9" s="1"/>
  <c r="CL590" i="9"/>
  <c r="CM590" i="9" s="1"/>
  <c r="CL586" i="9"/>
  <c r="CM586" i="9" s="1"/>
  <c r="CL582" i="9"/>
  <c r="CM582" i="9" s="1"/>
  <c r="CL578" i="9"/>
  <c r="CM578" i="9" s="1"/>
  <c r="CD552" i="9"/>
  <c r="CE552" i="9" s="1"/>
  <c r="CD592" i="9"/>
  <c r="CE592" i="9" s="1"/>
  <c r="CD588" i="9"/>
  <c r="CE588" i="9" s="1"/>
  <c r="CD584" i="9"/>
  <c r="CE584" i="9" s="1"/>
  <c r="CD580" i="9"/>
  <c r="CE580" i="9" s="1"/>
  <c r="CD576" i="9"/>
  <c r="CE576" i="9" s="1"/>
  <c r="CL591" i="9"/>
  <c r="CM591" i="9" s="1"/>
  <c r="CL587" i="9"/>
  <c r="CM587" i="9" s="1"/>
  <c r="CL583" i="9"/>
  <c r="CM583" i="9" s="1"/>
  <c r="CL579" i="9"/>
  <c r="CM579" i="9" s="1"/>
  <c r="CL575" i="9"/>
  <c r="CM575" i="9" s="1"/>
  <c r="CD590" i="9"/>
  <c r="CE590" i="9" s="1"/>
  <c r="CD593" i="9"/>
  <c r="CE593" i="9" s="1"/>
  <c r="CD589" i="9"/>
  <c r="CE589" i="9" s="1"/>
  <c r="CD585" i="9"/>
  <c r="CE585" i="9" s="1"/>
  <c r="CD581" i="9"/>
  <c r="CE581" i="9" s="1"/>
  <c r="CD577" i="9"/>
  <c r="CE577" i="9" s="1"/>
  <c r="CD573" i="9"/>
  <c r="CE573" i="9" s="1"/>
  <c r="CD569" i="9"/>
  <c r="CE569" i="9" s="1"/>
  <c r="CD565" i="9"/>
  <c r="CE565" i="9" s="1"/>
  <c r="CD561" i="9"/>
  <c r="CE561" i="9" s="1"/>
  <c r="CD557" i="9"/>
  <c r="CE557" i="9" s="1"/>
  <c r="CD553" i="9"/>
  <c r="CE553" i="9" s="1"/>
  <c r="CD299" i="9"/>
  <c r="CE299" i="9" s="1"/>
  <c r="CD287" i="9"/>
  <c r="CE287" i="9" s="1"/>
  <c r="CL520" i="9"/>
  <c r="CM520" i="9" s="1"/>
  <c r="CD324" i="9"/>
  <c r="CE324" i="9" s="1"/>
  <c r="CD320" i="9"/>
  <c r="CE320" i="9" s="1"/>
  <c r="CD316" i="9"/>
  <c r="CE316" i="9" s="1"/>
  <c r="CD312" i="9"/>
  <c r="CE312" i="9" s="1"/>
  <c r="CD308" i="9"/>
  <c r="CE308" i="9" s="1"/>
  <c r="CD304" i="9"/>
  <c r="CE304" i="9" s="1"/>
  <c r="CD300" i="9"/>
  <c r="CE300" i="9" s="1"/>
  <c r="CD296" i="9"/>
  <c r="CE296" i="9" s="1"/>
  <c r="CD292" i="9"/>
  <c r="CE292" i="9" s="1"/>
  <c r="CD288" i="9"/>
  <c r="CE288" i="9" s="1"/>
  <c r="CD284" i="9"/>
  <c r="CE284" i="9" s="1"/>
  <c r="CD280" i="9"/>
  <c r="CE280" i="9" s="1"/>
  <c r="CD306" i="9"/>
  <c r="CE306" i="9" s="1"/>
  <c r="CD323" i="9"/>
  <c r="CE323" i="9" s="1"/>
  <c r="CD315" i="9"/>
  <c r="CE315" i="9" s="1"/>
  <c r="CL504" i="9"/>
  <c r="CM504" i="9" s="1"/>
  <c r="CD322" i="9"/>
  <c r="CE322" i="9" s="1"/>
  <c r="CD310" i="9"/>
  <c r="CE310" i="9" s="1"/>
  <c r="CD302" i="9"/>
  <c r="CE302" i="9" s="1"/>
  <c r="CD294" i="9"/>
  <c r="CE294" i="9" s="1"/>
  <c r="CD282" i="9"/>
  <c r="CE282" i="9" s="1"/>
  <c r="CD319" i="9"/>
  <c r="CE319" i="9" s="1"/>
  <c r="CD311" i="9"/>
  <c r="CE311" i="9" s="1"/>
  <c r="CD303" i="9"/>
  <c r="CE303" i="9" s="1"/>
  <c r="CD291" i="9"/>
  <c r="CE291" i="9" s="1"/>
  <c r="CD283" i="9"/>
  <c r="CE283" i="9" s="1"/>
  <c r="CD279" i="9"/>
  <c r="CE279" i="9" s="1"/>
  <c r="CL449" i="9"/>
  <c r="CM449" i="9" s="1"/>
  <c r="CL455" i="9"/>
  <c r="CM455" i="9" s="1"/>
  <c r="CD484" i="9"/>
  <c r="CE484" i="9" s="1"/>
  <c r="CD485" i="9"/>
  <c r="CE485" i="9" s="1"/>
  <c r="CL485" i="9"/>
  <c r="CM485" i="9" s="1"/>
  <c r="CL493" i="9"/>
  <c r="CM493" i="9" s="1"/>
  <c r="CL519" i="9"/>
  <c r="CM519" i="9" s="1"/>
  <c r="CD325" i="9"/>
  <c r="CE325" i="9" s="1"/>
  <c r="CD321" i="9"/>
  <c r="CE321" i="9" s="1"/>
  <c r="CD317" i="9"/>
  <c r="CE317" i="9" s="1"/>
  <c r="CD313" i="9"/>
  <c r="CE313" i="9" s="1"/>
  <c r="CD309" i="9"/>
  <c r="CE309" i="9" s="1"/>
  <c r="CD305" i="9"/>
  <c r="CE305" i="9" s="1"/>
  <c r="CD301" i="9"/>
  <c r="CE301" i="9" s="1"/>
  <c r="CD297" i="9"/>
  <c r="CE297" i="9" s="1"/>
  <c r="CD293" i="9"/>
  <c r="CE293" i="9" s="1"/>
  <c r="CD289" i="9"/>
  <c r="CE289" i="9" s="1"/>
  <c r="CD285" i="9"/>
  <c r="CE285" i="9" s="1"/>
  <c r="CD281" i="9"/>
  <c r="CE281" i="9" s="1"/>
  <c r="CD318" i="9"/>
  <c r="CE318" i="9" s="1"/>
  <c r="CD290" i="9"/>
  <c r="CE290" i="9" s="1"/>
  <c r="CD327" i="9"/>
  <c r="CE327" i="9" s="1"/>
  <c r="CD307" i="9"/>
  <c r="CE307" i="9" s="1"/>
  <c r="CD295" i="9"/>
  <c r="CE295" i="9" s="1"/>
  <c r="CL344" i="9"/>
  <c r="CM344" i="9" s="1"/>
  <c r="CL371" i="9"/>
  <c r="CM371" i="9" s="1"/>
  <c r="CD374" i="9"/>
  <c r="CE374" i="9" s="1"/>
  <c r="CL379" i="9"/>
  <c r="CM379" i="9" s="1"/>
  <c r="CL382" i="9"/>
  <c r="CM382" i="9" s="1"/>
  <c r="CL395" i="9"/>
  <c r="CM395" i="9" s="1"/>
  <c r="CL412" i="9"/>
  <c r="CM412" i="9" s="1"/>
  <c r="CL433" i="9"/>
  <c r="CM433" i="9" s="1"/>
  <c r="CL445" i="9"/>
  <c r="CM445" i="9" s="1"/>
  <c r="CL448" i="9"/>
  <c r="CM448" i="9" s="1"/>
  <c r="CL473" i="9"/>
  <c r="CM473" i="9" s="1"/>
  <c r="CL477" i="9"/>
  <c r="CM477" i="9" s="1"/>
  <c r="CL513" i="9"/>
  <c r="CM513" i="9" s="1"/>
  <c r="CL541" i="9"/>
  <c r="CM541" i="9" s="1"/>
  <c r="CL399" i="9"/>
  <c r="CM399" i="9" s="1"/>
  <c r="CL440" i="9"/>
  <c r="CM440" i="9" s="1"/>
  <c r="CL442" i="9"/>
  <c r="CM442" i="9" s="1"/>
  <c r="CL472" i="9"/>
  <c r="CM472" i="9" s="1"/>
  <c r="CD544" i="9"/>
  <c r="CE544" i="9" s="1"/>
  <c r="CL355" i="9"/>
  <c r="CM355" i="9" s="1"/>
  <c r="CL328" i="9"/>
  <c r="CM328" i="9" s="1"/>
  <c r="CL336" i="9"/>
  <c r="CM336" i="9" s="1"/>
  <c r="CL346" i="9"/>
  <c r="CM346" i="9" s="1"/>
  <c r="CD354" i="9"/>
  <c r="CE354" i="9" s="1"/>
  <c r="CL364" i="9"/>
  <c r="CM364" i="9" s="1"/>
  <c r="CL406" i="9"/>
  <c r="CM406" i="9" s="1"/>
  <c r="CL352" i="9"/>
  <c r="CM352" i="9" s="1"/>
  <c r="CL348" i="9"/>
  <c r="CM348" i="9" s="1"/>
  <c r="CL398" i="9"/>
  <c r="CM398" i="9" s="1"/>
  <c r="CL457" i="9"/>
  <c r="CM457" i="9" s="1"/>
  <c r="CL502" i="9"/>
  <c r="CM502" i="9" s="1"/>
  <c r="CL360" i="9"/>
  <c r="CM360" i="9" s="1"/>
  <c r="CL362" i="9"/>
  <c r="CM362" i="9" s="1"/>
  <c r="CL424" i="9"/>
  <c r="CM424" i="9" s="1"/>
  <c r="CL456" i="9"/>
  <c r="CM456" i="9" s="1"/>
  <c r="CL497" i="9"/>
  <c r="CM497" i="9" s="1"/>
  <c r="CD328" i="9"/>
  <c r="CE328" i="9" s="1"/>
  <c r="CL354" i="9"/>
  <c r="CM354" i="9" s="1"/>
  <c r="CL512" i="9"/>
  <c r="CM512" i="9" s="1"/>
  <c r="CL384" i="9"/>
  <c r="CM384" i="9" s="1"/>
  <c r="CD391" i="9"/>
  <c r="CE391" i="9" s="1"/>
  <c r="CL391" i="9"/>
  <c r="CM391" i="9" s="1"/>
  <c r="CL392" i="9"/>
  <c r="CM392" i="9" s="1"/>
  <c r="CD413" i="9"/>
  <c r="CE413" i="9" s="1"/>
  <c r="CD420" i="9"/>
  <c r="CE420" i="9" s="1"/>
  <c r="CD421" i="9"/>
  <c r="CE421" i="9" s="1"/>
  <c r="CL421" i="9"/>
  <c r="CM421" i="9" s="1"/>
  <c r="CL429" i="9"/>
  <c r="CM429" i="9" s="1"/>
  <c r="CL488" i="9"/>
  <c r="CM488" i="9" s="1"/>
  <c r="CD529" i="9"/>
  <c r="CE529" i="9" s="1"/>
  <c r="CD531" i="9"/>
  <c r="CE531" i="9" s="1"/>
  <c r="CD533" i="9"/>
  <c r="CE533" i="9" s="1"/>
  <c r="CL534" i="9"/>
  <c r="CM534" i="9" s="1"/>
  <c r="CD536" i="9"/>
  <c r="CE536" i="9" s="1"/>
  <c r="CL536" i="9"/>
  <c r="CM536" i="9" s="1"/>
  <c r="CD446" i="9"/>
  <c r="CE446" i="9" s="1"/>
  <c r="BW548" i="9"/>
  <c r="CL334" i="9"/>
  <c r="CM334" i="9" s="1"/>
  <c r="CD338" i="9"/>
  <c r="CE338" i="9" s="1"/>
  <c r="CL353" i="9"/>
  <c r="CM353" i="9" s="1"/>
  <c r="CD357" i="9"/>
  <c r="CE357" i="9" s="1"/>
  <c r="CL358" i="9"/>
  <c r="CM358" i="9" s="1"/>
  <c r="CD360" i="9"/>
  <c r="CE360" i="9" s="1"/>
  <c r="CL375" i="9"/>
  <c r="CM375" i="9" s="1"/>
  <c r="CD393" i="9"/>
  <c r="CE393" i="9" s="1"/>
  <c r="CD394" i="9"/>
  <c r="CE394" i="9" s="1"/>
  <c r="CL397" i="9"/>
  <c r="CM397" i="9" s="1"/>
  <c r="CD406" i="9"/>
  <c r="CE406" i="9" s="1"/>
  <c r="CD429" i="9"/>
  <c r="CE429" i="9" s="1"/>
  <c r="CL432" i="9"/>
  <c r="CM432" i="9" s="1"/>
  <c r="CD440" i="9"/>
  <c r="CE440" i="9" s="1"/>
  <c r="CD465" i="9"/>
  <c r="CE465" i="9" s="1"/>
  <c r="CD467" i="9"/>
  <c r="CE467" i="9" s="1"/>
  <c r="CD469" i="9"/>
  <c r="CE469" i="9" s="1"/>
  <c r="CL470" i="9"/>
  <c r="CM470" i="9" s="1"/>
  <c r="CD472" i="9"/>
  <c r="CE472" i="9" s="1"/>
  <c r="CD480" i="9"/>
  <c r="CE480" i="9" s="1"/>
  <c r="CD506" i="9"/>
  <c r="CE506" i="9" s="1"/>
  <c r="CD537" i="9"/>
  <c r="CE537" i="9" s="1"/>
  <c r="CD541" i="9"/>
  <c r="CE541" i="9" s="1"/>
  <c r="CL545" i="9"/>
  <c r="CM545" i="9" s="1"/>
  <c r="CD336" i="9"/>
  <c r="CE336" i="9" s="1"/>
  <c r="CD384" i="9"/>
  <c r="CE384" i="9" s="1"/>
  <c r="CL436" i="9"/>
  <c r="CM436" i="9" s="1"/>
  <c r="CD473" i="9"/>
  <c r="CE473" i="9" s="1"/>
  <c r="CL524" i="9"/>
  <c r="CM524" i="9" s="1"/>
  <c r="CL337" i="9"/>
  <c r="CM337" i="9" s="1"/>
  <c r="CD343" i="9"/>
  <c r="CE343" i="9" s="1"/>
  <c r="CD344" i="9"/>
  <c r="CE344" i="9" s="1"/>
  <c r="CD346" i="9"/>
  <c r="CE346" i="9" s="1"/>
  <c r="CL356" i="9"/>
  <c r="CM356" i="9" s="1"/>
  <c r="CL368" i="9"/>
  <c r="CM368" i="9" s="1"/>
  <c r="CD371" i="9"/>
  <c r="CE371" i="9" s="1"/>
  <c r="CD375" i="9"/>
  <c r="CE375" i="9" s="1"/>
  <c r="CD382" i="9"/>
  <c r="CE382" i="9" s="1"/>
  <c r="CL385" i="9"/>
  <c r="CM385" i="9" s="1"/>
  <c r="CL407" i="9"/>
  <c r="CM407" i="9" s="1"/>
  <c r="CD412" i="9"/>
  <c r="CE412" i="9" s="1"/>
  <c r="CD432" i="9"/>
  <c r="CE432" i="9" s="1"/>
  <c r="CD436" i="9"/>
  <c r="CE436" i="9" s="1"/>
  <c r="CL441" i="9"/>
  <c r="CM441" i="9" s="1"/>
  <c r="CL453" i="9"/>
  <c r="CM453" i="9" s="1"/>
  <c r="CD454" i="9"/>
  <c r="CE454" i="9" s="1"/>
  <c r="CD457" i="9"/>
  <c r="CE457" i="9" s="1"/>
  <c r="CL464" i="9"/>
  <c r="CM464" i="9" s="1"/>
  <c r="CD479" i="9"/>
  <c r="CE479" i="9" s="1"/>
  <c r="CL489" i="9"/>
  <c r="CM489" i="9" s="1"/>
  <c r="CL500" i="9"/>
  <c r="CM500" i="9" s="1"/>
  <c r="CL506" i="9"/>
  <c r="CM506" i="9" s="1"/>
  <c r="CL517" i="9"/>
  <c r="CM517" i="9" s="1"/>
  <c r="CL528" i="9"/>
  <c r="CM528" i="9" s="1"/>
  <c r="CL540" i="9"/>
  <c r="CM540" i="9" s="1"/>
  <c r="CD545" i="9"/>
  <c r="CE545" i="9" s="1"/>
  <c r="CD449" i="9"/>
  <c r="CE449" i="9" s="1"/>
  <c r="CD348" i="9"/>
  <c r="CE348" i="9" s="1"/>
  <c r="CD488" i="9"/>
  <c r="CE488" i="9" s="1"/>
  <c r="CL386" i="9"/>
  <c r="CM386" i="9" s="1"/>
  <c r="CD387" i="9"/>
  <c r="CE387" i="9" s="1"/>
  <c r="CL388" i="9"/>
  <c r="CM388" i="9" s="1"/>
  <c r="CD390" i="9"/>
  <c r="CE390" i="9" s="1"/>
  <c r="CL390" i="9"/>
  <c r="CM390" i="9" s="1"/>
  <c r="CD392" i="9"/>
  <c r="CE392" i="9" s="1"/>
  <c r="CL393" i="9"/>
  <c r="CM393" i="9" s="1"/>
  <c r="CD401" i="9"/>
  <c r="CE401" i="9" s="1"/>
  <c r="CD402" i="9"/>
  <c r="CE402" i="9" s="1"/>
  <c r="CL405" i="9"/>
  <c r="CM405" i="9" s="1"/>
  <c r="CD409" i="9"/>
  <c r="CE409" i="9" s="1"/>
  <c r="CD411" i="9"/>
  <c r="CE411" i="9" s="1"/>
  <c r="CD417" i="9"/>
  <c r="CE417" i="9" s="1"/>
  <c r="CL444" i="9"/>
  <c r="CM444" i="9" s="1"/>
  <c r="CD458" i="9"/>
  <c r="CE458" i="9" s="1"/>
  <c r="CL459" i="9"/>
  <c r="CM459" i="9" s="1"/>
  <c r="CL463" i="9"/>
  <c r="CM463" i="9" s="1"/>
  <c r="CL476" i="9"/>
  <c r="CM476" i="9" s="1"/>
  <c r="CD481" i="9"/>
  <c r="CE481" i="9" s="1"/>
  <c r="CD496" i="9"/>
  <c r="CE496" i="9" s="1"/>
  <c r="CD500" i="9"/>
  <c r="CE500" i="9" s="1"/>
  <c r="CL505" i="9"/>
  <c r="CM505" i="9" s="1"/>
  <c r="CD521" i="9"/>
  <c r="CE521" i="9" s="1"/>
  <c r="CD522" i="9"/>
  <c r="CE522" i="9" s="1"/>
  <c r="CL523" i="9"/>
  <c r="CM523" i="9" s="1"/>
  <c r="CL527" i="9"/>
  <c r="CM527" i="9" s="1"/>
  <c r="CL531" i="9"/>
  <c r="CM531" i="9" s="1"/>
  <c r="CD532" i="9"/>
  <c r="CE532" i="9" s="1"/>
  <c r="CL535" i="9"/>
  <c r="CM535" i="9" s="1"/>
  <c r="CL409" i="9"/>
  <c r="CM409" i="9" s="1"/>
  <c r="CL411" i="9"/>
  <c r="CM411" i="9" s="1"/>
  <c r="CL417" i="9"/>
  <c r="CM417" i="9" s="1"/>
  <c r="CD439" i="9"/>
  <c r="CE439" i="9" s="1"/>
  <c r="CD493" i="9"/>
  <c r="CE493" i="9" s="1"/>
  <c r="CL496" i="9"/>
  <c r="CM496" i="9" s="1"/>
  <c r="CD504" i="9"/>
  <c r="CE504" i="9" s="1"/>
  <c r="CL330" i="9"/>
  <c r="CM330" i="9" s="1"/>
  <c r="CD332" i="9"/>
  <c r="CE332" i="9" s="1"/>
  <c r="CD334" i="9"/>
  <c r="CE334" i="9" s="1"/>
  <c r="CL335" i="9"/>
  <c r="CM335" i="9" s="1"/>
  <c r="CL340" i="9"/>
  <c r="CM340" i="9" s="1"/>
  <c r="CL345" i="9"/>
  <c r="CM345" i="9" s="1"/>
  <c r="CL347" i="9"/>
  <c r="CM347" i="9" s="1"/>
  <c r="CL359" i="9"/>
  <c r="CM359" i="9" s="1"/>
  <c r="CL372" i="9"/>
  <c r="CM372" i="9" s="1"/>
  <c r="CL376" i="9"/>
  <c r="CM376" i="9" s="1"/>
  <c r="CL383" i="9"/>
  <c r="CM383" i="9" s="1"/>
  <c r="CD385" i="9"/>
  <c r="CE385" i="9" s="1"/>
  <c r="CL403" i="9"/>
  <c r="CM403" i="9" s="1"/>
  <c r="CL413" i="9"/>
  <c r="CM413" i="9" s="1"/>
  <c r="CL422" i="9"/>
  <c r="CM422" i="9" s="1"/>
  <c r="CD425" i="9"/>
  <c r="CE425" i="9" s="1"/>
  <c r="CL426" i="9"/>
  <c r="CM426" i="9" s="1"/>
  <c r="CD427" i="9"/>
  <c r="CE427" i="9" s="1"/>
  <c r="CD437" i="9"/>
  <c r="CE437" i="9" s="1"/>
  <c r="CD464" i="9"/>
  <c r="CE464" i="9" s="1"/>
  <c r="CL467" i="9"/>
  <c r="CM467" i="9" s="1"/>
  <c r="CD468" i="9"/>
  <c r="CE468" i="9" s="1"/>
  <c r="CL471" i="9"/>
  <c r="CM471" i="9" s="1"/>
  <c r="CL486" i="9"/>
  <c r="CM486" i="9" s="1"/>
  <c r="CD489" i="9"/>
  <c r="CE489" i="9" s="1"/>
  <c r="CL490" i="9"/>
  <c r="CM490" i="9" s="1"/>
  <c r="CD528" i="9"/>
  <c r="CE528" i="9" s="1"/>
  <c r="CL533" i="9"/>
  <c r="CM533" i="9" s="1"/>
  <c r="CL539" i="9"/>
  <c r="CM539" i="9" s="1"/>
  <c r="CL329" i="9"/>
  <c r="CM329" i="9" s="1"/>
  <c r="CL460" i="9"/>
  <c r="CM460" i="9" s="1"/>
  <c r="CD518" i="9"/>
  <c r="CE518" i="9" s="1"/>
  <c r="CL333" i="9"/>
  <c r="CM333" i="9" s="1"/>
  <c r="CL350" i="9"/>
  <c r="CM350" i="9" s="1"/>
  <c r="CD352" i="9"/>
  <c r="CE352" i="9" s="1"/>
  <c r="CL357" i="9"/>
  <c r="CM357" i="9" s="1"/>
  <c r="CD361" i="9"/>
  <c r="CE361" i="9" s="1"/>
  <c r="CD368" i="9"/>
  <c r="CE368" i="9" s="1"/>
  <c r="CL374" i="9"/>
  <c r="CM374" i="9" s="1"/>
  <c r="CD398" i="9"/>
  <c r="CE398" i="9" s="1"/>
  <c r="CD400" i="9"/>
  <c r="CE400" i="9" s="1"/>
  <c r="CD407" i="9"/>
  <c r="CE407" i="9" s="1"/>
  <c r="CD423" i="9"/>
  <c r="CE423" i="9" s="1"/>
  <c r="CD433" i="9"/>
  <c r="CE433" i="9" s="1"/>
  <c r="CL437" i="9"/>
  <c r="CM437" i="9" s="1"/>
  <c r="CD441" i="9"/>
  <c r="CE441" i="9" s="1"/>
  <c r="CD442" i="9"/>
  <c r="CE442" i="9" s="1"/>
  <c r="CD453" i="9"/>
  <c r="CE453" i="9" s="1"/>
  <c r="CD456" i="9"/>
  <c r="CE456" i="9" s="1"/>
  <c r="CL461" i="9"/>
  <c r="CM461" i="9" s="1"/>
  <c r="CL469" i="9"/>
  <c r="CM469" i="9" s="1"/>
  <c r="CD474" i="9"/>
  <c r="CE474" i="9" s="1"/>
  <c r="CL475" i="9"/>
  <c r="CM475" i="9" s="1"/>
  <c r="CD487" i="9"/>
  <c r="CE487" i="9" s="1"/>
  <c r="CD501" i="9"/>
  <c r="CE501" i="9" s="1"/>
  <c r="CD517" i="9"/>
  <c r="CE517" i="9" s="1"/>
  <c r="CL521" i="9"/>
  <c r="CM521" i="9" s="1"/>
  <c r="CL525" i="9"/>
  <c r="CM525" i="9" s="1"/>
  <c r="CL529" i="9"/>
  <c r="CM529" i="9" s="1"/>
  <c r="CL543" i="9"/>
  <c r="CM543" i="9" s="1"/>
  <c r="CL544" i="9"/>
  <c r="CM544" i="9" s="1"/>
  <c r="CD513" i="9"/>
  <c r="CE513" i="9" s="1"/>
  <c r="CD353" i="9"/>
  <c r="CE353" i="9" s="1"/>
  <c r="CD399" i="9"/>
  <c r="CE399" i="9" s="1"/>
  <c r="CD424" i="9"/>
  <c r="CE424" i="9" s="1"/>
  <c r="CD443" i="9"/>
  <c r="CE443" i="9" s="1"/>
  <c r="CD477" i="9"/>
  <c r="CE477" i="9" s="1"/>
  <c r="CL481" i="9"/>
  <c r="CM481" i="9" s="1"/>
  <c r="CD330" i="9"/>
  <c r="CE330" i="9" s="1"/>
  <c r="CL338" i="9"/>
  <c r="CM338" i="9" s="1"/>
  <c r="CD340" i="9"/>
  <c r="CE340" i="9" s="1"/>
  <c r="CD347" i="9"/>
  <c r="CE347" i="9" s="1"/>
  <c r="CD366" i="9"/>
  <c r="CE366" i="9" s="1"/>
  <c r="CL369" i="9"/>
  <c r="CM369" i="9" s="1"/>
  <c r="CD383" i="9"/>
  <c r="CE383" i="9" s="1"/>
  <c r="CL401" i="9"/>
  <c r="CM401" i="9" s="1"/>
  <c r="CL416" i="9"/>
  <c r="CM416" i="9" s="1"/>
  <c r="CL465" i="9"/>
  <c r="CM465" i="9" s="1"/>
  <c r="CL479" i="9"/>
  <c r="CM479" i="9" s="1"/>
  <c r="CL480" i="9"/>
  <c r="CM480" i="9" s="1"/>
  <c r="CL492" i="9"/>
  <c r="CM492" i="9" s="1"/>
  <c r="CL501" i="9"/>
  <c r="CM501" i="9" s="1"/>
  <c r="CD505" i="9"/>
  <c r="CE505" i="9" s="1"/>
  <c r="CD520" i="9"/>
  <c r="CE520" i="9" s="1"/>
  <c r="CL537" i="9"/>
  <c r="CM537" i="9" s="1"/>
  <c r="BO548" i="9"/>
  <c r="CD605" i="9"/>
  <c r="CE605" i="9" s="1"/>
  <c r="CD611" i="9"/>
  <c r="CE611" i="9" s="1"/>
  <c r="CD603" i="9"/>
  <c r="CE603" i="9" s="1"/>
  <c r="CD607" i="9"/>
  <c r="CE607" i="9" s="1"/>
  <c r="CD614" i="9"/>
  <c r="CE614" i="9" s="1"/>
  <c r="CL620" i="9"/>
  <c r="CM620" i="9" s="1"/>
  <c r="CD621" i="9"/>
  <c r="CE621" i="9" s="1"/>
  <c r="CL605" i="9"/>
  <c r="CM605" i="9" s="1"/>
  <c r="CD671" i="9"/>
  <c r="CE671" i="9" s="1"/>
  <c r="CD630" i="9"/>
  <c r="CE630" i="9" s="1"/>
  <c r="CD645" i="9"/>
  <c r="CE645" i="9" s="1"/>
  <c r="CD647" i="9"/>
  <c r="CE647" i="9" s="1"/>
  <c r="CL648" i="9"/>
  <c r="CM648" i="9" s="1"/>
  <c r="CD662" i="9"/>
  <c r="CE662" i="9" s="1"/>
  <c r="CD679" i="9"/>
  <c r="CE679" i="9" s="1"/>
  <c r="CL680" i="9"/>
  <c r="CM680" i="9" s="1"/>
  <c r="CD689" i="9"/>
  <c r="CE689" i="9" s="1"/>
  <c r="CD709" i="9"/>
  <c r="CE709" i="9" s="1"/>
  <c r="CD744" i="9"/>
  <c r="CE744" i="9" s="1"/>
  <c r="CL745" i="9"/>
  <c r="CM745" i="9" s="1"/>
  <c r="CD746" i="9"/>
  <c r="CE746" i="9" s="1"/>
  <c r="CL765" i="9"/>
  <c r="CM765" i="9" s="1"/>
  <c r="CD769" i="9"/>
  <c r="CE769" i="9" s="1"/>
  <c r="CL784" i="9"/>
  <c r="CM784" i="9" s="1"/>
  <c r="CD632" i="9"/>
  <c r="CE632" i="9" s="1"/>
  <c r="CD649" i="9"/>
  <c r="CE649" i="9" s="1"/>
  <c r="CD664" i="9"/>
  <c r="CE664" i="9" s="1"/>
  <c r="CD681" i="9"/>
  <c r="CE681" i="9" s="1"/>
  <c r="CD636" i="9"/>
  <c r="CE636" i="9" s="1"/>
  <c r="CL637" i="9"/>
  <c r="CM637" i="9" s="1"/>
  <c r="CL652" i="9"/>
  <c r="CM652" i="9" s="1"/>
  <c r="CD653" i="9"/>
  <c r="CE653" i="9" s="1"/>
  <c r="CL654" i="9"/>
  <c r="CM654" i="9" s="1"/>
  <c r="CD655" i="9"/>
  <c r="CE655" i="9" s="1"/>
  <c r="CD668" i="9"/>
  <c r="CE668" i="9" s="1"/>
  <c r="CL669" i="9"/>
  <c r="CM669" i="9" s="1"/>
  <c r="CL684" i="9"/>
  <c r="CM684" i="9" s="1"/>
  <c r="CD685" i="9"/>
  <c r="CE685" i="9" s="1"/>
  <c r="CD731" i="9"/>
  <c r="CE731" i="9" s="1"/>
  <c r="CD800" i="9"/>
  <c r="CE800" i="9" s="1"/>
  <c r="CL639" i="9"/>
  <c r="CM639" i="9" s="1"/>
  <c r="CD657" i="9"/>
  <c r="CE657" i="9" s="1"/>
  <c r="CL671" i="9"/>
  <c r="CM671" i="9" s="1"/>
  <c r="CD672" i="9"/>
  <c r="CE672" i="9" s="1"/>
  <c r="CL701" i="9"/>
  <c r="CM701" i="9" s="1"/>
  <c r="CL720" i="9"/>
  <c r="CM720" i="9" s="1"/>
  <c r="CD750" i="9"/>
  <c r="CE750" i="9" s="1"/>
  <c r="CL794" i="9"/>
  <c r="CM794" i="9" s="1"/>
  <c r="CD796" i="9"/>
  <c r="CE796" i="9" s="1"/>
  <c r="CL628" i="9"/>
  <c r="CM628" i="9" s="1"/>
  <c r="CD629" i="9"/>
  <c r="CE629" i="9" s="1"/>
  <c r="CL630" i="9"/>
  <c r="CM630" i="9" s="1"/>
  <c r="CL632" i="9"/>
  <c r="CM632" i="9" s="1"/>
  <c r="CD644" i="9"/>
  <c r="CE644" i="9" s="1"/>
  <c r="CL645" i="9"/>
  <c r="CM645" i="9" s="1"/>
  <c r="CD646" i="9"/>
  <c r="CE646" i="9" s="1"/>
  <c r="CL660" i="9"/>
  <c r="CM660" i="9" s="1"/>
  <c r="CL662" i="9"/>
  <c r="CM662" i="9" s="1"/>
  <c r="CL664" i="9"/>
  <c r="CM664" i="9" s="1"/>
  <c r="CD676" i="9"/>
  <c r="CE676" i="9" s="1"/>
  <c r="CL677" i="9"/>
  <c r="CM677" i="9" s="1"/>
  <c r="CD678" i="9"/>
  <c r="CE678" i="9" s="1"/>
  <c r="CL689" i="9"/>
  <c r="CM689" i="9" s="1"/>
  <c r="CD775" i="9"/>
  <c r="CE775" i="9" s="1"/>
  <c r="CD813" i="9"/>
  <c r="CE813" i="9" s="1"/>
  <c r="CL821" i="9"/>
  <c r="CM821" i="9" s="1"/>
  <c r="CD625" i="9"/>
  <c r="CE625" i="9" s="1"/>
  <c r="CD640" i="9"/>
  <c r="CE640" i="9" s="1"/>
  <c r="CL647" i="9"/>
  <c r="CM647" i="9" s="1"/>
  <c r="CD661" i="9"/>
  <c r="CE661" i="9" s="1"/>
  <c r="CL679" i="9"/>
  <c r="CM679" i="9" s="1"/>
  <c r="CD773" i="9"/>
  <c r="CE773" i="9" s="1"/>
  <c r="CD806" i="9"/>
  <c r="CE806" i="9" s="1"/>
  <c r="CL809" i="9"/>
  <c r="CM809" i="9" s="1"/>
  <c r="CL686" i="9"/>
  <c r="CM686" i="9" s="1"/>
  <c r="CL694" i="9"/>
  <c r="CM694" i="9" s="1"/>
  <c r="CD697" i="9"/>
  <c r="CE697" i="9" s="1"/>
  <c r="CL704" i="9"/>
  <c r="CM704" i="9" s="1"/>
  <c r="CL727" i="9"/>
  <c r="CM727" i="9" s="1"/>
  <c r="CD728" i="9"/>
  <c r="CE728" i="9" s="1"/>
  <c r="CL729" i="9"/>
  <c r="CM729" i="9" s="1"/>
  <c r="CD734" i="9"/>
  <c r="CE734" i="9" s="1"/>
  <c r="CD738" i="9"/>
  <c r="CE738" i="9" s="1"/>
  <c r="CL758" i="9"/>
  <c r="CM758" i="9" s="1"/>
  <c r="CD761" i="9"/>
  <c r="CE761" i="9" s="1"/>
  <c r="CL791" i="9"/>
  <c r="CM791" i="9" s="1"/>
  <c r="CD792" i="9"/>
  <c r="CE792" i="9" s="1"/>
  <c r="CL793" i="9"/>
  <c r="CM793" i="9" s="1"/>
  <c r="CD802" i="9"/>
  <c r="CE802" i="9" s="1"/>
  <c r="CD816" i="9"/>
  <c r="CE816" i="9" s="1"/>
  <c r="CD688" i="9"/>
  <c r="CE688" i="9" s="1"/>
  <c r="CL696" i="9"/>
  <c r="CM696" i="9" s="1"/>
  <c r="CL706" i="9"/>
  <c r="CM706" i="9" s="1"/>
  <c r="CD718" i="9"/>
  <c r="CE718" i="9" s="1"/>
  <c r="CL719" i="9"/>
  <c r="CM719" i="9" s="1"/>
  <c r="CD720" i="9"/>
  <c r="CE720" i="9" s="1"/>
  <c r="CL721" i="9"/>
  <c r="CM721" i="9" s="1"/>
  <c r="CD726" i="9"/>
  <c r="CE726" i="9" s="1"/>
  <c r="CD730" i="9"/>
  <c r="CE730" i="9" s="1"/>
  <c r="CL750" i="9"/>
  <c r="CM750" i="9" s="1"/>
  <c r="CD751" i="9"/>
  <c r="CE751" i="9" s="1"/>
  <c r="CD753" i="9"/>
  <c r="CE753" i="9" s="1"/>
  <c r="CL760" i="9"/>
  <c r="CM760" i="9" s="1"/>
  <c r="CL783" i="9"/>
  <c r="CM783" i="9" s="1"/>
  <c r="CD784" i="9"/>
  <c r="CE784" i="9" s="1"/>
  <c r="CL785" i="9"/>
  <c r="CM785" i="9" s="1"/>
  <c r="CD790" i="9"/>
  <c r="CE790" i="9" s="1"/>
  <c r="CD794" i="9"/>
  <c r="CE794" i="9" s="1"/>
  <c r="CD818" i="9"/>
  <c r="CE818" i="9" s="1"/>
  <c r="CL698" i="9"/>
  <c r="CM698" i="9" s="1"/>
  <c r="CL711" i="9"/>
  <c r="CM711" i="9" s="1"/>
  <c r="CD712" i="9"/>
  <c r="CE712" i="9" s="1"/>
  <c r="CL713" i="9"/>
  <c r="CM713" i="9" s="1"/>
  <c r="CD722" i="9"/>
  <c r="CE722" i="9" s="1"/>
  <c r="CL742" i="9"/>
  <c r="CM742" i="9" s="1"/>
  <c r="CD743" i="9"/>
  <c r="CE743" i="9" s="1"/>
  <c r="CL752" i="9"/>
  <c r="CM752" i="9" s="1"/>
  <c r="CL762" i="9"/>
  <c r="CM762" i="9" s="1"/>
  <c r="CL775" i="9"/>
  <c r="CM775" i="9" s="1"/>
  <c r="CD776" i="9"/>
  <c r="CE776" i="9" s="1"/>
  <c r="CL777" i="9"/>
  <c r="CM777" i="9" s="1"/>
  <c r="CD782" i="9"/>
  <c r="CE782" i="9" s="1"/>
  <c r="CD786" i="9"/>
  <c r="CE786" i="9" s="1"/>
  <c r="CL806" i="9"/>
  <c r="CM806" i="9" s="1"/>
  <c r="CD807" i="9"/>
  <c r="CE807" i="9" s="1"/>
  <c r="CL815" i="9"/>
  <c r="CM815" i="9" s="1"/>
  <c r="CL703" i="9"/>
  <c r="CM703" i="9" s="1"/>
  <c r="CD704" i="9"/>
  <c r="CE704" i="9" s="1"/>
  <c r="CL705" i="9"/>
  <c r="CM705" i="9" s="1"/>
  <c r="CD710" i="9"/>
  <c r="CE710" i="9" s="1"/>
  <c r="CL734" i="9"/>
  <c r="CM734" i="9" s="1"/>
  <c r="CL744" i="9"/>
  <c r="CM744" i="9" s="1"/>
  <c r="CL754" i="9"/>
  <c r="CM754" i="9" s="1"/>
  <c r="CL767" i="9"/>
  <c r="CM767" i="9" s="1"/>
  <c r="CD768" i="9"/>
  <c r="CE768" i="9" s="1"/>
  <c r="CL769" i="9"/>
  <c r="CM769" i="9" s="1"/>
  <c r="CD774" i="9"/>
  <c r="CE774" i="9" s="1"/>
  <c r="CL798" i="9"/>
  <c r="CM798" i="9" s="1"/>
  <c r="CL808" i="9"/>
  <c r="CM808" i="9" s="1"/>
  <c r="CD686" i="9"/>
  <c r="CE686" i="9" s="1"/>
  <c r="CL695" i="9"/>
  <c r="CM695" i="9" s="1"/>
  <c r="CL697" i="9"/>
  <c r="CM697" i="9" s="1"/>
  <c r="CD702" i="9"/>
  <c r="CE702" i="9" s="1"/>
  <c r="CL726" i="9"/>
  <c r="CM726" i="9" s="1"/>
  <c r="CD727" i="9"/>
  <c r="CE727" i="9" s="1"/>
  <c r="CL736" i="9"/>
  <c r="CM736" i="9" s="1"/>
  <c r="CL759" i="9"/>
  <c r="CM759" i="9" s="1"/>
  <c r="CL761" i="9"/>
  <c r="CM761" i="9" s="1"/>
  <c r="CD766" i="9"/>
  <c r="CE766" i="9" s="1"/>
  <c r="CL790" i="9"/>
  <c r="CM790" i="9" s="1"/>
  <c r="CD791" i="9"/>
  <c r="CE791" i="9" s="1"/>
  <c r="CL800" i="9"/>
  <c r="CM800" i="9" s="1"/>
  <c r="CL814" i="9"/>
  <c r="CM814" i="9" s="1"/>
  <c r="CD694" i="9"/>
  <c r="CE694" i="9" s="1"/>
  <c r="CD698" i="9"/>
  <c r="CE698" i="9" s="1"/>
  <c r="CD719" i="9"/>
  <c r="CE719" i="9" s="1"/>
  <c r="CD721" i="9"/>
  <c r="CE721" i="9" s="1"/>
  <c r="CL728" i="9"/>
  <c r="CM728" i="9" s="1"/>
  <c r="CL738" i="9"/>
  <c r="CM738" i="9" s="1"/>
  <c r="CL751" i="9"/>
  <c r="CM751" i="9" s="1"/>
  <c r="CD752" i="9"/>
  <c r="CE752" i="9" s="1"/>
  <c r="CL753" i="9"/>
  <c r="CM753" i="9" s="1"/>
  <c r="CD758" i="9"/>
  <c r="CE758" i="9" s="1"/>
  <c r="CD762" i="9"/>
  <c r="CE762" i="9" s="1"/>
  <c r="CD783" i="9"/>
  <c r="CE783" i="9" s="1"/>
  <c r="CD785" i="9"/>
  <c r="CE785" i="9" s="1"/>
  <c r="CL792" i="9"/>
  <c r="CM792" i="9" s="1"/>
  <c r="CL802" i="9"/>
  <c r="CM802" i="9" s="1"/>
  <c r="CL816" i="9"/>
  <c r="CM816" i="9" s="1"/>
  <c r="BQ548" i="9"/>
  <c r="BY548" i="9"/>
  <c r="CG548" i="9"/>
  <c r="CD351" i="9"/>
  <c r="CE351" i="9" s="1"/>
  <c r="CD363" i="9"/>
  <c r="CE363" i="9" s="1"/>
  <c r="CD370" i="9"/>
  <c r="CE370" i="9" s="1"/>
  <c r="CD372" i="9"/>
  <c r="CE372" i="9" s="1"/>
  <c r="CD376" i="9"/>
  <c r="CE376" i="9" s="1"/>
  <c r="BX548" i="9"/>
  <c r="BJ548" i="9"/>
  <c r="BR548" i="9"/>
  <c r="BZ548" i="9"/>
  <c r="CH548" i="9"/>
  <c r="CD342" i="9"/>
  <c r="CE342" i="9" s="1"/>
  <c r="CD365" i="9"/>
  <c r="CE365" i="9" s="1"/>
  <c r="CD367" i="9"/>
  <c r="CE367" i="9" s="1"/>
  <c r="CD380" i="9"/>
  <c r="CE380" i="9" s="1"/>
  <c r="CD404" i="9"/>
  <c r="CE404" i="9" s="1"/>
  <c r="CD339" i="9"/>
  <c r="CE339" i="9" s="1"/>
  <c r="BK548" i="9"/>
  <c r="CA548" i="9"/>
  <c r="CI548" i="9"/>
  <c r="CD329" i="9"/>
  <c r="CE329" i="9" s="1"/>
  <c r="CL331" i="9"/>
  <c r="CM331" i="9" s="1"/>
  <c r="CL341" i="9"/>
  <c r="CM341" i="9" s="1"/>
  <c r="CD355" i="9"/>
  <c r="CE355" i="9" s="1"/>
  <c r="CD359" i="9"/>
  <c r="CE359" i="9" s="1"/>
  <c r="CL366" i="9"/>
  <c r="CM366" i="9" s="1"/>
  <c r="CD345" i="9"/>
  <c r="CE345" i="9" s="1"/>
  <c r="BP548" i="9"/>
  <c r="BS548" i="9"/>
  <c r="BL548" i="9"/>
  <c r="BT548" i="9"/>
  <c r="CB548" i="9"/>
  <c r="CJ548" i="9"/>
  <c r="CD333" i="9"/>
  <c r="CE333" i="9" s="1"/>
  <c r="CL343" i="9"/>
  <c r="CM343" i="9" s="1"/>
  <c r="CD350" i="9"/>
  <c r="CE350" i="9" s="1"/>
  <c r="CL361" i="9"/>
  <c r="CM361" i="9" s="1"/>
  <c r="CL377" i="9"/>
  <c r="CM377" i="9" s="1"/>
  <c r="CD396" i="9"/>
  <c r="CE396" i="9" s="1"/>
  <c r="CF548" i="9"/>
  <c r="BU548" i="9"/>
  <c r="CC548" i="9"/>
  <c r="CK548" i="9"/>
  <c r="CD331" i="9"/>
  <c r="CE331" i="9" s="1"/>
  <c r="CD335" i="9"/>
  <c r="CE335" i="9" s="1"/>
  <c r="CD337" i="9"/>
  <c r="CE337" i="9" s="1"/>
  <c r="CL339" i="9"/>
  <c r="CM339" i="9" s="1"/>
  <c r="CL349" i="9"/>
  <c r="CM349" i="9" s="1"/>
  <c r="CL363" i="9"/>
  <c r="CM363" i="9" s="1"/>
  <c r="CD373" i="9"/>
  <c r="CE373" i="9" s="1"/>
  <c r="CD349" i="9"/>
  <c r="CE349" i="9" s="1"/>
  <c r="BM548" i="9"/>
  <c r="BN548" i="9"/>
  <c r="BV548" i="9"/>
  <c r="CL332" i="9"/>
  <c r="CM332" i="9" s="1"/>
  <c r="CD341" i="9"/>
  <c r="CE341" i="9" s="1"/>
  <c r="CL342" i="9"/>
  <c r="CM342" i="9" s="1"/>
  <c r="CL351" i="9"/>
  <c r="CM351" i="9" s="1"/>
  <c r="CD356" i="9"/>
  <c r="CE356" i="9" s="1"/>
  <c r="CD358" i="9"/>
  <c r="CE358" i="9" s="1"/>
  <c r="CD364" i="9"/>
  <c r="CE364" i="9" s="1"/>
  <c r="CL367" i="9"/>
  <c r="CM367" i="9" s="1"/>
  <c r="CD369" i="9"/>
  <c r="CE369" i="9" s="1"/>
  <c r="CD377" i="9"/>
  <c r="CE377" i="9" s="1"/>
  <c r="CL389" i="9"/>
  <c r="CM389" i="9" s="1"/>
  <c r="CD416" i="9"/>
  <c r="CE416" i="9" s="1"/>
  <c r="CD461" i="9"/>
  <c r="CE461" i="9" s="1"/>
  <c r="CD512" i="9"/>
  <c r="CE512" i="9" s="1"/>
  <c r="CD362" i="9"/>
  <c r="CE362" i="9" s="1"/>
  <c r="CL378" i="9"/>
  <c r="CM378" i="9" s="1"/>
  <c r="CD389" i="9"/>
  <c r="CE389" i="9" s="1"/>
  <c r="CD491" i="9"/>
  <c r="CE491" i="9" s="1"/>
  <c r="CD379" i="9"/>
  <c r="CE379" i="9" s="1"/>
  <c r="CL381" i="9"/>
  <c r="CM381" i="9" s="1"/>
  <c r="CL509" i="9"/>
  <c r="CM509" i="9" s="1"/>
  <c r="CD525" i="9"/>
  <c r="CE525" i="9" s="1"/>
  <c r="CL373" i="9"/>
  <c r="CM373" i="9" s="1"/>
  <c r="CL425" i="9"/>
  <c r="CM425" i="9" s="1"/>
  <c r="CD448" i="9"/>
  <c r="CE448" i="9" s="1"/>
  <c r="CD497" i="9"/>
  <c r="CE497" i="9" s="1"/>
  <c r="CD507" i="9"/>
  <c r="CE507" i="9" s="1"/>
  <c r="CL380" i="9"/>
  <c r="CM380" i="9" s="1"/>
  <c r="CD386" i="9"/>
  <c r="CE386" i="9" s="1"/>
  <c r="CD388" i="9"/>
  <c r="CE388" i="9" s="1"/>
  <c r="CL394" i="9"/>
  <c r="CM394" i="9" s="1"/>
  <c r="CD395" i="9"/>
  <c r="CE395" i="9" s="1"/>
  <c r="CL396" i="9"/>
  <c r="CM396" i="9" s="1"/>
  <c r="CL402" i="9"/>
  <c r="CM402" i="9" s="1"/>
  <c r="CD403" i="9"/>
  <c r="CE403" i="9" s="1"/>
  <c r="CL404" i="9"/>
  <c r="CM404" i="9" s="1"/>
  <c r="CL408" i="9"/>
  <c r="CM408" i="9" s="1"/>
  <c r="CD462" i="9"/>
  <c r="CE462" i="9" s="1"/>
  <c r="CD538" i="9"/>
  <c r="CE538" i="9" s="1"/>
  <c r="CL365" i="9"/>
  <c r="CM365" i="9" s="1"/>
  <c r="CL370" i="9"/>
  <c r="CM370" i="9" s="1"/>
  <c r="CD378" i="9"/>
  <c r="CE378" i="9" s="1"/>
  <c r="CD381" i="9"/>
  <c r="CE381" i="9" s="1"/>
  <c r="CL387" i="9"/>
  <c r="CM387" i="9" s="1"/>
  <c r="CD397" i="9"/>
  <c r="CE397" i="9" s="1"/>
  <c r="CL400" i="9"/>
  <c r="CM400" i="9" s="1"/>
  <c r="CD405" i="9"/>
  <c r="CE405" i="9" s="1"/>
  <c r="CD408" i="9"/>
  <c r="CE408" i="9" s="1"/>
  <c r="CD445" i="9"/>
  <c r="CE445" i="9" s="1"/>
  <c r="CD509" i="9"/>
  <c r="CE509" i="9" s="1"/>
  <c r="CL414" i="9"/>
  <c r="CM414" i="9" s="1"/>
  <c r="CD431" i="9"/>
  <c r="CE431" i="9" s="1"/>
  <c r="CL434" i="9"/>
  <c r="CM434" i="9" s="1"/>
  <c r="CD435" i="9"/>
  <c r="CE435" i="9" s="1"/>
  <c r="CD466" i="9"/>
  <c r="CE466" i="9" s="1"/>
  <c r="CL468" i="9"/>
  <c r="CM468" i="9" s="1"/>
  <c r="CD476" i="9"/>
  <c r="CE476" i="9" s="1"/>
  <c r="CL478" i="9"/>
  <c r="CM478" i="9" s="1"/>
  <c r="CD495" i="9"/>
  <c r="CE495" i="9" s="1"/>
  <c r="CL498" i="9"/>
  <c r="CM498" i="9" s="1"/>
  <c r="CD499" i="9"/>
  <c r="CE499" i="9" s="1"/>
  <c r="CD510" i="9"/>
  <c r="CE510" i="9" s="1"/>
  <c r="CD530" i="9"/>
  <c r="CE530" i="9" s="1"/>
  <c r="CL532" i="9"/>
  <c r="CM532" i="9" s="1"/>
  <c r="CD540" i="9"/>
  <c r="CE540" i="9" s="1"/>
  <c r="CL542" i="9"/>
  <c r="CM542" i="9" s="1"/>
  <c r="CD546" i="9"/>
  <c r="CE546" i="9" s="1"/>
  <c r="CL410" i="9"/>
  <c r="CM410" i="9" s="1"/>
  <c r="CD415" i="9"/>
  <c r="CE415" i="9" s="1"/>
  <c r="CL418" i="9"/>
  <c r="CM418" i="9" s="1"/>
  <c r="CD419" i="9"/>
  <c r="CE419" i="9" s="1"/>
  <c r="CD438" i="9"/>
  <c r="CE438" i="9" s="1"/>
  <c r="CL447" i="9"/>
  <c r="CM447" i="9" s="1"/>
  <c r="CD450" i="9"/>
  <c r="CE450" i="9" s="1"/>
  <c r="CL451" i="9"/>
  <c r="CM451" i="9" s="1"/>
  <c r="CL452" i="9"/>
  <c r="CM452" i="9" s="1"/>
  <c r="CD460" i="9"/>
  <c r="CE460" i="9" s="1"/>
  <c r="CL462" i="9"/>
  <c r="CM462" i="9" s="1"/>
  <c r="CD471" i="9"/>
  <c r="CE471" i="9" s="1"/>
  <c r="CL482" i="9"/>
  <c r="CM482" i="9" s="1"/>
  <c r="CD483" i="9"/>
  <c r="CE483" i="9" s="1"/>
  <c r="CL511" i="9"/>
  <c r="CM511" i="9" s="1"/>
  <c r="CD514" i="9"/>
  <c r="CE514" i="9" s="1"/>
  <c r="CL515" i="9"/>
  <c r="CM515" i="9" s="1"/>
  <c r="CL516" i="9"/>
  <c r="CM516" i="9" s="1"/>
  <c r="CD524" i="9"/>
  <c r="CE524" i="9" s="1"/>
  <c r="CL526" i="9"/>
  <c r="CM526" i="9" s="1"/>
  <c r="CD543" i="9"/>
  <c r="CE543" i="9" s="1"/>
  <c r="CL546" i="9"/>
  <c r="CM546" i="9" s="1"/>
  <c r="CD547" i="9"/>
  <c r="CE547" i="9" s="1"/>
  <c r="CD430" i="9"/>
  <c r="CE430" i="9" s="1"/>
  <c r="CL439" i="9"/>
  <c r="CM439" i="9" s="1"/>
  <c r="CL443" i="9"/>
  <c r="CM443" i="9" s="1"/>
  <c r="CD452" i="9"/>
  <c r="CE452" i="9" s="1"/>
  <c r="CL454" i="9"/>
  <c r="CM454" i="9" s="1"/>
  <c r="CD463" i="9"/>
  <c r="CE463" i="9" s="1"/>
  <c r="CL474" i="9"/>
  <c r="CM474" i="9" s="1"/>
  <c r="CD475" i="9"/>
  <c r="CE475" i="9" s="1"/>
  <c r="CD502" i="9"/>
  <c r="CE502" i="9" s="1"/>
  <c r="CL503" i="9"/>
  <c r="CM503" i="9" s="1"/>
  <c r="CL507" i="9"/>
  <c r="CM507" i="9" s="1"/>
  <c r="CL508" i="9"/>
  <c r="CM508" i="9" s="1"/>
  <c r="CD516" i="9"/>
  <c r="CE516" i="9" s="1"/>
  <c r="CL518" i="9"/>
  <c r="CM518" i="9" s="1"/>
  <c r="CD535" i="9"/>
  <c r="CE535" i="9" s="1"/>
  <c r="CL538" i="9"/>
  <c r="CM538" i="9" s="1"/>
  <c r="CD539" i="9"/>
  <c r="CE539" i="9" s="1"/>
  <c r="CD422" i="9"/>
  <c r="CE422" i="9" s="1"/>
  <c r="CL431" i="9"/>
  <c r="CM431" i="9" s="1"/>
  <c r="CD434" i="9"/>
  <c r="CE434" i="9" s="1"/>
  <c r="CL435" i="9"/>
  <c r="CM435" i="9" s="1"/>
  <c r="CD444" i="9"/>
  <c r="CE444" i="9" s="1"/>
  <c r="CL446" i="9"/>
  <c r="CM446" i="9" s="1"/>
  <c r="CL466" i="9"/>
  <c r="CM466" i="9" s="1"/>
  <c r="CD494" i="9"/>
  <c r="CE494" i="9" s="1"/>
  <c r="CL495" i="9"/>
  <c r="CM495" i="9" s="1"/>
  <c r="CD498" i="9"/>
  <c r="CE498" i="9" s="1"/>
  <c r="CL499" i="9"/>
  <c r="CM499" i="9" s="1"/>
  <c r="CD508" i="9"/>
  <c r="CE508" i="9" s="1"/>
  <c r="CL510" i="9"/>
  <c r="CM510" i="9" s="1"/>
  <c r="CD519" i="9"/>
  <c r="CE519" i="9" s="1"/>
  <c r="CD527" i="9"/>
  <c r="CE527" i="9" s="1"/>
  <c r="CL530" i="9"/>
  <c r="CM530" i="9" s="1"/>
  <c r="CD542" i="9"/>
  <c r="CE542" i="9" s="1"/>
  <c r="CD410" i="9"/>
  <c r="CE410" i="9" s="1"/>
  <c r="CD414" i="9"/>
  <c r="CE414" i="9" s="1"/>
  <c r="CL423" i="9"/>
  <c r="CM423" i="9" s="1"/>
  <c r="CD426" i="9"/>
  <c r="CE426" i="9" s="1"/>
  <c r="CL427" i="9"/>
  <c r="CM427" i="9" s="1"/>
  <c r="CL428" i="9"/>
  <c r="CM428" i="9" s="1"/>
  <c r="CL438" i="9"/>
  <c r="CM438" i="9" s="1"/>
  <c r="CD447" i="9"/>
  <c r="CE447" i="9" s="1"/>
  <c r="CD455" i="9"/>
  <c r="CE455" i="9" s="1"/>
  <c r="CL458" i="9"/>
  <c r="CM458" i="9" s="1"/>
  <c r="CD459" i="9"/>
  <c r="CE459" i="9" s="1"/>
  <c r="CD478" i="9"/>
  <c r="CE478" i="9" s="1"/>
  <c r="CD486" i="9"/>
  <c r="CE486" i="9" s="1"/>
  <c r="CL487" i="9"/>
  <c r="CM487" i="9" s="1"/>
  <c r="CD490" i="9"/>
  <c r="CE490" i="9" s="1"/>
  <c r="CL491" i="9"/>
  <c r="CM491" i="9" s="1"/>
  <c r="CL522" i="9"/>
  <c r="CM522" i="9" s="1"/>
  <c r="CD523" i="9"/>
  <c r="CE523" i="9" s="1"/>
  <c r="CD534" i="9"/>
  <c r="CE534" i="9" s="1"/>
  <c r="CL415" i="9"/>
  <c r="CM415" i="9" s="1"/>
  <c r="CD418" i="9"/>
  <c r="CE418" i="9" s="1"/>
  <c r="CL419" i="9"/>
  <c r="CM419" i="9" s="1"/>
  <c r="CL420" i="9"/>
  <c r="CM420" i="9" s="1"/>
  <c r="CD428" i="9"/>
  <c r="CE428" i="9" s="1"/>
  <c r="CL430" i="9"/>
  <c r="CM430" i="9" s="1"/>
  <c r="CL450" i="9"/>
  <c r="CM450" i="9" s="1"/>
  <c r="CD451" i="9"/>
  <c r="CE451" i="9" s="1"/>
  <c r="CD470" i="9"/>
  <c r="CE470" i="9" s="1"/>
  <c r="CD482" i="9"/>
  <c r="CE482" i="9" s="1"/>
  <c r="CL483" i="9"/>
  <c r="CM483" i="9" s="1"/>
  <c r="CL484" i="9"/>
  <c r="CM484" i="9" s="1"/>
  <c r="CD492" i="9"/>
  <c r="CE492" i="9" s="1"/>
  <c r="CL494" i="9"/>
  <c r="CM494" i="9" s="1"/>
  <c r="CD503" i="9"/>
  <c r="CE503" i="9" s="1"/>
  <c r="CD511" i="9"/>
  <c r="CE511" i="9" s="1"/>
  <c r="CL514" i="9"/>
  <c r="CM514" i="9" s="1"/>
  <c r="CD515" i="9"/>
  <c r="CE515" i="9" s="1"/>
  <c r="CD526" i="9"/>
  <c r="CE526" i="9" s="1"/>
  <c r="CL547" i="9"/>
  <c r="CM547" i="9" s="1"/>
  <c r="CT1069" i="9"/>
  <c r="CT1035" i="9"/>
  <c r="CT993" i="9"/>
  <c r="CT922" i="9"/>
  <c r="CT467" i="9"/>
  <c r="CT955" i="9"/>
  <c r="CT935" i="9"/>
  <c r="CT981" i="9"/>
  <c r="CT912" i="9"/>
  <c r="CT531" i="9"/>
  <c r="CT1032" i="9"/>
  <c r="CT454" i="9"/>
  <c r="CT324" i="9"/>
  <c r="CT973" i="9"/>
  <c r="CT939" i="9"/>
  <c r="CT937" i="9"/>
  <c r="CT913" i="9"/>
  <c r="CT947" i="9"/>
  <c r="CT1084" i="9"/>
  <c r="CT1055" i="9"/>
  <c r="CT1040" i="9"/>
  <c r="CT1059" i="9"/>
  <c r="CT1081" i="9"/>
  <c r="CT960" i="9"/>
  <c r="CT933" i="9"/>
  <c r="CT961" i="9"/>
  <c r="CT722" i="9"/>
  <c r="CT873" i="9"/>
  <c r="CT1088" i="9"/>
  <c r="CT852" i="9"/>
  <c r="CT882" i="9"/>
  <c r="CT900" i="9"/>
  <c r="CT1038" i="9"/>
  <c r="CT1041" i="9"/>
  <c r="CT932" i="9"/>
  <c r="CT1093" i="9"/>
  <c r="CT963" i="9"/>
  <c r="CT560" i="9"/>
  <c r="CT998" i="9"/>
  <c r="CT875" i="9"/>
  <c r="CT723" i="9"/>
  <c r="CT903" i="9"/>
  <c r="CT938" i="9"/>
  <c r="CT1080" i="9"/>
  <c r="CT949" i="9"/>
  <c r="CT1053" i="9"/>
  <c r="CT1001" i="9"/>
  <c r="CT940" i="9"/>
  <c r="CT966" i="9"/>
  <c r="CT721" i="9"/>
  <c r="CT1020" i="9"/>
  <c r="CT942" i="9"/>
  <c r="CT1039" i="9"/>
  <c r="CT855" i="9"/>
  <c r="CT1073" i="9"/>
  <c r="CT901" i="9"/>
  <c r="CT1013" i="9"/>
  <c r="CT986" i="9"/>
  <c r="CT893" i="9"/>
  <c r="CT878" i="9"/>
  <c r="CT1066" i="9"/>
  <c r="CT312" i="9"/>
  <c r="CT439" i="9"/>
  <c r="CT928" i="9"/>
  <c r="CT1054" i="9"/>
  <c r="CT675" i="9"/>
  <c r="CT915" i="9"/>
  <c r="CT1074" i="9"/>
  <c r="CT919" i="9"/>
  <c r="CT1065" i="9"/>
  <c r="CT1003" i="9"/>
  <c r="CT1045" i="9"/>
  <c r="CT816" i="9"/>
  <c r="CT934" i="9"/>
  <c r="CT1077" i="9"/>
  <c r="CT920" i="9"/>
  <c r="CT524" i="9"/>
  <c r="CT1058" i="9"/>
  <c r="CT911" i="9"/>
  <c r="CT755" i="9"/>
  <c r="CT519" i="9"/>
  <c r="CT983" i="9"/>
  <c r="CT1047" i="9"/>
  <c r="CT964" i="9"/>
  <c r="CT1008" i="9"/>
  <c r="CT1007" i="9"/>
  <c r="CT1051" i="9"/>
  <c r="CT956" i="9"/>
  <c r="CT1036" i="9"/>
  <c r="CT1089" i="9"/>
  <c r="CT899" i="9"/>
  <c r="CT982" i="9"/>
  <c r="CT988" i="9"/>
  <c r="CT969" i="9"/>
  <c r="CT926" i="9"/>
  <c r="CT1062" i="9"/>
  <c r="CT877" i="9"/>
  <c r="CT1006" i="9"/>
  <c r="CT1048" i="9"/>
  <c r="CT862" i="9"/>
  <c r="CT1037" i="9"/>
  <c r="CT921" i="9"/>
  <c r="CT879" i="9"/>
  <c r="CT874" i="9"/>
  <c r="CT870" i="9"/>
  <c r="CT959" i="9"/>
  <c r="CT868" i="9"/>
  <c r="CT881" i="9"/>
  <c r="CT996" i="9"/>
  <c r="CT804" i="9"/>
  <c r="CT1000" i="9"/>
  <c r="CT897" i="9"/>
  <c r="CT1029" i="9"/>
  <c r="CT930" i="9"/>
  <c r="CT946" i="9"/>
  <c r="CT902" i="9"/>
  <c r="CT705" i="9"/>
  <c r="CT858" i="9"/>
  <c r="CT863" i="9"/>
  <c r="CT957" i="9"/>
  <c r="CT904" i="9"/>
  <c r="CT985" i="9"/>
  <c r="CT859" i="9"/>
  <c r="CT872" i="9"/>
  <c r="CT914" i="9"/>
  <c r="CT1063" i="9"/>
  <c r="CT1019" i="9"/>
  <c r="CT1026" i="9"/>
  <c r="CT954" i="9"/>
  <c r="CT1046" i="9"/>
  <c r="CT917" i="9"/>
  <c r="CT869" i="9"/>
  <c r="CT925" i="9"/>
  <c r="CT414" i="9"/>
  <c r="CT865" i="9"/>
  <c r="CT511" i="9"/>
  <c r="CT885" i="9"/>
  <c r="CT864" i="9"/>
  <c r="CT978" i="9"/>
  <c r="CT547" i="9"/>
  <c r="CT927" i="9"/>
  <c r="CT890" i="9"/>
  <c r="CT1031" i="9"/>
  <c r="CT1002" i="9"/>
  <c r="CT1033" i="9"/>
  <c r="CT1042" i="9"/>
  <c r="CT1012" i="9"/>
  <c r="CT951" i="9"/>
  <c r="CT944" i="9"/>
  <c r="CT1061" i="9"/>
  <c r="CT1064" i="9"/>
  <c r="CT395" i="9"/>
  <c r="CT866" i="9"/>
  <c r="CT907" i="9"/>
  <c r="CT965" i="9"/>
  <c r="CT867" i="9"/>
  <c r="CT1076" i="9"/>
  <c r="CT769" i="9"/>
  <c r="CT1014" i="9"/>
  <c r="CT889" i="9"/>
  <c r="CT583" i="9"/>
  <c r="CT923" i="9"/>
  <c r="CT892" i="9"/>
  <c r="CT443" i="9"/>
  <c r="CT924" i="9"/>
  <c r="CT1025" i="9"/>
  <c r="CT854" i="9"/>
  <c r="CT945" i="9"/>
  <c r="CT856" i="9"/>
  <c r="CT1015" i="9"/>
  <c r="CT909" i="9"/>
  <c r="CT1044" i="9"/>
  <c r="CT1071" i="9"/>
  <c r="CT1068" i="9"/>
  <c r="CT948" i="9"/>
  <c r="CT898" i="9"/>
  <c r="CT799" i="9"/>
  <c r="CT936" i="9"/>
  <c r="CT916" i="9"/>
  <c r="CT967" i="9"/>
  <c r="CS1043" i="9" l="1"/>
  <c r="CS1028" i="9"/>
  <c r="CR765" i="9"/>
  <c r="CR398" i="9"/>
  <c r="CQ386" i="9"/>
  <c r="CR350" i="9"/>
  <c r="CS1030" i="9"/>
  <c r="CQ682" i="9"/>
  <c r="CR753" i="9"/>
  <c r="CR731" i="9"/>
  <c r="CR440" i="9"/>
  <c r="CR422" i="9"/>
  <c r="CQ404" i="9"/>
  <c r="CQ712" i="9"/>
  <c r="CQ664" i="9"/>
  <c r="CQ628" i="9"/>
  <c r="CR512" i="9"/>
  <c r="CQ641" i="9"/>
  <c r="CR410" i="9"/>
  <c r="CR730" i="9"/>
  <c r="CR801" i="9"/>
  <c r="CR777" i="9"/>
  <c r="CQ392" i="9"/>
  <c r="CU1069" i="9"/>
  <c r="CS572" i="9"/>
  <c r="CS444" i="9"/>
  <c r="CS396" i="9"/>
  <c r="CS589" i="9"/>
  <c r="CQ757" i="9"/>
  <c r="CQ445" i="9"/>
  <c r="CQ421" i="9"/>
  <c r="CQ397" i="9"/>
  <c r="CS871" i="9"/>
  <c r="CQ560" i="9"/>
  <c r="CQ756" i="9"/>
  <c r="CR492" i="9"/>
  <c r="CQ580" i="9"/>
  <c r="CQ781" i="9"/>
  <c r="CQ741" i="9"/>
  <c r="CR719" i="9"/>
  <c r="CQ687" i="9"/>
  <c r="CR663" i="9"/>
  <c r="CR469" i="9"/>
  <c r="CQ373" i="9"/>
  <c r="CR349" i="9"/>
  <c r="CQ420" i="9"/>
  <c r="CR792" i="9"/>
  <c r="CQ706" i="9"/>
  <c r="CR579" i="9"/>
  <c r="CQ584" i="9"/>
  <c r="CQ804" i="9"/>
  <c r="CQ805" i="9"/>
  <c r="CQ755" i="9"/>
  <c r="CR615" i="9"/>
  <c r="CQ521" i="9"/>
  <c r="CS787" i="9"/>
  <c r="CQ752" i="9"/>
  <c r="CQ816" i="9"/>
  <c r="CQ722" i="9"/>
  <c r="CQ631" i="9"/>
  <c r="CR513" i="9"/>
  <c r="CR428" i="9"/>
  <c r="CS428" i="9" s="1"/>
  <c r="CQ380" i="9"/>
  <c r="CR686" i="9"/>
  <c r="CR436" i="9"/>
  <c r="CQ388" i="9"/>
  <c r="CQ372" i="9"/>
  <c r="CR332" i="9"/>
  <c r="CS891" i="9"/>
  <c r="CR536" i="9"/>
  <c r="CS462" i="9"/>
  <c r="CQ734" i="9"/>
  <c r="CR714" i="9"/>
  <c r="CR702" i="9"/>
  <c r="CS702" i="9" s="1"/>
  <c r="CQ572" i="9"/>
  <c r="CR588" i="9"/>
  <c r="CQ735" i="9"/>
  <c r="CQ711" i="9"/>
  <c r="CQ671" i="9"/>
  <c r="CR655" i="9"/>
  <c r="CR639" i="9"/>
  <c r="CR537" i="9"/>
  <c r="CR509" i="9"/>
  <c r="CR493" i="9"/>
  <c r="CQ444" i="9"/>
  <c r="CQ396" i="9"/>
  <c r="CR788" i="9"/>
  <c r="CQ646" i="9"/>
  <c r="CR812" i="9"/>
  <c r="CS812" i="9" s="1"/>
  <c r="CQ748" i="9"/>
  <c r="CR749" i="9"/>
  <c r="CR703" i="9"/>
  <c r="CR289" i="9"/>
  <c r="CU901" i="9"/>
  <c r="CS435" i="9"/>
  <c r="CS527" i="9"/>
  <c r="CS788" i="9"/>
  <c r="CS941" i="9"/>
  <c r="CQ296" i="9"/>
  <c r="CR819" i="9"/>
  <c r="CR807" i="9"/>
  <c r="CS807" i="9" s="1"/>
  <c r="CR783" i="9"/>
  <c r="CS783" i="9" s="1"/>
  <c r="CQ647" i="9"/>
  <c r="CR611" i="9"/>
  <c r="CS611" i="9" s="1"/>
  <c r="CQ527" i="9"/>
  <c r="CS683" i="9"/>
  <c r="CQ290" i="9"/>
  <c r="CQ707" i="9"/>
  <c r="CR771" i="9"/>
  <c r="CS771" i="9" s="1"/>
  <c r="CS707" i="9"/>
  <c r="CQ695" i="9"/>
  <c r="CQ653" i="9"/>
  <c r="CQ617" i="9"/>
  <c r="CS457" i="9"/>
  <c r="CS1034" i="9"/>
  <c r="CR539" i="9"/>
  <c r="CS539" i="9" s="1"/>
  <c r="CR795" i="9"/>
  <c r="CQ683" i="9"/>
  <c r="CQ813" i="9"/>
  <c r="CR789" i="9"/>
  <c r="CQ659" i="9"/>
  <c r="CR623" i="9"/>
  <c r="CR545" i="9"/>
  <c r="CR501" i="9"/>
  <c r="CR557" i="9"/>
  <c r="CS557" i="9" s="1"/>
  <c r="CQ569" i="9"/>
  <c r="CQ297" i="9"/>
  <c r="CR489" i="9"/>
  <c r="CS489" i="9" s="1"/>
  <c r="CR483" i="9"/>
  <c r="CR477" i="9"/>
  <c r="CS477" i="9" s="1"/>
  <c r="CR471" i="9"/>
  <c r="CR465" i="9"/>
  <c r="CR459" i="9"/>
  <c r="CQ453" i="9"/>
  <c r="CR447" i="9"/>
  <c r="CQ441" i="9"/>
  <c r="CQ435" i="9"/>
  <c r="CQ429" i="9"/>
  <c r="CR423" i="9"/>
  <c r="CQ417" i="9"/>
  <c r="CR411" i="9"/>
  <c r="CQ405" i="9"/>
  <c r="CR399" i="9"/>
  <c r="CQ393" i="9"/>
  <c r="CR387" i="9"/>
  <c r="CQ381" i="9"/>
  <c r="CR375" i="9"/>
  <c r="CQ369" i="9"/>
  <c r="CQ363" i="9"/>
  <c r="CR357" i="9"/>
  <c r="CQ351" i="9"/>
  <c r="CR345" i="9"/>
  <c r="CS345" i="9" s="1"/>
  <c r="CQ339" i="9"/>
  <c r="CQ333" i="9"/>
  <c r="CQ286" i="9"/>
  <c r="CR747" i="9"/>
  <c r="CS747" i="9" s="1"/>
  <c r="CQ725" i="9"/>
  <c r="CR713" i="9"/>
  <c r="CS713" i="9" s="1"/>
  <c r="CQ701" i="9"/>
  <c r="CQ689" i="9"/>
  <c r="CR677" i="9"/>
  <c r="CR665" i="9"/>
  <c r="CQ629" i="9"/>
  <c r="CR533" i="9"/>
  <c r="CR495" i="9"/>
  <c r="CQ575" i="9"/>
  <c r="CU312" i="9"/>
  <c r="CU881" i="9"/>
  <c r="CU902" i="9"/>
  <c r="CU859" i="9"/>
  <c r="CU324" i="9"/>
  <c r="CS576" i="9"/>
  <c r="CS806" i="9"/>
  <c r="CS740" i="9"/>
  <c r="CS404" i="9"/>
  <c r="CS419" i="9"/>
  <c r="CS671" i="9"/>
  <c r="CQ564" i="9"/>
  <c r="CQ718" i="9"/>
  <c r="CQ282" i="9"/>
  <c r="CR582" i="9"/>
  <c r="CQ374" i="9"/>
  <c r="CQ356" i="9"/>
  <c r="CQ338" i="9"/>
  <c r="CQ818" i="9"/>
  <c r="CQ806" i="9"/>
  <c r="CQ794" i="9"/>
  <c r="CQ758" i="9"/>
  <c r="CQ736" i="9"/>
  <c r="CQ688" i="9"/>
  <c r="CR670" i="9"/>
  <c r="CQ652" i="9"/>
  <c r="CQ634" i="9"/>
  <c r="CR616" i="9"/>
  <c r="CR604" i="9"/>
  <c r="CQ526" i="9"/>
  <c r="CR494" i="9"/>
  <c r="CQ470" i="9"/>
  <c r="CR520" i="9"/>
  <c r="CQ576" i="9"/>
  <c r="CQ776" i="9"/>
  <c r="CS994" i="9"/>
  <c r="CR558" i="9"/>
  <c r="CQ764" i="9"/>
  <c r="CQ694" i="9"/>
  <c r="CR600" i="9"/>
  <c r="CQ610" i="9"/>
  <c r="CQ362" i="9"/>
  <c r="CQ344" i="9"/>
  <c r="CR800" i="9"/>
  <c r="CQ782" i="9"/>
  <c r="CQ770" i="9"/>
  <c r="CQ740" i="9"/>
  <c r="CQ724" i="9"/>
  <c r="CQ700" i="9"/>
  <c r="CR676" i="9"/>
  <c r="CQ658" i="9"/>
  <c r="CQ640" i="9"/>
  <c r="CQ622" i="9"/>
  <c r="CR532" i="9"/>
  <c r="CQ506" i="9"/>
  <c r="CR500" i="9"/>
  <c r="CR476" i="9"/>
  <c r="CS476" i="9" s="1"/>
  <c r="CR570" i="9"/>
  <c r="CQ594" i="9"/>
  <c r="CR544" i="9"/>
  <c r="CQ291" i="9"/>
  <c r="CQ514" i="9"/>
  <c r="CU978" i="9"/>
  <c r="CS952" i="9"/>
  <c r="CS711" i="9"/>
  <c r="CR667" i="9"/>
  <c r="CS851" i="9"/>
  <c r="CQ574" i="9"/>
  <c r="CR697" i="9"/>
  <c r="CS697" i="9" s="1"/>
  <c r="CR673" i="9"/>
  <c r="CR561" i="9"/>
  <c r="CQ561" i="9"/>
  <c r="CR567" i="9"/>
  <c r="CQ567" i="9"/>
  <c r="CR573" i="9"/>
  <c r="CS573" i="9" s="1"/>
  <c r="CQ573" i="9"/>
  <c r="CR585" i="9"/>
  <c r="CS585" i="9" s="1"/>
  <c r="CQ585" i="9"/>
  <c r="CR597" i="9"/>
  <c r="CQ597" i="9"/>
  <c r="CR279" i="9"/>
  <c r="CQ279" i="9"/>
  <c r="CR285" i="9"/>
  <c r="CS285" i="9" s="1"/>
  <c r="CQ285" i="9"/>
  <c r="CQ294" i="9"/>
  <c r="CR294" i="9"/>
  <c r="CS294" i="9" s="1"/>
  <c r="CR815" i="9"/>
  <c r="CS815" i="9" s="1"/>
  <c r="CQ815" i="9"/>
  <c r="CR803" i="9"/>
  <c r="CQ803" i="9"/>
  <c r="CQ791" i="9"/>
  <c r="CR791" i="9"/>
  <c r="CR773" i="9"/>
  <c r="CS773" i="9" s="1"/>
  <c r="CQ773" i="9"/>
  <c r="CR761" i="9"/>
  <c r="CQ761" i="9"/>
  <c r="CQ743" i="9"/>
  <c r="CR743" i="9"/>
  <c r="CR737" i="9"/>
  <c r="CQ737" i="9"/>
  <c r="CR733" i="9"/>
  <c r="CQ733" i="9"/>
  <c r="CQ691" i="9"/>
  <c r="CR691" i="9"/>
  <c r="CS691" i="9" s="1"/>
  <c r="CQ721" i="9"/>
  <c r="CQ556" i="9"/>
  <c r="CR556" i="9"/>
  <c r="CQ562" i="9"/>
  <c r="CR562" i="9"/>
  <c r="CQ280" i="9"/>
  <c r="CR280" i="9"/>
  <c r="CS280" i="9" s="1"/>
  <c r="CQ295" i="9"/>
  <c r="CR295" i="9"/>
  <c r="CQ820" i="9"/>
  <c r="CR820" i="9"/>
  <c r="CQ802" i="9"/>
  <c r="CR802" i="9"/>
  <c r="CS802" i="9" s="1"/>
  <c r="CR796" i="9"/>
  <c r="CQ796" i="9"/>
  <c r="CQ790" i="9"/>
  <c r="CR790" i="9"/>
  <c r="CS790" i="9" s="1"/>
  <c r="CR784" i="9"/>
  <c r="CQ784" i="9"/>
  <c r="CQ778" i="9"/>
  <c r="CR778" i="9"/>
  <c r="CQ732" i="9"/>
  <c r="CR732" i="9"/>
  <c r="CQ726" i="9"/>
  <c r="CR726" i="9"/>
  <c r="CS726" i="9" s="1"/>
  <c r="CR720" i="9"/>
  <c r="CQ720" i="9"/>
  <c r="CQ684" i="9"/>
  <c r="CR684" i="9"/>
  <c r="CQ678" i="9"/>
  <c r="CR678" i="9"/>
  <c r="CR672" i="9"/>
  <c r="CQ672" i="9"/>
  <c r="CR666" i="9"/>
  <c r="CQ666" i="9"/>
  <c r="CQ660" i="9"/>
  <c r="CR660" i="9"/>
  <c r="CQ654" i="9"/>
  <c r="CR654" i="9"/>
  <c r="CS654" i="9" s="1"/>
  <c r="CR648" i="9"/>
  <c r="CS648" i="9" s="1"/>
  <c r="CQ648" i="9"/>
  <c r="CR642" i="9"/>
  <c r="CQ642" i="9"/>
  <c r="CQ636" i="9"/>
  <c r="CR636" i="9"/>
  <c r="CR630" i="9"/>
  <c r="CQ630" i="9"/>
  <c r="CR624" i="9"/>
  <c r="CQ624" i="9"/>
  <c r="CR618" i="9"/>
  <c r="CQ618" i="9"/>
  <c r="CR612" i="9"/>
  <c r="CS612" i="9" s="1"/>
  <c r="CQ612" i="9"/>
  <c r="CR606" i="9"/>
  <c r="CQ606" i="9"/>
  <c r="CS546" i="9"/>
  <c r="CQ540" i="9"/>
  <c r="CR540" i="9"/>
  <c r="CR534" i="9"/>
  <c r="CQ534" i="9"/>
  <c r="CQ528" i="9"/>
  <c r="CR528" i="9"/>
  <c r="CS522" i="9"/>
  <c r="CQ508" i="9"/>
  <c r="CR508" i="9"/>
  <c r="CS508" i="9" s="1"/>
  <c r="CR490" i="9"/>
  <c r="CQ490" i="9"/>
  <c r="CQ484" i="9"/>
  <c r="CR484" i="9"/>
  <c r="CQ478" i="9"/>
  <c r="CR478" i="9"/>
  <c r="CQ472" i="9"/>
  <c r="CR472" i="9"/>
  <c r="CS472" i="9" s="1"/>
  <c r="CR466" i="9"/>
  <c r="CQ466" i="9"/>
  <c r="CQ460" i="9"/>
  <c r="CR460" i="9"/>
  <c r="CS460" i="9" s="1"/>
  <c r="CR376" i="9"/>
  <c r="CQ376" i="9"/>
  <c r="CR370" i="9"/>
  <c r="CQ370" i="9"/>
  <c r="CR364" i="9"/>
  <c r="CQ364" i="9"/>
  <c r="CR358" i="9"/>
  <c r="CS358" i="9" s="1"/>
  <c r="CQ358" i="9"/>
  <c r="CR352" i="9"/>
  <c r="CQ352" i="9"/>
  <c r="CR346" i="9"/>
  <c r="CS346" i="9" s="1"/>
  <c r="CQ346" i="9"/>
  <c r="CR340" i="9"/>
  <c r="CS340" i="9" s="1"/>
  <c r="CQ340" i="9"/>
  <c r="CR334" i="9"/>
  <c r="CQ334" i="9"/>
  <c r="CR328" i="9"/>
  <c r="CQ328" i="9"/>
  <c r="CS403" i="9"/>
  <c r="CR555" i="9"/>
  <c r="CS555" i="9" s="1"/>
  <c r="CQ555" i="9"/>
  <c r="CQ591" i="9"/>
  <c r="CR591" i="9"/>
  <c r="CS591" i="9" s="1"/>
  <c r="CR821" i="9"/>
  <c r="CQ821" i="9"/>
  <c r="CQ809" i="9"/>
  <c r="CR809" i="9"/>
  <c r="CR797" i="9"/>
  <c r="CQ797" i="9"/>
  <c r="CR785" i="9"/>
  <c r="CQ785" i="9"/>
  <c r="CQ767" i="9"/>
  <c r="CR767" i="9"/>
  <c r="CS767" i="9" s="1"/>
  <c r="CQ727" i="9"/>
  <c r="CR727" i="9"/>
  <c r="CR709" i="9"/>
  <c r="CS709" i="9" s="1"/>
  <c r="CQ709" i="9"/>
  <c r="CR685" i="9"/>
  <c r="CS685" i="9" s="1"/>
  <c r="CQ685" i="9"/>
  <c r="CR754" i="9"/>
  <c r="CS754" i="9" s="1"/>
  <c r="CQ592" i="9"/>
  <c r="CR772" i="9"/>
  <c r="CQ679" i="9"/>
  <c r="CR607" i="9"/>
  <c r="CR523" i="9"/>
  <c r="CQ517" i="9"/>
  <c r="CQ563" i="9"/>
  <c r="CQ581" i="9"/>
  <c r="CR587" i="9"/>
  <c r="CQ593" i="9"/>
  <c r="CR599" i="9"/>
  <c r="CQ281" i="9"/>
  <c r="CR571" i="9"/>
  <c r="CQ571" i="9"/>
  <c r="CR817" i="9"/>
  <c r="CQ817" i="9"/>
  <c r="CQ547" i="9"/>
  <c r="CR278" i="9"/>
  <c r="CQ278" i="9"/>
  <c r="CR293" i="9"/>
  <c r="CQ293" i="9"/>
  <c r="CR810" i="9"/>
  <c r="CQ810" i="9"/>
  <c r="CS602" i="9"/>
  <c r="CS542" i="9"/>
  <c r="CS518" i="9"/>
  <c r="CS378" i="9"/>
  <c r="CR535" i="9"/>
  <c r="CQ535" i="9"/>
  <c r="CS296" i="9"/>
  <c r="CQ759" i="9"/>
  <c r="CR759" i="9"/>
  <c r="CQ515" i="9"/>
  <c r="CR515" i="9"/>
  <c r="CQ507" i="9"/>
  <c r="CR507" i="9"/>
  <c r="CR552" i="9"/>
  <c r="CQ552" i="9"/>
  <c r="CS282" i="9"/>
  <c r="CS776" i="9"/>
  <c r="CS610" i="9"/>
  <c r="CR538" i="9"/>
  <c r="CQ538" i="9"/>
  <c r="CS514" i="9"/>
  <c r="CQ482" i="9"/>
  <c r="CR482" i="9"/>
  <c r="CQ458" i="9"/>
  <c r="CR458" i="9"/>
  <c r="CU722" i="9"/>
  <c r="CS814" i="9"/>
  <c r="CS742" i="9"/>
  <c r="CS716" i="9"/>
  <c r="CS674" i="9"/>
  <c r="CS512" i="9"/>
  <c r="CS492" i="9"/>
  <c r="CS478" i="9"/>
  <c r="CS584" i="9"/>
  <c r="CS288" i="9"/>
  <c r="CS298" i="9"/>
  <c r="CS306" i="9"/>
  <c r="CS316" i="9"/>
  <c r="CS326" i="9"/>
  <c r="CS757" i="9"/>
  <c r="CS749" i="9"/>
  <c r="CS699" i="9"/>
  <c r="CS689" i="9"/>
  <c r="CS669" i="9"/>
  <c r="CS661" i="9"/>
  <c r="CS653" i="9"/>
  <c r="CS645" i="9"/>
  <c r="CS637" i="9"/>
  <c r="CS629" i="9"/>
  <c r="CS621" i="9"/>
  <c r="CS613" i="9"/>
  <c r="CS603" i="9"/>
  <c r="CS325" i="9"/>
  <c r="CS487" i="9"/>
  <c r="CS471" i="9"/>
  <c r="CS463" i="9"/>
  <c r="CS455" i="9"/>
  <c r="CS423" i="9"/>
  <c r="CS415" i="9"/>
  <c r="CS407" i="9"/>
  <c r="CS399" i="9"/>
  <c r="CS391" i="9"/>
  <c r="CS383" i="9"/>
  <c r="CS375" i="9"/>
  <c r="CS359" i="9"/>
  <c r="CS335" i="9"/>
  <c r="CS442" i="9"/>
  <c r="CS394" i="9"/>
  <c r="CS386" i="9"/>
  <c r="CS758" i="9"/>
  <c r="CS626" i="9"/>
  <c r="CS502" i="9"/>
  <c r="CS627" i="9"/>
  <c r="CS505" i="9"/>
  <c r="CS309" i="9"/>
  <c r="CS434" i="9"/>
  <c r="CS410" i="9"/>
  <c r="CS402" i="9"/>
  <c r="CS336" i="9"/>
  <c r="CS774" i="9"/>
  <c r="CS690" i="9"/>
  <c r="CS500" i="9"/>
  <c r="CS594" i="9"/>
  <c r="CS308" i="9"/>
  <c r="CS801" i="9"/>
  <c r="CS687" i="9"/>
  <c r="CS635" i="9"/>
  <c r="CS485" i="9"/>
  <c r="CS373" i="9"/>
  <c r="CS766" i="9"/>
  <c r="CS1027" i="9"/>
  <c r="CS554" i="9"/>
  <c r="CS764" i="9"/>
  <c r="CS756" i="9"/>
  <c r="CS724" i="9"/>
  <c r="CS698" i="9"/>
  <c r="CS680" i="9"/>
  <c r="CS672" i="9"/>
  <c r="CS664" i="9"/>
  <c r="CS640" i="9"/>
  <c r="CS510" i="9"/>
  <c r="CS456" i="9"/>
  <c r="CS580" i="9"/>
  <c r="CS588" i="9"/>
  <c r="CS765" i="9"/>
  <c r="CS735" i="9"/>
  <c r="CS665" i="9"/>
  <c r="CS529" i="9"/>
  <c r="CS517" i="9"/>
  <c r="CS503" i="9"/>
  <c r="CS491" i="9"/>
  <c r="CS563" i="9"/>
  <c r="CS575" i="9"/>
  <c r="CS593" i="9"/>
  <c r="CS601" i="9"/>
  <c r="CS327" i="9"/>
  <c r="CS453" i="9"/>
  <c r="CS445" i="9"/>
  <c r="CS437" i="9"/>
  <c r="CS429" i="9"/>
  <c r="CS421" i="9"/>
  <c r="CS413" i="9"/>
  <c r="CS405" i="9"/>
  <c r="CS397" i="9"/>
  <c r="CS381" i="9"/>
  <c r="CS365" i="9"/>
  <c r="CS349" i="9"/>
  <c r="CS341" i="9"/>
  <c r="CS333" i="9"/>
  <c r="CS448" i="9"/>
  <c r="CS440" i="9"/>
  <c r="CS432" i="9"/>
  <c r="CS424" i="9"/>
  <c r="CS416" i="9"/>
  <c r="CS408" i="9"/>
  <c r="CS400" i="9"/>
  <c r="CS384" i="9"/>
  <c r="CS374" i="9"/>
  <c r="CS350" i="9"/>
  <c r="CS342" i="9"/>
  <c r="CS334" i="9"/>
  <c r="CS860" i="9"/>
  <c r="CS666" i="9"/>
  <c r="CS819" i="9"/>
  <c r="CS777" i="9"/>
  <c r="CS729" i="9"/>
  <c r="CS643" i="9"/>
  <c r="CS291" i="9"/>
  <c r="CS352" i="9"/>
  <c r="CS578" i="9"/>
  <c r="CS300" i="9"/>
  <c r="CS717" i="9"/>
  <c r="CS311" i="9"/>
  <c r="CS479" i="9"/>
  <c r="CS678" i="9"/>
  <c r="CS670" i="9"/>
  <c r="CS662" i="9"/>
  <c r="CS604" i="9"/>
  <c r="CS488" i="9"/>
  <c r="CS596" i="9"/>
  <c r="CS284" i="9"/>
  <c r="CS292" i="9"/>
  <c r="CS302" i="9"/>
  <c r="CS310" i="9"/>
  <c r="CS320" i="9"/>
  <c r="CS793" i="9"/>
  <c r="CS753" i="9"/>
  <c r="CS703" i="9"/>
  <c r="CS695" i="9"/>
  <c r="CS673" i="9"/>
  <c r="CS657" i="9"/>
  <c r="CS649" i="9"/>
  <c r="CS641" i="9"/>
  <c r="CS633" i="9"/>
  <c r="CS625" i="9"/>
  <c r="CS617" i="9"/>
  <c r="CS609" i="9"/>
  <c r="CS565" i="9"/>
  <c r="CS483" i="9"/>
  <c r="CS475" i="9"/>
  <c r="CS451" i="9"/>
  <c r="CS427" i="9"/>
  <c r="CS347" i="9"/>
  <c r="CS331" i="9"/>
  <c r="CS566" i="9"/>
  <c r="CS700" i="9"/>
  <c r="CS470" i="9"/>
  <c r="CS301" i="9"/>
  <c r="CS367" i="9"/>
  <c r="CS343" i="9"/>
  <c r="CS426" i="9"/>
  <c r="CS368" i="9"/>
  <c r="CS360" i="9"/>
  <c r="CS328" i="9"/>
  <c r="CS706" i="9"/>
  <c r="CS632" i="9"/>
  <c r="CS468" i="9"/>
  <c r="CS586" i="9"/>
  <c r="CS318" i="9"/>
  <c r="CS303" i="9"/>
  <c r="CS392" i="9"/>
  <c r="CS366" i="9"/>
  <c r="CS447" i="9"/>
  <c r="CS786" i="9"/>
  <c r="CS734" i="9"/>
  <c r="CS693" i="9"/>
  <c r="CS558" i="9"/>
  <c r="CS798" i="9"/>
  <c r="CS782" i="9"/>
  <c r="CS762" i="9"/>
  <c r="CS746" i="9"/>
  <c r="CS738" i="9"/>
  <c r="CS712" i="9"/>
  <c r="CS704" i="9"/>
  <c r="CS696" i="9"/>
  <c r="CS688" i="9"/>
  <c r="CS646" i="9"/>
  <c r="CS638" i="9"/>
  <c r="CS630" i="9"/>
  <c r="CS622" i="9"/>
  <c r="CS614" i="9"/>
  <c r="CS526" i="9"/>
  <c r="CS506" i="9"/>
  <c r="CS498" i="9"/>
  <c r="CS474" i="9"/>
  <c r="CS466" i="9"/>
  <c r="CS574" i="9"/>
  <c r="CS789" i="9"/>
  <c r="CS541" i="9"/>
  <c r="CS577" i="9"/>
  <c r="CS595" i="9"/>
  <c r="CS287" i="9"/>
  <c r="CS297" i="9"/>
  <c r="CS305" i="9"/>
  <c r="CS313" i="9"/>
  <c r="CS321" i="9"/>
  <c r="CS371" i="9"/>
  <c r="CS363" i="9"/>
  <c r="CS355" i="9"/>
  <c r="CS339" i="9"/>
  <c r="CS446" i="9"/>
  <c r="CS438" i="9"/>
  <c r="CS430" i="9"/>
  <c r="CS422" i="9"/>
  <c r="CS390" i="9"/>
  <c r="CS382" i="9"/>
  <c r="CS372" i="9"/>
  <c r="CS364" i="9"/>
  <c r="CS356" i="9"/>
  <c r="CS348" i="9"/>
  <c r="CS976" i="9"/>
  <c r="CS975" i="9"/>
  <c r="CS750" i="9"/>
  <c r="CS708" i="9"/>
  <c r="CS682" i="9"/>
  <c r="CS650" i="9"/>
  <c r="CS618" i="9"/>
  <c r="CS530" i="9"/>
  <c r="CS745" i="9"/>
  <c r="CS677" i="9"/>
  <c r="CS651" i="9"/>
  <c r="CS559" i="9"/>
  <c r="CS778" i="9"/>
  <c r="CS290" i="9"/>
  <c r="CS659" i="9"/>
  <c r="CS553" i="9"/>
  <c r="CS389" i="9"/>
  <c r="CS357" i="9"/>
  <c r="CS796" i="9"/>
  <c r="CS780" i="9"/>
  <c r="CS710" i="9"/>
  <c r="CS686" i="9"/>
  <c r="CS676" i="9"/>
  <c r="CS668" i="9"/>
  <c r="CS644" i="9"/>
  <c r="CS636" i="9"/>
  <c r="CS620" i="9"/>
  <c r="CS504" i="9"/>
  <c r="CS494" i="9"/>
  <c r="CS480" i="9"/>
  <c r="CS590" i="9"/>
  <c r="CS598" i="9"/>
  <c r="CS286" i="9"/>
  <c r="CS304" i="9"/>
  <c r="CS314" i="9"/>
  <c r="CS322" i="9"/>
  <c r="CS813" i="9"/>
  <c r="CS805" i="9"/>
  <c r="CS781" i="9"/>
  <c r="CS761" i="9"/>
  <c r="CS741" i="9"/>
  <c r="CS733" i="9"/>
  <c r="CS725" i="9"/>
  <c r="CS701" i="9"/>
  <c r="CS681" i="9"/>
  <c r="CS663" i="9"/>
  <c r="CS647" i="9"/>
  <c r="CS605" i="9"/>
  <c r="CS299" i="9"/>
  <c r="CS315" i="9"/>
  <c r="CS465" i="9"/>
  <c r="CS449" i="9"/>
  <c r="CS425" i="9"/>
  <c r="CS436" i="9"/>
  <c r="CS412" i="9"/>
  <c r="CS380" i="9"/>
  <c r="CS794" i="9"/>
  <c r="CS692" i="9"/>
  <c r="CS658" i="9"/>
  <c r="CS634" i="9"/>
  <c r="CS608" i="9"/>
  <c r="CS545" i="9"/>
  <c r="CS521" i="9"/>
  <c r="CS493" i="9"/>
  <c r="CS283" i="9"/>
  <c r="CS317" i="9"/>
  <c r="CS351" i="9"/>
  <c r="CS450" i="9"/>
  <c r="CS418" i="9"/>
  <c r="CS344" i="9"/>
  <c r="CS486" i="9"/>
  <c r="CS748" i="9"/>
  <c r="CS809" i="9"/>
  <c r="CS619" i="9"/>
  <c r="CS295" i="9"/>
  <c r="CS319" i="9"/>
  <c r="CS461" i="9"/>
  <c r="CS818" i="9"/>
  <c r="CS768" i="9"/>
  <c r="CS760" i="9"/>
  <c r="CS752" i="9"/>
  <c r="CS744" i="9"/>
  <c r="CS736" i="9"/>
  <c r="CS728" i="9"/>
  <c r="CS718" i="9"/>
  <c r="CS694" i="9"/>
  <c r="CS652" i="9"/>
  <c r="CS628" i="9"/>
  <c r="CS452" i="9"/>
  <c r="CS592" i="9"/>
  <c r="CS600" i="9"/>
  <c r="CS811" i="9"/>
  <c r="CS803" i="9"/>
  <c r="CS779" i="9"/>
  <c r="CS739" i="9"/>
  <c r="CS537" i="9"/>
  <c r="CS525" i="9"/>
  <c r="CS509" i="9"/>
  <c r="CS497" i="9"/>
  <c r="CS569" i="9"/>
  <c r="CS581" i="9"/>
  <c r="CS597" i="9"/>
  <c r="CS281" i="9"/>
  <c r="CS289" i="9"/>
  <c r="CS307" i="9"/>
  <c r="CS323" i="9"/>
  <c r="CS441" i="9"/>
  <c r="CS433" i="9"/>
  <c r="CS417" i="9"/>
  <c r="CS409" i="9"/>
  <c r="CS401" i="9"/>
  <c r="CS393" i="9"/>
  <c r="CS385" i="9"/>
  <c r="CS377" i="9"/>
  <c r="CS369" i="9"/>
  <c r="CS361" i="9"/>
  <c r="CS353" i="9"/>
  <c r="CS337" i="9"/>
  <c r="CS329" i="9"/>
  <c r="CS420" i="9"/>
  <c r="CS388" i="9"/>
  <c r="CS370" i="9"/>
  <c r="CS362" i="9"/>
  <c r="CS354" i="9"/>
  <c r="CS338" i="9"/>
  <c r="CS330" i="9"/>
  <c r="CS853" i="9"/>
  <c r="CS977" i="9"/>
  <c r="CU1015" i="9"/>
  <c r="CS974" i="9"/>
  <c r="CS995" i="9"/>
  <c r="CS1022" i="9"/>
  <c r="CS990" i="9"/>
  <c r="CS1017" i="9"/>
  <c r="CU916" i="9"/>
  <c r="CU1065" i="9"/>
  <c r="CU960" i="9"/>
  <c r="CU913" i="9"/>
  <c r="CU1041" i="9"/>
  <c r="CU903" i="9"/>
  <c r="CU1058" i="9"/>
  <c r="CU932" i="9"/>
  <c r="CU864" i="9"/>
  <c r="CU879" i="9"/>
  <c r="CU928" i="9"/>
  <c r="CU948" i="9"/>
  <c r="CU945" i="9"/>
  <c r="CU912" i="9"/>
  <c r="CU919" i="9"/>
  <c r="CU892" i="9"/>
  <c r="CU924" i="9"/>
  <c r="CU944" i="9"/>
  <c r="CU951" i="9"/>
  <c r="CU1059" i="9"/>
  <c r="CU1062" i="9"/>
  <c r="CU1037" i="9"/>
  <c r="CU917" i="9"/>
  <c r="CU1000" i="9"/>
  <c r="CU900" i="9"/>
  <c r="CU907" i="9"/>
  <c r="CU935" i="9"/>
  <c r="CU936" i="9"/>
  <c r="CU956" i="9"/>
  <c r="CU889" i="9"/>
  <c r="CU965" i="9"/>
  <c r="CU1020" i="9"/>
  <c r="CU926" i="9"/>
  <c r="CU961" i="9"/>
  <c r="CU1047" i="9"/>
  <c r="CU1025" i="9"/>
  <c r="CU911" i="9"/>
  <c r="CU1051" i="9"/>
  <c r="CU1055" i="9"/>
  <c r="CU925" i="9"/>
  <c r="CU942" i="9"/>
  <c r="CU1032" i="9"/>
  <c r="CU885" i="9"/>
  <c r="CU949" i="9"/>
  <c r="CU1053" i="9"/>
  <c r="CU954" i="9"/>
  <c r="CU1036" i="9"/>
  <c r="CU1029" i="9"/>
  <c r="CU938" i="9"/>
  <c r="CU1040" i="9"/>
  <c r="CU1003" i="9"/>
  <c r="CU1019" i="9"/>
  <c r="CU1046" i="9"/>
  <c r="CU934" i="9"/>
  <c r="CU963" i="9"/>
  <c r="CU1064" i="9"/>
  <c r="CU1061" i="9"/>
  <c r="CU939" i="9"/>
  <c r="CU897" i="9"/>
  <c r="CU921" i="9"/>
  <c r="CU1031" i="9"/>
  <c r="CU877" i="9"/>
  <c r="CU998" i="9"/>
  <c r="CU1089" i="9"/>
  <c r="CU909" i="9"/>
  <c r="CU1080" i="9"/>
  <c r="CU937" i="9"/>
  <c r="CU1033" i="9"/>
  <c r="CU904" i="9"/>
  <c r="CU1054" i="9"/>
  <c r="CU1063" i="9"/>
  <c r="CU865" i="9"/>
  <c r="CU852" i="9"/>
  <c r="CU863" i="9"/>
  <c r="CU898" i="9"/>
  <c r="CU1013" i="9"/>
  <c r="CU988" i="9"/>
  <c r="CU1014" i="9"/>
  <c r="CU1077" i="9"/>
  <c r="CU856" i="9"/>
  <c r="CU866" i="9"/>
  <c r="CU981" i="9"/>
  <c r="CU1007" i="9"/>
  <c r="CU1084" i="9"/>
  <c r="CU874" i="9"/>
  <c r="CU878" i="9"/>
  <c r="CU985" i="9"/>
  <c r="CU1012" i="9"/>
  <c r="CU1068" i="9"/>
  <c r="CU946" i="9"/>
  <c r="CU927" i="9"/>
  <c r="CU869" i="9"/>
  <c r="CU854" i="9"/>
  <c r="CU862" i="9"/>
  <c r="CU986" i="9"/>
  <c r="CU1074" i="9"/>
  <c r="CU1002" i="9"/>
  <c r="CU868" i="9"/>
  <c r="CU890" i="9"/>
  <c r="CU899" i="9"/>
  <c r="CU973" i="9"/>
  <c r="CU882" i="9"/>
  <c r="CU1006" i="9"/>
  <c r="CU873" i="9"/>
  <c r="CU1001" i="9"/>
  <c r="CU996" i="9"/>
  <c r="CU983" i="9"/>
  <c r="CU1076" i="9"/>
  <c r="CU1071" i="9"/>
  <c r="CU915" i="9"/>
  <c r="CU1066" i="9"/>
  <c r="CU957" i="9"/>
  <c r="CU920" i="9"/>
  <c r="CU959" i="9"/>
  <c r="CU1035" i="9"/>
  <c r="CU1048" i="9"/>
  <c r="CU1044" i="9"/>
  <c r="CU922" i="9"/>
  <c r="CU923" i="9"/>
  <c r="CU1093" i="9"/>
  <c r="CU867" i="9"/>
  <c r="CU893" i="9"/>
  <c r="CU969" i="9"/>
  <c r="CU1026" i="9"/>
  <c r="CU982" i="9"/>
  <c r="CU1008" i="9"/>
  <c r="CU1073" i="9"/>
  <c r="CU914" i="9"/>
  <c r="CU947" i="9"/>
  <c r="CU930" i="9"/>
  <c r="CU1039" i="9"/>
  <c r="CU955" i="9"/>
  <c r="CU855" i="9"/>
  <c r="CU872" i="9"/>
  <c r="CU966" i="9"/>
  <c r="CU993" i="9"/>
  <c r="CU1081" i="9"/>
  <c r="CU875" i="9"/>
  <c r="CU870" i="9"/>
  <c r="CU967" i="9"/>
  <c r="CU858" i="9"/>
  <c r="CU1088" i="9"/>
  <c r="CU964" i="9"/>
  <c r="CU940" i="9"/>
  <c r="CU1038" i="9"/>
  <c r="CU1045" i="9"/>
  <c r="CU933" i="9"/>
  <c r="CU1042" i="9"/>
  <c r="CS1095" i="9"/>
  <c r="CS1070" i="9"/>
  <c r="CS989" i="9"/>
  <c r="CS888" i="9"/>
  <c r="CS1023" i="9"/>
  <c r="CS1091" i="9"/>
  <c r="CS880" i="9"/>
  <c r="CS979" i="9"/>
  <c r="CS971" i="9"/>
  <c r="CS1018" i="9"/>
  <c r="CS992" i="9"/>
  <c r="CS1075" i="9"/>
  <c r="CS884" i="9"/>
  <c r="CS999" i="9"/>
  <c r="CS1082" i="9"/>
  <c r="CS886" i="9"/>
  <c r="CS894" i="9"/>
  <c r="CS1092" i="9"/>
  <c r="CS883" i="9"/>
  <c r="CS1024" i="9"/>
  <c r="CS1009" i="9"/>
  <c r="CS1083" i="9"/>
  <c r="CS991" i="9"/>
  <c r="CS1087" i="9"/>
  <c r="CS895" i="9"/>
  <c r="CS1011" i="9"/>
  <c r="CS1078" i="9"/>
  <c r="CS972" i="9"/>
  <c r="CS1072" i="9"/>
  <c r="CS980" i="9"/>
  <c r="CS1016" i="9"/>
  <c r="CS1079" i="9"/>
  <c r="CS1086" i="9"/>
  <c r="CS1090" i="9"/>
  <c r="CS905" i="9"/>
  <c r="CS997" i="9"/>
  <c r="CS1021" i="9"/>
  <c r="CS887" i="9"/>
  <c r="CS1094" i="9"/>
  <c r="CS896" i="9"/>
  <c r="CS1004" i="9"/>
  <c r="CS970" i="9"/>
  <c r="CU705" i="9"/>
  <c r="CU799" i="9"/>
  <c r="CU583" i="9"/>
  <c r="CU721" i="9"/>
  <c r="CU755" i="9"/>
  <c r="CU675" i="9"/>
  <c r="CU816" i="9"/>
  <c r="CU723" i="9"/>
  <c r="CU560" i="9"/>
  <c r="CU804" i="9"/>
  <c r="CU769" i="9"/>
  <c r="CU414" i="9"/>
  <c r="CU395" i="9"/>
  <c r="CU467" i="9"/>
  <c r="CU531" i="9"/>
  <c r="CU443" i="9"/>
  <c r="CU511" i="9"/>
  <c r="CU547" i="9"/>
  <c r="CU439" i="9"/>
  <c r="CU454" i="9"/>
  <c r="CU519" i="9"/>
  <c r="CU524" i="9"/>
  <c r="CM274" i="9"/>
  <c r="CE822" i="9"/>
  <c r="CM822" i="9"/>
  <c r="CE548" i="9"/>
  <c r="CM548" i="9"/>
  <c r="CT1085" i="9"/>
  <c r="CT393" i="9"/>
  <c r="CT409" i="9"/>
  <c r="CT644" i="9"/>
  <c r="CT688" i="9"/>
  <c r="CT429" i="9"/>
  <c r="CT461" i="9"/>
  <c r="CT610" i="9"/>
  <c r="CT636" i="9"/>
  <c r="CT390" i="9"/>
  <c r="CT801" i="9"/>
  <c r="CT427" i="9"/>
  <c r="CT557" i="9"/>
  <c r="CT593" i="9"/>
  <c r="CT400" i="9"/>
  <c r="CT470" i="9"/>
  <c r="CT748" i="9"/>
  <c r="CT445" i="9"/>
  <c r="CT289" i="9"/>
  <c r="CT530" i="9"/>
  <c r="CT673" i="9"/>
  <c r="CT480" i="9"/>
  <c r="CT305" i="9"/>
  <c r="CT750" i="9"/>
  <c r="CT630" i="9"/>
  <c r="CT432" i="9"/>
  <c r="CT659" i="9"/>
  <c r="CT492" i="9"/>
  <c r="CT687" i="9"/>
  <c r="CT752" i="9"/>
  <c r="CT431" i="9"/>
  <c r="CT287" i="9"/>
  <c r="CT780" i="9"/>
  <c r="CT337" i="9"/>
  <c r="CT808" i="9"/>
  <c r="CT1067" i="9"/>
  <c r="CT306" i="9"/>
  <c r="CT658" i="9"/>
  <c r="CT725" i="9"/>
  <c r="CT736" i="9"/>
  <c r="CT677" i="9"/>
  <c r="CT457" i="9"/>
  <c r="CT638" i="9"/>
  <c r="CT316" i="9"/>
  <c r="CT529" i="9"/>
  <c r="CT512" i="9"/>
  <c r="CT386" i="9"/>
  <c r="CT408" i="9"/>
  <c r="CT402" i="9"/>
  <c r="CT374" i="9"/>
  <c r="CT319" i="9"/>
  <c r="CT908" i="9"/>
  <c r="CT425" i="9"/>
  <c r="CT880" i="9"/>
  <c r="CT710" i="9"/>
  <c r="CT984" i="9"/>
  <c r="CT581" i="9"/>
  <c r="CT763" i="9"/>
  <c r="CT910" i="9"/>
  <c r="CT506" i="9"/>
  <c r="CT652" i="9"/>
  <c r="CT521" i="9"/>
  <c r="CT505" i="9"/>
  <c r="CT643" i="9"/>
  <c r="CT367" i="9"/>
  <c r="CT335" i="9"/>
  <c r="CT575" i="9"/>
  <c r="CT774" i="9"/>
  <c r="CT405" i="9"/>
  <c r="CT379" i="9"/>
  <c r="CT460" i="9"/>
  <c r="CT488" i="9"/>
  <c r="CT766" i="9"/>
  <c r="CT541" i="9"/>
  <c r="CT657" i="9"/>
  <c r="CT491" i="9"/>
  <c r="CT999" i="9"/>
  <c r="CT344" i="9"/>
  <c r="CT580" i="9"/>
  <c r="CT407" i="9"/>
  <c r="CT789" i="9"/>
  <c r="CT695" i="9"/>
  <c r="CT554" i="9"/>
  <c r="CT499" i="9"/>
  <c r="CT430" i="9"/>
  <c r="CT363" i="9"/>
  <c r="CT365" i="9"/>
  <c r="CT585" i="9"/>
  <c r="CT668" i="9"/>
  <c r="CT746" i="9"/>
  <c r="CT613" i="9"/>
  <c r="CT605" i="9"/>
  <c r="CT385" i="9"/>
  <c r="CT807" i="9"/>
  <c r="CT1091" i="9"/>
  <c r="CT594" i="9"/>
  <c r="CT514" i="9"/>
  <c r="CT640" i="9"/>
  <c r="CT1057" i="9"/>
  <c r="CT958" i="9"/>
  <c r="CT680" i="9"/>
  <c r="CT628" i="9"/>
  <c r="CT373" i="9"/>
  <c r="CT734" i="9"/>
  <c r="CT352" i="9"/>
  <c r="CT871" i="9"/>
  <c r="CT311" i="9"/>
  <c r="CT564" i="9"/>
  <c r="CT970" i="9"/>
  <c r="CT778" i="9"/>
  <c r="CT754" i="9"/>
  <c r="CT690" i="9"/>
  <c r="CT647" i="9"/>
  <c r="CT371" i="9"/>
  <c r="CT745" i="9"/>
  <c r="CT1049" i="9"/>
  <c r="CT604" i="9"/>
  <c r="CT952" i="9"/>
  <c r="CT546" i="9"/>
  <c r="CT463" i="9"/>
  <c r="CT851" i="9"/>
  <c r="CT291" i="9"/>
  <c r="CT994" i="9"/>
  <c r="CT565" i="9"/>
  <c r="CT906" i="9"/>
  <c r="CT651" i="9"/>
  <c r="CT453" i="9"/>
  <c r="CT497" i="9"/>
  <c r="CT629" i="9"/>
  <c r="CT333" i="9"/>
  <c r="CT296" i="9"/>
  <c r="CT568" i="9"/>
  <c r="CT781" i="9"/>
  <c r="CT775" i="9"/>
  <c r="CT717" i="9"/>
  <c r="CT602" i="9"/>
  <c r="CT399" i="9"/>
  <c r="CT747" i="9"/>
  <c r="CT498" i="9"/>
  <c r="CT596" i="9"/>
  <c r="CT586" i="9"/>
  <c r="CT286" i="9"/>
  <c r="CT1079" i="9"/>
  <c r="CT309" i="9"/>
  <c r="CT712" i="9"/>
  <c r="CT297" i="9"/>
  <c r="CT598" i="9"/>
  <c r="CT895" i="9"/>
  <c r="CT968" i="9"/>
  <c r="CT1086" i="9"/>
  <c r="CT762" i="9"/>
  <c r="CT662" i="9"/>
  <c r="CT456" i="9"/>
  <c r="CT448" i="9"/>
  <c r="CT318" i="9"/>
  <c r="CT558" i="9"/>
  <c r="CT796" i="9"/>
  <c r="CT509" i="9"/>
  <c r="CT542" i="9"/>
  <c r="CT977" i="9"/>
  <c r="CT805" i="9"/>
  <c r="CT883" i="9"/>
  <c r="CT326" i="9"/>
  <c r="CT471" i="9"/>
  <c r="CT527" i="9"/>
  <c r="CT1056" i="9"/>
  <c r="CT1005" i="9"/>
  <c r="CT669" i="9"/>
  <c r="CT728" i="9"/>
  <c r="CT699" i="9"/>
  <c r="CT346" i="9"/>
  <c r="CT436" i="9"/>
  <c r="CT516" i="9"/>
  <c r="CT693" i="9"/>
  <c r="CT360" i="9"/>
  <c r="CT361" i="9"/>
  <c r="CT348" i="9"/>
  <c r="CT929" i="9"/>
  <c r="CT700" i="9"/>
  <c r="CT779" i="9"/>
  <c r="CT437" i="9"/>
  <c r="CT818" i="9"/>
  <c r="CT803" i="9"/>
  <c r="CT617" i="9"/>
  <c r="CT612" i="9"/>
  <c r="CT518" i="9"/>
  <c r="CT473" i="9"/>
  <c r="CT517" i="9"/>
  <c r="CT421" i="9"/>
  <c r="CT424" i="9"/>
  <c r="CT350" i="9"/>
  <c r="CT446" i="9"/>
  <c r="CT372" i="9"/>
  <c r="CT391" i="9"/>
  <c r="CT711" i="9"/>
  <c r="CT813" i="9"/>
  <c r="CT590" i="9"/>
  <c r="CT302" i="9"/>
  <c r="CT794" i="9"/>
  <c r="CT783" i="9"/>
  <c r="CT876" i="9"/>
  <c r="CT1009" i="9"/>
  <c r="CT401" i="9"/>
  <c r="CT1087" i="9"/>
  <c r="CT322" i="9"/>
  <c r="CT416" i="9"/>
  <c r="CT709" i="9"/>
  <c r="CT412" i="9"/>
  <c r="CT355" i="9"/>
  <c r="CT502" i="9"/>
  <c r="CT671" i="9"/>
  <c r="CT526" i="9"/>
  <c r="CT479" i="9"/>
  <c r="CT812" i="9"/>
  <c r="CT591" i="9"/>
  <c r="CT303" i="9"/>
  <c r="CT353" i="9"/>
  <c r="CT381" i="9"/>
  <c r="CT295" i="9"/>
  <c r="CT884" i="9"/>
  <c r="CT757" i="9"/>
  <c r="CT435" i="9"/>
  <c r="CT1094" i="9"/>
  <c r="CT997" i="9"/>
  <c r="CT666" i="9"/>
  <c r="CT563" i="9"/>
  <c r="CT413" i="9"/>
  <c r="CT595" i="9"/>
  <c r="CT438" i="9"/>
  <c r="CT394" i="9"/>
  <c r="CT384" i="9"/>
  <c r="CT464" i="9"/>
  <c r="CT694" i="9"/>
  <c r="CT1024" i="9"/>
  <c r="CT383" i="9"/>
  <c r="CT620" i="9"/>
  <c r="CT285" i="9"/>
  <c r="CT918" i="9"/>
  <c r="CT362" i="9"/>
  <c r="CT601" i="9"/>
  <c r="CT496" i="9"/>
  <c r="CT979" i="9"/>
  <c r="CT608" i="9"/>
  <c r="CT301" i="9"/>
  <c r="CT724" i="9"/>
  <c r="CT650" i="9"/>
  <c r="CT451" i="9"/>
  <c r="CT621" i="9"/>
  <c r="CT971" i="9"/>
  <c r="CT860" i="9"/>
  <c r="CT510" i="9"/>
  <c r="CT887" i="9"/>
  <c r="CT347" i="9"/>
  <c r="CT773" i="9"/>
  <c r="CT761" i="9"/>
  <c r="CT300" i="9"/>
  <c r="CT329" i="9"/>
  <c r="CT683" i="9"/>
  <c r="CT328" i="9"/>
  <c r="CT415" i="9"/>
  <c r="CT950" i="9"/>
  <c r="CT689" i="9"/>
  <c r="CT715" i="9"/>
  <c r="CT980" i="9"/>
  <c r="CT976" i="9"/>
  <c r="CT682" i="9"/>
  <c r="CT1082" i="9"/>
  <c r="CT588" i="9"/>
  <c r="CT359" i="9"/>
  <c r="CT366" i="9"/>
  <c r="CT653" i="9"/>
  <c r="CT307" i="9"/>
  <c r="CT751" i="9"/>
  <c r="CT646" i="9"/>
  <c r="CT891" i="9"/>
  <c r="CT339" i="9"/>
  <c r="CT716" i="9"/>
  <c r="CT1052" i="9"/>
  <c r="CT811" i="9"/>
  <c r="CT441" i="9"/>
  <c r="CT649" i="9"/>
  <c r="CT426" i="9"/>
  <c r="CT553" i="9"/>
  <c r="CT627" i="9"/>
  <c r="CT706" i="9"/>
  <c r="CT317" i="9"/>
  <c r="CT310" i="9"/>
  <c r="CT681" i="9"/>
  <c r="CT462" i="9"/>
  <c r="CT943" i="9"/>
  <c r="CT672" i="9"/>
  <c r="CT503" i="9"/>
  <c r="CT342" i="9"/>
  <c r="CT577" i="9"/>
  <c r="CT321" i="9"/>
  <c r="CT809" i="9"/>
  <c r="CT768" i="9"/>
  <c r="CT718" i="9"/>
  <c r="CT597" i="9"/>
  <c r="CT433" i="9"/>
  <c r="CT377" i="9"/>
  <c r="CT338" i="9"/>
  <c r="CT989" i="9"/>
  <c r="CT1078" i="9"/>
  <c r="CT288" i="9"/>
  <c r="CT493" i="9"/>
  <c r="CT522" i="9"/>
  <c r="CT290" i="9"/>
  <c r="CT422" i="9"/>
  <c r="CT486" i="9"/>
  <c r="CT537" i="9"/>
  <c r="CT1021" i="9"/>
  <c r="CT320" i="9"/>
  <c r="CT442" i="9"/>
  <c r="CT609" i="9"/>
  <c r="CT962" i="9"/>
  <c r="CT396" i="9"/>
  <c r="CT744" i="9"/>
  <c r="CT1092" i="9"/>
  <c r="CT698" i="9"/>
  <c r="CT572" i="9"/>
  <c r="CT403" i="9"/>
  <c r="CT987" i="9"/>
  <c r="CT665" i="9"/>
  <c r="CT298" i="9"/>
  <c r="CT953" i="9"/>
  <c r="CT368" i="9"/>
  <c r="CT631" i="9"/>
  <c r="CT423" i="9"/>
  <c r="CT354" i="9"/>
  <c r="CT972" i="9"/>
  <c r="CT308" i="9"/>
  <c r="CT323" i="9"/>
  <c r="CT896" i="9"/>
  <c r="CT485" i="9"/>
  <c r="CT315" i="9"/>
  <c r="CT793" i="9"/>
  <c r="CT802" i="9"/>
  <c r="CT742" i="9"/>
  <c r="CT589" i="9"/>
  <c r="CT941" i="9"/>
  <c r="CT284" i="9"/>
  <c r="CT574" i="9"/>
  <c r="CT1022" i="9"/>
  <c r="CT1016" i="9"/>
  <c r="CT452" i="9"/>
  <c r="CT481" i="9"/>
  <c r="CT1075" i="9"/>
  <c r="CT283" i="9"/>
  <c r="CT545" i="9"/>
  <c r="CT995" i="9"/>
  <c r="CT738" i="9"/>
  <c r="CT475" i="9"/>
  <c r="CT341" i="9"/>
  <c r="CT450" i="9"/>
  <c r="CT314" i="9"/>
  <c r="CT806" i="9"/>
  <c r="CT814" i="9"/>
  <c r="CT760" i="9"/>
  <c r="CT733" i="9"/>
  <c r="CT905" i="9"/>
  <c r="CT740" i="9"/>
  <c r="CT990" i="9"/>
  <c r="CT592" i="9"/>
  <c r="CT440" i="9"/>
  <c r="CT406" i="9"/>
  <c r="CT1043" i="9"/>
  <c r="CT1030" i="9"/>
  <c r="CT378" i="9"/>
  <c r="CT584" i="9"/>
  <c r="CT603" i="9"/>
  <c r="CT375" i="9"/>
  <c r="CT758" i="9"/>
  <c r="CT434" i="9"/>
  <c r="CT635" i="9"/>
  <c r="CT764" i="9"/>
  <c r="CT664" i="9"/>
  <c r="CT765" i="9"/>
  <c r="CT686" i="9"/>
  <c r="CT504" i="9"/>
  <c r="CT304" i="9"/>
  <c r="CT663" i="9"/>
  <c r="CT380" i="9"/>
  <c r="CT600" i="9"/>
  <c r="CT281" i="9"/>
  <c r="CT417" i="9"/>
  <c r="CT369" i="9"/>
  <c r="CT330" i="9"/>
  <c r="CT888" i="9"/>
  <c r="CT1018" i="9"/>
  <c r="CT886" i="9"/>
  <c r="CT1083" i="9"/>
  <c r="CT729" i="9"/>
  <c r="CT313" i="9"/>
  <c r="CT351" i="9"/>
  <c r="CT455" i="9"/>
  <c r="CT474" i="9"/>
  <c r="CT349" i="9"/>
  <c r="CT478" i="9"/>
  <c r="CT336" i="9"/>
  <c r="CT388" i="9"/>
  <c r="CT397" i="9"/>
  <c r="CT576" i="9"/>
  <c r="CT777" i="9"/>
  <c r="CT634" i="9"/>
  <c r="CT853" i="9"/>
  <c r="CT1011" i="9"/>
  <c r="CT543" i="9"/>
  <c r="CT1010" i="9"/>
  <c r="CT674" i="9"/>
  <c r="CT1027" i="9"/>
  <c r="CT692" i="9"/>
  <c r="CT420" i="9"/>
  <c r="CT364" i="9"/>
  <c r="CT707" i="9"/>
  <c r="CT483" i="9"/>
  <c r="CT696" i="9"/>
  <c r="CT357" i="9"/>
  <c r="CT661" i="9"/>
  <c r="CT500" i="9"/>
  <c r="CT931" i="9"/>
  <c r="CT1095" i="9"/>
  <c r="CT299" i="9"/>
  <c r="CT697" i="9"/>
  <c r="CT370" i="9"/>
  <c r="CT708" i="9"/>
  <c r="CT656" i="9"/>
  <c r="CT1050" i="9"/>
  <c r="CT1028" i="9"/>
  <c r="CT770" i="9"/>
  <c r="CT788" i="9"/>
  <c r="CT404" i="9"/>
  <c r="CT776" i="9"/>
  <c r="CT645" i="9"/>
  <c r="CT325" i="9"/>
  <c r="CT626" i="9"/>
  <c r="CT410" i="9"/>
  <c r="CT756" i="9"/>
  <c r="CT343" i="9"/>
  <c r="CT632" i="9"/>
  <c r="CT798" i="9"/>
  <c r="CT704" i="9"/>
  <c r="CT622" i="9"/>
  <c r="CT466" i="9"/>
  <c r="CT389" i="9"/>
  <c r="CT494" i="9"/>
  <c r="CT465" i="9"/>
  <c r="CT1023" i="9"/>
  <c r="CT894" i="9"/>
  <c r="CT991" i="9"/>
  <c r="CT1072" i="9"/>
  <c r="CT334" i="9"/>
  <c r="CT1017" i="9"/>
  <c r="CT819" i="9"/>
  <c r="CT1060" i="9"/>
  <c r="CT637" i="9"/>
  <c r="CT282" i="9"/>
  <c r="CT654" i="9"/>
  <c r="CT679" i="9"/>
  <c r="CT447" i="9"/>
  <c r="CT618" i="9"/>
  <c r="CT701" i="9"/>
  <c r="CT974" i="9"/>
  <c r="CT648" i="9"/>
  <c r="CT392" i="9"/>
  <c r="CT525" i="9"/>
  <c r="CT468" i="9"/>
  <c r="CT569" i="9"/>
  <c r="CT625" i="9"/>
  <c r="CT356" i="9"/>
  <c r="CT419" i="9"/>
  <c r="CT382" i="9"/>
  <c r="CT767" i="9"/>
  <c r="CT786" i="9"/>
  <c r="CT1070" i="9"/>
  <c r="CT487" i="9"/>
  <c r="CT418" i="9"/>
  <c r="CT449" i="9"/>
  <c r="CT739" i="9"/>
  <c r="CT619" i="9"/>
  <c r="CT1034" i="9"/>
  <c r="CT614" i="9"/>
  <c r="CT771" i="9"/>
  <c r="CT735" i="9"/>
  <c r="CT327" i="9"/>
  <c r="CT749" i="9"/>
  <c r="CT641" i="9"/>
  <c r="CT566" i="9"/>
  <c r="CT782" i="9"/>
  <c r="CT444" i="9"/>
  <c r="CT787" i="9"/>
  <c r="CT428" i="9"/>
  <c r="CT578" i="9"/>
  <c r="CT670" i="9"/>
  <c r="CT292" i="9"/>
  <c r="CT633" i="9"/>
  <c r="CT975" i="9"/>
  <c r="CT741" i="9"/>
  <c r="CT559" i="9"/>
  <c r="CT1090" i="9"/>
  <c r="CT992" i="9"/>
  <c r="CT1004" i="9"/>
  <c r="CT331" i="9"/>
  <c r="CU770" i="9" l="1"/>
  <c r="CU1028" i="9"/>
  <c r="CU1030" i="9"/>
  <c r="CU1043" i="9"/>
  <c r="CU943" i="9"/>
  <c r="CU473" i="9"/>
  <c r="CU1005" i="9"/>
  <c r="CU1056" i="9"/>
  <c r="CU763" i="9"/>
  <c r="CU1085" i="9"/>
  <c r="CS731" i="9"/>
  <c r="CS533" i="9"/>
  <c r="CS332" i="9"/>
  <c r="CS655" i="9"/>
  <c r="CS279" i="9"/>
  <c r="CS459" i="9"/>
  <c r="CS714" i="9"/>
  <c r="CS513" i="9"/>
  <c r="CS616" i="9"/>
  <c r="CS800" i="9"/>
  <c r="CS398" i="9"/>
  <c r="CS730" i="9"/>
  <c r="CU462" i="9"/>
  <c r="CU891" i="9"/>
  <c r="CU589" i="9"/>
  <c r="CU444" i="9"/>
  <c r="CU871" i="9"/>
  <c r="CU572" i="9"/>
  <c r="CU787" i="9"/>
  <c r="CU984" i="9"/>
  <c r="CU715" i="9"/>
  <c r="CU631" i="9"/>
  <c r="CU396" i="9"/>
  <c r="CU953" i="9"/>
  <c r="CU808" i="9"/>
  <c r="CU931" i="9"/>
  <c r="CU568" i="9"/>
  <c r="CU906" i="9"/>
  <c r="CU379" i="9"/>
  <c r="CU1052" i="9"/>
  <c r="CU910" i="9"/>
  <c r="CS579" i="9"/>
  <c r="CS536" i="9"/>
  <c r="CS792" i="9"/>
  <c r="CS615" i="9"/>
  <c r="CS469" i="9"/>
  <c r="CS639" i="9"/>
  <c r="CS719" i="9"/>
  <c r="CU941" i="9"/>
  <c r="CU1034" i="9"/>
  <c r="CU457" i="9"/>
  <c r="CU527" i="9"/>
  <c r="CU683" i="9"/>
  <c r="CU435" i="9"/>
  <c r="CU950" i="9"/>
  <c r="CU788" i="9"/>
  <c r="CU1060" i="9"/>
  <c r="CU707" i="9"/>
  <c r="CU496" i="9"/>
  <c r="CU958" i="9"/>
  <c r="CS495" i="9"/>
  <c r="CS411" i="9"/>
  <c r="CS795" i="9"/>
  <c r="CS501" i="9"/>
  <c r="CS623" i="9"/>
  <c r="CS387" i="9"/>
  <c r="CU994" i="9"/>
  <c r="CU783" i="9"/>
  <c r="CU671" i="9"/>
  <c r="CU806" i="9"/>
  <c r="CU419" i="9"/>
  <c r="CU404" i="9"/>
  <c r="CU1057" i="9"/>
  <c r="CU1050" i="9"/>
  <c r="CU656" i="9"/>
  <c r="CU576" i="9"/>
  <c r="CU499" i="9"/>
  <c r="CU564" i="9"/>
  <c r="CU1049" i="9"/>
  <c r="CU775" i="9"/>
  <c r="CU740" i="9"/>
  <c r="CU962" i="9"/>
  <c r="CU812" i="9"/>
  <c r="CU464" i="9"/>
  <c r="CU968" i="9"/>
  <c r="CU751" i="9"/>
  <c r="CS587" i="9"/>
  <c r="CS606" i="9"/>
  <c r="CS642" i="9"/>
  <c r="CS784" i="9"/>
  <c r="CS520" i="9"/>
  <c r="CS376" i="9"/>
  <c r="CS490" i="9"/>
  <c r="CS624" i="9"/>
  <c r="CS570" i="9"/>
  <c r="CS582" i="9"/>
  <c r="CS544" i="9"/>
  <c r="CS532" i="9"/>
  <c r="CU403" i="9"/>
  <c r="CU851" i="9"/>
  <c r="CU378" i="9"/>
  <c r="CU952" i="9"/>
  <c r="CU543" i="9"/>
  <c r="CU557" i="9"/>
  <c r="CU711" i="9"/>
  <c r="CU610" i="9"/>
  <c r="CU602" i="9"/>
  <c r="CU282" i="9"/>
  <c r="CU542" i="9"/>
  <c r="CU481" i="9"/>
  <c r="CU406" i="9"/>
  <c r="CU522" i="9"/>
  <c r="CU514" i="9"/>
  <c r="CU776" i="9"/>
  <c r="CU296" i="9"/>
  <c r="CU518" i="9"/>
  <c r="CU1067" i="9"/>
  <c r="CU546" i="9"/>
  <c r="CS732" i="9"/>
  <c r="CS743" i="9"/>
  <c r="CS810" i="9"/>
  <c r="CS607" i="9"/>
  <c r="CS727" i="9"/>
  <c r="CS720" i="9"/>
  <c r="CS561" i="9"/>
  <c r="CS571" i="9"/>
  <c r="CS684" i="9"/>
  <c r="CS562" i="9"/>
  <c r="CS458" i="9"/>
  <c r="CS515" i="9"/>
  <c r="CS817" i="9"/>
  <c r="CS797" i="9"/>
  <c r="CS660" i="9"/>
  <c r="CS538" i="9"/>
  <c r="CS535" i="9"/>
  <c r="CS293" i="9"/>
  <c r="CS772" i="9"/>
  <c r="CS534" i="9"/>
  <c r="CS737" i="9"/>
  <c r="CS759" i="9"/>
  <c r="CS552" i="9"/>
  <c r="CS278" i="9"/>
  <c r="CS567" i="9"/>
  <c r="CS482" i="9"/>
  <c r="CS484" i="9"/>
  <c r="CS540" i="9"/>
  <c r="CS820" i="9"/>
  <c r="CS791" i="9"/>
  <c r="CS507" i="9"/>
  <c r="CS599" i="9"/>
  <c r="CS523" i="9"/>
  <c r="CS785" i="9"/>
  <c r="CS821" i="9"/>
  <c r="CS528" i="9"/>
  <c r="CS556" i="9"/>
  <c r="CS667" i="9"/>
  <c r="CU319" i="9"/>
  <c r="CU697" i="9"/>
  <c r="CU734" i="9"/>
  <c r="CU586" i="9"/>
  <c r="CU343" i="9"/>
  <c r="CU347" i="9"/>
  <c r="CU609" i="9"/>
  <c r="CU695" i="9"/>
  <c r="CU292" i="9"/>
  <c r="CU308" i="9"/>
  <c r="CU410" i="9"/>
  <c r="CU386" i="9"/>
  <c r="CU399" i="9"/>
  <c r="CU325" i="9"/>
  <c r="CU661" i="9"/>
  <c r="CU316" i="9"/>
  <c r="CU512" i="9"/>
  <c r="CU427" i="9"/>
  <c r="CU619" i="9"/>
  <c r="CU778" i="9"/>
  <c r="CU447" i="9"/>
  <c r="CU632" i="9"/>
  <c r="CU301" i="9"/>
  <c r="CU451" i="9"/>
  <c r="CU625" i="9"/>
  <c r="CU596" i="9"/>
  <c r="CU766" i="9"/>
  <c r="CU500" i="9"/>
  <c r="CU309" i="9"/>
  <c r="CU442" i="9"/>
  <c r="CU613" i="9"/>
  <c r="CU689" i="9"/>
  <c r="CU298" i="9"/>
  <c r="CU716" i="9"/>
  <c r="CU290" i="9"/>
  <c r="CU468" i="9"/>
  <c r="CU617" i="9"/>
  <c r="CU809" i="9"/>
  <c r="CU591" i="9"/>
  <c r="CU366" i="9"/>
  <c r="CU706" i="9"/>
  <c r="CU470" i="9"/>
  <c r="CU633" i="9"/>
  <c r="CU773" i="9"/>
  <c r="CU488" i="9"/>
  <c r="CU479" i="9"/>
  <c r="CU373" i="9"/>
  <c r="CU505" i="9"/>
  <c r="CU335" i="9"/>
  <c r="CU423" i="9"/>
  <c r="CU621" i="9"/>
  <c r="CU699" i="9"/>
  <c r="CU288" i="9"/>
  <c r="CU742" i="9"/>
  <c r="CU295" i="9"/>
  <c r="CU367" i="9"/>
  <c r="CU357" i="9"/>
  <c r="CU348" i="9"/>
  <c r="CU392" i="9"/>
  <c r="CU328" i="9"/>
  <c r="CU475" i="9"/>
  <c r="CU793" i="9"/>
  <c r="CU604" i="9"/>
  <c r="CU311" i="9"/>
  <c r="CU485" i="9"/>
  <c r="CU690" i="9"/>
  <c r="CU627" i="9"/>
  <c r="CU359" i="9"/>
  <c r="CU455" i="9"/>
  <c r="CU629" i="9"/>
  <c r="CU709" i="9"/>
  <c r="CU584" i="9"/>
  <c r="CU814" i="9"/>
  <c r="CU284" i="9"/>
  <c r="CU569" i="9"/>
  <c r="CU748" i="9"/>
  <c r="CU389" i="9"/>
  <c r="CU360" i="9"/>
  <c r="CU700" i="9"/>
  <c r="CU483" i="9"/>
  <c r="CU649" i="9"/>
  <c r="CU320" i="9"/>
  <c r="CU654" i="9"/>
  <c r="CU717" i="9"/>
  <c r="CU786" i="9"/>
  <c r="CU486" i="9"/>
  <c r="CU553" i="9"/>
  <c r="CU303" i="9"/>
  <c r="CU368" i="9"/>
  <c r="CU566" i="9"/>
  <c r="CU657" i="9"/>
  <c r="CU310" i="9"/>
  <c r="CU662" i="9"/>
  <c r="CU300" i="9"/>
  <c r="CU687" i="9"/>
  <c r="CU336" i="9"/>
  <c r="CU626" i="9"/>
  <c r="CU383" i="9"/>
  <c r="CU471" i="9"/>
  <c r="CU645" i="9"/>
  <c r="CU757" i="9"/>
  <c r="CU478" i="9"/>
  <c r="CU461" i="9"/>
  <c r="CU659" i="9"/>
  <c r="CU693" i="9"/>
  <c r="CU318" i="9"/>
  <c r="CU426" i="9"/>
  <c r="CU331" i="9"/>
  <c r="CU565" i="9"/>
  <c r="CU673" i="9"/>
  <c r="CU302" i="9"/>
  <c r="CU670" i="9"/>
  <c r="CU578" i="9"/>
  <c r="CU801" i="9"/>
  <c r="CU402" i="9"/>
  <c r="CU758" i="9"/>
  <c r="CU391" i="9"/>
  <c r="CU487" i="9"/>
  <c r="CU653" i="9"/>
  <c r="CU326" i="9"/>
  <c r="CU492" i="9"/>
  <c r="CU428" i="9"/>
  <c r="CU393" i="9"/>
  <c r="CU433" i="9"/>
  <c r="CU289" i="9"/>
  <c r="CU818" i="9"/>
  <c r="CU418" i="9"/>
  <c r="CU283" i="9"/>
  <c r="CU692" i="9"/>
  <c r="CU436" i="9"/>
  <c r="CU465" i="9"/>
  <c r="CU605" i="9"/>
  <c r="CU681" i="9"/>
  <c r="CU733" i="9"/>
  <c r="CU805" i="9"/>
  <c r="CU304" i="9"/>
  <c r="CU590" i="9"/>
  <c r="CU504" i="9"/>
  <c r="CU668" i="9"/>
  <c r="CU780" i="9"/>
  <c r="CU559" i="9"/>
  <c r="CU745" i="9"/>
  <c r="CU682" i="9"/>
  <c r="CU802" i="9"/>
  <c r="CU372" i="9"/>
  <c r="CU422" i="9"/>
  <c r="CU339" i="9"/>
  <c r="CU321" i="9"/>
  <c r="CU287" i="9"/>
  <c r="CU789" i="9"/>
  <c r="CU498" i="9"/>
  <c r="CU622" i="9"/>
  <c r="CU688" i="9"/>
  <c r="CU738" i="9"/>
  <c r="CU782" i="9"/>
  <c r="CU819" i="9"/>
  <c r="CU342" i="9"/>
  <c r="CU384" i="9"/>
  <c r="CU424" i="9"/>
  <c r="CU333" i="9"/>
  <c r="CU381" i="9"/>
  <c r="CU421" i="9"/>
  <c r="CU453" i="9"/>
  <c r="CU593" i="9"/>
  <c r="CU491" i="9"/>
  <c r="CU665" i="9"/>
  <c r="CU765" i="9"/>
  <c r="CU580" i="9"/>
  <c r="CU664" i="9"/>
  <c r="CU554" i="9"/>
  <c r="CU1027" i="9"/>
  <c r="CU516" i="9"/>
  <c r="CU908" i="9"/>
  <c r="CU635" i="9"/>
  <c r="CU594" i="9"/>
  <c r="CU774" i="9"/>
  <c r="CU434" i="9"/>
  <c r="CU502" i="9"/>
  <c r="CU394" i="9"/>
  <c r="CU375" i="9"/>
  <c r="CU407" i="9"/>
  <c r="CU463" i="9"/>
  <c r="CU603" i="9"/>
  <c r="CU637" i="9"/>
  <c r="CU669" i="9"/>
  <c r="CU749" i="9"/>
  <c r="CU306" i="9"/>
  <c r="CU460" i="9"/>
  <c r="CU674" i="9"/>
  <c r="CU361" i="9"/>
  <c r="CU811" i="9"/>
  <c r="CU338" i="9"/>
  <c r="CU370" i="9"/>
  <c r="CU329" i="9"/>
  <c r="CU369" i="9"/>
  <c r="CU401" i="9"/>
  <c r="CU441" i="9"/>
  <c r="CU281" i="9"/>
  <c r="CU497" i="9"/>
  <c r="CU739" i="9"/>
  <c r="CU600" i="9"/>
  <c r="CU628" i="9"/>
  <c r="CU718" i="9"/>
  <c r="CU752" i="9"/>
  <c r="CU450" i="9"/>
  <c r="CU493" i="9"/>
  <c r="CU608" i="9"/>
  <c r="CU794" i="9"/>
  <c r="CU647" i="9"/>
  <c r="CU741" i="9"/>
  <c r="CU813" i="9"/>
  <c r="CU620" i="9"/>
  <c r="CU796" i="9"/>
  <c r="CU747" i="9"/>
  <c r="CU530" i="9"/>
  <c r="CU708" i="9"/>
  <c r="CU975" i="9"/>
  <c r="CU382" i="9"/>
  <c r="CU430" i="9"/>
  <c r="CU355" i="9"/>
  <c r="CU313" i="9"/>
  <c r="CU574" i="9"/>
  <c r="CU506" i="9"/>
  <c r="CU630" i="9"/>
  <c r="CU696" i="9"/>
  <c r="CU746" i="9"/>
  <c r="CU641" i="9"/>
  <c r="CU352" i="9"/>
  <c r="CU643" i="9"/>
  <c r="CU666" i="9"/>
  <c r="CU350" i="9"/>
  <c r="CU400" i="9"/>
  <c r="CU432" i="9"/>
  <c r="CU341" i="9"/>
  <c r="CU397" i="9"/>
  <c r="CU429" i="9"/>
  <c r="CU327" i="9"/>
  <c r="CU585" i="9"/>
  <c r="CU503" i="9"/>
  <c r="CU807" i="9"/>
  <c r="CU456" i="9"/>
  <c r="CU672" i="9"/>
  <c r="CU724" i="9"/>
  <c r="CU362" i="9"/>
  <c r="CU612" i="9"/>
  <c r="CU388" i="9"/>
  <c r="CU377" i="9"/>
  <c r="CU323" i="9"/>
  <c r="CU509" i="9"/>
  <c r="CU592" i="9"/>
  <c r="CU760" i="9"/>
  <c r="CU351" i="9"/>
  <c r="CU634" i="9"/>
  <c r="CU425" i="9"/>
  <c r="CU701" i="9"/>
  <c r="CU761" i="9"/>
  <c r="CU322" i="9"/>
  <c r="CU286" i="9"/>
  <c r="CU480" i="9"/>
  <c r="CU686" i="9"/>
  <c r="CU651" i="9"/>
  <c r="CU618" i="9"/>
  <c r="CU976" i="9"/>
  <c r="CU356" i="9"/>
  <c r="CU390" i="9"/>
  <c r="CU438" i="9"/>
  <c r="CU363" i="9"/>
  <c r="CU305" i="9"/>
  <c r="CU595" i="9"/>
  <c r="CU541" i="9"/>
  <c r="CU466" i="9"/>
  <c r="CU526" i="9"/>
  <c r="CU638" i="9"/>
  <c r="CU704" i="9"/>
  <c r="CU754" i="9"/>
  <c r="CU798" i="9"/>
  <c r="CU918" i="9"/>
  <c r="CU291" i="9"/>
  <c r="CU729" i="9"/>
  <c r="CU860" i="9"/>
  <c r="CU408" i="9"/>
  <c r="CU440" i="9"/>
  <c r="CU349" i="9"/>
  <c r="CU405" i="9"/>
  <c r="CU437" i="9"/>
  <c r="CU285" i="9"/>
  <c r="CU575" i="9"/>
  <c r="CU517" i="9"/>
  <c r="CU640" i="9"/>
  <c r="CU680" i="9"/>
  <c r="CU756" i="9"/>
  <c r="CU987" i="9"/>
  <c r="CU415" i="9"/>
  <c r="CU744" i="9"/>
  <c r="CU346" i="9"/>
  <c r="CU337" i="9"/>
  <c r="CU409" i="9"/>
  <c r="CU597" i="9"/>
  <c r="CU779" i="9"/>
  <c r="CU652" i="9"/>
  <c r="CU728" i="9"/>
  <c r="CU431" i="9"/>
  <c r="CU521" i="9"/>
  <c r="CU380" i="9"/>
  <c r="CU315" i="9"/>
  <c r="CU636" i="9"/>
  <c r="CU929" i="9"/>
  <c r="CU330" i="9"/>
  <c r="CU537" i="9"/>
  <c r="CU853" i="9"/>
  <c r="CU354" i="9"/>
  <c r="CU420" i="9"/>
  <c r="CU353" i="9"/>
  <c r="CU385" i="9"/>
  <c r="CU417" i="9"/>
  <c r="CU307" i="9"/>
  <c r="CU581" i="9"/>
  <c r="CU525" i="9"/>
  <c r="CU803" i="9"/>
  <c r="CU452" i="9"/>
  <c r="CU694" i="9"/>
  <c r="CU736" i="9"/>
  <c r="CU768" i="9"/>
  <c r="CU679" i="9"/>
  <c r="CU344" i="9"/>
  <c r="CU317" i="9"/>
  <c r="CU545" i="9"/>
  <c r="CU658" i="9"/>
  <c r="CU412" i="9"/>
  <c r="CU449" i="9"/>
  <c r="CU299" i="9"/>
  <c r="CU663" i="9"/>
  <c r="CU725" i="9"/>
  <c r="CU781" i="9"/>
  <c r="CU314" i="9"/>
  <c r="CU598" i="9"/>
  <c r="CU494" i="9"/>
  <c r="CU644" i="9"/>
  <c r="CU710" i="9"/>
  <c r="CU876" i="9"/>
  <c r="CU677" i="9"/>
  <c r="CU650" i="9"/>
  <c r="CU750" i="9"/>
  <c r="CU364" i="9"/>
  <c r="CU446" i="9"/>
  <c r="CU371" i="9"/>
  <c r="CU297" i="9"/>
  <c r="CU577" i="9"/>
  <c r="CU771" i="9"/>
  <c r="CU474" i="9"/>
  <c r="CU614" i="9"/>
  <c r="CU646" i="9"/>
  <c r="CU712" i="9"/>
  <c r="CU762" i="9"/>
  <c r="CU558" i="9"/>
  <c r="CU1010" i="9"/>
  <c r="CU777" i="9"/>
  <c r="CU334" i="9"/>
  <c r="CU374" i="9"/>
  <c r="CU416" i="9"/>
  <c r="CU448" i="9"/>
  <c r="CU365" i="9"/>
  <c r="CU413" i="9"/>
  <c r="CU445" i="9"/>
  <c r="CU601" i="9"/>
  <c r="CU563" i="9"/>
  <c r="CU529" i="9"/>
  <c r="CU735" i="9"/>
  <c r="CU588" i="9"/>
  <c r="CU510" i="9"/>
  <c r="CU648" i="9"/>
  <c r="CU698" i="9"/>
  <c r="CU764" i="9"/>
  <c r="CU767" i="9"/>
  <c r="DB7" i="9"/>
  <c r="CU977" i="9"/>
  <c r="CU1017" i="9"/>
  <c r="CU990" i="9"/>
  <c r="CU1022" i="9"/>
  <c r="CU995" i="9"/>
  <c r="CU974" i="9"/>
  <c r="CU1016" i="9"/>
  <c r="CU999" i="9"/>
  <c r="CU1091" i="9"/>
  <c r="CU1083" i="9"/>
  <c r="CU1023" i="9"/>
  <c r="CU887" i="9"/>
  <c r="CU980" i="9"/>
  <c r="CU905" i="9"/>
  <c r="CU970" i="9"/>
  <c r="CU1090" i="9"/>
  <c r="CU1011" i="9"/>
  <c r="CU1092" i="9"/>
  <c r="CU1018" i="9"/>
  <c r="CU1070" i="9"/>
  <c r="CU1004" i="9"/>
  <c r="CU1021" i="9"/>
  <c r="CU1086" i="9"/>
  <c r="CU1072" i="9"/>
  <c r="CU895" i="9"/>
  <c r="CU1009" i="9"/>
  <c r="CU894" i="9"/>
  <c r="CU884" i="9"/>
  <c r="CU971" i="9"/>
  <c r="CU1095" i="9"/>
  <c r="CU896" i="9"/>
  <c r="CU997" i="9"/>
  <c r="CU1079" i="9"/>
  <c r="CU972" i="9"/>
  <c r="CU1087" i="9"/>
  <c r="CU1024" i="9"/>
  <c r="CU886" i="9"/>
  <c r="CU1075" i="9"/>
  <c r="CU979" i="9"/>
  <c r="CU888" i="9"/>
  <c r="CU1094" i="9"/>
  <c r="CU1078" i="9"/>
  <c r="CU991" i="9"/>
  <c r="CU883" i="9"/>
  <c r="CU1082" i="9"/>
  <c r="CU992" i="9"/>
  <c r="CU880" i="9"/>
  <c r="CU989" i="9"/>
  <c r="CT678" i="9"/>
  <c r="CT345" i="9"/>
  <c r="CT489" i="9"/>
  <c r="CT280" i="9"/>
  <c r="CT552" i="9"/>
  <c r="CT501" i="9"/>
  <c r="CT720" i="9"/>
  <c r="CT484" i="9"/>
  <c r="CT795" i="9"/>
  <c r="CT476" i="9"/>
  <c r="CT719" i="9"/>
  <c r="CT727" i="9"/>
  <c r="CT800" i="9"/>
  <c r="CT294" i="9"/>
  <c r="CT623" i="9"/>
  <c r="CT376" i="9"/>
  <c r="CT469" i="9"/>
  <c r="CT539" i="9"/>
  <c r="CT561" i="9"/>
  <c r="CT772" i="9"/>
  <c r="CT810" i="9"/>
  <c r="CT528" i="9"/>
  <c r="CT702" i="9"/>
  <c r="CT611" i="9"/>
  <c r="CT293" i="9"/>
  <c r="CT684" i="9"/>
  <c r="CT790" i="9"/>
  <c r="CT555" i="9"/>
  <c r="CT458" i="9"/>
  <c r="CT624" i="9"/>
  <c r="CT737" i="9"/>
  <c r="CT713" i="9"/>
  <c r="CT567" i="9"/>
  <c r="CT520" i="9"/>
  <c r="CT685" i="9"/>
  <c r="CT515" i="9"/>
  <c r="CT556" i="9"/>
  <c r="CT753" i="9"/>
  <c r="CT732" i="9"/>
  <c r="CT472" i="9"/>
  <c r="CT544" i="9"/>
  <c r="CT791" i="9"/>
  <c r="CT784" i="9"/>
  <c r="CT533" i="9"/>
  <c r="CT279" i="9"/>
  <c r="CT676" i="9"/>
  <c r="CT278" i="9"/>
  <c r="CT508" i="9"/>
  <c r="CT587" i="9"/>
  <c r="CT490" i="9"/>
  <c r="CT340" i="9"/>
  <c r="CT562" i="9"/>
  <c r="CT785" i="9"/>
  <c r="CT759" i="9"/>
  <c r="CT573" i="9"/>
  <c r="CT820" i="9"/>
  <c r="CT703" i="9"/>
  <c r="CT616" i="9"/>
  <c r="CT691" i="9"/>
  <c r="CT606" i="9"/>
  <c r="CT477" i="9"/>
  <c r="CT535" i="9"/>
  <c r="CT660" i="9"/>
  <c r="CT540" i="9"/>
  <c r="CT538" i="9"/>
  <c r="CT579" i="9"/>
  <c r="CT411" i="9"/>
  <c r="CT639" i="9"/>
  <c r="CT607" i="9"/>
  <c r="CT459" i="9"/>
  <c r="CT615" i="9"/>
  <c r="CT821" i="9"/>
  <c r="CT726" i="9"/>
  <c r="CT532" i="9"/>
  <c r="CT398" i="9"/>
  <c r="CT815" i="9"/>
  <c r="CT797" i="9"/>
  <c r="CT523" i="9"/>
  <c r="CT358" i="9"/>
  <c r="CT332" i="9"/>
  <c r="CT536" i="9"/>
  <c r="CT495" i="9"/>
  <c r="CT714" i="9"/>
  <c r="CT507" i="9"/>
  <c r="CT743" i="9"/>
  <c r="CT482" i="9"/>
  <c r="CT655" i="9"/>
  <c r="CT792" i="9"/>
  <c r="CT731" i="9"/>
  <c r="CT387" i="9"/>
  <c r="CT571" i="9"/>
  <c r="CT599" i="9"/>
  <c r="CT582" i="9"/>
  <c r="CT667" i="9"/>
  <c r="CT730" i="9"/>
  <c r="CT642" i="9"/>
  <c r="CT570" i="9"/>
  <c r="CT817" i="9"/>
  <c r="CT513" i="9"/>
  <c r="CT534" i="9"/>
  <c r="CU513" i="9" l="1"/>
  <c r="CU730" i="9"/>
  <c r="CU731" i="9"/>
  <c r="CU655" i="9"/>
  <c r="CU714" i="9"/>
  <c r="CU332" i="9"/>
  <c r="CU398" i="9"/>
  <c r="CU459" i="9"/>
  <c r="CU616" i="9"/>
  <c r="CU703" i="9"/>
  <c r="CU676" i="9"/>
  <c r="CU279" i="9"/>
  <c r="CU533" i="9"/>
  <c r="CU753" i="9"/>
  <c r="CU713" i="9"/>
  <c r="CU611" i="9"/>
  <c r="CU702" i="9"/>
  <c r="CU539" i="9"/>
  <c r="DB5" i="9" s="1"/>
  <c r="CU800" i="9"/>
  <c r="CU489" i="9"/>
  <c r="CU345" i="9"/>
  <c r="CU678" i="9"/>
  <c r="CU792" i="9"/>
  <c r="CU719" i="9"/>
  <c r="CU639" i="9"/>
  <c r="CU469" i="9"/>
  <c r="CU579" i="9"/>
  <c r="CU536" i="9"/>
  <c r="CU615" i="9"/>
  <c r="CU623" i="9"/>
  <c r="CU411" i="9"/>
  <c r="CU387" i="9"/>
  <c r="CU477" i="9"/>
  <c r="CU501" i="9"/>
  <c r="CU472" i="9"/>
  <c r="CU685" i="9"/>
  <c r="CU726" i="9"/>
  <c r="CU573" i="9"/>
  <c r="CU795" i="9"/>
  <c r="CU495" i="9"/>
  <c r="CU280" i="9"/>
  <c r="CU815" i="9"/>
  <c r="CU624" i="9"/>
  <c r="CU606" i="9"/>
  <c r="CU520" i="9"/>
  <c r="CU582" i="9"/>
  <c r="CU532" i="9"/>
  <c r="CU358" i="9"/>
  <c r="CU490" i="9"/>
  <c r="CU784" i="9"/>
  <c r="CU587" i="9"/>
  <c r="CU508" i="9"/>
  <c r="CU340" i="9"/>
  <c r="CU544" i="9"/>
  <c r="CU570" i="9"/>
  <c r="CU376" i="9"/>
  <c r="CU642" i="9"/>
  <c r="CU476" i="9"/>
  <c r="CU607" i="9"/>
  <c r="CU660" i="9"/>
  <c r="CU743" i="9"/>
  <c r="CU759" i="9"/>
  <c r="CU523" i="9"/>
  <c r="CU737" i="9"/>
  <c r="CU817" i="9"/>
  <c r="CU528" i="9"/>
  <c r="CU791" i="9"/>
  <c r="CU278" i="9"/>
  <c r="CU538" i="9"/>
  <c r="CU484" i="9"/>
  <c r="CU772" i="9"/>
  <c r="CU561" i="9"/>
  <c r="CU790" i="9"/>
  <c r="CU293" i="9"/>
  <c r="CU515" i="9"/>
  <c r="CU691" i="9"/>
  <c r="CU732" i="9"/>
  <c r="CU667" i="9"/>
  <c r="CU821" i="9"/>
  <c r="CU599" i="9"/>
  <c r="CU820" i="9"/>
  <c r="CU482" i="9"/>
  <c r="CU552" i="9"/>
  <c r="CU684" i="9"/>
  <c r="CU720" i="9"/>
  <c r="CU810" i="9"/>
  <c r="CU534" i="9"/>
  <c r="CU535" i="9"/>
  <c r="CU797" i="9"/>
  <c r="CU458" i="9"/>
  <c r="CU562" i="9"/>
  <c r="CU556" i="9"/>
  <c r="CU785" i="9"/>
  <c r="CU507" i="9"/>
  <c r="CU540" i="9"/>
  <c r="CU567" i="9"/>
  <c r="CU294" i="9"/>
  <c r="CU571" i="9"/>
  <c r="CU727" i="9"/>
  <c r="CU555" i="9"/>
  <c r="CZ7" i="9"/>
  <c r="CY5" i="9"/>
  <c r="CX7" i="9"/>
  <c r="DA7" i="9"/>
  <c r="CY7" i="9"/>
  <c r="DA6" i="9" l="1"/>
  <c r="CZ6" i="9"/>
  <c r="DA5" i="9"/>
  <c r="CX5" i="9"/>
  <c r="DB6" i="9"/>
  <c r="CZ5" i="9"/>
  <c r="CY6" i="9"/>
  <c r="CX6" i="9"/>
  <c r="AZ5" i="9"/>
  <c r="BA5" i="9"/>
  <c r="BB5" i="9"/>
  <c r="BC5" i="9"/>
  <c r="BD5" i="9"/>
  <c r="BE5" i="9"/>
  <c r="BF5" i="9"/>
  <c r="BG5" i="9"/>
  <c r="BH5" i="9"/>
  <c r="BI5" i="9"/>
  <c r="AZ6" i="9"/>
  <c r="BA6" i="9"/>
  <c r="BB6" i="9"/>
  <c r="BC6" i="9"/>
  <c r="BD6" i="9"/>
  <c r="BE6" i="9"/>
  <c r="BF6" i="9"/>
  <c r="BG6" i="9"/>
  <c r="BH6" i="9"/>
  <c r="BI6" i="9"/>
  <c r="AZ7" i="9"/>
  <c r="BA7" i="9"/>
  <c r="BB7" i="9"/>
  <c r="BC7" i="9"/>
  <c r="BD7" i="9"/>
  <c r="BE7" i="9"/>
  <c r="BF7" i="9"/>
  <c r="BG7" i="9"/>
  <c r="BH7" i="9"/>
  <c r="BI7" i="9"/>
  <c r="AZ8" i="9"/>
  <c r="BA8" i="9"/>
  <c r="BB8" i="9"/>
  <c r="BC8" i="9"/>
  <c r="BD8" i="9"/>
  <c r="BE8" i="9"/>
  <c r="BF8" i="9"/>
  <c r="BG8" i="9"/>
  <c r="BH8" i="9"/>
  <c r="BI8" i="9"/>
  <c r="AZ9" i="9"/>
  <c r="BA9" i="9"/>
  <c r="BB9" i="9"/>
  <c r="BC9" i="9"/>
  <c r="BD9" i="9"/>
  <c r="BE9" i="9"/>
  <c r="BF9" i="9"/>
  <c r="BG9" i="9"/>
  <c r="BH9" i="9"/>
  <c r="BI9" i="9"/>
  <c r="AZ10" i="9"/>
  <c r="BA10" i="9"/>
  <c r="BB10" i="9"/>
  <c r="BC10" i="9"/>
  <c r="BD10" i="9"/>
  <c r="BE10" i="9"/>
  <c r="BF10" i="9"/>
  <c r="BG10" i="9"/>
  <c r="BH10" i="9"/>
  <c r="BI10" i="9"/>
  <c r="AZ11" i="9"/>
  <c r="BA11" i="9"/>
  <c r="BB11" i="9"/>
  <c r="BC11" i="9"/>
  <c r="BD11" i="9"/>
  <c r="BE11" i="9"/>
  <c r="BF11" i="9"/>
  <c r="BG11" i="9"/>
  <c r="BH11" i="9"/>
  <c r="BI11" i="9"/>
  <c r="AZ12" i="9"/>
  <c r="BA12" i="9"/>
  <c r="BB12" i="9"/>
  <c r="BC12" i="9"/>
  <c r="BD12" i="9"/>
  <c r="BE12" i="9"/>
  <c r="BF12" i="9"/>
  <c r="BG12" i="9"/>
  <c r="BH12" i="9"/>
  <c r="BI12" i="9"/>
  <c r="AZ13" i="9"/>
  <c r="BA13" i="9"/>
  <c r="BB13" i="9"/>
  <c r="BC13" i="9"/>
  <c r="BD13" i="9"/>
  <c r="BE13" i="9"/>
  <c r="BF13" i="9"/>
  <c r="BG13" i="9"/>
  <c r="BH13" i="9"/>
  <c r="BI13" i="9"/>
  <c r="AZ14" i="9"/>
  <c r="BA14" i="9"/>
  <c r="BB14" i="9"/>
  <c r="BC14" i="9"/>
  <c r="BD14" i="9"/>
  <c r="BE14" i="9"/>
  <c r="BF14" i="9"/>
  <c r="BG14" i="9"/>
  <c r="BH14" i="9"/>
  <c r="BI14" i="9"/>
  <c r="AZ15" i="9"/>
  <c r="BA15" i="9"/>
  <c r="BB15" i="9"/>
  <c r="BC15" i="9"/>
  <c r="BD15" i="9"/>
  <c r="BE15" i="9"/>
  <c r="BF15" i="9"/>
  <c r="BG15" i="9"/>
  <c r="BH15" i="9"/>
  <c r="BI15" i="9"/>
  <c r="AZ16" i="9"/>
  <c r="CP16" i="9" s="1"/>
  <c r="BA16" i="9"/>
  <c r="BB16" i="9"/>
  <c r="BC16" i="9"/>
  <c r="BD16" i="9"/>
  <c r="BE16" i="9"/>
  <c r="BF16" i="9"/>
  <c r="BG16" i="9"/>
  <c r="BH16" i="9"/>
  <c r="BI16" i="9"/>
  <c r="AZ17" i="9"/>
  <c r="BA17" i="9"/>
  <c r="BB17" i="9"/>
  <c r="BC17" i="9"/>
  <c r="BD17" i="9"/>
  <c r="BE17" i="9"/>
  <c r="BF17" i="9"/>
  <c r="BG17" i="9"/>
  <c r="BH17" i="9"/>
  <c r="BI17" i="9"/>
  <c r="AZ18" i="9"/>
  <c r="BA18" i="9"/>
  <c r="BB18" i="9"/>
  <c r="BC18" i="9"/>
  <c r="BD18" i="9"/>
  <c r="BE18" i="9"/>
  <c r="BF18" i="9"/>
  <c r="BG18" i="9"/>
  <c r="BH18" i="9"/>
  <c r="BI18" i="9"/>
  <c r="AZ19" i="9"/>
  <c r="BA19" i="9"/>
  <c r="BB19" i="9"/>
  <c r="BC19" i="9"/>
  <c r="BD19" i="9"/>
  <c r="BE19" i="9"/>
  <c r="BF19" i="9"/>
  <c r="BG19" i="9"/>
  <c r="BH19" i="9"/>
  <c r="BI19" i="9"/>
  <c r="AZ20" i="9"/>
  <c r="BA20" i="9"/>
  <c r="BB20" i="9"/>
  <c r="BC20" i="9"/>
  <c r="BD20" i="9"/>
  <c r="BE20" i="9"/>
  <c r="BF20" i="9"/>
  <c r="BG20" i="9"/>
  <c r="BH20" i="9"/>
  <c r="BI20" i="9"/>
  <c r="AZ21" i="9"/>
  <c r="BA21" i="9"/>
  <c r="BB21" i="9"/>
  <c r="BC21" i="9"/>
  <c r="BD21" i="9"/>
  <c r="BE21" i="9"/>
  <c r="BF21" i="9"/>
  <c r="BG21" i="9"/>
  <c r="BH21" i="9"/>
  <c r="BI21" i="9"/>
  <c r="AZ22" i="9"/>
  <c r="BA22" i="9"/>
  <c r="BB22" i="9"/>
  <c r="BC22" i="9"/>
  <c r="BD22" i="9"/>
  <c r="BE22" i="9"/>
  <c r="BF22" i="9"/>
  <c r="BG22" i="9"/>
  <c r="BH22" i="9"/>
  <c r="BI22" i="9"/>
  <c r="AZ23" i="9"/>
  <c r="BA23" i="9"/>
  <c r="BB23" i="9"/>
  <c r="BC23" i="9"/>
  <c r="BD23" i="9"/>
  <c r="BE23" i="9"/>
  <c r="BF23" i="9"/>
  <c r="BG23" i="9"/>
  <c r="BH23" i="9"/>
  <c r="BI23" i="9"/>
  <c r="AZ24" i="9"/>
  <c r="BA24" i="9"/>
  <c r="BB24" i="9"/>
  <c r="BC24" i="9"/>
  <c r="BD24" i="9"/>
  <c r="BE24" i="9"/>
  <c r="BF24" i="9"/>
  <c r="BG24" i="9"/>
  <c r="BH24" i="9"/>
  <c r="BI24" i="9"/>
  <c r="AZ25" i="9"/>
  <c r="BA25" i="9"/>
  <c r="BB25" i="9"/>
  <c r="BC25" i="9"/>
  <c r="BD25" i="9"/>
  <c r="BE25" i="9"/>
  <c r="BF25" i="9"/>
  <c r="BG25" i="9"/>
  <c r="BH25" i="9"/>
  <c r="BI25" i="9"/>
  <c r="AZ26" i="9"/>
  <c r="BA26" i="9"/>
  <c r="BB26" i="9"/>
  <c r="BC26" i="9"/>
  <c r="BD26" i="9"/>
  <c r="BE26" i="9"/>
  <c r="BF26" i="9"/>
  <c r="BG26" i="9"/>
  <c r="BH26" i="9"/>
  <c r="BI26" i="9"/>
  <c r="AZ27" i="9"/>
  <c r="BA27" i="9"/>
  <c r="BB27" i="9"/>
  <c r="BC27" i="9"/>
  <c r="BD27" i="9"/>
  <c r="BE27" i="9"/>
  <c r="BF27" i="9"/>
  <c r="BG27" i="9"/>
  <c r="BH27" i="9"/>
  <c r="BI27" i="9"/>
  <c r="AZ28" i="9"/>
  <c r="CP28" i="9" s="1"/>
  <c r="BA28" i="9"/>
  <c r="BB28" i="9"/>
  <c r="BC28" i="9"/>
  <c r="BD28" i="9"/>
  <c r="BE28" i="9"/>
  <c r="BF28" i="9"/>
  <c r="BG28" i="9"/>
  <c r="BH28" i="9"/>
  <c r="BI28" i="9"/>
  <c r="AZ29" i="9"/>
  <c r="BA29" i="9"/>
  <c r="BB29" i="9"/>
  <c r="BC29" i="9"/>
  <c r="BD29" i="9"/>
  <c r="BE29" i="9"/>
  <c r="BF29" i="9"/>
  <c r="BG29" i="9"/>
  <c r="BH29" i="9"/>
  <c r="BI29" i="9"/>
  <c r="AZ30" i="9"/>
  <c r="BA30" i="9"/>
  <c r="BB30" i="9"/>
  <c r="BC30" i="9"/>
  <c r="BD30" i="9"/>
  <c r="BE30" i="9"/>
  <c r="BF30" i="9"/>
  <c r="BG30" i="9"/>
  <c r="BH30" i="9"/>
  <c r="BI30" i="9"/>
  <c r="AZ31" i="9"/>
  <c r="BA31" i="9"/>
  <c r="BB31" i="9"/>
  <c r="BC31" i="9"/>
  <c r="BD31" i="9"/>
  <c r="BE31" i="9"/>
  <c r="BF31" i="9"/>
  <c r="BG31" i="9"/>
  <c r="BH31" i="9"/>
  <c r="BI31" i="9"/>
  <c r="AZ32" i="9"/>
  <c r="BA32" i="9"/>
  <c r="BB32" i="9"/>
  <c r="BC32" i="9"/>
  <c r="BD32" i="9"/>
  <c r="BE32" i="9"/>
  <c r="BF32" i="9"/>
  <c r="BG32" i="9"/>
  <c r="BH32" i="9"/>
  <c r="BI32" i="9"/>
  <c r="AZ33" i="9"/>
  <c r="BA33" i="9"/>
  <c r="BB33" i="9"/>
  <c r="BC33" i="9"/>
  <c r="BD33" i="9"/>
  <c r="BE33" i="9"/>
  <c r="BF33" i="9"/>
  <c r="BG33" i="9"/>
  <c r="BH33" i="9"/>
  <c r="BI33" i="9"/>
  <c r="AZ34" i="9"/>
  <c r="BA34" i="9"/>
  <c r="BB34" i="9"/>
  <c r="BC34" i="9"/>
  <c r="BD34" i="9"/>
  <c r="BE34" i="9"/>
  <c r="BF34" i="9"/>
  <c r="BG34" i="9"/>
  <c r="BH34" i="9"/>
  <c r="BI34" i="9"/>
  <c r="AZ35" i="9"/>
  <c r="BA35" i="9"/>
  <c r="BB35" i="9"/>
  <c r="BC35" i="9"/>
  <c r="BD35" i="9"/>
  <c r="BE35" i="9"/>
  <c r="BF35" i="9"/>
  <c r="BG35" i="9"/>
  <c r="BH35" i="9"/>
  <c r="BI35" i="9"/>
  <c r="AZ36" i="9"/>
  <c r="BA36" i="9"/>
  <c r="BB36" i="9"/>
  <c r="BC36" i="9"/>
  <c r="BD36" i="9"/>
  <c r="BE36" i="9"/>
  <c r="BF36" i="9"/>
  <c r="BG36" i="9"/>
  <c r="BH36" i="9"/>
  <c r="BI36" i="9"/>
  <c r="AZ37" i="9"/>
  <c r="BA37" i="9"/>
  <c r="BB37" i="9"/>
  <c r="BC37" i="9"/>
  <c r="BD37" i="9"/>
  <c r="BE37" i="9"/>
  <c r="BF37" i="9"/>
  <c r="BG37" i="9"/>
  <c r="BH37" i="9"/>
  <c r="BI37" i="9"/>
  <c r="AZ38" i="9"/>
  <c r="BA38" i="9"/>
  <c r="BB38" i="9"/>
  <c r="BC38" i="9"/>
  <c r="BD38" i="9"/>
  <c r="BE38" i="9"/>
  <c r="BF38" i="9"/>
  <c r="BG38" i="9"/>
  <c r="BH38" i="9"/>
  <c r="BI38" i="9"/>
  <c r="AZ39" i="9"/>
  <c r="BA39" i="9"/>
  <c r="BB39" i="9"/>
  <c r="BC39" i="9"/>
  <c r="BD39" i="9"/>
  <c r="BE39" i="9"/>
  <c r="BF39" i="9"/>
  <c r="BG39" i="9"/>
  <c r="BH39" i="9"/>
  <c r="BI39" i="9"/>
  <c r="AZ40" i="9"/>
  <c r="CP40" i="9" s="1"/>
  <c r="BA40" i="9"/>
  <c r="BB40" i="9"/>
  <c r="BC40" i="9"/>
  <c r="BD40" i="9"/>
  <c r="BE40" i="9"/>
  <c r="BF40" i="9"/>
  <c r="BG40" i="9"/>
  <c r="BH40" i="9"/>
  <c r="BI40" i="9"/>
  <c r="AZ41" i="9"/>
  <c r="BA41" i="9"/>
  <c r="BB41" i="9"/>
  <c r="BC41" i="9"/>
  <c r="BD41" i="9"/>
  <c r="BE41" i="9"/>
  <c r="BF41" i="9"/>
  <c r="BG41" i="9"/>
  <c r="BH41" i="9"/>
  <c r="BI41" i="9"/>
  <c r="AZ42" i="9"/>
  <c r="BA42" i="9"/>
  <c r="BB42" i="9"/>
  <c r="BC42" i="9"/>
  <c r="BD42" i="9"/>
  <c r="BE42" i="9"/>
  <c r="BF42" i="9"/>
  <c r="BG42" i="9"/>
  <c r="BH42" i="9"/>
  <c r="BI42" i="9"/>
  <c r="AZ43" i="9"/>
  <c r="BA43" i="9"/>
  <c r="BB43" i="9"/>
  <c r="BC43" i="9"/>
  <c r="BD43" i="9"/>
  <c r="BE43" i="9"/>
  <c r="BF43" i="9"/>
  <c r="BG43" i="9"/>
  <c r="BH43" i="9"/>
  <c r="BI43" i="9"/>
  <c r="AZ44" i="9"/>
  <c r="BA44" i="9"/>
  <c r="BB44" i="9"/>
  <c r="BC44" i="9"/>
  <c r="BD44" i="9"/>
  <c r="BE44" i="9"/>
  <c r="BF44" i="9"/>
  <c r="BG44" i="9"/>
  <c r="BH44" i="9"/>
  <c r="BI44" i="9"/>
  <c r="AZ45" i="9"/>
  <c r="BA45" i="9"/>
  <c r="BB45" i="9"/>
  <c r="BC45" i="9"/>
  <c r="BD45" i="9"/>
  <c r="BE45" i="9"/>
  <c r="BF45" i="9"/>
  <c r="BG45" i="9"/>
  <c r="BH45" i="9"/>
  <c r="BI45" i="9"/>
  <c r="AZ46" i="9"/>
  <c r="BA46" i="9"/>
  <c r="BB46" i="9"/>
  <c r="BC46" i="9"/>
  <c r="BD46" i="9"/>
  <c r="BE46" i="9"/>
  <c r="BF46" i="9"/>
  <c r="BG46" i="9"/>
  <c r="BH46" i="9"/>
  <c r="BI46" i="9"/>
  <c r="AZ47" i="9"/>
  <c r="BA47" i="9"/>
  <c r="BB47" i="9"/>
  <c r="BC47" i="9"/>
  <c r="BD47" i="9"/>
  <c r="BE47" i="9"/>
  <c r="BF47" i="9"/>
  <c r="BG47" i="9"/>
  <c r="BH47" i="9"/>
  <c r="BI47" i="9"/>
  <c r="AZ48" i="9"/>
  <c r="BA48" i="9"/>
  <c r="BB48" i="9"/>
  <c r="BC48" i="9"/>
  <c r="BD48" i="9"/>
  <c r="BE48" i="9"/>
  <c r="BF48" i="9"/>
  <c r="BG48" i="9"/>
  <c r="BH48" i="9"/>
  <c r="BI48" i="9"/>
  <c r="AZ49" i="9"/>
  <c r="BA49" i="9"/>
  <c r="BB49" i="9"/>
  <c r="BC49" i="9"/>
  <c r="BD49" i="9"/>
  <c r="BE49" i="9"/>
  <c r="BF49" i="9"/>
  <c r="BG49" i="9"/>
  <c r="BH49" i="9"/>
  <c r="BI49" i="9"/>
  <c r="AZ50" i="9"/>
  <c r="BA50" i="9"/>
  <c r="BB50" i="9"/>
  <c r="BC50" i="9"/>
  <c r="BD50" i="9"/>
  <c r="BE50" i="9"/>
  <c r="BF50" i="9"/>
  <c r="BG50" i="9"/>
  <c r="BH50" i="9"/>
  <c r="BI50" i="9"/>
  <c r="AZ51" i="9"/>
  <c r="BA51" i="9"/>
  <c r="BB51" i="9"/>
  <c r="BC51" i="9"/>
  <c r="BD51" i="9"/>
  <c r="BE51" i="9"/>
  <c r="BF51" i="9"/>
  <c r="BG51" i="9"/>
  <c r="BH51" i="9"/>
  <c r="BI51" i="9"/>
  <c r="AZ52" i="9"/>
  <c r="CP52" i="9" s="1"/>
  <c r="BA52" i="9"/>
  <c r="BB52" i="9"/>
  <c r="BC52" i="9"/>
  <c r="BD52" i="9"/>
  <c r="BE52" i="9"/>
  <c r="BF52" i="9"/>
  <c r="BG52" i="9"/>
  <c r="BH52" i="9"/>
  <c r="BI52" i="9"/>
  <c r="AZ53" i="9"/>
  <c r="BA53" i="9"/>
  <c r="BB53" i="9"/>
  <c r="BC53" i="9"/>
  <c r="BD53" i="9"/>
  <c r="BE53" i="9"/>
  <c r="BF53" i="9"/>
  <c r="BG53" i="9"/>
  <c r="BH53" i="9"/>
  <c r="BI53" i="9"/>
  <c r="AZ54" i="9"/>
  <c r="BA54" i="9"/>
  <c r="BB54" i="9"/>
  <c r="BC54" i="9"/>
  <c r="BD54" i="9"/>
  <c r="BE54" i="9"/>
  <c r="BF54" i="9"/>
  <c r="BG54" i="9"/>
  <c r="BH54" i="9"/>
  <c r="BI54" i="9"/>
  <c r="AZ55" i="9"/>
  <c r="BA55" i="9"/>
  <c r="BB55" i="9"/>
  <c r="BC55" i="9"/>
  <c r="BD55" i="9"/>
  <c r="BE55" i="9"/>
  <c r="BF55" i="9"/>
  <c r="BG55" i="9"/>
  <c r="BH55" i="9"/>
  <c r="BI55" i="9"/>
  <c r="AZ56" i="9"/>
  <c r="BA56" i="9"/>
  <c r="BB56" i="9"/>
  <c r="BC56" i="9"/>
  <c r="BD56" i="9"/>
  <c r="BE56" i="9"/>
  <c r="BF56" i="9"/>
  <c r="BG56" i="9"/>
  <c r="BH56" i="9"/>
  <c r="BI56" i="9"/>
  <c r="AZ57" i="9"/>
  <c r="BA57" i="9"/>
  <c r="BB57" i="9"/>
  <c r="BC57" i="9"/>
  <c r="BD57" i="9"/>
  <c r="BE57" i="9"/>
  <c r="BF57" i="9"/>
  <c r="BG57" i="9"/>
  <c r="BH57" i="9"/>
  <c r="BI57" i="9"/>
  <c r="AZ58" i="9"/>
  <c r="BA58" i="9"/>
  <c r="BB58" i="9"/>
  <c r="BC58" i="9"/>
  <c r="BD58" i="9"/>
  <c r="BE58" i="9"/>
  <c r="BF58" i="9"/>
  <c r="BG58" i="9"/>
  <c r="BH58" i="9"/>
  <c r="BI58" i="9"/>
  <c r="AZ59" i="9"/>
  <c r="BA59" i="9"/>
  <c r="BB59" i="9"/>
  <c r="BC59" i="9"/>
  <c r="BD59" i="9"/>
  <c r="BE59" i="9"/>
  <c r="BF59" i="9"/>
  <c r="BG59" i="9"/>
  <c r="BH59" i="9"/>
  <c r="BI59" i="9"/>
  <c r="AZ60" i="9"/>
  <c r="BA60" i="9"/>
  <c r="BB60" i="9"/>
  <c r="BC60" i="9"/>
  <c r="BD60" i="9"/>
  <c r="BE60" i="9"/>
  <c r="BF60" i="9"/>
  <c r="BG60" i="9"/>
  <c r="BH60" i="9"/>
  <c r="BI60" i="9"/>
  <c r="AZ61" i="9"/>
  <c r="BA61" i="9"/>
  <c r="BB61" i="9"/>
  <c r="BC61" i="9"/>
  <c r="BD61" i="9"/>
  <c r="BE61" i="9"/>
  <c r="BF61" i="9"/>
  <c r="BG61" i="9"/>
  <c r="BH61" i="9"/>
  <c r="BI61" i="9"/>
  <c r="AZ62" i="9"/>
  <c r="BA62" i="9"/>
  <c r="BB62" i="9"/>
  <c r="BC62" i="9"/>
  <c r="BD62" i="9"/>
  <c r="BE62" i="9"/>
  <c r="BF62" i="9"/>
  <c r="BG62" i="9"/>
  <c r="BH62" i="9"/>
  <c r="BI62" i="9"/>
  <c r="AZ63" i="9"/>
  <c r="BA63" i="9"/>
  <c r="BB63" i="9"/>
  <c r="BC63" i="9"/>
  <c r="BD63" i="9"/>
  <c r="BE63" i="9"/>
  <c r="BF63" i="9"/>
  <c r="BG63" i="9"/>
  <c r="BH63" i="9"/>
  <c r="BI63" i="9"/>
  <c r="AZ64" i="9"/>
  <c r="CP64" i="9" s="1"/>
  <c r="BA64" i="9"/>
  <c r="BB64" i="9"/>
  <c r="BC64" i="9"/>
  <c r="BD64" i="9"/>
  <c r="BE64" i="9"/>
  <c r="BF64" i="9"/>
  <c r="BG64" i="9"/>
  <c r="BH64" i="9"/>
  <c r="BI64" i="9"/>
  <c r="AZ65" i="9"/>
  <c r="BA65" i="9"/>
  <c r="BB65" i="9"/>
  <c r="BC65" i="9"/>
  <c r="BD65" i="9"/>
  <c r="BE65" i="9"/>
  <c r="BF65" i="9"/>
  <c r="BG65" i="9"/>
  <c r="BH65" i="9"/>
  <c r="BI65" i="9"/>
  <c r="AZ66" i="9"/>
  <c r="BA66" i="9"/>
  <c r="BB66" i="9"/>
  <c r="BC66" i="9"/>
  <c r="BD66" i="9"/>
  <c r="BE66" i="9"/>
  <c r="BF66" i="9"/>
  <c r="BG66" i="9"/>
  <c r="BH66" i="9"/>
  <c r="BI66" i="9"/>
  <c r="AZ67" i="9"/>
  <c r="BA67" i="9"/>
  <c r="BB67" i="9"/>
  <c r="BC67" i="9"/>
  <c r="BD67" i="9"/>
  <c r="BE67" i="9"/>
  <c r="BF67" i="9"/>
  <c r="BG67" i="9"/>
  <c r="BH67" i="9"/>
  <c r="BI67" i="9"/>
  <c r="AZ68" i="9"/>
  <c r="BA68" i="9"/>
  <c r="BB68" i="9"/>
  <c r="BC68" i="9"/>
  <c r="BD68" i="9"/>
  <c r="BE68" i="9"/>
  <c r="BF68" i="9"/>
  <c r="BG68" i="9"/>
  <c r="BH68" i="9"/>
  <c r="BI68" i="9"/>
  <c r="AZ69" i="9"/>
  <c r="BA69" i="9"/>
  <c r="BB69" i="9"/>
  <c r="BC69" i="9"/>
  <c r="BD69" i="9"/>
  <c r="BE69" i="9"/>
  <c r="BF69" i="9"/>
  <c r="BG69" i="9"/>
  <c r="BH69" i="9"/>
  <c r="BI69" i="9"/>
  <c r="AZ70" i="9"/>
  <c r="BA70" i="9"/>
  <c r="BB70" i="9"/>
  <c r="BC70" i="9"/>
  <c r="BD70" i="9"/>
  <c r="BE70" i="9"/>
  <c r="BF70" i="9"/>
  <c r="BG70" i="9"/>
  <c r="BH70" i="9"/>
  <c r="BI70" i="9"/>
  <c r="AZ71" i="9"/>
  <c r="BA71" i="9"/>
  <c r="BB71" i="9"/>
  <c r="BC71" i="9"/>
  <c r="BD71" i="9"/>
  <c r="BE71" i="9"/>
  <c r="BF71" i="9"/>
  <c r="BG71" i="9"/>
  <c r="BH71" i="9"/>
  <c r="BI71" i="9"/>
  <c r="AZ72" i="9"/>
  <c r="BA72" i="9"/>
  <c r="BB72" i="9"/>
  <c r="BC72" i="9"/>
  <c r="BD72" i="9"/>
  <c r="BE72" i="9"/>
  <c r="BF72" i="9"/>
  <c r="BG72" i="9"/>
  <c r="BH72" i="9"/>
  <c r="BI72" i="9"/>
  <c r="AZ73" i="9"/>
  <c r="BA73" i="9"/>
  <c r="BB73" i="9"/>
  <c r="BC73" i="9"/>
  <c r="BD73" i="9"/>
  <c r="BE73" i="9"/>
  <c r="BF73" i="9"/>
  <c r="BG73" i="9"/>
  <c r="BH73" i="9"/>
  <c r="BI73" i="9"/>
  <c r="AZ74" i="9"/>
  <c r="BA74" i="9"/>
  <c r="BB74" i="9"/>
  <c r="BC74" i="9"/>
  <c r="BD74" i="9"/>
  <c r="BE74" i="9"/>
  <c r="BF74" i="9"/>
  <c r="BG74" i="9"/>
  <c r="BH74" i="9"/>
  <c r="BI74" i="9"/>
  <c r="AZ75" i="9"/>
  <c r="BA75" i="9"/>
  <c r="BB75" i="9"/>
  <c r="BC75" i="9"/>
  <c r="BD75" i="9"/>
  <c r="BE75" i="9"/>
  <c r="BF75" i="9"/>
  <c r="BG75" i="9"/>
  <c r="BH75" i="9"/>
  <c r="BI75" i="9"/>
  <c r="AZ76" i="9"/>
  <c r="CP76" i="9" s="1"/>
  <c r="BA76" i="9"/>
  <c r="BB76" i="9"/>
  <c r="BC76" i="9"/>
  <c r="BD76" i="9"/>
  <c r="BE76" i="9"/>
  <c r="BF76" i="9"/>
  <c r="BG76" i="9"/>
  <c r="BH76" i="9"/>
  <c r="BI76" i="9"/>
  <c r="AZ77" i="9"/>
  <c r="BA77" i="9"/>
  <c r="BB77" i="9"/>
  <c r="BC77" i="9"/>
  <c r="BD77" i="9"/>
  <c r="BE77" i="9"/>
  <c r="BF77" i="9"/>
  <c r="BG77" i="9"/>
  <c r="BH77" i="9"/>
  <c r="BI77" i="9"/>
  <c r="AZ78" i="9"/>
  <c r="BA78" i="9"/>
  <c r="BB78" i="9"/>
  <c r="BC78" i="9"/>
  <c r="BD78" i="9"/>
  <c r="BE78" i="9"/>
  <c r="BF78" i="9"/>
  <c r="BG78" i="9"/>
  <c r="BH78" i="9"/>
  <c r="BI78" i="9"/>
  <c r="AZ79" i="9"/>
  <c r="BA79" i="9"/>
  <c r="BB79" i="9"/>
  <c r="BC79" i="9"/>
  <c r="BD79" i="9"/>
  <c r="BE79" i="9"/>
  <c r="BF79" i="9"/>
  <c r="BG79" i="9"/>
  <c r="BH79" i="9"/>
  <c r="BI79" i="9"/>
  <c r="AZ80" i="9"/>
  <c r="BA80" i="9"/>
  <c r="BB80" i="9"/>
  <c r="BC80" i="9"/>
  <c r="BD80" i="9"/>
  <c r="BE80" i="9"/>
  <c r="BF80" i="9"/>
  <c r="BG80" i="9"/>
  <c r="BH80" i="9"/>
  <c r="BI80" i="9"/>
  <c r="AZ81" i="9"/>
  <c r="BA81" i="9"/>
  <c r="BB81" i="9"/>
  <c r="BC81" i="9"/>
  <c r="BD81" i="9"/>
  <c r="BE81" i="9"/>
  <c r="BF81" i="9"/>
  <c r="BG81" i="9"/>
  <c r="BH81" i="9"/>
  <c r="BI81" i="9"/>
  <c r="AZ82" i="9"/>
  <c r="BA82" i="9"/>
  <c r="BB82" i="9"/>
  <c r="BC82" i="9"/>
  <c r="BD82" i="9"/>
  <c r="BE82" i="9"/>
  <c r="BF82" i="9"/>
  <c r="BG82" i="9"/>
  <c r="BH82" i="9"/>
  <c r="BI82" i="9"/>
  <c r="AZ83" i="9"/>
  <c r="BA83" i="9"/>
  <c r="BB83" i="9"/>
  <c r="BC83" i="9"/>
  <c r="BD83" i="9"/>
  <c r="BE83" i="9"/>
  <c r="BF83" i="9"/>
  <c r="BG83" i="9"/>
  <c r="BH83" i="9"/>
  <c r="BI83" i="9"/>
  <c r="AZ84" i="9"/>
  <c r="BA84" i="9"/>
  <c r="BB84" i="9"/>
  <c r="BC84" i="9"/>
  <c r="BD84" i="9"/>
  <c r="BE84" i="9"/>
  <c r="BF84" i="9"/>
  <c r="BG84" i="9"/>
  <c r="BH84" i="9"/>
  <c r="BI84" i="9"/>
  <c r="AZ85" i="9"/>
  <c r="BA85" i="9"/>
  <c r="BB85" i="9"/>
  <c r="BC85" i="9"/>
  <c r="BD85" i="9"/>
  <c r="BE85" i="9"/>
  <c r="BF85" i="9"/>
  <c r="BG85" i="9"/>
  <c r="BH85" i="9"/>
  <c r="BI85" i="9"/>
  <c r="AZ86" i="9"/>
  <c r="BA86" i="9"/>
  <c r="BB86" i="9"/>
  <c r="BC86" i="9"/>
  <c r="BD86" i="9"/>
  <c r="BE86" i="9"/>
  <c r="BF86" i="9"/>
  <c r="BG86" i="9"/>
  <c r="BH86" i="9"/>
  <c r="BI86" i="9"/>
  <c r="AZ87" i="9"/>
  <c r="BA87" i="9"/>
  <c r="BB87" i="9"/>
  <c r="BC87" i="9"/>
  <c r="BD87" i="9"/>
  <c r="BE87" i="9"/>
  <c r="BF87" i="9"/>
  <c r="BG87" i="9"/>
  <c r="BH87" i="9"/>
  <c r="BI87" i="9"/>
  <c r="AZ88" i="9"/>
  <c r="CP88" i="9" s="1"/>
  <c r="BA88" i="9"/>
  <c r="BB88" i="9"/>
  <c r="BC88" i="9"/>
  <c r="BD88" i="9"/>
  <c r="BE88" i="9"/>
  <c r="BF88" i="9"/>
  <c r="BG88" i="9"/>
  <c r="BH88" i="9"/>
  <c r="BI88" i="9"/>
  <c r="AZ89" i="9"/>
  <c r="BA89" i="9"/>
  <c r="BB89" i="9"/>
  <c r="BC89" i="9"/>
  <c r="BD89" i="9"/>
  <c r="BE89" i="9"/>
  <c r="BF89" i="9"/>
  <c r="BG89" i="9"/>
  <c r="BH89" i="9"/>
  <c r="BI89" i="9"/>
  <c r="AZ90" i="9"/>
  <c r="BA90" i="9"/>
  <c r="BB90" i="9"/>
  <c r="BC90" i="9"/>
  <c r="BD90" i="9"/>
  <c r="BE90" i="9"/>
  <c r="BF90" i="9"/>
  <c r="BG90" i="9"/>
  <c r="BH90" i="9"/>
  <c r="BI90" i="9"/>
  <c r="AZ91" i="9"/>
  <c r="BA91" i="9"/>
  <c r="BB91" i="9"/>
  <c r="BC91" i="9"/>
  <c r="BD91" i="9"/>
  <c r="BE91" i="9"/>
  <c r="BF91" i="9"/>
  <c r="BG91" i="9"/>
  <c r="BH91" i="9"/>
  <c r="BI91" i="9"/>
  <c r="AZ92" i="9"/>
  <c r="BA92" i="9"/>
  <c r="BB92" i="9"/>
  <c r="BC92" i="9"/>
  <c r="BD92" i="9"/>
  <c r="BE92" i="9"/>
  <c r="BF92" i="9"/>
  <c r="BG92" i="9"/>
  <c r="BH92" i="9"/>
  <c r="BI92" i="9"/>
  <c r="AZ93" i="9"/>
  <c r="BA93" i="9"/>
  <c r="BB93" i="9"/>
  <c r="BC93" i="9"/>
  <c r="BD93" i="9"/>
  <c r="BE93" i="9"/>
  <c r="BF93" i="9"/>
  <c r="BG93" i="9"/>
  <c r="BH93" i="9"/>
  <c r="BI93" i="9"/>
  <c r="AZ94" i="9"/>
  <c r="BA94" i="9"/>
  <c r="BB94" i="9"/>
  <c r="BC94" i="9"/>
  <c r="BD94" i="9"/>
  <c r="BE94" i="9"/>
  <c r="BF94" i="9"/>
  <c r="BG94" i="9"/>
  <c r="BH94" i="9"/>
  <c r="BI94" i="9"/>
  <c r="AZ95" i="9"/>
  <c r="BA95" i="9"/>
  <c r="BB95" i="9"/>
  <c r="BC95" i="9"/>
  <c r="BD95" i="9"/>
  <c r="BE95" i="9"/>
  <c r="BF95" i="9"/>
  <c r="BG95" i="9"/>
  <c r="BH95" i="9"/>
  <c r="BI95" i="9"/>
  <c r="AZ96" i="9"/>
  <c r="BA96" i="9"/>
  <c r="BB96" i="9"/>
  <c r="BC96" i="9"/>
  <c r="BD96" i="9"/>
  <c r="BE96" i="9"/>
  <c r="BF96" i="9"/>
  <c r="BG96" i="9"/>
  <c r="BH96" i="9"/>
  <c r="BI96" i="9"/>
  <c r="AZ97" i="9"/>
  <c r="BA97" i="9"/>
  <c r="BB97" i="9"/>
  <c r="BC97" i="9"/>
  <c r="BD97" i="9"/>
  <c r="BE97" i="9"/>
  <c r="BF97" i="9"/>
  <c r="BG97" i="9"/>
  <c r="BH97" i="9"/>
  <c r="BI97" i="9"/>
  <c r="AZ98" i="9"/>
  <c r="BA98" i="9"/>
  <c r="BB98" i="9"/>
  <c r="BC98" i="9"/>
  <c r="BD98" i="9"/>
  <c r="BE98" i="9"/>
  <c r="BF98" i="9"/>
  <c r="BG98" i="9"/>
  <c r="BH98" i="9"/>
  <c r="BI98" i="9"/>
  <c r="AZ99" i="9"/>
  <c r="BA99" i="9"/>
  <c r="BB99" i="9"/>
  <c r="BC99" i="9"/>
  <c r="BD99" i="9"/>
  <c r="BE99" i="9"/>
  <c r="BF99" i="9"/>
  <c r="BG99" i="9"/>
  <c r="BH99" i="9"/>
  <c r="BI99" i="9"/>
  <c r="AZ100" i="9"/>
  <c r="CP100" i="9" s="1"/>
  <c r="BA100" i="9"/>
  <c r="BB100" i="9"/>
  <c r="BC100" i="9"/>
  <c r="BD100" i="9"/>
  <c r="BE100" i="9"/>
  <c r="BF100" i="9"/>
  <c r="BG100" i="9"/>
  <c r="BH100" i="9"/>
  <c r="BI100" i="9"/>
  <c r="AZ101" i="9"/>
  <c r="BA101" i="9"/>
  <c r="BB101" i="9"/>
  <c r="BC101" i="9"/>
  <c r="BD101" i="9"/>
  <c r="BE101" i="9"/>
  <c r="BF101" i="9"/>
  <c r="BG101" i="9"/>
  <c r="BH101" i="9"/>
  <c r="BI101" i="9"/>
  <c r="AZ102" i="9"/>
  <c r="BA102" i="9"/>
  <c r="BB102" i="9"/>
  <c r="BC102" i="9"/>
  <c r="BD102" i="9"/>
  <c r="BE102" i="9"/>
  <c r="BF102" i="9"/>
  <c r="BG102" i="9"/>
  <c r="BH102" i="9"/>
  <c r="BI102" i="9"/>
  <c r="AZ103" i="9"/>
  <c r="BA103" i="9"/>
  <c r="BB103" i="9"/>
  <c r="BC103" i="9"/>
  <c r="BD103" i="9"/>
  <c r="BE103" i="9"/>
  <c r="BF103" i="9"/>
  <c r="BG103" i="9"/>
  <c r="BH103" i="9"/>
  <c r="BI103" i="9"/>
  <c r="AZ104" i="9"/>
  <c r="BA104" i="9"/>
  <c r="BB104" i="9"/>
  <c r="BC104" i="9"/>
  <c r="BD104" i="9"/>
  <c r="BE104" i="9"/>
  <c r="BF104" i="9"/>
  <c r="BG104" i="9"/>
  <c r="BH104" i="9"/>
  <c r="BI104" i="9"/>
  <c r="AZ105" i="9"/>
  <c r="BA105" i="9"/>
  <c r="BB105" i="9"/>
  <c r="BC105" i="9"/>
  <c r="BD105" i="9"/>
  <c r="BE105" i="9"/>
  <c r="BF105" i="9"/>
  <c r="BG105" i="9"/>
  <c r="BH105" i="9"/>
  <c r="BI105" i="9"/>
  <c r="AZ106" i="9"/>
  <c r="BA106" i="9"/>
  <c r="BB106" i="9"/>
  <c r="BC106" i="9"/>
  <c r="BD106" i="9"/>
  <c r="BE106" i="9"/>
  <c r="BF106" i="9"/>
  <c r="BG106" i="9"/>
  <c r="BH106" i="9"/>
  <c r="BI106" i="9"/>
  <c r="AZ107" i="9"/>
  <c r="BA107" i="9"/>
  <c r="BB107" i="9"/>
  <c r="BC107" i="9"/>
  <c r="BD107" i="9"/>
  <c r="BE107" i="9"/>
  <c r="BF107" i="9"/>
  <c r="BG107" i="9"/>
  <c r="BH107" i="9"/>
  <c r="BI107" i="9"/>
  <c r="AZ108" i="9"/>
  <c r="BA108" i="9"/>
  <c r="BB108" i="9"/>
  <c r="BC108" i="9"/>
  <c r="BD108" i="9"/>
  <c r="BE108" i="9"/>
  <c r="BF108" i="9"/>
  <c r="BG108" i="9"/>
  <c r="BH108" i="9"/>
  <c r="BI108" i="9"/>
  <c r="AZ109" i="9"/>
  <c r="BA109" i="9"/>
  <c r="BB109" i="9"/>
  <c r="BC109" i="9"/>
  <c r="BD109" i="9"/>
  <c r="BE109" i="9"/>
  <c r="BF109" i="9"/>
  <c r="BG109" i="9"/>
  <c r="BH109" i="9"/>
  <c r="BI109" i="9"/>
  <c r="AZ110" i="9"/>
  <c r="BA110" i="9"/>
  <c r="BB110" i="9"/>
  <c r="BC110" i="9"/>
  <c r="BD110" i="9"/>
  <c r="BE110" i="9"/>
  <c r="BF110" i="9"/>
  <c r="BG110" i="9"/>
  <c r="BH110" i="9"/>
  <c r="BI110" i="9"/>
  <c r="AZ111" i="9"/>
  <c r="BA111" i="9"/>
  <c r="BB111" i="9"/>
  <c r="BC111" i="9"/>
  <c r="BD111" i="9"/>
  <c r="BE111" i="9"/>
  <c r="BF111" i="9"/>
  <c r="BG111" i="9"/>
  <c r="BH111" i="9"/>
  <c r="BI111" i="9"/>
  <c r="AZ112" i="9"/>
  <c r="CP112" i="9" s="1"/>
  <c r="BA112" i="9"/>
  <c r="BB112" i="9"/>
  <c r="BC112" i="9"/>
  <c r="BD112" i="9"/>
  <c r="BE112" i="9"/>
  <c r="BF112" i="9"/>
  <c r="BG112" i="9"/>
  <c r="BH112" i="9"/>
  <c r="BI112" i="9"/>
  <c r="AZ113" i="9"/>
  <c r="BA113" i="9"/>
  <c r="BB113" i="9"/>
  <c r="BC113" i="9"/>
  <c r="BD113" i="9"/>
  <c r="BE113" i="9"/>
  <c r="BF113" i="9"/>
  <c r="BG113" i="9"/>
  <c r="BH113" i="9"/>
  <c r="BI113" i="9"/>
  <c r="AZ114" i="9"/>
  <c r="BA114" i="9"/>
  <c r="BB114" i="9"/>
  <c r="BC114" i="9"/>
  <c r="BD114" i="9"/>
  <c r="BE114" i="9"/>
  <c r="BF114" i="9"/>
  <c r="BG114" i="9"/>
  <c r="BH114" i="9"/>
  <c r="BI114" i="9"/>
  <c r="AZ115" i="9"/>
  <c r="BA115" i="9"/>
  <c r="BB115" i="9"/>
  <c r="BC115" i="9"/>
  <c r="BD115" i="9"/>
  <c r="BE115" i="9"/>
  <c r="BF115" i="9"/>
  <c r="BG115" i="9"/>
  <c r="BH115" i="9"/>
  <c r="BI115" i="9"/>
  <c r="AZ116" i="9"/>
  <c r="BA116" i="9"/>
  <c r="BB116" i="9"/>
  <c r="BC116" i="9"/>
  <c r="BD116" i="9"/>
  <c r="BE116" i="9"/>
  <c r="BF116" i="9"/>
  <c r="BG116" i="9"/>
  <c r="BH116" i="9"/>
  <c r="BI116" i="9"/>
  <c r="AZ117" i="9"/>
  <c r="BA117" i="9"/>
  <c r="BB117" i="9"/>
  <c r="BC117" i="9"/>
  <c r="BD117" i="9"/>
  <c r="BE117" i="9"/>
  <c r="BF117" i="9"/>
  <c r="BG117" i="9"/>
  <c r="BH117" i="9"/>
  <c r="BI117" i="9"/>
  <c r="AZ118" i="9"/>
  <c r="BA118" i="9"/>
  <c r="BB118" i="9"/>
  <c r="BC118" i="9"/>
  <c r="BD118" i="9"/>
  <c r="BE118" i="9"/>
  <c r="BF118" i="9"/>
  <c r="BG118" i="9"/>
  <c r="BH118" i="9"/>
  <c r="BI118" i="9"/>
  <c r="AZ119" i="9"/>
  <c r="BA119" i="9"/>
  <c r="BB119" i="9"/>
  <c r="BC119" i="9"/>
  <c r="BD119" i="9"/>
  <c r="BE119" i="9"/>
  <c r="BF119" i="9"/>
  <c r="BG119" i="9"/>
  <c r="BH119" i="9"/>
  <c r="BI119" i="9"/>
  <c r="AZ120" i="9"/>
  <c r="BA120" i="9"/>
  <c r="BB120" i="9"/>
  <c r="BC120" i="9"/>
  <c r="BD120" i="9"/>
  <c r="BE120" i="9"/>
  <c r="BF120" i="9"/>
  <c r="BG120" i="9"/>
  <c r="BH120" i="9"/>
  <c r="BI120" i="9"/>
  <c r="AZ121" i="9"/>
  <c r="BA121" i="9"/>
  <c r="BB121" i="9"/>
  <c r="BC121" i="9"/>
  <c r="BD121" i="9"/>
  <c r="BE121" i="9"/>
  <c r="BF121" i="9"/>
  <c r="BG121" i="9"/>
  <c r="BH121" i="9"/>
  <c r="BI121" i="9"/>
  <c r="AZ122" i="9"/>
  <c r="BA122" i="9"/>
  <c r="BB122" i="9"/>
  <c r="BC122" i="9"/>
  <c r="BD122" i="9"/>
  <c r="BE122" i="9"/>
  <c r="BF122" i="9"/>
  <c r="BG122" i="9"/>
  <c r="BH122" i="9"/>
  <c r="BI122" i="9"/>
  <c r="AZ123" i="9"/>
  <c r="BA123" i="9"/>
  <c r="BB123" i="9"/>
  <c r="BC123" i="9"/>
  <c r="BD123" i="9"/>
  <c r="BE123" i="9"/>
  <c r="BF123" i="9"/>
  <c r="BG123" i="9"/>
  <c r="BH123" i="9"/>
  <c r="BI123" i="9"/>
  <c r="AZ124" i="9"/>
  <c r="BA124" i="9"/>
  <c r="BB124" i="9"/>
  <c r="BC124" i="9"/>
  <c r="BD124" i="9"/>
  <c r="BE124" i="9"/>
  <c r="BF124" i="9"/>
  <c r="BG124" i="9"/>
  <c r="BH124" i="9"/>
  <c r="BI124" i="9"/>
  <c r="AZ125" i="9"/>
  <c r="BA125" i="9"/>
  <c r="BB125" i="9"/>
  <c r="BC125" i="9"/>
  <c r="BD125" i="9"/>
  <c r="BE125" i="9"/>
  <c r="BF125" i="9"/>
  <c r="BG125" i="9"/>
  <c r="BH125" i="9"/>
  <c r="BI125" i="9"/>
  <c r="AZ126" i="9"/>
  <c r="BA126" i="9"/>
  <c r="BB126" i="9"/>
  <c r="BC126" i="9"/>
  <c r="BD126" i="9"/>
  <c r="BE126" i="9"/>
  <c r="BF126" i="9"/>
  <c r="BG126" i="9"/>
  <c r="BH126" i="9"/>
  <c r="BI126" i="9"/>
  <c r="AZ127" i="9"/>
  <c r="BA127" i="9"/>
  <c r="BB127" i="9"/>
  <c r="BC127" i="9"/>
  <c r="BD127" i="9"/>
  <c r="BE127" i="9"/>
  <c r="BF127" i="9"/>
  <c r="BG127" i="9"/>
  <c r="BH127" i="9"/>
  <c r="BI127" i="9"/>
  <c r="AZ128" i="9"/>
  <c r="BA128" i="9"/>
  <c r="BB128" i="9"/>
  <c r="BC128" i="9"/>
  <c r="BD128" i="9"/>
  <c r="BE128" i="9"/>
  <c r="BF128" i="9"/>
  <c r="BG128" i="9"/>
  <c r="BH128" i="9"/>
  <c r="BI128" i="9"/>
  <c r="AZ129" i="9"/>
  <c r="BA129" i="9"/>
  <c r="BB129" i="9"/>
  <c r="BC129" i="9"/>
  <c r="BD129" i="9"/>
  <c r="BE129" i="9"/>
  <c r="BF129" i="9"/>
  <c r="BG129" i="9"/>
  <c r="BH129" i="9"/>
  <c r="BI129" i="9"/>
  <c r="AZ130" i="9"/>
  <c r="BA130" i="9"/>
  <c r="BB130" i="9"/>
  <c r="BC130" i="9"/>
  <c r="BD130" i="9"/>
  <c r="BE130" i="9"/>
  <c r="BF130" i="9"/>
  <c r="BG130" i="9"/>
  <c r="BH130" i="9"/>
  <c r="BI130" i="9"/>
  <c r="AZ131" i="9"/>
  <c r="BA131" i="9"/>
  <c r="BB131" i="9"/>
  <c r="BC131" i="9"/>
  <c r="BD131" i="9"/>
  <c r="BE131" i="9"/>
  <c r="BF131" i="9"/>
  <c r="BG131" i="9"/>
  <c r="BH131" i="9"/>
  <c r="BI131" i="9"/>
  <c r="AZ132" i="9"/>
  <c r="BA132" i="9"/>
  <c r="BB132" i="9"/>
  <c r="BC132" i="9"/>
  <c r="BD132" i="9"/>
  <c r="BE132" i="9"/>
  <c r="BF132" i="9"/>
  <c r="BG132" i="9"/>
  <c r="BH132" i="9"/>
  <c r="BI132" i="9"/>
  <c r="AZ133" i="9"/>
  <c r="BA133" i="9"/>
  <c r="BB133" i="9"/>
  <c r="BC133" i="9"/>
  <c r="BD133" i="9"/>
  <c r="BE133" i="9"/>
  <c r="BF133" i="9"/>
  <c r="BG133" i="9"/>
  <c r="BH133" i="9"/>
  <c r="BI133" i="9"/>
  <c r="AZ134" i="9"/>
  <c r="BA134" i="9"/>
  <c r="BB134" i="9"/>
  <c r="BC134" i="9"/>
  <c r="BD134" i="9"/>
  <c r="BE134" i="9"/>
  <c r="BF134" i="9"/>
  <c r="BG134" i="9"/>
  <c r="BH134" i="9"/>
  <c r="BI134" i="9"/>
  <c r="AZ135" i="9"/>
  <c r="BA135" i="9"/>
  <c r="BB135" i="9"/>
  <c r="BC135" i="9"/>
  <c r="BD135" i="9"/>
  <c r="BE135" i="9"/>
  <c r="BF135" i="9"/>
  <c r="BG135" i="9"/>
  <c r="BH135" i="9"/>
  <c r="BI135" i="9"/>
  <c r="AZ136" i="9"/>
  <c r="BA136" i="9"/>
  <c r="BB136" i="9"/>
  <c r="BC136" i="9"/>
  <c r="BD136" i="9"/>
  <c r="BE136" i="9"/>
  <c r="BF136" i="9"/>
  <c r="BG136" i="9"/>
  <c r="BH136" i="9"/>
  <c r="BI136" i="9"/>
  <c r="AZ137" i="9"/>
  <c r="BA137" i="9"/>
  <c r="BB137" i="9"/>
  <c r="BC137" i="9"/>
  <c r="BD137" i="9"/>
  <c r="BE137" i="9"/>
  <c r="BF137" i="9"/>
  <c r="BG137" i="9"/>
  <c r="BH137" i="9"/>
  <c r="BI137" i="9"/>
  <c r="AZ138" i="9"/>
  <c r="BA138" i="9"/>
  <c r="BB138" i="9"/>
  <c r="BC138" i="9"/>
  <c r="BD138" i="9"/>
  <c r="BE138" i="9"/>
  <c r="BF138" i="9"/>
  <c r="BG138" i="9"/>
  <c r="BH138" i="9"/>
  <c r="BI138" i="9"/>
  <c r="AZ139" i="9"/>
  <c r="BA139" i="9"/>
  <c r="BB139" i="9"/>
  <c r="BC139" i="9"/>
  <c r="BD139" i="9"/>
  <c r="BE139" i="9"/>
  <c r="BF139" i="9"/>
  <c r="BG139" i="9"/>
  <c r="BH139" i="9"/>
  <c r="BI139" i="9"/>
  <c r="AZ140" i="9"/>
  <c r="BA140" i="9"/>
  <c r="BB140" i="9"/>
  <c r="BC140" i="9"/>
  <c r="BD140" i="9"/>
  <c r="BE140" i="9"/>
  <c r="BF140" i="9"/>
  <c r="BG140" i="9"/>
  <c r="BH140" i="9"/>
  <c r="BI140" i="9"/>
  <c r="AZ141" i="9"/>
  <c r="BA141" i="9"/>
  <c r="BB141" i="9"/>
  <c r="BC141" i="9"/>
  <c r="BD141" i="9"/>
  <c r="BE141" i="9"/>
  <c r="BF141" i="9"/>
  <c r="BG141" i="9"/>
  <c r="BH141" i="9"/>
  <c r="BI141" i="9"/>
  <c r="AZ142" i="9"/>
  <c r="BA142" i="9"/>
  <c r="BB142" i="9"/>
  <c r="BC142" i="9"/>
  <c r="BD142" i="9"/>
  <c r="BE142" i="9"/>
  <c r="BF142" i="9"/>
  <c r="BG142" i="9"/>
  <c r="BH142" i="9"/>
  <c r="BI142" i="9"/>
  <c r="AZ143" i="9"/>
  <c r="BA143" i="9"/>
  <c r="BB143" i="9"/>
  <c r="BC143" i="9"/>
  <c r="BD143" i="9"/>
  <c r="BE143" i="9"/>
  <c r="BF143" i="9"/>
  <c r="BG143" i="9"/>
  <c r="BH143" i="9"/>
  <c r="BI143" i="9"/>
  <c r="AZ144" i="9"/>
  <c r="BA144" i="9"/>
  <c r="BB144" i="9"/>
  <c r="BC144" i="9"/>
  <c r="BD144" i="9"/>
  <c r="BE144" i="9"/>
  <c r="BF144" i="9"/>
  <c r="BG144" i="9"/>
  <c r="BH144" i="9"/>
  <c r="BI144" i="9"/>
  <c r="AZ145" i="9"/>
  <c r="BA145" i="9"/>
  <c r="BB145" i="9"/>
  <c r="BC145" i="9"/>
  <c r="BD145" i="9"/>
  <c r="BE145" i="9"/>
  <c r="BF145" i="9"/>
  <c r="BG145" i="9"/>
  <c r="BH145" i="9"/>
  <c r="BI145" i="9"/>
  <c r="AZ146" i="9"/>
  <c r="BA146" i="9"/>
  <c r="BB146" i="9"/>
  <c r="BC146" i="9"/>
  <c r="BD146" i="9"/>
  <c r="BE146" i="9"/>
  <c r="BF146" i="9"/>
  <c r="BG146" i="9"/>
  <c r="BH146" i="9"/>
  <c r="BI146" i="9"/>
  <c r="AZ147" i="9"/>
  <c r="BA147" i="9"/>
  <c r="BB147" i="9"/>
  <c r="BC147" i="9"/>
  <c r="BD147" i="9"/>
  <c r="BE147" i="9"/>
  <c r="BF147" i="9"/>
  <c r="BG147" i="9"/>
  <c r="BH147" i="9"/>
  <c r="BI147" i="9"/>
  <c r="AZ148" i="9"/>
  <c r="BA148" i="9"/>
  <c r="BB148" i="9"/>
  <c r="BC148" i="9"/>
  <c r="BD148" i="9"/>
  <c r="BE148" i="9"/>
  <c r="BF148" i="9"/>
  <c r="BG148" i="9"/>
  <c r="BH148" i="9"/>
  <c r="BI148" i="9"/>
  <c r="AZ149" i="9"/>
  <c r="BA149" i="9"/>
  <c r="BB149" i="9"/>
  <c r="BC149" i="9"/>
  <c r="BD149" i="9"/>
  <c r="BE149" i="9"/>
  <c r="BF149" i="9"/>
  <c r="BG149" i="9"/>
  <c r="BH149" i="9"/>
  <c r="BI149" i="9"/>
  <c r="AZ150" i="9"/>
  <c r="BA150" i="9"/>
  <c r="BB150" i="9"/>
  <c r="BC150" i="9"/>
  <c r="BD150" i="9"/>
  <c r="BE150" i="9"/>
  <c r="BF150" i="9"/>
  <c r="BG150" i="9"/>
  <c r="BH150" i="9"/>
  <c r="BI150" i="9"/>
  <c r="AZ151" i="9"/>
  <c r="BA151" i="9"/>
  <c r="BB151" i="9"/>
  <c r="BC151" i="9"/>
  <c r="BD151" i="9"/>
  <c r="BE151" i="9"/>
  <c r="BF151" i="9"/>
  <c r="BG151" i="9"/>
  <c r="BH151" i="9"/>
  <c r="BI151" i="9"/>
  <c r="AZ152" i="9"/>
  <c r="BA152" i="9"/>
  <c r="BB152" i="9"/>
  <c r="BC152" i="9"/>
  <c r="BD152" i="9"/>
  <c r="BE152" i="9"/>
  <c r="BF152" i="9"/>
  <c r="BG152" i="9"/>
  <c r="BH152" i="9"/>
  <c r="BI152" i="9"/>
  <c r="AZ153" i="9"/>
  <c r="BA153" i="9"/>
  <c r="BB153" i="9"/>
  <c r="BC153" i="9"/>
  <c r="BD153" i="9"/>
  <c r="BE153" i="9"/>
  <c r="BF153" i="9"/>
  <c r="BG153" i="9"/>
  <c r="BH153" i="9"/>
  <c r="BI153" i="9"/>
  <c r="AZ154" i="9"/>
  <c r="BA154" i="9"/>
  <c r="BB154" i="9"/>
  <c r="BC154" i="9"/>
  <c r="BD154" i="9"/>
  <c r="BE154" i="9"/>
  <c r="BF154" i="9"/>
  <c r="BG154" i="9"/>
  <c r="BH154" i="9"/>
  <c r="BI154" i="9"/>
  <c r="AZ155" i="9"/>
  <c r="BA155" i="9"/>
  <c r="BB155" i="9"/>
  <c r="BC155" i="9"/>
  <c r="BD155" i="9"/>
  <c r="BE155" i="9"/>
  <c r="BF155" i="9"/>
  <c r="BG155" i="9"/>
  <c r="BH155" i="9"/>
  <c r="BI155" i="9"/>
  <c r="AZ156" i="9"/>
  <c r="BA156" i="9"/>
  <c r="BB156" i="9"/>
  <c r="BC156" i="9"/>
  <c r="BD156" i="9"/>
  <c r="BE156" i="9"/>
  <c r="BF156" i="9"/>
  <c r="BG156" i="9"/>
  <c r="BH156" i="9"/>
  <c r="BI156" i="9"/>
  <c r="AZ157" i="9"/>
  <c r="BA157" i="9"/>
  <c r="BB157" i="9"/>
  <c r="BC157" i="9"/>
  <c r="BD157" i="9"/>
  <c r="BE157" i="9"/>
  <c r="BF157" i="9"/>
  <c r="BG157" i="9"/>
  <c r="BH157" i="9"/>
  <c r="BI157" i="9"/>
  <c r="AZ158" i="9"/>
  <c r="BA158" i="9"/>
  <c r="BB158" i="9"/>
  <c r="BC158" i="9"/>
  <c r="BD158" i="9"/>
  <c r="BE158" i="9"/>
  <c r="BF158" i="9"/>
  <c r="BG158" i="9"/>
  <c r="BH158" i="9"/>
  <c r="BI158" i="9"/>
  <c r="AZ159" i="9"/>
  <c r="BA159" i="9"/>
  <c r="BB159" i="9"/>
  <c r="BC159" i="9"/>
  <c r="BD159" i="9"/>
  <c r="BE159" i="9"/>
  <c r="BF159" i="9"/>
  <c r="BG159" i="9"/>
  <c r="BH159" i="9"/>
  <c r="BI159" i="9"/>
  <c r="AZ160" i="9"/>
  <c r="BA160" i="9"/>
  <c r="BB160" i="9"/>
  <c r="BC160" i="9"/>
  <c r="BD160" i="9"/>
  <c r="BE160" i="9"/>
  <c r="BF160" i="9"/>
  <c r="BG160" i="9"/>
  <c r="BH160" i="9"/>
  <c r="BI160" i="9"/>
  <c r="AZ161" i="9"/>
  <c r="BA161" i="9"/>
  <c r="BB161" i="9"/>
  <c r="BC161" i="9"/>
  <c r="BD161" i="9"/>
  <c r="BE161" i="9"/>
  <c r="BF161" i="9"/>
  <c r="BG161" i="9"/>
  <c r="BH161" i="9"/>
  <c r="BI161" i="9"/>
  <c r="AZ162" i="9"/>
  <c r="BA162" i="9"/>
  <c r="BB162" i="9"/>
  <c r="BC162" i="9"/>
  <c r="BD162" i="9"/>
  <c r="BE162" i="9"/>
  <c r="BF162" i="9"/>
  <c r="BG162" i="9"/>
  <c r="BH162" i="9"/>
  <c r="BI162" i="9"/>
  <c r="AZ163" i="9"/>
  <c r="BA163" i="9"/>
  <c r="BB163" i="9"/>
  <c r="BC163" i="9"/>
  <c r="BD163" i="9"/>
  <c r="BE163" i="9"/>
  <c r="BF163" i="9"/>
  <c r="BG163" i="9"/>
  <c r="BH163" i="9"/>
  <c r="BI163" i="9"/>
  <c r="AZ164" i="9"/>
  <c r="BA164" i="9"/>
  <c r="BB164" i="9"/>
  <c r="BC164" i="9"/>
  <c r="BD164" i="9"/>
  <c r="BE164" i="9"/>
  <c r="BF164" i="9"/>
  <c r="BG164" i="9"/>
  <c r="BH164" i="9"/>
  <c r="BI164" i="9"/>
  <c r="AZ165" i="9"/>
  <c r="BA165" i="9"/>
  <c r="BB165" i="9"/>
  <c r="BC165" i="9"/>
  <c r="BD165" i="9"/>
  <c r="BE165" i="9"/>
  <c r="BF165" i="9"/>
  <c r="BG165" i="9"/>
  <c r="BH165" i="9"/>
  <c r="BI165" i="9"/>
  <c r="AZ166" i="9"/>
  <c r="BA166" i="9"/>
  <c r="BB166" i="9"/>
  <c r="BC166" i="9"/>
  <c r="BD166" i="9"/>
  <c r="BE166" i="9"/>
  <c r="BF166" i="9"/>
  <c r="BG166" i="9"/>
  <c r="BH166" i="9"/>
  <c r="BI166" i="9"/>
  <c r="AZ167" i="9"/>
  <c r="BA167" i="9"/>
  <c r="BB167" i="9"/>
  <c r="BC167" i="9"/>
  <c r="BD167" i="9"/>
  <c r="BE167" i="9"/>
  <c r="BF167" i="9"/>
  <c r="BG167" i="9"/>
  <c r="BH167" i="9"/>
  <c r="BI167" i="9"/>
  <c r="AZ168" i="9"/>
  <c r="BA168" i="9"/>
  <c r="BB168" i="9"/>
  <c r="BC168" i="9"/>
  <c r="BD168" i="9"/>
  <c r="BE168" i="9"/>
  <c r="BF168" i="9"/>
  <c r="BG168" i="9"/>
  <c r="BH168" i="9"/>
  <c r="BI168" i="9"/>
  <c r="AZ169" i="9"/>
  <c r="BA169" i="9"/>
  <c r="BB169" i="9"/>
  <c r="BC169" i="9"/>
  <c r="BD169" i="9"/>
  <c r="BE169" i="9"/>
  <c r="BF169" i="9"/>
  <c r="BG169" i="9"/>
  <c r="BH169" i="9"/>
  <c r="BI169" i="9"/>
  <c r="AZ170" i="9"/>
  <c r="BA170" i="9"/>
  <c r="BB170" i="9"/>
  <c r="BC170" i="9"/>
  <c r="BD170" i="9"/>
  <c r="BE170" i="9"/>
  <c r="BF170" i="9"/>
  <c r="BG170" i="9"/>
  <c r="BH170" i="9"/>
  <c r="BI170" i="9"/>
  <c r="AZ171" i="9"/>
  <c r="BA171" i="9"/>
  <c r="BB171" i="9"/>
  <c r="BC171" i="9"/>
  <c r="BD171" i="9"/>
  <c r="BE171" i="9"/>
  <c r="BF171" i="9"/>
  <c r="BG171" i="9"/>
  <c r="BH171" i="9"/>
  <c r="BI171" i="9"/>
  <c r="AZ172" i="9"/>
  <c r="BA172" i="9"/>
  <c r="BB172" i="9"/>
  <c r="BC172" i="9"/>
  <c r="BD172" i="9"/>
  <c r="BE172" i="9"/>
  <c r="BF172" i="9"/>
  <c r="BG172" i="9"/>
  <c r="BH172" i="9"/>
  <c r="BI172" i="9"/>
  <c r="AZ173" i="9"/>
  <c r="BA173" i="9"/>
  <c r="BB173" i="9"/>
  <c r="BC173" i="9"/>
  <c r="BD173" i="9"/>
  <c r="BE173" i="9"/>
  <c r="BF173" i="9"/>
  <c r="BG173" i="9"/>
  <c r="BH173" i="9"/>
  <c r="BI173" i="9"/>
  <c r="AZ174" i="9"/>
  <c r="BA174" i="9"/>
  <c r="BB174" i="9"/>
  <c r="BC174" i="9"/>
  <c r="BD174" i="9"/>
  <c r="BE174" i="9"/>
  <c r="BF174" i="9"/>
  <c r="BG174" i="9"/>
  <c r="BH174" i="9"/>
  <c r="BI174" i="9"/>
  <c r="AZ175" i="9"/>
  <c r="BA175" i="9"/>
  <c r="BB175" i="9"/>
  <c r="BC175" i="9"/>
  <c r="BD175" i="9"/>
  <c r="BE175" i="9"/>
  <c r="BF175" i="9"/>
  <c r="BG175" i="9"/>
  <c r="BH175" i="9"/>
  <c r="BI175" i="9"/>
  <c r="AZ176" i="9"/>
  <c r="BA176" i="9"/>
  <c r="BB176" i="9"/>
  <c r="BC176" i="9"/>
  <c r="BD176" i="9"/>
  <c r="BE176" i="9"/>
  <c r="BF176" i="9"/>
  <c r="BG176" i="9"/>
  <c r="BH176" i="9"/>
  <c r="BI176" i="9"/>
  <c r="AZ177" i="9"/>
  <c r="BA177" i="9"/>
  <c r="BB177" i="9"/>
  <c r="BC177" i="9"/>
  <c r="BD177" i="9"/>
  <c r="BE177" i="9"/>
  <c r="BF177" i="9"/>
  <c r="BG177" i="9"/>
  <c r="BH177" i="9"/>
  <c r="BI177" i="9"/>
  <c r="AZ178" i="9"/>
  <c r="BA178" i="9"/>
  <c r="BB178" i="9"/>
  <c r="BC178" i="9"/>
  <c r="BD178" i="9"/>
  <c r="BE178" i="9"/>
  <c r="BF178" i="9"/>
  <c r="BG178" i="9"/>
  <c r="BH178" i="9"/>
  <c r="BI178" i="9"/>
  <c r="AZ179" i="9"/>
  <c r="BA179" i="9"/>
  <c r="BB179" i="9"/>
  <c r="BC179" i="9"/>
  <c r="BD179" i="9"/>
  <c r="BE179" i="9"/>
  <c r="BF179" i="9"/>
  <c r="BG179" i="9"/>
  <c r="BH179" i="9"/>
  <c r="BI179" i="9"/>
  <c r="AZ180" i="9"/>
  <c r="BA180" i="9"/>
  <c r="BB180" i="9"/>
  <c r="BC180" i="9"/>
  <c r="BD180" i="9"/>
  <c r="BE180" i="9"/>
  <c r="BF180" i="9"/>
  <c r="BG180" i="9"/>
  <c r="BH180" i="9"/>
  <c r="BI180" i="9"/>
  <c r="AZ181" i="9"/>
  <c r="BA181" i="9"/>
  <c r="BB181" i="9"/>
  <c r="BC181" i="9"/>
  <c r="BD181" i="9"/>
  <c r="BE181" i="9"/>
  <c r="BF181" i="9"/>
  <c r="BG181" i="9"/>
  <c r="BH181" i="9"/>
  <c r="BI181" i="9"/>
  <c r="AZ182" i="9"/>
  <c r="BA182" i="9"/>
  <c r="BB182" i="9"/>
  <c r="BC182" i="9"/>
  <c r="BD182" i="9"/>
  <c r="BE182" i="9"/>
  <c r="BF182" i="9"/>
  <c r="BG182" i="9"/>
  <c r="BH182" i="9"/>
  <c r="BI182" i="9"/>
  <c r="AZ183" i="9"/>
  <c r="BA183" i="9"/>
  <c r="BB183" i="9"/>
  <c r="BC183" i="9"/>
  <c r="BD183" i="9"/>
  <c r="BE183" i="9"/>
  <c r="BF183" i="9"/>
  <c r="BG183" i="9"/>
  <c r="BH183" i="9"/>
  <c r="BI183" i="9"/>
  <c r="AZ184" i="9"/>
  <c r="BA184" i="9"/>
  <c r="BB184" i="9"/>
  <c r="BC184" i="9"/>
  <c r="BD184" i="9"/>
  <c r="BE184" i="9"/>
  <c r="BF184" i="9"/>
  <c r="BG184" i="9"/>
  <c r="BH184" i="9"/>
  <c r="BI184" i="9"/>
  <c r="AZ185" i="9"/>
  <c r="BA185" i="9"/>
  <c r="BB185" i="9"/>
  <c r="BC185" i="9"/>
  <c r="BD185" i="9"/>
  <c r="BE185" i="9"/>
  <c r="BF185" i="9"/>
  <c r="BG185" i="9"/>
  <c r="BH185" i="9"/>
  <c r="BI185" i="9"/>
  <c r="AZ186" i="9"/>
  <c r="BA186" i="9"/>
  <c r="BB186" i="9"/>
  <c r="BC186" i="9"/>
  <c r="BD186" i="9"/>
  <c r="BE186" i="9"/>
  <c r="BF186" i="9"/>
  <c r="BG186" i="9"/>
  <c r="BH186" i="9"/>
  <c r="BI186" i="9"/>
  <c r="AZ187" i="9"/>
  <c r="BA187" i="9"/>
  <c r="BB187" i="9"/>
  <c r="BC187" i="9"/>
  <c r="BD187" i="9"/>
  <c r="BE187" i="9"/>
  <c r="BF187" i="9"/>
  <c r="BG187" i="9"/>
  <c r="BH187" i="9"/>
  <c r="BI187" i="9"/>
  <c r="AZ188" i="9"/>
  <c r="BA188" i="9"/>
  <c r="BB188" i="9"/>
  <c r="BC188" i="9"/>
  <c r="BD188" i="9"/>
  <c r="BE188" i="9"/>
  <c r="BF188" i="9"/>
  <c r="BG188" i="9"/>
  <c r="BH188" i="9"/>
  <c r="BI188" i="9"/>
  <c r="AZ189" i="9"/>
  <c r="BA189" i="9"/>
  <c r="BB189" i="9"/>
  <c r="BC189" i="9"/>
  <c r="BD189" i="9"/>
  <c r="BE189" i="9"/>
  <c r="BF189" i="9"/>
  <c r="BG189" i="9"/>
  <c r="BH189" i="9"/>
  <c r="BI189" i="9"/>
  <c r="AZ190" i="9"/>
  <c r="BA190" i="9"/>
  <c r="BB190" i="9"/>
  <c r="BC190" i="9"/>
  <c r="BD190" i="9"/>
  <c r="BE190" i="9"/>
  <c r="BF190" i="9"/>
  <c r="BG190" i="9"/>
  <c r="BH190" i="9"/>
  <c r="BI190" i="9"/>
  <c r="AZ191" i="9"/>
  <c r="BA191" i="9"/>
  <c r="BB191" i="9"/>
  <c r="BC191" i="9"/>
  <c r="BD191" i="9"/>
  <c r="BE191" i="9"/>
  <c r="BF191" i="9"/>
  <c r="BG191" i="9"/>
  <c r="BH191" i="9"/>
  <c r="BI191" i="9"/>
  <c r="AZ192" i="9"/>
  <c r="BA192" i="9"/>
  <c r="BB192" i="9"/>
  <c r="BC192" i="9"/>
  <c r="BD192" i="9"/>
  <c r="BE192" i="9"/>
  <c r="BF192" i="9"/>
  <c r="BG192" i="9"/>
  <c r="BH192" i="9"/>
  <c r="BI192" i="9"/>
  <c r="AZ193" i="9"/>
  <c r="BA193" i="9"/>
  <c r="BB193" i="9"/>
  <c r="BC193" i="9"/>
  <c r="BD193" i="9"/>
  <c r="BE193" i="9"/>
  <c r="BF193" i="9"/>
  <c r="BG193" i="9"/>
  <c r="BH193" i="9"/>
  <c r="BI193" i="9"/>
  <c r="AZ194" i="9"/>
  <c r="BA194" i="9"/>
  <c r="BB194" i="9"/>
  <c r="BC194" i="9"/>
  <c r="BD194" i="9"/>
  <c r="BE194" i="9"/>
  <c r="BF194" i="9"/>
  <c r="BG194" i="9"/>
  <c r="BH194" i="9"/>
  <c r="BI194" i="9"/>
  <c r="AZ195" i="9"/>
  <c r="BA195" i="9"/>
  <c r="BB195" i="9"/>
  <c r="BC195" i="9"/>
  <c r="BD195" i="9"/>
  <c r="BE195" i="9"/>
  <c r="BF195" i="9"/>
  <c r="BG195" i="9"/>
  <c r="BH195" i="9"/>
  <c r="BI195" i="9"/>
  <c r="AZ196" i="9"/>
  <c r="BA196" i="9"/>
  <c r="BB196" i="9"/>
  <c r="BC196" i="9"/>
  <c r="BD196" i="9"/>
  <c r="BE196" i="9"/>
  <c r="BF196" i="9"/>
  <c r="BG196" i="9"/>
  <c r="BH196" i="9"/>
  <c r="BI196" i="9"/>
  <c r="AZ197" i="9"/>
  <c r="BA197" i="9"/>
  <c r="BB197" i="9"/>
  <c r="BC197" i="9"/>
  <c r="BD197" i="9"/>
  <c r="BE197" i="9"/>
  <c r="BF197" i="9"/>
  <c r="BG197" i="9"/>
  <c r="BH197" i="9"/>
  <c r="BI197" i="9"/>
  <c r="AZ198" i="9"/>
  <c r="BA198" i="9"/>
  <c r="BB198" i="9"/>
  <c r="BC198" i="9"/>
  <c r="BD198" i="9"/>
  <c r="BE198" i="9"/>
  <c r="BF198" i="9"/>
  <c r="BG198" i="9"/>
  <c r="BH198" i="9"/>
  <c r="BI198" i="9"/>
  <c r="AZ199" i="9"/>
  <c r="BA199" i="9"/>
  <c r="BB199" i="9"/>
  <c r="BC199" i="9"/>
  <c r="BD199" i="9"/>
  <c r="BE199" i="9"/>
  <c r="BF199" i="9"/>
  <c r="BG199" i="9"/>
  <c r="BH199" i="9"/>
  <c r="BI199" i="9"/>
  <c r="AZ200" i="9"/>
  <c r="BA200" i="9"/>
  <c r="BB200" i="9"/>
  <c r="BC200" i="9"/>
  <c r="BD200" i="9"/>
  <c r="BE200" i="9"/>
  <c r="BF200" i="9"/>
  <c r="BG200" i="9"/>
  <c r="BH200" i="9"/>
  <c r="BI200" i="9"/>
  <c r="AZ201" i="9"/>
  <c r="BA201" i="9"/>
  <c r="BB201" i="9"/>
  <c r="BC201" i="9"/>
  <c r="BD201" i="9"/>
  <c r="BE201" i="9"/>
  <c r="BF201" i="9"/>
  <c r="BG201" i="9"/>
  <c r="BH201" i="9"/>
  <c r="BI201" i="9"/>
  <c r="AZ202" i="9"/>
  <c r="BA202" i="9"/>
  <c r="BB202" i="9"/>
  <c r="BC202" i="9"/>
  <c r="BD202" i="9"/>
  <c r="BE202" i="9"/>
  <c r="BF202" i="9"/>
  <c r="BG202" i="9"/>
  <c r="BH202" i="9"/>
  <c r="BI202" i="9"/>
  <c r="AZ203" i="9"/>
  <c r="BA203" i="9"/>
  <c r="BB203" i="9"/>
  <c r="BC203" i="9"/>
  <c r="BD203" i="9"/>
  <c r="BE203" i="9"/>
  <c r="BF203" i="9"/>
  <c r="BG203" i="9"/>
  <c r="BH203" i="9"/>
  <c r="BI203" i="9"/>
  <c r="AZ204" i="9"/>
  <c r="BA204" i="9"/>
  <c r="BB204" i="9"/>
  <c r="BC204" i="9"/>
  <c r="BD204" i="9"/>
  <c r="BE204" i="9"/>
  <c r="BF204" i="9"/>
  <c r="BG204" i="9"/>
  <c r="BH204" i="9"/>
  <c r="BI204" i="9"/>
  <c r="AZ205" i="9"/>
  <c r="BA205" i="9"/>
  <c r="BB205" i="9"/>
  <c r="BC205" i="9"/>
  <c r="BD205" i="9"/>
  <c r="BE205" i="9"/>
  <c r="BF205" i="9"/>
  <c r="BG205" i="9"/>
  <c r="BH205" i="9"/>
  <c r="BI205" i="9"/>
  <c r="AZ206" i="9"/>
  <c r="BA206" i="9"/>
  <c r="BB206" i="9"/>
  <c r="BC206" i="9"/>
  <c r="BD206" i="9"/>
  <c r="BE206" i="9"/>
  <c r="BF206" i="9"/>
  <c r="BG206" i="9"/>
  <c r="BH206" i="9"/>
  <c r="BI206" i="9"/>
  <c r="AZ207" i="9"/>
  <c r="BA207" i="9"/>
  <c r="BB207" i="9"/>
  <c r="BC207" i="9"/>
  <c r="BD207" i="9"/>
  <c r="BE207" i="9"/>
  <c r="BF207" i="9"/>
  <c r="BG207" i="9"/>
  <c r="BH207" i="9"/>
  <c r="BI207" i="9"/>
  <c r="AZ208" i="9"/>
  <c r="BA208" i="9"/>
  <c r="BB208" i="9"/>
  <c r="BC208" i="9"/>
  <c r="BD208" i="9"/>
  <c r="BE208" i="9"/>
  <c r="BF208" i="9"/>
  <c r="BG208" i="9"/>
  <c r="BH208" i="9"/>
  <c r="BI208" i="9"/>
  <c r="AZ209" i="9"/>
  <c r="BA209" i="9"/>
  <c r="BB209" i="9"/>
  <c r="BC209" i="9"/>
  <c r="BD209" i="9"/>
  <c r="BE209" i="9"/>
  <c r="BF209" i="9"/>
  <c r="BG209" i="9"/>
  <c r="BH209" i="9"/>
  <c r="BI209" i="9"/>
  <c r="AZ210" i="9"/>
  <c r="BA210" i="9"/>
  <c r="BB210" i="9"/>
  <c r="BC210" i="9"/>
  <c r="BD210" i="9"/>
  <c r="BE210" i="9"/>
  <c r="BF210" i="9"/>
  <c r="BG210" i="9"/>
  <c r="BH210" i="9"/>
  <c r="BI210" i="9"/>
  <c r="AZ211" i="9"/>
  <c r="BA211" i="9"/>
  <c r="BB211" i="9"/>
  <c r="BC211" i="9"/>
  <c r="BD211" i="9"/>
  <c r="BE211" i="9"/>
  <c r="BF211" i="9"/>
  <c r="BG211" i="9"/>
  <c r="BH211" i="9"/>
  <c r="BI211" i="9"/>
  <c r="AZ212" i="9"/>
  <c r="BA212" i="9"/>
  <c r="BB212" i="9"/>
  <c r="BC212" i="9"/>
  <c r="BD212" i="9"/>
  <c r="BE212" i="9"/>
  <c r="BF212" i="9"/>
  <c r="BG212" i="9"/>
  <c r="BH212" i="9"/>
  <c r="BI212" i="9"/>
  <c r="AZ213" i="9"/>
  <c r="BA213" i="9"/>
  <c r="BB213" i="9"/>
  <c r="BC213" i="9"/>
  <c r="BD213" i="9"/>
  <c r="BE213" i="9"/>
  <c r="BF213" i="9"/>
  <c r="BG213" i="9"/>
  <c r="BH213" i="9"/>
  <c r="BI213" i="9"/>
  <c r="AZ214" i="9"/>
  <c r="BA214" i="9"/>
  <c r="BB214" i="9"/>
  <c r="BC214" i="9"/>
  <c r="BD214" i="9"/>
  <c r="BE214" i="9"/>
  <c r="BF214" i="9"/>
  <c r="BG214" i="9"/>
  <c r="BH214" i="9"/>
  <c r="BI214" i="9"/>
  <c r="AZ215" i="9"/>
  <c r="BA215" i="9"/>
  <c r="BB215" i="9"/>
  <c r="BC215" i="9"/>
  <c r="BD215" i="9"/>
  <c r="BE215" i="9"/>
  <c r="BF215" i="9"/>
  <c r="BG215" i="9"/>
  <c r="BH215" i="9"/>
  <c r="BI215" i="9"/>
  <c r="AZ216" i="9"/>
  <c r="BA216" i="9"/>
  <c r="BB216" i="9"/>
  <c r="BC216" i="9"/>
  <c r="BD216" i="9"/>
  <c r="BE216" i="9"/>
  <c r="BF216" i="9"/>
  <c r="BG216" i="9"/>
  <c r="BH216" i="9"/>
  <c r="BI216" i="9"/>
  <c r="AZ217" i="9"/>
  <c r="BA217" i="9"/>
  <c r="BB217" i="9"/>
  <c r="BC217" i="9"/>
  <c r="BD217" i="9"/>
  <c r="BE217" i="9"/>
  <c r="BF217" i="9"/>
  <c r="BG217" i="9"/>
  <c r="BH217" i="9"/>
  <c r="BI217" i="9"/>
  <c r="AZ218" i="9"/>
  <c r="BA218" i="9"/>
  <c r="BB218" i="9"/>
  <c r="BC218" i="9"/>
  <c r="BD218" i="9"/>
  <c r="BE218" i="9"/>
  <c r="BF218" i="9"/>
  <c r="BG218" i="9"/>
  <c r="BH218" i="9"/>
  <c r="BI218" i="9"/>
  <c r="AZ219" i="9"/>
  <c r="BA219" i="9"/>
  <c r="BB219" i="9"/>
  <c r="BC219" i="9"/>
  <c r="BD219" i="9"/>
  <c r="BE219" i="9"/>
  <c r="BF219" i="9"/>
  <c r="BG219" i="9"/>
  <c r="BH219" i="9"/>
  <c r="BI219" i="9"/>
  <c r="AZ220" i="9"/>
  <c r="BA220" i="9"/>
  <c r="BB220" i="9"/>
  <c r="BC220" i="9"/>
  <c r="BD220" i="9"/>
  <c r="BE220" i="9"/>
  <c r="BF220" i="9"/>
  <c r="BG220" i="9"/>
  <c r="BH220" i="9"/>
  <c r="BI220" i="9"/>
  <c r="AZ221" i="9"/>
  <c r="BA221" i="9"/>
  <c r="BB221" i="9"/>
  <c r="BC221" i="9"/>
  <c r="BD221" i="9"/>
  <c r="BE221" i="9"/>
  <c r="BF221" i="9"/>
  <c r="BG221" i="9"/>
  <c r="BH221" i="9"/>
  <c r="BI221" i="9"/>
  <c r="AZ222" i="9"/>
  <c r="BA222" i="9"/>
  <c r="BB222" i="9"/>
  <c r="BC222" i="9"/>
  <c r="BD222" i="9"/>
  <c r="BE222" i="9"/>
  <c r="BF222" i="9"/>
  <c r="BG222" i="9"/>
  <c r="BH222" i="9"/>
  <c r="BI222" i="9"/>
  <c r="AZ223" i="9"/>
  <c r="BA223" i="9"/>
  <c r="BB223" i="9"/>
  <c r="BC223" i="9"/>
  <c r="BD223" i="9"/>
  <c r="BE223" i="9"/>
  <c r="BF223" i="9"/>
  <c r="BG223" i="9"/>
  <c r="BH223" i="9"/>
  <c r="BI223" i="9"/>
  <c r="AZ224" i="9"/>
  <c r="BA224" i="9"/>
  <c r="BB224" i="9"/>
  <c r="BC224" i="9"/>
  <c r="BD224" i="9"/>
  <c r="BE224" i="9"/>
  <c r="BF224" i="9"/>
  <c r="BG224" i="9"/>
  <c r="BH224" i="9"/>
  <c r="BI224" i="9"/>
  <c r="AZ225" i="9"/>
  <c r="BA225" i="9"/>
  <c r="BB225" i="9"/>
  <c r="BC225" i="9"/>
  <c r="BD225" i="9"/>
  <c r="BE225" i="9"/>
  <c r="BF225" i="9"/>
  <c r="BG225" i="9"/>
  <c r="BH225" i="9"/>
  <c r="BI225" i="9"/>
  <c r="AZ226" i="9"/>
  <c r="BA226" i="9"/>
  <c r="BB226" i="9"/>
  <c r="BC226" i="9"/>
  <c r="BD226" i="9"/>
  <c r="BE226" i="9"/>
  <c r="BF226" i="9"/>
  <c r="BG226" i="9"/>
  <c r="BH226" i="9"/>
  <c r="BI226" i="9"/>
  <c r="AZ227" i="9"/>
  <c r="BA227" i="9"/>
  <c r="BB227" i="9"/>
  <c r="BC227" i="9"/>
  <c r="BD227" i="9"/>
  <c r="BE227" i="9"/>
  <c r="BF227" i="9"/>
  <c r="BG227" i="9"/>
  <c r="BH227" i="9"/>
  <c r="BI227" i="9"/>
  <c r="AZ228" i="9"/>
  <c r="BA228" i="9"/>
  <c r="BB228" i="9"/>
  <c r="BC228" i="9"/>
  <c r="BD228" i="9"/>
  <c r="BE228" i="9"/>
  <c r="BF228" i="9"/>
  <c r="BG228" i="9"/>
  <c r="BH228" i="9"/>
  <c r="BI228" i="9"/>
  <c r="AZ229" i="9"/>
  <c r="BA229" i="9"/>
  <c r="BB229" i="9"/>
  <c r="BC229" i="9"/>
  <c r="BD229" i="9"/>
  <c r="BE229" i="9"/>
  <c r="BF229" i="9"/>
  <c r="BG229" i="9"/>
  <c r="BH229" i="9"/>
  <c r="BI229" i="9"/>
  <c r="AZ230" i="9"/>
  <c r="BA230" i="9"/>
  <c r="BB230" i="9"/>
  <c r="BC230" i="9"/>
  <c r="BD230" i="9"/>
  <c r="BE230" i="9"/>
  <c r="BF230" i="9"/>
  <c r="BG230" i="9"/>
  <c r="BH230" i="9"/>
  <c r="BI230" i="9"/>
  <c r="AZ231" i="9"/>
  <c r="BA231" i="9"/>
  <c r="BB231" i="9"/>
  <c r="BC231" i="9"/>
  <c r="BD231" i="9"/>
  <c r="BE231" i="9"/>
  <c r="BF231" i="9"/>
  <c r="BG231" i="9"/>
  <c r="BH231" i="9"/>
  <c r="BI231" i="9"/>
  <c r="AZ232" i="9"/>
  <c r="BA232" i="9"/>
  <c r="BB232" i="9"/>
  <c r="BC232" i="9"/>
  <c r="BD232" i="9"/>
  <c r="BE232" i="9"/>
  <c r="BF232" i="9"/>
  <c r="BG232" i="9"/>
  <c r="BH232" i="9"/>
  <c r="BI232" i="9"/>
  <c r="AZ233" i="9"/>
  <c r="BA233" i="9"/>
  <c r="BB233" i="9"/>
  <c r="BC233" i="9"/>
  <c r="BD233" i="9"/>
  <c r="BE233" i="9"/>
  <c r="BF233" i="9"/>
  <c r="BG233" i="9"/>
  <c r="BH233" i="9"/>
  <c r="BI233" i="9"/>
  <c r="AZ234" i="9"/>
  <c r="BA234" i="9"/>
  <c r="BB234" i="9"/>
  <c r="BC234" i="9"/>
  <c r="BD234" i="9"/>
  <c r="BE234" i="9"/>
  <c r="BF234" i="9"/>
  <c r="BG234" i="9"/>
  <c r="BH234" i="9"/>
  <c r="BI234" i="9"/>
  <c r="AZ235" i="9"/>
  <c r="BA235" i="9"/>
  <c r="BB235" i="9"/>
  <c r="BC235" i="9"/>
  <c r="BD235" i="9"/>
  <c r="BE235" i="9"/>
  <c r="BF235" i="9"/>
  <c r="BG235" i="9"/>
  <c r="BH235" i="9"/>
  <c r="BI235" i="9"/>
  <c r="AZ236" i="9"/>
  <c r="BA236" i="9"/>
  <c r="BB236" i="9"/>
  <c r="BC236" i="9"/>
  <c r="BD236" i="9"/>
  <c r="BE236" i="9"/>
  <c r="BF236" i="9"/>
  <c r="BG236" i="9"/>
  <c r="BH236" i="9"/>
  <c r="BI236" i="9"/>
  <c r="AZ237" i="9"/>
  <c r="BA237" i="9"/>
  <c r="BB237" i="9"/>
  <c r="BC237" i="9"/>
  <c r="BD237" i="9"/>
  <c r="BE237" i="9"/>
  <c r="BF237" i="9"/>
  <c r="BG237" i="9"/>
  <c r="BH237" i="9"/>
  <c r="BI237" i="9"/>
  <c r="AZ238" i="9"/>
  <c r="BA238" i="9"/>
  <c r="BB238" i="9"/>
  <c r="BC238" i="9"/>
  <c r="BD238" i="9"/>
  <c r="BE238" i="9"/>
  <c r="BF238" i="9"/>
  <c r="BG238" i="9"/>
  <c r="BH238" i="9"/>
  <c r="BI238" i="9"/>
  <c r="AZ239" i="9"/>
  <c r="BA239" i="9"/>
  <c r="BB239" i="9"/>
  <c r="BC239" i="9"/>
  <c r="BD239" i="9"/>
  <c r="BE239" i="9"/>
  <c r="BF239" i="9"/>
  <c r="BG239" i="9"/>
  <c r="BH239" i="9"/>
  <c r="BI239" i="9"/>
  <c r="AZ240" i="9"/>
  <c r="BA240" i="9"/>
  <c r="BB240" i="9"/>
  <c r="BC240" i="9"/>
  <c r="BD240" i="9"/>
  <c r="BE240" i="9"/>
  <c r="BF240" i="9"/>
  <c r="BG240" i="9"/>
  <c r="BH240" i="9"/>
  <c r="BI240" i="9"/>
  <c r="AZ241" i="9"/>
  <c r="BA241" i="9"/>
  <c r="BB241" i="9"/>
  <c r="BC241" i="9"/>
  <c r="BD241" i="9"/>
  <c r="BE241" i="9"/>
  <c r="BF241" i="9"/>
  <c r="BG241" i="9"/>
  <c r="BH241" i="9"/>
  <c r="BI241" i="9"/>
  <c r="AZ242" i="9"/>
  <c r="BA242" i="9"/>
  <c r="BB242" i="9"/>
  <c r="BC242" i="9"/>
  <c r="BD242" i="9"/>
  <c r="BE242" i="9"/>
  <c r="BF242" i="9"/>
  <c r="BG242" i="9"/>
  <c r="BH242" i="9"/>
  <c r="BI242" i="9"/>
  <c r="AZ243" i="9"/>
  <c r="BA243" i="9"/>
  <c r="BB243" i="9"/>
  <c r="BC243" i="9"/>
  <c r="BD243" i="9"/>
  <c r="BE243" i="9"/>
  <c r="BF243" i="9"/>
  <c r="BG243" i="9"/>
  <c r="BH243" i="9"/>
  <c r="BI243" i="9"/>
  <c r="AZ244" i="9"/>
  <c r="BA244" i="9"/>
  <c r="BB244" i="9"/>
  <c r="BC244" i="9"/>
  <c r="BD244" i="9"/>
  <c r="BE244" i="9"/>
  <c r="BF244" i="9"/>
  <c r="BG244" i="9"/>
  <c r="BH244" i="9"/>
  <c r="BI244" i="9"/>
  <c r="AZ245" i="9"/>
  <c r="BA245" i="9"/>
  <c r="BB245" i="9"/>
  <c r="BC245" i="9"/>
  <c r="BD245" i="9"/>
  <c r="BE245" i="9"/>
  <c r="BF245" i="9"/>
  <c r="BG245" i="9"/>
  <c r="BH245" i="9"/>
  <c r="BI245" i="9"/>
  <c r="AZ246" i="9"/>
  <c r="BA246" i="9"/>
  <c r="BB246" i="9"/>
  <c r="BC246" i="9"/>
  <c r="BD246" i="9"/>
  <c r="BE246" i="9"/>
  <c r="BF246" i="9"/>
  <c r="BG246" i="9"/>
  <c r="BH246" i="9"/>
  <c r="BI246" i="9"/>
  <c r="AZ247" i="9"/>
  <c r="BA247" i="9"/>
  <c r="BB247" i="9"/>
  <c r="BC247" i="9"/>
  <c r="BD247" i="9"/>
  <c r="BE247" i="9"/>
  <c r="BF247" i="9"/>
  <c r="BG247" i="9"/>
  <c r="BH247" i="9"/>
  <c r="BI247" i="9"/>
  <c r="AZ248" i="9"/>
  <c r="BA248" i="9"/>
  <c r="BB248" i="9"/>
  <c r="BC248" i="9"/>
  <c r="BD248" i="9"/>
  <c r="BE248" i="9"/>
  <c r="BF248" i="9"/>
  <c r="BG248" i="9"/>
  <c r="BH248" i="9"/>
  <c r="BI248" i="9"/>
  <c r="AZ249" i="9"/>
  <c r="BA249" i="9"/>
  <c r="BB249" i="9"/>
  <c r="BC249" i="9"/>
  <c r="BD249" i="9"/>
  <c r="BE249" i="9"/>
  <c r="BF249" i="9"/>
  <c r="BG249" i="9"/>
  <c r="BH249" i="9"/>
  <c r="BI249" i="9"/>
  <c r="AZ250" i="9"/>
  <c r="BA250" i="9"/>
  <c r="BB250" i="9"/>
  <c r="BC250" i="9"/>
  <c r="BD250" i="9"/>
  <c r="BE250" i="9"/>
  <c r="BF250" i="9"/>
  <c r="BG250" i="9"/>
  <c r="BH250" i="9"/>
  <c r="BI250" i="9"/>
  <c r="AZ251" i="9"/>
  <c r="BA251" i="9"/>
  <c r="BB251" i="9"/>
  <c r="BC251" i="9"/>
  <c r="BD251" i="9"/>
  <c r="BE251" i="9"/>
  <c r="BF251" i="9"/>
  <c r="BG251" i="9"/>
  <c r="BH251" i="9"/>
  <c r="BI251" i="9"/>
  <c r="AZ252" i="9"/>
  <c r="BA252" i="9"/>
  <c r="BB252" i="9"/>
  <c r="BC252" i="9"/>
  <c r="BD252" i="9"/>
  <c r="BE252" i="9"/>
  <c r="BF252" i="9"/>
  <c r="BG252" i="9"/>
  <c r="BH252" i="9"/>
  <c r="BI252" i="9"/>
  <c r="AZ253" i="9"/>
  <c r="CP253" i="9" s="1"/>
  <c r="BA253" i="9"/>
  <c r="BB253" i="9"/>
  <c r="BC253" i="9"/>
  <c r="BD253" i="9"/>
  <c r="BE253" i="9"/>
  <c r="BF253" i="9"/>
  <c r="BG253" i="9"/>
  <c r="BH253" i="9"/>
  <c r="BI253" i="9"/>
  <c r="AZ254" i="9"/>
  <c r="BA254" i="9"/>
  <c r="BB254" i="9"/>
  <c r="BC254" i="9"/>
  <c r="BD254" i="9"/>
  <c r="BE254" i="9"/>
  <c r="BF254" i="9"/>
  <c r="BG254" i="9"/>
  <c r="BH254" i="9"/>
  <c r="BI254" i="9"/>
  <c r="AZ255" i="9"/>
  <c r="BA255" i="9"/>
  <c r="BB255" i="9"/>
  <c r="BC255" i="9"/>
  <c r="BD255" i="9"/>
  <c r="BE255" i="9"/>
  <c r="BF255" i="9"/>
  <c r="BG255" i="9"/>
  <c r="BH255" i="9"/>
  <c r="BI255" i="9"/>
  <c r="AZ256" i="9"/>
  <c r="BA256" i="9"/>
  <c r="BB256" i="9"/>
  <c r="BC256" i="9"/>
  <c r="BD256" i="9"/>
  <c r="BE256" i="9"/>
  <c r="BF256" i="9"/>
  <c r="BG256" i="9"/>
  <c r="BH256" i="9"/>
  <c r="BI256" i="9"/>
  <c r="AZ257" i="9"/>
  <c r="BA257" i="9"/>
  <c r="BB257" i="9"/>
  <c r="BC257" i="9"/>
  <c r="BD257" i="9"/>
  <c r="BE257" i="9"/>
  <c r="BF257" i="9"/>
  <c r="BG257" i="9"/>
  <c r="BH257" i="9"/>
  <c r="BI257" i="9"/>
  <c r="AZ258" i="9"/>
  <c r="BA258" i="9"/>
  <c r="BB258" i="9"/>
  <c r="BC258" i="9"/>
  <c r="BD258" i="9"/>
  <c r="BE258" i="9"/>
  <c r="BF258" i="9"/>
  <c r="BG258" i="9"/>
  <c r="BH258" i="9"/>
  <c r="BI258" i="9"/>
  <c r="AZ259" i="9"/>
  <c r="BA259" i="9"/>
  <c r="BB259" i="9"/>
  <c r="BC259" i="9"/>
  <c r="BD259" i="9"/>
  <c r="BE259" i="9"/>
  <c r="BF259" i="9"/>
  <c r="BG259" i="9"/>
  <c r="BH259" i="9"/>
  <c r="BI259" i="9"/>
  <c r="AZ260" i="9"/>
  <c r="BA260" i="9"/>
  <c r="BB260" i="9"/>
  <c r="BC260" i="9"/>
  <c r="BD260" i="9"/>
  <c r="BE260" i="9"/>
  <c r="BF260" i="9"/>
  <c r="BG260" i="9"/>
  <c r="BH260" i="9"/>
  <c r="BI260" i="9"/>
  <c r="AZ261" i="9"/>
  <c r="BA261" i="9"/>
  <c r="BB261" i="9"/>
  <c r="BC261" i="9"/>
  <c r="BD261" i="9"/>
  <c r="BE261" i="9"/>
  <c r="BF261" i="9"/>
  <c r="BG261" i="9"/>
  <c r="BH261" i="9"/>
  <c r="BI261" i="9"/>
  <c r="AZ262" i="9"/>
  <c r="BA262" i="9"/>
  <c r="BB262" i="9"/>
  <c r="BC262" i="9"/>
  <c r="BD262" i="9"/>
  <c r="BE262" i="9"/>
  <c r="BF262" i="9"/>
  <c r="BG262" i="9"/>
  <c r="BH262" i="9"/>
  <c r="BI262" i="9"/>
  <c r="AZ263" i="9"/>
  <c r="BA263" i="9"/>
  <c r="BB263" i="9"/>
  <c r="BC263" i="9"/>
  <c r="BD263" i="9"/>
  <c r="BE263" i="9"/>
  <c r="BF263" i="9"/>
  <c r="BG263" i="9"/>
  <c r="BH263" i="9"/>
  <c r="BI263" i="9"/>
  <c r="AZ264" i="9"/>
  <c r="BA264" i="9"/>
  <c r="BB264" i="9"/>
  <c r="BC264" i="9"/>
  <c r="BD264" i="9"/>
  <c r="BE264" i="9"/>
  <c r="BF264" i="9"/>
  <c r="BG264" i="9"/>
  <c r="BH264" i="9"/>
  <c r="BI264" i="9"/>
  <c r="AZ265" i="9"/>
  <c r="CP265" i="9" s="1"/>
  <c r="BA265" i="9"/>
  <c r="BB265" i="9"/>
  <c r="BC265" i="9"/>
  <c r="BD265" i="9"/>
  <c r="BE265" i="9"/>
  <c r="BF265" i="9"/>
  <c r="BG265" i="9"/>
  <c r="BH265" i="9"/>
  <c r="BI265" i="9"/>
  <c r="AZ266" i="9"/>
  <c r="BA266" i="9"/>
  <c r="BB266" i="9"/>
  <c r="BC266" i="9"/>
  <c r="BD266" i="9"/>
  <c r="BE266" i="9"/>
  <c r="BF266" i="9"/>
  <c r="BG266" i="9"/>
  <c r="BH266" i="9"/>
  <c r="BI266" i="9"/>
  <c r="AZ267" i="9"/>
  <c r="BA267" i="9"/>
  <c r="BB267" i="9"/>
  <c r="BC267" i="9"/>
  <c r="BD267" i="9"/>
  <c r="BE267" i="9"/>
  <c r="BF267" i="9"/>
  <c r="BG267" i="9"/>
  <c r="BH267" i="9"/>
  <c r="BI267" i="9"/>
  <c r="AZ268" i="9"/>
  <c r="BA268" i="9"/>
  <c r="BB268" i="9"/>
  <c r="BC268" i="9"/>
  <c r="BD268" i="9"/>
  <c r="BE268" i="9"/>
  <c r="BF268" i="9"/>
  <c r="BG268" i="9"/>
  <c r="BH268" i="9"/>
  <c r="BI268" i="9"/>
  <c r="AZ269" i="9"/>
  <c r="BA269" i="9"/>
  <c r="BB269" i="9"/>
  <c r="BC269" i="9"/>
  <c r="BD269" i="9"/>
  <c r="BE269" i="9"/>
  <c r="BF269" i="9"/>
  <c r="BG269" i="9"/>
  <c r="BH269" i="9"/>
  <c r="BI269" i="9"/>
  <c r="AZ270" i="9"/>
  <c r="BA270" i="9"/>
  <c r="BB270" i="9"/>
  <c r="BC270" i="9"/>
  <c r="BD270" i="9"/>
  <c r="BE270" i="9"/>
  <c r="BF270" i="9"/>
  <c r="BG270" i="9"/>
  <c r="BH270" i="9"/>
  <c r="BI270" i="9"/>
  <c r="AZ271" i="9"/>
  <c r="BA271" i="9"/>
  <c r="BB271" i="9"/>
  <c r="BC271" i="9"/>
  <c r="BD271" i="9"/>
  <c r="BE271" i="9"/>
  <c r="BF271" i="9"/>
  <c r="BG271" i="9"/>
  <c r="BH271" i="9"/>
  <c r="BI271" i="9"/>
  <c r="AZ272" i="9"/>
  <c r="BA272" i="9"/>
  <c r="BB272" i="9"/>
  <c r="BC272" i="9"/>
  <c r="BD272" i="9"/>
  <c r="BE272" i="9"/>
  <c r="BF272" i="9"/>
  <c r="BG272" i="9"/>
  <c r="BH272" i="9"/>
  <c r="BI272" i="9"/>
  <c r="AZ273" i="9"/>
  <c r="BA273" i="9"/>
  <c r="BB273" i="9"/>
  <c r="BC273" i="9"/>
  <c r="BD273" i="9"/>
  <c r="BE273" i="9"/>
  <c r="BF273" i="9"/>
  <c r="BG273" i="9"/>
  <c r="BH273" i="9"/>
  <c r="BI273" i="9"/>
  <c r="BI4" i="9"/>
  <c r="BH4" i="9"/>
  <c r="BG4" i="9"/>
  <c r="BF4" i="9"/>
  <c r="BE4" i="9"/>
  <c r="AZ4" i="9"/>
  <c r="BD4" i="9"/>
  <c r="BC4" i="9"/>
  <c r="BB4" i="9"/>
  <c r="BA4" i="9"/>
  <c r="CD69" i="9"/>
  <c r="CE69" i="9" s="1"/>
  <c r="CD92" i="9"/>
  <c r="CE92" i="9" s="1"/>
  <c r="CD114" i="9"/>
  <c r="CE114" i="9" s="1"/>
  <c r="CD133" i="9"/>
  <c r="CE133" i="9" s="1"/>
  <c r="CD156" i="9"/>
  <c r="CE156" i="9" s="1"/>
  <c r="CD178" i="9"/>
  <c r="CE178" i="9" s="1"/>
  <c r="CD197" i="9"/>
  <c r="CE197" i="9" s="1"/>
  <c r="CD220" i="9"/>
  <c r="CE220" i="9" s="1"/>
  <c r="CD242" i="9"/>
  <c r="CE242" i="9" s="1"/>
  <c r="CD261" i="9"/>
  <c r="CE261" i="9" s="1"/>
  <c r="CD5" i="9"/>
  <c r="CE5" i="9" s="1"/>
  <c r="CD6" i="9"/>
  <c r="CE6" i="9" s="1"/>
  <c r="CD13" i="9"/>
  <c r="CE13" i="9" s="1"/>
  <c r="CD14" i="9"/>
  <c r="CE14" i="9" s="1"/>
  <c r="CD20" i="9"/>
  <c r="CE20" i="9" s="1"/>
  <c r="CD21" i="9"/>
  <c r="CE21" i="9" s="1"/>
  <c r="CD22" i="9"/>
  <c r="CE22" i="9" s="1"/>
  <c r="CD29" i="9"/>
  <c r="CE29" i="9" s="1"/>
  <c r="CD36" i="9"/>
  <c r="CE36" i="9" s="1"/>
  <c r="CD37" i="9"/>
  <c r="CE37" i="9" s="1"/>
  <c r="CD44" i="9"/>
  <c r="CE44" i="9" s="1"/>
  <c r="CD53" i="9"/>
  <c r="CE53" i="9" s="1"/>
  <c r="CD54" i="9"/>
  <c r="CE54" i="9" s="1"/>
  <c r="CD74" i="9"/>
  <c r="CE74" i="9" s="1"/>
  <c r="CD76" i="9"/>
  <c r="CE76" i="9" s="1"/>
  <c r="CD77" i="9"/>
  <c r="CE77" i="9" s="1"/>
  <c r="CD82" i="9"/>
  <c r="CE82" i="9" s="1"/>
  <c r="CD84" i="9"/>
  <c r="CE84" i="9" s="1"/>
  <c r="CD85" i="9"/>
  <c r="CE85" i="9" s="1"/>
  <c r="CD90" i="9"/>
  <c r="CE90" i="9" s="1"/>
  <c r="CD93" i="9"/>
  <c r="CE93" i="9" s="1"/>
  <c r="CD98" i="9"/>
  <c r="CE98" i="9" s="1"/>
  <c r="CD100" i="9"/>
  <c r="CE100" i="9" s="1"/>
  <c r="CD101" i="9"/>
  <c r="CE101" i="9" s="1"/>
  <c r="CD106" i="9"/>
  <c r="CE106" i="9" s="1"/>
  <c r="CD108" i="9"/>
  <c r="CE108" i="9" s="1"/>
  <c r="CD109" i="9"/>
  <c r="CE109" i="9" s="1"/>
  <c r="CD116" i="9"/>
  <c r="CE116" i="9" s="1"/>
  <c r="CD117" i="9"/>
  <c r="CE117" i="9" s="1"/>
  <c r="CD122" i="9"/>
  <c r="CE122" i="9" s="1"/>
  <c r="CD124" i="9"/>
  <c r="CE124" i="9" s="1"/>
  <c r="CD125" i="9"/>
  <c r="CE125" i="9" s="1"/>
  <c r="CD130" i="9"/>
  <c r="CE130" i="9" s="1"/>
  <c r="CD132" i="9"/>
  <c r="CE132" i="9" s="1"/>
  <c r="CD138" i="9"/>
  <c r="CE138" i="9" s="1"/>
  <c r="CD140" i="9"/>
  <c r="CE140" i="9" s="1"/>
  <c r="CD141" i="9"/>
  <c r="CE141" i="9" s="1"/>
  <c r="CD146" i="9"/>
  <c r="CE146" i="9" s="1"/>
  <c r="CD148" i="9"/>
  <c r="CE148" i="9" s="1"/>
  <c r="CD149" i="9"/>
  <c r="CE149" i="9" s="1"/>
  <c r="CD154" i="9"/>
  <c r="CE154" i="9" s="1"/>
  <c r="CD157" i="9"/>
  <c r="CE157" i="9" s="1"/>
  <c r="CD162" i="9"/>
  <c r="CE162" i="9" s="1"/>
  <c r="CD164" i="9"/>
  <c r="CE164" i="9" s="1"/>
  <c r="CD165" i="9"/>
  <c r="CE165" i="9" s="1"/>
  <c r="CD170" i="9"/>
  <c r="CE170" i="9" s="1"/>
  <c r="CD172" i="9"/>
  <c r="CE172" i="9" s="1"/>
  <c r="CD173" i="9"/>
  <c r="CE173" i="9" s="1"/>
  <c r="CD180" i="9"/>
  <c r="CE180" i="9" s="1"/>
  <c r="CD181" i="9"/>
  <c r="CE181" i="9" s="1"/>
  <c r="CD186" i="9"/>
  <c r="CE186" i="9" s="1"/>
  <c r="CD188" i="9"/>
  <c r="CE188" i="9" s="1"/>
  <c r="CD189" i="9"/>
  <c r="CE189" i="9" s="1"/>
  <c r="CD194" i="9"/>
  <c r="CE194" i="9" s="1"/>
  <c r="CD196" i="9"/>
  <c r="CE196" i="9" s="1"/>
  <c r="CD202" i="9"/>
  <c r="CE202" i="9" s="1"/>
  <c r="CD204" i="9"/>
  <c r="CE204" i="9" s="1"/>
  <c r="CD205" i="9"/>
  <c r="CE205" i="9" s="1"/>
  <c r="CD210" i="9"/>
  <c r="CE210" i="9" s="1"/>
  <c r="CD212" i="9"/>
  <c r="CE212" i="9" s="1"/>
  <c r="CD213" i="9"/>
  <c r="CE213" i="9" s="1"/>
  <c r="CD218" i="9"/>
  <c r="CE218" i="9" s="1"/>
  <c r="CD221" i="9"/>
  <c r="CE221" i="9" s="1"/>
  <c r="CD226" i="9"/>
  <c r="CE226" i="9" s="1"/>
  <c r="CD228" i="9"/>
  <c r="CE228" i="9" s="1"/>
  <c r="CD229" i="9"/>
  <c r="CE229" i="9" s="1"/>
  <c r="CD234" i="9"/>
  <c r="CE234" i="9" s="1"/>
  <c r="CD236" i="9"/>
  <c r="CE236" i="9" s="1"/>
  <c r="CD237" i="9"/>
  <c r="CE237" i="9" s="1"/>
  <c r="CD244" i="9"/>
  <c r="CE244" i="9" s="1"/>
  <c r="CD245" i="9"/>
  <c r="CE245" i="9" s="1"/>
  <c r="CD250" i="9"/>
  <c r="CE250" i="9" s="1"/>
  <c r="CD252" i="9"/>
  <c r="CE252" i="9" s="1"/>
  <c r="CD253" i="9"/>
  <c r="CE253" i="9" s="1"/>
  <c r="CD258" i="9"/>
  <c r="CE258" i="9" s="1"/>
  <c r="CD260" i="9"/>
  <c r="CE260" i="9" s="1"/>
  <c r="CD266" i="9"/>
  <c r="CE266" i="9" s="1"/>
  <c r="CD268" i="9"/>
  <c r="CE268" i="9" s="1"/>
  <c r="CD269" i="9"/>
  <c r="CE269" i="9" s="1"/>
  <c r="CD4" i="9"/>
  <c r="CE4" i="9" s="1"/>
  <c r="CP273" i="9" l="1"/>
  <c r="CP261" i="9"/>
  <c r="CP249" i="9"/>
  <c r="CR249" i="9" s="1"/>
  <c r="CP108" i="9"/>
  <c r="CR108" i="9" s="1"/>
  <c r="CP96" i="9"/>
  <c r="CR96" i="9" s="1"/>
  <c r="CP84" i="9"/>
  <c r="CQ84" i="9" s="1"/>
  <c r="CP72" i="9"/>
  <c r="CQ72" i="9" s="1"/>
  <c r="CP60" i="9"/>
  <c r="CQ60" i="9" s="1"/>
  <c r="CP48" i="9"/>
  <c r="CQ48" i="9" s="1"/>
  <c r="CP36" i="9"/>
  <c r="CP24" i="9"/>
  <c r="CQ24" i="9" s="1"/>
  <c r="CP12" i="9"/>
  <c r="CQ12" i="9" s="1"/>
  <c r="CP269" i="9"/>
  <c r="CR269" i="9" s="1"/>
  <c r="CP257" i="9"/>
  <c r="CQ257" i="9" s="1"/>
  <c r="CP104" i="9"/>
  <c r="CQ104" i="9" s="1"/>
  <c r="CP92" i="9"/>
  <c r="CR92" i="9" s="1"/>
  <c r="CP80" i="9"/>
  <c r="CQ80" i="9" s="1"/>
  <c r="CP68" i="9"/>
  <c r="CQ68" i="9" s="1"/>
  <c r="CP56" i="9"/>
  <c r="CQ56" i="9" s="1"/>
  <c r="CP44" i="9"/>
  <c r="CQ44" i="9" s="1"/>
  <c r="CP32" i="9"/>
  <c r="CQ32" i="9" s="1"/>
  <c r="CP20" i="9"/>
  <c r="CR20" i="9" s="1"/>
  <c r="CP8" i="9"/>
  <c r="CR8" i="9" s="1"/>
  <c r="CQ92" i="9"/>
  <c r="CQ269" i="9"/>
  <c r="CQ261" i="9"/>
  <c r="CR261" i="9"/>
  <c r="CQ253" i="9"/>
  <c r="CR253" i="9"/>
  <c r="CQ112" i="9"/>
  <c r="CR112" i="9"/>
  <c r="CQ76" i="9"/>
  <c r="CR76" i="9"/>
  <c r="CQ64" i="9"/>
  <c r="CR64" i="9"/>
  <c r="CR56" i="9"/>
  <c r="CQ40" i="9"/>
  <c r="CR40" i="9"/>
  <c r="CQ20" i="9"/>
  <c r="CQ108" i="9"/>
  <c r="CQ52" i="9"/>
  <c r="CR52" i="9"/>
  <c r="CQ36" i="9"/>
  <c r="CR36" i="9"/>
  <c r="CQ28" i="9"/>
  <c r="CR28" i="9"/>
  <c r="CQ100" i="9"/>
  <c r="CR100" i="9"/>
  <c r="CQ16" i="9"/>
  <c r="CR16" i="9"/>
  <c r="CQ88" i="9"/>
  <c r="CR88" i="9"/>
  <c r="CQ273" i="9"/>
  <c r="CR273" i="9"/>
  <c r="CQ265" i="9"/>
  <c r="CR265" i="9"/>
  <c r="CP245" i="9"/>
  <c r="CP241" i="9"/>
  <c r="CP237" i="9"/>
  <c r="CP233" i="9"/>
  <c r="CP229" i="9"/>
  <c r="CP225" i="9"/>
  <c r="CP221" i="9"/>
  <c r="CP217" i="9"/>
  <c r="CP213" i="9"/>
  <c r="CP209" i="9"/>
  <c r="CP205" i="9"/>
  <c r="CP201" i="9"/>
  <c r="CP197" i="9"/>
  <c r="CP193" i="9"/>
  <c r="CP189" i="9"/>
  <c r="CP185" i="9"/>
  <c r="CP181" i="9"/>
  <c r="CP177" i="9"/>
  <c r="CP173" i="9"/>
  <c r="CP169" i="9"/>
  <c r="CP165" i="9"/>
  <c r="CP161" i="9"/>
  <c r="CP157" i="9"/>
  <c r="CP153" i="9"/>
  <c r="CP149" i="9"/>
  <c r="CP145" i="9"/>
  <c r="CP141" i="9"/>
  <c r="CP137" i="9"/>
  <c r="CP133" i="9"/>
  <c r="CP129" i="9"/>
  <c r="CP125" i="9"/>
  <c r="CP121" i="9"/>
  <c r="CP117" i="9"/>
  <c r="CP113" i="9"/>
  <c r="CP109" i="9"/>
  <c r="CP105" i="9"/>
  <c r="CP101" i="9"/>
  <c r="CP97" i="9"/>
  <c r="CP93" i="9"/>
  <c r="CP89" i="9"/>
  <c r="CP85" i="9"/>
  <c r="CP81" i="9"/>
  <c r="CP77" i="9"/>
  <c r="CP73" i="9"/>
  <c r="CP69" i="9"/>
  <c r="CP65" i="9"/>
  <c r="CP61" i="9"/>
  <c r="CP57" i="9"/>
  <c r="CP53" i="9"/>
  <c r="CP49" i="9"/>
  <c r="CP45" i="9"/>
  <c r="CP41" i="9"/>
  <c r="CP37" i="9"/>
  <c r="CP33" i="9"/>
  <c r="CP29" i="9"/>
  <c r="CP25" i="9"/>
  <c r="CP21" i="9"/>
  <c r="CP17" i="9"/>
  <c r="CP13" i="9"/>
  <c r="CP9" i="9"/>
  <c r="CP5" i="9"/>
  <c r="CP240" i="9"/>
  <c r="CP208" i="9"/>
  <c r="CP196" i="9"/>
  <c r="CP140" i="9"/>
  <c r="CP272" i="9"/>
  <c r="CP264" i="9"/>
  <c r="CP260" i="9"/>
  <c r="CP256" i="9"/>
  <c r="CP252" i="9"/>
  <c r="CP248" i="9"/>
  <c r="CP236" i="9"/>
  <c r="CP228" i="9"/>
  <c r="CP204" i="9"/>
  <c r="CP188" i="9"/>
  <c r="CP184" i="9"/>
  <c r="CP176" i="9"/>
  <c r="CP172" i="9"/>
  <c r="CP156" i="9"/>
  <c r="CP152" i="9"/>
  <c r="CP148" i="9"/>
  <c r="CP144" i="9"/>
  <c r="CP128" i="9"/>
  <c r="CP120" i="9"/>
  <c r="CP244" i="9"/>
  <c r="CP232" i="9"/>
  <c r="CP212" i="9"/>
  <c r="CP168" i="9"/>
  <c r="CP164" i="9"/>
  <c r="CP160" i="9"/>
  <c r="CP136" i="9"/>
  <c r="CP124" i="9"/>
  <c r="CP116" i="9"/>
  <c r="CP271" i="9"/>
  <c r="CP263" i="9"/>
  <c r="CP259" i="9"/>
  <c r="CP255" i="9"/>
  <c r="CP251" i="9"/>
  <c r="CP247" i="9"/>
  <c r="CP243" i="9"/>
  <c r="CP239" i="9"/>
  <c r="CP235" i="9"/>
  <c r="CP231" i="9"/>
  <c r="CP227" i="9"/>
  <c r="CP223" i="9"/>
  <c r="CP219" i="9"/>
  <c r="CP215" i="9"/>
  <c r="CP211" i="9"/>
  <c r="CP207" i="9"/>
  <c r="CP203" i="9"/>
  <c r="CP199" i="9"/>
  <c r="CP195" i="9"/>
  <c r="CP191" i="9"/>
  <c r="CP187" i="9"/>
  <c r="CP183" i="9"/>
  <c r="CP179" i="9"/>
  <c r="CP175" i="9"/>
  <c r="CP171" i="9"/>
  <c r="CP167" i="9"/>
  <c r="CP163" i="9"/>
  <c r="CP159" i="9"/>
  <c r="CP155" i="9"/>
  <c r="CP151" i="9"/>
  <c r="CP147" i="9"/>
  <c r="CP143" i="9"/>
  <c r="CP139" i="9"/>
  <c r="CP135" i="9"/>
  <c r="CP131" i="9"/>
  <c r="CP127" i="9"/>
  <c r="CP123" i="9"/>
  <c r="CP119" i="9"/>
  <c r="CP115" i="9"/>
  <c r="CP111" i="9"/>
  <c r="CP107" i="9"/>
  <c r="CP103" i="9"/>
  <c r="CP99" i="9"/>
  <c r="CP95" i="9"/>
  <c r="CP91" i="9"/>
  <c r="CP87" i="9"/>
  <c r="CP83" i="9"/>
  <c r="CP79" i="9"/>
  <c r="CP75" i="9"/>
  <c r="CP71" i="9"/>
  <c r="CP67" i="9"/>
  <c r="CP63" i="9"/>
  <c r="CP59" i="9"/>
  <c r="CP55" i="9"/>
  <c r="CP51" i="9"/>
  <c r="CP47" i="9"/>
  <c r="CP43" i="9"/>
  <c r="CP39" i="9"/>
  <c r="CP35" i="9"/>
  <c r="CP31" i="9"/>
  <c r="CP27" i="9"/>
  <c r="CP23" i="9"/>
  <c r="CP19" i="9"/>
  <c r="CP15" i="9"/>
  <c r="CP11" i="9"/>
  <c r="CP7" i="9"/>
  <c r="CP216" i="9"/>
  <c r="CP192" i="9"/>
  <c r="CP132" i="9"/>
  <c r="CP267" i="9"/>
  <c r="CP268" i="9"/>
  <c r="CP224" i="9"/>
  <c r="CP220" i="9"/>
  <c r="CP200" i="9"/>
  <c r="CP180" i="9"/>
  <c r="CP270" i="9"/>
  <c r="CP266" i="9"/>
  <c r="CP262" i="9"/>
  <c r="CP258" i="9"/>
  <c r="CP254" i="9"/>
  <c r="CP250" i="9"/>
  <c r="CP246" i="9"/>
  <c r="CP242" i="9"/>
  <c r="CP238" i="9"/>
  <c r="CP234" i="9"/>
  <c r="CP230" i="9"/>
  <c r="CP226" i="9"/>
  <c r="CP222" i="9"/>
  <c r="CP218" i="9"/>
  <c r="CP214" i="9"/>
  <c r="CP210" i="9"/>
  <c r="CP206" i="9"/>
  <c r="CP202" i="9"/>
  <c r="CP198" i="9"/>
  <c r="CP194" i="9"/>
  <c r="CP190" i="9"/>
  <c r="CP186" i="9"/>
  <c r="CP182" i="9"/>
  <c r="CP178" i="9"/>
  <c r="CP174" i="9"/>
  <c r="CP170" i="9"/>
  <c r="CP166" i="9"/>
  <c r="CP162" i="9"/>
  <c r="CP158" i="9"/>
  <c r="CP154" i="9"/>
  <c r="CP150" i="9"/>
  <c r="CP146" i="9"/>
  <c r="CP142" i="9"/>
  <c r="CP138" i="9"/>
  <c r="CP134" i="9"/>
  <c r="CP130" i="9"/>
  <c r="CP126" i="9"/>
  <c r="CP122" i="9"/>
  <c r="CP118" i="9"/>
  <c r="CP114" i="9"/>
  <c r="CP110" i="9"/>
  <c r="CP106" i="9"/>
  <c r="CP102" i="9"/>
  <c r="CP98" i="9"/>
  <c r="CP94" i="9"/>
  <c r="CP90" i="9"/>
  <c r="CP86" i="9"/>
  <c r="CP82" i="9"/>
  <c r="CP78" i="9"/>
  <c r="CP74" i="9"/>
  <c r="CP70" i="9"/>
  <c r="CP66" i="9"/>
  <c r="CP62" i="9"/>
  <c r="CP58" i="9"/>
  <c r="CP54" i="9"/>
  <c r="CP50" i="9"/>
  <c r="CP46" i="9"/>
  <c r="CP42" i="9"/>
  <c r="CP38" i="9"/>
  <c r="CP34" i="9"/>
  <c r="CP30" i="9"/>
  <c r="CP26" i="9"/>
  <c r="CP22" i="9"/>
  <c r="CP18" i="9"/>
  <c r="CP14" i="9"/>
  <c r="CP10" i="9"/>
  <c r="CP6" i="9"/>
  <c r="CP4" i="9"/>
  <c r="CD30" i="9"/>
  <c r="CE30" i="9" s="1"/>
  <c r="CD264" i="9"/>
  <c r="CE264" i="9" s="1"/>
  <c r="CD262" i="9"/>
  <c r="CE262" i="9" s="1"/>
  <c r="CD254" i="9"/>
  <c r="CE254" i="9" s="1"/>
  <c r="CD243" i="9"/>
  <c r="CE243" i="9" s="1"/>
  <c r="CD231" i="9"/>
  <c r="CE231" i="9" s="1"/>
  <c r="CD223" i="9"/>
  <c r="CE223" i="9" s="1"/>
  <c r="CD169" i="9"/>
  <c r="CE169" i="9" s="1"/>
  <c r="CD163" i="9"/>
  <c r="CE163" i="9" s="1"/>
  <c r="CD160" i="9"/>
  <c r="CE160" i="9" s="1"/>
  <c r="CD151" i="9"/>
  <c r="CE151" i="9" s="1"/>
  <c r="CD147" i="9"/>
  <c r="CE147" i="9" s="1"/>
  <c r="CD145" i="9"/>
  <c r="CE145" i="9" s="1"/>
  <c r="CD139" i="9"/>
  <c r="CE139" i="9" s="1"/>
  <c r="CD121" i="9"/>
  <c r="CE121" i="9" s="1"/>
  <c r="CD111" i="9"/>
  <c r="CE111" i="9" s="1"/>
  <c r="CD99" i="9"/>
  <c r="CE99" i="9" s="1"/>
  <c r="CD91" i="9"/>
  <c r="CE91" i="9" s="1"/>
  <c r="CD88" i="9"/>
  <c r="CE88" i="9" s="1"/>
  <c r="CD86" i="9"/>
  <c r="CE86" i="9" s="1"/>
  <c r="CD79" i="9"/>
  <c r="CE79" i="9" s="1"/>
  <c r="CD78" i="9"/>
  <c r="CE78" i="9" s="1"/>
  <c r="CD72" i="9"/>
  <c r="CE72" i="9" s="1"/>
  <c r="CD70" i="9"/>
  <c r="CE70" i="9" s="1"/>
  <c r="CD41" i="9"/>
  <c r="CE41" i="9" s="1"/>
  <c r="CD27" i="9"/>
  <c r="CE27" i="9" s="1"/>
  <c r="CD23" i="9"/>
  <c r="CE23" i="9" s="1"/>
  <c r="CD17" i="9"/>
  <c r="CE17" i="9" s="1"/>
  <c r="CD11" i="9"/>
  <c r="CE11" i="9" s="1"/>
  <c r="CD7" i="9"/>
  <c r="CE7" i="9" s="1"/>
  <c r="CD45" i="9"/>
  <c r="CE45" i="9" s="1"/>
  <c r="CD267" i="9"/>
  <c r="CE267" i="9" s="1"/>
  <c r="CD257" i="9"/>
  <c r="CE257" i="9" s="1"/>
  <c r="CD255" i="9"/>
  <c r="CE255" i="9" s="1"/>
  <c r="CD246" i="9"/>
  <c r="CE246" i="9" s="1"/>
  <c r="CD240" i="9"/>
  <c r="CE240" i="9" s="1"/>
  <c r="CD233" i="9"/>
  <c r="CE233" i="9" s="1"/>
  <c r="CD219" i="9"/>
  <c r="CE219" i="9" s="1"/>
  <c r="CD217" i="9"/>
  <c r="CE217" i="9" s="1"/>
  <c r="CD206" i="9"/>
  <c r="CE206" i="9" s="1"/>
  <c r="CD192" i="9"/>
  <c r="CE192" i="9" s="1"/>
  <c r="CD150" i="9"/>
  <c r="CE150" i="9" s="1"/>
  <c r="CD144" i="9"/>
  <c r="CE144" i="9" s="1"/>
  <c r="CD142" i="9"/>
  <c r="CE142" i="9" s="1"/>
  <c r="CD135" i="9"/>
  <c r="CE135" i="9" s="1"/>
  <c r="CD131" i="9"/>
  <c r="CE131" i="9" s="1"/>
  <c r="CD118" i="9"/>
  <c r="CE118" i="9" s="1"/>
  <c r="CD115" i="9"/>
  <c r="CE115" i="9" s="1"/>
  <c r="CD112" i="9"/>
  <c r="CE112" i="9" s="1"/>
  <c r="CD107" i="9"/>
  <c r="CE107" i="9" s="1"/>
  <c r="CD105" i="9"/>
  <c r="CE105" i="9" s="1"/>
  <c r="CD103" i="9"/>
  <c r="CE103" i="9" s="1"/>
  <c r="CD95" i="9"/>
  <c r="CE95" i="9" s="1"/>
  <c r="CD83" i="9"/>
  <c r="CE83" i="9" s="1"/>
  <c r="CD73" i="9"/>
  <c r="CE73" i="9" s="1"/>
  <c r="CD65" i="9"/>
  <c r="CE65" i="9" s="1"/>
  <c r="CD57" i="9"/>
  <c r="CE57" i="9" s="1"/>
  <c r="CD43" i="9"/>
  <c r="CE43" i="9" s="1"/>
  <c r="CD25" i="9"/>
  <c r="CE25" i="9" s="1"/>
  <c r="CD19" i="9"/>
  <c r="CE19" i="9" s="1"/>
  <c r="CD15" i="9"/>
  <c r="CE15" i="9" s="1"/>
  <c r="CD9" i="9"/>
  <c r="CE9" i="9" s="1"/>
  <c r="CD38" i="9"/>
  <c r="CE38" i="9" s="1"/>
  <c r="CD270" i="9"/>
  <c r="CE270" i="9" s="1"/>
  <c r="CD265" i="9"/>
  <c r="CE265" i="9" s="1"/>
  <c r="CD259" i="9"/>
  <c r="CE259" i="9" s="1"/>
  <c r="CD251" i="9"/>
  <c r="CE251" i="9" s="1"/>
  <c r="CD249" i="9"/>
  <c r="CE249" i="9" s="1"/>
  <c r="CD239" i="9"/>
  <c r="CE239" i="9" s="1"/>
  <c r="CD224" i="9"/>
  <c r="CE224" i="9" s="1"/>
  <c r="CD215" i="9"/>
  <c r="CE215" i="9" s="1"/>
  <c r="CD211" i="9"/>
  <c r="CE211" i="9" s="1"/>
  <c r="CD203" i="9"/>
  <c r="CE203" i="9" s="1"/>
  <c r="CD201" i="9"/>
  <c r="CE201" i="9" s="1"/>
  <c r="CD199" i="9"/>
  <c r="CE199" i="9" s="1"/>
  <c r="CD191" i="9"/>
  <c r="CE191" i="9" s="1"/>
  <c r="CD183" i="9"/>
  <c r="CE183" i="9" s="1"/>
  <c r="CD174" i="9"/>
  <c r="CE174" i="9" s="1"/>
  <c r="CD167" i="9"/>
  <c r="CE167" i="9" s="1"/>
  <c r="CD161" i="9"/>
  <c r="CE161" i="9" s="1"/>
  <c r="CD158" i="9"/>
  <c r="CE158" i="9" s="1"/>
  <c r="CD155" i="9"/>
  <c r="CE155" i="9" s="1"/>
  <c r="CD153" i="9"/>
  <c r="CE153" i="9" s="1"/>
  <c r="CD143" i="9"/>
  <c r="CE143" i="9" s="1"/>
  <c r="CD136" i="9"/>
  <c r="CE136" i="9" s="1"/>
  <c r="CD123" i="9"/>
  <c r="CE123" i="9" s="1"/>
  <c r="CD119" i="9"/>
  <c r="CE119" i="9" s="1"/>
  <c r="CD113" i="9"/>
  <c r="CE113" i="9" s="1"/>
  <c r="CD104" i="9"/>
  <c r="CE104" i="9" s="1"/>
  <c r="CD97" i="9"/>
  <c r="CE97" i="9" s="1"/>
  <c r="CD81" i="9"/>
  <c r="CE81" i="9" s="1"/>
  <c r="CD61" i="9"/>
  <c r="CE61" i="9" s="1"/>
  <c r="CD55" i="9"/>
  <c r="CE55" i="9" s="1"/>
  <c r="CD49" i="9"/>
  <c r="CE49" i="9" s="1"/>
  <c r="CD35" i="9"/>
  <c r="CE35" i="9" s="1"/>
  <c r="CD52" i="9"/>
  <c r="CE52" i="9" s="1"/>
  <c r="CD46" i="9"/>
  <c r="CE46" i="9" s="1"/>
  <c r="CD273" i="9"/>
  <c r="CE273" i="9" s="1"/>
  <c r="CD271" i="9"/>
  <c r="CE271" i="9" s="1"/>
  <c r="CD263" i="9"/>
  <c r="CE263" i="9" s="1"/>
  <c r="CD248" i="9"/>
  <c r="CE248" i="9" s="1"/>
  <c r="CD241" i="9"/>
  <c r="CE241" i="9" s="1"/>
  <c r="CD235" i="9"/>
  <c r="CE235" i="9" s="1"/>
  <c r="CD227" i="9"/>
  <c r="CE227" i="9" s="1"/>
  <c r="CD225" i="9"/>
  <c r="CE225" i="9" s="1"/>
  <c r="CD216" i="9"/>
  <c r="CE216" i="9" s="1"/>
  <c r="CD208" i="9"/>
  <c r="CE208" i="9" s="1"/>
  <c r="CD198" i="9"/>
  <c r="CE198" i="9" s="1"/>
  <c r="CD190" i="9"/>
  <c r="CE190" i="9" s="1"/>
  <c r="CD184" i="9"/>
  <c r="CE184" i="9" s="1"/>
  <c r="CD182" i="9"/>
  <c r="CE182" i="9" s="1"/>
  <c r="CD176" i="9"/>
  <c r="CE176" i="9" s="1"/>
  <c r="CD152" i="9"/>
  <c r="CE152" i="9" s="1"/>
  <c r="CD129" i="9"/>
  <c r="CE129" i="9" s="1"/>
  <c r="CD127" i="9"/>
  <c r="CE127" i="9" s="1"/>
  <c r="CD120" i="9"/>
  <c r="CE120" i="9" s="1"/>
  <c r="CD102" i="9"/>
  <c r="CE102" i="9" s="1"/>
  <c r="CD71" i="9"/>
  <c r="CE71" i="9" s="1"/>
  <c r="CD63" i="9"/>
  <c r="CE63" i="9" s="1"/>
  <c r="CD47" i="9"/>
  <c r="CE47" i="9" s="1"/>
  <c r="CD39" i="9"/>
  <c r="CE39" i="9" s="1"/>
  <c r="CD33" i="9"/>
  <c r="CE33" i="9" s="1"/>
  <c r="CD28" i="9"/>
  <c r="CE28" i="9" s="1"/>
  <c r="CD12" i="9"/>
  <c r="CE12" i="9" s="1"/>
  <c r="CD272" i="9"/>
  <c r="CE272" i="9" s="1"/>
  <c r="CD256" i="9"/>
  <c r="CE256" i="9" s="1"/>
  <c r="CD247" i="9"/>
  <c r="CE247" i="9" s="1"/>
  <c r="CD238" i="9"/>
  <c r="CE238" i="9" s="1"/>
  <c r="CD232" i="9"/>
  <c r="CE232" i="9" s="1"/>
  <c r="CD230" i="9"/>
  <c r="CE230" i="9" s="1"/>
  <c r="CD222" i="9"/>
  <c r="CE222" i="9" s="1"/>
  <c r="CD214" i="9"/>
  <c r="CE214" i="9" s="1"/>
  <c r="CD209" i="9"/>
  <c r="CE209" i="9" s="1"/>
  <c r="CD207" i="9"/>
  <c r="CE207" i="9" s="1"/>
  <c r="CD200" i="9"/>
  <c r="CE200" i="9" s="1"/>
  <c r="CD195" i="9"/>
  <c r="CE195" i="9" s="1"/>
  <c r="CD193" i="9"/>
  <c r="CE193" i="9" s="1"/>
  <c r="CD187" i="9"/>
  <c r="CE187" i="9" s="1"/>
  <c r="CD185" i="9"/>
  <c r="CE185" i="9" s="1"/>
  <c r="CD179" i="9"/>
  <c r="CE179" i="9" s="1"/>
  <c r="CD177" i="9"/>
  <c r="CE177" i="9" s="1"/>
  <c r="CD175" i="9"/>
  <c r="CE175" i="9" s="1"/>
  <c r="CD171" i="9"/>
  <c r="CE171" i="9" s="1"/>
  <c r="CD168" i="9"/>
  <c r="CE168" i="9" s="1"/>
  <c r="CD166" i="9"/>
  <c r="CE166" i="9" s="1"/>
  <c r="CD159" i="9"/>
  <c r="CE159" i="9" s="1"/>
  <c r="CD137" i="9"/>
  <c r="CE137" i="9" s="1"/>
  <c r="CD134" i="9"/>
  <c r="CE134" i="9" s="1"/>
  <c r="CD128" i="9"/>
  <c r="CE128" i="9" s="1"/>
  <c r="CD126" i="9"/>
  <c r="CE126" i="9" s="1"/>
  <c r="CD110" i="9"/>
  <c r="CE110" i="9" s="1"/>
  <c r="CD96" i="9"/>
  <c r="CE96" i="9" s="1"/>
  <c r="CD94" i="9"/>
  <c r="CE94" i="9" s="1"/>
  <c r="CD89" i="9"/>
  <c r="CE89" i="9" s="1"/>
  <c r="CD87" i="9"/>
  <c r="CE87" i="9" s="1"/>
  <c r="CD80" i="9"/>
  <c r="CE80" i="9" s="1"/>
  <c r="CD75" i="9"/>
  <c r="CE75" i="9" s="1"/>
  <c r="CD67" i="9"/>
  <c r="CE67" i="9" s="1"/>
  <c r="CD62" i="9"/>
  <c r="CE62" i="9" s="1"/>
  <c r="CD59" i="9"/>
  <c r="CE59" i="9" s="1"/>
  <c r="CD51" i="9"/>
  <c r="CE51" i="9" s="1"/>
  <c r="CD31" i="9"/>
  <c r="CE31" i="9" s="1"/>
  <c r="CD68" i="9"/>
  <c r="CE68" i="9" s="1"/>
  <c r="CD66" i="9"/>
  <c r="CE66" i="9" s="1"/>
  <c r="CD64" i="9"/>
  <c r="CE64" i="9" s="1"/>
  <c r="CD60" i="9"/>
  <c r="CE60" i="9" s="1"/>
  <c r="CD58" i="9"/>
  <c r="CE58" i="9" s="1"/>
  <c r="CD56" i="9"/>
  <c r="CE56" i="9" s="1"/>
  <c r="CD50" i="9"/>
  <c r="CE50" i="9" s="1"/>
  <c r="CD48" i="9"/>
  <c r="CE48" i="9" s="1"/>
  <c r="CD42" i="9"/>
  <c r="CE42" i="9" s="1"/>
  <c r="CD40" i="9"/>
  <c r="CE40" i="9" s="1"/>
  <c r="CD34" i="9"/>
  <c r="CE34" i="9" s="1"/>
  <c r="CD32" i="9"/>
  <c r="CE32" i="9" s="1"/>
  <c r="CD26" i="9"/>
  <c r="CE26" i="9" s="1"/>
  <c r="CD24" i="9"/>
  <c r="CE24" i="9" s="1"/>
  <c r="CD18" i="9"/>
  <c r="CE18" i="9" s="1"/>
  <c r="CD16" i="9"/>
  <c r="CE16" i="9" s="1"/>
  <c r="CD10" i="9"/>
  <c r="CE10" i="9" s="1"/>
  <c r="CD8" i="9"/>
  <c r="CE8" i="9" s="1"/>
  <c r="CR60" i="9" l="1"/>
  <c r="CR257" i="9"/>
  <c r="CQ249" i="9"/>
  <c r="CR72" i="9"/>
  <c r="CR104" i="9"/>
  <c r="CR48" i="9"/>
  <c r="CR80" i="9"/>
  <c r="CR24" i="9"/>
  <c r="CS24" i="9" s="1"/>
  <c r="CQ96" i="9"/>
  <c r="CQ8" i="9"/>
  <c r="CR44" i="9"/>
  <c r="CR32" i="9"/>
  <c r="CS32" i="9" s="1"/>
  <c r="CR12" i="9"/>
  <c r="CS12" i="9" s="1"/>
  <c r="CQ4" i="9"/>
  <c r="CR4" i="9"/>
  <c r="CR84" i="9"/>
  <c r="CS84" i="9" s="1"/>
  <c r="CR68" i="9"/>
  <c r="CS68" i="9" s="1"/>
  <c r="CQ130" i="9"/>
  <c r="CR130" i="9"/>
  <c r="CQ194" i="9"/>
  <c r="CR194" i="9"/>
  <c r="CQ83" i="9"/>
  <c r="CR83" i="9"/>
  <c r="CQ211" i="9"/>
  <c r="CR211" i="9"/>
  <c r="CQ9" i="9"/>
  <c r="CR9" i="9"/>
  <c r="CQ73" i="9"/>
  <c r="CR73" i="9"/>
  <c r="CQ137" i="9"/>
  <c r="CR137" i="9"/>
  <c r="CQ201" i="9"/>
  <c r="CR201" i="9"/>
  <c r="CS265" i="9"/>
  <c r="CQ70" i="9"/>
  <c r="CR70" i="9"/>
  <c r="CQ134" i="9"/>
  <c r="CR134" i="9"/>
  <c r="CQ198" i="9"/>
  <c r="CR198" i="9"/>
  <c r="CQ230" i="9"/>
  <c r="CR230" i="9"/>
  <c r="CQ262" i="9"/>
  <c r="CR262" i="9"/>
  <c r="CQ267" i="9"/>
  <c r="CR267" i="9"/>
  <c r="CQ23" i="9"/>
  <c r="CR23" i="9"/>
  <c r="CQ55" i="9"/>
  <c r="CR55" i="9"/>
  <c r="CQ87" i="9"/>
  <c r="CR87" i="9"/>
  <c r="CQ119" i="9"/>
  <c r="CR119" i="9"/>
  <c r="CQ151" i="9"/>
  <c r="CR151" i="9"/>
  <c r="CQ183" i="9"/>
  <c r="CR183" i="9"/>
  <c r="CQ215" i="9"/>
  <c r="CR215" i="9"/>
  <c r="CQ247" i="9"/>
  <c r="CR247" i="9"/>
  <c r="CQ136" i="9"/>
  <c r="CR136" i="9"/>
  <c r="CQ128" i="9"/>
  <c r="CR128" i="9"/>
  <c r="CQ188" i="9"/>
  <c r="CR188" i="9"/>
  <c r="CQ264" i="9"/>
  <c r="CR264" i="9"/>
  <c r="CQ13" i="9"/>
  <c r="CR13" i="9"/>
  <c r="CQ45" i="9"/>
  <c r="CR45" i="9"/>
  <c r="CQ77" i="9"/>
  <c r="CR77" i="9"/>
  <c r="CQ109" i="9"/>
  <c r="CR109" i="9"/>
  <c r="CQ141" i="9"/>
  <c r="CR141" i="9"/>
  <c r="CQ173" i="9"/>
  <c r="CR173" i="9"/>
  <c r="CQ205" i="9"/>
  <c r="CR205" i="9"/>
  <c r="CQ237" i="9"/>
  <c r="CR237" i="9"/>
  <c r="CQ19" i="9"/>
  <c r="CR19" i="9"/>
  <c r="CS64" i="9"/>
  <c r="CQ102" i="9"/>
  <c r="CR102" i="9"/>
  <c r="CQ10" i="9"/>
  <c r="CR10" i="9"/>
  <c r="CQ42" i="9"/>
  <c r="CR42" i="9"/>
  <c r="CQ74" i="9"/>
  <c r="CR74" i="9"/>
  <c r="CQ106" i="9"/>
  <c r="CR106" i="9"/>
  <c r="CQ138" i="9"/>
  <c r="CR138" i="9"/>
  <c r="CQ170" i="9"/>
  <c r="CR170" i="9"/>
  <c r="CQ202" i="9"/>
  <c r="CR202" i="9"/>
  <c r="CQ234" i="9"/>
  <c r="CR234" i="9"/>
  <c r="CQ266" i="9"/>
  <c r="CR266" i="9"/>
  <c r="CQ132" i="9"/>
  <c r="CR132" i="9"/>
  <c r="CQ27" i="9"/>
  <c r="CR27" i="9"/>
  <c r="CQ59" i="9"/>
  <c r="CR59" i="9"/>
  <c r="CQ91" i="9"/>
  <c r="CR91" i="9"/>
  <c r="CQ123" i="9"/>
  <c r="CR123" i="9"/>
  <c r="CQ155" i="9"/>
  <c r="CR155" i="9"/>
  <c r="CQ187" i="9"/>
  <c r="CR187" i="9"/>
  <c r="CQ219" i="9"/>
  <c r="CR219" i="9"/>
  <c r="CQ251" i="9"/>
  <c r="CR251" i="9"/>
  <c r="CQ160" i="9"/>
  <c r="CR160" i="9"/>
  <c r="CQ144" i="9"/>
  <c r="CR144" i="9"/>
  <c r="CQ204" i="9"/>
  <c r="CR204" i="9"/>
  <c r="CQ272" i="9"/>
  <c r="CR272" i="9"/>
  <c r="CQ17" i="9"/>
  <c r="CR17" i="9"/>
  <c r="CQ49" i="9"/>
  <c r="CR49" i="9"/>
  <c r="CQ81" i="9"/>
  <c r="CR81" i="9"/>
  <c r="CQ113" i="9"/>
  <c r="CR113" i="9"/>
  <c r="CQ145" i="9"/>
  <c r="CR145" i="9"/>
  <c r="CQ177" i="9"/>
  <c r="CR177" i="9"/>
  <c r="CQ209" i="9"/>
  <c r="CR209" i="9"/>
  <c r="CQ241" i="9"/>
  <c r="CR241" i="9"/>
  <c r="CS273" i="9"/>
  <c r="CS36" i="9"/>
  <c r="CS108" i="9"/>
  <c r="CS76" i="9"/>
  <c r="CS96" i="9"/>
  <c r="CQ66" i="9"/>
  <c r="CR66" i="9"/>
  <c r="CQ226" i="9"/>
  <c r="CR226" i="9"/>
  <c r="CQ115" i="9"/>
  <c r="CR115" i="9"/>
  <c r="CQ243" i="9"/>
  <c r="CR243" i="9"/>
  <c r="CQ41" i="9"/>
  <c r="CR41" i="9"/>
  <c r="CQ105" i="9"/>
  <c r="CR105" i="9"/>
  <c r="CQ169" i="9"/>
  <c r="CR169" i="9"/>
  <c r="CQ233" i="9"/>
  <c r="CR233" i="9"/>
  <c r="CS16" i="9"/>
  <c r="CQ6" i="9"/>
  <c r="CR6" i="9"/>
  <c r="CQ14" i="9"/>
  <c r="CR14" i="9"/>
  <c r="CQ78" i="9"/>
  <c r="CR78" i="9"/>
  <c r="CQ174" i="9"/>
  <c r="CR174" i="9"/>
  <c r="CQ238" i="9"/>
  <c r="CR238" i="9"/>
  <c r="CQ192" i="9"/>
  <c r="CR192" i="9"/>
  <c r="CQ63" i="9"/>
  <c r="CR63" i="9"/>
  <c r="CQ95" i="9"/>
  <c r="CR95" i="9"/>
  <c r="CQ127" i="9"/>
  <c r="CR127" i="9"/>
  <c r="CQ191" i="9"/>
  <c r="CR191" i="9"/>
  <c r="CQ223" i="9"/>
  <c r="CR223" i="9"/>
  <c r="CQ255" i="9"/>
  <c r="CR255" i="9"/>
  <c r="CQ164" i="9"/>
  <c r="CR164" i="9"/>
  <c r="CQ148" i="9"/>
  <c r="CR148" i="9"/>
  <c r="CQ228" i="9"/>
  <c r="CR228" i="9"/>
  <c r="CQ140" i="9"/>
  <c r="CR140" i="9"/>
  <c r="CQ21" i="9"/>
  <c r="CR21" i="9"/>
  <c r="CQ53" i="9"/>
  <c r="CR53" i="9"/>
  <c r="CQ85" i="9"/>
  <c r="CR85" i="9"/>
  <c r="CQ117" i="9"/>
  <c r="CR117" i="9"/>
  <c r="CQ149" i="9"/>
  <c r="CR149" i="9"/>
  <c r="CQ181" i="9"/>
  <c r="CR181" i="9"/>
  <c r="CQ213" i="9"/>
  <c r="CR213" i="9"/>
  <c r="CQ245" i="9"/>
  <c r="CR245" i="9"/>
  <c r="CQ34" i="9"/>
  <c r="CR34" i="9"/>
  <c r="CQ51" i="9"/>
  <c r="CR51" i="9"/>
  <c r="CQ120" i="9"/>
  <c r="CR120" i="9"/>
  <c r="CS48" i="9"/>
  <c r="CQ166" i="9"/>
  <c r="CR166" i="9"/>
  <c r="CQ46" i="9"/>
  <c r="CR46" i="9"/>
  <c r="CQ110" i="9"/>
  <c r="CR110" i="9"/>
  <c r="CQ142" i="9"/>
  <c r="CR142" i="9"/>
  <c r="CQ206" i="9"/>
  <c r="CR206" i="9"/>
  <c r="CQ270" i="9"/>
  <c r="CR270" i="9"/>
  <c r="CQ31" i="9"/>
  <c r="CR31" i="9"/>
  <c r="CQ159" i="9"/>
  <c r="CR159" i="9"/>
  <c r="CQ18" i="9"/>
  <c r="CR18" i="9"/>
  <c r="CQ50" i="9"/>
  <c r="CR50" i="9"/>
  <c r="CQ82" i="9"/>
  <c r="CR82" i="9"/>
  <c r="CQ114" i="9"/>
  <c r="CR114" i="9"/>
  <c r="CQ146" i="9"/>
  <c r="CR146" i="9"/>
  <c r="CQ178" i="9"/>
  <c r="CR178" i="9"/>
  <c r="CQ210" i="9"/>
  <c r="CR210" i="9"/>
  <c r="CQ242" i="9"/>
  <c r="CR242" i="9"/>
  <c r="CQ180" i="9"/>
  <c r="CR180" i="9"/>
  <c r="CQ216" i="9"/>
  <c r="CR216" i="9"/>
  <c r="CQ35" i="9"/>
  <c r="CR35" i="9"/>
  <c r="CQ67" i="9"/>
  <c r="CR67" i="9"/>
  <c r="CQ99" i="9"/>
  <c r="CR99" i="9"/>
  <c r="CQ131" i="9"/>
  <c r="CR131" i="9"/>
  <c r="CQ163" i="9"/>
  <c r="CR163" i="9"/>
  <c r="CQ195" i="9"/>
  <c r="CR195" i="9"/>
  <c r="CQ227" i="9"/>
  <c r="CR227" i="9"/>
  <c r="CQ259" i="9"/>
  <c r="CR259" i="9"/>
  <c r="CQ168" i="9"/>
  <c r="CR168" i="9"/>
  <c r="CQ152" i="9"/>
  <c r="CR152" i="9"/>
  <c r="CQ236" i="9"/>
  <c r="CR236" i="9"/>
  <c r="CQ196" i="9"/>
  <c r="CR196" i="9"/>
  <c r="CQ25" i="9"/>
  <c r="CR25" i="9"/>
  <c r="CQ57" i="9"/>
  <c r="CR57" i="9"/>
  <c r="CQ89" i="9"/>
  <c r="CR89" i="9"/>
  <c r="CQ121" i="9"/>
  <c r="CR121" i="9"/>
  <c r="CQ153" i="9"/>
  <c r="CR153" i="9"/>
  <c r="CQ185" i="9"/>
  <c r="CR185" i="9"/>
  <c r="CQ217" i="9"/>
  <c r="CR217" i="9"/>
  <c r="CS249" i="9"/>
  <c r="CS72" i="9"/>
  <c r="CS100" i="9"/>
  <c r="CS52" i="9"/>
  <c r="CS40" i="9"/>
  <c r="CS112" i="9"/>
  <c r="CS253" i="9"/>
  <c r="CQ162" i="9"/>
  <c r="CR162" i="9"/>
  <c r="CQ268" i="9"/>
  <c r="CR268" i="9"/>
  <c r="CQ179" i="9"/>
  <c r="CR179" i="9"/>
  <c r="CQ260" i="9"/>
  <c r="CR260" i="9"/>
  <c r="CS28" i="9"/>
  <c r="CQ38" i="9"/>
  <c r="CR38" i="9"/>
  <c r="CQ22" i="9"/>
  <c r="CR22" i="9"/>
  <c r="CQ54" i="9"/>
  <c r="CR54" i="9"/>
  <c r="CQ86" i="9"/>
  <c r="CR86" i="9"/>
  <c r="CQ118" i="9"/>
  <c r="CR118" i="9"/>
  <c r="CQ150" i="9"/>
  <c r="CR150" i="9"/>
  <c r="CQ182" i="9"/>
  <c r="CR182" i="9"/>
  <c r="CQ214" i="9"/>
  <c r="CR214" i="9"/>
  <c r="CQ246" i="9"/>
  <c r="CR246" i="9"/>
  <c r="CQ200" i="9"/>
  <c r="CR200" i="9"/>
  <c r="CQ7" i="9"/>
  <c r="CR7" i="9"/>
  <c r="CQ39" i="9"/>
  <c r="CR39" i="9"/>
  <c r="CQ71" i="9"/>
  <c r="CR71" i="9"/>
  <c r="CQ103" i="9"/>
  <c r="CR103" i="9"/>
  <c r="CQ135" i="9"/>
  <c r="CR135" i="9"/>
  <c r="CQ167" i="9"/>
  <c r="CR167" i="9"/>
  <c r="CQ199" i="9"/>
  <c r="CR199" i="9"/>
  <c r="CQ231" i="9"/>
  <c r="CR231" i="9"/>
  <c r="CQ263" i="9"/>
  <c r="CR263" i="9"/>
  <c r="CQ212" i="9"/>
  <c r="CR212" i="9"/>
  <c r="CQ156" i="9"/>
  <c r="CR156" i="9"/>
  <c r="CQ248" i="9"/>
  <c r="CR248" i="9"/>
  <c r="CQ208" i="9"/>
  <c r="CR208" i="9"/>
  <c r="CQ29" i="9"/>
  <c r="CR29" i="9"/>
  <c r="CQ61" i="9"/>
  <c r="CR61" i="9"/>
  <c r="CQ93" i="9"/>
  <c r="CR93" i="9"/>
  <c r="CQ125" i="9"/>
  <c r="CR125" i="9"/>
  <c r="CQ157" i="9"/>
  <c r="CR157" i="9"/>
  <c r="CQ189" i="9"/>
  <c r="CR189" i="9"/>
  <c r="CQ221" i="9"/>
  <c r="CR221" i="9"/>
  <c r="CQ124" i="9"/>
  <c r="CR124" i="9"/>
  <c r="CS269" i="9"/>
  <c r="CQ58" i="9"/>
  <c r="CR58" i="9"/>
  <c r="CQ90" i="9"/>
  <c r="CR90" i="9"/>
  <c r="CQ122" i="9"/>
  <c r="CR122" i="9"/>
  <c r="CQ154" i="9"/>
  <c r="CR154" i="9"/>
  <c r="CQ186" i="9"/>
  <c r="CR186" i="9"/>
  <c r="CQ218" i="9"/>
  <c r="CR218" i="9"/>
  <c r="CQ250" i="9"/>
  <c r="CR250" i="9"/>
  <c r="CQ220" i="9"/>
  <c r="CR220" i="9"/>
  <c r="CQ11" i="9"/>
  <c r="CR11" i="9"/>
  <c r="CQ43" i="9"/>
  <c r="CR43" i="9"/>
  <c r="CQ75" i="9"/>
  <c r="CR75" i="9"/>
  <c r="CQ107" i="9"/>
  <c r="CR107" i="9"/>
  <c r="CQ139" i="9"/>
  <c r="CR139" i="9"/>
  <c r="CQ171" i="9"/>
  <c r="CR171" i="9"/>
  <c r="CQ203" i="9"/>
  <c r="CR203" i="9"/>
  <c r="CQ235" i="9"/>
  <c r="CR235" i="9"/>
  <c r="CQ271" i="9"/>
  <c r="CR271" i="9"/>
  <c r="CQ232" i="9"/>
  <c r="CR232" i="9"/>
  <c r="CQ172" i="9"/>
  <c r="CR172" i="9"/>
  <c r="CQ252" i="9"/>
  <c r="CR252" i="9"/>
  <c r="CQ240" i="9"/>
  <c r="CR240" i="9"/>
  <c r="CQ33" i="9"/>
  <c r="CR33" i="9"/>
  <c r="CQ65" i="9"/>
  <c r="CR65" i="9"/>
  <c r="CQ97" i="9"/>
  <c r="CR97" i="9"/>
  <c r="CQ129" i="9"/>
  <c r="CR129" i="9"/>
  <c r="CQ161" i="9"/>
  <c r="CR161" i="9"/>
  <c r="CQ193" i="9"/>
  <c r="CR193" i="9"/>
  <c r="CQ225" i="9"/>
  <c r="CR225" i="9"/>
  <c r="CS257" i="9"/>
  <c r="CS88" i="9"/>
  <c r="CS8" i="9"/>
  <c r="CS60" i="9"/>
  <c r="CS56" i="9"/>
  <c r="CS261" i="9"/>
  <c r="CS92" i="9"/>
  <c r="CQ98" i="9"/>
  <c r="CR98" i="9"/>
  <c r="CQ258" i="9"/>
  <c r="CR258" i="9"/>
  <c r="CQ147" i="9"/>
  <c r="CR147" i="9"/>
  <c r="CQ184" i="9"/>
  <c r="CR184" i="9"/>
  <c r="CS20" i="9"/>
  <c r="CQ26" i="9"/>
  <c r="CR26" i="9"/>
  <c r="CQ30" i="9"/>
  <c r="CR30" i="9"/>
  <c r="CQ62" i="9"/>
  <c r="CR62" i="9"/>
  <c r="CQ94" i="9"/>
  <c r="CR94" i="9"/>
  <c r="CQ126" i="9"/>
  <c r="CR126" i="9"/>
  <c r="CQ158" i="9"/>
  <c r="CR158" i="9"/>
  <c r="CQ190" i="9"/>
  <c r="CR190" i="9"/>
  <c r="CQ222" i="9"/>
  <c r="CR222" i="9"/>
  <c r="CQ254" i="9"/>
  <c r="CR254" i="9"/>
  <c r="CQ224" i="9"/>
  <c r="CR224" i="9"/>
  <c r="CQ15" i="9"/>
  <c r="CR15" i="9"/>
  <c r="CQ47" i="9"/>
  <c r="CR47" i="9"/>
  <c r="CQ79" i="9"/>
  <c r="CR79" i="9"/>
  <c r="CQ111" i="9"/>
  <c r="CR111" i="9"/>
  <c r="CQ143" i="9"/>
  <c r="CR143" i="9"/>
  <c r="CQ175" i="9"/>
  <c r="CR175" i="9"/>
  <c r="CQ207" i="9"/>
  <c r="CR207" i="9"/>
  <c r="CQ239" i="9"/>
  <c r="CR239" i="9"/>
  <c r="CQ116" i="9"/>
  <c r="CR116" i="9"/>
  <c r="CQ244" i="9"/>
  <c r="CR244" i="9"/>
  <c r="CQ176" i="9"/>
  <c r="CR176" i="9"/>
  <c r="CQ256" i="9"/>
  <c r="CR256" i="9"/>
  <c r="CQ5" i="9"/>
  <c r="CR5" i="9"/>
  <c r="CQ37" i="9"/>
  <c r="CR37" i="9"/>
  <c r="CQ69" i="9"/>
  <c r="CR69" i="9"/>
  <c r="CQ101" i="9"/>
  <c r="CR101" i="9"/>
  <c r="CQ133" i="9"/>
  <c r="CR133" i="9"/>
  <c r="CQ165" i="9"/>
  <c r="CR165" i="9"/>
  <c r="CQ197" i="9"/>
  <c r="CR197" i="9"/>
  <c r="CQ229" i="9"/>
  <c r="CR229" i="9"/>
  <c r="CE274" i="9"/>
  <c r="CT92" i="9"/>
  <c r="CT60" i="9"/>
  <c r="CT108" i="9"/>
  <c r="CT265" i="9"/>
  <c r="CT36" i="9"/>
  <c r="CT253" i="9"/>
  <c r="CT40" i="9"/>
  <c r="C3" i="2" a="1"/>
  <c r="CT72" i="9"/>
  <c r="CT56" i="9"/>
  <c r="CT112" i="9"/>
  <c r="CT20" i="9"/>
  <c r="CT88" i="9"/>
  <c r="CT249" i="9"/>
  <c r="CT8" i="9"/>
  <c r="CT84" i="9"/>
  <c r="CT273" i="9"/>
  <c r="CT269" i="9"/>
  <c r="CT28" i="9"/>
  <c r="CT16" i="9"/>
  <c r="CT48" i="9"/>
  <c r="CT52" i="9"/>
  <c r="CT76" i="9"/>
  <c r="CT96" i="9"/>
  <c r="CT64" i="9"/>
  <c r="CT261" i="9"/>
  <c r="CT257" i="9"/>
  <c r="CT100" i="9"/>
  <c r="CS104" i="9" l="1"/>
  <c r="CS80" i="9"/>
  <c r="CS44" i="9"/>
  <c r="CS4" i="9"/>
  <c r="CU56" i="9"/>
  <c r="CU112" i="9"/>
  <c r="CU16" i="9"/>
  <c r="CU273" i="9"/>
  <c r="CU40" i="9"/>
  <c r="CU48" i="9"/>
  <c r="CU60" i="9"/>
  <c r="CU96" i="9"/>
  <c r="CU52" i="9"/>
  <c r="CU76" i="9"/>
  <c r="CU100" i="9"/>
  <c r="CU8" i="9"/>
  <c r="CU20" i="9"/>
  <c r="CU88" i="9"/>
  <c r="CU92" i="9"/>
  <c r="CU257" i="9"/>
  <c r="CU28" i="9"/>
  <c r="CU72" i="9"/>
  <c r="CU108" i="9"/>
  <c r="CU261" i="9"/>
  <c r="CU269" i="9"/>
  <c r="CU249" i="9"/>
  <c r="CU36" i="9"/>
  <c r="CU253" i="9"/>
  <c r="CU64" i="9"/>
  <c r="CU84" i="9"/>
  <c r="CU265" i="9"/>
  <c r="CS197" i="9"/>
  <c r="CS69" i="9"/>
  <c r="CS176" i="9"/>
  <c r="CS207" i="9"/>
  <c r="CS79" i="9"/>
  <c r="CS254" i="9"/>
  <c r="CS126" i="9"/>
  <c r="CS26" i="9"/>
  <c r="CS258" i="9"/>
  <c r="CS193" i="9"/>
  <c r="CS65" i="9"/>
  <c r="CS172" i="9"/>
  <c r="CS203" i="9"/>
  <c r="CS75" i="9"/>
  <c r="CS250" i="9"/>
  <c r="CS122" i="9"/>
  <c r="CS124" i="9"/>
  <c r="CS125" i="9"/>
  <c r="CS208" i="9"/>
  <c r="CS263" i="9"/>
  <c r="CS135" i="9"/>
  <c r="CS7" i="9"/>
  <c r="CS182" i="9"/>
  <c r="CS54" i="9"/>
  <c r="CS260" i="9"/>
  <c r="CS121" i="9"/>
  <c r="CS196" i="9"/>
  <c r="CS259" i="9"/>
  <c r="CS131" i="9"/>
  <c r="CS216" i="9"/>
  <c r="CS178" i="9"/>
  <c r="CS50" i="9"/>
  <c r="CS270" i="9"/>
  <c r="CS46" i="9"/>
  <c r="CS51" i="9"/>
  <c r="CS181" i="9"/>
  <c r="CS53" i="9"/>
  <c r="CS148" i="9"/>
  <c r="CS191" i="9"/>
  <c r="CS192" i="9"/>
  <c r="CS14" i="9"/>
  <c r="CS169" i="9"/>
  <c r="CS115" i="9"/>
  <c r="CS209" i="9"/>
  <c r="CS81" i="9"/>
  <c r="CS204" i="9"/>
  <c r="CS219" i="9"/>
  <c r="CS91" i="9"/>
  <c r="CS266" i="9"/>
  <c r="CS138" i="9"/>
  <c r="CS10" i="9"/>
  <c r="CS237" i="9"/>
  <c r="CS109" i="9"/>
  <c r="CS264" i="9"/>
  <c r="CS247" i="9"/>
  <c r="CS119" i="9"/>
  <c r="CS267" i="9"/>
  <c r="CS134" i="9"/>
  <c r="CS201" i="9"/>
  <c r="CS211" i="9"/>
  <c r="CS165" i="9"/>
  <c r="CS37" i="9"/>
  <c r="CS244" i="9"/>
  <c r="CS175" i="9"/>
  <c r="CS47" i="9"/>
  <c r="CS222" i="9"/>
  <c r="CS94" i="9"/>
  <c r="CS98" i="9"/>
  <c r="CS161" i="9"/>
  <c r="CS33" i="9"/>
  <c r="CS232" i="9"/>
  <c r="CS171" i="9"/>
  <c r="CS43" i="9"/>
  <c r="CS218" i="9"/>
  <c r="CS90" i="9"/>
  <c r="CS221" i="9"/>
  <c r="CS93" i="9"/>
  <c r="CS248" i="9"/>
  <c r="CS231" i="9"/>
  <c r="CS103" i="9"/>
  <c r="CS200" i="9"/>
  <c r="CS150" i="9"/>
  <c r="CS22" i="9"/>
  <c r="CS179" i="9"/>
  <c r="CS217" i="9"/>
  <c r="CS89" i="9"/>
  <c r="CS236" i="9"/>
  <c r="CS227" i="9"/>
  <c r="CS99" i="9"/>
  <c r="CS180" i="9"/>
  <c r="CS146" i="9"/>
  <c r="CS18" i="9"/>
  <c r="CS206" i="9"/>
  <c r="CS166" i="9"/>
  <c r="CS34" i="9"/>
  <c r="CS149" i="9"/>
  <c r="CS21" i="9"/>
  <c r="CS164" i="9"/>
  <c r="CS127" i="9"/>
  <c r="CS238" i="9"/>
  <c r="CS6" i="9"/>
  <c r="CS105" i="9"/>
  <c r="CS226" i="9"/>
  <c r="CS177" i="9"/>
  <c r="CS49" i="9"/>
  <c r="CS144" i="9"/>
  <c r="CS187" i="9"/>
  <c r="CS59" i="9"/>
  <c r="CS234" i="9"/>
  <c r="CS106" i="9"/>
  <c r="CS102" i="9"/>
  <c r="CS205" i="9"/>
  <c r="CS77" i="9"/>
  <c r="CS188" i="9"/>
  <c r="CS215" i="9"/>
  <c r="CS87" i="9"/>
  <c r="CS262" i="9"/>
  <c r="CS70" i="9"/>
  <c r="CS137" i="9"/>
  <c r="CS83" i="9"/>
  <c r="CS133" i="9"/>
  <c r="CS5" i="9"/>
  <c r="CS116" i="9"/>
  <c r="CS143" i="9"/>
  <c r="CS15" i="9"/>
  <c r="CS190" i="9"/>
  <c r="CS62" i="9"/>
  <c r="CS184" i="9"/>
  <c r="CS129" i="9"/>
  <c r="CS240" i="9"/>
  <c r="CS271" i="9"/>
  <c r="CS139" i="9"/>
  <c r="CS11" i="9"/>
  <c r="CS186" i="9"/>
  <c r="CS58" i="9"/>
  <c r="CS189" i="9"/>
  <c r="CS61" i="9"/>
  <c r="CS156" i="9"/>
  <c r="CS199" i="9"/>
  <c r="CS71" i="9"/>
  <c r="CS246" i="9"/>
  <c r="CS118" i="9"/>
  <c r="CS38" i="9"/>
  <c r="CS268" i="9"/>
  <c r="CS185" i="9"/>
  <c r="CS57" i="9"/>
  <c r="CS152" i="9"/>
  <c r="CS195" i="9"/>
  <c r="CS67" i="9"/>
  <c r="CS242" i="9"/>
  <c r="CS114" i="9"/>
  <c r="CS159" i="9"/>
  <c r="CS142" i="9"/>
  <c r="CS245" i="9"/>
  <c r="CS117" i="9"/>
  <c r="CS140" i="9"/>
  <c r="CS255" i="9"/>
  <c r="CS95" i="9"/>
  <c r="CS174" i="9"/>
  <c r="CS41" i="9"/>
  <c r="CS66" i="9"/>
  <c r="CS145" i="9"/>
  <c r="CS17" i="9"/>
  <c r="CS160" i="9"/>
  <c r="CS155" i="9"/>
  <c r="CS27" i="9"/>
  <c r="CS202" i="9"/>
  <c r="CS74" i="9"/>
  <c r="CS173" i="9"/>
  <c r="CS45" i="9"/>
  <c r="CS128" i="9"/>
  <c r="CS183" i="9"/>
  <c r="CS55" i="9"/>
  <c r="CS230" i="9"/>
  <c r="CS73" i="9"/>
  <c r="CS194" i="9"/>
  <c r="CS229" i="9"/>
  <c r="CS101" i="9"/>
  <c r="CS256" i="9"/>
  <c r="CS239" i="9"/>
  <c r="CS111" i="9"/>
  <c r="CS224" i="9"/>
  <c r="CS158" i="9"/>
  <c r="CS30" i="9"/>
  <c r="CS147" i="9"/>
  <c r="CS225" i="9"/>
  <c r="CS97" i="9"/>
  <c r="CS252" i="9"/>
  <c r="CS235" i="9"/>
  <c r="CS107" i="9"/>
  <c r="CS220" i="9"/>
  <c r="CS154" i="9"/>
  <c r="CS157" i="9"/>
  <c r="CS29" i="9"/>
  <c r="CS212" i="9"/>
  <c r="CS167" i="9"/>
  <c r="CS39" i="9"/>
  <c r="CS214" i="9"/>
  <c r="CS86" i="9"/>
  <c r="CS162" i="9"/>
  <c r="CS153" i="9"/>
  <c r="CS25" i="9"/>
  <c r="CS168" i="9"/>
  <c r="CS163" i="9"/>
  <c r="CS35" i="9"/>
  <c r="CS210" i="9"/>
  <c r="CS82" i="9"/>
  <c r="CS31" i="9"/>
  <c r="CS110" i="9"/>
  <c r="CS120" i="9"/>
  <c r="CS213" i="9"/>
  <c r="CS85" i="9"/>
  <c r="CS228" i="9"/>
  <c r="CS223" i="9"/>
  <c r="CS63" i="9"/>
  <c r="CS78" i="9"/>
  <c r="CS233" i="9"/>
  <c r="CS243" i="9"/>
  <c r="CS241" i="9"/>
  <c r="CS113" i="9"/>
  <c r="CS272" i="9"/>
  <c r="CS251" i="9"/>
  <c r="CS123" i="9"/>
  <c r="CS132" i="9"/>
  <c r="CS170" i="9"/>
  <c r="CS42" i="9"/>
  <c r="CS19" i="9"/>
  <c r="CS141" i="9"/>
  <c r="CS13" i="9"/>
  <c r="CS136" i="9"/>
  <c r="CS151" i="9"/>
  <c r="CS23" i="9"/>
  <c r="CS198" i="9"/>
  <c r="CS9" i="9"/>
  <c r="CS130" i="9"/>
  <c r="C3" i="2"/>
  <c r="CT41" i="9"/>
  <c r="CT122" i="9"/>
  <c r="CT189" i="9"/>
  <c r="CT7" i="9"/>
  <c r="CT33" i="9"/>
  <c r="CT27" i="9"/>
  <c r="CT178" i="9"/>
  <c r="CT185" i="9"/>
  <c r="CT173" i="9"/>
  <c r="CT234" i="9"/>
  <c r="CT53" i="9"/>
  <c r="CT166" i="9"/>
  <c r="CT4" i="9"/>
  <c r="CT43" i="9"/>
  <c r="CT245" i="9"/>
  <c r="CT123" i="9"/>
  <c r="CT213" i="9"/>
  <c r="CT183" i="9"/>
  <c r="CT101" i="9"/>
  <c r="CT73" i="9"/>
  <c r="CT50" i="9"/>
  <c r="CT231" i="9"/>
  <c r="CT131" i="9"/>
  <c r="CT210" i="9"/>
  <c r="CT272" i="9"/>
  <c r="CT26" i="9"/>
  <c r="CT199" i="9"/>
  <c r="CT117" i="9"/>
  <c r="CT19" i="9"/>
  <c r="CT12" i="9"/>
  <c r="CT110" i="9"/>
  <c r="CT70" i="9"/>
  <c r="CT6" i="9"/>
  <c r="CT134" i="9"/>
  <c r="CT187" i="9"/>
  <c r="CT157" i="9"/>
  <c r="CT162" i="9"/>
  <c r="CT57" i="9"/>
  <c r="CT79" i="9"/>
  <c r="CT11" i="9"/>
  <c r="CT87" i="9"/>
  <c r="CT232" i="9"/>
  <c r="CT65" i="9"/>
  <c r="CT230" i="9"/>
  <c r="CT111" i="9"/>
  <c r="CT132" i="9"/>
  <c r="CT203" i="9"/>
  <c r="CT93" i="9"/>
  <c r="CT148" i="9"/>
  <c r="CT71" i="9"/>
  <c r="CT115" i="9"/>
  <c r="CT31" i="9"/>
  <c r="CT181" i="9"/>
  <c r="CT106" i="9"/>
  <c r="CT126" i="9"/>
  <c r="CT49" i="9"/>
  <c r="CT23" i="9"/>
  <c r="CT37" i="9"/>
  <c r="CT260" i="9"/>
  <c r="CT24" i="9"/>
  <c r="CT161" i="9"/>
  <c r="CT226" i="9"/>
  <c r="CT233" i="9"/>
  <c r="CT44" i="9"/>
  <c r="CT114" i="9"/>
  <c r="CT237" i="9"/>
  <c r="CT32" i="9"/>
  <c r="CT143" i="9"/>
  <c r="CT221" i="9"/>
  <c r="CT133" i="9"/>
  <c r="CT165" i="9"/>
  <c r="CT21" i="9"/>
  <c r="CT207" i="9"/>
  <c r="CT130" i="9"/>
  <c r="CT266" i="9"/>
  <c r="CT194" i="9"/>
  <c r="CT195" i="9"/>
  <c r="CT209" i="9"/>
  <c r="CT118" i="9"/>
  <c r="CT15" i="9"/>
  <c r="CT55" i="9"/>
  <c r="CT30" i="9"/>
  <c r="CT68" i="9"/>
  <c r="CT259" i="9"/>
  <c r="CT46" i="9"/>
  <c r="CT224" i="9"/>
  <c r="CT204" i="9"/>
  <c r="CT215" i="9"/>
  <c r="CT164" i="9"/>
  <c r="CT17" i="9"/>
  <c r="CT202" i="9"/>
  <c r="CT208" i="9"/>
  <c r="CT186" i="9"/>
  <c r="CT144" i="9"/>
  <c r="CT150" i="9"/>
  <c r="CT247" i="9"/>
  <c r="CT252" i="9"/>
  <c r="CT97" i="9"/>
  <c r="CT227" i="9"/>
  <c r="CT18" i="9"/>
  <c r="CT42" i="9"/>
  <c r="CT240" i="9"/>
  <c r="CT137" i="9"/>
  <c r="CT184" i="9"/>
  <c r="CT104" i="9"/>
  <c r="CT254" i="9"/>
  <c r="CT125" i="9"/>
  <c r="CT216" i="9"/>
  <c r="CT169" i="9"/>
  <c r="CT91" i="9"/>
  <c r="CT264" i="9"/>
  <c r="CT211" i="9"/>
  <c r="CT171" i="9"/>
  <c r="CT248" i="9"/>
  <c r="CT149" i="9"/>
  <c r="CT105" i="9"/>
  <c r="CT188" i="9"/>
  <c r="CT83" i="9"/>
  <c r="CT190" i="9"/>
  <c r="CT139" i="9"/>
  <c r="CT156" i="9"/>
  <c r="CT268" i="9"/>
  <c r="CT242" i="9"/>
  <c r="CT140" i="9"/>
  <c r="CT145" i="9"/>
  <c r="CT74" i="9"/>
  <c r="CT239" i="9"/>
  <c r="CT225" i="9"/>
  <c r="CT154" i="9"/>
  <c r="CT214" i="9"/>
  <c r="CT163" i="9"/>
  <c r="CT120" i="9"/>
  <c r="CT78" i="9"/>
  <c r="CT251" i="9"/>
  <c r="CT141" i="9"/>
  <c r="CT9" i="9"/>
  <c r="CT107" i="9"/>
  <c r="CT81" i="9"/>
  <c r="CT206" i="9"/>
  <c r="CT238" i="9"/>
  <c r="CT58" i="9"/>
  <c r="CT256" i="9"/>
  <c r="CT172" i="9"/>
  <c r="CT124" i="9"/>
  <c r="CT222" i="9"/>
  <c r="CT246" i="9"/>
  <c r="CT128" i="9"/>
  <c r="CT158" i="9"/>
  <c r="CT212" i="9"/>
  <c r="CT228" i="9"/>
  <c r="CT54" i="9"/>
  <c r="CT197" i="9"/>
  <c r="CT51" i="9"/>
  <c r="CT176" i="9"/>
  <c r="CT10" i="9"/>
  <c r="CT192" i="9"/>
  <c r="CT138" i="9"/>
  <c r="CT146" i="9"/>
  <c r="CT168" i="9"/>
  <c r="CT109" i="9"/>
  <c r="CT14" i="9"/>
  <c r="CT201" i="9"/>
  <c r="CT99" i="9"/>
  <c r="CT77" i="9"/>
  <c r="CT61" i="9"/>
  <c r="CT67" i="9"/>
  <c r="CT147" i="9"/>
  <c r="CT29" i="9"/>
  <c r="CT255" i="9"/>
  <c r="CT62" i="9"/>
  <c r="CT180" i="9"/>
  <c r="CT170" i="9"/>
  <c r="CT179" i="9"/>
  <c r="CT175" i="9"/>
  <c r="CT250" i="9"/>
  <c r="CT95" i="9"/>
  <c r="CT205" i="9"/>
  <c r="CT220" i="9"/>
  <c r="CT35" i="9"/>
  <c r="CT177" i="9"/>
  <c r="CT82" i="9"/>
  <c r="CT75" i="9"/>
  <c r="CT121" i="9"/>
  <c r="CT119" i="9"/>
  <c r="CT218" i="9"/>
  <c r="CT103" i="9"/>
  <c r="CT89" i="9"/>
  <c r="CT5" i="9"/>
  <c r="CT159" i="9"/>
  <c r="CT160" i="9"/>
  <c r="CT45" i="9"/>
  <c r="CT85" i="9"/>
  <c r="CT243" i="9"/>
  <c r="CT136" i="9"/>
  <c r="CT267" i="9"/>
  <c r="CT151" i="9"/>
  <c r="CT217" i="9"/>
  <c r="CT39" i="9"/>
  <c r="CT69" i="9"/>
  <c r="CT59" i="9"/>
  <c r="CT25" i="9"/>
  <c r="CT86" i="9"/>
  <c r="CT152" i="9"/>
  <c r="CT135" i="9"/>
  <c r="CT270" i="9"/>
  <c r="CT191" i="9"/>
  <c r="CT244" i="9"/>
  <c r="CT90" i="9"/>
  <c r="CT236" i="9"/>
  <c r="CT127" i="9"/>
  <c r="CT102" i="9"/>
  <c r="CT262" i="9"/>
  <c r="CT116" i="9"/>
  <c r="CT129" i="9"/>
  <c r="CT142" i="9"/>
  <c r="CT174" i="9"/>
  <c r="CT155" i="9"/>
  <c r="CT229" i="9"/>
  <c r="CT153" i="9"/>
  <c r="CT241" i="9"/>
  <c r="CT196" i="9"/>
  <c r="CT113" i="9"/>
  <c r="CT80" i="9"/>
  <c r="CT13" i="9"/>
  <c r="CT193" i="9"/>
  <c r="CT200" i="9"/>
  <c r="CT167" i="9"/>
  <c r="CT98" i="9"/>
  <c r="CT263" i="9"/>
  <c r="CT258" i="9"/>
  <c r="CT182" i="9"/>
  <c r="CT219" i="9"/>
  <c r="CT47" i="9"/>
  <c r="CT34" i="9"/>
  <c r="CT271" i="9"/>
  <c r="CT38" i="9"/>
  <c r="CT66" i="9"/>
  <c r="CT198" i="9"/>
  <c r="CT223" i="9"/>
  <c r="CT94" i="9"/>
  <c r="CT235" i="9"/>
  <c r="CT63" i="9"/>
  <c r="CT22" i="9"/>
  <c r="CU104" i="9" l="1"/>
  <c r="CU80" i="9"/>
  <c r="CU12" i="9"/>
  <c r="CU24" i="9"/>
  <c r="CU44" i="9"/>
  <c r="CU68" i="9"/>
  <c r="CU32" i="9"/>
  <c r="CU4" i="9"/>
  <c r="CU70" i="9"/>
  <c r="CU6" i="9"/>
  <c r="CU206" i="9"/>
  <c r="CU238" i="9"/>
  <c r="CU214" i="9"/>
  <c r="CU22" i="9"/>
  <c r="CU134" i="9"/>
  <c r="CU190" i="9"/>
  <c r="CU252" i="9"/>
  <c r="CU142" i="9"/>
  <c r="CU270" i="9"/>
  <c r="CU78" i="9"/>
  <c r="CU54" i="9"/>
  <c r="CU86" i="9"/>
  <c r="CU62" i="9"/>
  <c r="CU236" i="9"/>
  <c r="CU244" i="9"/>
  <c r="CU126" i="9"/>
  <c r="CU198" i="9"/>
  <c r="CU233" i="9"/>
  <c r="CU235" i="9"/>
  <c r="CU17" i="9"/>
  <c r="CU58" i="9"/>
  <c r="CU102" i="9"/>
  <c r="CU226" i="9"/>
  <c r="CU127" i="9"/>
  <c r="CU34" i="9"/>
  <c r="CU146" i="9"/>
  <c r="CU231" i="9"/>
  <c r="CU90" i="9"/>
  <c r="CU232" i="9"/>
  <c r="CU94" i="9"/>
  <c r="CU201" i="9"/>
  <c r="CU247" i="9"/>
  <c r="CU10" i="9"/>
  <c r="CU219" i="9"/>
  <c r="CU115" i="9"/>
  <c r="CU191" i="9"/>
  <c r="CU51" i="9"/>
  <c r="CU178" i="9"/>
  <c r="CU196" i="9"/>
  <c r="CU182" i="9"/>
  <c r="CU208" i="9"/>
  <c r="CU250" i="9"/>
  <c r="CU65" i="9"/>
  <c r="CU176" i="9"/>
  <c r="CU153" i="9"/>
  <c r="CU73" i="9"/>
  <c r="CU152" i="9"/>
  <c r="CU271" i="9"/>
  <c r="CU154" i="9"/>
  <c r="CU30" i="9"/>
  <c r="CU239" i="9"/>
  <c r="CU230" i="9"/>
  <c r="CU145" i="9"/>
  <c r="CU245" i="9"/>
  <c r="CU57" i="9"/>
  <c r="CU186" i="9"/>
  <c r="CU188" i="9"/>
  <c r="CU105" i="9"/>
  <c r="CU166" i="9"/>
  <c r="CU150" i="9"/>
  <c r="CU218" i="9"/>
  <c r="CU33" i="9"/>
  <c r="CU222" i="9"/>
  <c r="CU264" i="9"/>
  <c r="CU138" i="9"/>
  <c r="CU204" i="9"/>
  <c r="CU169" i="9"/>
  <c r="CU148" i="9"/>
  <c r="CU46" i="9"/>
  <c r="CU216" i="9"/>
  <c r="CU121" i="9"/>
  <c r="CU7" i="9"/>
  <c r="CU125" i="9"/>
  <c r="CU75" i="9"/>
  <c r="CU193" i="9"/>
  <c r="CU254" i="9"/>
  <c r="CU69" i="9"/>
  <c r="CU35" i="9"/>
  <c r="CU229" i="9"/>
  <c r="CU117" i="9"/>
  <c r="CU137" i="9"/>
  <c r="CU113" i="9"/>
  <c r="CU167" i="9"/>
  <c r="CU45" i="9"/>
  <c r="CU27" i="9"/>
  <c r="CU95" i="9"/>
  <c r="CU242" i="9"/>
  <c r="CU118" i="9"/>
  <c r="CU156" i="9"/>
  <c r="CU240" i="9"/>
  <c r="CU5" i="9"/>
  <c r="CU106" i="9"/>
  <c r="CU144" i="9"/>
  <c r="CU164" i="9"/>
  <c r="CU180" i="9"/>
  <c r="CU89" i="9"/>
  <c r="CU248" i="9"/>
  <c r="CU37" i="9"/>
  <c r="CU170" i="9"/>
  <c r="CU39" i="9"/>
  <c r="CU202" i="9"/>
  <c r="CU199" i="9"/>
  <c r="CU187" i="9"/>
  <c r="CU31" i="9"/>
  <c r="CU151" i="9"/>
  <c r="CU123" i="9"/>
  <c r="CU63" i="9"/>
  <c r="CU82" i="9"/>
  <c r="CU220" i="9"/>
  <c r="CU158" i="9"/>
  <c r="CU256" i="9"/>
  <c r="CU55" i="9"/>
  <c r="CU66" i="9"/>
  <c r="CU67" i="9"/>
  <c r="CU246" i="9"/>
  <c r="CU11" i="9"/>
  <c r="CU15" i="9"/>
  <c r="CU262" i="9"/>
  <c r="CU77" i="9"/>
  <c r="CU49" i="9"/>
  <c r="CU21" i="9"/>
  <c r="CU99" i="9"/>
  <c r="CU217" i="9"/>
  <c r="CU200" i="9"/>
  <c r="CU93" i="9"/>
  <c r="CU43" i="9"/>
  <c r="CU161" i="9"/>
  <c r="CU47" i="9"/>
  <c r="CU165" i="9"/>
  <c r="CU267" i="9"/>
  <c r="CU109" i="9"/>
  <c r="CU266" i="9"/>
  <c r="CU81" i="9"/>
  <c r="CU14" i="9"/>
  <c r="CU53" i="9"/>
  <c r="CU131" i="9"/>
  <c r="CU260" i="9"/>
  <c r="CU135" i="9"/>
  <c r="CU124" i="9"/>
  <c r="CU203" i="9"/>
  <c r="CU258" i="9"/>
  <c r="CU79" i="9"/>
  <c r="CU197" i="9"/>
  <c r="CU13" i="9"/>
  <c r="CU228" i="9"/>
  <c r="CU147" i="9"/>
  <c r="CU174" i="9"/>
  <c r="CU141" i="9"/>
  <c r="CU163" i="9"/>
  <c r="CU130" i="9"/>
  <c r="CU19" i="9"/>
  <c r="CU241" i="9"/>
  <c r="CU213" i="9"/>
  <c r="CU168" i="9"/>
  <c r="CU212" i="9"/>
  <c r="CU97" i="9"/>
  <c r="CU173" i="9"/>
  <c r="CU155" i="9"/>
  <c r="CU255" i="9"/>
  <c r="CU185" i="9"/>
  <c r="CU61" i="9"/>
  <c r="CU129" i="9"/>
  <c r="CU133" i="9"/>
  <c r="CU234" i="9"/>
  <c r="CU272" i="9"/>
  <c r="CU157" i="9"/>
  <c r="CU128" i="9"/>
  <c r="CU38" i="9"/>
  <c r="CU215" i="9"/>
  <c r="CU23" i="9"/>
  <c r="CU85" i="9"/>
  <c r="CU9" i="9"/>
  <c r="CU42" i="9"/>
  <c r="CU223" i="9"/>
  <c r="CU210" i="9"/>
  <c r="CU107" i="9"/>
  <c r="CU224" i="9"/>
  <c r="CU194" i="9"/>
  <c r="CU74" i="9"/>
  <c r="CU41" i="9"/>
  <c r="CU159" i="9"/>
  <c r="CU71" i="9"/>
  <c r="CU139" i="9"/>
  <c r="CU143" i="9"/>
  <c r="CU87" i="9"/>
  <c r="CU59" i="9"/>
  <c r="CU18" i="9"/>
  <c r="CU227" i="9"/>
  <c r="CU179" i="9"/>
  <c r="CU103" i="9"/>
  <c r="CU171" i="9"/>
  <c r="CU98" i="9"/>
  <c r="CU175" i="9"/>
  <c r="CU211" i="9"/>
  <c r="CU119" i="9"/>
  <c r="CU237" i="9"/>
  <c r="CU91" i="9"/>
  <c r="CU209" i="9"/>
  <c r="CU192" i="9"/>
  <c r="CU181" i="9"/>
  <c r="CU50" i="9"/>
  <c r="CU259" i="9"/>
  <c r="CU263" i="9"/>
  <c r="CU122" i="9"/>
  <c r="CU172" i="9"/>
  <c r="CU26" i="9"/>
  <c r="CU207" i="9"/>
  <c r="CU110" i="9"/>
  <c r="CU111" i="9"/>
  <c r="CU114" i="9"/>
  <c r="CU116" i="9"/>
  <c r="CU132" i="9"/>
  <c r="CU162" i="9"/>
  <c r="CU136" i="9"/>
  <c r="CU251" i="9"/>
  <c r="CU243" i="9"/>
  <c r="CU120" i="9"/>
  <c r="CU25" i="9"/>
  <c r="CU29" i="9"/>
  <c r="CU225" i="9"/>
  <c r="CU101" i="9"/>
  <c r="CU183" i="9"/>
  <c r="CU160" i="9"/>
  <c r="CU140" i="9"/>
  <c r="CU195" i="9"/>
  <c r="CU268" i="9"/>
  <c r="CU189" i="9"/>
  <c r="CU184" i="9"/>
  <c r="CU83" i="9"/>
  <c r="CU205" i="9"/>
  <c r="CU177" i="9"/>
  <c r="CU149" i="9"/>
  <c r="CU221" i="9"/>
  <c r="F3" i="2"/>
  <c r="C5" i="2"/>
  <c r="F4" i="2"/>
  <c r="DB4" i="9" l="1"/>
  <c r="CY4" i="9"/>
  <c r="CZ4" i="9"/>
  <c r="DA4" i="9"/>
  <c r="CX4" i="9"/>
  <c r="C10" i="2"/>
  <c r="C9" i="2"/>
  <c r="C13" i="2"/>
  <c r="C11" i="2"/>
  <c r="C12" i="2"/>
  <c r="D10" i="2" l="1"/>
  <c r="D13" i="2"/>
  <c r="D11" i="2"/>
  <c r="D9" i="2"/>
  <c r="D12" i="2"/>
  <c r="B35" i="2" a="1"/>
  <c r="F38" i="2" a="1"/>
  <c r="D43" i="2" a="1"/>
  <c r="E37" i="2" a="1"/>
  <c r="E40" i="2" a="1"/>
  <c r="B38" i="2" a="1"/>
  <c r="C35" i="2" a="1"/>
  <c r="E44" i="2" a="1"/>
  <c r="B41" i="2" a="1"/>
  <c r="C37" i="2" a="1"/>
  <c r="C38" i="2" a="1"/>
  <c r="F42" i="2" a="1"/>
  <c r="D37" i="2" a="1"/>
  <c r="D36" i="2" a="1"/>
  <c r="D35" i="2" a="1"/>
  <c r="B44" i="2" a="1"/>
  <c r="E35" i="2" a="1"/>
  <c r="D17" i="2"/>
  <c r="C36" i="2" a="1"/>
  <c r="C41" i="2" a="1"/>
  <c r="E43" i="2" a="1"/>
  <c r="B40" i="2" a="1"/>
  <c r="D40" i="2" a="1"/>
  <c r="C39" i="2" a="1"/>
  <c r="F40" i="2" a="1"/>
  <c r="E36" i="2" a="1"/>
  <c r="C40" i="2" a="1"/>
  <c r="F43" i="2" a="1"/>
  <c r="D41" i="2" a="1"/>
  <c r="E38" i="2" a="1"/>
  <c r="C17" i="2"/>
  <c r="B43" i="2" a="1"/>
  <c r="C42" i="2" a="1"/>
  <c r="F39" i="2" a="1"/>
  <c r="B36" i="2" a="1"/>
  <c r="E42" i="2" a="1"/>
  <c r="F35" i="2" a="1"/>
  <c r="D39" i="2" a="1"/>
  <c r="F17" i="2"/>
  <c r="E41" i="2" a="1"/>
  <c r="C44" i="2" a="1"/>
  <c r="E39" i="2" a="1"/>
  <c r="B17" i="2"/>
  <c r="F44" i="2" a="1"/>
  <c r="B42" i="2" a="1"/>
  <c r="F41" i="2" a="1"/>
  <c r="B37" i="2" a="1"/>
  <c r="D44" i="2" a="1"/>
  <c r="D38" i="2" a="1"/>
  <c r="F36" i="2" a="1"/>
  <c r="C43" i="2" a="1"/>
  <c r="B39" i="2" a="1"/>
  <c r="F37" i="2" a="1"/>
  <c r="D42" i="2" a="1"/>
  <c r="E17" i="2"/>
  <c r="F44" i="2" l="1"/>
  <c r="E41" i="2"/>
  <c r="E42" i="2"/>
  <c r="D38" i="2"/>
  <c r="C39" i="2"/>
  <c r="B43" i="2"/>
  <c r="F39" i="2"/>
  <c r="E35" i="2"/>
  <c r="D36" i="2"/>
  <c r="D39" i="2"/>
  <c r="C35" i="2"/>
  <c r="C43" i="2"/>
  <c r="B38" i="2"/>
  <c r="F40" i="2"/>
  <c r="F37" i="2"/>
  <c r="F38" i="2"/>
  <c r="E44" i="2"/>
  <c r="E39" i="2"/>
  <c r="D40" i="2"/>
  <c r="D37" i="2"/>
  <c r="D41" i="2"/>
  <c r="C36" i="2"/>
  <c r="C38" i="2"/>
  <c r="B42" i="2"/>
  <c r="B41" i="2"/>
  <c r="B37" i="2"/>
  <c r="F35" i="2"/>
  <c r="E38" i="2"/>
  <c r="D44" i="2"/>
  <c r="C42" i="2"/>
  <c r="C40" i="2"/>
  <c r="B36" i="2"/>
  <c r="F42" i="2"/>
  <c r="E36" i="2"/>
  <c r="E43" i="2"/>
  <c r="C37" i="2"/>
  <c r="B39" i="2"/>
  <c r="F43" i="2"/>
  <c r="F36" i="2"/>
  <c r="F41" i="2"/>
  <c r="E37" i="2"/>
  <c r="E40" i="2"/>
  <c r="D43" i="2"/>
  <c r="D35" i="2"/>
  <c r="D42" i="2"/>
  <c r="C44" i="2"/>
  <c r="C41" i="2"/>
  <c r="B44" i="2"/>
  <c r="B40" i="2"/>
  <c r="B35" i="2"/>
  <c r="B52" i="2" l="1"/>
  <c r="F39" i="4" s="1"/>
  <c r="B49" i="2"/>
  <c r="F36" i="4" s="1"/>
  <c r="C51" i="2"/>
  <c r="G38" i="4" s="1"/>
  <c r="D51" i="2"/>
  <c r="H38" i="4" s="1"/>
  <c r="E51" i="2"/>
  <c r="I38" i="4" s="1"/>
  <c r="F51" i="2"/>
  <c r="J38" i="4" s="1"/>
  <c r="C52" i="2"/>
  <c r="G39" i="4" s="1"/>
  <c r="D52" i="2"/>
  <c r="H39" i="4" s="1"/>
  <c r="E52" i="2"/>
  <c r="I39" i="4" s="1"/>
  <c r="F52" i="2"/>
  <c r="J39" i="4" s="1"/>
  <c r="B53" i="2"/>
  <c r="F40" i="4" s="1"/>
  <c r="C53" i="2"/>
  <c r="G40" i="4" s="1"/>
  <c r="D53" i="2"/>
  <c r="H40" i="4" s="1"/>
  <c r="E53" i="2"/>
  <c r="I40" i="4" s="1"/>
  <c r="F53" i="2"/>
  <c r="J40" i="4" s="1"/>
  <c r="B51" i="2"/>
  <c r="F38" i="4" s="1"/>
  <c r="B50" i="2"/>
  <c r="F37" i="4" s="1"/>
  <c r="C50" i="2"/>
  <c r="G37" i="4" s="1"/>
  <c r="D50" i="2"/>
  <c r="H37" i="4" s="1"/>
  <c r="E50" i="2"/>
  <c r="I37" i="4" s="1"/>
  <c r="F50" i="2"/>
  <c r="J37" i="4" s="1"/>
  <c r="E49" i="2"/>
  <c r="I36" i="4" s="1"/>
  <c r="F49" i="2"/>
  <c r="J36" i="4" s="1"/>
  <c r="C49" i="2"/>
  <c r="G36" i="4" s="1"/>
  <c r="D49" i="2"/>
  <c r="H36" i="4" s="1"/>
  <c r="D21" i="2"/>
  <c r="D18" i="2"/>
  <c r="D20" i="2"/>
  <c r="D19" i="2"/>
  <c r="D24" i="2"/>
  <c r="D23" i="2"/>
  <c r="D22" i="2"/>
  <c r="F19" i="2"/>
  <c r="F24" i="2"/>
  <c r="F21" i="2"/>
  <c r="F18" i="2"/>
  <c r="F22" i="2"/>
  <c r="F20" i="2"/>
  <c r="F23" i="2"/>
  <c r="C23" i="2"/>
  <c r="C19" i="2"/>
  <c r="C18" i="2"/>
  <c r="C24" i="2"/>
  <c r="C20" i="2"/>
  <c r="C21" i="2"/>
  <c r="C22" i="2"/>
  <c r="B23" i="2"/>
  <c r="B21" i="2"/>
  <c r="B18" i="2"/>
  <c r="B20" i="2"/>
  <c r="B19" i="2"/>
  <c r="B22" i="2"/>
  <c r="B24" i="2"/>
  <c r="E24" i="2"/>
  <c r="E19" i="2"/>
  <c r="E21" i="2"/>
  <c r="E20" i="2"/>
  <c r="E18" i="2"/>
  <c r="E23" i="2"/>
  <c r="E22" i="2"/>
  <c r="N39" i="4" l="1"/>
  <c r="N42" i="4"/>
  <c r="B26" i="2"/>
  <c r="E26" i="2"/>
  <c r="B29" i="2"/>
  <c r="F26" i="2"/>
  <c r="C27" i="2"/>
  <c r="D26" i="2"/>
  <c r="C25" i="2"/>
  <c r="C28" i="2"/>
  <c r="E25" i="2"/>
  <c r="E28" i="2"/>
  <c r="B25" i="2"/>
  <c r="B28" i="2"/>
  <c r="E27" i="2"/>
  <c r="B27" i="2"/>
  <c r="C29" i="2"/>
  <c r="F27" i="2"/>
  <c r="F25" i="2"/>
  <c r="F28" i="2"/>
  <c r="D27" i="2"/>
  <c r="E29" i="2"/>
  <c r="C26" i="2"/>
  <c r="F29" i="2"/>
  <c r="D29" i="2"/>
  <c r="D25" i="2"/>
  <c r="D2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<sst xmlns="http://schemas.openxmlformats.org/spreadsheetml/2006/main" count="979" uniqueCount="239">
  <si>
    <t>Sample Name</t>
  </si>
  <si>
    <t>Brand</t>
  </si>
  <si>
    <t>pH</t>
  </si>
  <si>
    <t>m/z</t>
  </si>
  <si>
    <t>Age</t>
  </si>
  <si>
    <t>GentlemanJack_200217_1</t>
  </si>
  <si>
    <t>GentlemanJack_200217_2</t>
  </si>
  <si>
    <t>GentlemanJack_200217_3</t>
  </si>
  <si>
    <t>GentlemanJack_200217_4</t>
  </si>
  <si>
    <t>GentlemanJack_200217_5</t>
  </si>
  <si>
    <t>GentlemanJack_200217_6</t>
  </si>
  <si>
    <t>GentlemanJack_200217_7</t>
  </si>
  <si>
    <t>GentlemanJack_200217_8</t>
  </si>
  <si>
    <t>GentlemanJack_200217_9</t>
  </si>
  <si>
    <t>GentlemanJack_200217_10</t>
  </si>
  <si>
    <t>JackDaniels_200219_1</t>
  </si>
  <si>
    <t>JackDaniels_200219_2</t>
  </si>
  <si>
    <t>JackDaniels_200219_3</t>
  </si>
  <si>
    <t>JackDaniels_200219_4</t>
  </si>
  <si>
    <t>JackDaniels_200219_5</t>
  </si>
  <si>
    <t>JackDaniels_200219_6</t>
  </si>
  <si>
    <t>JackDaniels_200219_7</t>
  </si>
  <si>
    <t>JackDaniels_200219_8</t>
  </si>
  <si>
    <t>JackDaniels_200219_9</t>
  </si>
  <si>
    <t>JackDaniels_200219_10</t>
  </si>
  <si>
    <t>Glenfiddich12yr_200219_1</t>
  </si>
  <si>
    <t>Glenfiddich12yr_200219_2</t>
  </si>
  <si>
    <t>Glenfiddich12yr_200219_3</t>
  </si>
  <si>
    <t>Glenfiddich12yr_200219_4</t>
  </si>
  <si>
    <t>Glenfiddich12yr_200219_5</t>
  </si>
  <si>
    <t>Glenfiddich12yr_200219_6</t>
  </si>
  <si>
    <t>Glenfiddich12yr_200219_7</t>
  </si>
  <si>
    <t>Glenfiddich12yr_200219_8</t>
  </si>
  <si>
    <t>Glenfiddich12yr_200219_9</t>
  </si>
  <si>
    <t>Glenfiddich12yr_200219_10</t>
  </si>
  <si>
    <t>Glenfiddich15yr_200220_1</t>
  </si>
  <si>
    <t>Glenfiddich15yr_200220_2</t>
  </si>
  <si>
    <t>Glenfiddich15yr_200220_3</t>
  </si>
  <si>
    <t>Glenfiddich15yr_200220_4</t>
  </si>
  <si>
    <t>Glenfiddich15yr_200220_5</t>
  </si>
  <si>
    <t>Glenfiddich15yr_200220_6</t>
  </si>
  <si>
    <t>Glenfiddich15yr_200220_7</t>
  </si>
  <si>
    <t>Glenfiddich15yr_200220_8</t>
  </si>
  <si>
    <t>Glenfiddich15yr_200220_9</t>
  </si>
  <si>
    <t>Glenfiddich15yr_200220_10</t>
  </si>
  <si>
    <t>Glenfiddich18yr_200220_1</t>
  </si>
  <si>
    <t>Glenfiddich18yr_200220_2</t>
  </si>
  <si>
    <t>Glenfiddich18yr_200220_3</t>
  </si>
  <si>
    <t>Glenfiddich18yr_200220_4</t>
  </si>
  <si>
    <t>Glenfiddich18yr_200220_5</t>
  </si>
  <si>
    <t>Glenfiddich18yr_200220_6</t>
  </si>
  <si>
    <t>Glenfiddich18yr_200220_7</t>
  </si>
  <si>
    <t>Glenfiddich18yr_200220_8</t>
  </si>
  <si>
    <t>Glenfiddich18yr_200220_9</t>
  </si>
  <si>
    <t>Glenfiddich18yr_200220_10</t>
  </si>
  <si>
    <t>Gentleman Jack</t>
  </si>
  <si>
    <t>Jack Daniels</t>
  </si>
  <si>
    <t>Glenfiddich</t>
  </si>
  <si>
    <t>N/A</t>
  </si>
  <si>
    <t>Brand Identity</t>
  </si>
  <si>
    <t>Subbrand Identity</t>
  </si>
  <si>
    <t>S1</t>
  </si>
  <si>
    <t>S2</t>
  </si>
  <si>
    <t>S3</t>
  </si>
  <si>
    <t>S4</t>
  </si>
  <si>
    <t>S5</t>
  </si>
  <si>
    <t>B1</t>
  </si>
  <si>
    <t>B2</t>
  </si>
  <si>
    <t>B3</t>
  </si>
  <si>
    <t>m/Z</t>
  </si>
  <si>
    <t>GJ</t>
  </si>
  <si>
    <t>GF12</t>
  </si>
  <si>
    <t>GF15</t>
  </si>
  <si>
    <t>GF18</t>
  </si>
  <si>
    <t>Count</t>
  </si>
  <si>
    <t>Mean</t>
  </si>
  <si>
    <t>SD</t>
  </si>
  <si>
    <t>Median</t>
  </si>
  <si>
    <t>Bottom</t>
  </si>
  <si>
    <t>2Q Box</t>
  </si>
  <si>
    <t>3Q Box</t>
  </si>
  <si>
    <t>Whisker-</t>
  </si>
  <si>
    <t>Whisker+</t>
  </si>
  <si>
    <t>Variables</t>
  </si>
  <si>
    <t>Ranges</t>
  </si>
  <si>
    <t>Begin</t>
  </si>
  <si>
    <t>End</t>
  </si>
  <si>
    <t>JD</t>
  </si>
  <si>
    <t>Calculations</t>
  </si>
  <si>
    <t>Column</t>
  </si>
  <si>
    <t>OffsetRow</t>
  </si>
  <si>
    <t>Title</t>
  </si>
  <si>
    <t>Glenfiddich 12</t>
  </si>
  <si>
    <t>Glenfiddich 15</t>
  </si>
  <si>
    <t>Glenfiddich 18</t>
  </si>
  <si>
    <t>25 Percentile</t>
  </si>
  <si>
    <t>5 percentile</t>
  </si>
  <si>
    <t>75 percentile</t>
  </si>
  <si>
    <t>95 percentile</t>
  </si>
  <si>
    <t>Data</t>
  </si>
  <si>
    <t>GentlemanJack_pH7_200302_1</t>
  </si>
  <si>
    <t>GentlemanJack_pH7_200302_2</t>
  </si>
  <si>
    <t>GentlemanJack_pH7_200302_3</t>
  </si>
  <si>
    <t>GentlemanJack_pH7_200302_4</t>
  </si>
  <si>
    <t>GentlemanJack_pH7_200302_5</t>
  </si>
  <si>
    <t>GentlemanJack_pH7_200302_6</t>
  </si>
  <si>
    <t>GentlemanJack_pH7_200302_7</t>
  </si>
  <si>
    <t>GentlemanJack_pH7_200302_8</t>
  </si>
  <si>
    <t>GentlemanJack_pH7_200302_11</t>
  </si>
  <si>
    <t>GentlemanJack_pH7_200302_12</t>
  </si>
  <si>
    <t>JackDaniels_pH7_200203_1</t>
  </si>
  <si>
    <t>JackDaniels_pH7_200203_2</t>
  </si>
  <si>
    <t>JackDaniels_pH7_200203_3</t>
  </si>
  <si>
    <t>JackDaniels_pH7_200203_4</t>
  </si>
  <si>
    <t>JackDaniels_pH7_200203_5</t>
  </si>
  <si>
    <t>JackDaniels_pH7_200203_6</t>
  </si>
  <si>
    <t>JackDaniels_pH7_200203_7</t>
  </si>
  <si>
    <t>JackDaniels_pH7_200203_8</t>
  </si>
  <si>
    <t>JackDaniels_pH7_200203_9</t>
  </si>
  <si>
    <t>JackDaniels_pH7_200203_11</t>
  </si>
  <si>
    <t>Glenfiddich12_pH7_200303_1</t>
  </si>
  <si>
    <t>Glenfiddich12_pH7_200303_2</t>
  </si>
  <si>
    <t>Glenfiddich12_pH7_200303_3</t>
  </si>
  <si>
    <t>Glenfiddich12_pH7_200303_4</t>
  </si>
  <si>
    <t>Glenfiddich12_pH7_200303_5</t>
  </si>
  <si>
    <t>Glenfiddich12_pH7_200303_6</t>
  </si>
  <si>
    <t>Glenfiddich12_pH7_200303_7</t>
  </si>
  <si>
    <t>Glenfiddich12_pH7_200303_8</t>
  </si>
  <si>
    <t>Glenfiddich12_pH7_200303_9</t>
  </si>
  <si>
    <t>Glenfiddich12_pH7_200303_10</t>
  </si>
  <si>
    <t>Glenfiddich15_pH7_200303_1</t>
  </si>
  <si>
    <t>Glenfiddich15_pH7_200303_2</t>
  </si>
  <si>
    <t>Glenfiddich15_pH7_200303_3</t>
  </si>
  <si>
    <t>Glenfiddich15_pH7_200303_4</t>
  </si>
  <si>
    <t>Glenfiddich15_pH7_200303_5</t>
  </si>
  <si>
    <t>Glenfiddich15_pH7_200303_6</t>
  </si>
  <si>
    <t>Glenfiddich15_pH7_200303_7</t>
  </si>
  <si>
    <t>Glenfiddich15_pH7_200303_8</t>
  </si>
  <si>
    <t>Glenfiddich15_pH7_200303_9</t>
  </si>
  <si>
    <t>Glenfiddich15_pH7_200303_10</t>
  </si>
  <si>
    <t>Glenfiddich18_pH7_200303_1</t>
  </si>
  <si>
    <t>Glenfiddich18_pH7_200303_2</t>
  </si>
  <si>
    <t>Glenfiddich18_pH7_200303_3</t>
  </si>
  <si>
    <t>Glenfiddich18_pH7_200303_4</t>
  </si>
  <si>
    <t>Glenfiddich18_pH7_200303_5</t>
  </si>
  <si>
    <t>Glenfiddich18_pH7_200303_6</t>
  </si>
  <si>
    <t>Glenfiddich18_pH7_200303_7</t>
  </si>
  <si>
    <t>Glenfiddich18_pH7_200303_8</t>
  </si>
  <si>
    <t>Glenfiddich18_pH7_200303_9</t>
  </si>
  <si>
    <t>Glenfiddich18_pH7_200303_10</t>
  </si>
  <si>
    <t>GentlemanJack_pH10_200304_1</t>
  </si>
  <si>
    <t>GentlemanJack_pH10_200304_2</t>
  </si>
  <si>
    <t>GentlemanJack_pH10_200304_3</t>
  </si>
  <si>
    <t>GentlemanJack_pH10_200304_4</t>
  </si>
  <si>
    <t>GentlemanJack_pH10_200304_5</t>
  </si>
  <si>
    <t>GentlemanJack_pH10_200304_6</t>
  </si>
  <si>
    <t>GentlemanJack_pH10_200304_7</t>
  </si>
  <si>
    <t>GentlemanJack_pH10_200304_8</t>
  </si>
  <si>
    <t>GentlemanJack_pH10_200304_9</t>
  </si>
  <si>
    <t>GentlemanJack_pH10_200304_10</t>
  </si>
  <si>
    <t>JackDaniels_pH10_200304_1</t>
  </si>
  <si>
    <t>JackDaniels_pH10_200304_2</t>
  </si>
  <si>
    <t>JackDaniels_pH10_200304_3</t>
  </si>
  <si>
    <t>JackDaniels_pH10_200304_4</t>
  </si>
  <si>
    <t>JackDaniels_pH10_200304_5</t>
  </si>
  <si>
    <t>JackDaniels_pH10_200304_6</t>
  </si>
  <si>
    <t>JackDaniels_pH10_200304_7</t>
  </si>
  <si>
    <t>JackDaniels_pH10_200304_8</t>
  </si>
  <si>
    <t>JackDaniels_pH10_200304_9</t>
  </si>
  <si>
    <t>JackDaniels_pH10_200304_10</t>
  </si>
  <si>
    <t>Glenfiddich12_pH10_200304_1</t>
  </si>
  <si>
    <t>Glenfiddich12_pH10_200304_2</t>
  </si>
  <si>
    <t>Glenfiddich12_pH10_200304_3</t>
  </si>
  <si>
    <t>Glenfiddich12_pH10_200304_4</t>
  </si>
  <si>
    <t>Glenfiddich12_pH10_200304_5</t>
  </si>
  <si>
    <t>Glenfiddich12_pH10_200304_6</t>
  </si>
  <si>
    <t>Glenfiddich12_pH10_200304_7</t>
  </si>
  <si>
    <t>Glenfiddich12_pH10_200304_8</t>
  </si>
  <si>
    <t>Glenfiddich12_pH10_200304_9</t>
  </si>
  <si>
    <t>Glenfiddich12_pH10_200304_10</t>
  </si>
  <si>
    <t>Glenfiddich15_pH10_200312_11</t>
  </si>
  <si>
    <t>Glenfiddich15_pH10_200312_12</t>
  </si>
  <si>
    <t>Glenfiddich15_pH10_200312_13</t>
  </si>
  <si>
    <t>Glenfiddich15_pH10_200312_14</t>
  </si>
  <si>
    <t>Glenfiddich15_pH10_200312_15</t>
  </si>
  <si>
    <t>Glenfiddich15_pH10_200312_16</t>
  </si>
  <si>
    <t>Glenfiddich15_pH10_200312_17</t>
  </si>
  <si>
    <t>Glenfiddich15_pH10_200312_18</t>
  </si>
  <si>
    <t>Glenfiddich15_pH10_200312_19</t>
  </si>
  <si>
    <t>Glenfiddich15_pH10_200312_20</t>
  </si>
  <si>
    <t>Glenfiddich18_pH10_200312_11</t>
  </si>
  <si>
    <t>Glenfiddich18_pH10_200312_12</t>
  </si>
  <si>
    <t>Glenfiddich18_pH10_200312_13</t>
  </si>
  <si>
    <t>Glenfiddich18_pH10_200312_14</t>
  </si>
  <si>
    <t>Glenfiddich18_pH10_200312_15</t>
  </si>
  <si>
    <t>Glenfiddich18_pH10_200312_16</t>
  </si>
  <si>
    <t>Glenfiddich18_pH10_200312_17</t>
  </si>
  <si>
    <t>Glenfiddich18_pH10_200312_18</t>
  </si>
  <si>
    <t>Glenfiddich18_pH10_200312_19</t>
  </si>
  <si>
    <t>Glenfiddich18_pH10_200312_20</t>
  </si>
  <si>
    <t>pH Range</t>
  </si>
  <si>
    <t>Statistical Analysis of Whiskey Data</t>
  </si>
  <si>
    <t>m/z =</t>
  </si>
  <si>
    <t>pH of Sample =</t>
  </si>
  <si>
    <t>Box and Whisker Chart</t>
  </si>
  <si>
    <t>T-Test</t>
  </si>
  <si>
    <t>Genfiddich 18</t>
  </si>
  <si>
    <t>Glenfiddich (12)</t>
  </si>
  <si>
    <t>Glenfiddich (15)</t>
  </si>
  <si>
    <t>Glenfiddich (18)</t>
  </si>
  <si>
    <t>Confidence level [%]</t>
  </si>
  <si>
    <t>%</t>
  </si>
  <si>
    <t>Difference between brands and years</t>
  </si>
  <si>
    <t>Difference between just brands</t>
  </si>
  <si>
    <t>Variable</t>
  </si>
  <si>
    <t>Testable</t>
  </si>
  <si>
    <t>NumberUnique</t>
  </si>
  <si>
    <t>STDEV</t>
  </si>
  <si>
    <t>Statistics</t>
  </si>
  <si>
    <t>GF</t>
  </si>
  <si>
    <t>Largest</t>
  </si>
  <si>
    <t>Identification</t>
  </si>
  <si>
    <t>pH 7</t>
  </si>
  <si>
    <t>pH 10</t>
  </si>
  <si>
    <t>r</t>
  </si>
  <si>
    <t>g</t>
  </si>
  <si>
    <t>b</t>
  </si>
  <si>
    <t>gj</t>
  </si>
  <si>
    <t>jd</t>
  </si>
  <si>
    <t>gf12</t>
  </si>
  <si>
    <t>gf15</t>
  </si>
  <si>
    <t>gf18</t>
  </si>
  <si>
    <t>Distilieries</t>
  </si>
  <si>
    <t>JD/GF</t>
  </si>
  <si>
    <t>Column End</t>
  </si>
  <si>
    <t>Pass</t>
  </si>
  <si>
    <t>Identification?</t>
  </si>
  <si>
    <t>Negative</t>
  </si>
  <si>
    <t>Neg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</si>
</sst>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00000"/>
      <name val="Segoe U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42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3" fillId="0" borderId="22" applyNumberFormat="0" applyFill="0" applyAlignment="0" applyProtection="0"/>
  </cellStyleXfs>
  <cellXfs count="90">
    <xf numFmtId="0" fontId="0" fillId="0" borderId="0" xfId="0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7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 applyAlignment="1">
      <alignment horizontal="right"/>
    </xf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 applyAlignment="1">
      <alignment horizontal="right"/>
    </xf>
    <xf numFmtId="0" fontId="0" fillId="0" borderId="16" xfId="0" applyBorder="1"/>
    <xf numFmtId="0" fontId="0" fillId="0" borderId="21" xfId="0" applyBorder="1"/>
    <xf numFmtId="0" fontId="0" fillId="0" borderId="0" xfId="0" applyAlignment="1">
      <alignment textRotation="180"/>
    </xf>
    <xf numFmtId="0" fontId="4" fillId="0" borderId="0" xfId="0" applyFont="1"/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25" xfId="0" applyBorder="1" applyAlignment="1">
      <alignment textRotation="180"/>
    </xf>
    <xf numFmtId="0" fontId="0" fillId="0" borderId="26" xfId="0" applyBorder="1" applyAlignment="1">
      <alignment textRotation="180"/>
    </xf>
    <xf numFmtId="0" fontId="0" fillId="0" borderId="27" xfId="0" applyBorder="1" applyAlignment="1">
      <alignment textRotation="180"/>
    </xf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4" fillId="0" borderId="38" xfId="0" applyFont="1" applyBorder="1"/>
    <xf numFmtId="0" fontId="4" fillId="0" borderId="4" xfId="0" applyFont="1" applyBorder="1"/>
    <xf numFmtId="0" fontId="4" fillId="0" borderId="2" xfId="0" applyFont="1" applyBorder="1"/>
    <xf numFmtId="0" fontId="4" fillId="0" borderId="7" xfId="0" applyFont="1" applyBorder="1"/>
    <xf numFmtId="0" fontId="4" fillId="0" borderId="39" xfId="0" applyFont="1" applyBorder="1"/>
    <xf numFmtId="0" fontId="4" fillId="0" borderId="40" xfId="0" applyFont="1" applyBorder="1"/>
    <xf numFmtId="0" fontId="4" fillId="0" borderId="3" xfId="0" applyFont="1" applyBorder="1"/>
    <xf numFmtId="0" fontId="4" fillId="0" borderId="8" xfId="0" applyFont="1" applyBorder="1"/>
    <xf numFmtId="0" fontId="4" fillId="0" borderId="6" xfId="0" applyFont="1" applyBorder="1"/>
    <xf numFmtId="0" fontId="4" fillId="0" borderId="9" xfId="0" applyFont="1" applyBorder="1"/>
    <xf numFmtId="0" fontId="0" fillId="0" borderId="41" xfId="0" applyBorder="1"/>
    <xf numFmtId="0" fontId="6" fillId="0" borderId="0" xfId="0" applyFont="1"/>
    <xf numFmtId="0" fontId="6" fillId="0" borderId="6" xfId="0" applyFont="1" applyBorder="1"/>
    <xf numFmtId="0" fontId="6" fillId="0" borderId="5" xfId="0" applyFont="1" applyBorder="1"/>
    <xf numFmtId="0" fontId="4" fillId="0" borderId="2" xfId="0" applyFont="1" applyBorder="1" applyAlignment="1">
      <alignment horizontal="center"/>
    </xf>
    <xf numFmtId="0" fontId="6" fillId="0" borderId="8" xfId="0" applyFont="1" applyBorder="1"/>
    <xf numFmtId="0" fontId="6" fillId="0" borderId="9" xfId="0" applyFont="1" applyBorder="1"/>
    <xf numFmtId="0" fontId="6" fillId="0" borderId="3" xfId="0" applyFont="1" applyBorder="1"/>
    <xf numFmtId="0" fontId="6" fillId="0" borderId="4" xfId="0" applyFont="1" applyBorder="1"/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1" fillId="0" borderId="1" xfId="1" applyAlignment="1">
      <alignment horizontal="center"/>
    </xf>
    <xf numFmtId="0" fontId="0" fillId="0" borderId="28" xfId="0" applyBorder="1"/>
    <xf numFmtId="0" fontId="0" fillId="0" borderId="23" xfId="0" applyBorder="1"/>
    <xf numFmtId="0" fontId="0" fillId="0" borderId="24" xfId="0" applyBorder="1"/>
    <xf numFmtId="0" fontId="0" fillId="0" borderId="30" xfId="0" applyBorder="1"/>
    <xf numFmtId="0" fontId="0" fillId="0" borderId="31" xfId="0" applyBorder="1"/>
    <xf numFmtId="0" fontId="0" fillId="0" borderId="37" xfId="0" applyBorder="1"/>
    <xf numFmtId="0" fontId="2" fillId="0" borderId="0" xfId="2" applyAlignment="1">
      <alignment horizontal="center"/>
    </xf>
    <xf numFmtId="0" fontId="3" fillId="0" borderId="22" xfId="3" applyAlignment="1">
      <alignment horizontal="left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4" fillId="0" borderId="38" xfId="0" applyFont="1" applyBorder="1" applyAlignment="1">
      <alignment horizontal="center"/>
    </xf>
    <xf numFmtId="0" fontId="4" fillId="0" borderId="39" xfId="0" applyFont="1" applyBorder="1" applyAlignment="1">
      <alignment horizontal="center"/>
    </xf>
    <xf numFmtId="0" fontId="4" fillId="0" borderId="40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7" xfId="0" applyFont="1" applyBorder="1" applyAlignment="1">
      <alignment horizontal="center"/>
    </xf>
  </cellXfs>
  <cellStyles count="4">
    <cellStyle name="Heading 1" xfId="3" builtinId="16"/>
    <cellStyle name="Heading 2" xfId="1" builtinId="17"/>
    <cellStyle name="Normal" xfId="0" builtinId="0"/>
    <cellStyle name="Title" xfId="2" builtinId="15"/>
  </cellStyles>
  <dxfs count="14"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ont>
        <b/>
        <i val="0"/>
      </font>
      <fill>
        <patternFill>
          <bgColor theme="4" tint="0.79998168889431442"/>
        </patternFill>
      </fill>
    </dxf>
    <dxf>
      <font>
        <b/>
        <i val="0"/>
      </font>
      <fill>
        <patternFill>
          <bgColor theme="4" tint="0.79998168889431442"/>
        </patternFill>
      </fill>
    </dxf>
    <dxf>
      <font>
        <b/>
        <i val="0"/>
      </font>
      <fill>
        <patternFill>
          <bgColor theme="4" tint="0.79998168889431442"/>
        </patternFill>
      </fill>
    </dxf>
    <dxf>
      <font>
        <b/>
        <i val="0"/>
      </font>
      <fill>
        <patternFill>
          <bgColor theme="4" tint="0.79998168889431442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colors>
    <mruColors>
      <color rgb="FF00B0F0"/>
      <color rgb="FF8064A2"/>
      <color rgb="FFC00000"/>
      <color rgb="FF4F81BD"/>
      <color rgb="FFF796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Positive Ionisation, pH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'Mass Spectra pH 4 pos'!$B$1</c:f>
              <c:strCache>
                <c:ptCount val="1"/>
                <c:pt idx="0">
                  <c:v>Gentleman Jack</c:v>
                </c:pt>
              </c:strCache>
            </c:strRef>
          </c:tx>
          <c:spPr>
            <a:ln w="9525" cap="rnd">
              <a:solidFill>
                <a:srgbClr val="F79646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pos'!$B$2:$B$271</c:f>
              <c:numCache>
                <c:formatCode>General</c:formatCode>
                <c:ptCount val="270"/>
                <c:pt idx="0">
                  <c:v>0</c:v>
                </c:pt>
                <c:pt idx="1">
                  <c:v>2.2391326151991629E-3</c:v>
                </c:pt>
                <c:pt idx="2">
                  <c:v>4.6688061046171868E-2</c:v>
                </c:pt>
                <c:pt idx="3">
                  <c:v>4.5224963047725399</c:v>
                </c:pt>
                <c:pt idx="4">
                  <c:v>0.46596762497570909</c:v>
                </c:pt>
                <c:pt idx="5">
                  <c:v>4.6814371042911189E-2</c:v>
                </c:pt>
                <c:pt idx="6">
                  <c:v>2.6585026076374053E-3</c:v>
                </c:pt>
                <c:pt idx="7">
                  <c:v>8.686106987748193E-3</c:v>
                </c:pt>
                <c:pt idx="8">
                  <c:v>0</c:v>
                </c:pt>
                <c:pt idx="9">
                  <c:v>0.18039202135675317</c:v>
                </c:pt>
                <c:pt idx="10">
                  <c:v>3.8601318211664237E-2</c:v>
                </c:pt>
                <c:pt idx="11">
                  <c:v>3.4218295259428193</c:v>
                </c:pt>
                <c:pt idx="12">
                  <c:v>1.1994660775234869</c:v>
                </c:pt>
                <c:pt idx="13">
                  <c:v>4.8056189755894412</c:v>
                </c:pt>
                <c:pt idx="14">
                  <c:v>0.83814607356120885</c:v>
                </c:pt>
                <c:pt idx="15">
                  <c:v>7.5296840046100204</c:v>
                </c:pt>
                <c:pt idx="16">
                  <c:v>16.895978638601193</c:v>
                </c:pt>
                <c:pt idx="17">
                  <c:v>16.017374433351371</c:v>
                </c:pt>
                <c:pt idx="18">
                  <c:v>1.2927603587161722</c:v>
                </c:pt>
                <c:pt idx="19">
                  <c:v>7.8769583045921146E-2</c:v>
                </c:pt>
                <c:pt idx="20">
                  <c:v>1.6760218133104115E-2</c:v>
                </c:pt>
                <c:pt idx="21">
                  <c:v>0</c:v>
                </c:pt>
                <c:pt idx="22">
                  <c:v>0</c:v>
                </c:pt>
                <c:pt idx="23">
                  <c:v>0.62970970215716027</c:v>
                </c:pt>
                <c:pt idx="24">
                  <c:v>4.7839242968969402E-2</c:v>
                </c:pt>
                <c:pt idx="25">
                  <c:v>3.2268488347387132</c:v>
                </c:pt>
                <c:pt idx="26">
                  <c:v>0.15603187687118975</c:v>
                </c:pt>
                <c:pt idx="27">
                  <c:v>1.6878108329296637</c:v>
                </c:pt>
                <c:pt idx="28">
                  <c:v>8.2018867320399896E-2</c:v>
                </c:pt>
                <c:pt idx="29">
                  <c:v>0.22577502274823749</c:v>
                </c:pt>
                <c:pt idx="30">
                  <c:v>0.9747077003540161</c:v>
                </c:pt>
                <c:pt idx="31">
                  <c:v>1.7535510814541391</c:v>
                </c:pt>
                <c:pt idx="32">
                  <c:v>0.33243059865018471</c:v>
                </c:pt>
                <c:pt idx="33">
                  <c:v>0.36789312314405198</c:v>
                </c:pt>
                <c:pt idx="34">
                  <c:v>2.5595395913996941</c:v>
                </c:pt>
                <c:pt idx="35">
                  <c:v>100</c:v>
                </c:pt>
                <c:pt idx="36">
                  <c:v>3.6933611020347414</c:v>
                </c:pt>
                <c:pt idx="37">
                  <c:v>0.73203624012466051</c:v>
                </c:pt>
                <c:pt idx="38">
                  <c:v>0.29554994430486409</c:v>
                </c:pt>
                <c:pt idx="39">
                  <c:v>5.921577202585909</c:v>
                </c:pt>
                <c:pt idx="40">
                  <c:v>0.17980895045355019</c:v>
                </c:pt>
                <c:pt idx="41">
                  <c:v>1.2975413584960931</c:v>
                </c:pt>
                <c:pt idx="42">
                  <c:v>0.87862446148518458</c:v>
                </c:pt>
                <c:pt idx="43">
                  <c:v>7.8832536416980057</c:v>
                </c:pt>
                <c:pt idx="44">
                  <c:v>0.80497129973110937</c:v>
                </c:pt>
                <c:pt idx="45">
                  <c:v>1.601373754423921</c:v>
                </c:pt>
                <c:pt idx="46">
                  <c:v>0.12469922032349037</c:v>
                </c:pt>
                <c:pt idx="47">
                  <c:v>1.0872890629297078</c:v>
                </c:pt>
                <c:pt idx="48">
                  <c:v>0</c:v>
                </c:pt>
                <c:pt idx="49">
                  <c:v>2.1309811589514958</c:v>
                </c:pt>
                <c:pt idx="50">
                  <c:v>9.4214832647716518E-2</c:v>
                </c:pt>
                <c:pt idx="51">
                  <c:v>0</c:v>
                </c:pt>
                <c:pt idx="52">
                  <c:v>0</c:v>
                </c:pt>
                <c:pt idx="53">
                  <c:v>2.4002360040247814</c:v>
                </c:pt>
                <c:pt idx="54">
                  <c:v>9.9346278765867782E-2</c:v>
                </c:pt>
                <c:pt idx="55">
                  <c:v>0.5125193301969122</c:v>
                </c:pt>
                <c:pt idx="56">
                  <c:v>5.9399260733382205E-2</c:v>
                </c:pt>
                <c:pt idx="57">
                  <c:v>0.38460343901490401</c:v>
                </c:pt>
                <c:pt idx="58">
                  <c:v>7.6639920313872248E-2</c:v>
                </c:pt>
                <c:pt idx="59">
                  <c:v>1.1666708683642297</c:v>
                </c:pt>
                <c:pt idx="60">
                  <c:v>5.339799205432845E-2</c:v>
                </c:pt>
                <c:pt idx="61">
                  <c:v>0</c:v>
                </c:pt>
                <c:pt idx="62">
                  <c:v>0</c:v>
                </c:pt>
                <c:pt idx="63">
                  <c:v>5.8990631479018552</c:v>
                </c:pt>
                <c:pt idx="64">
                  <c:v>0.17539890183960929</c:v>
                </c:pt>
                <c:pt idx="65">
                  <c:v>6.6600656486989926</c:v>
                </c:pt>
                <c:pt idx="66">
                  <c:v>0.8479749903141105</c:v>
                </c:pt>
                <c:pt idx="67">
                  <c:v>6.0592130925691672</c:v>
                </c:pt>
                <c:pt idx="68">
                  <c:v>0.31115779052261555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0.29413401877758644</c:v>
                </c:pt>
                <c:pt idx="73">
                  <c:v>1.5808575902683659</c:v>
                </c:pt>
                <c:pt idx="74">
                  <c:v>0.21141518553313821</c:v>
                </c:pt>
                <c:pt idx="75">
                  <c:v>2.1544890324718629</c:v>
                </c:pt>
                <c:pt idx="76">
                  <c:v>0.35776824879736036</c:v>
                </c:pt>
                <c:pt idx="77">
                  <c:v>6.0527565815971024E-3</c:v>
                </c:pt>
                <c:pt idx="78">
                  <c:v>0</c:v>
                </c:pt>
                <c:pt idx="79">
                  <c:v>4.9020831919937391E-2</c:v>
                </c:pt>
                <c:pt idx="80">
                  <c:v>1.0365632604095829</c:v>
                </c:pt>
                <c:pt idx="81">
                  <c:v>16.728384833405009</c:v>
                </c:pt>
                <c:pt idx="82">
                  <c:v>1.0151215700320726</c:v>
                </c:pt>
                <c:pt idx="83">
                  <c:v>0.10624868645356213</c:v>
                </c:pt>
                <c:pt idx="84">
                  <c:v>2.1604877412514816E-3</c:v>
                </c:pt>
                <c:pt idx="85">
                  <c:v>0.14088632487453273</c:v>
                </c:pt>
                <c:pt idx="86">
                  <c:v>0</c:v>
                </c:pt>
                <c:pt idx="87">
                  <c:v>0</c:v>
                </c:pt>
                <c:pt idx="88">
                  <c:v>0.7401985610777887</c:v>
                </c:pt>
                <c:pt idx="89">
                  <c:v>12.889448501377775</c:v>
                </c:pt>
                <c:pt idx="90">
                  <c:v>1.0379278942949437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5.4188620196964972E-2</c:v>
                </c:pt>
                <c:pt idx="95">
                  <c:v>9.5915790095135581E-2</c:v>
                </c:pt>
                <c:pt idx="96">
                  <c:v>3.0368991424236055E-3</c:v>
                </c:pt>
                <c:pt idx="97">
                  <c:v>5.7795172650570825E-2</c:v>
                </c:pt>
                <c:pt idx="98">
                  <c:v>0.13984285283868378</c:v>
                </c:pt>
                <c:pt idx="99">
                  <c:v>2.9093871228944783</c:v>
                </c:pt>
                <c:pt idx="100">
                  <c:v>0.15352549966224668</c:v>
                </c:pt>
                <c:pt idx="101">
                  <c:v>0.28999973256466471</c:v>
                </c:pt>
                <c:pt idx="102">
                  <c:v>3.8107619345390517E-2</c:v>
                </c:pt>
                <c:pt idx="103">
                  <c:v>7.8916282202078303E-2</c:v>
                </c:pt>
                <c:pt idx="104">
                  <c:v>1.1408843749679019E-2</c:v>
                </c:pt>
                <c:pt idx="105">
                  <c:v>0.93458143477782907</c:v>
                </c:pt>
                <c:pt idx="106">
                  <c:v>3.2063990394249</c:v>
                </c:pt>
                <c:pt idx="107">
                  <c:v>2.1668250310714252</c:v>
                </c:pt>
                <c:pt idx="108">
                  <c:v>0.45833814050024907</c:v>
                </c:pt>
                <c:pt idx="109">
                  <c:v>0.81568673427924132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0.75357374914337583</c:v>
                </c:pt>
                <c:pt idx="114">
                  <c:v>8.2182461482648239E-2</c:v>
                </c:pt>
                <c:pt idx="115">
                  <c:v>0.21548997851375931</c:v>
                </c:pt>
                <c:pt idx="116">
                  <c:v>5.8890441088211842E-2</c:v>
                </c:pt>
                <c:pt idx="117">
                  <c:v>0.31989461548535253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4.9608004084411704E-2</c:v>
                </c:pt>
                <c:pt idx="123">
                  <c:v>0.85819840624096666</c:v>
                </c:pt>
                <c:pt idx="124">
                  <c:v>5.4687529961564937E-2</c:v>
                </c:pt>
                <c:pt idx="125">
                  <c:v>4.8971471441495773E-2</c:v>
                </c:pt>
                <c:pt idx="126">
                  <c:v>1.6200778233427193E-2</c:v>
                </c:pt>
                <c:pt idx="127">
                  <c:v>0.60402236419587685</c:v>
                </c:pt>
                <c:pt idx="128">
                  <c:v>2.1193843181895233</c:v>
                </c:pt>
                <c:pt idx="129">
                  <c:v>1.8492893917247764</c:v>
                </c:pt>
                <c:pt idx="130">
                  <c:v>0.23902225143840325</c:v>
                </c:pt>
                <c:pt idx="131">
                  <c:v>0.49043297073452302</c:v>
                </c:pt>
                <c:pt idx="132">
                  <c:v>2.1077130745443939E-2</c:v>
                </c:pt>
                <c:pt idx="133">
                  <c:v>0</c:v>
                </c:pt>
                <c:pt idx="134">
                  <c:v>0</c:v>
                </c:pt>
                <c:pt idx="135">
                  <c:v>1.7201888743056182</c:v>
                </c:pt>
                <c:pt idx="136">
                  <c:v>0</c:v>
                </c:pt>
                <c:pt idx="137">
                  <c:v>1.5787309820503341</c:v>
                </c:pt>
                <c:pt idx="138">
                  <c:v>1.2030767584425121E-2</c:v>
                </c:pt>
                <c:pt idx="139">
                  <c:v>0</c:v>
                </c:pt>
                <c:pt idx="140">
                  <c:v>0</c:v>
                </c:pt>
                <c:pt idx="141">
                  <c:v>7.5459142556266068E-2</c:v>
                </c:pt>
                <c:pt idx="142">
                  <c:v>1.6160788687872355E-2</c:v>
                </c:pt>
                <c:pt idx="143">
                  <c:v>0.11476735767072661</c:v>
                </c:pt>
                <c:pt idx="144">
                  <c:v>8.3464025802891442E-3</c:v>
                </c:pt>
                <c:pt idx="145">
                  <c:v>7.9569844299786821E-2</c:v>
                </c:pt>
                <c:pt idx="146">
                  <c:v>0.21484669988106997</c:v>
                </c:pt>
                <c:pt idx="147">
                  <c:v>1.1280041184369973</c:v>
                </c:pt>
                <c:pt idx="148">
                  <c:v>0.13054294707078662</c:v>
                </c:pt>
                <c:pt idx="149">
                  <c:v>5.7234672460518096E-2</c:v>
                </c:pt>
                <c:pt idx="150">
                  <c:v>0</c:v>
                </c:pt>
                <c:pt idx="151">
                  <c:v>2.4222866808997615E-2</c:v>
                </c:pt>
                <c:pt idx="152">
                  <c:v>3.0471851971356396E-2</c:v>
                </c:pt>
                <c:pt idx="153">
                  <c:v>0.12842069562473485</c:v>
                </c:pt>
                <c:pt idx="154">
                  <c:v>2.5005058883096766E-2</c:v>
                </c:pt>
                <c:pt idx="155">
                  <c:v>1.3718722904019737E-2</c:v>
                </c:pt>
                <c:pt idx="156">
                  <c:v>6.9711342512286251E-2</c:v>
                </c:pt>
                <c:pt idx="157">
                  <c:v>0.36567863115819249</c:v>
                </c:pt>
                <c:pt idx="158">
                  <c:v>5.8152302611638354E-2</c:v>
                </c:pt>
                <c:pt idx="159">
                  <c:v>9.9134592248902462E-2</c:v>
                </c:pt>
                <c:pt idx="160">
                  <c:v>7.0956106364335582E-3</c:v>
                </c:pt>
                <c:pt idx="161">
                  <c:v>4.1480603713429758E-2</c:v>
                </c:pt>
                <c:pt idx="162">
                  <c:v>0</c:v>
                </c:pt>
                <c:pt idx="163">
                  <c:v>1.5581952170329141E-2</c:v>
                </c:pt>
                <c:pt idx="164">
                  <c:v>0.66262479142884922</c:v>
                </c:pt>
                <c:pt idx="165">
                  <c:v>4.4912523816039176</c:v>
                </c:pt>
                <c:pt idx="166">
                  <c:v>0.73437427991467241</c:v>
                </c:pt>
                <c:pt idx="167">
                  <c:v>0.25632081079360597</c:v>
                </c:pt>
                <c:pt idx="168">
                  <c:v>0.2588885188329258</c:v>
                </c:pt>
                <c:pt idx="169">
                  <c:v>6.6931358534474822E-2</c:v>
                </c:pt>
                <c:pt idx="170">
                  <c:v>2.8790586448292142E-3</c:v>
                </c:pt>
                <c:pt idx="171">
                  <c:v>2.3395529224234435E-2</c:v>
                </c:pt>
                <c:pt idx="172">
                  <c:v>0</c:v>
                </c:pt>
                <c:pt idx="173">
                  <c:v>0.13975219077117185</c:v>
                </c:pt>
                <c:pt idx="174">
                  <c:v>1.224022057386053</c:v>
                </c:pt>
                <c:pt idx="175">
                  <c:v>1.5406429303797253</c:v>
                </c:pt>
                <c:pt idx="176">
                  <c:v>0.21664241390285333</c:v>
                </c:pt>
                <c:pt idx="177">
                  <c:v>0.19014657789484954</c:v>
                </c:pt>
                <c:pt idx="178">
                  <c:v>1.7903483738957528E-2</c:v>
                </c:pt>
                <c:pt idx="179">
                  <c:v>3.9359798209938353E-2</c:v>
                </c:pt>
                <c:pt idx="180">
                  <c:v>0</c:v>
                </c:pt>
                <c:pt idx="181">
                  <c:v>5.9005544360448154E-3</c:v>
                </c:pt>
                <c:pt idx="182">
                  <c:v>0</c:v>
                </c:pt>
                <c:pt idx="183">
                  <c:v>0.15895336899722118</c:v>
                </c:pt>
                <c:pt idx="184">
                  <c:v>0.22179042928715512</c:v>
                </c:pt>
                <c:pt idx="185">
                  <c:v>2.9865737145036857E-2</c:v>
                </c:pt>
                <c:pt idx="186">
                  <c:v>1.4126076354335229E-2</c:v>
                </c:pt>
                <c:pt idx="187">
                  <c:v>0</c:v>
                </c:pt>
                <c:pt idx="188">
                  <c:v>0</c:v>
                </c:pt>
                <c:pt idx="189">
                  <c:v>0.17923173050583308</c:v>
                </c:pt>
                <c:pt idx="190">
                  <c:v>4.5961592832092932E-2</c:v>
                </c:pt>
                <c:pt idx="191">
                  <c:v>9.9822701592885588E-2</c:v>
                </c:pt>
                <c:pt idx="192">
                  <c:v>0.61517337387261617</c:v>
                </c:pt>
                <c:pt idx="193">
                  <c:v>4.0269834937086459</c:v>
                </c:pt>
                <c:pt idx="194">
                  <c:v>1.2325686824084126</c:v>
                </c:pt>
                <c:pt idx="195">
                  <c:v>2.3980210434179576</c:v>
                </c:pt>
                <c:pt idx="196">
                  <c:v>0.55278026813122116</c:v>
                </c:pt>
                <c:pt idx="197">
                  <c:v>0.42887166856914999</c:v>
                </c:pt>
                <c:pt idx="198">
                  <c:v>8.8600478285012177E-2</c:v>
                </c:pt>
                <c:pt idx="199">
                  <c:v>6.2479093723935453E-2</c:v>
                </c:pt>
                <c:pt idx="200">
                  <c:v>0</c:v>
                </c:pt>
                <c:pt idx="201">
                  <c:v>0</c:v>
                </c:pt>
                <c:pt idx="202">
                  <c:v>6.9869798059407753E-2</c:v>
                </c:pt>
                <c:pt idx="203">
                  <c:v>0.66308001375736869</c:v>
                </c:pt>
                <c:pt idx="204">
                  <c:v>8.4219151461286126E-2</c:v>
                </c:pt>
                <c:pt idx="205">
                  <c:v>0.13324752324652195</c:v>
                </c:pt>
                <c:pt idx="206">
                  <c:v>1.6848722499494199E-2</c:v>
                </c:pt>
                <c:pt idx="207">
                  <c:v>8.2112842487698456E-2</c:v>
                </c:pt>
                <c:pt idx="208">
                  <c:v>0.11292727791459876</c:v>
                </c:pt>
                <c:pt idx="209">
                  <c:v>0.82450679509712899</c:v>
                </c:pt>
                <c:pt idx="210">
                  <c:v>0.21983593221041681</c:v>
                </c:pt>
                <c:pt idx="211">
                  <c:v>0.21651731316333231</c:v>
                </c:pt>
                <c:pt idx="212">
                  <c:v>2.5067661803706356E-2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4.5870424138245332E-2</c:v>
                </c:pt>
                <c:pt idx="218">
                  <c:v>2.7736762869665236E-3</c:v>
                </c:pt>
                <c:pt idx="219">
                  <c:v>0</c:v>
                </c:pt>
                <c:pt idx="220">
                  <c:v>0.36032848628131059</c:v>
                </c:pt>
                <c:pt idx="221">
                  <c:v>1.0452935243993802</c:v>
                </c:pt>
                <c:pt idx="222">
                  <c:v>0.24482603467283165</c:v>
                </c:pt>
                <c:pt idx="223">
                  <c:v>0.51939961561915604</c:v>
                </c:pt>
                <c:pt idx="224">
                  <c:v>0.13138583252815514</c:v>
                </c:pt>
                <c:pt idx="225">
                  <c:v>0.15731003041295008</c:v>
                </c:pt>
                <c:pt idx="226">
                  <c:v>3.4879739121247262E-2</c:v>
                </c:pt>
                <c:pt idx="227">
                  <c:v>6.9663155866795381E-3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8.5596715028408207E-3</c:v>
                </c:pt>
                <c:pt idx="235">
                  <c:v>0.16252660693615789</c:v>
                </c:pt>
                <c:pt idx="236">
                  <c:v>0.72127336710388379</c:v>
                </c:pt>
                <c:pt idx="237">
                  <c:v>3.8314222401968192</c:v>
                </c:pt>
                <c:pt idx="238">
                  <c:v>1.4155921582349633</c:v>
                </c:pt>
                <c:pt idx="239">
                  <c:v>3.0115931621588827</c:v>
                </c:pt>
                <c:pt idx="240">
                  <c:v>0.80353893826350176</c:v>
                </c:pt>
                <c:pt idx="241">
                  <c:v>1.2110921721510863</c:v>
                </c:pt>
                <c:pt idx="242">
                  <c:v>0.27494403118179411</c:v>
                </c:pt>
                <c:pt idx="243">
                  <c:v>0.20942818577689087</c:v>
                </c:pt>
                <c:pt idx="244">
                  <c:v>2.2366266101593268E-2</c:v>
                </c:pt>
                <c:pt idx="245">
                  <c:v>3.8109843880319065E-2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5.9631045915156153E-2</c:v>
                </c:pt>
                <c:pt idx="250">
                  <c:v>0.49196199181763639</c:v>
                </c:pt>
                <c:pt idx="251">
                  <c:v>5.4373619552656374</c:v>
                </c:pt>
                <c:pt idx="252">
                  <c:v>1.6808745629787354</c:v>
                </c:pt>
                <c:pt idx="253">
                  <c:v>1.6033051456263343</c:v>
                </c:pt>
                <c:pt idx="254">
                  <c:v>2.3708756201853394</c:v>
                </c:pt>
                <c:pt idx="255">
                  <c:v>15.638654661424095</c:v>
                </c:pt>
                <c:pt idx="256">
                  <c:v>4.2631079236853191</c:v>
                </c:pt>
                <c:pt idx="257">
                  <c:v>2.8260169461085631</c:v>
                </c:pt>
                <c:pt idx="258">
                  <c:v>0.55722049882036595</c:v>
                </c:pt>
                <c:pt idx="259">
                  <c:v>0.20936859171690436</c:v>
                </c:pt>
                <c:pt idx="260">
                  <c:v>3.1453880261049158E-2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1.9341705873667792E-2</c:v>
                </c:pt>
                <c:pt idx="266">
                  <c:v>4.284322527515072E-2</c:v>
                </c:pt>
                <c:pt idx="267">
                  <c:v>1.0510916985773369</c:v>
                </c:pt>
                <c:pt idx="268">
                  <c:v>1.8537832844707622</c:v>
                </c:pt>
                <c:pt idx="269">
                  <c:v>35.558346202662776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5D-4F48-B627-340275CBD536}"/>
            </c:ext>
          </c:extLst>
        </c:ser>
        <c:ser>
          <c:idx val="1"/>
          <c:order val="1"/>
          <c:tx>
            <c:strRef>
              <c:f>'Mass Spectra pH 4 pos'!$C$1</c:f>
              <c:strCache>
                <c:ptCount val="1"/>
              </c:strCache>
            </c:strRef>
          </c:tx>
          <c:spPr>
            <a:ln w="9525" cap="rnd">
              <a:solidFill>
                <a:srgbClr val="F79646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pos'!$C$2:$C$271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2.6373202313755673E-2</c:v>
                </c:pt>
                <c:pt idx="3">
                  <c:v>3.6743678418435497</c:v>
                </c:pt>
                <c:pt idx="4">
                  <c:v>0.37862527242662647</c:v>
                </c:pt>
                <c:pt idx="5">
                  <c:v>4.4927930399886247E-2</c:v>
                </c:pt>
                <c:pt idx="6">
                  <c:v>1.1850099939181788E-3</c:v>
                </c:pt>
                <c:pt idx="7">
                  <c:v>6.7921491612115397E-3</c:v>
                </c:pt>
                <c:pt idx="8">
                  <c:v>0</c:v>
                </c:pt>
                <c:pt idx="9">
                  <c:v>0.15245253136026823</c:v>
                </c:pt>
                <c:pt idx="10">
                  <c:v>2.8489079639456155E-2</c:v>
                </c:pt>
                <c:pt idx="11">
                  <c:v>3.6870295723716899</c:v>
                </c:pt>
                <c:pt idx="12">
                  <c:v>0.97697912927489738</c:v>
                </c:pt>
                <c:pt idx="13">
                  <c:v>5.4755091180760607</c:v>
                </c:pt>
                <c:pt idx="14">
                  <c:v>0.77918813400788778</c:v>
                </c:pt>
                <c:pt idx="15">
                  <c:v>6.6050725997508302</c:v>
                </c:pt>
                <c:pt idx="16">
                  <c:v>15.112507338352254</c:v>
                </c:pt>
                <c:pt idx="17">
                  <c:v>19.661027318155547</c:v>
                </c:pt>
                <c:pt idx="18">
                  <c:v>1.3822183693933745</c:v>
                </c:pt>
                <c:pt idx="19">
                  <c:v>8.7405406896768775E-2</c:v>
                </c:pt>
                <c:pt idx="20">
                  <c:v>1.4210889309232725E-2</c:v>
                </c:pt>
                <c:pt idx="21">
                  <c:v>0</c:v>
                </c:pt>
                <c:pt idx="22">
                  <c:v>0</c:v>
                </c:pt>
                <c:pt idx="23">
                  <c:v>0.12694409535095186</c:v>
                </c:pt>
                <c:pt idx="24">
                  <c:v>3.1069483611852196E-2</c:v>
                </c:pt>
                <c:pt idx="25">
                  <c:v>4.395578335429474</c:v>
                </c:pt>
                <c:pt idx="26">
                  <c:v>0.2138505106925416</c:v>
                </c:pt>
                <c:pt idx="27">
                  <c:v>2.6098004323220421</c:v>
                </c:pt>
                <c:pt idx="28">
                  <c:v>0.10519579597901886</c:v>
                </c:pt>
                <c:pt idx="29">
                  <c:v>0</c:v>
                </c:pt>
                <c:pt idx="30">
                  <c:v>0.87010674245039454</c:v>
                </c:pt>
                <c:pt idx="31">
                  <c:v>1.3851193872442931</c:v>
                </c:pt>
                <c:pt idx="32">
                  <c:v>0.28517716016823613</c:v>
                </c:pt>
                <c:pt idx="33">
                  <c:v>0.34311540671106622</c:v>
                </c:pt>
                <c:pt idx="34">
                  <c:v>2.4837517253437724</c:v>
                </c:pt>
                <c:pt idx="35">
                  <c:v>100</c:v>
                </c:pt>
                <c:pt idx="36">
                  <c:v>3.6601552646054012</c:v>
                </c:pt>
                <c:pt idx="37">
                  <c:v>1.0347472845206933</c:v>
                </c:pt>
                <c:pt idx="38">
                  <c:v>0.36128323417182984</c:v>
                </c:pt>
                <c:pt idx="39">
                  <c:v>9.9556934779019759</c:v>
                </c:pt>
                <c:pt idx="40">
                  <c:v>0.43459307110550571</c:v>
                </c:pt>
                <c:pt idx="41">
                  <c:v>2.5663410873211885</c:v>
                </c:pt>
                <c:pt idx="42">
                  <c:v>1.1156427713667765</c:v>
                </c:pt>
                <c:pt idx="43">
                  <c:v>5.0554152264329923</c:v>
                </c:pt>
                <c:pt idx="44">
                  <c:v>0.79593050945939781</c:v>
                </c:pt>
                <c:pt idx="45">
                  <c:v>2.5344560346705434</c:v>
                </c:pt>
                <c:pt idx="46">
                  <c:v>0.15930580650925308</c:v>
                </c:pt>
                <c:pt idx="47">
                  <c:v>0.65991578156226227</c:v>
                </c:pt>
                <c:pt idx="48">
                  <c:v>0</c:v>
                </c:pt>
                <c:pt idx="49">
                  <c:v>0.58519130409224229</c:v>
                </c:pt>
                <c:pt idx="50">
                  <c:v>0</c:v>
                </c:pt>
                <c:pt idx="51">
                  <c:v>0</c:v>
                </c:pt>
                <c:pt idx="52">
                  <c:v>3.8204091951897549E-2</c:v>
                </c:pt>
                <c:pt idx="53">
                  <c:v>4.2568922591254958</c:v>
                </c:pt>
                <c:pt idx="54">
                  <c:v>0.2003184618985491</c:v>
                </c:pt>
                <c:pt idx="55">
                  <c:v>0.56888654071220457</c:v>
                </c:pt>
                <c:pt idx="56">
                  <c:v>0.10821469491514847</c:v>
                </c:pt>
                <c:pt idx="57">
                  <c:v>0.37830555604406169</c:v>
                </c:pt>
                <c:pt idx="58">
                  <c:v>0.15135322005292157</c:v>
                </c:pt>
                <c:pt idx="59">
                  <c:v>2.9800366789209378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15.930999844095046</c:v>
                </c:pt>
                <c:pt idx="64">
                  <c:v>0.65861208716477293</c:v>
                </c:pt>
                <c:pt idx="65">
                  <c:v>10.846027219366247</c:v>
                </c:pt>
                <c:pt idx="66">
                  <c:v>1.3002791721547027</c:v>
                </c:pt>
                <c:pt idx="67">
                  <c:v>9.407484403082643</c:v>
                </c:pt>
                <c:pt idx="68">
                  <c:v>0.48538105283249167</c:v>
                </c:pt>
                <c:pt idx="69">
                  <c:v>4.2304170951963562E-4</c:v>
                </c:pt>
                <c:pt idx="70">
                  <c:v>0</c:v>
                </c:pt>
                <c:pt idx="71">
                  <c:v>1.5207874274645974E-2</c:v>
                </c:pt>
                <c:pt idx="72">
                  <c:v>0.41454635965224523</c:v>
                </c:pt>
                <c:pt idx="73">
                  <c:v>1.5815860510873254</c:v>
                </c:pt>
                <c:pt idx="74">
                  <c:v>9.4334308044464785E-2</c:v>
                </c:pt>
                <c:pt idx="75">
                  <c:v>0</c:v>
                </c:pt>
                <c:pt idx="76">
                  <c:v>0.20194749930381983</c:v>
                </c:pt>
                <c:pt idx="77">
                  <c:v>0.35162281471580398</c:v>
                </c:pt>
                <c:pt idx="78">
                  <c:v>0</c:v>
                </c:pt>
                <c:pt idx="79">
                  <c:v>0.37926070422574354</c:v>
                </c:pt>
                <c:pt idx="80">
                  <c:v>1.4097258149624408</c:v>
                </c:pt>
                <c:pt idx="81">
                  <c:v>24.494741660282742</c:v>
                </c:pt>
                <c:pt idx="82">
                  <c:v>1.5011893705965591</c:v>
                </c:pt>
                <c:pt idx="83">
                  <c:v>0.18793921733210117</c:v>
                </c:pt>
                <c:pt idx="84">
                  <c:v>1.9308352101866117E-2</c:v>
                </c:pt>
                <c:pt idx="85">
                  <c:v>0.17017852781984946</c:v>
                </c:pt>
                <c:pt idx="86">
                  <c:v>0</c:v>
                </c:pt>
                <c:pt idx="87">
                  <c:v>0.33596461097208014</c:v>
                </c:pt>
                <c:pt idx="88">
                  <c:v>0.5509254693374942</c:v>
                </c:pt>
                <c:pt idx="89">
                  <c:v>10.794548181609981</c:v>
                </c:pt>
                <c:pt idx="90">
                  <c:v>0.85938428309991688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8.7733518476040967E-2</c:v>
                </c:pt>
                <c:pt idx="95">
                  <c:v>0.29737530340035878</c:v>
                </c:pt>
                <c:pt idx="96">
                  <c:v>3.2184457192104873E-2</c:v>
                </c:pt>
                <c:pt idx="97">
                  <c:v>0.16361390876952017</c:v>
                </c:pt>
                <c:pt idx="98">
                  <c:v>0.12160079857521447</c:v>
                </c:pt>
                <c:pt idx="99">
                  <c:v>2.9351281779885148</c:v>
                </c:pt>
                <c:pt idx="100">
                  <c:v>0.18694245226040251</c:v>
                </c:pt>
                <c:pt idx="101">
                  <c:v>0.63530701749568419</c:v>
                </c:pt>
                <c:pt idx="102">
                  <c:v>4.5966751630061913E-2</c:v>
                </c:pt>
                <c:pt idx="103">
                  <c:v>0.24923785227471598</c:v>
                </c:pt>
                <c:pt idx="104">
                  <c:v>0.13465541452299137</c:v>
                </c:pt>
                <c:pt idx="105">
                  <c:v>2.3436922447970412</c:v>
                </c:pt>
                <c:pt idx="106">
                  <c:v>0.83987911570036167</c:v>
                </c:pt>
                <c:pt idx="107">
                  <c:v>1.2867488274066603</c:v>
                </c:pt>
                <c:pt idx="108">
                  <c:v>0.38110428267502927</c:v>
                </c:pt>
                <c:pt idx="109">
                  <c:v>1.8827712835794148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1.5645491033290135</c:v>
                </c:pt>
                <c:pt idx="114">
                  <c:v>0.15771569054528795</c:v>
                </c:pt>
                <c:pt idx="115">
                  <c:v>0.46014413515301406</c:v>
                </c:pt>
                <c:pt idx="116">
                  <c:v>8.2723226541389583E-2</c:v>
                </c:pt>
                <c:pt idx="117">
                  <c:v>0.46209268762563543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0.13364099488997322</c:v>
                </c:pt>
                <c:pt idx="123">
                  <c:v>2.0933833716845069</c:v>
                </c:pt>
                <c:pt idx="124">
                  <c:v>0.16531211592904069</c:v>
                </c:pt>
                <c:pt idx="125">
                  <c:v>6.8015162060681478E-2</c:v>
                </c:pt>
                <c:pt idx="126">
                  <c:v>5.4060395271085637E-2</c:v>
                </c:pt>
                <c:pt idx="127">
                  <c:v>0.83217383684469515</c:v>
                </c:pt>
                <c:pt idx="128">
                  <c:v>1.3673969397940466</c:v>
                </c:pt>
                <c:pt idx="129">
                  <c:v>2.2724137556562338</c:v>
                </c:pt>
                <c:pt idx="130">
                  <c:v>0.25851340512189497</c:v>
                </c:pt>
                <c:pt idx="131">
                  <c:v>0.81950779767466253</c:v>
                </c:pt>
                <c:pt idx="132">
                  <c:v>0.10538290648524468</c:v>
                </c:pt>
                <c:pt idx="133">
                  <c:v>0.19597397582313517</c:v>
                </c:pt>
                <c:pt idx="134">
                  <c:v>0</c:v>
                </c:pt>
                <c:pt idx="135">
                  <c:v>1.9550545460386639</c:v>
                </c:pt>
                <c:pt idx="136">
                  <c:v>0</c:v>
                </c:pt>
                <c:pt idx="137">
                  <c:v>0.88528939079319557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0.12871242944330771</c:v>
                </c:pt>
                <c:pt idx="142">
                  <c:v>2.824551461022809E-2</c:v>
                </c:pt>
                <c:pt idx="143">
                  <c:v>0.17833506504466612</c:v>
                </c:pt>
                <c:pt idx="144">
                  <c:v>3.5629723059944808E-2</c:v>
                </c:pt>
                <c:pt idx="145">
                  <c:v>0.32296033023540954</c:v>
                </c:pt>
                <c:pt idx="146">
                  <c:v>0.27431400400088657</c:v>
                </c:pt>
                <c:pt idx="147">
                  <c:v>1.493353388496838</c:v>
                </c:pt>
                <c:pt idx="148">
                  <c:v>0.13455838615254512</c:v>
                </c:pt>
                <c:pt idx="149">
                  <c:v>2.480379064015318E-2</c:v>
                </c:pt>
                <c:pt idx="150">
                  <c:v>0</c:v>
                </c:pt>
                <c:pt idx="151">
                  <c:v>4.8958553510529329E-2</c:v>
                </c:pt>
                <c:pt idx="152">
                  <c:v>6.6465370515548872E-3</c:v>
                </c:pt>
                <c:pt idx="153">
                  <c:v>6.8066143430058762E-2</c:v>
                </c:pt>
                <c:pt idx="154">
                  <c:v>8.4063072989217624E-3</c:v>
                </c:pt>
                <c:pt idx="155">
                  <c:v>5.200253457854552E-2</c:v>
                </c:pt>
                <c:pt idx="156">
                  <c:v>8.308439921526295E-2</c:v>
                </c:pt>
                <c:pt idx="157">
                  <c:v>0.53407767965720565</c:v>
                </c:pt>
                <c:pt idx="158">
                  <c:v>9.0650147935516123E-2</c:v>
                </c:pt>
                <c:pt idx="159">
                  <c:v>0.25778849633128964</c:v>
                </c:pt>
                <c:pt idx="160">
                  <c:v>1.1523960968407604E-2</c:v>
                </c:pt>
                <c:pt idx="161">
                  <c:v>0.19869035617964242</c:v>
                </c:pt>
                <c:pt idx="162">
                  <c:v>2.5303669263313885E-2</c:v>
                </c:pt>
                <c:pt idx="163">
                  <c:v>0.10869662026941276</c:v>
                </c:pt>
                <c:pt idx="164">
                  <c:v>0.68951931328432225</c:v>
                </c:pt>
                <c:pt idx="165">
                  <c:v>5.1222202705613125</c:v>
                </c:pt>
                <c:pt idx="166">
                  <c:v>0.76147839423364683</c:v>
                </c:pt>
                <c:pt idx="167">
                  <c:v>0.24423287915939895</c:v>
                </c:pt>
                <c:pt idx="168">
                  <c:v>0.33340171495585019</c:v>
                </c:pt>
                <c:pt idx="169">
                  <c:v>6.756340683555169E-2</c:v>
                </c:pt>
                <c:pt idx="170">
                  <c:v>1.4080127774000289E-2</c:v>
                </c:pt>
                <c:pt idx="171">
                  <c:v>5.8985575542137035E-2</c:v>
                </c:pt>
                <c:pt idx="172">
                  <c:v>0</c:v>
                </c:pt>
                <c:pt idx="173">
                  <c:v>0.28679092538024992</c:v>
                </c:pt>
                <c:pt idx="174">
                  <c:v>2.4187493647752087</c:v>
                </c:pt>
                <c:pt idx="175">
                  <c:v>2.8624438953266225</c:v>
                </c:pt>
                <c:pt idx="176">
                  <c:v>0.4094615472469168</c:v>
                </c:pt>
                <c:pt idx="177">
                  <c:v>0.24816289742717387</c:v>
                </c:pt>
                <c:pt idx="178">
                  <c:v>7.982757921208937E-2</c:v>
                </c:pt>
                <c:pt idx="179">
                  <c:v>1.2526516110458459</c:v>
                </c:pt>
                <c:pt idx="180">
                  <c:v>0.20353098457793911</c:v>
                </c:pt>
                <c:pt idx="181">
                  <c:v>0</c:v>
                </c:pt>
                <c:pt idx="182">
                  <c:v>0</c:v>
                </c:pt>
                <c:pt idx="183">
                  <c:v>0.10618603750084615</c:v>
                </c:pt>
                <c:pt idx="184">
                  <c:v>0.36102514542054831</c:v>
                </c:pt>
                <c:pt idx="185">
                  <c:v>4.9832378988064377E-2</c:v>
                </c:pt>
                <c:pt idx="186">
                  <c:v>2.4616340628132252E-2</c:v>
                </c:pt>
                <c:pt idx="187">
                  <c:v>7.8684212648132676E-2</c:v>
                </c:pt>
                <c:pt idx="188">
                  <c:v>3.1991187207170556E-2</c:v>
                </c:pt>
                <c:pt idx="189">
                  <c:v>0.44775277230249322</c:v>
                </c:pt>
                <c:pt idx="190">
                  <c:v>7.0358793458645069E-2</c:v>
                </c:pt>
                <c:pt idx="191">
                  <c:v>7.9335299186515856E-2</c:v>
                </c:pt>
                <c:pt idx="192">
                  <c:v>0.42617605824561727</c:v>
                </c:pt>
                <c:pt idx="193">
                  <c:v>2.6876658884368676</c:v>
                </c:pt>
                <c:pt idx="194">
                  <c:v>0.8879421823937268</c:v>
                </c:pt>
                <c:pt idx="195">
                  <c:v>1.2984155486491515</c:v>
                </c:pt>
                <c:pt idx="196">
                  <c:v>0.2851620346510354</c:v>
                </c:pt>
                <c:pt idx="197">
                  <c:v>0.20172971727481007</c:v>
                </c:pt>
                <c:pt idx="198">
                  <c:v>5.0698609658805717E-2</c:v>
                </c:pt>
                <c:pt idx="199">
                  <c:v>4.9427748456529128E-2</c:v>
                </c:pt>
                <c:pt idx="200">
                  <c:v>0</c:v>
                </c:pt>
                <c:pt idx="201">
                  <c:v>0</c:v>
                </c:pt>
                <c:pt idx="202">
                  <c:v>0.15647283239428331</c:v>
                </c:pt>
                <c:pt idx="203">
                  <c:v>1.4811190770068512</c:v>
                </c:pt>
                <c:pt idx="204">
                  <c:v>0.18750178126123204</c:v>
                </c:pt>
                <c:pt idx="205">
                  <c:v>0.32622204060336452</c:v>
                </c:pt>
                <c:pt idx="206">
                  <c:v>3.8985655295285707E-2</c:v>
                </c:pt>
                <c:pt idx="207">
                  <c:v>0.10426031515928891</c:v>
                </c:pt>
                <c:pt idx="208">
                  <c:v>9.7706074754411787E-2</c:v>
                </c:pt>
                <c:pt idx="209">
                  <c:v>0.20759618455665568</c:v>
                </c:pt>
                <c:pt idx="210">
                  <c:v>6.7241700246862324E-2</c:v>
                </c:pt>
                <c:pt idx="211">
                  <c:v>0.16162568070140615</c:v>
                </c:pt>
                <c:pt idx="212">
                  <c:v>1.7364749534843037E-2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0.20633936725522645</c:v>
                </c:pt>
                <c:pt idx="218">
                  <c:v>2.8380481452358611E-2</c:v>
                </c:pt>
                <c:pt idx="219">
                  <c:v>3.9114007733092218E-2</c:v>
                </c:pt>
                <c:pt idx="220">
                  <c:v>0.93555512147887399</c:v>
                </c:pt>
                <c:pt idx="221">
                  <c:v>2.1858838537712679</c:v>
                </c:pt>
                <c:pt idx="222">
                  <c:v>0.50124235501209735</c:v>
                </c:pt>
                <c:pt idx="223">
                  <c:v>0.46002370781063412</c:v>
                </c:pt>
                <c:pt idx="224">
                  <c:v>9.2711023601125986E-2</c:v>
                </c:pt>
                <c:pt idx="225">
                  <c:v>0.11640087768094139</c:v>
                </c:pt>
                <c:pt idx="226">
                  <c:v>2.4237782264775298E-2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7.4625115401358941E-3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0.13156823092061304</c:v>
                </c:pt>
                <c:pt idx="236">
                  <c:v>0.28959793487320856</c:v>
                </c:pt>
                <c:pt idx="237">
                  <c:v>1.6019970949720734</c:v>
                </c:pt>
                <c:pt idx="238">
                  <c:v>0.62858485671712527</c:v>
                </c:pt>
                <c:pt idx="239">
                  <c:v>1.9153258704271117</c:v>
                </c:pt>
                <c:pt idx="240">
                  <c:v>0.52856697097046845</c:v>
                </c:pt>
                <c:pt idx="241">
                  <c:v>0.90725932637536577</c:v>
                </c:pt>
                <c:pt idx="242">
                  <c:v>0.19999829188559312</c:v>
                </c:pt>
                <c:pt idx="243">
                  <c:v>0.16383382687001716</c:v>
                </c:pt>
                <c:pt idx="244">
                  <c:v>2.1315093315821248E-2</c:v>
                </c:pt>
                <c:pt idx="245">
                  <c:v>8.762478229926321E-2</c:v>
                </c:pt>
                <c:pt idx="246">
                  <c:v>7.0586682879153892E-3</c:v>
                </c:pt>
                <c:pt idx="247">
                  <c:v>0</c:v>
                </c:pt>
                <c:pt idx="248">
                  <c:v>2.5610487720123887E-3</c:v>
                </c:pt>
                <c:pt idx="249">
                  <c:v>0.2002544424372481</c:v>
                </c:pt>
                <c:pt idx="250">
                  <c:v>0.23301169987269044</c:v>
                </c:pt>
                <c:pt idx="251">
                  <c:v>2.5013427787989548</c:v>
                </c:pt>
                <c:pt idx="252">
                  <c:v>0.76077211735987926</c:v>
                </c:pt>
                <c:pt idx="253">
                  <c:v>0.83113116943053356</c:v>
                </c:pt>
                <c:pt idx="254">
                  <c:v>1.1025628252118063</c:v>
                </c:pt>
                <c:pt idx="255">
                  <c:v>7.3879341496451199</c:v>
                </c:pt>
                <c:pt idx="256">
                  <c:v>2.0127689409848388</c:v>
                </c:pt>
                <c:pt idx="257">
                  <c:v>1.3555420281658535</c:v>
                </c:pt>
                <c:pt idx="258">
                  <c:v>0.27225580421549711</c:v>
                </c:pt>
                <c:pt idx="259">
                  <c:v>0.11326882792606632</c:v>
                </c:pt>
                <c:pt idx="260">
                  <c:v>1.1122720180888748E-2</c:v>
                </c:pt>
                <c:pt idx="261">
                  <c:v>8.5747085655097949E-4</c:v>
                </c:pt>
                <c:pt idx="262">
                  <c:v>3.2815592409498953E-3</c:v>
                </c:pt>
                <c:pt idx="263">
                  <c:v>7.1439813160245466E-3</c:v>
                </c:pt>
                <c:pt idx="264">
                  <c:v>0</c:v>
                </c:pt>
                <c:pt idx="265">
                  <c:v>0</c:v>
                </c:pt>
                <c:pt idx="266">
                  <c:v>5.929901139653606E-3</c:v>
                </c:pt>
                <c:pt idx="267">
                  <c:v>0.65704823643642984</c:v>
                </c:pt>
                <c:pt idx="268">
                  <c:v>1.0346237310181994</c:v>
                </c:pt>
                <c:pt idx="269">
                  <c:v>21.917887170225288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5D-4F48-B627-340275CBD536}"/>
            </c:ext>
          </c:extLst>
        </c:ser>
        <c:ser>
          <c:idx val="2"/>
          <c:order val="2"/>
          <c:tx>
            <c:strRef>
              <c:f>'Mass Spectra pH 4 pos'!$D$1</c:f>
              <c:strCache>
                <c:ptCount val="1"/>
              </c:strCache>
            </c:strRef>
          </c:tx>
          <c:spPr>
            <a:ln w="9525" cap="rnd">
              <a:solidFill>
                <a:srgbClr val="F79646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pos'!$D$2:$D$271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4.3878562291706336E-2</c:v>
                </c:pt>
                <c:pt idx="3">
                  <c:v>4.7859935332010322</c:v>
                </c:pt>
                <c:pt idx="4">
                  <c:v>0.47925262913087191</c:v>
                </c:pt>
                <c:pt idx="5">
                  <c:v>5.0274066535460009E-2</c:v>
                </c:pt>
                <c:pt idx="6">
                  <c:v>2.6178442127635939E-3</c:v>
                </c:pt>
                <c:pt idx="7">
                  <c:v>5.9775234662340125E-3</c:v>
                </c:pt>
                <c:pt idx="8">
                  <c:v>0</c:v>
                </c:pt>
                <c:pt idx="9">
                  <c:v>0.15846597061567561</c:v>
                </c:pt>
                <c:pt idx="10">
                  <c:v>2.5593316462479046E-2</c:v>
                </c:pt>
                <c:pt idx="11">
                  <c:v>3.1706503473278946</c:v>
                </c:pt>
                <c:pt idx="12">
                  <c:v>1.2444683565516779</c:v>
                </c:pt>
                <c:pt idx="13">
                  <c:v>4.56118822230746</c:v>
                </c:pt>
                <c:pt idx="14">
                  <c:v>0.86425848444247066</c:v>
                </c:pt>
                <c:pt idx="15">
                  <c:v>6.0139843599758604</c:v>
                </c:pt>
                <c:pt idx="16">
                  <c:v>17.298288560693539</c:v>
                </c:pt>
                <c:pt idx="17">
                  <c:v>14.323156172215109</c:v>
                </c:pt>
                <c:pt idx="18">
                  <c:v>1.0210928979363616</c:v>
                </c:pt>
                <c:pt idx="19">
                  <c:v>5.7093367936968273E-2</c:v>
                </c:pt>
                <c:pt idx="20">
                  <c:v>1.1972569438624096E-2</c:v>
                </c:pt>
                <c:pt idx="21">
                  <c:v>0</c:v>
                </c:pt>
                <c:pt idx="22">
                  <c:v>0</c:v>
                </c:pt>
                <c:pt idx="23">
                  <c:v>0.23917408689594691</c:v>
                </c:pt>
                <c:pt idx="24">
                  <c:v>1.2137344846485959E-2</c:v>
                </c:pt>
                <c:pt idx="25">
                  <c:v>3.9946727854073121</c:v>
                </c:pt>
                <c:pt idx="26">
                  <c:v>0.19857902723824272</c:v>
                </c:pt>
                <c:pt idx="27">
                  <c:v>1.8355914635854986</c:v>
                </c:pt>
                <c:pt idx="28">
                  <c:v>5.7059825790298696E-2</c:v>
                </c:pt>
                <c:pt idx="29">
                  <c:v>0</c:v>
                </c:pt>
                <c:pt idx="30">
                  <c:v>0.60249645076373637</c:v>
                </c:pt>
                <c:pt idx="31">
                  <c:v>1.5051073876912977</c:v>
                </c:pt>
                <c:pt idx="32">
                  <c:v>0.24056509536992146</c:v>
                </c:pt>
                <c:pt idx="33">
                  <c:v>0.28235384489388354</c:v>
                </c:pt>
                <c:pt idx="34">
                  <c:v>2.4492037820516481</c:v>
                </c:pt>
                <c:pt idx="35">
                  <c:v>100</c:v>
                </c:pt>
                <c:pt idx="36">
                  <c:v>3.670665059419524</c:v>
                </c:pt>
                <c:pt idx="37">
                  <c:v>0.88089736027231758</c:v>
                </c:pt>
                <c:pt idx="38">
                  <c:v>0.25367471567874422</c:v>
                </c:pt>
                <c:pt idx="39">
                  <c:v>8.3965075824650111</c:v>
                </c:pt>
                <c:pt idx="40">
                  <c:v>0.37102502478017596</c:v>
                </c:pt>
                <c:pt idx="41">
                  <c:v>1.6898857340502362</c:v>
                </c:pt>
                <c:pt idx="42">
                  <c:v>0.86825301743903727</c:v>
                </c:pt>
                <c:pt idx="43">
                  <c:v>7.7055480978681805</c:v>
                </c:pt>
                <c:pt idx="44">
                  <c:v>0.88963376901656055</c:v>
                </c:pt>
                <c:pt idx="45">
                  <c:v>1.8151774456319423</c:v>
                </c:pt>
                <c:pt idx="46">
                  <c:v>9.9998568235748708E-2</c:v>
                </c:pt>
                <c:pt idx="47">
                  <c:v>0.9675791702060178</c:v>
                </c:pt>
                <c:pt idx="48">
                  <c:v>0</c:v>
                </c:pt>
                <c:pt idx="49">
                  <c:v>1.5655996733686341</c:v>
                </c:pt>
                <c:pt idx="50">
                  <c:v>0.10686114322154597</c:v>
                </c:pt>
                <c:pt idx="51">
                  <c:v>0</c:v>
                </c:pt>
                <c:pt idx="52">
                  <c:v>4.5006161036915395E-4</c:v>
                </c:pt>
                <c:pt idx="53">
                  <c:v>3.3245244759941732</c:v>
                </c:pt>
                <c:pt idx="54">
                  <c:v>0.12906605661489801</c:v>
                </c:pt>
                <c:pt idx="55">
                  <c:v>0.35862167634530573</c:v>
                </c:pt>
                <c:pt idx="56">
                  <c:v>6.5527158060991436E-2</c:v>
                </c:pt>
                <c:pt idx="57">
                  <c:v>0.28846452527593469</c:v>
                </c:pt>
                <c:pt idx="58">
                  <c:v>0.11138201383332982</c:v>
                </c:pt>
                <c:pt idx="59">
                  <c:v>2.1657102882055077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10.659000390581031</c:v>
                </c:pt>
                <c:pt idx="64">
                  <c:v>0.36938031564816753</c:v>
                </c:pt>
                <c:pt idx="65">
                  <c:v>7.5343671370391574</c:v>
                </c:pt>
                <c:pt idx="66">
                  <c:v>0.86292162282573848</c:v>
                </c:pt>
                <c:pt idx="67">
                  <c:v>6.7452482114048795</c:v>
                </c:pt>
                <c:pt idx="68">
                  <c:v>0.34101607828874653</c:v>
                </c:pt>
                <c:pt idx="69">
                  <c:v>0</c:v>
                </c:pt>
                <c:pt idx="70">
                  <c:v>0</c:v>
                </c:pt>
                <c:pt idx="71">
                  <c:v>0.14181886617846784</c:v>
                </c:pt>
                <c:pt idx="72">
                  <c:v>0.31463017927554049</c:v>
                </c:pt>
                <c:pt idx="73">
                  <c:v>1.5918982903964389</c:v>
                </c:pt>
                <c:pt idx="74">
                  <c:v>7.7288724280396112E-2</c:v>
                </c:pt>
                <c:pt idx="75">
                  <c:v>0.4449827822582077</c:v>
                </c:pt>
                <c:pt idx="76">
                  <c:v>0.12123827466955706</c:v>
                </c:pt>
                <c:pt idx="77">
                  <c:v>4.692451421203251E-2</c:v>
                </c:pt>
                <c:pt idx="78">
                  <c:v>0</c:v>
                </c:pt>
                <c:pt idx="79">
                  <c:v>0.11053442088271112</c:v>
                </c:pt>
                <c:pt idx="80">
                  <c:v>0.91868531234291895</c:v>
                </c:pt>
                <c:pt idx="81">
                  <c:v>15.093871082890553</c:v>
                </c:pt>
                <c:pt idx="82">
                  <c:v>0.8951929266817058</c:v>
                </c:pt>
                <c:pt idx="83">
                  <c:v>9.0298862243781891E-2</c:v>
                </c:pt>
                <c:pt idx="84">
                  <c:v>0</c:v>
                </c:pt>
                <c:pt idx="85">
                  <c:v>0.18758920169757387</c:v>
                </c:pt>
                <c:pt idx="86">
                  <c:v>0</c:v>
                </c:pt>
                <c:pt idx="87">
                  <c:v>0.18698712513731097</c:v>
                </c:pt>
                <c:pt idx="88">
                  <c:v>0.59954296048726285</c:v>
                </c:pt>
                <c:pt idx="89">
                  <c:v>10.566807995121295</c:v>
                </c:pt>
                <c:pt idx="90">
                  <c:v>0.84567331053714134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3.9913555155509581E-2</c:v>
                </c:pt>
                <c:pt idx="95">
                  <c:v>0.11693840154616533</c:v>
                </c:pt>
                <c:pt idx="96">
                  <c:v>4.5550045743904533E-3</c:v>
                </c:pt>
                <c:pt idx="97">
                  <c:v>7.1384840647197856E-2</c:v>
                </c:pt>
                <c:pt idx="98">
                  <c:v>7.5071585729141285E-2</c:v>
                </c:pt>
                <c:pt idx="99">
                  <c:v>1.7777438660263067</c:v>
                </c:pt>
                <c:pt idx="100">
                  <c:v>9.1695838578058783E-2</c:v>
                </c:pt>
                <c:pt idx="101">
                  <c:v>0.35259045124219957</c:v>
                </c:pt>
                <c:pt idx="102">
                  <c:v>2.3874087087438038E-2</c:v>
                </c:pt>
                <c:pt idx="103">
                  <c:v>0.16874330890984907</c:v>
                </c:pt>
                <c:pt idx="104">
                  <c:v>9.1293165347404781E-2</c:v>
                </c:pt>
                <c:pt idx="105">
                  <c:v>1.5349904548380553</c:v>
                </c:pt>
                <c:pt idx="106">
                  <c:v>0.2967749228574475</c:v>
                </c:pt>
                <c:pt idx="107">
                  <c:v>0.96123704779326546</c:v>
                </c:pt>
                <c:pt idx="108">
                  <c:v>0.22328502343031506</c:v>
                </c:pt>
                <c:pt idx="109">
                  <c:v>1.2356613294299008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0.90517304880270666</c:v>
                </c:pt>
                <c:pt idx="114">
                  <c:v>0.11057624065022938</c:v>
                </c:pt>
                <c:pt idx="115">
                  <c:v>0.34973008304477382</c:v>
                </c:pt>
                <c:pt idx="116">
                  <c:v>7.4214044182864009E-2</c:v>
                </c:pt>
                <c:pt idx="117">
                  <c:v>0.47398224139890077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4.5687585020737942E-2</c:v>
                </c:pt>
                <c:pt idx="123">
                  <c:v>1.0784320954406599</c:v>
                </c:pt>
                <c:pt idx="124">
                  <c:v>4.2742990091851348E-2</c:v>
                </c:pt>
                <c:pt idx="125">
                  <c:v>3.438713730275654E-2</c:v>
                </c:pt>
                <c:pt idx="126">
                  <c:v>3.3349358553001911E-2</c:v>
                </c:pt>
                <c:pt idx="127">
                  <c:v>0.59812001030192774</c:v>
                </c:pt>
                <c:pt idx="128">
                  <c:v>1.1405882612663001</c:v>
                </c:pt>
                <c:pt idx="129">
                  <c:v>1.6026972306854452</c:v>
                </c:pt>
                <c:pt idx="130">
                  <c:v>0.18200691164587168</c:v>
                </c:pt>
                <c:pt idx="131">
                  <c:v>0.62806439245584333</c:v>
                </c:pt>
                <c:pt idx="132">
                  <c:v>5.6413341752075151E-2</c:v>
                </c:pt>
                <c:pt idx="133">
                  <c:v>0.12812741351149862</c:v>
                </c:pt>
                <c:pt idx="134">
                  <c:v>0</c:v>
                </c:pt>
                <c:pt idx="135">
                  <c:v>1.999262842902878</c:v>
                </c:pt>
                <c:pt idx="136">
                  <c:v>0</c:v>
                </c:pt>
                <c:pt idx="137">
                  <c:v>2.0796712879288095</c:v>
                </c:pt>
                <c:pt idx="138">
                  <c:v>0.15482569441399965</c:v>
                </c:pt>
                <c:pt idx="139">
                  <c:v>3.2124095489776457E-3</c:v>
                </c:pt>
                <c:pt idx="140">
                  <c:v>0</c:v>
                </c:pt>
                <c:pt idx="141">
                  <c:v>8.6092858638198058E-2</c:v>
                </c:pt>
                <c:pt idx="142">
                  <c:v>2.3110023601798676E-3</c:v>
                </c:pt>
                <c:pt idx="143">
                  <c:v>0.18487855320548932</c:v>
                </c:pt>
                <c:pt idx="144">
                  <c:v>3.2385844179648682E-2</c:v>
                </c:pt>
                <c:pt idx="145">
                  <c:v>0.19711698720041476</c:v>
                </c:pt>
                <c:pt idx="146">
                  <c:v>0.17373153382224862</c:v>
                </c:pt>
                <c:pt idx="147">
                  <c:v>1.0202355662425882</c:v>
                </c:pt>
                <c:pt idx="148">
                  <c:v>7.6587216574763542E-2</c:v>
                </c:pt>
                <c:pt idx="149">
                  <c:v>9.9660231319722136E-3</c:v>
                </c:pt>
                <c:pt idx="150">
                  <c:v>0</c:v>
                </c:pt>
                <c:pt idx="151">
                  <c:v>3.6478361900565498E-2</c:v>
                </c:pt>
                <c:pt idx="152">
                  <c:v>0</c:v>
                </c:pt>
                <c:pt idx="153">
                  <c:v>6.3781069822671621E-2</c:v>
                </c:pt>
                <c:pt idx="154">
                  <c:v>1.2193282182906627E-3</c:v>
                </c:pt>
                <c:pt idx="155">
                  <c:v>8.379547341582241E-3</c:v>
                </c:pt>
                <c:pt idx="156">
                  <c:v>5.1079283557829855E-2</c:v>
                </c:pt>
                <c:pt idx="157">
                  <c:v>0.32688857530942628</c:v>
                </c:pt>
                <c:pt idx="158">
                  <c:v>4.7472137144676095E-2</c:v>
                </c:pt>
                <c:pt idx="159">
                  <c:v>0.14855110360672277</c:v>
                </c:pt>
                <c:pt idx="160">
                  <c:v>1.6081952673391083E-2</c:v>
                </c:pt>
                <c:pt idx="161">
                  <c:v>0.1224063000649894</c:v>
                </c:pt>
                <c:pt idx="162">
                  <c:v>3.1482466156282913E-3</c:v>
                </c:pt>
                <c:pt idx="163">
                  <c:v>5.2759703096660636E-2</c:v>
                </c:pt>
                <c:pt idx="164">
                  <c:v>0.51868094084143246</c:v>
                </c:pt>
                <c:pt idx="165">
                  <c:v>3.9118529924558971</c:v>
                </c:pt>
                <c:pt idx="166">
                  <c:v>0.62896804686838059</c:v>
                </c:pt>
                <c:pt idx="167">
                  <c:v>0.19623031932846577</c:v>
                </c:pt>
                <c:pt idx="168">
                  <c:v>0.26189616068711896</c:v>
                </c:pt>
                <c:pt idx="169">
                  <c:v>3.7940549301094792E-2</c:v>
                </c:pt>
                <c:pt idx="170">
                  <c:v>0</c:v>
                </c:pt>
                <c:pt idx="171">
                  <c:v>2.0329299696701334E-2</c:v>
                </c:pt>
                <c:pt idx="172">
                  <c:v>0</c:v>
                </c:pt>
                <c:pt idx="173">
                  <c:v>0.18271563650544748</c:v>
                </c:pt>
                <c:pt idx="174">
                  <c:v>1.4274551812497724</c:v>
                </c:pt>
                <c:pt idx="175">
                  <c:v>1.5839798877469216</c:v>
                </c:pt>
                <c:pt idx="176">
                  <c:v>0.22515994453752769</c:v>
                </c:pt>
                <c:pt idx="177">
                  <c:v>0.16503212912004234</c:v>
                </c:pt>
                <c:pt idx="178">
                  <c:v>2.0553402755009307E-2</c:v>
                </c:pt>
                <c:pt idx="179">
                  <c:v>0.30574595046112896</c:v>
                </c:pt>
                <c:pt idx="180">
                  <c:v>8.312506850397483E-4</c:v>
                </c:pt>
                <c:pt idx="181">
                  <c:v>0</c:v>
                </c:pt>
                <c:pt idx="182">
                  <c:v>0</c:v>
                </c:pt>
                <c:pt idx="183">
                  <c:v>0.10781557670193606</c:v>
                </c:pt>
                <c:pt idx="184">
                  <c:v>0.24977726294898611</c:v>
                </c:pt>
                <c:pt idx="185">
                  <c:v>2.8689565308244593E-2</c:v>
                </c:pt>
                <c:pt idx="186">
                  <c:v>5.2760523612121147E-3</c:v>
                </c:pt>
                <c:pt idx="187">
                  <c:v>3.0847179675118994E-2</c:v>
                </c:pt>
                <c:pt idx="188">
                  <c:v>1.7730573073878594E-2</c:v>
                </c:pt>
                <c:pt idx="189">
                  <c:v>0.35352959099427705</c:v>
                </c:pt>
                <c:pt idx="190">
                  <c:v>4.8323759645870774E-2</c:v>
                </c:pt>
                <c:pt idx="191">
                  <c:v>6.5680651306578422E-2</c:v>
                </c:pt>
                <c:pt idx="192">
                  <c:v>0.59619063159370012</c:v>
                </c:pt>
                <c:pt idx="193">
                  <c:v>4.1496672488179573</c:v>
                </c:pt>
                <c:pt idx="194">
                  <c:v>1.2108416507025386</c:v>
                </c:pt>
                <c:pt idx="195">
                  <c:v>2.0091436021749858</c:v>
                </c:pt>
                <c:pt idx="196">
                  <c:v>0.41313357588516136</c:v>
                </c:pt>
                <c:pt idx="197">
                  <c:v>0.33467870395652671</c:v>
                </c:pt>
                <c:pt idx="198">
                  <c:v>5.784612585782134E-2</c:v>
                </c:pt>
                <c:pt idx="199">
                  <c:v>5.8454777461449586E-2</c:v>
                </c:pt>
                <c:pt idx="200">
                  <c:v>0</c:v>
                </c:pt>
                <c:pt idx="201">
                  <c:v>0</c:v>
                </c:pt>
                <c:pt idx="202">
                  <c:v>7.971650662017829E-2</c:v>
                </c:pt>
                <c:pt idx="203">
                  <c:v>0.85199639292353391</c:v>
                </c:pt>
                <c:pt idx="204">
                  <c:v>9.7334681978229587E-2</c:v>
                </c:pt>
                <c:pt idx="205">
                  <c:v>0.1587622374686796</c:v>
                </c:pt>
                <c:pt idx="206">
                  <c:v>8.0832335652453909E-3</c:v>
                </c:pt>
                <c:pt idx="207">
                  <c:v>5.043228324543874E-2</c:v>
                </c:pt>
                <c:pt idx="208">
                  <c:v>5.5053841052893661E-2</c:v>
                </c:pt>
                <c:pt idx="209">
                  <c:v>0.50533795604389875</c:v>
                </c:pt>
                <c:pt idx="210">
                  <c:v>0.14501709389678316</c:v>
                </c:pt>
                <c:pt idx="211">
                  <c:v>0.18855091292388002</c:v>
                </c:pt>
                <c:pt idx="212">
                  <c:v>2.2740338324063251E-2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9.6729444386914276E-2</c:v>
                </c:pt>
                <c:pt idx="218">
                  <c:v>1.4290838824388714E-2</c:v>
                </c:pt>
                <c:pt idx="219">
                  <c:v>1.6497072900607358E-2</c:v>
                </c:pt>
                <c:pt idx="220">
                  <c:v>0.66408548673839873</c:v>
                </c:pt>
                <c:pt idx="221">
                  <c:v>1.4283234817238231</c:v>
                </c:pt>
                <c:pt idx="222">
                  <c:v>0.3019194238930285</c:v>
                </c:pt>
                <c:pt idx="223">
                  <c:v>0.3586159882787105</c:v>
                </c:pt>
                <c:pt idx="224">
                  <c:v>8.4920401841793502E-2</c:v>
                </c:pt>
                <c:pt idx="225">
                  <c:v>0.1258707188051687</c:v>
                </c:pt>
                <c:pt idx="226">
                  <c:v>2.001702694394511E-2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0.10137489499116047</c:v>
                </c:pt>
                <c:pt idx="236">
                  <c:v>0.4945794124217876</c:v>
                </c:pt>
                <c:pt idx="237">
                  <c:v>2.7448890233417247</c:v>
                </c:pt>
                <c:pt idx="238">
                  <c:v>1.0177670367146971</c:v>
                </c:pt>
                <c:pt idx="239">
                  <c:v>2.6585939222772459</c:v>
                </c:pt>
                <c:pt idx="240">
                  <c:v>0.69379399079197135</c:v>
                </c:pt>
                <c:pt idx="241">
                  <c:v>0.94993387917751448</c:v>
                </c:pt>
                <c:pt idx="242">
                  <c:v>0.20072314612882339</c:v>
                </c:pt>
                <c:pt idx="243">
                  <c:v>0.13167298059869684</c:v>
                </c:pt>
                <c:pt idx="244">
                  <c:v>6.3023423359488918E-3</c:v>
                </c:pt>
                <c:pt idx="245">
                  <c:v>3.1457749966493399E-2</c:v>
                </c:pt>
                <c:pt idx="246">
                  <c:v>5.702198760089849E-3</c:v>
                </c:pt>
                <c:pt idx="247">
                  <c:v>0</c:v>
                </c:pt>
                <c:pt idx="248">
                  <c:v>3.4031725008491706E-3</c:v>
                </c:pt>
                <c:pt idx="249">
                  <c:v>0.14210825201348379</c:v>
                </c:pt>
                <c:pt idx="250">
                  <c:v>0.28814003742133254</c:v>
                </c:pt>
                <c:pt idx="251">
                  <c:v>3.4444819009125274</c:v>
                </c:pt>
                <c:pt idx="252">
                  <c:v>1.0250655572762151</c:v>
                </c:pt>
                <c:pt idx="253">
                  <c:v>1.0121863122958494</c:v>
                </c:pt>
                <c:pt idx="254">
                  <c:v>1.921046012582071</c:v>
                </c:pt>
                <c:pt idx="255">
                  <c:v>13.846328917052258</c:v>
                </c:pt>
                <c:pt idx="256">
                  <c:v>3.7528039600338081</c:v>
                </c:pt>
                <c:pt idx="257">
                  <c:v>2.4462714180779392</c:v>
                </c:pt>
                <c:pt idx="258">
                  <c:v>0.47326500057448934</c:v>
                </c:pt>
                <c:pt idx="259">
                  <c:v>0.16598310918641371</c:v>
                </c:pt>
                <c:pt idx="260">
                  <c:v>2.1004973598986988E-2</c:v>
                </c:pt>
                <c:pt idx="261">
                  <c:v>0</c:v>
                </c:pt>
                <c:pt idx="262">
                  <c:v>5.7208089904750561E-3</c:v>
                </c:pt>
                <c:pt idx="263">
                  <c:v>8.0110765164074019E-3</c:v>
                </c:pt>
                <c:pt idx="264">
                  <c:v>0</c:v>
                </c:pt>
                <c:pt idx="265">
                  <c:v>3.5762530110796877E-3</c:v>
                </c:pt>
                <c:pt idx="266">
                  <c:v>1.7517391319324564E-2</c:v>
                </c:pt>
                <c:pt idx="267">
                  <c:v>0.5869496507954387</c:v>
                </c:pt>
                <c:pt idx="268">
                  <c:v>1.176084045355456</c:v>
                </c:pt>
                <c:pt idx="269">
                  <c:v>24.239308164527081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5D-4F48-B627-340275CBD536}"/>
            </c:ext>
          </c:extLst>
        </c:ser>
        <c:ser>
          <c:idx val="3"/>
          <c:order val="3"/>
          <c:tx>
            <c:strRef>
              <c:f>'Mass Spectra pH 4 pos'!$E$1</c:f>
              <c:strCache>
                <c:ptCount val="1"/>
              </c:strCache>
            </c:strRef>
          </c:tx>
          <c:spPr>
            <a:ln w="9525" cap="rnd">
              <a:solidFill>
                <a:srgbClr val="F79646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pos'!$E$2:$E$271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4.251707155652714E-2</c:v>
                </c:pt>
                <c:pt idx="3">
                  <c:v>4.5504118137590357</c:v>
                </c:pt>
                <c:pt idx="4">
                  <c:v>0.45664705487889462</c:v>
                </c:pt>
                <c:pt idx="5">
                  <c:v>4.9915798627702561E-2</c:v>
                </c:pt>
                <c:pt idx="6">
                  <c:v>4.4498831675495246E-3</c:v>
                </c:pt>
                <c:pt idx="7">
                  <c:v>8.0072524442322945E-3</c:v>
                </c:pt>
                <c:pt idx="8">
                  <c:v>0</c:v>
                </c:pt>
                <c:pt idx="9">
                  <c:v>0.1031468580442285</c:v>
                </c:pt>
                <c:pt idx="10">
                  <c:v>2.3690272256352229E-2</c:v>
                </c:pt>
                <c:pt idx="11">
                  <c:v>2.5853567905078649</c:v>
                </c:pt>
                <c:pt idx="12">
                  <c:v>1.2954551539638812</c:v>
                </c:pt>
                <c:pt idx="13">
                  <c:v>3.484493754180626</c:v>
                </c:pt>
                <c:pt idx="14">
                  <c:v>0.81589555238559608</c:v>
                </c:pt>
                <c:pt idx="15">
                  <c:v>5.7225824479474525</c:v>
                </c:pt>
                <c:pt idx="16">
                  <c:v>17.017246198624932</c:v>
                </c:pt>
                <c:pt idx="17">
                  <c:v>13.616510208867176</c:v>
                </c:pt>
                <c:pt idx="18">
                  <c:v>0.950842735317879</c:v>
                </c:pt>
                <c:pt idx="19">
                  <c:v>6.2281637929837756E-2</c:v>
                </c:pt>
                <c:pt idx="20">
                  <c:v>1.0504232788447266E-2</c:v>
                </c:pt>
                <c:pt idx="21">
                  <c:v>0</c:v>
                </c:pt>
                <c:pt idx="22">
                  <c:v>0</c:v>
                </c:pt>
                <c:pt idx="23">
                  <c:v>0.16933212808042974</c:v>
                </c:pt>
                <c:pt idx="24">
                  <c:v>4.9736202345717448E-2</c:v>
                </c:pt>
                <c:pt idx="25">
                  <c:v>4.1491330016828396</c:v>
                </c:pt>
                <c:pt idx="26">
                  <c:v>0.20750700417360815</c:v>
                </c:pt>
                <c:pt idx="27">
                  <c:v>1.7659128482792523</c:v>
                </c:pt>
                <c:pt idx="28">
                  <c:v>7.2186078382394353E-2</c:v>
                </c:pt>
                <c:pt idx="29">
                  <c:v>0</c:v>
                </c:pt>
                <c:pt idx="30">
                  <c:v>0.54738788885376799</c:v>
                </c:pt>
                <c:pt idx="31">
                  <c:v>1.2765596754196804</c:v>
                </c:pt>
                <c:pt idx="32">
                  <c:v>0.23093297016889489</c:v>
                </c:pt>
                <c:pt idx="33">
                  <c:v>0.27503886368365282</c:v>
                </c:pt>
                <c:pt idx="34">
                  <c:v>2.5567555271518327</c:v>
                </c:pt>
                <c:pt idx="35">
                  <c:v>100</c:v>
                </c:pt>
                <c:pt idx="36">
                  <c:v>3.6645300989025502</c:v>
                </c:pt>
                <c:pt idx="37">
                  <c:v>0.90112959254641134</c:v>
                </c:pt>
                <c:pt idx="38">
                  <c:v>0.25765169737520321</c:v>
                </c:pt>
                <c:pt idx="39">
                  <c:v>8.50907656419845</c:v>
                </c:pt>
                <c:pt idx="40">
                  <c:v>0.41066084591928276</c:v>
                </c:pt>
                <c:pt idx="41">
                  <c:v>1.6222462035283387</c:v>
                </c:pt>
                <c:pt idx="42">
                  <c:v>0.78411620870494392</c:v>
                </c:pt>
                <c:pt idx="43">
                  <c:v>5.4850934199984334</c:v>
                </c:pt>
                <c:pt idx="44">
                  <c:v>0.57537105905077046</c:v>
                </c:pt>
                <c:pt idx="45">
                  <c:v>1.7848813535786856</c:v>
                </c:pt>
                <c:pt idx="46">
                  <c:v>0.1149560645820578</c:v>
                </c:pt>
                <c:pt idx="47">
                  <c:v>0.79808648226758705</c:v>
                </c:pt>
                <c:pt idx="48">
                  <c:v>0</c:v>
                </c:pt>
                <c:pt idx="49">
                  <c:v>1.5903407926210313</c:v>
                </c:pt>
                <c:pt idx="50">
                  <c:v>0.13130206006245171</c:v>
                </c:pt>
                <c:pt idx="51">
                  <c:v>0</c:v>
                </c:pt>
                <c:pt idx="52">
                  <c:v>7.6612294935245434E-2</c:v>
                </c:pt>
                <c:pt idx="53">
                  <c:v>3.5383548578888742</c:v>
                </c:pt>
                <c:pt idx="54">
                  <c:v>0.18442137162044722</c:v>
                </c:pt>
                <c:pt idx="55">
                  <c:v>0.50208272873725368</c:v>
                </c:pt>
                <c:pt idx="56">
                  <c:v>7.9456170162589865E-2</c:v>
                </c:pt>
                <c:pt idx="57">
                  <c:v>0.29638829647898735</c:v>
                </c:pt>
                <c:pt idx="58">
                  <c:v>9.2910384464944179E-2</c:v>
                </c:pt>
                <c:pt idx="59">
                  <c:v>1.6504550651869085</c:v>
                </c:pt>
                <c:pt idx="60">
                  <c:v>1.7575096585787913E-2</c:v>
                </c:pt>
                <c:pt idx="61">
                  <c:v>0</c:v>
                </c:pt>
                <c:pt idx="62">
                  <c:v>0</c:v>
                </c:pt>
                <c:pt idx="63">
                  <c:v>10.68490399170665</c:v>
                </c:pt>
                <c:pt idx="64">
                  <c:v>0.4370503609888427</c:v>
                </c:pt>
                <c:pt idx="65">
                  <c:v>7.2925593420515495</c:v>
                </c:pt>
                <c:pt idx="66">
                  <c:v>0.88089222434992842</c:v>
                </c:pt>
                <c:pt idx="67">
                  <c:v>6.5466756478396144</c:v>
                </c:pt>
                <c:pt idx="68">
                  <c:v>0.37268576481001808</c:v>
                </c:pt>
                <c:pt idx="69">
                  <c:v>6.7209521593254769E-3</c:v>
                </c:pt>
                <c:pt idx="70">
                  <c:v>0</c:v>
                </c:pt>
                <c:pt idx="71">
                  <c:v>0.18508849858074311</c:v>
                </c:pt>
                <c:pt idx="72">
                  <c:v>0.25700753275241911</c:v>
                </c:pt>
                <c:pt idx="73">
                  <c:v>1.4292904057380227</c:v>
                </c:pt>
                <c:pt idx="74">
                  <c:v>0.19107025558160226</c:v>
                </c:pt>
                <c:pt idx="75">
                  <c:v>1.1292453047188384</c:v>
                </c:pt>
                <c:pt idx="76">
                  <c:v>0.20086179890766456</c:v>
                </c:pt>
                <c:pt idx="77">
                  <c:v>9.8906717845952341E-2</c:v>
                </c:pt>
                <c:pt idx="78">
                  <c:v>0</c:v>
                </c:pt>
                <c:pt idx="79">
                  <c:v>0.22538383128899747</c:v>
                </c:pt>
                <c:pt idx="80">
                  <c:v>1.1262341013643591</c:v>
                </c:pt>
                <c:pt idx="81">
                  <c:v>17.420763813673432</c:v>
                </c:pt>
                <c:pt idx="82">
                  <c:v>1.0749289123897183</c:v>
                </c:pt>
                <c:pt idx="83">
                  <c:v>0.14674306231066275</c:v>
                </c:pt>
                <c:pt idx="84">
                  <c:v>0</c:v>
                </c:pt>
                <c:pt idx="85">
                  <c:v>0.19730048065838246</c:v>
                </c:pt>
                <c:pt idx="86">
                  <c:v>0</c:v>
                </c:pt>
                <c:pt idx="87">
                  <c:v>0.1666005099405965</c:v>
                </c:pt>
                <c:pt idx="88">
                  <c:v>0.45052287037448668</c:v>
                </c:pt>
                <c:pt idx="89">
                  <c:v>7.7843826763250696</c:v>
                </c:pt>
                <c:pt idx="90">
                  <c:v>0.66089563105495908</c:v>
                </c:pt>
                <c:pt idx="91">
                  <c:v>4.0989098574723902E-2</c:v>
                </c:pt>
                <c:pt idx="92">
                  <c:v>0</c:v>
                </c:pt>
                <c:pt idx="93">
                  <c:v>0</c:v>
                </c:pt>
                <c:pt idx="94">
                  <c:v>7.6426331665877839E-2</c:v>
                </c:pt>
                <c:pt idx="95">
                  <c:v>0.17446629981034428</c:v>
                </c:pt>
                <c:pt idx="96">
                  <c:v>0</c:v>
                </c:pt>
                <c:pt idx="97">
                  <c:v>8.943118525904134E-2</c:v>
                </c:pt>
                <c:pt idx="98">
                  <c:v>0.16502136188805078</c:v>
                </c:pt>
                <c:pt idx="99">
                  <c:v>3.1596978688010595</c:v>
                </c:pt>
                <c:pt idx="100">
                  <c:v>0.2013494804322348</c:v>
                </c:pt>
                <c:pt idx="101">
                  <c:v>0.32980116853030195</c:v>
                </c:pt>
                <c:pt idx="102">
                  <c:v>3.5001632182205443E-2</c:v>
                </c:pt>
                <c:pt idx="103">
                  <c:v>0.17755080228490489</c:v>
                </c:pt>
                <c:pt idx="104">
                  <c:v>0.10174343526166955</c:v>
                </c:pt>
                <c:pt idx="105">
                  <c:v>1.433735087798462</c:v>
                </c:pt>
                <c:pt idx="106">
                  <c:v>0.31625767304903618</c:v>
                </c:pt>
                <c:pt idx="107">
                  <c:v>1.0173151620685761</c:v>
                </c:pt>
                <c:pt idx="108">
                  <c:v>0.27255117342944674</c:v>
                </c:pt>
                <c:pt idx="109">
                  <c:v>1.2776532725102316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0.91136087663643628</c:v>
                </c:pt>
                <c:pt idx="114">
                  <c:v>8.911105352070238E-2</c:v>
                </c:pt>
                <c:pt idx="115">
                  <c:v>0.21374950349145885</c:v>
                </c:pt>
                <c:pt idx="116">
                  <c:v>6.2372009447771014E-2</c:v>
                </c:pt>
                <c:pt idx="117">
                  <c:v>0.36429772056358006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8.2133976385400681E-2</c:v>
                </c:pt>
                <c:pt idx="123">
                  <c:v>1.3740679141878815</c:v>
                </c:pt>
                <c:pt idx="124">
                  <c:v>8.787001471446583E-2</c:v>
                </c:pt>
                <c:pt idx="125">
                  <c:v>5.9430705775356953E-2</c:v>
                </c:pt>
                <c:pt idx="126">
                  <c:v>4.753595106354732E-2</c:v>
                </c:pt>
                <c:pt idx="127">
                  <c:v>0.67239326491490314</c:v>
                </c:pt>
                <c:pt idx="128">
                  <c:v>0.93639890314255003</c:v>
                </c:pt>
                <c:pt idx="129">
                  <c:v>1.3719231788721493</c:v>
                </c:pt>
                <c:pt idx="130">
                  <c:v>0.14595917348530707</c:v>
                </c:pt>
                <c:pt idx="131">
                  <c:v>0.59985668866741126</c:v>
                </c:pt>
                <c:pt idx="132">
                  <c:v>0.10236246746337073</c:v>
                </c:pt>
                <c:pt idx="133">
                  <c:v>0.19795076885489343</c:v>
                </c:pt>
                <c:pt idx="134">
                  <c:v>0</c:v>
                </c:pt>
                <c:pt idx="135">
                  <c:v>1.5201754203451474</c:v>
                </c:pt>
                <c:pt idx="136">
                  <c:v>0</c:v>
                </c:pt>
                <c:pt idx="137">
                  <c:v>1.533858553174408</c:v>
                </c:pt>
                <c:pt idx="138">
                  <c:v>7.0809294778242937E-2</c:v>
                </c:pt>
                <c:pt idx="139">
                  <c:v>1.3081796641822671E-2</c:v>
                </c:pt>
                <c:pt idx="140">
                  <c:v>0</c:v>
                </c:pt>
                <c:pt idx="141">
                  <c:v>8.8513791682925849E-2</c:v>
                </c:pt>
                <c:pt idx="142">
                  <c:v>2.0798333050178453E-3</c:v>
                </c:pt>
                <c:pt idx="143">
                  <c:v>9.7816302712401784E-2</c:v>
                </c:pt>
                <c:pt idx="144">
                  <c:v>3.6760776027182189E-2</c:v>
                </c:pt>
                <c:pt idx="145">
                  <c:v>0.19318685906700067</c:v>
                </c:pt>
                <c:pt idx="146">
                  <c:v>0.17483125102670746</c:v>
                </c:pt>
                <c:pt idx="147">
                  <c:v>0.9642140476679355</c:v>
                </c:pt>
                <c:pt idx="148">
                  <c:v>9.9520556273597904E-2</c:v>
                </c:pt>
                <c:pt idx="149">
                  <c:v>7.5191485325719568E-3</c:v>
                </c:pt>
                <c:pt idx="150">
                  <c:v>0</c:v>
                </c:pt>
                <c:pt idx="151">
                  <c:v>3.0159552487517616E-2</c:v>
                </c:pt>
                <c:pt idx="152">
                  <c:v>1.316417097518988E-4</c:v>
                </c:pt>
                <c:pt idx="153">
                  <c:v>8.229489809137279E-2</c:v>
                </c:pt>
                <c:pt idx="154">
                  <c:v>4.2248017998464376E-3</c:v>
                </c:pt>
                <c:pt idx="155">
                  <c:v>3.758868017397065E-2</c:v>
                </c:pt>
                <c:pt idx="156">
                  <c:v>5.470310446105997E-2</c:v>
                </c:pt>
                <c:pt idx="157">
                  <c:v>0.29556090454832873</c:v>
                </c:pt>
                <c:pt idx="158">
                  <c:v>5.3840376331845206E-2</c:v>
                </c:pt>
                <c:pt idx="159">
                  <c:v>0.14313361646524772</c:v>
                </c:pt>
                <c:pt idx="160">
                  <c:v>2.0666480284913132E-2</c:v>
                </c:pt>
                <c:pt idx="161">
                  <c:v>0.13073338590329042</c:v>
                </c:pt>
                <c:pt idx="162">
                  <c:v>7.1472046403129865E-3</c:v>
                </c:pt>
                <c:pt idx="163">
                  <c:v>6.1567903401718277E-2</c:v>
                </c:pt>
                <c:pt idx="164">
                  <c:v>0.42708020663761181</c:v>
                </c:pt>
                <c:pt idx="165">
                  <c:v>3.0773079257632427</c:v>
                </c:pt>
                <c:pt idx="166">
                  <c:v>0.50622588566927007</c:v>
                </c:pt>
                <c:pt idx="167">
                  <c:v>0.17272733198334694</c:v>
                </c:pt>
                <c:pt idx="168">
                  <c:v>0.21165664106625678</c:v>
                </c:pt>
                <c:pt idx="169">
                  <c:v>4.3504278185261973E-2</c:v>
                </c:pt>
                <c:pt idx="170">
                  <c:v>1.000582455882495E-2</c:v>
                </c:pt>
                <c:pt idx="171">
                  <c:v>3.4065240390402936E-2</c:v>
                </c:pt>
                <c:pt idx="172">
                  <c:v>0</c:v>
                </c:pt>
                <c:pt idx="173">
                  <c:v>0.19614467105842551</c:v>
                </c:pt>
                <c:pt idx="174">
                  <c:v>1.2981717162655571</c:v>
                </c:pt>
                <c:pt idx="175">
                  <c:v>1.4755664569474078</c:v>
                </c:pt>
                <c:pt idx="176">
                  <c:v>0.21572126625190136</c:v>
                </c:pt>
                <c:pt idx="177">
                  <c:v>0.16753137547912025</c:v>
                </c:pt>
                <c:pt idx="178">
                  <c:v>3.2852280029970544E-2</c:v>
                </c:pt>
                <c:pt idx="179">
                  <c:v>0.54928723629437715</c:v>
                </c:pt>
                <c:pt idx="180">
                  <c:v>5.1174211506392807E-2</c:v>
                </c:pt>
                <c:pt idx="181">
                  <c:v>0</c:v>
                </c:pt>
                <c:pt idx="182">
                  <c:v>0</c:v>
                </c:pt>
                <c:pt idx="183">
                  <c:v>0.11016625095080514</c:v>
                </c:pt>
                <c:pt idx="184">
                  <c:v>0.22681236934903012</c:v>
                </c:pt>
                <c:pt idx="185">
                  <c:v>3.539745394334945E-2</c:v>
                </c:pt>
                <c:pt idx="186">
                  <c:v>1.3867247775536929E-2</c:v>
                </c:pt>
                <c:pt idx="187">
                  <c:v>8.6729680742416923E-2</c:v>
                </c:pt>
                <c:pt idx="188">
                  <c:v>2.2971027030735867E-2</c:v>
                </c:pt>
                <c:pt idx="189">
                  <c:v>0.36376547704163414</c:v>
                </c:pt>
                <c:pt idx="190">
                  <c:v>5.3543962432341621E-2</c:v>
                </c:pt>
                <c:pt idx="191">
                  <c:v>6.1792723964683383E-2</c:v>
                </c:pt>
                <c:pt idx="192">
                  <c:v>0.54159475001916302</c:v>
                </c:pt>
                <c:pt idx="193">
                  <c:v>3.34761719923908</c:v>
                </c:pt>
                <c:pt idx="194">
                  <c:v>0.9509520959805039</c:v>
                </c:pt>
                <c:pt idx="195">
                  <c:v>1.4889979483407356</c:v>
                </c:pt>
                <c:pt idx="196">
                  <c:v>0.30919870984730768</c:v>
                </c:pt>
                <c:pt idx="197">
                  <c:v>0.24963157104219671</c:v>
                </c:pt>
                <c:pt idx="198">
                  <c:v>5.7436858460042983E-2</c:v>
                </c:pt>
                <c:pt idx="199">
                  <c:v>4.8774270742946019E-2</c:v>
                </c:pt>
                <c:pt idx="200">
                  <c:v>0</c:v>
                </c:pt>
                <c:pt idx="201">
                  <c:v>0</c:v>
                </c:pt>
                <c:pt idx="202">
                  <c:v>8.0655321694806131E-2</c:v>
                </c:pt>
                <c:pt idx="203">
                  <c:v>0.76998477269990728</c:v>
                </c:pt>
                <c:pt idx="204">
                  <c:v>0.11133398587589892</c:v>
                </c:pt>
                <c:pt idx="205">
                  <c:v>0.25913610418867117</c:v>
                </c:pt>
                <c:pt idx="206">
                  <c:v>2.4645316311366867E-2</c:v>
                </c:pt>
                <c:pt idx="207">
                  <c:v>6.0541939234037168E-2</c:v>
                </c:pt>
                <c:pt idx="208">
                  <c:v>4.7082017758196371E-2</c:v>
                </c:pt>
                <c:pt idx="209">
                  <c:v>0.37222347350809432</c:v>
                </c:pt>
                <c:pt idx="210">
                  <c:v>0.1070663694961126</c:v>
                </c:pt>
                <c:pt idx="211">
                  <c:v>0.14920933627674524</c:v>
                </c:pt>
                <c:pt idx="212">
                  <c:v>1.8564129728135367E-2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0.14157940756239143</c:v>
                </c:pt>
                <c:pt idx="218">
                  <c:v>1.3600629634584509E-2</c:v>
                </c:pt>
                <c:pt idx="219">
                  <c:v>3.1394780171963746E-2</c:v>
                </c:pt>
                <c:pt idx="220">
                  <c:v>0.60492528344872276</c:v>
                </c:pt>
                <c:pt idx="221">
                  <c:v>1.3062376774884488</c:v>
                </c:pt>
                <c:pt idx="222">
                  <c:v>0.29438513477665212</c:v>
                </c:pt>
                <c:pt idx="223">
                  <c:v>0.33416828055459763</c:v>
                </c:pt>
                <c:pt idx="224">
                  <c:v>6.4441989642945022E-2</c:v>
                </c:pt>
                <c:pt idx="225">
                  <c:v>8.8755241041777858E-2</c:v>
                </c:pt>
                <c:pt idx="226">
                  <c:v>1.743005107600187E-2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1.4618945256499145E-3</c:v>
                </c:pt>
                <c:pt idx="231">
                  <c:v>7.4768031317018523E-3</c:v>
                </c:pt>
                <c:pt idx="232">
                  <c:v>0</c:v>
                </c:pt>
                <c:pt idx="233">
                  <c:v>0</c:v>
                </c:pt>
                <c:pt idx="234">
                  <c:v>3.8102534225721071E-3</c:v>
                </c:pt>
                <c:pt idx="235">
                  <c:v>9.5620625708828941E-2</c:v>
                </c:pt>
                <c:pt idx="236">
                  <c:v>0.33070330839474787</c:v>
                </c:pt>
                <c:pt idx="237">
                  <c:v>1.7025461761530569</c:v>
                </c:pt>
                <c:pt idx="238">
                  <c:v>0.70328258460782089</c:v>
                </c:pt>
                <c:pt idx="239">
                  <c:v>2.0717908969738126</c:v>
                </c:pt>
                <c:pt idx="240">
                  <c:v>0.53728698216481274</c:v>
                </c:pt>
                <c:pt idx="241">
                  <c:v>0.77972707608038627</c:v>
                </c:pt>
                <c:pt idx="242">
                  <c:v>0.16892141989328133</c:v>
                </c:pt>
                <c:pt idx="243">
                  <c:v>0.11103009622727139</c:v>
                </c:pt>
                <c:pt idx="244">
                  <c:v>1.8133815834520658E-2</c:v>
                </c:pt>
                <c:pt idx="245">
                  <c:v>5.3797174743355693E-2</c:v>
                </c:pt>
                <c:pt idx="246">
                  <c:v>2.8089157354338396E-3</c:v>
                </c:pt>
                <c:pt idx="247">
                  <c:v>0</c:v>
                </c:pt>
                <c:pt idx="248">
                  <c:v>5.5568452795546229E-3</c:v>
                </c:pt>
                <c:pt idx="249">
                  <c:v>0.12754944212934546</c:v>
                </c:pt>
                <c:pt idx="250">
                  <c:v>0.21241750689487537</c:v>
                </c:pt>
                <c:pt idx="251">
                  <c:v>2.1191638080700028</c:v>
                </c:pt>
                <c:pt idx="252">
                  <c:v>0.63783298946956191</c:v>
                </c:pt>
                <c:pt idx="253">
                  <c:v>0.6925222641870129</c:v>
                </c:pt>
                <c:pt idx="254">
                  <c:v>1.5001026383076224</c:v>
                </c:pt>
                <c:pt idx="255">
                  <c:v>9.3411319918556366</c:v>
                </c:pt>
                <c:pt idx="256">
                  <c:v>2.5669238492235897</c:v>
                </c:pt>
                <c:pt idx="257">
                  <c:v>1.6925820219149992</c:v>
                </c:pt>
                <c:pt idx="258">
                  <c:v>0.34397240609761265</c:v>
                </c:pt>
                <c:pt idx="259">
                  <c:v>0.13734792458911788</c:v>
                </c:pt>
                <c:pt idx="260">
                  <c:v>1.7836001736131906E-2</c:v>
                </c:pt>
                <c:pt idx="261">
                  <c:v>0</c:v>
                </c:pt>
                <c:pt idx="262">
                  <c:v>5.459371217793284E-4</c:v>
                </c:pt>
                <c:pt idx="263">
                  <c:v>6.9509895486955589E-3</c:v>
                </c:pt>
                <c:pt idx="264">
                  <c:v>0</c:v>
                </c:pt>
                <c:pt idx="265">
                  <c:v>1.5118377332886622E-3</c:v>
                </c:pt>
                <c:pt idx="266">
                  <c:v>1.6973830734635462E-2</c:v>
                </c:pt>
                <c:pt idx="267">
                  <c:v>0.47788227073418571</c:v>
                </c:pt>
                <c:pt idx="268">
                  <c:v>1.1031144285615635</c:v>
                </c:pt>
                <c:pt idx="269">
                  <c:v>18.292228462496531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5D-4F48-B627-340275CBD536}"/>
            </c:ext>
          </c:extLst>
        </c:ser>
        <c:ser>
          <c:idx val="4"/>
          <c:order val="4"/>
          <c:tx>
            <c:strRef>
              <c:f>'Mass Spectra pH 4 pos'!$F$1</c:f>
              <c:strCache>
                <c:ptCount val="1"/>
              </c:strCache>
            </c:strRef>
          </c:tx>
          <c:spPr>
            <a:ln w="9525" cap="rnd">
              <a:solidFill>
                <a:srgbClr val="F79646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pos'!$F$2:$F$271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4.1089178107201675E-2</c:v>
                </c:pt>
                <c:pt idx="3">
                  <c:v>4.4419749056446953</c:v>
                </c:pt>
                <c:pt idx="4">
                  <c:v>0.45299378866174761</c:v>
                </c:pt>
                <c:pt idx="5">
                  <c:v>4.7955904375019211E-2</c:v>
                </c:pt>
                <c:pt idx="6">
                  <c:v>3.9190916304856155E-3</c:v>
                </c:pt>
                <c:pt idx="7">
                  <c:v>9.9654746603002452E-3</c:v>
                </c:pt>
                <c:pt idx="8">
                  <c:v>9.853467518341067E-4</c:v>
                </c:pt>
                <c:pt idx="9">
                  <c:v>0.11562021289240432</c:v>
                </c:pt>
                <c:pt idx="10">
                  <c:v>8.9604617863384972E-3</c:v>
                </c:pt>
                <c:pt idx="11">
                  <c:v>2.6357572009195098</c:v>
                </c:pt>
                <c:pt idx="12">
                  <c:v>1.2624941909269021</c:v>
                </c:pt>
                <c:pt idx="13">
                  <c:v>4.5723480484336969</c:v>
                </c:pt>
                <c:pt idx="14">
                  <c:v>0.87149341920134249</c:v>
                </c:pt>
                <c:pt idx="15">
                  <c:v>5.5886624786275361</c:v>
                </c:pt>
                <c:pt idx="16">
                  <c:v>16.851604868487698</c:v>
                </c:pt>
                <c:pt idx="17">
                  <c:v>13.917870959928717</c:v>
                </c:pt>
                <c:pt idx="18">
                  <c:v>1.0338585114448895</c:v>
                </c:pt>
                <c:pt idx="19">
                  <c:v>6.1722136974336012E-2</c:v>
                </c:pt>
                <c:pt idx="20">
                  <c:v>1.5820263888620349E-2</c:v>
                </c:pt>
                <c:pt idx="21">
                  <c:v>0</c:v>
                </c:pt>
                <c:pt idx="22">
                  <c:v>0</c:v>
                </c:pt>
                <c:pt idx="23">
                  <c:v>1.1675258166018136E-2</c:v>
                </c:pt>
                <c:pt idx="24">
                  <c:v>4.156023284057915E-2</c:v>
                </c:pt>
                <c:pt idx="25">
                  <c:v>3.8102847273674656</c:v>
                </c:pt>
                <c:pt idx="26">
                  <c:v>0.19112762070352504</c:v>
                </c:pt>
                <c:pt idx="27">
                  <c:v>1.7550632187816124</c:v>
                </c:pt>
                <c:pt idx="28">
                  <c:v>8.4603115686673822E-2</c:v>
                </c:pt>
                <c:pt idx="29">
                  <c:v>0</c:v>
                </c:pt>
                <c:pt idx="30">
                  <c:v>0.57293060575141064</c:v>
                </c:pt>
                <c:pt idx="31">
                  <c:v>1.7834824534261677</c:v>
                </c:pt>
                <c:pt idx="32">
                  <c:v>0.2529406782354004</c:v>
                </c:pt>
                <c:pt idx="33">
                  <c:v>0.28722710340266994</c:v>
                </c:pt>
                <c:pt idx="34">
                  <c:v>2.7477510549462751</c:v>
                </c:pt>
                <c:pt idx="35">
                  <c:v>100</c:v>
                </c:pt>
                <c:pt idx="36">
                  <c:v>3.6978554912385158</c:v>
                </c:pt>
                <c:pt idx="37">
                  <c:v>0.92119292896061711</c:v>
                </c:pt>
                <c:pt idx="38">
                  <c:v>0.33211721357623541</c:v>
                </c:pt>
                <c:pt idx="39">
                  <c:v>7.9086995103045403</c:v>
                </c:pt>
                <c:pt idx="40">
                  <c:v>0.38788722665802039</c:v>
                </c:pt>
                <c:pt idx="41">
                  <c:v>1.6241703750497201</c:v>
                </c:pt>
                <c:pt idx="42">
                  <c:v>0.88517698842776693</c:v>
                </c:pt>
                <c:pt idx="43">
                  <c:v>5.4529984297174936</c:v>
                </c:pt>
                <c:pt idx="44">
                  <c:v>0.66316948647940122</c:v>
                </c:pt>
                <c:pt idx="45">
                  <c:v>1.8377625089009113</c:v>
                </c:pt>
                <c:pt idx="46">
                  <c:v>0.12714501567323849</c:v>
                </c:pt>
                <c:pt idx="47">
                  <c:v>0.80449463801208887</c:v>
                </c:pt>
                <c:pt idx="48">
                  <c:v>0</c:v>
                </c:pt>
                <c:pt idx="49">
                  <c:v>1.1642101120551547</c:v>
                </c:pt>
                <c:pt idx="50">
                  <c:v>8.5554775966452237E-2</c:v>
                </c:pt>
                <c:pt idx="51">
                  <c:v>0</c:v>
                </c:pt>
                <c:pt idx="52">
                  <c:v>8.7367704546762362E-2</c:v>
                </c:pt>
                <c:pt idx="53">
                  <c:v>3.4970293834372868</c:v>
                </c:pt>
                <c:pt idx="54">
                  <c:v>0.18112125891855257</c:v>
                </c:pt>
                <c:pt idx="55">
                  <c:v>0.51880035238420441</c:v>
                </c:pt>
                <c:pt idx="56">
                  <c:v>0.1019443389398597</c:v>
                </c:pt>
                <c:pt idx="57">
                  <c:v>0.30188657956377873</c:v>
                </c:pt>
                <c:pt idx="58">
                  <c:v>0.13123891414563274</c:v>
                </c:pt>
                <c:pt idx="59">
                  <c:v>1.9100299142249442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11.143308627523679</c:v>
                </c:pt>
                <c:pt idx="64">
                  <c:v>0.60074827273194109</c:v>
                </c:pt>
                <c:pt idx="65">
                  <c:v>7.9360264962157565</c:v>
                </c:pt>
                <c:pt idx="66">
                  <c:v>1.0090502906551402</c:v>
                </c:pt>
                <c:pt idx="67">
                  <c:v>6.5774389225222611</c:v>
                </c:pt>
                <c:pt idx="68">
                  <c:v>0.35369961586475102</c:v>
                </c:pt>
                <c:pt idx="69">
                  <c:v>0</c:v>
                </c:pt>
                <c:pt idx="70">
                  <c:v>0</c:v>
                </c:pt>
                <c:pt idx="71">
                  <c:v>0.11631545426665796</c:v>
                </c:pt>
                <c:pt idx="72">
                  <c:v>0.33265067037206486</c:v>
                </c:pt>
                <c:pt idx="73">
                  <c:v>1.3965099927362288</c:v>
                </c:pt>
                <c:pt idx="74">
                  <c:v>0</c:v>
                </c:pt>
                <c:pt idx="75">
                  <c:v>0</c:v>
                </c:pt>
                <c:pt idx="76">
                  <c:v>0.1169562234950295</c:v>
                </c:pt>
                <c:pt idx="77">
                  <c:v>0.12537957219525309</c:v>
                </c:pt>
                <c:pt idx="78">
                  <c:v>0</c:v>
                </c:pt>
                <c:pt idx="79">
                  <c:v>0.21489304738292958</c:v>
                </c:pt>
                <c:pt idx="80">
                  <c:v>1.3210173019489697</c:v>
                </c:pt>
                <c:pt idx="81">
                  <c:v>17.553866857430361</c:v>
                </c:pt>
                <c:pt idx="82">
                  <c:v>1.090551916917426</c:v>
                </c:pt>
                <c:pt idx="83">
                  <c:v>0.15787785927614975</c:v>
                </c:pt>
                <c:pt idx="84">
                  <c:v>7.0628780846457434E-3</c:v>
                </c:pt>
                <c:pt idx="85">
                  <c:v>0.20222668428699805</c:v>
                </c:pt>
                <c:pt idx="86">
                  <c:v>0</c:v>
                </c:pt>
                <c:pt idx="87">
                  <c:v>0.17042248766582691</c:v>
                </c:pt>
                <c:pt idx="88">
                  <c:v>0.53614228302636102</c:v>
                </c:pt>
                <c:pt idx="89">
                  <c:v>7.6706667334115517</c:v>
                </c:pt>
                <c:pt idx="90">
                  <c:v>0.5840435094607177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3.7593783325092424E-2</c:v>
                </c:pt>
                <c:pt idx="95">
                  <c:v>0.14306116421264833</c:v>
                </c:pt>
                <c:pt idx="96">
                  <c:v>0</c:v>
                </c:pt>
                <c:pt idx="97">
                  <c:v>7.7833369816414824E-2</c:v>
                </c:pt>
                <c:pt idx="98">
                  <c:v>0.17250330019800006</c:v>
                </c:pt>
                <c:pt idx="99">
                  <c:v>2.847184289006548</c:v>
                </c:pt>
                <c:pt idx="100">
                  <c:v>0.19650665485877752</c:v>
                </c:pt>
                <c:pt idx="101">
                  <c:v>0.3991322909231379</c:v>
                </c:pt>
                <c:pt idx="102">
                  <c:v>4.340739343026797E-2</c:v>
                </c:pt>
                <c:pt idx="103">
                  <c:v>0.15682003653420784</c:v>
                </c:pt>
                <c:pt idx="104">
                  <c:v>0.1036875154376637</c:v>
                </c:pt>
                <c:pt idx="105">
                  <c:v>1.407870415579074</c:v>
                </c:pt>
                <c:pt idx="106">
                  <c:v>0.37066170989526537</c:v>
                </c:pt>
                <c:pt idx="107">
                  <c:v>0.9993764643974492</c:v>
                </c:pt>
                <c:pt idx="108">
                  <c:v>0.24099274928244521</c:v>
                </c:pt>
                <c:pt idx="109">
                  <c:v>1.2850826076921231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1.0026503500150312</c:v>
                </c:pt>
                <c:pt idx="114">
                  <c:v>0.11848465681037211</c:v>
                </c:pt>
                <c:pt idx="115">
                  <c:v>0.26937821562572284</c:v>
                </c:pt>
                <c:pt idx="116">
                  <c:v>8.3594888974609746E-2</c:v>
                </c:pt>
                <c:pt idx="117">
                  <c:v>0.41888603294687482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9.5005510421213302E-2</c:v>
                </c:pt>
                <c:pt idx="123">
                  <c:v>1.3894637140378037</c:v>
                </c:pt>
                <c:pt idx="124">
                  <c:v>0.1009559769988313</c:v>
                </c:pt>
                <c:pt idx="125">
                  <c:v>3.9841195679731163E-2</c:v>
                </c:pt>
                <c:pt idx="126">
                  <c:v>4.2920075908374225E-2</c:v>
                </c:pt>
                <c:pt idx="127">
                  <c:v>0.56219002911024796</c:v>
                </c:pt>
                <c:pt idx="128">
                  <c:v>0.93114474542160341</c:v>
                </c:pt>
                <c:pt idx="129">
                  <c:v>1.3643361731005677</c:v>
                </c:pt>
                <c:pt idx="130">
                  <c:v>0.16892365962260847</c:v>
                </c:pt>
                <c:pt idx="131">
                  <c:v>0.60804685291879967</c:v>
                </c:pt>
                <c:pt idx="132">
                  <c:v>9.3420230074264629E-2</c:v>
                </c:pt>
                <c:pt idx="133">
                  <c:v>0.18417616211812707</c:v>
                </c:pt>
                <c:pt idx="134">
                  <c:v>0</c:v>
                </c:pt>
                <c:pt idx="135">
                  <c:v>1.4133066623918069</c:v>
                </c:pt>
                <c:pt idx="136">
                  <c:v>0</c:v>
                </c:pt>
                <c:pt idx="137">
                  <c:v>1.5423359718680092</c:v>
                </c:pt>
                <c:pt idx="138">
                  <c:v>8.0785979734470673E-2</c:v>
                </c:pt>
                <c:pt idx="139">
                  <c:v>0</c:v>
                </c:pt>
                <c:pt idx="140">
                  <c:v>0</c:v>
                </c:pt>
                <c:pt idx="141">
                  <c:v>8.0722611867094271E-2</c:v>
                </c:pt>
                <c:pt idx="142">
                  <c:v>2.5784883428808967E-3</c:v>
                </c:pt>
                <c:pt idx="143">
                  <c:v>0.14535703028979438</c:v>
                </c:pt>
                <c:pt idx="144">
                  <c:v>3.8515780749947152E-2</c:v>
                </c:pt>
                <c:pt idx="145">
                  <c:v>0.22814119365259708</c:v>
                </c:pt>
                <c:pt idx="146">
                  <c:v>0.1920187642283043</c:v>
                </c:pt>
                <c:pt idx="147">
                  <c:v>0.92772893271605705</c:v>
                </c:pt>
                <c:pt idx="148">
                  <c:v>9.3193814895959876E-2</c:v>
                </c:pt>
                <c:pt idx="149">
                  <c:v>1.7163381202624256E-2</c:v>
                </c:pt>
                <c:pt idx="150">
                  <c:v>0</c:v>
                </c:pt>
                <c:pt idx="151">
                  <c:v>2.8516078721822588E-2</c:v>
                </c:pt>
                <c:pt idx="152">
                  <c:v>0</c:v>
                </c:pt>
                <c:pt idx="153">
                  <c:v>6.4711598763039613E-2</c:v>
                </c:pt>
                <c:pt idx="154">
                  <c:v>0</c:v>
                </c:pt>
                <c:pt idx="155">
                  <c:v>1.8032609688485326E-2</c:v>
                </c:pt>
                <c:pt idx="156">
                  <c:v>5.7863348396861233E-2</c:v>
                </c:pt>
                <c:pt idx="157">
                  <c:v>0.32303876488697175</c:v>
                </c:pt>
                <c:pt idx="158">
                  <c:v>4.4068032761799825E-2</c:v>
                </c:pt>
                <c:pt idx="159">
                  <c:v>0.15772837342825557</c:v>
                </c:pt>
                <c:pt idx="160">
                  <c:v>2.2254714456630454E-2</c:v>
                </c:pt>
                <c:pt idx="161">
                  <c:v>0.14952311295734103</c:v>
                </c:pt>
                <c:pt idx="162">
                  <c:v>1.5581860634359427E-2</c:v>
                </c:pt>
                <c:pt idx="163">
                  <c:v>4.919948720921799E-2</c:v>
                </c:pt>
                <c:pt idx="164">
                  <c:v>0.54393933989339316</c:v>
                </c:pt>
                <c:pt idx="165">
                  <c:v>3.3800589168885748</c:v>
                </c:pt>
                <c:pt idx="166">
                  <c:v>0.51279087778854771</c:v>
                </c:pt>
                <c:pt idx="167">
                  <c:v>0.1964628641155288</c:v>
                </c:pt>
                <c:pt idx="168">
                  <c:v>0.2063452210265464</c:v>
                </c:pt>
                <c:pt idx="169">
                  <c:v>5.9054280902355087E-2</c:v>
                </c:pt>
                <c:pt idx="170">
                  <c:v>4.3518153524668389E-3</c:v>
                </c:pt>
                <c:pt idx="171">
                  <c:v>4.0574040207165776E-2</c:v>
                </c:pt>
                <c:pt idx="172">
                  <c:v>3.3356143837712455E-3</c:v>
                </c:pt>
                <c:pt idx="173">
                  <c:v>0.20497714096115202</c:v>
                </c:pt>
                <c:pt idx="174">
                  <c:v>1.4426647167258537</c:v>
                </c:pt>
                <c:pt idx="175">
                  <c:v>1.5218201948750893</c:v>
                </c:pt>
                <c:pt idx="176">
                  <c:v>0.2310789197029432</c:v>
                </c:pt>
                <c:pt idx="177">
                  <c:v>0.16058170161296784</c:v>
                </c:pt>
                <c:pt idx="178">
                  <c:v>5.6293538095645045E-2</c:v>
                </c:pt>
                <c:pt idx="179">
                  <c:v>0.68486987545319533</c:v>
                </c:pt>
                <c:pt idx="180">
                  <c:v>7.7826358296240433E-2</c:v>
                </c:pt>
                <c:pt idx="181">
                  <c:v>0</c:v>
                </c:pt>
                <c:pt idx="182">
                  <c:v>0</c:v>
                </c:pt>
                <c:pt idx="183">
                  <c:v>0.12707854926903828</c:v>
                </c:pt>
                <c:pt idx="184">
                  <c:v>0.25006230770948895</c:v>
                </c:pt>
                <c:pt idx="185">
                  <c:v>3.8845892602079865E-2</c:v>
                </c:pt>
                <c:pt idx="186">
                  <c:v>1.3556436695035626E-2</c:v>
                </c:pt>
                <c:pt idx="187">
                  <c:v>4.7696348851217887E-2</c:v>
                </c:pt>
                <c:pt idx="188">
                  <c:v>2.1290927513654589E-2</c:v>
                </c:pt>
                <c:pt idx="189">
                  <c:v>0.358110431533394</c:v>
                </c:pt>
                <c:pt idx="190">
                  <c:v>5.5792968189889831E-2</c:v>
                </c:pt>
                <c:pt idx="191">
                  <c:v>5.513599490821245E-2</c:v>
                </c:pt>
                <c:pt idx="192">
                  <c:v>0.60095964603591379</c:v>
                </c:pt>
                <c:pt idx="193">
                  <c:v>3.2127613034548954</c:v>
                </c:pt>
                <c:pt idx="194">
                  <c:v>0.97849558448590745</c:v>
                </c:pt>
                <c:pt idx="195">
                  <c:v>1.4136494602251655</c:v>
                </c:pt>
                <c:pt idx="196">
                  <c:v>0.33116488961020069</c:v>
                </c:pt>
                <c:pt idx="197">
                  <c:v>0.22245663522564094</c:v>
                </c:pt>
                <c:pt idx="198">
                  <c:v>3.6564036220966496E-2</c:v>
                </c:pt>
                <c:pt idx="199">
                  <c:v>4.3967256520277845E-2</c:v>
                </c:pt>
                <c:pt idx="200">
                  <c:v>0</c:v>
                </c:pt>
                <c:pt idx="201">
                  <c:v>0</c:v>
                </c:pt>
                <c:pt idx="202">
                  <c:v>0.10647280510152685</c:v>
                </c:pt>
                <c:pt idx="203">
                  <c:v>0.84587496815594876</c:v>
                </c:pt>
                <c:pt idx="204">
                  <c:v>0.11279695299441822</c:v>
                </c:pt>
                <c:pt idx="205">
                  <c:v>0.23241956721039633</c:v>
                </c:pt>
                <c:pt idx="206">
                  <c:v>9.7110863613922311E-3</c:v>
                </c:pt>
                <c:pt idx="207">
                  <c:v>6.7819124508247425E-2</c:v>
                </c:pt>
                <c:pt idx="208">
                  <c:v>5.2936500691122546E-2</c:v>
                </c:pt>
                <c:pt idx="209">
                  <c:v>0.41965818982102077</c:v>
                </c:pt>
                <c:pt idx="210">
                  <c:v>0.10648796935468695</c:v>
                </c:pt>
                <c:pt idx="211">
                  <c:v>0.15662373637349594</c:v>
                </c:pt>
                <c:pt idx="212">
                  <c:v>2.4702169860937026E-2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0.11048478350583736</c:v>
                </c:pt>
                <c:pt idx="218">
                  <c:v>1.3139965287564014E-2</c:v>
                </c:pt>
                <c:pt idx="219">
                  <c:v>2.8896941740332381E-2</c:v>
                </c:pt>
                <c:pt idx="220">
                  <c:v>0.71415179506220627</c:v>
                </c:pt>
                <c:pt idx="221">
                  <c:v>1.4245972233014992</c:v>
                </c:pt>
                <c:pt idx="222">
                  <c:v>0.29972063109585168</c:v>
                </c:pt>
                <c:pt idx="223">
                  <c:v>0.32460088211962779</c:v>
                </c:pt>
                <c:pt idx="224">
                  <c:v>6.2842534375252584E-2</c:v>
                </c:pt>
                <c:pt idx="225">
                  <c:v>9.4251093735291933E-2</c:v>
                </c:pt>
                <c:pt idx="226">
                  <c:v>1.3126109282033468E-2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7.1593398045136491E-3</c:v>
                </c:pt>
                <c:pt idx="235">
                  <c:v>7.9122395292511444E-2</c:v>
                </c:pt>
                <c:pt idx="236">
                  <c:v>0.33064878178593615</c:v>
                </c:pt>
                <c:pt idx="237">
                  <c:v>1.6355231451674013</c:v>
                </c:pt>
                <c:pt idx="238">
                  <c:v>0.71861153070340578</c:v>
                </c:pt>
                <c:pt idx="239">
                  <c:v>2.0702662595367598</c:v>
                </c:pt>
                <c:pt idx="240">
                  <c:v>0.57052507834309585</c:v>
                </c:pt>
                <c:pt idx="241">
                  <c:v>0.78389496434288053</c:v>
                </c:pt>
                <c:pt idx="242">
                  <c:v>0.18047506366385585</c:v>
                </c:pt>
                <c:pt idx="243">
                  <c:v>0.12822977173466335</c:v>
                </c:pt>
                <c:pt idx="244">
                  <c:v>1.3048188053391183E-2</c:v>
                </c:pt>
                <c:pt idx="245">
                  <c:v>6.3357275113760284E-2</c:v>
                </c:pt>
                <c:pt idx="246">
                  <c:v>4.9290408900168094E-3</c:v>
                </c:pt>
                <c:pt idx="247">
                  <c:v>0</c:v>
                </c:pt>
                <c:pt idx="248">
                  <c:v>2.0113719764026554E-3</c:v>
                </c:pt>
                <c:pt idx="249">
                  <c:v>0.11402569370140447</c:v>
                </c:pt>
                <c:pt idx="250">
                  <c:v>0.22771731813116999</c:v>
                </c:pt>
                <c:pt idx="251">
                  <c:v>1.9591639933854823</c:v>
                </c:pt>
                <c:pt idx="252">
                  <c:v>0.64074531486500397</c:v>
                </c:pt>
                <c:pt idx="253">
                  <c:v>0.63635794131727974</c:v>
                </c:pt>
                <c:pt idx="254">
                  <c:v>1.5835003620609271</c:v>
                </c:pt>
                <c:pt idx="255">
                  <c:v>8.862069588190753</c:v>
                </c:pt>
                <c:pt idx="256">
                  <c:v>2.4411432585410648</c:v>
                </c:pt>
                <c:pt idx="257">
                  <c:v>1.5989952081837346</c:v>
                </c:pt>
                <c:pt idx="258">
                  <c:v>0.32711736631061522</c:v>
                </c:pt>
                <c:pt idx="259">
                  <c:v>0.12301885130897745</c:v>
                </c:pt>
                <c:pt idx="260">
                  <c:v>1.1382825800723806E-2</c:v>
                </c:pt>
                <c:pt idx="261">
                  <c:v>0</c:v>
                </c:pt>
                <c:pt idx="262">
                  <c:v>1.6033325087707279E-3</c:v>
                </c:pt>
                <c:pt idx="263">
                  <c:v>9.5519294810486217E-3</c:v>
                </c:pt>
                <c:pt idx="264">
                  <c:v>0</c:v>
                </c:pt>
                <c:pt idx="265">
                  <c:v>0</c:v>
                </c:pt>
                <c:pt idx="266">
                  <c:v>2.1810511952308539E-2</c:v>
                </c:pt>
                <c:pt idx="267">
                  <c:v>0.47416898949268804</c:v>
                </c:pt>
                <c:pt idx="268">
                  <c:v>1.1726078341660933</c:v>
                </c:pt>
                <c:pt idx="269">
                  <c:v>16.694667491087699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15D-4F48-B627-340275CBD536}"/>
            </c:ext>
          </c:extLst>
        </c:ser>
        <c:ser>
          <c:idx val="5"/>
          <c:order val="5"/>
          <c:tx>
            <c:strRef>
              <c:f>'Mass Spectra pH 4 pos'!$G$1</c:f>
              <c:strCache>
                <c:ptCount val="1"/>
              </c:strCache>
            </c:strRef>
          </c:tx>
          <c:spPr>
            <a:ln w="9525" cap="rnd">
              <a:solidFill>
                <a:srgbClr val="F79646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pos'!$G$2:$G$271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3.6285410388080704E-2</c:v>
                </c:pt>
                <c:pt idx="3">
                  <c:v>4.1360286771445969</c:v>
                </c:pt>
                <c:pt idx="4">
                  <c:v>0.43074186871986714</c:v>
                </c:pt>
                <c:pt idx="5">
                  <c:v>4.3420821861918701E-2</c:v>
                </c:pt>
                <c:pt idx="6">
                  <c:v>3.2047610409778886E-3</c:v>
                </c:pt>
                <c:pt idx="7">
                  <c:v>5.3653013963747033E-3</c:v>
                </c:pt>
                <c:pt idx="8">
                  <c:v>1.4252758734247047E-3</c:v>
                </c:pt>
                <c:pt idx="9">
                  <c:v>0.21890186499416289</c:v>
                </c:pt>
                <c:pt idx="10">
                  <c:v>2.6834083282232905E-2</c:v>
                </c:pt>
                <c:pt idx="11">
                  <c:v>2.384092391074454</c:v>
                </c:pt>
                <c:pt idx="12">
                  <c:v>1.2853639140336823</c:v>
                </c:pt>
                <c:pt idx="13">
                  <c:v>0</c:v>
                </c:pt>
                <c:pt idx="14">
                  <c:v>0.66987881374282843</c:v>
                </c:pt>
                <c:pt idx="15">
                  <c:v>5.5405207413349808</c:v>
                </c:pt>
                <c:pt idx="16">
                  <c:v>17.49394977769936</c:v>
                </c:pt>
                <c:pt idx="17">
                  <c:v>13.756592914180475</c:v>
                </c:pt>
                <c:pt idx="18">
                  <c:v>1.0094606305216343</c:v>
                </c:pt>
                <c:pt idx="19">
                  <c:v>5.6886588312928685E-2</c:v>
                </c:pt>
                <c:pt idx="20">
                  <c:v>1.4546108193926953E-2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3.8458287392232858E-2</c:v>
                </c:pt>
                <c:pt idx="25">
                  <c:v>3.254428421621439</c:v>
                </c:pt>
                <c:pt idx="26">
                  <c:v>0.16385853073797743</c:v>
                </c:pt>
                <c:pt idx="27">
                  <c:v>1.4689499151970518</c:v>
                </c:pt>
                <c:pt idx="28">
                  <c:v>4.9766269106125832E-2</c:v>
                </c:pt>
                <c:pt idx="29">
                  <c:v>0</c:v>
                </c:pt>
                <c:pt idx="30">
                  <c:v>0.47536639944986342</c:v>
                </c:pt>
                <c:pt idx="31">
                  <c:v>0</c:v>
                </c:pt>
                <c:pt idx="32">
                  <c:v>0.17455711777036489</c:v>
                </c:pt>
                <c:pt idx="33">
                  <c:v>0.25758694721971032</c:v>
                </c:pt>
                <c:pt idx="34">
                  <c:v>2.7958572676911331</c:v>
                </c:pt>
                <c:pt idx="35">
                  <c:v>100</c:v>
                </c:pt>
                <c:pt idx="36">
                  <c:v>3.6700522684797785</c:v>
                </c:pt>
                <c:pt idx="37">
                  <c:v>0.9273569915291916</c:v>
                </c:pt>
                <c:pt idx="38">
                  <c:v>0.29864963336603706</c:v>
                </c:pt>
                <c:pt idx="39">
                  <c:v>7.1826052935926663</c:v>
                </c:pt>
                <c:pt idx="40">
                  <c:v>0.4027284488575375</c:v>
                </c:pt>
                <c:pt idx="41">
                  <c:v>1.5332785487165066</c:v>
                </c:pt>
                <c:pt idx="42">
                  <c:v>0.71569904672990103</c:v>
                </c:pt>
                <c:pt idx="43">
                  <c:v>4.4148234989550739</c:v>
                </c:pt>
                <c:pt idx="44">
                  <c:v>0.52101024809340768</c:v>
                </c:pt>
                <c:pt idx="45">
                  <c:v>1.6473238703232198</c:v>
                </c:pt>
                <c:pt idx="46">
                  <c:v>0.10476745287208927</c:v>
                </c:pt>
                <c:pt idx="47">
                  <c:v>0.63075028123232213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0.16124402546903266</c:v>
                </c:pt>
                <c:pt idx="53">
                  <c:v>3.2200478379455086</c:v>
                </c:pt>
                <c:pt idx="54">
                  <c:v>0.17001569062793945</c:v>
                </c:pt>
                <c:pt idx="55">
                  <c:v>0.34246554892267816</c:v>
                </c:pt>
                <c:pt idx="56">
                  <c:v>6.3596404112860244E-2</c:v>
                </c:pt>
                <c:pt idx="57">
                  <c:v>0.16125113093084181</c:v>
                </c:pt>
                <c:pt idx="58">
                  <c:v>0.10786434895584618</c:v>
                </c:pt>
                <c:pt idx="59">
                  <c:v>1.5551887144318273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10.308531406360311</c:v>
                </c:pt>
                <c:pt idx="64">
                  <c:v>0.65102108024067762</c:v>
                </c:pt>
                <c:pt idx="65">
                  <c:v>6.8554292650932691</c:v>
                </c:pt>
                <c:pt idx="66">
                  <c:v>0.94274672111411217</c:v>
                </c:pt>
                <c:pt idx="67">
                  <c:v>6.0963851940397875</c:v>
                </c:pt>
                <c:pt idx="68">
                  <c:v>0.33284547710152179</c:v>
                </c:pt>
                <c:pt idx="69">
                  <c:v>0</c:v>
                </c:pt>
                <c:pt idx="70">
                  <c:v>0</c:v>
                </c:pt>
                <c:pt idx="71">
                  <c:v>0.2323100629875923</c:v>
                </c:pt>
                <c:pt idx="72">
                  <c:v>0.2094025340938265</c:v>
                </c:pt>
                <c:pt idx="73">
                  <c:v>0.41553330888154738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0.17787045527449263</c:v>
                </c:pt>
                <c:pt idx="78">
                  <c:v>0</c:v>
                </c:pt>
                <c:pt idx="79">
                  <c:v>0.29522599296839219</c:v>
                </c:pt>
                <c:pt idx="80">
                  <c:v>1.4406999872081403</c:v>
                </c:pt>
                <c:pt idx="81">
                  <c:v>17.727888136599482</c:v>
                </c:pt>
                <c:pt idx="82">
                  <c:v>1.0594232574614368</c:v>
                </c:pt>
                <c:pt idx="83">
                  <c:v>0.13089831384155717</c:v>
                </c:pt>
                <c:pt idx="84">
                  <c:v>0</c:v>
                </c:pt>
                <c:pt idx="85">
                  <c:v>0.12808463947105495</c:v>
                </c:pt>
                <c:pt idx="86">
                  <c:v>2.5432114066121385E-2</c:v>
                </c:pt>
                <c:pt idx="87">
                  <c:v>0.2551398044016025</c:v>
                </c:pt>
                <c:pt idx="88">
                  <c:v>0.58753947979256382</c:v>
                </c:pt>
                <c:pt idx="89">
                  <c:v>6.9050814526963018</c:v>
                </c:pt>
                <c:pt idx="90">
                  <c:v>0.5361572320953939</c:v>
                </c:pt>
                <c:pt idx="91">
                  <c:v>0</c:v>
                </c:pt>
                <c:pt idx="92">
                  <c:v>0</c:v>
                </c:pt>
                <c:pt idx="93">
                  <c:v>4.8688562247509535E-3</c:v>
                </c:pt>
                <c:pt idx="94">
                  <c:v>4.2275406734037964E-2</c:v>
                </c:pt>
                <c:pt idx="95">
                  <c:v>0.13382250727989659</c:v>
                </c:pt>
                <c:pt idx="96">
                  <c:v>3.170214615498683E-3</c:v>
                </c:pt>
                <c:pt idx="97">
                  <c:v>7.2893513524146178E-2</c:v>
                </c:pt>
                <c:pt idx="98">
                  <c:v>0.2321063537037337</c:v>
                </c:pt>
                <c:pt idx="99">
                  <c:v>3.4493400250955593</c:v>
                </c:pt>
                <c:pt idx="100">
                  <c:v>0.2085184806511847</c:v>
                </c:pt>
                <c:pt idx="101">
                  <c:v>0.35692423543463669</c:v>
                </c:pt>
                <c:pt idx="102">
                  <c:v>2.9056504114585522E-2</c:v>
                </c:pt>
                <c:pt idx="103">
                  <c:v>0.13934167102054765</c:v>
                </c:pt>
                <c:pt idx="104">
                  <c:v>0.11913768292517715</c:v>
                </c:pt>
                <c:pt idx="105">
                  <c:v>1.2540498997352363</c:v>
                </c:pt>
                <c:pt idx="106">
                  <c:v>0.44099178580185133</c:v>
                </c:pt>
                <c:pt idx="107">
                  <c:v>1.0083133012359091</c:v>
                </c:pt>
                <c:pt idx="108">
                  <c:v>0.29455723336845563</c:v>
                </c:pt>
                <c:pt idx="109">
                  <c:v>1.0778626985691795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0.79006603115969198</c:v>
                </c:pt>
                <c:pt idx="114">
                  <c:v>8.4806185424896458E-2</c:v>
                </c:pt>
                <c:pt idx="115">
                  <c:v>0.23931869294370151</c:v>
                </c:pt>
                <c:pt idx="116">
                  <c:v>6.5141347814914416E-2</c:v>
                </c:pt>
                <c:pt idx="117">
                  <c:v>0.31040690015277633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0.13795261116169041</c:v>
                </c:pt>
                <c:pt idx="123">
                  <c:v>1.4590453668905954</c:v>
                </c:pt>
                <c:pt idx="124">
                  <c:v>0.10650639162389082</c:v>
                </c:pt>
                <c:pt idx="125">
                  <c:v>2.9117017817460272E-2</c:v>
                </c:pt>
                <c:pt idx="126">
                  <c:v>3.9270878768797236E-2</c:v>
                </c:pt>
                <c:pt idx="127">
                  <c:v>0.25245332139549426</c:v>
                </c:pt>
                <c:pt idx="128">
                  <c:v>0</c:v>
                </c:pt>
                <c:pt idx="129">
                  <c:v>1.1636455790001752</c:v>
                </c:pt>
                <c:pt idx="130">
                  <c:v>9.9524490056059539E-2</c:v>
                </c:pt>
                <c:pt idx="131">
                  <c:v>0.54510451025598616</c:v>
                </c:pt>
                <c:pt idx="132">
                  <c:v>9.6016874713116609E-2</c:v>
                </c:pt>
                <c:pt idx="133">
                  <c:v>0.25048696645905061</c:v>
                </c:pt>
                <c:pt idx="134">
                  <c:v>8.0038445210509568E-2</c:v>
                </c:pt>
                <c:pt idx="135">
                  <c:v>1.3380117043953019</c:v>
                </c:pt>
                <c:pt idx="136">
                  <c:v>0</c:v>
                </c:pt>
                <c:pt idx="137">
                  <c:v>1.0994846399916687</c:v>
                </c:pt>
                <c:pt idx="138">
                  <c:v>0.11159196703872319</c:v>
                </c:pt>
                <c:pt idx="139">
                  <c:v>3.908430725854084E-2</c:v>
                </c:pt>
                <c:pt idx="140">
                  <c:v>0</c:v>
                </c:pt>
                <c:pt idx="141">
                  <c:v>7.6468944038261349E-2</c:v>
                </c:pt>
                <c:pt idx="142">
                  <c:v>1.5775586383024762E-2</c:v>
                </c:pt>
                <c:pt idx="143">
                  <c:v>0.11761028595060584</c:v>
                </c:pt>
                <c:pt idx="144">
                  <c:v>2.8429547524166952E-2</c:v>
                </c:pt>
                <c:pt idx="145">
                  <c:v>0.20333195525821934</c:v>
                </c:pt>
                <c:pt idx="146">
                  <c:v>0.18806731857474263</c:v>
                </c:pt>
                <c:pt idx="147">
                  <c:v>0.88851043332827495</c:v>
                </c:pt>
                <c:pt idx="148">
                  <c:v>9.9386442466823863E-2</c:v>
                </c:pt>
                <c:pt idx="149">
                  <c:v>2.5739546179780737E-2</c:v>
                </c:pt>
                <c:pt idx="150">
                  <c:v>0</c:v>
                </c:pt>
                <c:pt idx="151">
                  <c:v>4.219464339049258E-2</c:v>
                </c:pt>
                <c:pt idx="152">
                  <c:v>9.2373313155901127E-3</c:v>
                </c:pt>
                <c:pt idx="153">
                  <c:v>6.1366282430399162E-2</c:v>
                </c:pt>
                <c:pt idx="154">
                  <c:v>0</c:v>
                </c:pt>
                <c:pt idx="155">
                  <c:v>3.5697171115062085E-2</c:v>
                </c:pt>
                <c:pt idx="156">
                  <c:v>5.1493105534610631E-2</c:v>
                </c:pt>
                <c:pt idx="157">
                  <c:v>0.26318760238822675</c:v>
                </c:pt>
                <c:pt idx="158">
                  <c:v>4.9943629624427166E-2</c:v>
                </c:pt>
                <c:pt idx="159">
                  <c:v>0.15083044765019454</c:v>
                </c:pt>
                <c:pt idx="160">
                  <c:v>2.1835348737852586E-2</c:v>
                </c:pt>
                <c:pt idx="161">
                  <c:v>0.13260900736175546</c:v>
                </c:pt>
                <c:pt idx="162">
                  <c:v>1.8314134226743151E-2</c:v>
                </c:pt>
                <c:pt idx="163">
                  <c:v>7.4007614741989081E-2</c:v>
                </c:pt>
                <c:pt idx="164">
                  <c:v>0.47409992302824117</c:v>
                </c:pt>
                <c:pt idx="165">
                  <c:v>2.779036482527165</c:v>
                </c:pt>
                <c:pt idx="166">
                  <c:v>0.43527321516422607</c:v>
                </c:pt>
                <c:pt idx="167">
                  <c:v>0.15100204098220041</c:v>
                </c:pt>
                <c:pt idx="168">
                  <c:v>0.14324632157650455</c:v>
                </c:pt>
                <c:pt idx="169">
                  <c:v>3.3736016952585685E-2</c:v>
                </c:pt>
                <c:pt idx="170">
                  <c:v>0</c:v>
                </c:pt>
                <c:pt idx="171">
                  <c:v>4.5139364193897809E-2</c:v>
                </c:pt>
                <c:pt idx="172">
                  <c:v>1.4209344258536494E-3</c:v>
                </c:pt>
                <c:pt idx="173">
                  <c:v>0.20065669569019712</c:v>
                </c:pt>
                <c:pt idx="174">
                  <c:v>1.3082282819025524</c:v>
                </c:pt>
                <c:pt idx="175">
                  <c:v>1.4264110683437388</c:v>
                </c:pt>
                <c:pt idx="176">
                  <c:v>0.20822707333206436</c:v>
                </c:pt>
                <c:pt idx="177">
                  <c:v>0.1607601664635622</c:v>
                </c:pt>
                <c:pt idx="178">
                  <c:v>8.1248021938349999E-2</c:v>
                </c:pt>
                <c:pt idx="179">
                  <c:v>1.0840304120403934</c:v>
                </c:pt>
                <c:pt idx="180">
                  <c:v>0.14638372281392065</c:v>
                </c:pt>
                <c:pt idx="181">
                  <c:v>0</c:v>
                </c:pt>
                <c:pt idx="182">
                  <c:v>0</c:v>
                </c:pt>
                <c:pt idx="183">
                  <c:v>7.0954541431911364E-2</c:v>
                </c:pt>
                <c:pt idx="184">
                  <c:v>0.146183536021921</c:v>
                </c:pt>
                <c:pt idx="185">
                  <c:v>2.1269529685222589E-2</c:v>
                </c:pt>
                <c:pt idx="186">
                  <c:v>8.2984821560379909E-3</c:v>
                </c:pt>
                <c:pt idx="187">
                  <c:v>8.1650119483088326E-2</c:v>
                </c:pt>
                <c:pt idx="188">
                  <c:v>3.0475956143294704E-2</c:v>
                </c:pt>
                <c:pt idx="189">
                  <c:v>0.32430270461019828</c:v>
                </c:pt>
                <c:pt idx="190">
                  <c:v>4.9596951520972668E-2</c:v>
                </c:pt>
                <c:pt idx="191">
                  <c:v>7.8299121745450923E-2</c:v>
                </c:pt>
                <c:pt idx="192">
                  <c:v>0.49034398044308641</c:v>
                </c:pt>
                <c:pt idx="193">
                  <c:v>2.6294562085649784</c:v>
                </c:pt>
                <c:pt idx="194">
                  <c:v>0.73344193589767848</c:v>
                </c:pt>
                <c:pt idx="195">
                  <c:v>1.0767064245852502</c:v>
                </c:pt>
                <c:pt idx="196">
                  <c:v>0.21274388362782279</c:v>
                </c:pt>
                <c:pt idx="197">
                  <c:v>0.17695867230359996</c:v>
                </c:pt>
                <c:pt idx="198">
                  <c:v>2.7435354366125167E-2</c:v>
                </c:pt>
                <c:pt idx="199">
                  <c:v>3.1012131360844228E-2</c:v>
                </c:pt>
                <c:pt idx="200">
                  <c:v>0</c:v>
                </c:pt>
                <c:pt idx="201">
                  <c:v>0</c:v>
                </c:pt>
                <c:pt idx="202">
                  <c:v>0.10136537558037133</c:v>
                </c:pt>
                <c:pt idx="203">
                  <c:v>0.75917901438043256</c:v>
                </c:pt>
                <c:pt idx="204">
                  <c:v>0.10041128686518921</c:v>
                </c:pt>
                <c:pt idx="205">
                  <c:v>0.25950711466124632</c:v>
                </c:pt>
                <c:pt idx="206">
                  <c:v>3.5490045626523227E-2</c:v>
                </c:pt>
                <c:pt idx="207">
                  <c:v>6.1872815305035855E-2</c:v>
                </c:pt>
                <c:pt idx="208">
                  <c:v>4.1911285850639926E-2</c:v>
                </c:pt>
                <c:pt idx="209">
                  <c:v>0.27154415907957696</c:v>
                </c:pt>
                <c:pt idx="210">
                  <c:v>7.4033838105979119E-2</c:v>
                </c:pt>
                <c:pt idx="211">
                  <c:v>0.12247583180882933</c:v>
                </c:pt>
                <c:pt idx="212">
                  <c:v>1.7742475779045086E-2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3.7956871065118925E-3</c:v>
                </c:pt>
                <c:pt idx="217">
                  <c:v>0.12894221220117957</c:v>
                </c:pt>
                <c:pt idx="218">
                  <c:v>1.9420424407755495E-2</c:v>
                </c:pt>
                <c:pt idx="219">
                  <c:v>4.9623094460114536E-2</c:v>
                </c:pt>
                <c:pt idx="220">
                  <c:v>0.59412428058973976</c:v>
                </c:pt>
                <c:pt idx="221">
                  <c:v>1.1988024185530264</c:v>
                </c:pt>
                <c:pt idx="222">
                  <c:v>0.23167676108022808</c:v>
                </c:pt>
                <c:pt idx="223">
                  <c:v>0.2786928310366561</c:v>
                </c:pt>
                <c:pt idx="224">
                  <c:v>6.0234960203019099E-2</c:v>
                </c:pt>
                <c:pt idx="225">
                  <c:v>8.9773687594744453E-2</c:v>
                </c:pt>
                <c:pt idx="226">
                  <c:v>1.9041087263245916E-2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1.5120950423839491E-2</c:v>
                </c:pt>
                <c:pt idx="232">
                  <c:v>1.4191429413354167E-4</c:v>
                </c:pt>
                <c:pt idx="233">
                  <c:v>0</c:v>
                </c:pt>
                <c:pt idx="234">
                  <c:v>6.6204100852612063E-3</c:v>
                </c:pt>
                <c:pt idx="235">
                  <c:v>7.3453126768100369E-2</c:v>
                </c:pt>
                <c:pt idx="236">
                  <c:v>0.27308694002709505</c:v>
                </c:pt>
                <c:pt idx="237">
                  <c:v>1.3462856888359369</c:v>
                </c:pt>
                <c:pt idx="238">
                  <c:v>0.58027717735989937</c:v>
                </c:pt>
                <c:pt idx="239">
                  <c:v>1.6945195364052712</c:v>
                </c:pt>
                <c:pt idx="240">
                  <c:v>0.47718718691665757</c:v>
                </c:pt>
                <c:pt idx="241">
                  <c:v>0.61046487431310092</c:v>
                </c:pt>
                <c:pt idx="242">
                  <c:v>0.14054481645559583</c:v>
                </c:pt>
                <c:pt idx="243">
                  <c:v>9.9709654539187592E-2</c:v>
                </c:pt>
                <c:pt idx="244">
                  <c:v>1.375627664017804E-2</c:v>
                </c:pt>
                <c:pt idx="245">
                  <c:v>4.1535973945805313E-2</c:v>
                </c:pt>
                <c:pt idx="246">
                  <c:v>9.4118187113192628E-3</c:v>
                </c:pt>
                <c:pt idx="247">
                  <c:v>0</c:v>
                </c:pt>
                <c:pt idx="248">
                  <c:v>7.5115078598261484E-3</c:v>
                </c:pt>
                <c:pt idx="249">
                  <c:v>9.9620886904365963E-2</c:v>
                </c:pt>
                <c:pt idx="250">
                  <c:v>0.18682169485691116</c:v>
                </c:pt>
                <c:pt idx="251">
                  <c:v>1.5910687498184843</c:v>
                </c:pt>
                <c:pt idx="252">
                  <c:v>0.50924724140186273</c:v>
                </c:pt>
                <c:pt idx="253">
                  <c:v>0.53353187573653937</c:v>
                </c:pt>
                <c:pt idx="254">
                  <c:v>1.2231342759017036</c:v>
                </c:pt>
                <c:pt idx="255">
                  <c:v>6.9212630734901124</c:v>
                </c:pt>
                <c:pt idx="256">
                  <c:v>1.9130526961886949</c:v>
                </c:pt>
                <c:pt idx="257">
                  <c:v>1.2506658215428395</c:v>
                </c:pt>
                <c:pt idx="258">
                  <c:v>0.23732599044024402</c:v>
                </c:pt>
                <c:pt idx="259">
                  <c:v>0.10261076445531211</c:v>
                </c:pt>
                <c:pt idx="260">
                  <c:v>1.0109749919979389E-2</c:v>
                </c:pt>
                <c:pt idx="261">
                  <c:v>0</c:v>
                </c:pt>
                <c:pt idx="262">
                  <c:v>1.6893572429420194E-3</c:v>
                </c:pt>
                <c:pt idx="263">
                  <c:v>3.5873635752987506E-3</c:v>
                </c:pt>
                <c:pt idx="264">
                  <c:v>0</c:v>
                </c:pt>
                <c:pt idx="265">
                  <c:v>2.4215127032619767E-3</c:v>
                </c:pt>
                <c:pt idx="266">
                  <c:v>1.5430435160925638E-2</c:v>
                </c:pt>
                <c:pt idx="267">
                  <c:v>0.39031099381504641</c:v>
                </c:pt>
                <c:pt idx="268">
                  <c:v>1.0264967696228391</c:v>
                </c:pt>
                <c:pt idx="269">
                  <c:v>14.166295557813145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15D-4F48-B627-340275CBD536}"/>
            </c:ext>
          </c:extLst>
        </c:ser>
        <c:ser>
          <c:idx val="6"/>
          <c:order val="6"/>
          <c:tx>
            <c:strRef>
              <c:f>'Mass Spectra pH 4 pos'!$H$1</c:f>
              <c:strCache>
                <c:ptCount val="1"/>
              </c:strCache>
            </c:strRef>
          </c:tx>
          <c:spPr>
            <a:ln w="9525" cap="rnd">
              <a:solidFill>
                <a:srgbClr val="F79646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pos'!$H$2:$H$271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3.8030963736576676E-2</c:v>
                </c:pt>
                <c:pt idx="3">
                  <c:v>4.2549922604354462</c:v>
                </c:pt>
                <c:pt idx="4">
                  <c:v>0.43116141968036131</c:v>
                </c:pt>
                <c:pt idx="5">
                  <c:v>5.0032645663812512E-2</c:v>
                </c:pt>
                <c:pt idx="6">
                  <c:v>2.7508138228684222E-3</c:v>
                </c:pt>
                <c:pt idx="7">
                  <c:v>7.3193921906378771E-3</c:v>
                </c:pt>
                <c:pt idx="8">
                  <c:v>0</c:v>
                </c:pt>
                <c:pt idx="9">
                  <c:v>6.6611017776282352E-2</c:v>
                </c:pt>
                <c:pt idx="10">
                  <c:v>2.1606229510259228E-2</c:v>
                </c:pt>
                <c:pt idx="11">
                  <c:v>2.3795010722791448</c:v>
                </c:pt>
                <c:pt idx="12">
                  <c:v>1.2729528388485818</c:v>
                </c:pt>
                <c:pt idx="13">
                  <c:v>1.4898867099354431</c:v>
                </c:pt>
                <c:pt idx="14">
                  <c:v>0.75537329266969122</c:v>
                </c:pt>
                <c:pt idx="15">
                  <c:v>5.5219252549087141</c:v>
                </c:pt>
                <c:pt idx="16">
                  <c:v>17.05967608228428</c:v>
                </c:pt>
                <c:pt idx="17">
                  <c:v>13.276959387952092</c:v>
                </c:pt>
                <c:pt idx="18">
                  <c:v>0.97411344628518926</c:v>
                </c:pt>
                <c:pt idx="19">
                  <c:v>5.6259851502425559E-2</c:v>
                </c:pt>
                <c:pt idx="20">
                  <c:v>1.5919565194683998E-2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3.0299672219992892E-2</c:v>
                </c:pt>
                <c:pt idx="25">
                  <c:v>3.6609132610626549</c:v>
                </c:pt>
                <c:pt idx="26">
                  <c:v>0.19877311745307499</c:v>
                </c:pt>
                <c:pt idx="27">
                  <c:v>1.638433062898736</c:v>
                </c:pt>
                <c:pt idx="28">
                  <c:v>5.1218716145104523E-2</c:v>
                </c:pt>
                <c:pt idx="29">
                  <c:v>0</c:v>
                </c:pt>
                <c:pt idx="30">
                  <c:v>0.4872628052944688</c:v>
                </c:pt>
                <c:pt idx="31">
                  <c:v>0.92351260935459956</c:v>
                </c:pt>
                <c:pt idx="32">
                  <c:v>0.19425970771426113</c:v>
                </c:pt>
                <c:pt idx="33">
                  <c:v>0.26803481201776591</c:v>
                </c:pt>
                <c:pt idx="34">
                  <c:v>2.9237332141657348</c:v>
                </c:pt>
                <c:pt idx="35">
                  <c:v>100</c:v>
                </c:pt>
                <c:pt idx="36">
                  <c:v>3.6616198157575286</c:v>
                </c:pt>
                <c:pt idx="37">
                  <c:v>0.90954507705423782</c:v>
                </c:pt>
                <c:pt idx="38">
                  <c:v>0.30425200539144792</c:v>
                </c:pt>
                <c:pt idx="39">
                  <c:v>8.0712775674191484</c:v>
                </c:pt>
                <c:pt idx="40">
                  <c:v>0.4187780210276203</c:v>
                </c:pt>
                <c:pt idx="41">
                  <c:v>1.5806292603211252</c:v>
                </c:pt>
                <c:pt idx="42">
                  <c:v>0.77472419306947049</c:v>
                </c:pt>
                <c:pt idx="43">
                  <c:v>4.5595453543096971</c:v>
                </c:pt>
                <c:pt idx="44">
                  <c:v>0.58271172068910559</c:v>
                </c:pt>
                <c:pt idx="45">
                  <c:v>1.6500910444861405</c:v>
                </c:pt>
                <c:pt idx="46">
                  <c:v>0.12150923393143383</c:v>
                </c:pt>
                <c:pt idx="47">
                  <c:v>0.71824034195629716</c:v>
                </c:pt>
                <c:pt idx="48">
                  <c:v>0</c:v>
                </c:pt>
                <c:pt idx="49">
                  <c:v>0.92373903142765412</c:v>
                </c:pt>
                <c:pt idx="50">
                  <c:v>9.6734568081902672E-2</c:v>
                </c:pt>
                <c:pt idx="51">
                  <c:v>0</c:v>
                </c:pt>
                <c:pt idx="52">
                  <c:v>0.13490456552472174</c:v>
                </c:pt>
                <c:pt idx="53">
                  <c:v>3.3890004797073985</c:v>
                </c:pt>
                <c:pt idx="54">
                  <c:v>0.18195511357881958</c:v>
                </c:pt>
                <c:pt idx="55">
                  <c:v>0.437584652546404</c:v>
                </c:pt>
                <c:pt idx="56">
                  <c:v>0.10090657246942367</c:v>
                </c:pt>
                <c:pt idx="57">
                  <c:v>0.25898324316180971</c:v>
                </c:pt>
                <c:pt idx="58">
                  <c:v>0.12217237590880087</c:v>
                </c:pt>
                <c:pt idx="59">
                  <c:v>1.7073156452058518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10.404346540638642</c:v>
                </c:pt>
                <c:pt idx="64">
                  <c:v>0.6237248411763503</c:v>
                </c:pt>
                <c:pt idx="65">
                  <c:v>7.3071240365385339</c:v>
                </c:pt>
                <c:pt idx="66">
                  <c:v>1.0102549963218712</c:v>
                </c:pt>
                <c:pt idx="67">
                  <c:v>6.0560205276298094</c:v>
                </c:pt>
                <c:pt idx="68">
                  <c:v>0.33583348570523058</c:v>
                </c:pt>
                <c:pt idx="69">
                  <c:v>0</c:v>
                </c:pt>
                <c:pt idx="70">
                  <c:v>0</c:v>
                </c:pt>
                <c:pt idx="71">
                  <c:v>0.18271746067858419</c:v>
                </c:pt>
                <c:pt idx="72">
                  <c:v>0.34055797328540049</c:v>
                </c:pt>
                <c:pt idx="73">
                  <c:v>1.0926586097490671</c:v>
                </c:pt>
                <c:pt idx="74">
                  <c:v>0</c:v>
                </c:pt>
                <c:pt idx="75">
                  <c:v>0</c:v>
                </c:pt>
                <c:pt idx="76">
                  <c:v>6.6545601892809655E-2</c:v>
                </c:pt>
                <c:pt idx="77">
                  <c:v>0.1494032807755227</c:v>
                </c:pt>
                <c:pt idx="78">
                  <c:v>0</c:v>
                </c:pt>
                <c:pt idx="79">
                  <c:v>0.20163344398107128</c:v>
                </c:pt>
                <c:pt idx="80">
                  <c:v>1.4236445118572092</c:v>
                </c:pt>
                <c:pt idx="81">
                  <c:v>17.019186944196289</c:v>
                </c:pt>
                <c:pt idx="82">
                  <c:v>1.0620181438217724</c:v>
                </c:pt>
                <c:pt idx="83">
                  <c:v>0.12188734412549433</c:v>
                </c:pt>
                <c:pt idx="84">
                  <c:v>0</c:v>
                </c:pt>
                <c:pt idx="85">
                  <c:v>0.17430450919924964</c:v>
                </c:pt>
                <c:pt idx="86">
                  <c:v>0</c:v>
                </c:pt>
                <c:pt idx="87">
                  <c:v>0.18822501459536539</c:v>
                </c:pt>
                <c:pt idx="88">
                  <c:v>0.52847097497671969</c:v>
                </c:pt>
                <c:pt idx="89">
                  <c:v>6.3511559442057059</c:v>
                </c:pt>
                <c:pt idx="90">
                  <c:v>0.46849805525995247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5.4944601109099711E-2</c:v>
                </c:pt>
                <c:pt idx="95">
                  <c:v>0.13513144643844463</c:v>
                </c:pt>
                <c:pt idx="96">
                  <c:v>8.0349903758981517E-3</c:v>
                </c:pt>
                <c:pt idx="97">
                  <c:v>8.4319539884018996E-2</c:v>
                </c:pt>
                <c:pt idx="98">
                  <c:v>0.20761416993728762</c:v>
                </c:pt>
                <c:pt idx="99">
                  <c:v>3.0688092294199674</c:v>
                </c:pt>
                <c:pt idx="100">
                  <c:v>0.21872274316555551</c:v>
                </c:pt>
                <c:pt idx="101">
                  <c:v>0.35336517729892203</c:v>
                </c:pt>
                <c:pt idx="102">
                  <c:v>2.6964455820081314E-2</c:v>
                </c:pt>
                <c:pt idx="103">
                  <c:v>0.16310189828449023</c:v>
                </c:pt>
                <c:pt idx="104">
                  <c:v>0.10897937620606174</c:v>
                </c:pt>
                <c:pt idx="105">
                  <c:v>1.3055177983979913</c:v>
                </c:pt>
                <c:pt idx="106">
                  <c:v>0.44660719471987947</c:v>
                </c:pt>
                <c:pt idx="107">
                  <c:v>0.91580390206292173</c:v>
                </c:pt>
                <c:pt idx="108">
                  <c:v>0.28925147509759286</c:v>
                </c:pt>
                <c:pt idx="109">
                  <c:v>1.0771594963734525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0.85664286755559527</c:v>
                </c:pt>
                <c:pt idx="114">
                  <c:v>9.879158057728181E-2</c:v>
                </c:pt>
                <c:pt idx="115">
                  <c:v>0.21940192294821587</c:v>
                </c:pt>
                <c:pt idx="116">
                  <c:v>6.7311890396936955E-2</c:v>
                </c:pt>
                <c:pt idx="117">
                  <c:v>0.33979039500315089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0.11506593777400959</c:v>
                </c:pt>
                <c:pt idx="123">
                  <c:v>1.339168413433242</c:v>
                </c:pt>
                <c:pt idx="124">
                  <c:v>8.7990668943531622E-2</c:v>
                </c:pt>
                <c:pt idx="125">
                  <c:v>4.4883344464043344E-2</c:v>
                </c:pt>
                <c:pt idx="126">
                  <c:v>5.7859400881773729E-2</c:v>
                </c:pt>
                <c:pt idx="127">
                  <c:v>0.52819141275663339</c:v>
                </c:pt>
                <c:pt idx="128">
                  <c:v>0.66209918264607859</c:v>
                </c:pt>
                <c:pt idx="129">
                  <c:v>1.2032569144508063</c:v>
                </c:pt>
                <c:pt idx="130">
                  <c:v>0.1348824840034028</c:v>
                </c:pt>
                <c:pt idx="131">
                  <c:v>0.54210922832830555</c:v>
                </c:pt>
                <c:pt idx="132">
                  <c:v>8.7735939062978927E-2</c:v>
                </c:pt>
                <c:pt idx="133">
                  <c:v>0.19587199984516176</c:v>
                </c:pt>
                <c:pt idx="134">
                  <c:v>0</c:v>
                </c:pt>
                <c:pt idx="135">
                  <c:v>1.138094669165679</c:v>
                </c:pt>
                <c:pt idx="136">
                  <c:v>0</c:v>
                </c:pt>
                <c:pt idx="137">
                  <c:v>1.2922239592477565</c:v>
                </c:pt>
                <c:pt idx="138">
                  <c:v>8.8354912669473748E-2</c:v>
                </c:pt>
                <c:pt idx="139">
                  <c:v>9.2608994795127433E-3</c:v>
                </c:pt>
                <c:pt idx="140">
                  <c:v>0</c:v>
                </c:pt>
                <c:pt idx="141">
                  <c:v>8.7706816367628504E-2</c:v>
                </c:pt>
                <c:pt idx="142">
                  <c:v>0</c:v>
                </c:pt>
                <c:pt idx="143">
                  <c:v>0.10588893926116844</c:v>
                </c:pt>
                <c:pt idx="144">
                  <c:v>3.2543980313353191E-2</c:v>
                </c:pt>
                <c:pt idx="145">
                  <c:v>0.21516030497353753</c:v>
                </c:pt>
                <c:pt idx="146">
                  <c:v>0.17633901620138878</c:v>
                </c:pt>
                <c:pt idx="147">
                  <c:v>0.82742046236754008</c:v>
                </c:pt>
                <c:pt idx="148">
                  <c:v>8.8197765816199827E-2</c:v>
                </c:pt>
                <c:pt idx="149">
                  <c:v>2.7049397787250681E-2</c:v>
                </c:pt>
                <c:pt idx="150">
                  <c:v>0</c:v>
                </c:pt>
                <c:pt idx="151">
                  <c:v>3.5877813382005345E-2</c:v>
                </c:pt>
                <c:pt idx="152">
                  <c:v>7.2654027700096869E-3</c:v>
                </c:pt>
                <c:pt idx="153">
                  <c:v>4.3089642700791297E-2</c:v>
                </c:pt>
                <c:pt idx="154">
                  <c:v>1.8107068970293237E-3</c:v>
                </c:pt>
                <c:pt idx="155">
                  <c:v>2.6838522597049223E-2</c:v>
                </c:pt>
                <c:pt idx="156">
                  <c:v>5.2477141111653421E-2</c:v>
                </c:pt>
                <c:pt idx="157">
                  <c:v>0.27106548060520069</c:v>
                </c:pt>
                <c:pt idx="158">
                  <c:v>5.3914093443293828E-2</c:v>
                </c:pt>
                <c:pt idx="159">
                  <c:v>0.14337547267120801</c:v>
                </c:pt>
                <c:pt idx="160">
                  <c:v>1.9512202200482824E-2</c:v>
                </c:pt>
                <c:pt idx="161">
                  <c:v>0.11992966655033463</c:v>
                </c:pt>
                <c:pt idx="162">
                  <c:v>1.2343147449357628E-2</c:v>
                </c:pt>
                <c:pt idx="163">
                  <c:v>3.5635580717538404E-2</c:v>
                </c:pt>
                <c:pt idx="164">
                  <c:v>0.49111010305623848</c:v>
                </c:pt>
                <c:pt idx="165">
                  <c:v>2.7939835982853576</c:v>
                </c:pt>
                <c:pt idx="166">
                  <c:v>0.44510839960598747</c:v>
                </c:pt>
                <c:pt idx="167">
                  <c:v>0.1599848190402651</c:v>
                </c:pt>
                <c:pt idx="168">
                  <c:v>0.17776640999775831</c:v>
                </c:pt>
                <c:pt idx="169">
                  <c:v>3.9501156856978172E-2</c:v>
                </c:pt>
                <c:pt idx="170">
                  <c:v>8.5655755234756367E-3</c:v>
                </c:pt>
                <c:pt idx="171">
                  <c:v>3.3982585421696035E-2</c:v>
                </c:pt>
                <c:pt idx="172">
                  <c:v>0</c:v>
                </c:pt>
                <c:pt idx="173">
                  <c:v>0.19945952650168666</c:v>
                </c:pt>
                <c:pt idx="174">
                  <c:v>1.244834196010693</c:v>
                </c:pt>
                <c:pt idx="175">
                  <c:v>1.3279142216286164</c:v>
                </c:pt>
                <c:pt idx="176">
                  <c:v>0.19329749608920627</c:v>
                </c:pt>
                <c:pt idx="177">
                  <c:v>0.11983695997286557</c:v>
                </c:pt>
                <c:pt idx="178">
                  <c:v>6.6150375802920186E-2</c:v>
                </c:pt>
                <c:pt idx="179">
                  <c:v>0.75887070807169998</c:v>
                </c:pt>
                <c:pt idx="180">
                  <c:v>7.6380078696900139E-2</c:v>
                </c:pt>
                <c:pt idx="181">
                  <c:v>0</c:v>
                </c:pt>
                <c:pt idx="182">
                  <c:v>0</c:v>
                </c:pt>
                <c:pt idx="183">
                  <c:v>9.4575805257938073E-2</c:v>
                </c:pt>
                <c:pt idx="184">
                  <c:v>0.16396097440206617</c:v>
                </c:pt>
                <c:pt idx="185">
                  <c:v>1.3011953775872238E-2</c:v>
                </c:pt>
                <c:pt idx="186">
                  <c:v>1.4699422967198984E-2</c:v>
                </c:pt>
                <c:pt idx="187">
                  <c:v>7.1153067958168698E-2</c:v>
                </c:pt>
                <c:pt idx="188">
                  <c:v>2.2038735304826047E-2</c:v>
                </c:pt>
                <c:pt idx="189">
                  <c:v>0.34469245647664448</c:v>
                </c:pt>
                <c:pt idx="190">
                  <c:v>5.509563204045393E-2</c:v>
                </c:pt>
                <c:pt idx="191">
                  <c:v>5.8447883440279555E-2</c:v>
                </c:pt>
                <c:pt idx="192">
                  <c:v>0.55639115518441928</c:v>
                </c:pt>
                <c:pt idx="193">
                  <c:v>2.8092835456243628</c:v>
                </c:pt>
                <c:pt idx="194">
                  <c:v>0.80068334902035687</c:v>
                </c:pt>
                <c:pt idx="195">
                  <c:v>1.1830535197930485</c:v>
                </c:pt>
                <c:pt idx="196">
                  <c:v>0.26083613563444069</c:v>
                </c:pt>
                <c:pt idx="197">
                  <c:v>0.17010114579802077</c:v>
                </c:pt>
                <c:pt idx="198">
                  <c:v>2.7909911093258254E-2</c:v>
                </c:pt>
                <c:pt idx="199">
                  <c:v>4.3277063413834499E-2</c:v>
                </c:pt>
                <c:pt idx="200">
                  <c:v>8.7865632783787524E-4</c:v>
                </c:pt>
                <c:pt idx="201">
                  <c:v>0</c:v>
                </c:pt>
                <c:pt idx="202">
                  <c:v>0.10572004526544732</c:v>
                </c:pt>
                <c:pt idx="203">
                  <c:v>0.72416220154866939</c:v>
                </c:pt>
                <c:pt idx="204">
                  <c:v>9.2381208184670452E-2</c:v>
                </c:pt>
                <c:pt idx="205">
                  <c:v>0.26686705420242796</c:v>
                </c:pt>
                <c:pt idx="206">
                  <c:v>3.0833770141729736E-2</c:v>
                </c:pt>
                <c:pt idx="207">
                  <c:v>6.1960059034771565E-2</c:v>
                </c:pt>
                <c:pt idx="208">
                  <c:v>5.7652023444617694E-2</c:v>
                </c:pt>
                <c:pt idx="209">
                  <c:v>0.36266188380828307</c:v>
                </c:pt>
                <c:pt idx="210">
                  <c:v>9.5790011443097928E-2</c:v>
                </c:pt>
                <c:pt idx="211">
                  <c:v>0.14041462003652927</c:v>
                </c:pt>
                <c:pt idx="212">
                  <c:v>2.0293548304807101E-2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0.11991785007765171</c:v>
                </c:pt>
                <c:pt idx="218">
                  <c:v>1.9000199403325015E-2</c:v>
                </c:pt>
                <c:pt idx="219">
                  <c:v>3.2897265055414335E-2</c:v>
                </c:pt>
                <c:pt idx="220">
                  <c:v>0.61302020709791238</c:v>
                </c:pt>
                <c:pt idx="221">
                  <c:v>1.2080174250302624</c:v>
                </c:pt>
                <c:pt idx="222">
                  <c:v>0.24636048357039661</c:v>
                </c:pt>
                <c:pt idx="223">
                  <c:v>0.2549661148107682</c:v>
                </c:pt>
                <c:pt idx="224">
                  <c:v>5.7985019791395101E-2</c:v>
                </c:pt>
                <c:pt idx="225">
                  <c:v>8.4543589869722574E-2</c:v>
                </c:pt>
                <c:pt idx="226">
                  <c:v>8.586886851473673E-3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6.7340074623737046E-3</c:v>
                </c:pt>
                <c:pt idx="235">
                  <c:v>7.8386613688099779E-2</c:v>
                </c:pt>
                <c:pt idx="236">
                  <c:v>0.27522303557322914</c:v>
                </c:pt>
                <c:pt idx="237">
                  <c:v>1.2973495412860903</c:v>
                </c:pt>
                <c:pt idx="238">
                  <c:v>0.59275984048063535</c:v>
                </c:pt>
                <c:pt idx="239">
                  <c:v>1.7626555999111704</c:v>
                </c:pt>
                <c:pt idx="240">
                  <c:v>0.49244209128990674</c:v>
                </c:pt>
                <c:pt idx="241">
                  <c:v>0.67032333682235301</c:v>
                </c:pt>
                <c:pt idx="242">
                  <c:v>0.15307600611804517</c:v>
                </c:pt>
                <c:pt idx="243">
                  <c:v>0.10535446194045336</c:v>
                </c:pt>
                <c:pt idx="244">
                  <c:v>1.1986521404108637E-2</c:v>
                </c:pt>
                <c:pt idx="245">
                  <c:v>4.6017026575808757E-2</c:v>
                </c:pt>
                <c:pt idx="246">
                  <c:v>0</c:v>
                </c:pt>
                <c:pt idx="247">
                  <c:v>0</c:v>
                </c:pt>
                <c:pt idx="248">
                  <c:v>3.6081303398989872E-3</c:v>
                </c:pt>
                <c:pt idx="249">
                  <c:v>0.11210425933854759</c:v>
                </c:pt>
                <c:pt idx="250">
                  <c:v>0.1844607626214381</c:v>
                </c:pt>
                <c:pt idx="251">
                  <c:v>1.4789078089200141</c:v>
                </c:pt>
                <c:pt idx="252">
                  <c:v>0.50404841195639094</c:v>
                </c:pt>
                <c:pt idx="253">
                  <c:v>0.5061243315596079</c:v>
                </c:pt>
                <c:pt idx="254">
                  <c:v>1.3038225273935111</c:v>
                </c:pt>
                <c:pt idx="255">
                  <c:v>7.0728302580067206</c:v>
                </c:pt>
                <c:pt idx="256">
                  <c:v>1.9762411508510431</c:v>
                </c:pt>
                <c:pt idx="257">
                  <c:v>1.309308328966458</c:v>
                </c:pt>
                <c:pt idx="258">
                  <c:v>0.26866276254240917</c:v>
                </c:pt>
                <c:pt idx="259">
                  <c:v>9.2835176345256218E-2</c:v>
                </c:pt>
                <c:pt idx="260">
                  <c:v>1.5769912165894007E-2</c:v>
                </c:pt>
                <c:pt idx="261">
                  <c:v>0</c:v>
                </c:pt>
                <c:pt idx="262">
                  <c:v>4.2554776045618655E-3</c:v>
                </c:pt>
                <c:pt idx="263">
                  <c:v>1.6889879669937809E-3</c:v>
                </c:pt>
                <c:pt idx="264">
                  <c:v>0</c:v>
                </c:pt>
                <c:pt idx="265">
                  <c:v>5.1821906599033222E-4</c:v>
                </c:pt>
                <c:pt idx="266">
                  <c:v>2.1297719792921336E-2</c:v>
                </c:pt>
                <c:pt idx="267">
                  <c:v>0.38484495379545175</c:v>
                </c:pt>
                <c:pt idx="268">
                  <c:v>1.0898848877677489</c:v>
                </c:pt>
                <c:pt idx="269">
                  <c:v>14.053135647527011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5D-4F48-B627-340275CBD536}"/>
            </c:ext>
          </c:extLst>
        </c:ser>
        <c:ser>
          <c:idx val="7"/>
          <c:order val="7"/>
          <c:tx>
            <c:strRef>
              <c:f>'Mass Spectra pH 4 pos'!$I$1</c:f>
              <c:strCache>
                <c:ptCount val="1"/>
              </c:strCache>
            </c:strRef>
          </c:tx>
          <c:spPr>
            <a:ln w="9525" cap="rnd">
              <a:solidFill>
                <a:srgbClr val="F79646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pos'!$I$2:$I$271</c:f>
              <c:numCache>
                <c:formatCode>General</c:formatCode>
                <c:ptCount val="270"/>
                <c:pt idx="0">
                  <c:v>2.862252020531612E-3</c:v>
                </c:pt>
                <c:pt idx="1">
                  <c:v>0</c:v>
                </c:pt>
                <c:pt idx="2">
                  <c:v>3.6117062781971736E-2</c:v>
                </c:pt>
                <c:pt idx="3">
                  <c:v>3.8213489236250187</c:v>
                </c:pt>
                <c:pt idx="4">
                  <c:v>0.38503066214385284</c:v>
                </c:pt>
                <c:pt idx="5">
                  <c:v>4.2440280227929589E-2</c:v>
                </c:pt>
                <c:pt idx="6">
                  <c:v>2.2155525397795674E-3</c:v>
                </c:pt>
                <c:pt idx="7">
                  <c:v>1.0699555293252035E-2</c:v>
                </c:pt>
                <c:pt idx="8">
                  <c:v>3.5243936979030377E-3</c:v>
                </c:pt>
                <c:pt idx="9">
                  <c:v>0.41061871175538939</c:v>
                </c:pt>
                <c:pt idx="10">
                  <c:v>3.659492754099597E-2</c:v>
                </c:pt>
                <c:pt idx="11">
                  <c:v>2.9275720485124377</c:v>
                </c:pt>
                <c:pt idx="12">
                  <c:v>1.5731329212954617</c:v>
                </c:pt>
                <c:pt idx="13">
                  <c:v>6.3812895195592931</c:v>
                </c:pt>
                <c:pt idx="14">
                  <c:v>0.92645330256147262</c:v>
                </c:pt>
                <c:pt idx="15">
                  <c:v>7.4946148893231666</c:v>
                </c:pt>
                <c:pt idx="16">
                  <c:v>17.223085562229741</c:v>
                </c:pt>
                <c:pt idx="17">
                  <c:v>16.214359442724582</c:v>
                </c:pt>
                <c:pt idx="18">
                  <c:v>1.1894503075413665</c:v>
                </c:pt>
                <c:pt idx="19">
                  <c:v>7.3745678651935709E-2</c:v>
                </c:pt>
                <c:pt idx="20">
                  <c:v>2.1779340051663626E-2</c:v>
                </c:pt>
                <c:pt idx="21">
                  <c:v>2.8090445025142814E-2</c:v>
                </c:pt>
                <c:pt idx="22">
                  <c:v>3.9262466489236886E-3</c:v>
                </c:pt>
                <c:pt idx="23">
                  <c:v>0.42551074976702213</c:v>
                </c:pt>
                <c:pt idx="24">
                  <c:v>7.7938262658340363E-2</c:v>
                </c:pt>
                <c:pt idx="25">
                  <c:v>4.5162805471587726</c:v>
                </c:pt>
                <c:pt idx="26">
                  <c:v>0.27241352728649171</c:v>
                </c:pt>
                <c:pt idx="27">
                  <c:v>2.1198683062554808</c:v>
                </c:pt>
                <c:pt idx="28">
                  <c:v>0.11835382426968666</c:v>
                </c:pt>
                <c:pt idx="29">
                  <c:v>0</c:v>
                </c:pt>
                <c:pt idx="30">
                  <c:v>0.58712227884454737</c:v>
                </c:pt>
                <c:pt idx="31">
                  <c:v>1.8104444847519179</c:v>
                </c:pt>
                <c:pt idx="32">
                  <c:v>0.22451698899623107</c:v>
                </c:pt>
                <c:pt idx="33">
                  <c:v>0.30095092992540262</c:v>
                </c:pt>
                <c:pt idx="34">
                  <c:v>2.7562167228957284</c:v>
                </c:pt>
                <c:pt idx="35">
                  <c:v>100</c:v>
                </c:pt>
                <c:pt idx="36">
                  <c:v>3.78607333162015</c:v>
                </c:pt>
                <c:pt idx="37">
                  <c:v>1.2398600831579982</c:v>
                </c:pt>
                <c:pt idx="38">
                  <c:v>0.44245487062796696</c:v>
                </c:pt>
                <c:pt idx="39">
                  <c:v>9.473510752260534</c:v>
                </c:pt>
                <c:pt idx="40">
                  <c:v>0.58621177364771249</c:v>
                </c:pt>
                <c:pt idx="41">
                  <c:v>2.1370042559240177</c:v>
                </c:pt>
                <c:pt idx="42">
                  <c:v>0.84239298494430959</c:v>
                </c:pt>
                <c:pt idx="43">
                  <c:v>4.7816727648444308</c:v>
                </c:pt>
                <c:pt idx="44">
                  <c:v>0.60167546810640737</c:v>
                </c:pt>
                <c:pt idx="45">
                  <c:v>2.0678173125311359</c:v>
                </c:pt>
                <c:pt idx="46">
                  <c:v>0.14807863661044393</c:v>
                </c:pt>
                <c:pt idx="47">
                  <c:v>0.8229983642307318</c:v>
                </c:pt>
                <c:pt idx="48">
                  <c:v>0</c:v>
                </c:pt>
                <c:pt idx="49">
                  <c:v>0</c:v>
                </c:pt>
                <c:pt idx="50">
                  <c:v>7.1903536379534255E-2</c:v>
                </c:pt>
                <c:pt idx="51">
                  <c:v>0.67403728664278106</c:v>
                </c:pt>
                <c:pt idx="52">
                  <c:v>0.26528638541888316</c:v>
                </c:pt>
                <c:pt idx="53">
                  <c:v>3.7978459608155282</c:v>
                </c:pt>
                <c:pt idx="54">
                  <c:v>0.20650169820640199</c:v>
                </c:pt>
                <c:pt idx="55">
                  <c:v>0.46377677406954132</c:v>
                </c:pt>
                <c:pt idx="56">
                  <c:v>0.13332483717228169</c:v>
                </c:pt>
                <c:pt idx="57">
                  <c:v>0.23207107311754047</c:v>
                </c:pt>
                <c:pt idx="58">
                  <c:v>0.13860960668062397</c:v>
                </c:pt>
                <c:pt idx="59">
                  <c:v>2.0110394607887496</c:v>
                </c:pt>
                <c:pt idx="60">
                  <c:v>0.24782609254476642</c:v>
                </c:pt>
                <c:pt idx="61">
                  <c:v>3.4045219580603643</c:v>
                </c:pt>
                <c:pt idx="62">
                  <c:v>0.93399390760410173</c:v>
                </c:pt>
                <c:pt idx="63">
                  <c:v>13.737739482775266</c:v>
                </c:pt>
                <c:pt idx="64">
                  <c:v>1.1616818885376219</c:v>
                </c:pt>
                <c:pt idx="65">
                  <c:v>9.0405351529986095</c:v>
                </c:pt>
                <c:pt idx="66">
                  <c:v>1.2054700612307867</c:v>
                </c:pt>
                <c:pt idx="67">
                  <c:v>7.2786202522193646</c:v>
                </c:pt>
                <c:pt idx="68">
                  <c:v>0.42205203676231928</c:v>
                </c:pt>
                <c:pt idx="69">
                  <c:v>4.8115038178829644E-2</c:v>
                </c:pt>
                <c:pt idx="70">
                  <c:v>2.5993708580731446E-2</c:v>
                </c:pt>
                <c:pt idx="71">
                  <c:v>0.29865473477045063</c:v>
                </c:pt>
                <c:pt idx="72">
                  <c:v>0.19343003534947367</c:v>
                </c:pt>
                <c:pt idx="73">
                  <c:v>7.617974159765184E-2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0.32192855535798387</c:v>
                </c:pt>
                <c:pt idx="78">
                  <c:v>4.9146303630277242E-2</c:v>
                </c:pt>
                <c:pt idx="79">
                  <c:v>0.47772524046049863</c:v>
                </c:pt>
                <c:pt idx="80">
                  <c:v>1.7680194789017174</c:v>
                </c:pt>
                <c:pt idx="81">
                  <c:v>21.551424761495131</c:v>
                </c:pt>
                <c:pt idx="82">
                  <c:v>1.3589801898298945</c:v>
                </c:pt>
                <c:pt idx="83">
                  <c:v>0.21282894060957355</c:v>
                </c:pt>
                <c:pt idx="84">
                  <c:v>3.0777636427560547E-2</c:v>
                </c:pt>
                <c:pt idx="85">
                  <c:v>0.17822356992844235</c:v>
                </c:pt>
                <c:pt idx="86">
                  <c:v>5.1293835561763673E-2</c:v>
                </c:pt>
                <c:pt idx="87">
                  <c:v>0.38609833688273343</c:v>
                </c:pt>
                <c:pt idx="88">
                  <c:v>0.66639746577836301</c:v>
                </c:pt>
                <c:pt idx="89">
                  <c:v>7.7560809861779072</c:v>
                </c:pt>
                <c:pt idx="90">
                  <c:v>0.82416152541521071</c:v>
                </c:pt>
                <c:pt idx="91">
                  <c:v>0.57215049971730525</c:v>
                </c:pt>
                <c:pt idx="92">
                  <c:v>5.3389242555007051E-2</c:v>
                </c:pt>
                <c:pt idx="93">
                  <c:v>7.2067026439979073E-2</c:v>
                </c:pt>
                <c:pt idx="94">
                  <c:v>6.5299832298158389E-2</c:v>
                </c:pt>
                <c:pt idx="95">
                  <c:v>0.18044326141502073</c:v>
                </c:pt>
                <c:pt idx="96">
                  <c:v>1.9615803952679669E-2</c:v>
                </c:pt>
                <c:pt idx="97">
                  <c:v>0.11846510906473481</c:v>
                </c:pt>
                <c:pt idx="98">
                  <c:v>0.30311379723905191</c:v>
                </c:pt>
                <c:pt idx="99">
                  <c:v>3.8585172133338199</c:v>
                </c:pt>
                <c:pt idx="100">
                  <c:v>0.26184258437931662</c:v>
                </c:pt>
                <c:pt idx="101">
                  <c:v>0.43230834192593454</c:v>
                </c:pt>
                <c:pt idx="102">
                  <c:v>6.7019598065376135E-2</c:v>
                </c:pt>
                <c:pt idx="103">
                  <c:v>0.21019860145013891</c:v>
                </c:pt>
                <c:pt idx="104">
                  <c:v>0.17385145140521985</c:v>
                </c:pt>
                <c:pt idx="105">
                  <c:v>1.7377472535743834</c:v>
                </c:pt>
                <c:pt idx="106">
                  <c:v>0.46994509766058962</c:v>
                </c:pt>
                <c:pt idx="107">
                  <c:v>1.1858500058980861</c:v>
                </c:pt>
                <c:pt idx="108">
                  <c:v>0.36168587884176728</c:v>
                </c:pt>
                <c:pt idx="109">
                  <c:v>1.3752489834503185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0.91534310798920659</c:v>
                </c:pt>
                <c:pt idx="114">
                  <c:v>9.8039057805794846E-2</c:v>
                </c:pt>
                <c:pt idx="115">
                  <c:v>0.29765586382629955</c:v>
                </c:pt>
                <c:pt idx="116">
                  <c:v>8.4125235641631643E-2</c:v>
                </c:pt>
                <c:pt idx="117">
                  <c:v>0.449447194691248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0.13475134777420789</c:v>
                </c:pt>
                <c:pt idx="123">
                  <c:v>1.7985437443795942</c:v>
                </c:pt>
                <c:pt idx="124">
                  <c:v>0.16839222910979693</c:v>
                </c:pt>
                <c:pt idx="125">
                  <c:v>9.5325092588798233E-2</c:v>
                </c:pt>
                <c:pt idx="126">
                  <c:v>8.7584221148237093E-2</c:v>
                </c:pt>
                <c:pt idx="127">
                  <c:v>0.14901564419886282</c:v>
                </c:pt>
                <c:pt idx="128">
                  <c:v>0</c:v>
                </c:pt>
                <c:pt idx="129">
                  <c:v>0.31273156842977939</c:v>
                </c:pt>
                <c:pt idx="130">
                  <c:v>2.2313116555181525E-3</c:v>
                </c:pt>
                <c:pt idx="131">
                  <c:v>0.61389256828226446</c:v>
                </c:pt>
                <c:pt idx="132">
                  <c:v>0.1154114538167252</c:v>
                </c:pt>
                <c:pt idx="133">
                  <c:v>0.46676626605598431</c:v>
                </c:pt>
                <c:pt idx="134">
                  <c:v>0.15176072457390727</c:v>
                </c:pt>
                <c:pt idx="135">
                  <c:v>1.5150507789936696</c:v>
                </c:pt>
                <c:pt idx="136">
                  <c:v>0.29764212164988285</c:v>
                </c:pt>
                <c:pt idx="137">
                  <c:v>1.3003500062270761</c:v>
                </c:pt>
                <c:pt idx="138">
                  <c:v>0.18619316704306405</c:v>
                </c:pt>
                <c:pt idx="139">
                  <c:v>0.12304658725904129</c:v>
                </c:pt>
                <c:pt idx="140">
                  <c:v>4.7792710590979857E-2</c:v>
                </c:pt>
                <c:pt idx="141">
                  <c:v>0.12072577529420776</c:v>
                </c:pt>
                <c:pt idx="142">
                  <c:v>2.6716394957017022E-2</c:v>
                </c:pt>
                <c:pt idx="143">
                  <c:v>0.19642695667290339</c:v>
                </c:pt>
                <c:pt idx="144">
                  <c:v>5.0537133484157636E-2</c:v>
                </c:pt>
                <c:pt idx="145">
                  <c:v>0.28868892225776227</c:v>
                </c:pt>
                <c:pt idx="146">
                  <c:v>0.17293439155655535</c:v>
                </c:pt>
                <c:pt idx="147">
                  <c:v>0.88946196239472786</c:v>
                </c:pt>
                <c:pt idx="148">
                  <c:v>0.11017423711724184</c:v>
                </c:pt>
                <c:pt idx="149">
                  <c:v>4.5520147353932831E-2</c:v>
                </c:pt>
                <c:pt idx="150">
                  <c:v>7.3013005878314772E-3</c:v>
                </c:pt>
                <c:pt idx="151">
                  <c:v>5.4174371871262623E-2</c:v>
                </c:pt>
                <c:pt idx="152">
                  <c:v>9.5906457025000842E-3</c:v>
                </c:pt>
                <c:pt idx="153">
                  <c:v>7.2822280383980129E-2</c:v>
                </c:pt>
                <c:pt idx="154">
                  <c:v>9.1658282893997151E-3</c:v>
                </c:pt>
                <c:pt idx="155">
                  <c:v>4.9252150672018873E-2</c:v>
                </c:pt>
                <c:pt idx="156">
                  <c:v>5.9549764475268073E-2</c:v>
                </c:pt>
                <c:pt idx="157">
                  <c:v>0.19995012909789689</c:v>
                </c:pt>
                <c:pt idx="158">
                  <c:v>6.1416302795712599E-2</c:v>
                </c:pt>
                <c:pt idx="159">
                  <c:v>0.21445193794402873</c:v>
                </c:pt>
                <c:pt idx="160">
                  <c:v>4.0424990849361166E-2</c:v>
                </c:pt>
                <c:pt idx="161">
                  <c:v>0.21775075172117594</c:v>
                </c:pt>
                <c:pt idx="162">
                  <c:v>3.6385331860926587E-2</c:v>
                </c:pt>
                <c:pt idx="163">
                  <c:v>0.11175132093823904</c:v>
                </c:pt>
                <c:pt idx="164">
                  <c:v>0.49897857427506676</c:v>
                </c:pt>
                <c:pt idx="165">
                  <c:v>2.8474004074686206</c:v>
                </c:pt>
                <c:pt idx="166">
                  <c:v>0.44861261308262296</c:v>
                </c:pt>
                <c:pt idx="167">
                  <c:v>0.19407121337323455</c:v>
                </c:pt>
                <c:pt idx="168">
                  <c:v>0.16156273677568242</c:v>
                </c:pt>
                <c:pt idx="169">
                  <c:v>4.4163070438651655E-2</c:v>
                </c:pt>
                <c:pt idx="170">
                  <c:v>1.0058704117721362E-3</c:v>
                </c:pt>
                <c:pt idx="171">
                  <c:v>7.1565063746332563E-2</c:v>
                </c:pt>
                <c:pt idx="172">
                  <c:v>5.001612295174789E-3</c:v>
                </c:pt>
                <c:pt idx="173">
                  <c:v>0.2559080364394804</c:v>
                </c:pt>
                <c:pt idx="174">
                  <c:v>1.5871601586639157</c:v>
                </c:pt>
                <c:pt idx="175">
                  <c:v>1.7383057708196632</c:v>
                </c:pt>
                <c:pt idx="176">
                  <c:v>0.25658796065326789</c:v>
                </c:pt>
                <c:pt idx="177">
                  <c:v>0.16966577032138269</c:v>
                </c:pt>
                <c:pt idx="178">
                  <c:v>7.7750631820895214E-2</c:v>
                </c:pt>
                <c:pt idx="179">
                  <c:v>1.0305358277074401</c:v>
                </c:pt>
                <c:pt idx="180">
                  <c:v>0.14843291845602771</c:v>
                </c:pt>
                <c:pt idx="181">
                  <c:v>5.2562950404600461E-3</c:v>
                </c:pt>
                <c:pt idx="182">
                  <c:v>0</c:v>
                </c:pt>
                <c:pt idx="183">
                  <c:v>0.13231117627712033</c:v>
                </c:pt>
                <c:pt idx="184">
                  <c:v>0.21835646960573091</c:v>
                </c:pt>
                <c:pt idx="185">
                  <c:v>4.6487883590444264E-2</c:v>
                </c:pt>
                <c:pt idx="186">
                  <c:v>7.4400932527268846E-3</c:v>
                </c:pt>
                <c:pt idx="187">
                  <c:v>0.13754913483218709</c:v>
                </c:pt>
                <c:pt idx="188">
                  <c:v>3.9414281010905251E-2</c:v>
                </c:pt>
                <c:pt idx="189">
                  <c:v>0.40749740578754184</c:v>
                </c:pt>
                <c:pt idx="190">
                  <c:v>7.4394981216739875E-2</c:v>
                </c:pt>
                <c:pt idx="191">
                  <c:v>9.4830419169400521E-2</c:v>
                </c:pt>
                <c:pt idx="192">
                  <c:v>0.56484710138817973</c:v>
                </c:pt>
                <c:pt idx="193">
                  <c:v>2.7712977568922379</c:v>
                </c:pt>
                <c:pt idx="194">
                  <c:v>0.77074258804268481</c:v>
                </c:pt>
                <c:pt idx="195">
                  <c:v>1.0734171772399308</c:v>
                </c:pt>
                <c:pt idx="196">
                  <c:v>0.23932026300395542</c:v>
                </c:pt>
                <c:pt idx="197">
                  <c:v>0.18699008958076307</c:v>
                </c:pt>
                <c:pt idx="198">
                  <c:v>2.9895112202728412E-2</c:v>
                </c:pt>
                <c:pt idx="199">
                  <c:v>1.9886262021052609E-2</c:v>
                </c:pt>
                <c:pt idx="200">
                  <c:v>3.5727364436209611E-3</c:v>
                </c:pt>
                <c:pt idx="201">
                  <c:v>2.2399501805961189E-2</c:v>
                </c:pt>
                <c:pt idx="202">
                  <c:v>0.13330920535177526</c:v>
                </c:pt>
                <c:pt idx="203">
                  <c:v>0.96788681450519887</c:v>
                </c:pt>
                <c:pt idx="204">
                  <c:v>0.13899287529566326</c:v>
                </c:pt>
                <c:pt idx="205">
                  <c:v>0.36750468518681412</c:v>
                </c:pt>
                <c:pt idx="206">
                  <c:v>5.7051455645846551E-2</c:v>
                </c:pt>
                <c:pt idx="207">
                  <c:v>8.4090447585153702E-2</c:v>
                </c:pt>
                <c:pt idx="208">
                  <c:v>3.9752949775731738E-2</c:v>
                </c:pt>
                <c:pt idx="209">
                  <c:v>0.32692702829415937</c:v>
                </c:pt>
                <c:pt idx="210">
                  <c:v>9.1684371225237649E-2</c:v>
                </c:pt>
                <c:pt idx="211">
                  <c:v>0.13214953461168805</c:v>
                </c:pt>
                <c:pt idx="212">
                  <c:v>1.4186352209317283E-2</c:v>
                </c:pt>
                <c:pt idx="213">
                  <c:v>1.3366317916274087E-2</c:v>
                </c:pt>
                <c:pt idx="214">
                  <c:v>2.330989355134482E-3</c:v>
                </c:pt>
                <c:pt idx="215">
                  <c:v>1.3810316807554365E-2</c:v>
                </c:pt>
                <c:pt idx="216">
                  <c:v>6.8242455919743164E-2</c:v>
                </c:pt>
                <c:pt idx="217">
                  <c:v>0.14585030781433761</c:v>
                </c:pt>
                <c:pt idx="218">
                  <c:v>1.9246278516464262E-2</c:v>
                </c:pt>
                <c:pt idx="219">
                  <c:v>5.5915183286404962E-2</c:v>
                </c:pt>
                <c:pt idx="220">
                  <c:v>0.76731803742057214</c:v>
                </c:pt>
                <c:pt idx="221">
                  <c:v>1.5696035082703383</c:v>
                </c:pt>
                <c:pt idx="222">
                  <c:v>0.26885788646356101</c:v>
                </c:pt>
                <c:pt idx="223">
                  <c:v>0.31594300684900134</c:v>
                </c:pt>
                <c:pt idx="224">
                  <c:v>7.3685065578262515E-2</c:v>
                </c:pt>
                <c:pt idx="225">
                  <c:v>0.10417878609398658</c:v>
                </c:pt>
                <c:pt idx="226">
                  <c:v>2.3348815516203204E-2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3.2435127020932187E-3</c:v>
                </c:pt>
                <c:pt idx="231">
                  <c:v>1.434150260938181E-2</c:v>
                </c:pt>
                <c:pt idx="232">
                  <c:v>3.5431705647537292E-4</c:v>
                </c:pt>
                <c:pt idx="233">
                  <c:v>0</c:v>
                </c:pt>
                <c:pt idx="234">
                  <c:v>9.4470489695346795E-3</c:v>
                </c:pt>
                <c:pt idx="235">
                  <c:v>7.5739095720664812E-2</c:v>
                </c:pt>
                <c:pt idx="236">
                  <c:v>0.25674278138780871</c:v>
                </c:pt>
                <c:pt idx="237">
                  <c:v>1.2711488236573738</c:v>
                </c:pt>
                <c:pt idx="238">
                  <c:v>0.56357949845318478</c:v>
                </c:pt>
                <c:pt idx="239">
                  <c:v>1.795910653157216</c:v>
                </c:pt>
                <c:pt idx="240">
                  <c:v>0.50103508870565283</c:v>
                </c:pt>
                <c:pt idx="241">
                  <c:v>0.66266354913298287</c:v>
                </c:pt>
                <c:pt idx="242">
                  <c:v>0.13686376820917323</c:v>
                </c:pt>
                <c:pt idx="243">
                  <c:v>0.12859547448550904</c:v>
                </c:pt>
                <c:pt idx="244">
                  <c:v>2.1431005245823285E-2</c:v>
                </c:pt>
                <c:pt idx="245">
                  <c:v>6.3215020498757907E-2</c:v>
                </c:pt>
                <c:pt idx="246">
                  <c:v>4.8626957010287604E-3</c:v>
                </c:pt>
                <c:pt idx="247">
                  <c:v>0</c:v>
                </c:pt>
                <c:pt idx="248">
                  <c:v>1.094581808793635E-2</c:v>
                </c:pt>
                <c:pt idx="249">
                  <c:v>0.14318465342692377</c:v>
                </c:pt>
                <c:pt idx="250">
                  <c:v>0.17265466065215301</c:v>
                </c:pt>
                <c:pt idx="251">
                  <c:v>1.4338094939018393</c:v>
                </c:pt>
                <c:pt idx="252">
                  <c:v>0.44407031925186424</c:v>
                </c:pt>
                <c:pt idx="253">
                  <c:v>0.46762182734882984</c:v>
                </c:pt>
                <c:pt idx="254">
                  <c:v>1.0604193369430739</c:v>
                </c:pt>
                <c:pt idx="255">
                  <c:v>6.4550405655269367</c:v>
                </c:pt>
                <c:pt idx="256">
                  <c:v>1.8008362848456532</c:v>
                </c:pt>
                <c:pt idx="257">
                  <c:v>1.2084718563476566</c:v>
                </c:pt>
                <c:pt idx="258">
                  <c:v>0.25068103749567433</c:v>
                </c:pt>
                <c:pt idx="259">
                  <c:v>0.10209589351498069</c:v>
                </c:pt>
                <c:pt idx="260">
                  <c:v>9.955427697847968E-3</c:v>
                </c:pt>
                <c:pt idx="261">
                  <c:v>4.6391769495156459E-3</c:v>
                </c:pt>
                <c:pt idx="262">
                  <c:v>6.1976365360660495E-3</c:v>
                </c:pt>
                <c:pt idx="263">
                  <c:v>1.0753384904979983E-2</c:v>
                </c:pt>
                <c:pt idx="264">
                  <c:v>1.7943046531283444E-3</c:v>
                </c:pt>
                <c:pt idx="265">
                  <c:v>2.3408338906724777E-3</c:v>
                </c:pt>
                <c:pt idx="266">
                  <c:v>1.7860085874610871E-2</c:v>
                </c:pt>
                <c:pt idx="267">
                  <c:v>0.3810033876444246</c:v>
                </c:pt>
                <c:pt idx="268">
                  <c:v>0.84953074940050866</c:v>
                </c:pt>
                <c:pt idx="269">
                  <c:v>13.073246349045888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5D-4F48-B627-340275CBD536}"/>
            </c:ext>
          </c:extLst>
        </c:ser>
        <c:ser>
          <c:idx val="8"/>
          <c:order val="8"/>
          <c:tx>
            <c:strRef>
              <c:f>'Mass Spectra pH 4 pos'!$J$1</c:f>
              <c:strCache>
                <c:ptCount val="1"/>
              </c:strCache>
            </c:strRef>
          </c:tx>
          <c:spPr>
            <a:ln w="9525" cap="rnd">
              <a:solidFill>
                <a:srgbClr val="F79646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pos'!$J$2:$J$271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3.2587522100715111E-2</c:v>
                </c:pt>
                <c:pt idx="3">
                  <c:v>3.919577837883863</c:v>
                </c:pt>
                <c:pt idx="4">
                  <c:v>0.39980387978157406</c:v>
                </c:pt>
                <c:pt idx="5">
                  <c:v>4.2315262153642522E-2</c:v>
                </c:pt>
                <c:pt idx="6">
                  <c:v>1.8800283372372635E-3</c:v>
                </c:pt>
                <c:pt idx="7">
                  <c:v>3.9713080656916871E-3</c:v>
                </c:pt>
                <c:pt idx="8">
                  <c:v>4.90421894484788E-4</c:v>
                </c:pt>
                <c:pt idx="9">
                  <c:v>9.4638732638655992E-2</c:v>
                </c:pt>
                <c:pt idx="10">
                  <c:v>2.7982925190698383E-2</c:v>
                </c:pt>
                <c:pt idx="11">
                  <c:v>2.5777984512353229</c:v>
                </c:pt>
                <c:pt idx="12">
                  <c:v>1.2969343696847571</c:v>
                </c:pt>
                <c:pt idx="13">
                  <c:v>5.5339472055435603</c:v>
                </c:pt>
                <c:pt idx="14">
                  <c:v>0.85004494907342809</c:v>
                </c:pt>
                <c:pt idx="15">
                  <c:v>6.3342437609430799</c:v>
                </c:pt>
                <c:pt idx="16">
                  <c:v>16.659717207107015</c:v>
                </c:pt>
                <c:pt idx="17">
                  <c:v>14.001572024987118</c:v>
                </c:pt>
                <c:pt idx="18">
                  <c:v>1.0065771932963348</c:v>
                </c:pt>
                <c:pt idx="19">
                  <c:v>5.600546934824556E-2</c:v>
                </c:pt>
                <c:pt idx="20">
                  <c:v>1.3012237432474561E-2</c:v>
                </c:pt>
                <c:pt idx="21">
                  <c:v>0</c:v>
                </c:pt>
                <c:pt idx="22">
                  <c:v>0</c:v>
                </c:pt>
                <c:pt idx="23">
                  <c:v>0.50125420136965848</c:v>
                </c:pt>
                <c:pt idx="24">
                  <c:v>6.7361878309460541E-2</c:v>
                </c:pt>
                <c:pt idx="25">
                  <c:v>3.917775853177663</c:v>
                </c:pt>
                <c:pt idx="26">
                  <c:v>0.19859886695016341</c:v>
                </c:pt>
                <c:pt idx="27">
                  <c:v>2.0587830550980892</c:v>
                </c:pt>
                <c:pt idx="28">
                  <c:v>9.0892079716100332E-2</c:v>
                </c:pt>
                <c:pt idx="29">
                  <c:v>0</c:v>
                </c:pt>
                <c:pt idx="30">
                  <c:v>0.49261497510548413</c:v>
                </c:pt>
                <c:pt idx="31">
                  <c:v>1.8502121975428023</c:v>
                </c:pt>
                <c:pt idx="32">
                  <c:v>0.21716254521670453</c:v>
                </c:pt>
                <c:pt idx="33">
                  <c:v>0.26775574542928438</c:v>
                </c:pt>
                <c:pt idx="34">
                  <c:v>2.7742086932331675</c:v>
                </c:pt>
                <c:pt idx="35">
                  <c:v>100.00000000000001</c:v>
                </c:pt>
                <c:pt idx="36">
                  <c:v>3.6886154807187985</c:v>
                </c:pt>
                <c:pt idx="37">
                  <c:v>1.0509821576326448</c:v>
                </c:pt>
                <c:pt idx="38">
                  <c:v>0.34576246536970306</c:v>
                </c:pt>
                <c:pt idx="39">
                  <c:v>8.0944453099948799</c:v>
                </c:pt>
                <c:pt idx="40">
                  <c:v>0.39473986356569296</c:v>
                </c:pt>
                <c:pt idx="41">
                  <c:v>1.7653575700037654</c:v>
                </c:pt>
                <c:pt idx="42">
                  <c:v>0.86001246736420101</c:v>
                </c:pt>
                <c:pt idx="43">
                  <c:v>4.3219811258737426</c:v>
                </c:pt>
                <c:pt idx="44">
                  <c:v>0.58467612000929758</c:v>
                </c:pt>
                <c:pt idx="45">
                  <c:v>1.8050848312287022</c:v>
                </c:pt>
                <c:pt idx="46">
                  <c:v>0.11841248075860883</c:v>
                </c:pt>
                <c:pt idx="47">
                  <c:v>0.6117736378836317</c:v>
                </c:pt>
                <c:pt idx="48">
                  <c:v>0</c:v>
                </c:pt>
                <c:pt idx="49">
                  <c:v>1.2081875416697134</c:v>
                </c:pt>
                <c:pt idx="50">
                  <c:v>0.16692032592450723</c:v>
                </c:pt>
                <c:pt idx="51">
                  <c:v>0.14697285257384707</c:v>
                </c:pt>
                <c:pt idx="52">
                  <c:v>0.2061288972675735</c:v>
                </c:pt>
                <c:pt idx="53">
                  <c:v>3.719197804008775</c:v>
                </c:pt>
                <c:pt idx="54">
                  <c:v>0.20805483025903609</c:v>
                </c:pt>
                <c:pt idx="55">
                  <c:v>0.51739757034372069</c:v>
                </c:pt>
                <c:pt idx="56">
                  <c:v>9.431477145675686E-2</c:v>
                </c:pt>
                <c:pt idx="57">
                  <c:v>0.3087558921578557</c:v>
                </c:pt>
                <c:pt idx="58">
                  <c:v>0.11270438038284632</c:v>
                </c:pt>
                <c:pt idx="59">
                  <c:v>1.940064543507803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11.077869877530693</c:v>
                </c:pt>
                <c:pt idx="64">
                  <c:v>0.74004145647752129</c:v>
                </c:pt>
                <c:pt idx="65">
                  <c:v>8.0926309597881474</c:v>
                </c:pt>
                <c:pt idx="66">
                  <c:v>1.0720219503010013</c:v>
                </c:pt>
                <c:pt idx="67">
                  <c:v>6.4166417659963306</c:v>
                </c:pt>
                <c:pt idx="68">
                  <c:v>0.34391832370562353</c:v>
                </c:pt>
                <c:pt idx="69">
                  <c:v>1.53746012808156E-2</c:v>
                </c:pt>
                <c:pt idx="70">
                  <c:v>0</c:v>
                </c:pt>
                <c:pt idx="71">
                  <c:v>6.5412507437175799E-3</c:v>
                </c:pt>
                <c:pt idx="72">
                  <c:v>0.3498875765328866</c:v>
                </c:pt>
                <c:pt idx="73">
                  <c:v>1.312023946395688</c:v>
                </c:pt>
                <c:pt idx="74">
                  <c:v>3.8323669955346161E-2</c:v>
                </c:pt>
                <c:pt idx="75">
                  <c:v>0</c:v>
                </c:pt>
                <c:pt idx="76">
                  <c:v>1.9616633498410706E-2</c:v>
                </c:pt>
                <c:pt idx="77">
                  <c:v>0.25444577376367195</c:v>
                </c:pt>
                <c:pt idx="78">
                  <c:v>1.4639514557313778E-3</c:v>
                </c:pt>
                <c:pt idx="79">
                  <c:v>0.34830222447543074</c:v>
                </c:pt>
                <c:pt idx="80">
                  <c:v>1.394124849459994</c:v>
                </c:pt>
                <c:pt idx="81">
                  <c:v>17.797752173371354</c:v>
                </c:pt>
                <c:pt idx="82">
                  <c:v>1.1151888158114824</c:v>
                </c:pt>
                <c:pt idx="83">
                  <c:v>0.15293590520339609</c:v>
                </c:pt>
                <c:pt idx="84">
                  <c:v>1.5878002899328631E-2</c:v>
                </c:pt>
                <c:pt idx="85">
                  <c:v>0.1462818269898026</c:v>
                </c:pt>
                <c:pt idx="86">
                  <c:v>0</c:v>
                </c:pt>
                <c:pt idx="87">
                  <c:v>0.18107177063437341</c:v>
                </c:pt>
                <c:pt idx="88">
                  <c:v>0.48237485641121164</c:v>
                </c:pt>
                <c:pt idx="89">
                  <c:v>6.875146770784113</c:v>
                </c:pt>
                <c:pt idx="90">
                  <c:v>0.53137594729206761</c:v>
                </c:pt>
                <c:pt idx="91">
                  <c:v>0</c:v>
                </c:pt>
                <c:pt idx="92">
                  <c:v>0</c:v>
                </c:pt>
                <c:pt idx="93">
                  <c:v>4.3154802256975128E-2</c:v>
                </c:pt>
                <c:pt idx="94">
                  <c:v>4.9792592659105836E-2</c:v>
                </c:pt>
                <c:pt idx="95">
                  <c:v>0.14974477153031276</c:v>
                </c:pt>
                <c:pt idx="96">
                  <c:v>7.1065103062157315E-3</c:v>
                </c:pt>
                <c:pt idx="97">
                  <c:v>0.10799463437830058</c:v>
                </c:pt>
                <c:pt idx="98">
                  <c:v>0.16657579688460114</c:v>
                </c:pt>
                <c:pt idx="99">
                  <c:v>2.6971995252337124</c:v>
                </c:pt>
                <c:pt idx="100">
                  <c:v>0.16461268372240911</c:v>
                </c:pt>
                <c:pt idx="101">
                  <c:v>0.36390764922574614</c:v>
                </c:pt>
                <c:pt idx="102">
                  <c:v>3.1342356832228788E-2</c:v>
                </c:pt>
                <c:pt idx="103">
                  <c:v>0.20778577298916057</c:v>
                </c:pt>
                <c:pt idx="104">
                  <c:v>0.12501420036457705</c:v>
                </c:pt>
                <c:pt idx="105">
                  <c:v>1.5481449754484591</c:v>
                </c:pt>
                <c:pt idx="106">
                  <c:v>0.50230331584046628</c:v>
                </c:pt>
                <c:pt idx="107">
                  <c:v>1.0549367828729466</c:v>
                </c:pt>
                <c:pt idx="108">
                  <c:v>0.30449664466389298</c:v>
                </c:pt>
                <c:pt idx="109">
                  <c:v>1.1434683861915205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1.0302501977672502</c:v>
                </c:pt>
                <c:pt idx="114">
                  <c:v>0.11743884541621431</c:v>
                </c:pt>
                <c:pt idx="115">
                  <c:v>0.34604554037527241</c:v>
                </c:pt>
                <c:pt idx="116">
                  <c:v>9.3067791522763177E-2</c:v>
                </c:pt>
                <c:pt idx="117">
                  <c:v>0.3460804452829831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0.12263001263430562</c:v>
                </c:pt>
                <c:pt idx="123">
                  <c:v>1.5565166888086079</c:v>
                </c:pt>
                <c:pt idx="124">
                  <c:v>0.11344283512944182</c:v>
                </c:pt>
                <c:pt idx="125">
                  <c:v>6.4011412530944001E-2</c:v>
                </c:pt>
                <c:pt idx="126">
                  <c:v>4.6917721335534179E-2</c:v>
                </c:pt>
                <c:pt idx="127">
                  <c:v>0.6207000486033154</c:v>
                </c:pt>
                <c:pt idx="128">
                  <c:v>0.93846246641572506</c:v>
                </c:pt>
                <c:pt idx="129">
                  <c:v>1.3657685204928951</c:v>
                </c:pt>
                <c:pt idx="130">
                  <c:v>0.18492828614768247</c:v>
                </c:pt>
                <c:pt idx="131">
                  <c:v>0.63334350916769422</c:v>
                </c:pt>
                <c:pt idx="132">
                  <c:v>0.1104478862147816</c:v>
                </c:pt>
                <c:pt idx="133">
                  <c:v>0.18480163029884858</c:v>
                </c:pt>
                <c:pt idx="134">
                  <c:v>0</c:v>
                </c:pt>
                <c:pt idx="135">
                  <c:v>1.3515713445735329</c:v>
                </c:pt>
                <c:pt idx="136">
                  <c:v>0</c:v>
                </c:pt>
                <c:pt idx="137">
                  <c:v>1.1357672963779173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7.3143363679957038E-2</c:v>
                </c:pt>
                <c:pt idx="142">
                  <c:v>0</c:v>
                </c:pt>
                <c:pt idx="143">
                  <c:v>0.17182849699397557</c:v>
                </c:pt>
                <c:pt idx="144">
                  <c:v>4.6671044258462031E-2</c:v>
                </c:pt>
                <c:pt idx="145">
                  <c:v>0.25469945757967016</c:v>
                </c:pt>
                <c:pt idx="146">
                  <c:v>0.20767583376200477</c:v>
                </c:pt>
                <c:pt idx="147">
                  <c:v>1.0231524321419552</c:v>
                </c:pt>
                <c:pt idx="148">
                  <c:v>0.11088018075412638</c:v>
                </c:pt>
                <c:pt idx="149">
                  <c:v>4.0769603120208241E-2</c:v>
                </c:pt>
                <c:pt idx="150">
                  <c:v>0</c:v>
                </c:pt>
                <c:pt idx="151">
                  <c:v>4.6995328627542694E-2</c:v>
                </c:pt>
                <c:pt idx="152">
                  <c:v>0</c:v>
                </c:pt>
                <c:pt idx="153">
                  <c:v>5.4883806271144329E-2</c:v>
                </c:pt>
                <c:pt idx="154">
                  <c:v>1.2459920940204809E-2</c:v>
                </c:pt>
                <c:pt idx="155">
                  <c:v>3.853005628518473E-2</c:v>
                </c:pt>
                <c:pt idx="156">
                  <c:v>5.945760397782842E-2</c:v>
                </c:pt>
                <c:pt idx="157">
                  <c:v>0.28437504316173418</c:v>
                </c:pt>
                <c:pt idx="158">
                  <c:v>5.4515850283184772E-2</c:v>
                </c:pt>
                <c:pt idx="159">
                  <c:v>0.15562165995411142</c:v>
                </c:pt>
                <c:pt idx="160">
                  <c:v>2.7663781180919614E-2</c:v>
                </c:pt>
                <c:pt idx="161">
                  <c:v>0.14025959924835854</c:v>
                </c:pt>
                <c:pt idx="162">
                  <c:v>2.7343307120057465E-2</c:v>
                </c:pt>
                <c:pt idx="163">
                  <c:v>0.11948208816965333</c:v>
                </c:pt>
                <c:pt idx="164">
                  <c:v>0.56471603470420562</c:v>
                </c:pt>
                <c:pt idx="165">
                  <c:v>3.3704342434864882</c:v>
                </c:pt>
                <c:pt idx="166">
                  <c:v>0.50827344415841236</c:v>
                </c:pt>
                <c:pt idx="167">
                  <c:v>0.17507537456814384</c:v>
                </c:pt>
                <c:pt idx="168">
                  <c:v>0.24092835149909073</c:v>
                </c:pt>
                <c:pt idx="169">
                  <c:v>5.0183814175561572E-2</c:v>
                </c:pt>
                <c:pt idx="170">
                  <c:v>5.564715425013511E-3</c:v>
                </c:pt>
                <c:pt idx="171">
                  <c:v>5.676983326729676E-2</c:v>
                </c:pt>
                <c:pt idx="172">
                  <c:v>0</c:v>
                </c:pt>
                <c:pt idx="173">
                  <c:v>0.22040696569871809</c:v>
                </c:pt>
                <c:pt idx="174">
                  <c:v>1.4151999567759082</c:v>
                </c:pt>
                <c:pt idx="175">
                  <c:v>1.5499386435027747</c:v>
                </c:pt>
                <c:pt idx="176">
                  <c:v>0.21814290355846991</c:v>
                </c:pt>
                <c:pt idx="177">
                  <c:v>0.14527219114992732</c:v>
                </c:pt>
                <c:pt idx="178">
                  <c:v>0.10996685959499369</c:v>
                </c:pt>
                <c:pt idx="179">
                  <c:v>1.4663625025382589</c:v>
                </c:pt>
                <c:pt idx="180">
                  <c:v>0.17808418283652791</c:v>
                </c:pt>
                <c:pt idx="181">
                  <c:v>3.1008916642665308E-3</c:v>
                </c:pt>
                <c:pt idx="182">
                  <c:v>0</c:v>
                </c:pt>
                <c:pt idx="183">
                  <c:v>0.11060955465691368</c:v>
                </c:pt>
                <c:pt idx="184">
                  <c:v>0.21127113215939042</c:v>
                </c:pt>
                <c:pt idx="185">
                  <c:v>5.2356399446863974E-2</c:v>
                </c:pt>
                <c:pt idx="186">
                  <c:v>2.1348363790669379E-2</c:v>
                </c:pt>
                <c:pt idx="187">
                  <c:v>0.1144300669056337</c:v>
                </c:pt>
                <c:pt idx="188">
                  <c:v>2.8572565794382096E-2</c:v>
                </c:pt>
                <c:pt idx="189">
                  <c:v>0.36919114729196639</c:v>
                </c:pt>
                <c:pt idx="190">
                  <c:v>6.1453819888567698E-2</c:v>
                </c:pt>
                <c:pt idx="191">
                  <c:v>9.7496788436242904E-2</c:v>
                </c:pt>
                <c:pt idx="192">
                  <c:v>0.52207442162910511</c:v>
                </c:pt>
                <c:pt idx="193">
                  <c:v>2.8728870057772702</c:v>
                </c:pt>
                <c:pt idx="194">
                  <c:v>0.75961814177771458</c:v>
                </c:pt>
                <c:pt idx="195">
                  <c:v>1.0528322401661085</c:v>
                </c:pt>
                <c:pt idx="196">
                  <c:v>0.23319280644555954</c:v>
                </c:pt>
                <c:pt idx="197">
                  <c:v>0.16754081924381689</c:v>
                </c:pt>
                <c:pt idx="198">
                  <c:v>2.2660782167580679E-2</c:v>
                </c:pt>
                <c:pt idx="199">
                  <c:v>4.0776429222191386E-2</c:v>
                </c:pt>
                <c:pt idx="200">
                  <c:v>0</c:v>
                </c:pt>
                <c:pt idx="201">
                  <c:v>0</c:v>
                </c:pt>
                <c:pt idx="202">
                  <c:v>0.10525358446512642</c:v>
                </c:pt>
                <c:pt idx="203">
                  <c:v>0.84071188599441049</c:v>
                </c:pt>
                <c:pt idx="204">
                  <c:v>0.10373421731449992</c:v>
                </c:pt>
                <c:pt idx="205">
                  <c:v>0.3200800984637247</c:v>
                </c:pt>
                <c:pt idx="206">
                  <c:v>4.4546538871830008E-2</c:v>
                </c:pt>
                <c:pt idx="207">
                  <c:v>7.6109850366417431E-2</c:v>
                </c:pt>
                <c:pt idx="208">
                  <c:v>5.1244386656511348E-2</c:v>
                </c:pt>
                <c:pt idx="209">
                  <c:v>0.34475425756691536</c:v>
                </c:pt>
                <c:pt idx="210">
                  <c:v>9.2354687569707411E-2</c:v>
                </c:pt>
                <c:pt idx="211">
                  <c:v>0.15060165759721944</c:v>
                </c:pt>
                <c:pt idx="212">
                  <c:v>1.727035818951396E-2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0.14806971451262935</c:v>
                </c:pt>
                <c:pt idx="218">
                  <c:v>1.9397763299302512E-2</c:v>
                </c:pt>
                <c:pt idx="219">
                  <c:v>4.2192524266039214E-2</c:v>
                </c:pt>
                <c:pt idx="220">
                  <c:v>0.64199797672586478</c:v>
                </c:pt>
                <c:pt idx="221">
                  <c:v>1.3088233958072097</c:v>
                </c:pt>
                <c:pt idx="222">
                  <c:v>0.26800766130294296</c:v>
                </c:pt>
                <c:pt idx="223">
                  <c:v>0.29402748645304549</c:v>
                </c:pt>
                <c:pt idx="224">
                  <c:v>6.2060741816047392E-2</c:v>
                </c:pt>
                <c:pt idx="225">
                  <c:v>8.9522033206409682E-2</c:v>
                </c:pt>
                <c:pt idx="226">
                  <c:v>1.6606716556115186E-2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1.7999862705597568E-2</c:v>
                </c:pt>
                <c:pt idx="232">
                  <c:v>5.9151991710705912E-3</c:v>
                </c:pt>
                <c:pt idx="233">
                  <c:v>0</c:v>
                </c:pt>
                <c:pt idx="234">
                  <c:v>0</c:v>
                </c:pt>
                <c:pt idx="235">
                  <c:v>7.5581260416055576E-2</c:v>
                </c:pt>
                <c:pt idx="236">
                  <c:v>0.24344620831917518</c:v>
                </c:pt>
                <c:pt idx="237">
                  <c:v>1.219642505922564</c:v>
                </c:pt>
                <c:pt idx="238">
                  <c:v>0.52789303636134111</c:v>
                </c:pt>
                <c:pt idx="239">
                  <c:v>1.7649389864645535</c:v>
                </c:pt>
                <c:pt idx="240">
                  <c:v>0.47957471835958621</c:v>
                </c:pt>
                <c:pt idx="241">
                  <c:v>0.68595981771123049</c:v>
                </c:pt>
                <c:pt idx="242">
                  <c:v>0.15618279068019214</c:v>
                </c:pt>
                <c:pt idx="243">
                  <c:v>0.10076918473312499</c:v>
                </c:pt>
                <c:pt idx="244">
                  <c:v>1.3836220450709775E-2</c:v>
                </c:pt>
                <c:pt idx="245">
                  <c:v>4.6881151175245182E-2</c:v>
                </c:pt>
                <c:pt idx="246">
                  <c:v>3.5641781001681471E-3</c:v>
                </c:pt>
                <c:pt idx="247">
                  <c:v>0</c:v>
                </c:pt>
                <c:pt idx="248">
                  <c:v>5.095185567344551E-3</c:v>
                </c:pt>
                <c:pt idx="249">
                  <c:v>0.12612248982759605</c:v>
                </c:pt>
                <c:pt idx="250">
                  <c:v>0.15852131572221095</c:v>
                </c:pt>
                <c:pt idx="251">
                  <c:v>1.2611756463489725</c:v>
                </c:pt>
                <c:pt idx="252">
                  <c:v>0.40920032530057948</c:v>
                </c:pt>
                <c:pt idx="253">
                  <c:v>0.44278245707910485</c:v>
                </c:pt>
                <c:pt idx="254">
                  <c:v>1.0403008143461747</c:v>
                </c:pt>
                <c:pt idx="255">
                  <c:v>6.1493968030780417</c:v>
                </c:pt>
                <c:pt idx="256">
                  <c:v>1.686315733674449</c:v>
                </c:pt>
                <c:pt idx="257">
                  <c:v>1.1435825581605954</c:v>
                </c:pt>
                <c:pt idx="258">
                  <c:v>0.21452788842450499</c:v>
                </c:pt>
                <c:pt idx="259">
                  <c:v>9.3048834612276615E-2</c:v>
                </c:pt>
                <c:pt idx="260">
                  <c:v>1.3935051478008019E-2</c:v>
                </c:pt>
                <c:pt idx="261">
                  <c:v>0</c:v>
                </c:pt>
                <c:pt idx="262">
                  <c:v>2.8488121895476441E-3</c:v>
                </c:pt>
                <c:pt idx="263">
                  <c:v>3.321089352554193E-3</c:v>
                </c:pt>
                <c:pt idx="264">
                  <c:v>0</c:v>
                </c:pt>
                <c:pt idx="265">
                  <c:v>0</c:v>
                </c:pt>
                <c:pt idx="266">
                  <c:v>1.8446680928068792E-2</c:v>
                </c:pt>
                <c:pt idx="267">
                  <c:v>0.36712853040135113</c:v>
                </c:pt>
                <c:pt idx="268">
                  <c:v>0.87512066642047937</c:v>
                </c:pt>
                <c:pt idx="269">
                  <c:v>12.47502690845195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5D-4F48-B627-340275CBD536}"/>
            </c:ext>
          </c:extLst>
        </c:ser>
        <c:ser>
          <c:idx val="9"/>
          <c:order val="9"/>
          <c:tx>
            <c:strRef>
              <c:f>'Mass Spectra pH 4 pos'!$K$1</c:f>
              <c:strCache>
                <c:ptCount val="1"/>
              </c:strCache>
            </c:strRef>
          </c:tx>
          <c:spPr>
            <a:ln w="9525" cap="rnd">
              <a:solidFill>
                <a:srgbClr val="F79646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pos'!$K$2:$K$271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3.0685623312353274E-2</c:v>
                </c:pt>
                <c:pt idx="3">
                  <c:v>3.6264270700269341</c:v>
                </c:pt>
                <c:pt idx="4">
                  <c:v>0.37444730088922479</c:v>
                </c:pt>
                <c:pt idx="5">
                  <c:v>4.2033107030251586E-2</c:v>
                </c:pt>
                <c:pt idx="6">
                  <c:v>1.3461962654444807E-3</c:v>
                </c:pt>
                <c:pt idx="7">
                  <c:v>5.4483186419010633E-3</c:v>
                </c:pt>
                <c:pt idx="8">
                  <c:v>0</c:v>
                </c:pt>
                <c:pt idx="9">
                  <c:v>0.14602104885610256</c:v>
                </c:pt>
                <c:pt idx="10">
                  <c:v>1.3402849930117545E-2</c:v>
                </c:pt>
                <c:pt idx="11">
                  <c:v>2.0298577543211516</c:v>
                </c:pt>
                <c:pt idx="12">
                  <c:v>1.1248218164785813</c:v>
                </c:pt>
                <c:pt idx="13">
                  <c:v>0</c:v>
                </c:pt>
                <c:pt idx="14">
                  <c:v>0.58154058107044226</c:v>
                </c:pt>
                <c:pt idx="15">
                  <c:v>5.4206116017396688</c:v>
                </c:pt>
                <c:pt idx="16">
                  <c:v>16.476702585122574</c:v>
                </c:pt>
                <c:pt idx="17">
                  <c:v>14.522793363452031</c:v>
                </c:pt>
                <c:pt idx="18">
                  <c:v>1.1133200021226783</c:v>
                </c:pt>
                <c:pt idx="19">
                  <c:v>7.5742682530895E-2</c:v>
                </c:pt>
                <c:pt idx="20">
                  <c:v>1.6405484498463994E-2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1.3370935735113425E-2</c:v>
                </c:pt>
                <c:pt idx="25">
                  <c:v>3.4192444250292136</c:v>
                </c:pt>
                <c:pt idx="26">
                  <c:v>0.18933214008656754</c:v>
                </c:pt>
                <c:pt idx="27">
                  <c:v>1.510570115496316</c:v>
                </c:pt>
                <c:pt idx="28">
                  <c:v>4.2406542755328472E-2</c:v>
                </c:pt>
                <c:pt idx="29">
                  <c:v>0</c:v>
                </c:pt>
                <c:pt idx="30">
                  <c:v>0.44889465497192432</c:v>
                </c:pt>
                <c:pt idx="31">
                  <c:v>0</c:v>
                </c:pt>
                <c:pt idx="32">
                  <c:v>0.12048277720185838</c:v>
                </c:pt>
                <c:pt idx="33">
                  <c:v>0.24939156145904234</c:v>
                </c:pt>
                <c:pt idx="34">
                  <c:v>2.5127413715838913</c:v>
                </c:pt>
                <c:pt idx="35">
                  <c:v>100</c:v>
                </c:pt>
                <c:pt idx="36">
                  <c:v>3.7238813892294997</c:v>
                </c:pt>
                <c:pt idx="37">
                  <c:v>0.88165454970018076</c:v>
                </c:pt>
                <c:pt idx="38">
                  <c:v>0.24605724842318658</c:v>
                </c:pt>
                <c:pt idx="39">
                  <c:v>7.464930587557066</c:v>
                </c:pt>
                <c:pt idx="40">
                  <c:v>0.41074031541642442</c:v>
                </c:pt>
                <c:pt idx="41">
                  <c:v>1.6461406570931927</c:v>
                </c:pt>
                <c:pt idx="42">
                  <c:v>0.72596675602384564</c:v>
                </c:pt>
                <c:pt idx="43">
                  <c:v>3.5441414758331193</c:v>
                </c:pt>
                <c:pt idx="44">
                  <c:v>0.48217352649898487</c:v>
                </c:pt>
                <c:pt idx="45">
                  <c:v>1.8185755135693893</c:v>
                </c:pt>
                <c:pt idx="46">
                  <c:v>0.12930801392087954</c:v>
                </c:pt>
                <c:pt idx="47">
                  <c:v>0.54758871257372954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7.8984325108861553E-2</c:v>
                </c:pt>
                <c:pt idx="53">
                  <c:v>3.367588317660561</c:v>
                </c:pt>
                <c:pt idx="54">
                  <c:v>0.14853378508344597</c:v>
                </c:pt>
                <c:pt idx="55">
                  <c:v>0.33364257183590079</c:v>
                </c:pt>
                <c:pt idx="56">
                  <c:v>8.7815457134554006E-2</c:v>
                </c:pt>
                <c:pt idx="57">
                  <c:v>0.17321636043355634</c:v>
                </c:pt>
                <c:pt idx="58">
                  <c:v>8.626150168355104E-2</c:v>
                </c:pt>
                <c:pt idx="59">
                  <c:v>1.7059685731494871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11.853723566531698</c:v>
                </c:pt>
                <c:pt idx="64">
                  <c:v>0.64083163407492461</c:v>
                </c:pt>
                <c:pt idx="65">
                  <c:v>7.7107257816528607</c:v>
                </c:pt>
                <c:pt idx="66">
                  <c:v>0.91523472130358718</c:v>
                </c:pt>
                <c:pt idx="67">
                  <c:v>6.2392353790347492</c:v>
                </c:pt>
                <c:pt idx="68">
                  <c:v>0.33460652612972103</c:v>
                </c:pt>
                <c:pt idx="69">
                  <c:v>0</c:v>
                </c:pt>
                <c:pt idx="70">
                  <c:v>0</c:v>
                </c:pt>
                <c:pt idx="71">
                  <c:v>0.20528784257648577</c:v>
                </c:pt>
                <c:pt idx="72">
                  <c:v>0.23629233061904506</c:v>
                </c:pt>
                <c:pt idx="73">
                  <c:v>0.49172605607645947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0.15794925647608848</c:v>
                </c:pt>
                <c:pt idx="78">
                  <c:v>0</c:v>
                </c:pt>
                <c:pt idx="79">
                  <c:v>0.14726194488137173</c:v>
                </c:pt>
                <c:pt idx="80">
                  <c:v>1.3307697189271543</c:v>
                </c:pt>
                <c:pt idx="81">
                  <c:v>20.711438800609045</c:v>
                </c:pt>
                <c:pt idx="82">
                  <c:v>1.295737675073948</c:v>
                </c:pt>
                <c:pt idx="83">
                  <c:v>0.16027087703017301</c:v>
                </c:pt>
                <c:pt idx="84">
                  <c:v>0</c:v>
                </c:pt>
                <c:pt idx="85">
                  <c:v>0.13163579288935276</c:v>
                </c:pt>
                <c:pt idx="86">
                  <c:v>1.4180437448152729E-2</c:v>
                </c:pt>
                <c:pt idx="87">
                  <c:v>0.24549720079473028</c:v>
                </c:pt>
                <c:pt idx="88">
                  <c:v>0.39488056743592748</c:v>
                </c:pt>
                <c:pt idx="89">
                  <c:v>6.2158987815406608</c:v>
                </c:pt>
                <c:pt idx="90">
                  <c:v>0.48502451014943976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1.6445020391196895E-2</c:v>
                </c:pt>
                <c:pt idx="95">
                  <c:v>0.11320674958478401</c:v>
                </c:pt>
                <c:pt idx="96">
                  <c:v>4.5386997349248287E-3</c:v>
                </c:pt>
                <c:pt idx="97">
                  <c:v>8.0401281021826712E-2</c:v>
                </c:pt>
                <c:pt idx="98">
                  <c:v>0.21657175675906409</c:v>
                </c:pt>
                <c:pt idx="99">
                  <c:v>3.8113086959163671</c:v>
                </c:pt>
                <c:pt idx="100">
                  <c:v>0.24088251069916294</c:v>
                </c:pt>
                <c:pt idx="101">
                  <c:v>0.35451895458157817</c:v>
                </c:pt>
                <c:pt idx="102">
                  <c:v>1.3728579241003307E-2</c:v>
                </c:pt>
                <c:pt idx="103">
                  <c:v>0.10577271575173458</c:v>
                </c:pt>
                <c:pt idx="104">
                  <c:v>8.809677785043607E-2</c:v>
                </c:pt>
                <c:pt idx="105">
                  <c:v>1.4782610164351053</c:v>
                </c:pt>
                <c:pt idx="106">
                  <c:v>0.30489448663032842</c:v>
                </c:pt>
                <c:pt idx="107">
                  <c:v>0.84596890111817979</c:v>
                </c:pt>
                <c:pt idx="108">
                  <c:v>0.24369196908576002</c:v>
                </c:pt>
                <c:pt idx="109">
                  <c:v>1.0938490036200972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0.9639458498291672</c:v>
                </c:pt>
                <c:pt idx="114">
                  <c:v>9.5991287657631166E-2</c:v>
                </c:pt>
                <c:pt idx="115">
                  <c:v>0.22015015912494498</c:v>
                </c:pt>
                <c:pt idx="116">
                  <c:v>4.3184878342728231E-2</c:v>
                </c:pt>
                <c:pt idx="117">
                  <c:v>0.24890103337633157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8.6498617772217831E-2</c:v>
                </c:pt>
                <c:pt idx="123">
                  <c:v>1.5882302785184101</c:v>
                </c:pt>
                <c:pt idx="124">
                  <c:v>0.12052582714165778</c:v>
                </c:pt>
                <c:pt idx="125">
                  <c:v>2.1338471303965281E-2</c:v>
                </c:pt>
                <c:pt idx="126">
                  <c:v>1.9648723053696297E-2</c:v>
                </c:pt>
                <c:pt idx="127">
                  <c:v>0.31811938766616144</c:v>
                </c:pt>
                <c:pt idx="128">
                  <c:v>0</c:v>
                </c:pt>
                <c:pt idx="129">
                  <c:v>1.204062915646285</c:v>
                </c:pt>
                <c:pt idx="130">
                  <c:v>0.10919964300451963</c:v>
                </c:pt>
                <c:pt idx="131">
                  <c:v>0.54016782449797096</c:v>
                </c:pt>
                <c:pt idx="132">
                  <c:v>8.3130435634983721E-2</c:v>
                </c:pt>
                <c:pt idx="133">
                  <c:v>0.27377996537738131</c:v>
                </c:pt>
                <c:pt idx="134">
                  <c:v>1.0697161326479543E-2</c:v>
                </c:pt>
                <c:pt idx="135">
                  <c:v>1.0842621085220674</c:v>
                </c:pt>
                <c:pt idx="136">
                  <c:v>0</c:v>
                </c:pt>
                <c:pt idx="137">
                  <c:v>0.81631868014428521</c:v>
                </c:pt>
                <c:pt idx="138">
                  <c:v>4.4073469819979304E-2</c:v>
                </c:pt>
                <c:pt idx="139">
                  <c:v>0</c:v>
                </c:pt>
                <c:pt idx="140">
                  <c:v>0</c:v>
                </c:pt>
                <c:pt idx="141">
                  <c:v>0.10246674516228288</c:v>
                </c:pt>
                <c:pt idx="142">
                  <c:v>0</c:v>
                </c:pt>
                <c:pt idx="143">
                  <c:v>0.10612009206485994</c:v>
                </c:pt>
                <c:pt idx="144">
                  <c:v>2.9096337200088918E-2</c:v>
                </c:pt>
                <c:pt idx="145">
                  <c:v>0.19144269641129516</c:v>
                </c:pt>
                <c:pt idx="146">
                  <c:v>0.15472244889519554</c:v>
                </c:pt>
                <c:pt idx="147">
                  <c:v>0.82077767717824957</c:v>
                </c:pt>
                <c:pt idx="148">
                  <c:v>7.4079289341325974E-2</c:v>
                </c:pt>
                <c:pt idx="149">
                  <c:v>1.6674020395022904E-2</c:v>
                </c:pt>
                <c:pt idx="150">
                  <c:v>0</c:v>
                </c:pt>
                <c:pt idx="151">
                  <c:v>3.2544957932351938E-2</c:v>
                </c:pt>
                <c:pt idx="152">
                  <c:v>4.2957387822693789E-3</c:v>
                </c:pt>
                <c:pt idx="153">
                  <c:v>5.6552671602925819E-2</c:v>
                </c:pt>
                <c:pt idx="154">
                  <c:v>0</c:v>
                </c:pt>
                <c:pt idx="155">
                  <c:v>3.2361023358883204E-2</c:v>
                </c:pt>
                <c:pt idx="156">
                  <c:v>5.5359208987587151E-2</c:v>
                </c:pt>
                <c:pt idx="157">
                  <c:v>0.29731230923875474</c:v>
                </c:pt>
                <c:pt idx="158">
                  <c:v>5.5136401497528298E-2</c:v>
                </c:pt>
                <c:pt idx="159">
                  <c:v>0.17486911368154839</c:v>
                </c:pt>
                <c:pt idx="160">
                  <c:v>2.1129846612872698E-2</c:v>
                </c:pt>
                <c:pt idx="161">
                  <c:v>0.12892823545918519</c:v>
                </c:pt>
                <c:pt idx="162">
                  <c:v>7.3703203503269052E-3</c:v>
                </c:pt>
                <c:pt idx="163">
                  <c:v>6.9473048578491417E-2</c:v>
                </c:pt>
                <c:pt idx="164">
                  <c:v>0.41914471957182747</c:v>
                </c:pt>
                <c:pt idx="165">
                  <c:v>2.8014128220715038</c:v>
                </c:pt>
                <c:pt idx="166">
                  <c:v>0.39171182101561952</c:v>
                </c:pt>
                <c:pt idx="167">
                  <c:v>0.14287881269530614</c:v>
                </c:pt>
                <c:pt idx="168">
                  <c:v>0.14987018588163128</c:v>
                </c:pt>
                <c:pt idx="169">
                  <c:v>2.4318186061929901E-2</c:v>
                </c:pt>
                <c:pt idx="170">
                  <c:v>0</c:v>
                </c:pt>
                <c:pt idx="171">
                  <c:v>4.3052110045293246E-2</c:v>
                </c:pt>
                <c:pt idx="172">
                  <c:v>0</c:v>
                </c:pt>
                <c:pt idx="173">
                  <c:v>0.20563938822781463</c:v>
                </c:pt>
                <c:pt idx="174">
                  <c:v>1.5195085362415988</c:v>
                </c:pt>
                <c:pt idx="175">
                  <c:v>1.7227688864455284</c:v>
                </c:pt>
                <c:pt idx="176">
                  <c:v>0.23923903509553612</c:v>
                </c:pt>
                <c:pt idx="177">
                  <c:v>0.15121732605032009</c:v>
                </c:pt>
                <c:pt idx="178">
                  <c:v>3.7503945871259214E-2</c:v>
                </c:pt>
                <c:pt idx="179">
                  <c:v>0.74777059484297859</c:v>
                </c:pt>
                <c:pt idx="180">
                  <c:v>7.4415447046241437E-2</c:v>
                </c:pt>
                <c:pt idx="181">
                  <c:v>0</c:v>
                </c:pt>
                <c:pt idx="182">
                  <c:v>0</c:v>
                </c:pt>
                <c:pt idx="183">
                  <c:v>8.2988032054714791E-2</c:v>
                </c:pt>
                <c:pt idx="184">
                  <c:v>0.20153485956085537</c:v>
                </c:pt>
                <c:pt idx="185">
                  <c:v>3.0193491448799029E-2</c:v>
                </c:pt>
                <c:pt idx="186">
                  <c:v>3.3225787866471611E-3</c:v>
                </c:pt>
                <c:pt idx="187">
                  <c:v>8.102524028194602E-2</c:v>
                </c:pt>
                <c:pt idx="188">
                  <c:v>2.5345033203917785E-2</c:v>
                </c:pt>
                <c:pt idx="189">
                  <c:v>0.33236006229422754</c:v>
                </c:pt>
                <c:pt idx="190">
                  <c:v>5.5681491472046096E-2</c:v>
                </c:pt>
                <c:pt idx="191">
                  <c:v>6.4646247549048769E-2</c:v>
                </c:pt>
                <c:pt idx="192">
                  <c:v>0.44486379402188692</c:v>
                </c:pt>
                <c:pt idx="193">
                  <c:v>2.2253027747365008</c:v>
                </c:pt>
                <c:pt idx="194">
                  <c:v>0.59420797901212008</c:v>
                </c:pt>
                <c:pt idx="195">
                  <c:v>0.76388357294133258</c:v>
                </c:pt>
                <c:pt idx="196">
                  <c:v>0.15129703258631522</c:v>
                </c:pt>
                <c:pt idx="197">
                  <c:v>0.11043060679308987</c:v>
                </c:pt>
                <c:pt idx="198">
                  <c:v>2.0761036486360813E-2</c:v>
                </c:pt>
                <c:pt idx="199">
                  <c:v>9.1461510082576827E-3</c:v>
                </c:pt>
                <c:pt idx="200">
                  <c:v>0</c:v>
                </c:pt>
                <c:pt idx="201">
                  <c:v>0</c:v>
                </c:pt>
                <c:pt idx="202">
                  <c:v>0.10102129739502849</c:v>
                </c:pt>
                <c:pt idx="203">
                  <c:v>0.9559094276337613</c:v>
                </c:pt>
                <c:pt idx="204">
                  <c:v>0.13289462775190125</c:v>
                </c:pt>
                <c:pt idx="205">
                  <c:v>0.21255333557869222</c:v>
                </c:pt>
                <c:pt idx="206">
                  <c:v>1.8448953712660907E-2</c:v>
                </c:pt>
                <c:pt idx="207">
                  <c:v>5.6579692493122349E-2</c:v>
                </c:pt>
                <c:pt idx="208">
                  <c:v>2.9654863206796344E-2</c:v>
                </c:pt>
                <c:pt idx="209">
                  <c:v>0.247011509957034</c:v>
                </c:pt>
                <c:pt idx="210">
                  <c:v>6.0959599195052491E-2</c:v>
                </c:pt>
                <c:pt idx="211">
                  <c:v>0.11870544883352237</c:v>
                </c:pt>
                <c:pt idx="212">
                  <c:v>2.4542770174317507E-2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1.7760810582060874E-2</c:v>
                </c:pt>
                <c:pt idx="217">
                  <c:v>0.13927073609166746</c:v>
                </c:pt>
                <c:pt idx="218">
                  <c:v>1.8540217276389503E-2</c:v>
                </c:pt>
                <c:pt idx="219">
                  <c:v>3.2426694810100472E-2</c:v>
                </c:pt>
                <c:pt idx="220">
                  <c:v>0.65066013704348635</c:v>
                </c:pt>
                <c:pt idx="221">
                  <c:v>1.4271515308987877</c:v>
                </c:pt>
                <c:pt idx="222">
                  <c:v>0.24376728286564364</c:v>
                </c:pt>
                <c:pt idx="223">
                  <c:v>0.26230620150549128</c:v>
                </c:pt>
                <c:pt idx="224">
                  <c:v>5.4059266723978892E-2</c:v>
                </c:pt>
                <c:pt idx="225">
                  <c:v>7.8109104348384001E-2</c:v>
                </c:pt>
                <c:pt idx="226">
                  <c:v>1.5070989181729045E-2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3.4719095123776781E-3</c:v>
                </c:pt>
                <c:pt idx="235">
                  <c:v>7.3846341340783342E-2</c:v>
                </c:pt>
                <c:pt idx="236">
                  <c:v>0.15529203303442352</c:v>
                </c:pt>
                <c:pt idx="237">
                  <c:v>0.96201864639017487</c:v>
                </c:pt>
                <c:pt idx="238">
                  <c:v>0.39698068521282742</c:v>
                </c:pt>
                <c:pt idx="239">
                  <c:v>1.4069297278266657</c:v>
                </c:pt>
                <c:pt idx="240">
                  <c:v>0.37938364991888601</c:v>
                </c:pt>
                <c:pt idx="241">
                  <c:v>0.51392410233997909</c:v>
                </c:pt>
                <c:pt idx="242">
                  <c:v>0.11790010014801518</c:v>
                </c:pt>
                <c:pt idx="243">
                  <c:v>9.7525403272154101E-2</c:v>
                </c:pt>
                <c:pt idx="244">
                  <c:v>8.5236070327721746E-3</c:v>
                </c:pt>
                <c:pt idx="245">
                  <c:v>5.7725548847739228E-2</c:v>
                </c:pt>
                <c:pt idx="246">
                  <c:v>1.8147027141716076E-3</c:v>
                </c:pt>
                <c:pt idx="247">
                  <c:v>0</c:v>
                </c:pt>
                <c:pt idx="248">
                  <c:v>5.3020671326714968E-3</c:v>
                </c:pt>
                <c:pt idx="249">
                  <c:v>0.13329262681603715</c:v>
                </c:pt>
                <c:pt idx="250">
                  <c:v>9.2586762404283346E-2</c:v>
                </c:pt>
                <c:pt idx="251">
                  <c:v>0.90147344930361617</c:v>
                </c:pt>
                <c:pt idx="252">
                  <c:v>0.28433802463430657</c:v>
                </c:pt>
                <c:pt idx="253">
                  <c:v>0.33059048394651508</c:v>
                </c:pt>
                <c:pt idx="254">
                  <c:v>0.66373260694823077</c:v>
                </c:pt>
                <c:pt idx="255">
                  <c:v>4.378820261831744</c:v>
                </c:pt>
                <c:pt idx="256">
                  <c:v>1.23421938868437</c:v>
                </c:pt>
                <c:pt idx="257">
                  <c:v>0.87286382095695425</c:v>
                </c:pt>
                <c:pt idx="258">
                  <c:v>0.16908576361591868</c:v>
                </c:pt>
                <c:pt idx="259">
                  <c:v>6.7706299322470534E-2</c:v>
                </c:pt>
                <c:pt idx="260">
                  <c:v>7.9162087747316218E-3</c:v>
                </c:pt>
                <c:pt idx="261">
                  <c:v>0</c:v>
                </c:pt>
                <c:pt idx="262">
                  <c:v>6.5990606893957535E-3</c:v>
                </c:pt>
                <c:pt idx="263">
                  <c:v>1.1381291278801709E-2</c:v>
                </c:pt>
                <c:pt idx="264">
                  <c:v>0</c:v>
                </c:pt>
                <c:pt idx="265">
                  <c:v>0</c:v>
                </c:pt>
                <c:pt idx="266">
                  <c:v>5.8145147726351683E-3</c:v>
                </c:pt>
                <c:pt idx="267">
                  <c:v>0.28989568420469408</c:v>
                </c:pt>
                <c:pt idx="268">
                  <c:v>0.54940450234403471</c:v>
                </c:pt>
                <c:pt idx="269">
                  <c:v>9.4866431250949983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5D-4F48-B627-340275CBD536}"/>
            </c:ext>
          </c:extLst>
        </c:ser>
        <c:ser>
          <c:idx val="10"/>
          <c:order val="10"/>
          <c:tx>
            <c:strRef>
              <c:f>'Mass Spectra pH 4 pos'!$L$1</c:f>
              <c:strCache>
                <c:ptCount val="1"/>
                <c:pt idx="0">
                  <c:v>Jack Daniels</c:v>
                </c:pt>
              </c:strCache>
            </c:strRef>
          </c:tx>
          <c:spPr>
            <a:ln w="9525" cap="rnd">
              <a:solidFill>
                <a:srgbClr val="4F81BD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pos'!$L$2:$L$271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6.5073334881088435E-2</c:v>
                </c:pt>
                <c:pt idx="3">
                  <c:v>3.4560396054534803</c:v>
                </c:pt>
                <c:pt idx="4">
                  <c:v>0.18760302115233854</c:v>
                </c:pt>
                <c:pt idx="5">
                  <c:v>3.657102636181539E-2</c:v>
                </c:pt>
                <c:pt idx="6">
                  <c:v>0</c:v>
                </c:pt>
                <c:pt idx="7">
                  <c:v>1.3802501963302086E-2</c:v>
                </c:pt>
                <c:pt idx="8">
                  <c:v>0</c:v>
                </c:pt>
                <c:pt idx="9">
                  <c:v>8.7172225880189788E-2</c:v>
                </c:pt>
                <c:pt idx="10">
                  <c:v>2.2155199437345934E-2</c:v>
                </c:pt>
                <c:pt idx="11">
                  <c:v>3.1967693523219034</c:v>
                </c:pt>
                <c:pt idx="12">
                  <c:v>6.9904990531919384E-2</c:v>
                </c:pt>
                <c:pt idx="13">
                  <c:v>4.4612520543746523</c:v>
                </c:pt>
                <c:pt idx="14">
                  <c:v>1.7987609771358704</c:v>
                </c:pt>
                <c:pt idx="15">
                  <c:v>10.812637354327469</c:v>
                </c:pt>
                <c:pt idx="16">
                  <c:v>9.31659876857311</c:v>
                </c:pt>
                <c:pt idx="17">
                  <c:v>31.531885115482293</c:v>
                </c:pt>
                <c:pt idx="18">
                  <c:v>3.0729027129170055</c:v>
                </c:pt>
                <c:pt idx="19">
                  <c:v>9.8405160970456165E-2</c:v>
                </c:pt>
                <c:pt idx="20">
                  <c:v>2.4755729690071952E-2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0.18582435833915376</c:v>
                </c:pt>
                <c:pt idx="25">
                  <c:v>6.0837037462335246</c:v>
                </c:pt>
                <c:pt idx="26">
                  <c:v>0.49663707595453371</c:v>
                </c:pt>
                <c:pt idx="27">
                  <c:v>2.4284882249697302</c:v>
                </c:pt>
                <c:pt idx="28">
                  <c:v>7.319254690967944E-2</c:v>
                </c:pt>
                <c:pt idx="29">
                  <c:v>0</c:v>
                </c:pt>
                <c:pt idx="30">
                  <c:v>0.26698802567980218</c:v>
                </c:pt>
                <c:pt idx="31">
                  <c:v>0.57818308582908717</c:v>
                </c:pt>
                <c:pt idx="32">
                  <c:v>0.78123163680258223</c:v>
                </c:pt>
                <c:pt idx="33">
                  <c:v>1.9463137838911784</c:v>
                </c:pt>
                <c:pt idx="34">
                  <c:v>7.0842268317396462</c:v>
                </c:pt>
                <c:pt idx="35">
                  <c:v>100</c:v>
                </c:pt>
                <c:pt idx="36">
                  <c:v>2.6462756349382257</c:v>
                </c:pt>
                <c:pt idx="37">
                  <c:v>0.71031982167635921</c:v>
                </c:pt>
                <c:pt idx="38">
                  <c:v>1.1509232668460634</c:v>
                </c:pt>
                <c:pt idx="39">
                  <c:v>11.607825769562554</c:v>
                </c:pt>
                <c:pt idx="40">
                  <c:v>0.69176336981029218</c:v>
                </c:pt>
                <c:pt idx="41">
                  <c:v>2.7514339063796331</c:v>
                </c:pt>
                <c:pt idx="42">
                  <c:v>1.6639941539954279</c:v>
                </c:pt>
                <c:pt idx="43">
                  <c:v>4.7540983017568106</c:v>
                </c:pt>
                <c:pt idx="44">
                  <c:v>0.93757041375602068</c:v>
                </c:pt>
                <c:pt idx="45">
                  <c:v>3.5885304200342611</c:v>
                </c:pt>
                <c:pt idx="46">
                  <c:v>0.2846170776101794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0.83234624133437596</c:v>
                </c:pt>
                <c:pt idx="53">
                  <c:v>5.8131061639650445</c:v>
                </c:pt>
                <c:pt idx="54">
                  <c:v>1.0102244412285362</c:v>
                </c:pt>
                <c:pt idx="55">
                  <c:v>1.4718019935783828</c:v>
                </c:pt>
                <c:pt idx="56">
                  <c:v>1.8586583250290463</c:v>
                </c:pt>
                <c:pt idx="57">
                  <c:v>2.5607765679125696</c:v>
                </c:pt>
                <c:pt idx="58">
                  <c:v>2.4121810198784788</c:v>
                </c:pt>
                <c:pt idx="59">
                  <c:v>3.3508179884920386</c:v>
                </c:pt>
                <c:pt idx="60">
                  <c:v>0</c:v>
                </c:pt>
                <c:pt idx="61">
                  <c:v>0</c:v>
                </c:pt>
                <c:pt idx="62">
                  <c:v>0.89335101706532039</c:v>
                </c:pt>
                <c:pt idx="63">
                  <c:v>22.397705285054442</c:v>
                </c:pt>
                <c:pt idx="64">
                  <c:v>2.0999644072508108</c:v>
                </c:pt>
                <c:pt idx="65">
                  <c:v>10.49117728363688</c:v>
                </c:pt>
                <c:pt idx="66">
                  <c:v>2.7744495793884596</c:v>
                </c:pt>
                <c:pt idx="67">
                  <c:v>12.608976154727927</c:v>
                </c:pt>
                <c:pt idx="68">
                  <c:v>0.64769497161611778</c:v>
                </c:pt>
                <c:pt idx="69">
                  <c:v>0</c:v>
                </c:pt>
                <c:pt idx="70">
                  <c:v>0</c:v>
                </c:pt>
                <c:pt idx="71">
                  <c:v>4.4985745732317589E-2</c:v>
                </c:pt>
                <c:pt idx="72">
                  <c:v>0.38470686795997194</c:v>
                </c:pt>
                <c:pt idx="73">
                  <c:v>1.6261511904672208</c:v>
                </c:pt>
                <c:pt idx="74">
                  <c:v>0</c:v>
                </c:pt>
                <c:pt idx="75">
                  <c:v>0</c:v>
                </c:pt>
                <c:pt idx="76">
                  <c:v>0.72971487237057842</c:v>
                </c:pt>
                <c:pt idx="77">
                  <c:v>0.93621694386422027</c:v>
                </c:pt>
                <c:pt idx="78">
                  <c:v>1.4200975531419204</c:v>
                </c:pt>
                <c:pt idx="79">
                  <c:v>2.0838306928462882</c:v>
                </c:pt>
                <c:pt idx="80">
                  <c:v>9.5243194451972659</c:v>
                </c:pt>
                <c:pt idx="81">
                  <c:v>50.521850287115321</c:v>
                </c:pt>
                <c:pt idx="82">
                  <c:v>3.1326006830239259</c:v>
                </c:pt>
                <c:pt idx="83">
                  <c:v>0.39838391463832207</c:v>
                </c:pt>
                <c:pt idx="84">
                  <c:v>3.2335536623527728E-2</c:v>
                </c:pt>
                <c:pt idx="85">
                  <c:v>9.4790621617254822E-2</c:v>
                </c:pt>
                <c:pt idx="86">
                  <c:v>0</c:v>
                </c:pt>
                <c:pt idx="87">
                  <c:v>0.23423644342358932</c:v>
                </c:pt>
                <c:pt idx="88">
                  <c:v>0.97824805069538545</c:v>
                </c:pt>
                <c:pt idx="89">
                  <c:v>6.9449442061449602</c:v>
                </c:pt>
                <c:pt idx="90">
                  <c:v>0.33812542868414991</c:v>
                </c:pt>
                <c:pt idx="91">
                  <c:v>0.30350864216538675</c:v>
                </c:pt>
                <c:pt idx="92">
                  <c:v>0</c:v>
                </c:pt>
                <c:pt idx="93">
                  <c:v>0</c:v>
                </c:pt>
                <c:pt idx="94">
                  <c:v>0.1105466738790571</c:v>
                </c:pt>
                <c:pt idx="95">
                  <c:v>0.41246652181448229</c:v>
                </c:pt>
                <c:pt idx="96">
                  <c:v>0.47220585853122016</c:v>
                </c:pt>
                <c:pt idx="97">
                  <c:v>0.8973287425124552</c:v>
                </c:pt>
                <c:pt idx="98">
                  <c:v>2.2069544566010184</c:v>
                </c:pt>
                <c:pt idx="99">
                  <c:v>10.768547223580075</c:v>
                </c:pt>
                <c:pt idx="100">
                  <c:v>0.79268158617654527</c:v>
                </c:pt>
                <c:pt idx="101">
                  <c:v>0.63430193241805766</c:v>
                </c:pt>
                <c:pt idx="102">
                  <c:v>7.9339560130047768E-2</c:v>
                </c:pt>
                <c:pt idx="103">
                  <c:v>0.21931965178958257</c:v>
                </c:pt>
                <c:pt idx="104">
                  <c:v>0.31926953094896077</c:v>
                </c:pt>
                <c:pt idx="105">
                  <c:v>2.0002560713640571</c:v>
                </c:pt>
                <c:pt idx="106">
                  <c:v>0.60518704099965537</c:v>
                </c:pt>
                <c:pt idx="107">
                  <c:v>1.4485289457418027</c:v>
                </c:pt>
                <c:pt idx="108">
                  <c:v>0.653129668996971</c:v>
                </c:pt>
                <c:pt idx="109">
                  <c:v>2.3331056496172744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2.1135642639479797</c:v>
                </c:pt>
                <c:pt idx="114">
                  <c:v>0.2315117870662437</c:v>
                </c:pt>
                <c:pt idx="115">
                  <c:v>0.45621233705087633</c:v>
                </c:pt>
                <c:pt idx="116">
                  <c:v>0.15256196352156434</c:v>
                </c:pt>
                <c:pt idx="117">
                  <c:v>0.5352947526804287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0.75626495941032346</c:v>
                </c:pt>
                <c:pt idx="123">
                  <c:v>3.5341256276012625</c:v>
                </c:pt>
                <c:pt idx="124">
                  <c:v>0.3707358527695927</c:v>
                </c:pt>
                <c:pt idx="125">
                  <c:v>0.21471164332383763</c:v>
                </c:pt>
                <c:pt idx="126">
                  <c:v>0.1550663216378898</c:v>
                </c:pt>
                <c:pt idx="127">
                  <c:v>1.182068662643698</c:v>
                </c:pt>
                <c:pt idx="128">
                  <c:v>1.6096921005832341</c:v>
                </c:pt>
                <c:pt idx="129">
                  <c:v>2.0516775483165111</c:v>
                </c:pt>
                <c:pt idx="130">
                  <c:v>0.50609943576032812</c:v>
                </c:pt>
                <c:pt idx="131">
                  <c:v>1.2824725278607636</c:v>
                </c:pt>
                <c:pt idx="132">
                  <c:v>0.22451314074995143</c:v>
                </c:pt>
                <c:pt idx="133">
                  <c:v>0.2270283519426966</c:v>
                </c:pt>
                <c:pt idx="134">
                  <c:v>2.4761883720749816E-2</c:v>
                </c:pt>
                <c:pt idx="135">
                  <c:v>1.5219224345222506</c:v>
                </c:pt>
                <c:pt idx="136">
                  <c:v>0</c:v>
                </c:pt>
                <c:pt idx="137">
                  <c:v>0.6727290106894982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0.28036331271398268</c:v>
                </c:pt>
                <c:pt idx="142">
                  <c:v>5.7726436951080658E-2</c:v>
                </c:pt>
                <c:pt idx="143">
                  <c:v>0.25468901608700906</c:v>
                </c:pt>
                <c:pt idx="144">
                  <c:v>0.11855654525350272</c:v>
                </c:pt>
                <c:pt idx="145">
                  <c:v>0.45135690977048204</c:v>
                </c:pt>
                <c:pt idx="146">
                  <c:v>0.49183373910923406</c:v>
                </c:pt>
                <c:pt idx="147">
                  <c:v>1.4904203131180096</c:v>
                </c:pt>
                <c:pt idx="148">
                  <c:v>0.19100854889328436</c:v>
                </c:pt>
                <c:pt idx="149">
                  <c:v>0.13855776455494678</c:v>
                </c:pt>
                <c:pt idx="150">
                  <c:v>2.5856384387008196E-2</c:v>
                </c:pt>
                <c:pt idx="151">
                  <c:v>0.12762951035291462</c:v>
                </c:pt>
                <c:pt idx="152">
                  <c:v>4.0192390708937605E-2</c:v>
                </c:pt>
                <c:pt idx="153">
                  <c:v>0.18895849264771158</c:v>
                </c:pt>
                <c:pt idx="154">
                  <c:v>6.0078508657019976E-2</c:v>
                </c:pt>
                <c:pt idx="155">
                  <c:v>0.144877155229793</c:v>
                </c:pt>
                <c:pt idx="156">
                  <c:v>0.16652081630741222</c:v>
                </c:pt>
                <c:pt idx="157">
                  <c:v>0.49714110772788961</c:v>
                </c:pt>
                <c:pt idx="158">
                  <c:v>0.13059749964245745</c:v>
                </c:pt>
                <c:pt idx="159">
                  <c:v>0.26974587985212933</c:v>
                </c:pt>
                <c:pt idx="160">
                  <c:v>6.5334248554116583E-2</c:v>
                </c:pt>
                <c:pt idx="161">
                  <c:v>0.2908828919848393</c:v>
                </c:pt>
                <c:pt idx="162">
                  <c:v>5.1422126189809049E-2</c:v>
                </c:pt>
                <c:pt idx="163">
                  <c:v>8.8070043642608176E-2</c:v>
                </c:pt>
                <c:pt idx="164">
                  <c:v>1.4043084111538997</c:v>
                </c:pt>
                <c:pt idx="165">
                  <c:v>5.0962267444957217</c:v>
                </c:pt>
                <c:pt idx="166">
                  <c:v>0.91896267003845655</c:v>
                </c:pt>
                <c:pt idx="167">
                  <c:v>0.30675334524874781</c:v>
                </c:pt>
                <c:pt idx="168">
                  <c:v>0.61583804501148653</c:v>
                </c:pt>
                <c:pt idx="169">
                  <c:v>0.12390984612900287</c:v>
                </c:pt>
                <c:pt idx="170">
                  <c:v>2.8208483492190083E-2</c:v>
                </c:pt>
                <c:pt idx="171">
                  <c:v>0.10358084014075905</c:v>
                </c:pt>
                <c:pt idx="172">
                  <c:v>9.8944593843380294E-2</c:v>
                </c:pt>
                <c:pt idx="173">
                  <c:v>0.93054167866129822</c:v>
                </c:pt>
                <c:pt idx="174">
                  <c:v>2.7555388674361736</c:v>
                </c:pt>
                <c:pt idx="175">
                  <c:v>2.6204323543856662</c:v>
                </c:pt>
                <c:pt idx="176">
                  <c:v>0.39657874703173973</c:v>
                </c:pt>
                <c:pt idx="177">
                  <c:v>0.20573521782778609</c:v>
                </c:pt>
                <c:pt idx="178">
                  <c:v>4.146444026076182E-2</c:v>
                </c:pt>
                <c:pt idx="179">
                  <c:v>0.16460347015878357</c:v>
                </c:pt>
                <c:pt idx="180">
                  <c:v>2.7403848017314381E-2</c:v>
                </c:pt>
                <c:pt idx="181">
                  <c:v>4.6102475979301505E-4</c:v>
                </c:pt>
                <c:pt idx="182">
                  <c:v>0</c:v>
                </c:pt>
                <c:pt idx="183">
                  <c:v>0.22205113396707363</c:v>
                </c:pt>
                <c:pt idx="184">
                  <c:v>0.58423916157865841</c:v>
                </c:pt>
                <c:pt idx="185">
                  <c:v>8.3455015249260592E-2</c:v>
                </c:pt>
                <c:pt idx="186">
                  <c:v>4.3365639777365329E-2</c:v>
                </c:pt>
                <c:pt idx="187">
                  <c:v>3.0938129352435381E-2</c:v>
                </c:pt>
                <c:pt idx="188">
                  <c:v>7.3377288954925138E-2</c:v>
                </c:pt>
                <c:pt idx="189">
                  <c:v>0.65593035875981265</c:v>
                </c:pt>
                <c:pt idx="190">
                  <c:v>0.12430716159683428</c:v>
                </c:pt>
                <c:pt idx="191">
                  <c:v>0.16428618483579421</c:v>
                </c:pt>
                <c:pt idx="192">
                  <c:v>1.1058180680543412</c:v>
                </c:pt>
                <c:pt idx="193">
                  <c:v>3.2151207909660164</c:v>
                </c:pt>
                <c:pt idx="194">
                  <c:v>0.83667105815215892</c:v>
                </c:pt>
                <c:pt idx="195">
                  <c:v>0.67519979723581702</c:v>
                </c:pt>
                <c:pt idx="196">
                  <c:v>0.14127923498551634</c:v>
                </c:pt>
                <c:pt idx="197">
                  <c:v>8.5257038905537902E-2</c:v>
                </c:pt>
                <c:pt idx="198">
                  <c:v>1.3688029171079147E-2</c:v>
                </c:pt>
                <c:pt idx="199">
                  <c:v>3.4959153324836005E-2</c:v>
                </c:pt>
                <c:pt idx="200">
                  <c:v>1.7672706845721759E-3</c:v>
                </c:pt>
                <c:pt idx="201">
                  <c:v>3.1623078511684284E-2</c:v>
                </c:pt>
                <c:pt idx="202">
                  <c:v>0.34526339410100476</c:v>
                </c:pt>
                <c:pt idx="203">
                  <c:v>1.4739437305503507</c:v>
                </c:pt>
                <c:pt idx="204">
                  <c:v>0.21823269756249078</c:v>
                </c:pt>
                <c:pt idx="205">
                  <c:v>0.18737351825390036</c:v>
                </c:pt>
                <c:pt idx="206">
                  <c:v>4.5582371683151678E-2</c:v>
                </c:pt>
                <c:pt idx="207">
                  <c:v>0.14918762699206489</c:v>
                </c:pt>
                <c:pt idx="208">
                  <c:v>8.8211608867074048E-2</c:v>
                </c:pt>
                <c:pt idx="209">
                  <c:v>0.39775855221662204</c:v>
                </c:pt>
                <c:pt idx="210">
                  <c:v>0.13448514465741962</c:v>
                </c:pt>
                <c:pt idx="211">
                  <c:v>0.31117003412313138</c:v>
                </c:pt>
                <c:pt idx="212">
                  <c:v>4.9789470467421479E-2</c:v>
                </c:pt>
                <c:pt idx="213">
                  <c:v>0</c:v>
                </c:pt>
                <c:pt idx="214">
                  <c:v>1.2502102276244365E-2</c:v>
                </c:pt>
                <c:pt idx="215">
                  <c:v>0</c:v>
                </c:pt>
                <c:pt idx="216">
                  <c:v>5.6857008065716697E-2</c:v>
                </c:pt>
                <c:pt idx="217">
                  <c:v>0.26863680378068677</c:v>
                </c:pt>
                <c:pt idx="218">
                  <c:v>5.5655693438566189E-2</c:v>
                </c:pt>
                <c:pt idx="219">
                  <c:v>0.24887943143805644</c:v>
                </c:pt>
                <c:pt idx="220">
                  <c:v>1.7683911031862845</c:v>
                </c:pt>
                <c:pt idx="221">
                  <c:v>2.8052251753355981</c:v>
                </c:pt>
                <c:pt idx="222">
                  <c:v>0.53656997552610264</c:v>
                </c:pt>
                <c:pt idx="223">
                  <c:v>0.35651856646662439</c:v>
                </c:pt>
                <c:pt idx="224">
                  <c:v>9.6119316585008233E-2</c:v>
                </c:pt>
                <c:pt idx="225">
                  <c:v>7.4626355777385245E-2</c:v>
                </c:pt>
                <c:pt idx="226">
                  <c:v>6.352493354991144E-3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1.2361079665222709E-2</c:v>
                </c:pt>
                <c:pt idx="235">
                  <c:v>9.3713200214803713E-2</c:v>
                </c:pt>
                <c:pt idx="236">
                  <c:v>0.31045566847828188</c:v>
                </c:pt>
                <c:pt idx="237">
                  <c:v>0.98955654829906214</c:v>
                </c:pt>
                <c:pt idx="238">
                  <c:v>0.72679890629398669</c:v>
                </c:pt>
                <c:pt idx="239">
                  <c:v>2.0814462311678614</c:v>
                </c:pt>
                <c:pt idx="240">
                  <c:v>0.68023366451597866</c:v>
                </c:pt>
                <c:pt idx="241">
                  <c:v>0.74471118068409292</c:v>
                </c:pt>
                <c:pt idx="242">
                  <c:v>0.18189202915195954</c:v>
                </c:pt>
                <c:pt idx="243">
                  <c:v>0.12378481510910595</c:v>
                </c:pt>
                <c:pt idx="244">
                  <c:v>1.1165906955625342E-2</c:v>
                </c:pt>
                <c:pt idx="245">
                  <c:v>3.7730516955938521E-2</c:v>
                </c:pt>
                <c:pt idx="246">
                  <c:v>0</c:v>
                </c:pt>
                <c:pt idx="247">
                  <c:v>0</c:v>
                </c:pt>
                <c:pt idx="248">
                  <c:v>4.5127294961778544E-2</c:v>
                </c:pt>
                <c:pt idx="249">
                  <c:v>0.32838810830048132</c:v>
                </c:pt>
                <c:pt idx="250">
                  <c:v>0.12860433978413421</c:v>
                </c:pt>
                <c:pt idx="251">
                  <c:v>0.40503640874222013</c:v>
                </c:pt>
                <c:pt idx="252">
                  <c:v>0.1501462062671072</c:v>
                </c:pt>
                <c:pt idx="253">
                  <c:v>0.13269015807508666</c:v>
                </c:pt>
                <c:pt idx="254">
                  <c:v>0.93447960941304498</c:v>
                </c:pt>
                <c:pt idx="255">
                  <c:v>2.8457675060447776</c:v>
                </c:pt>
                <c:pt idx="256">
                  <c:v>0.86169491853609281</c:v>
                </c:pt>
                <c:pt idx="257">
                  <c:v>0.56925534057010929</c:v>
                </c:pt>
                <c:pt idx="258">
                  <c:v>0.11255801440917772</c:v>
                </c:pt>
                <c:pt idx="259">
                  <c:v>4.1859080253727636E-2</c:v>
                </c:pt>
                <c:pt idx="260">
                  <c:v>0</c:v>
                </c:pt>
                <c:pt idx="261">
                  <c:v>0</c:v>
                </c:pt>
                <c:pt idx="262">
                  <c:v>1.9397332764004366E-2</c:v>
                </c:pt>
                <c:pt idx="263">
                  <c:v>2.0229687546551436E-2</c:v>
                </c:pt>
                <c:pt idx="264">
                  <c:v>0</c:v>
                </c:pt>
                <c:pt idx="265">
                  <c:v>0</c:v>
                </c:pt>
                <c:pt idx="266">
                  <c:v>4.9244925852733587E-2</c:v>
                </c:pt>
                <c:pt idx="267">
                  <c:v>0.37035307791277411</c:v>
                </c:pt>
                <c:pt idx="268">
                  <c:v>1.1494690033708581</c:v>
                </c:pt>
                <c:pt idx="269">
                  <c:v>6.216975724761304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5D-4F48-B627-340275CBD536}"/>
            </c:ext>
          </c:extLst>
        </c:ser>
        <c:ser>
          <c:idx val="11"/>
          <c:order val="11"/>
          <c:tx>
            <c:strRef>
              <c:f>'Mass Spectra pH 4 pos'!$M$1</c:f>
              <c:strCache>
                <c:ptCount val="1"/>
              </c:strCache>
            </c:strRef>
          </c:tx>
          <c:spPr>
            <a:ln w="9525" cap="rnd">
              <a:solidFill>
                <a:srgbClr val="4F81BD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pos'!$M$2:$M$271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3.0926985878164297</c:v>
                </c:pt>
                <c:pt idx="4">
                  <c:v>0.13937286468844912</c:v>
                </c:pt>
                <c:pt idx="5">
                  <c:v>4.1249257660178409E-2</c:v>
                </c:pt>
                <c:pt idx="6">
                  <c:v>0</c:v>
                </c:pt>
                <c:pt idx="7">
                  <c:v>1.4219948061995589E-2</c:v>
                </c:pt>
                <c:pt idx="8">
                  <c:v>0</c:v>
                </c:pt>
                <c:pt idx="9">
                  <c:v>6.3787652675687589E-2</c:v>
                </c:pt>
                <c:pt idx="10">
                  <c:v>0</c:v>
                </c:pt>
                <c:pt idx="11">
                  <c:v>2.6338298565826816</c:v>
                </c:pt>
                <c:pt idx="12">
                  <c:v>0</c:v>
                </c:pt>
                <c:pt idx="13">
                  <c:v>7.7648240690164636</c:v>
                </c:pt>
                <c:pt idx="14">
                  <c:v>0.99850606677040976</c:v>
                </c:pt>
                <c:pt idx="15">
                  <c:v>7.5605177363134048</c:v>
                </c:pt>
                <c:pt idx="16">
                  <c:v>9.8228416521267459</c:v>
                </c:pt>
                <c:pt idx="17">
                  <c:v>29.289766026078567</c:v>
                </c:pt>
                <c:pt idx="18">
                  <c:v>2.7941908373661253</c:v>
                </c:pt>
                <c:pt idx="19">
                  <c:v>0.1336137767299711</c:v>
                </c:pt>
                <c:pt idx="20">
                  <c:v>2.7944998260561862E-2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0.19416864155426772</c:v>
                </c:pt>
                <c:pt idx="25">
                  <c:v>5.964077436219724</c:v>
                </c:pt>
                <c:pt idx="26">
                  <c:v>0.4455247619402547</c:v>
                </c:pt>
                <c:pt idx="27">
                  <c:v>2.3299034027429277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1.528273455622752</c:v>
                </c:pt>
                <c:pt idx="32">
                  <c:v>0</c:v>
                </c:pt>
                <c:pt idx="33">
                  <c:v>0.29743548367395234</c:v>
                </c:pt>
                <c:pt idx="34">
                  <c:v>5.4567314771075868</c:v>
                </c:pt>
                <c:pt idx="35">
                  <c:v>100</c:v>
                </c:pt>
                <c:pt idx="36">
                  <c:v>3.4743973765650202</c:v>
                </c:pt>
                <c:pt idx="37">
                  <c:v>0.84219623898584295</c:v>
                </c:pt>
                <c:pt idx="38">
                  <c:v>1.146306977355571</c:v>
                </c:pt>
                <c:pt idx="39">
                  <c:v>10.432616189277766</c:v>
                </c:pt>
                <c:pt idx="40">
                  <c:v>0.64469768032839736</c:v>
                </c:pt>
                <c:pt idx="41">
                  <c:v>2.7422511551309152</c:v>
                </c:pt>
                <c:pt idx="42">
                  <c:v>1.3990433681757763</c:v>
                </c:pt>
                <c:pt idx="43">
                  <c:v>4.3261369065145399</c:v>
                </c:pt>
                <c:pt idx="44">
                  <c:v>0.75696322329223964</c:v>
                </c:pt>
                <c:pt idx="45">
                  <c:v>3.3879585749823189</c:v>
                </c:pt>
                <c:pt idx="46">
                  <c:v>0.23325599070370875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0.72599955792714976</c:v>
                </c:pt>
                <c:pt idx="53">
                  <c:v>5.3697365196909885</c:v>
                </c:pt>
                <c:pt idx="54">
                  <c:v>0.7288776095750622</c:v>
                </c:pt>
                <c:pt idx="55">
                  <c:v>1.3738294086175524</c:v>
                </c:pt>
                <c:pt idx="56">
                  <c:v>1.0630512979809994</c:v>
                </c:pt>
                <c:pt idx="57">
                  <c:v>1.6455483103645066</c:v>
                </c:pt>
                <c:pt idx="58">
                  <c:v>1.7303775733991666</c:v>
                </c:pt>
                <c:pt idx="59">
                  <c:v>5.15840660951089</c:v>
                </c:pt>
                <c:pt idx="60">
                  <c:v>0</c:v>
                </c:pt>
                <c:pt idx="61">
                  <c:v>0</c:v>
                </c:pt>
                <c:pt idx="62">
                  <c:v>1.0786382893949029</c:v>
                </c:pt>
                <c:pt idx="63">
                  <c:v>22.115676501726355</c:v>
                </c:pt>
                <c:pt idx="64">
                  <c:v>2.1765163784003221</c:v>
                </c:pt>
                <c:pt idx="65">
                  <c:v>10.803084051866456</c:v>
                </c:pt>
                <c:pt idx="66">
                  <c:v>2.6937177512556509</c:v>
                </c:pt>
                <c:pt idx="67">
                  <c:v>11.443845585523915</c:v>
                </c:pt>
                <c:pt idx="68">
                  <c:v>0.62743698262257619</c:v>
                </c:pt>
                <c:pt idx="69">
                  <c:v>0</c:v>
                </c:pt>
                <c:pt idx="70">
                  <c:v>0</c:v>
                </c:pt>
                <c:pt idx="71">
                  <c:v>0.30717169605527583</c:v>
                </c:pt>
                <c:pt idx="72">
                  <c:v>0.3497074191985014</c:v>
                </c:pt>
                <c:pt idx="73">
                  <c:v>1.5995669386842739</c:v>
                </c:pt>
                <c:pt idx="74">
                  <c:v>0</c:v>
                </c:pt>
                <c:pt idx="75">
                  <c:v>0</c:v>
                </c:pt>
                <c:pt idx="76">
                  <c:v>0.30451232291380526</c:v>
                </c:pt>
                <c:pt idx="77">
                  <c:v>0.80946853318776835</c:v>
                </c:pt>
                <c:pt idx="78">
                  <c:v>0.96006479545779433</c:v>
                </c:pt>
                <c:pt idx="79">
                  <c:v>1.4746803027833832</c:v>
                </c:pt>
                <c:pt idx="80">
                  <c:v>8.3699493899052051</c:v>
                </c:pt>
                <c:pt idx="81">
                  <c:v>45.109204701952926</c:v>
                </c:pt>
                <c:pt idx="82">
                  <c:v>2.799827780118691</c:v>
                </c:pt>
                <c:pt idx="83">
                  <c:v>0.38609148961313822</c:v>
                </c:pt>
                <c:pt idx="84">
                  <c:v>6.4329048052469875E-2</c:v>
                </c:pt>
                <c:pt idx="85">
                  <c:v>0.27839471152710149</c:v>
                </c:pt>
                <c:pt idx="86">
                  <c:v>1.3752394380426716E-2</c:v>
                </c:pt>
                <c:pt idx="87">
                  <c:v>0.45783684573525901</c:v>
                </c:pt>
                <c:pt idx="88">
                  <c:v>0.96985905255379734</c:v>
                </c:pt>
                <c:pt idx="89">
                  <c:v>6.2355316070537858</c:v>
                </c:pt>
                <c:pt idx="90">
                  <c:v>0.38676876891726031</c:v>
                </c:pt>
                <c:pt idx="91">
                  <c:v>0.36009578918118518</c:v>
                </c:pt>
                <c:pt idx="92">
                  <c:v>0</c:v>
                </c:pt>
                <c:pt idx="93">
                  <c:v>0</c:v>
                </c:pt>
                <c:pt idx="94">
                  <c:v>0.14147362357171411</c:v>
                </c:pt>
                <c:pt idx="95">
                  <c:v>0.37854396749557934</c:v>
                </c:pt>
                <c:pt idx="96">
                  <c:v>0.23936061291124214</c:v>
                </c:pt>
                <c:pt idx="97">
                  <c:v>0.4496184086546805</c:v>
                </c:pt>
                <c:pt idx="98">
                  <c:v>1.4137811080483151</c:v>
                </c:pt>
                <c:pt idx="99">
                  <c:v>7.7265393906324507</c:v>
                </c:pt>
                <c:pt idx="100">
                  <c:v>0.61567064738676192</c:v>
                </c:pt>
                <c:pt idx="101">
                  <c:v>0.82309530530415576</c:v>
                </c:pt>
                <c:pt idx="102">
                  <c:v>6.6696620869915138E-2</c:v>
                </c:pt>
                <c:pt idx="103">
                  <c:v>0.17285988933448676</c:v>
                </c:pt>
                <c:pt idx="104">
                  <c:v>0.46367272927645148</c:v>
                </c:pt>
                <c:pt idx="105">
                  <c:v>2.8708580529404069</c:v>
                </c:pt>
                <c:pt idx="106">
                  <c:v>0.54617671439977666</c:v>
                </c:pt>
                <c:pt idx="107">
                  <c:v>0.99759812816278992</c:v>
                </c:pt>
                <c:pt idx="108">
                  <c:v>0.63521298242453583</c:v>
                </c:pt>
                <c:pt idx="109">
                  <c:v>2.4261154161229173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1.9325517018868372</c:v>
                </c:pt>
                <c:pt idx="114">
                  <c:v>0.26295204246355924</c:v>
                </c:pt>
                <c:pt idx="115">
                  <c:v>0.57332541315287255</c:v>
                </c:pt>
                <c:pt idx="116">
                  <c:v>0.15425583936235499</c:v>
                </c:pt>
                <c:pt idx="117">
                  <c:v>0.48021661079357325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0.63342630399296429</c:v>
                </c:pt>
                <c:pt idx="123">
                  <c:v>3.5381158488078035</c:v>
                </c:pt>
                <c:pt idx="124">
                  <c:v>0.32955398970641098</c:v>
                </c:pt>
                <c:pt idx="125">
                  <c:v>0.15109320662926501</c:v>
                </c:pt>
                <c:pt idx="126">
                  <c:v>0.1220101682990349</c:v>
                </c:pt>
                <c:pt idx="127">
                  <c:v>0.55766505663350407</c:v>
                </c:pt>
                <c:pt idx="128">
                  <c:v>0.40158373348838594</c:v>
                </c:pt>
                <c:pt idx="129">
                  <c:v>1.9889361792995512</c:v>
                </c:pt>
                <c:pt idx="130">
                  <c:v>0.36856167484107216</c:v>
                </c:pt>
                <c:pt idx="131">
                  <c:v>1.0103870002043276</c:v>
                </c:pt>
                <c:pt idx="132">
                  <c:v>0.20128574038425917</c:v>
                </c:pt>
                <c:pt idx="133">
                  <c:v>0.35229205366633143</c:v>
                </c:pt>
                <c:pt idx="134">
                  <c:v>2.7455998158499487E-2</c:v>
                </c:pt>
                <c:pt idx="135">
                  <c:v>1.016165773743432</c:v>
                </c:pt>
                <c:pt idx="136">
                  <c:v>0</c:v>
                </c:pt>
                <c:pt idx="137">
                  <c:v>0.56946320500895908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0.17465970560007765</c:v>
                </c:pt>
                <c:pt idx="142">
                  <c:v>4.8747104298484924E-2</c:v>
                </c:pt>
                <c:pt idx="143">
                  <c:v>0.30157011350331342</c:v>
                </c:pt>
                <c:pt idx="144">
                  <c:v>0.13312342579178704</c:v>
                </c:pt>
                <c:pt idx="145">
                  <c:v>0.43736946627832335</c:v>
                </c:pt>
                <c:pt idx="146">
                  <c:v>0.44789969436370353</c:v>
                </c:pt>
                <c:pt idx="147">
                  <c:v>1.3221255760736248</c:v>
                </c:pt>
                <c:pt idx="148">
                  <c:v>0.14791756998727565</c:v>
                </c:pt>
                <c:pt idx="149">
                  <c:v>9.6756512026359501E-2</c:v>
                </c:pt>
                <c:pt idx="150">
                  <c:v>6.1393257821414776E-3</c:v>
                </c:pt>
                <c:pt idx="151">
                  <c:v>0.1096396954368356</c:v>
                </c:pt>
                <c:pt idx="152">
                  <c:v>1.6942541044428546E-2</c:v>
                </c:pt>
                <c:pt idx="153">
                  <c:v>0.10217684798204732</c:v>
                </c:pt>
                <c:pt idx="154">
                  <c:v>4.2460217501000673E-2</c:v>
                </c:pt>
                <c:pt idx="155">
                  <c:v>0.10608956585297501</c:v>
                </c:pt>
                <c:pt idx="156">
                  <c:v>0.15245945029050598</c:v>
                </c:pt>
                <c:pt idx="157">
                  <c:v>0.48047793013718376</c:v>
                </c:pt>
                <c:pt idx="158">
                  <c:v>0.13547848213712993</c:v>
                </c:pt>
                <c:pt idx="159">
                  <c:v>0.30141565286127059</c:v>
                </c:pt>
                <c:pt idx="160">
                  <c:v>7.2433563806571566E-2</c:v>
                </c:pt>
                <c:pt idx="161">
                  <c:v>0.29196004096546607</c:v>
                </c:pt>
                <c:pt idx="162">
                  <c:v>5.0588718439001749E-2</c:v>
                </c:pt>
                <c:pt idx="163">
                  <c:v>7.3064948714693365E-2</c:v>
                </c:pt>
                <c:pt idx="164">
                  <c:v>1.1427626276491076</c:v>
                </c:pt>
                <c:pt idx="165">
                  <c:v>4.0829569049504491</c:v>
                </c:pt>
                <c:pt idx="166">
                  <c:v>0.73940724764478272</c:v>
                </c:pt>
                <c:pt idx="167">
                  <c:v>0.29379784142345433</c:v>
                </c:pt>
                <c:pt idx="168">
                  <c:v>0.54808419109971263</c:v>
                </c:pt>
                <c:pt idx="169">
                  <c:v>0.1076332695181572</c:v>
                </c:pt>
                <c:pt idx="170">
                  <c:v>2.017366131289957E-2</c:v>
                </c:pt>
                <c:pt idx="171">
                  <c:v>8.9321298391505377E-2</c:v>
                </c:pt>
                <c:pt idx="172">
                  <c:v>6.4455907932343556E-2</c:v>
                </c:pt>
                <c:pt idx="173">
                  <c:v>0.77443244833673464</c:v>
                </c:pt>
                <c:pt idx="174">
                  <c:v>2.8010781594945331</c:v>
                </c:pt>
                <c:pt idx="175">
                  <c:v>2.673874836693185</c:v>
                </c:pt>
                <c:pt idx="176">
                  <c:v>0.44029058027685913</c:v>
                </c:pt>
                <c:pt idx="177">
                  <c:v>0.19822555641087194</c:v>
                </c:pt>
                <c:pt idx="178">
                  <c:v>3.0558620602923834E-2</c:v>
                </c:pt>
                <c:pt idx="179">
                  <c:v>0.13442296763812081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0.21053592350115399</c:v>
                </c:pt>
                <c:pt idx="184">
                  <c:v>0.50530578153227479</c:v>
                </c:pt>
                <c:pt idx="185">
                  <c:v>8.4995307010398022E-2</c:v>
                </c:pt>
                <c:pt idx="186">
                  <c:v>5.0538550306690043E-2</c:v>
                </c:pt>
                <c:pt idx="187">
                  <c:v>3.4908791844089314E-2</c:v>
                </c:pt>
                <c:pt idx="188">
                  <c:v>6.8388897184186961E-2</c:v>
                </c:pt>
                <c:pt idx="189">
                  <c:v>0.59594772112460126</c:v>
                </c:pt>
                <c:pt idx="190">
                  <c:v>0.10568394121921408</c:v>
                </c:pt>
                <c:pt idx="191">
                  <c:v>0.12477018550093778</c:v>
                </c:pt>
                <c:pt idx="192">
                  <c:v>0.93965595281056646</c:v>
                </c:pt>
                <c:pt idx="193">
                  <c:v>2.3967520580389405</c:v>
                </c:pt>
                <c:pt idx="194">
                  <c:v>0.63757835814230912</c:v>
                </c:pt>
                <c:pt idx="195">
                  <c:v>0.56361271400286295</c:v>
                </c:pt>
                <c:pt idx="196">
                  <c:v>0.12393863674506368</c:v>
                </c:pt>
                <c:pt idx="197">
                  <c:v>7.2954758851943372E-2</c:v>
                </c:pt>
                <c:pt idx="198">
                  <c:v>1.2398657744759595E-2</c:v>
                </c:pt>
                <c:pt idx="199">
                  <c:v>1.9730149677140919E-2</c:v>
                </c:pt>
                <c:pt idx="200">
                  <c:v>6.8482873063678657E-3</c:v>
                </c:pt>
                <c:pt idx="201">
                  <c:v>1.2688543517020459E-2</c:v>
                </c:pt>
                <c:pt idx="202">
                  <c:v>0.34453824160083735</c:v>
                </c:pt>
                <c:pt idx="203">
                  <c:v>1.5545510815853116</c:v>
                </c:pt>
                <c:pt idx="204">
                  <c:v>0.22824982499721028</c:v>
                </c:pt>
                <c:pt idx="205">
                  <c:v>0.17253620389889668</c:v>
                </c:pt>
                <c:pt idx="206">
                  <c:v>3.5431187104280698E-2</c:v>
                </c:pt>
                <c:pt idx="207">
                  <c:v>0.13124634700516119</c:v>
                </c:pt>
                <c:pt idx="208">
                  <c:v>8.4831263739400059E-2</c:v>
                </c:pt>
                <c:pt idx="209">
                  <c:v>0.32050864347668423</c:v>
                </c:pt>
                <c:pt idx="210">
                  <c:v>0.1210975616742616</c:v>
                </c:pt>
                <c:pt idx="211">
                  <c:v>0.19182671132542739</c:v>
                </c:pt>
                <c:pt idx="212">
                  <c:v>3.1570513942398501E-2</c:v>
                </c:pt>
                <c:pt idx="213">
                  <c:v>0</c:v>
                </c:pt>
                <c:pt idx="214">
                  <c:v>1.1731759310683777E-2</c:v>
                </c:pt>
                <c:pt idx="215">
                  <c:v>0</c:v>
                </c:pt>
                <c:pt idx="216">
                  <c:v>8.4076518545402809E-2</c:v>
                </c:pt>
                <c:pt idx="217">
                  <c:v>0.27261799919309959</c:v>
                </c:pt>
                <c:pt idx="218">
                  <c:v>5.6764890653270353E-2</c:v>
                </c:pt>
                <c:pt idx="219">
                  <c:v>0.21917991202482168</c:v>
                </c:pt>
                <c:pt idx="220">
                  <c:v>1.6562182151107925</c:v>
                </c:pt>
                <c:pt idx="221">
                  <c:v>2.578633908166625</c:v>
                </c:pt>
                <c:pt idx="222">
                  <c:v>0.48178953089625937</c:v>
                </c:pt>
                <c:pt idx="223">
                  <c:v>0.33889082014187311</c:v>
                </c:pt>
                <c:pt idx="224">
                  <c:v>6.932958941941357E-2</c:v>
                </c:pt>
                <c:pt idx="225">
                  <c:v>5.616398123827733E-2</c:v>
                </c:pt>
                <c:pt idx="226">
                  <c:v>1.0894407153732551E-2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7.7937183615728869E-3</c:v>
                </c:pt>
                <c:pt idx="235">
                  <c:v>9.1336766520476079E-2</c:v>
                </c:pt>
                <c:pt idx="236">
                  <c:v>0.24901576522352381</c:v>
                </c:pt>
                <c:pt idx="237">
                  <c:v>0.70672066883210261</c:v>
                </c:pt>
                <c:pt idx="238">
                  <c:v>0.52798210427234205</c:v>
                </c:pt>
                <c:pt idx="239">
                  <c:v>1.5186422533381814</c:v>
                </c:pt>
                <c:pt idx="240">
                  <c:v>0.49817503796585016</c:v>
                </c:pt>
                <c:pt idx="241">
                  <c:v>0.56895604252175624</c:v>
                </c:pt>
                <c:pt idx="242">
                  <c:v>0.16108225639257839</c:v>
                </c:pt>
                <c:pt idx="243">
                  <c:v>9.5870572902919088E-2</c:v>
                </c:pt>
                <c:pt idx="244">
                  <c:v>1.5594652788929743E-2</c:v>
                </c:pt>
                <c:pt idx="245">
                  <c:v>7.5401627898795731E-2</c:v>
                </c:pt>
                <c:pt idx="246">
                  <c:v>0</c:v>
                </c:pt>
                <c:pt idx="247">
                  <c:v>0</c:v>
                </c:pt>
                <c:pt idx="248">
                  <c:v>4.707762305230917E-2</c:v>
                </c:pt>
                <c:pt idx="249">
                  <c:v>0.29087161734932548</c:v>
                </c:pt>
                <c:pt idx="250">
                  <c:v>0.11437165109476288</c:v>
                </c:pt>
                <c:pt idx="251">
                  <c:v>0.34707402177690583</c:v>
                </c:pt>
                <c:pt idx="252">
                  <c:v>0.1179812561074822</c:v>
                </c:pt>
                <c:pt idx="253">
                  <c:v>0.13376842239565431</c:v>
                </c:pt>
                <c:pt idx="254">
                  <c:v>0.7993057471088908</c:v>
                </c:pt>
                <c:pt idx="255">
                  <c:v>2.4755539845932564</c:v>
                </c:pt>
                <c:pt idx="256">
                  <c:v>0.75120826695616727</c:v>
                </c:pt>
                <c:pt idx="257">
                  <c:v>0.49895664779978588</c:v>
                </c:pt>
                <c:pt idx="258">
                  <c:v>0.10608848832604216</c:v>
                </c:pt>
                <c:pt idx="259">
                  <c:v>4.8493212481642581E-2</c:v>
                </c:pt>
                <c:pt idx="260">
                  <c:v>4.8097434876089654E-3</c:v>
                </c:pt>
                <c:pt idx="261">
                  <c:v>0</c:v>
                </c:pt>
                <c:pt idx="262">
                  <c:v>1.2248904423488038E-2</c:v>
                </c:pt>
                <c:pt idx="263">
                  <c:v>3.5366508493651139E-2</c:v>
                </c:pt>
                <c:pt idx="264">
                  <c:v>0</c:v>
                </c:pt>
                <c:pt idx="265">
                  <c:v>0</c:v>
                </c:pt>
                <c:pt idx="266">
                  <c:v>4.4487202040524726E-2</c:v>
                </c:pt>
                <c:pt idx="267">
                  <c:v>0.30385158024227377</c:v>
                </c:pt>
                <c:pt idx="268">
                  <c:v>0.99290716227509745</c:v>
                </c:pt>
                <c:pt idx="269">
                  <c:v>5.2711380985040979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15D-4F48-B627-340275CBD536}"/>
            </c:ext>
          </c:extLst>
        </c:ser>
        <c:ser>
          <c:idx val="12"/>
          <c:order val="12"/>
          <c:tx>
            <c:strRef>
              <c:f>'Mass Spectra pH 4 pos'!$N$1</c:f>
              <c:strCache>
                <c:ptCount val="1"/>
              </c:strCache>
            </c:strRef>
          </c:tx>
          <c:spPr>
            <a:ln w="9525" cap="rnd">
              <a:solidFill>
                <a:srgbClr val="4F81BD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pos'!$N$2:$N$271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3.4845901834762292</c:v>
                </c:pt>
                <c:pt idx="4">
                  <c:v>0.21802744903316107</c:v>
                </c:pt>
                <c:pt idx="5">
                  <c:v>4.4664038413008027E-2</c:v>
                </c:pt>
                <c:pt idx="6">
                  <c:v>1.3101568538866192E-3</c:v>
                </c:pt>
                <c:pt idx="7">
                  <c:v>1.63343792577435E-2</c:v>
                </c:pt>
                <c:pt idx="8">
                  <c:v>3.226342386239001E-3</c:v>
                </c:pt>
                <c:pt idx="9">
                  <c:v>0.35302373530020897</c:v>
                </c:pt>
                <c:pt idx="10">
                  <c:v>0</c:v>
                </c:pt>
                <c:pt idx="11">
                  <c:v>2.7385372422218706</c:v>
                </c:pt>
                <c:pt idx="12">
                  <c:v>0.60466865402708703</c:v>
                </c:pt>
                <c:pt idx="13">
                  <c:v>5.9523724936666644</c:v>
                </c:pt>
                <c:pt idx="14">
                  <c:v>0.76144112683390386</c:v>
                </c:pt>
                <c:pt idx="15">
                  <c:v>8.0988949458934893</c:v>
                </c:pt>
                <c:pt idx="16">
                  <c:v>14.381714903740201</c:v>
                </c:pt>
                <c:pt idx="17">
                  <c:v>26.898005252168758</c:v>
                </c:pt>
                <c:pt idx="18">
                  <c:v>2.5963626287581518</c:v>
                </c:pt>
                <c:pt idx="19">
                  <c:v>0.15792746067159832</c:v>
                </c:pt>
                <c:pt idx="20">
                  <c:v>4.3948554351435111E-2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0.10032343725560582</c:v>
                </c:pt>
                <c:pt idx="25">
                  <c:v>4.4697836586357189</c:v>
                </c:pt>
                <c:pt idx="26">
                  <c:v>0.34565559038494587</c:v>
                </c:pt>
                <c:pt idx="27">
                  <c:v>1.7181634234625609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0.5532596498548924</c:v>
                </c:pt>
                <c:pt idx="32">
                  <c:v>0</c:v>
                </c:pt>
                <c:pt idx="33">
                  <c:v>0</c:v>
                </c:pt>
                <c:pt idx="34">
                  <c:v>3.0291263738902821</c:v>
                </c:pt>
                <c:pt idx="35">
                  <c:v>100</c:v>
                </c:pt>
                <c:pt idx="36">
                  <c:v>3.7062453181448904</c:v>
                </c:pt>
                <c:pt idx="37">
                  <c:v>0.89036108836059691</c:v>
                </c:pt>
                <c:pt idx="38">
                  <c:v>0.9941494435575533</c:v>
                </c:pt>
                <c:pt idx="39">
                  <c:v>9.4903783565440332</c:v>
                </c:pt>
                <c:pt idx="40">
                  <c:v>0.67574079057177028</c:v>
                </c:pt>
                <c:pt idx="41">
                  <c:v>2.6154717708290458</c:v>
                </c:pt>
                <c:pt idx="42">
                  <c:v>1.2510236760386499</c:v>
                </c:pt>
                <c:pt idx="43">
                  <c:v>5.1373202599172743</c:v>
                </c:pt>
                <c:pt idx="44">
                  <c:v>0.76578752965576535</c:v>
                </c:pt>
                <c:pt idx="45">
                  <c:v>3.3600259232708285</c:v>
                </c:pt>
                <c:pt idx="46">
                  <c:v>0.21839500353010233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0.78637589761735605</c:v>
                </c:pt>
                <c:pt idx="53">
                  <c:v>5.0406965685335132</c:v>
                </c:pt>
                <c:pt idx="54">
                  <c:v>0.54915225395433787</c:v>
                </c:pt>
                <c:pt idx="55">
                  <c:v>0.77014787531687279</c:v>
                </c:pt>
                <c:pt idx="56">
                  <c:v>0.89966058995188936</c:v>
                </c:pt>
                <c:pt idx="57">
                  <c:v>1.0900828475901805</c:v>
                </c:pt>
                <c:pt idx="58">
                  <c:v>1.50755890643295</c:v>
                </c:pt>
                <c:pt idx="59">
                  <c:v>4.7331015555024454</c:v>
                </c:pt>
                <c:pt idx="60">
                  <c:v>0</c:v>
                </c:pt>
                <c:pt idx="61">
                  <c:v>0</c:v>
                </c:pt>
                <c:pt idx="62">
                  <c:v>1.9513867482122045</c:v>
                </c:pt>
                <c:pt idx="63">
                  <c:v>24.23430439727241</c:v>
                </c:pt>
                <c:pt idx="64">
                  <c:v>2.4017745342438772</c:v>
                </c:pt>
                <c:pt idx="65">
                  <c:v>10.326737995567505</c:v>
                </c:pt>
                <c:pt idx="66">
                  <c:v>2.5929423661363549</c:v>
                </c:pt>
                <c:pt idx="67">
                  <c:v>11.122603233308119</c:v>
                </c:pt>
                <c:pt idx="68">
                  <c:v>0.60179885152455015</c:v>
                </c:pt>
                <c:pt idx="69">
                  <c:v>0</c:v>
                </c:pt>
                <c:pt idx="70">
                  <c:v>2.630213720375104E-2</c:v>
                </c:pt>
                <c:pt idx="71">
                  <c:v>0.30924970580323352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0.95858081442843179</c:v>
                </c:pt>
                <c:pt idx="78">
                  <c:v>0.78588018852207142</c:v>
                </c:pt>
                <c:pt idx="79">
                  <c:v>1.4377731711157851</c:v>
                </c:pt>
                <c:pt idx="80">
                  <c:v>7.1470848280760269</c:v>
                </c:pt>
                <c:pt idx="81">
                  <c:v>40.21278521543411</c:v>
                </c:pt>
                <c:pt idx="82">
                  <c:v>2.4572711282153459</c:v>
                </c:pt>
                <c:pt idx="83">
                  <c:v>0.2684444072174243</c:v>
                </c:pt>
                <c:pt idx="84">
                  <c:v>3.3649458277700307E-2</c:v>
                </c:pt>
                <c:pt idx="85">
                  <c:v>0.1441349723579031</c:v>
                </c:pt>
                <c:pt idx="86">
                  <c:v>6.2736144154765583E-2</c:v>
                </c:pt>
                <c:pt idx="87">
                  <c:v>0.5096754338212508</c:v>
                </c:pt>
                <c:pt idx="88">
                  <c:v>1.3374666238591189</c:v>
                </c:pt>
                <c:pt idx="89">
                  <c:v>8.4038206102617252</c:v>
                </c:pt>
                <c:pt idx="90">
                  <c:v>0.704569354936878</c:v>
                </c:pt>
                <c:pt idx="91">
                  <c:v>0.25283461452342554</c:v>
                </c:pt>
                <c:pt idx="92">
                  <c:v>0</c:v>
                </c:pt>
                <c:pt idx="93">
                  <c:v>0</c:v>
                </c:pt>
                <c:pt idx="94">
                  <c:v>7.0835609306225636E-2</c:v>
                </c:pt>
                <c:pt idx="95">
                  <c:v>0.22841391031808886</c:v>
                </c:pt>
                <c:pt idx="96">
                  <c:v>0.17769013639547854</c:v>
                </c:pt>
                <c:pt idx="97">
                  <c:v>0.35837748747969878</c:v>
                </c:pt>
                <c:pt idx="98">
                  <c:v>1.0811567430742079</c:v>
                </c:pt>
                <c:pt idx="99">
                  <c:v>6.1980477224617303</c:v>
                </c:pt>
                <c:pt idx="100">
                  <c:v>0.43721202450157676</c:v>
                </c:pt>
                <c:pt idx="101">
                  <c:v>0.71809659203546994</c:v>
                </c:pt>
                <c:pt idx="102">
                  <c:v>5.9162022654199745E-2</c:v>
                </c:pt>
                <c:pt idx="103">
                  <c:v>0.11200525406078353</c:v>
                </c:pt>
                <c:pt idx="104">
                  <c:v>0.46015640317747575</c:v>
                </c:pt>
                <c:pt idx="105">
                  <c:v>2.9933676109793761</c:v>
                </c:pt>
                <c:pt idx="106">
                  <c:v>0.57992556979570431</c:v>
                </c:pt>
                <c:pt idx="107">
                  <c:v>1.1921440561167402</c:v>
                </c:pt>
                <c:pt idx="108">
                  <c:v>0.60980976174105306</c:v>
                </c:pt>
                <c:pt idx="109">
                  <c:v>2.0922996417197015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1.93054020146161</c:v>
                </c:pt>
                <c:pt idx="114">
                  <c:v>0.18902907943119676</c:v>
                </c:pt>
                <c:pt idx="115">
                  <c:v>0.41085476115867875</c:v>
                </c:pt>
                <c:pt idx="116">
                  <c:v>0.14582250950264741</c:v>
                </c:pt>
                <c:pt idx="117">
                  <c:v>0.52639879217752683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3.4141705443412368E-3</c:v>
                </c:pt>
                <c:pt idx="122">
                  <c:v>0.53592754949057952</c:v>
                </c:pt>
                <c:pt idx="123">
                  <c:v>2.9290234402423931</c:v>
                </c:pt>
                <c:pt idx="124">
                  <c:v>0.28268262016465384</c:v>
                </c:pt>
                <c:pt idx="125">
                  <c:v>0.11600992342385628</c:v>
                </c:pt>
                <c:pt idx="126">
                  <c:v>0.18449105945235839</c:v>
                </c:pt>
                <c:pt idx="127">
                  <c:v>0.31572505717195709</c:v>
                </c:pt>
                <c:pt idx="128">
                  <c:v>0</c:v>
                </c:pt>
                <c:pt idx="129">
                  <c:v>1.5712683876790308</c:v>
                </c:pt>
                <c:pt idx="130">
                  <c:v>0.25250002355355006</c:v>
                </c:pt>
                <c:pt idx="131">
                  <c:v>0.93066422499025858</c:v>
                </c:pt>
                <c:pt idx="132">
                  <c:v>0.17368793420828835</c:v>
                </c:pt>
                <c:pt idx="133">
                  <c:v>0.47047091522146955</c:v>
                </c:pt>
                <c:pt idx="134">
                  <c:v>0.36086583644730841</c:v>
                </c:pt>
                <c:pt idx="135">
                  <c:v>1.9937995990311472</c:v>
                </c:pt>
                <c:pt idx="136">
                  <c:v>0.16534252237418834</c:v>
                </c:pt>
                <c:pt idx="137">
                  <c:v>0.98020458252384524</c:v>
                </c:pt>
                <c:pt idx="138">
                  <c:v>0.13949214357934439</c:v>
                </c:pt>
                <c:pt idx="139">
                  <c:v>8.1072346797427919E-2</c:v>
                </c:pt>
                <c:pt idx="140">
                  <c:v>2.3670270535570189E-2</c:v>
                </c:pt>
                <c:pt idx="141">
                  <c:v>0.20432048990586402</c:v>
                </c:pt>
                <c:pt idx="142">
                  <c:v>5.6277152791690876E-2</c:v>
                </c:pt>
                <c:pt idx="143">
                  <c:v>0.23419541832473822</c:v>
                </c:pt>
                <c:pt idx="144">
                  <c:v>0.11359848297215071</c:v>
                </c:pt>
                <c:pt idx="145">
                  <c:v>0.37326334512342285</c:v>
                </c:pt>
                <c:pt idx="146">
                  <c:v>0.38162553462693866</c:v>
                </c:pt>
                <c:pt idx="147">
                  <c:v>1.3004900190891673</c:v>
                </c:pt>
                <c:pt idx="148">
                  <c:v>0.15357861730010103</c:v>
                </c:pt>
                <c:pt idx="149">
                  <c:v>8.2248821494279964E-2</c:v>
                </c:pt>
                <c:pt idx="150">
                  <c:v>2.3890869893620249E-2</c:v>
                </c:pt>
                <c:pt idx="151">
                  <c:v>0.10375565801904048</c:v>
                </c:pt>
                <c:pt idx="152">
                  <c:v>3.9385370605565628E-2</c:v>
                </c:pt>
                <c:pt idx="153">
                  <c:v>0.10691585595115347</c:v>
                </c:pt>
                <c:pt idx="154">
                  <c:v>4.8126165073784685E-2</c:v>
                </c:pt>
                <c:pt idx="155">
                  <c:v>9.3900866508765876E-2</c:v>
                </c:pt>
                <c:pt idx="156">
                  <c:v>0.14485912981143007</c:v>
                </c:pt>
                <c:pt idx="157">
                  <c:v>0.45156598614486637</c:v>
                </c:pt>
                <c:pt idx="158">
                  <c:v>0.11628437656797239</c:v>
                </c:pt>
                <c:pt idx="159">
                  <c:v>0.2994695603837032</c:v>
                </c:pt>
                <c:pt idx="160">
                  <c:v>6.1544540412459721E-2</c:v>
                </c:pt>
                <c:pt idx="161">
                  <c:v>0.30487631786253827</c:v>
                </c:pt>
                <c:pt idx="162">
                  <c:v>4.9036840048109528E-2</c:v>
                </c:pt>
                <c:pt idx="163">
                  <c:v>9.7566203536696441E-2</c:v>
                </c:pt>
                <c:pt idx="164">
                  <c:v>1.1046650128304618</c:v>
                </c:pt>
                <c:pt idx="165">
                  <c:v>4.2255527997105702</c:v>
                </c:pt>
                <c:pt idx="166">
                  <c:v>0.77487153141486376</c:v>
                </c:pt>
                <c:pt idx="167">
                  <c:v>0.26956208872743909</c:v>
                </c:pt>
                <c:pt idx="168">
                  <c:v>0.49811156615343194</c:v>
                </c:pt>
                <c:pt idx="169">
                  <c:v>9.3267936752226596E-2</c:v>
                </c:pt>
                <c:pt idx="170">
                  <c:v>1.9391686638453611E-2</c:v>
                </c:pt>
                <c:pt idx="171">
                  <c:v>8.1123886547802643E-2</c:v>
                </c:pt>
                <c:pt idx="172">
                  <c:v>3.3388035551623486E-2</c:v>
                </c:pt>
                <c:pt idx="173">
                  <c:v>0.66211420760880701</c:v>
                </c:pt>
                <c:pt idx="174">
                  <c:v>2.7304192199612816</c:v>
                </c:pt>
                <c:pt idx="175">
                  <c:v>2.6244038067366895</c:v>
                </c:pt>
                <c:pt idx="176">
                  <c:v>0.39883024202238349</c:v>
                </c:pt>
                <c:pt idx="177">
                  <c:v>0.23245537941888525</c:v>
                </c:pt>
                <c:pt idx="178">
                  <c:v>3.6386906627843753E-2</c:v>
                </c:pt>
                <c:pt idx="179">
                  <c:v>0.12876751137140249</c:v>
                </c:pt>
                <c:pt idx="180">
                  <c:v>3.3515005834662978E-2</c:v>
                </c:pt>
                <c:pt idx="181">
                  <c:v>1.5758763519423517E-2</c:v>
                </c:pt>
                <c:pt idx="182">
                  <c:v>0</c:v>
                </c:pt>
                <c:pt idx="183">
                  <c:v>0.24319664128126062</c:v>
                </c:pt>
                <c:pt idx="184">
                  <c:v>0.47443330199829131</c:v>
                </c:pt>
                <c:pt idx="185">
                  <c:v>8.2244673213608344E-2</c:v>
                </c:pt>
                <c:pt idx="186">
                  <c:v>2.6197169365638633E-2</c:v>
                </c:pt>
                <c:pt idx="187">
                  <c:v>4.6661905543857664E-2</c:v>
                </c:pt>
                <c:pt idx="188">
                  <c:v>7.1099553761805545E-2</c:v>
                </c:pt>
                <c:pt idx="189">
                  <c:v>0.56900021712032844</c:v>
                </c:pt>
                <c:pt idx="190">
                  <c:v>0.11228818122221938</c:v>
                </c:pt>
                <c:pt idx="191">
                  <c:v>0.13004160258750605</c:v>
                </c:pt>
                <c:pt idx="192">
                  <c:v>0.97903595090494089</c:v>
                </c:pt>
                <c:pt idx="193">
                  <c:v>3.2585118217914908</c:v>
                </c:pt>
                <c:pt idx="194">
                  <c:v>0.82559761643996099</c:v>
                </c:pt>
                <c:pt idx="195">
                  <c:v>0.79752810387316198</c:v>
                </c:pt>
                <c:pt idx="196">
                  <c:v>0.17643446030296844</c:v>
                </c:pt>
                <c:pt idx="197">
                  <c:v>9.7846531815247537E-2</c:v>
                </c:pt>
                <c:pt idx="198">
                  <c:v>3.2456876611223991E-2</c:v>
                </c:pt>
                <c:pt idx="199">
                  <c:v>2.1125570360421859E-2</c:v>
                </c:pt>
                <c:pt idx="200">
                  <c:v>4.0084971661499772E-3</c:v>
                </c:pt>
                <c:pt idx="201">
                  <c:v>3.2279362550417294E-2</c:v>
                </c:pt>
                <c:pt idx="202">
                  <c:v>0.3236893002260372</c:v>
                </c:pt>
                <c:pt idx="203">
                  <c:v>1.5212226288202264</c:v>
                </c:pt>
                <c:pt idx="204">
                  <c:v>0.22897596939916717</c:v>
                </c:pt>
                <c:pt idx="205">
                  <c:v>0.17313782981739659</c:v>
                </c:pt>
                <c:pt idx="206">
                  <c:v>3.2307302749176821E-2</c:v>
                </c:pt>
                <c:pt idx="207">
                  <c:v>0.12900469166060741</c:v>
                </c:pt>
                <c:pt idx="208">
                  <c:v>9.3769101664192681E-2</c:v>
                </c:pt>
                <c:pt idx="209">
                  <c:v>0.42441774329241005</c:v>
                </c:pt>
                <c:pt idx="210">
                  <c:v>0.14763232595077008</c:v>
                </c:pt>
                <c:pt idx="211">
                  <c:v>0.20073170227411966</c:v>
                </c:pt>
                <c:pt idx="212">
                  <c:v>4.5236699972999311E-2</c:v>
                </c:pt>
                <c:pt idx="213">
                  <c:v>1.8388739012039244E-3</c:v>
                </c:pt>
                <c:pt idx="214">
                  <c:v>1.0789149874367262E-2</c:v>
                </c:pt>
                <c:pt idx="215">
                  <c:v>1.0889056985788471E-2</c:v>
                </c:pt>
                <c:pt idx="216">
                  <c:v>0.10520394251124696</c:v>
                </c:pt>
                <c:pt idx="217">
                  <c:v>0.28186033158137258</c:v>
                </c:pt>
                <c:pt idx="218">
                  <c:v>6.3607853064327452E-2</c:v>
                </c:pt>
                <c:pt idx="219">
                  <c:v>0.20015000041160219</c:v>
                </c:pt>
                <c:pt idx="220">
                  <c:v>1.6415906734554078</c:v>
                </c:pt>
                <c:pt idx="221">
                  <c:v>2.6506654198533499</c:v>
                </c:pt>
                <c:pt idx="222">
                  <c:v>0.48936875819164621</c:v>
                </c:pt>
                <c:pt idx="223">
                  <c:v>0.41106287502826183</c:v>
                </c:pt>
                <c:pt idx="224">
                  <c:v>8.4626571120466884E-2</c:v>
                </c:pt>
                <c:pt idx="225">
                  <c:v>7.9519348851372476E-2</c:v>
                </c:pt>
                <c:pt idx="226">
                  <c:v>1.3672973271065075E-2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1.2680423318941586E-4</c:v>
                </c:pt>
                <c:pt idx="231">
                  <c:v>2.5151013021969253E-2</c:v>
                </c:pt>
                <c:pt idx="232">
                  <c:v>5.6783987897949997E-3</c:v>
                </c:pt>
                <c:pt idx="233">
                  <c:v>0</c:v>
                </c:pt>
                <c:pt idx="234">
                  <c:v>9.731445158836961E-3</c:v>
                </c:pt>
                <c:pt idx="235">
                  <c:v>8.9190991193503363E-2</c:v>
                </c:pt>
                <c:pt idx="236">
                  <c:v>0.35538442669646131</c:v>
                </c:pt>
                <c:pt idx="237">
                  <c:v>1.1619390596736354</c:v>
                </c:pt>
                <c:pt idx="238">
                  <c:v>0.74739580892946833</c:v>
                </c:pt>
                <c:pt idx="239">
                  <c:v>2.0434064555350919</c:v>
                </c:pt>
                <c:pt idx="240">
                  <c:v>0.62684888039797948</c:v>
                </c:pt>
                <c:pt idx="241">
                  <c:v>0.58611066822368618</c:v>
                </c:pt>
                <c:pt idx="242">
                  <c:v>0.14184086848008678</c:v>
                </c:pt>
                <c:pt idx="243">
                  <c:v>0.13564111074121926</c:v>
                </c:pt>
                <c:pt idx="244">
                  <c:v>2.0137885023347839E-2</c:v>
                </c:pt>
                <c:pt idx="245">
                  <c:v>5.8338727894044894E-2</c:v>
                </c:pt>
                <c:pt idx="246">
                  <c:v>7.9950363470457936E-3</c:v>
                </c:pt>
                <c:pt idx="247">
                  <c:v>0</c:v>
                </c:pt>
                <c:pt idx="248">
                  <c:v>3.926192671334687E-2</c:v>
                </c:pt>
                <c:pt idx="249">
                  <c:v>0.30482186696248437</c:v>
                </c:pt>
                <c:pt idx="250">
                  <c:v>0.18456375244281073</c:v>
                </c:pt>
                <c:pt idx="251">
                  <c:v>0.69185857476208967</c:v>
                </c:pt>
                <c:pt idx="252">
                  <c:v>0.24063196411459559</c:v>
                </c:pt>
                <c:pt idx="253">
                  <c:v>0.21021694579624409</c:v>
                </c:pt>
                <c:pt idx="254">
                  <c:v>1.2006498295944659</c:v>
                </c:pt>
                <c:pt idx="255">
                  <c:v>4.0579261861405005</c:v>
                </c:pt>
                <c:pt idx="256">
                  <c:v>1.1986353313130171</c:v>
                </c:pt>
                <c:pt idx="257">
                  <c:v>0.78650207570174335</c:v>
                </c:pt>
                <c:pt idx="258">
                  <c:v>0.17159384342269943</c:v>
                </c:pt>
                <c:pt idx="259">
                  <c:v>8.1038345663684772E-2</c:v>
                </c:pt>
                <c:pt idx="260">
                  <c:v>5.6809857240789855E-3</c:v>
                </c:pt>
                <c:pt idx="261">
                  <c:v>0</c:v>
                </c:pt>
                <c:pt idx="262">
                  <c:v>1.3575130073708117E-2</c:v>
                </c:pt>
                <c:pt idx="263">
                  <c:v>3.5499244686466952E-2</c:v>
                </c:pt>
                <c:pt idx="264">
                  <c:v>2.5434286039824785E-3</c:v>
                </c:pt>
                <c:pt idx="265">
                  <c:v>0</c:v>
                </c:pt>
                <c:pt idx="266">
                  <c:v>4.075493807303493E-2</c:v>
                </c:pt>
                <c:pt idx="267">
                  <c:v>0.38485050534279669</c:v>
                </c:pt>
                <c:pt idx="268">
                  <c:v>1.1470944057189636</c:v>
                </c:pt>
                <c:pt idx="269">
                  <c:v>7.2147591163445481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15D-4F48-B627-340275CBD536}"/>
            </c:ext>
          </c:extLst>
        </c:ser>
        <c:ser>
          <c:idx val="13"/>
          <c:order val="13"/>
          <c:tx>
            <c:strRef>
              <c:f>'Mass Spectra pH 4 pos'!$O$1</c:f>
              <c:strCache>
                <c:ptCount val="1"/>
              </c:strCache>
            </c:strRef>
          </c:tx>
          <c:spPr>
            <a:ln w="9525" cap="rnd">
              <a:solidFill>
                <a:srgbClr val="4F81BD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pos'!$O$2:$O$271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1.1805972876826458E-2</c:v>
                </c:pt>
                <c:pt idx="3">
                  <c:v>4.2182488380065708</c:v>
                </c:pt>
                <c:pt idx="4">
                  <c:v>0.13553208430720001</c:v>
                </c:pt>
                <c:pt idx="5">
                  <c:v>5.785610483988142E-2</c:v>
                </c:pt>
                <c:pt idx="6">
                  <c:v>0</c:v>
                </c:pt>
                <c:pt idx="7">
                  <c:v>1.9956772243918761E-2</c:v>
                </c:pt>
                <c:pt idx="8">
                  <c:v>4.0982812103929969E-3</c:v>
                </c:pt>
                <c:pt idx="9">
                  <c:v>0.76713927753133437</c:v>
                </c:pt>
                <c:pt idx="10">
                  <c:v>3.693620008033216E-2</c:v>
                </c:pt>
                <c:pt idx="11">
                  <c:v>4.9453234584588674</c:v>
                </c:pt>
                <c:pt idx="12">
                  <c:v>1.3173343870933472</c:v>
                </c:pt>
                <c:pt idx="13">
                  <c:v>11.849762326500207</c:v>
                </c:pt>
                <c:pt idx="14">
                  <c:v>1.8417416285874306</c:v>
                </c:pt>
                <c:pt idx="15">
                  <c:v>11.74543717541869</c:v>
                </c:pt>
                <c:pt idx="16">
                  <c:v>15.526113351899273</c:v>
                </c:pt>
                <c:pt idx="17">
                  <c:v>34.066903578065016</c:v>
                </c:pt>
                <c:pt idx="18">
                  <c:v>2.9642203572029859</c:v>
                </c:pt>
                <c:pt idx="19">
                  <c:v>0.18636446738624984</c:v>
                </c:pt>
                <c:pt idx="20">
                  <c:v>5.5891828206040751E-2</c:v>
                </c:pt>
                <c:pt idx="21">
                  <c:v>1.7008449555369638E-2</c:v>
                </c:pt>
                <c:pt idx="22">
                  <c:v>0</c:v>
                </c:pt>
                <c:pt idx="23">
                  <c:v>0</c:v>
                </c:pt>
                <c:pt idx="24">
                  <c:v>0.28324010271991873</c:v>
                </c:pt>
                <c:pt idx="25">
                  <c:v>7.49359486841891</c:v>
                </c:pt>
                <c:pt idx="26">
                  <c:v>0.59864953322389147</c:v>
                </c:pt>
                <c:pt idx="27">
                  <c:v>2.4735702182036259</c:v>
                </c:pt>
                <c:pt idx="28">
                  <c:v>2.7143335797282748E-2</c:v>
                </c:pt>
                <c:pt idx="29">
                  <c:v>0</c:v>
                </c:pt>
                <c:pt idx="30">
                  <c:v>0</c:v>
                </c:pt>
                <c:pt idx="31">
                  <c:v>7.1993397721828514E-2</c:v>
                </c:pt>
                <c:pt idx="32">
                  <c:v>0</c:v>
                </c:pt>
                <c:pt idx="33">
                  <c:v>0</c:v>
                </c:pt>
                <c:pt idx="34">
                  <c:v>4.6540905684255351</c:v>
                </c:pt>
                <c:pt idx="35">
                  <c:v>99.999999999999986</c:v>
                </c:pt>
                <c:pt idx="36">
                  <c:v>3.7625490000600887</c:v>
                </c:pt>
                <c:pt idx="37">
                  <c:v>1.5143847232086998</c:v>
                </c:pt>
                <c:pt idx="38">
                  <c:v>1.5563364562976769</c:v>
                </c:pt>
                <c:pt idx="39">
                  <c:v>14.241742564522427</c:v>
                </c:pt>
                <c:pt idx="40">
                  <c:v>1.1722547565310013</c:v>
                </c:pt>
                <c:pt idx="41">
                  <c:v>3.988821872240369</c:v>
                </c:pt>
                <c:pt idx="42">
                  <c:v>1.4867257100102897</c:v>
                </c:pt>
                <c:pt idx="43">
                  <c:v>7.0604454105947996</c:v>
                </c:pt>
                <c:pt idx="44">
                  <c:v>1.0471683358463182</c:v>
                </c:pt>
                <c:pt idx="45">
                  <c:v>4.7368824281769006</c:v>
                </c:pt>
                <c:pt idx="46">
                  <c:v>0.26218157720418994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0.6628487970816147</c:v>
                </c:pt>
                <c:pt idx="52">
                  <c:v>1.4049315959800592</c:v>
                </c:pt>
                <c:pt idx="53">
                  <c:v>7.4777844674629028</c:v>
                </c:pt>
                <c:pt idx="54">
                  <c:v>0.89394644882164442</c:v>
                </c:pt>
                <c:pt idx="55">
                  <c:v>1.0801174241823019</c:v>
                </c:pt>
                <c:pt idx="56">
                  <c:v>1.3125426203437545</c:v>
                </c:pt>
                <c:pt idx="57">
                  <c:v>1.4657450756242849</c:v>
                </c:pt>
                <c:pt idx="58">
                  <c:v>1.9643265385994251</c:v>
                </c:pt>
                <c:pt idx="59">
                  <c:v>6.1579196873442585</c:v>
                </c:pt>
                <c:pt idx="60">
                  <c:v>0.99302735307909318</c:v>
                </c:pt>
                <c:pt idx="61">
                  <c:v>4.284644683695082</c:v>
                </c:pt>
                <c:pt idx="62">
                  <c:v>4.4200827002179244</c:v>
                </c:pt>
                <c:pt idx="63">
                  <c:v>33.845510503236525</c:v>
                </c:pt>
                <c:pt idx="64">
                  <c:v>3.535196130722182</c:v>
                </c:pt>
                <c:pt idx="65">
                  <c:v>12.882959880939511</c:v>
                </c:pt>
                <c:pt idx="66">
                  <c:v>3.7806355898220021</c:v>
                </c:pt>
                <c:pt idx="67">
                  <c:v>16.798691785099834</c:v>
                </c:pt>
                <c:pt idx="68">
                  <c:v>1.0288989212362003</c:v>
                </c:pt>
                <c:pt idx="69">
                  <c:v>6.5999963219705887E-2</c:v>
                </c:pt>
                <c:pt idx="70">
                  <c:v>0.1202304996755775</c:v>
                </c:pt>
                <c:pt idx="71">
                  <c:v>0.69554393459898867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1.3009546445191249</c:v>
                </c:pt>
                <c:pt idx="78">
                  <c:v>1.0002087695998825</c:v>
                </c:pt>
                <c:pt idx="79">
                  <c:v>1.9576332981438176</c:v>
                </c:pt>
                <c:pt idx="80">
                  <c:v>9.5674522559292381</c:v>
                </c:pt>
                <c:pt idx="81">
                  <c:v>53.747642896673298</c:v>
                </c:pt>
                <c:pt idx="82">
                  <c:v>3.4092810193531071</c:v>
                </c:pt>
                <c:pt idx="83">
                  <c:v>0.44927948894942216</c:v>
                </c:pt>
                <c:pt idx="84">
                  <c:v>5.9755652685676973E-2</c:v>
                </c:pt>
                <c:pt idx="85">
                  <c:v>0.31476475474332971</c:v>
                </c:pt>
                <c:pt idx="86">
                  <c:v>0.16588676773874933</c:v>
                </c:pt>
                <c:pt idx="87">
                  <c:v>0.81687863368446101</c:v>
                </c:pt>
                <c:pt idx="88">
                  <c:v>1.703078874673196</c:v>
                </c:pt>
                <c:pt idx="89">
                  <c:v>10.221553759077946</c:v>
                </c:pt>
                <c:pt idx="90">
                  <c:v>1.2780277508601214</c:v>
                </c:pt>
                <c:pt idx="91">
                  <c:v>1.3285242903882972</c:v>
                </c:pt>
                <c:pt idx="92">
                  <c:v>0.14216653216859904</c:v>
                </c:pt>
                <c:pt idx="93">
                  <c:v>0</c:v>
                </c:pt>
                <c:pt idx="94">
                  <c:v>0.14722359045179698</c:v>
                </c:pt>
                <c:pt idx="95">
                  <c:v>0.34023025015249309</c:v>
                </c:pt>
                <c:pt idx="96">
                  <c:v>0.24956179307853965</c:v>
                </c:pt>
                <c:pt idx="97">
                  <c:v>0.44645063159087955</c:v>
                </c:pt>
                <c:pt idx="98">
                  <c:v>1.7242045829979917</c:v>
                </c:pt>
                <c:pt idx="99">
                  <c:v>10.037709420882383</c:v>
                </c:pt>
                <c:pt idx="100">
                  <c:v>0.75766950596063953</c:v>
                </c:pt>
                <c:pt idx="101">
                  <c:v>0.88513232467894776</c:v>
                </c:pt>
                <c:pt idx="102">
                  <c:v>0.14702416112138228</c:v>
                </c:pt>
                <c:pt idx="103">
                  <c:v>0.22308633454241505</c:v>
                </c:pt>
                <c:pt idx="104">
                  <c:v>0.67510741691417253</c:v>
                </c:pt>
                <c:pt idx="105">
                  <c:v>4.0502934481033455</c:v>
                </c:pt>
                <c:pt idx="106">
                  <c:v>0.80832060286492724</c:v>
                </c:pt>
                <c:pt idx="107">
                  <c:v>1.7903391882131467</c:v>
                </c:pt>
                <c:pt idx="108">
                  <c:v>0.88321158488250739</c:v>
                </c:pt>
                <c:pt idx="109">
                  <c:v>3.0094759793712313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2.1733695879247472</c:v>
                </c:pt>
                <c:pt idx="114">
                  <c:v>0.2726886535280259</c:v>
                </c:pt>
                <c:pt idx="115">
                  <c:v>0.67538410925249381</c:v>
                </c:pt>
                <c:pt idx="116">
                  <c:v>0.20271181101979802</c:v>
                </c:pt>
                <c:pt idx="117">
                  <c:v>0.74476414247910161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0.1202830508118391</c:v>
                </c:pt>
                <c:pt idx="122">
                  <c:v>0.85063670335364694</c:v>
                </c:pt>
                <c:pt idx="123">
                  <c:v>4.5545931741236148</c:v>
                </c:pt>
                <c:pt idx="124">
                  <c:v>0.41431400947130975</c:v>
                </c:pt>
                <c:pt idx="125">
                  <c:v>0.2000061190212683</c:v>
                </c:pt>
                <c:pt idx="126">
                  <c:v>0.34837519991214438</c:v>
                </c:pt>
                <c:pt idx="127">
                  <c:v>0.19681796593832973</c:v>
                </c:pt>
                <c:pt idx="128">
                  <c:v>0</c:v>
                </c:pt>
                <c:pt idx="129">
                  <c:v>0</c:v>
                </c:pt>
                <c:pt idx="130">
                  <c:v>1.7255345174710397E-2</c:v>
                </c:pt>
                <c:pt idx="131">
                  <c:v>1.0246906824997459</c:v>
                </c:pt>
                <c:pt idx="132">
                  <c:v>0.27173476873856511</c:v>
                </c:pt>
                <c:pt idx="133">
                  <c:v>0.78591074018089435</c:v>
                </c:pt>
                <c:pt idx="134">
                  <c:v>0.47971068837255665</c:v>
                </c:pt>
                <c:pt idx="135">
                  <c:v>2.4690832050331677</c:v>
                </c:pt>
                <c:pt idx="136">
                  <c:v>0.70244025232586049</c:v>
                </c:pt>
                <c:pt idx="137">
                  <c:v>1.7498579109216055</c:v>
                </c:pt>
                <c:pt idx="138">
                  <c:v>0.29907741499965346</c:v>
                </c:pt>
                <c:pt idx="139">
                  <c:v>0.2183049946439595</c:v>
                </c:pt>
                <c:pt idx="140">
                  <c:v>0.10743288917747092</c:v>
                </c:pt>
                <c:pt idx="141">
                  <c:v>0.24621624474740461</c:v>
                </c:pt>
                <c:pt idx="142">
                  <c:v>0.12487764900968561</c:v>
                </c:pt>
                <c:pt idx="143">
                  <c:v>0.4540612608717593</c:v>
                </c:pt>
                <c:pt idx="144">
                  <c:v>0.17279052454825478</c:v>
                </c:pt>
                <c:pt idx="145">
                  <c:v>0.58516604419020657</c:v>
                </c:pt>
                <c:pt idx="146">
                  <c:v>0.39665777539567137</c:v>
                </c:pt>
                <c:pt idx="147">
                  <c:v>1.3007389505951197</c:v>
                </c:pt>
                <c:pt idx="148">
                  <c:v>0.212778160569043</c:v>
                </c:pt>
                <c:pt idx="149">
                  <c:v>9.9905508984290611E-2</c:v>
                </c:pt>
                <c:pt idx="150">
                  <c:v>2.6175877937383761E-2</c:v>
                </c:pt>
                <c:pt idx="151">
                  <c:v>0.15729285773505305</c:v>
                </c:pt>
                <c:pt idx="152">
                  <c:v>5.2116761330821326E-2</c:v>
                </c:pt>
                <c:pt idx="153">
                  <c:v>0.13947186000168196</c:v>
                </c:pt>
                <c:pt idx="154">
                  <c:v>5.7785349326835517E-2</c:v>
                </c:pt>
                <c:pt idx="155">
                  <c:v>0.11180560206071065</c:v>
                </c:pt>
                <c:pt idx="156">
                  <c:v>0.10032033836470329</c:v>
                </c:pt>
                <c:pt idx="157">
                  <c:v>0.29452357348798763</c:v>
                </c:pt>
                <c:pt idx="158">
                  <c:v>0.14644656269164807</c:v>
                </c:pt>
                <c:pt idx="159">
                  <c:v>0.41114632494387093</c:v>
                </c:pt>
                <c:pt idx="160">
                  <c:v>9.8532660958214141E-2</c:v>
                </c:pt>
                <c:pt idx="161">
                  <c:v>0.50921510955269422</c:v>
                </c:pt>
                <c:pt idx="162">
                  <c:v>9.5928270459275919E-2</c:v>
                </c:pt>
                <c:pt idx="163">
                  <c:v>0.15186593681009602</c:v>
                </c:pt>
                <c:pt idx="164">
                  <c:v>1.2797431707518392</c:v>
                </c:pt>
                <c:pt idx="165">
                  <c:v>4.8133686161324771</c:v>
                </c:pt>
                <c:pt idx="166">
                  <c:v>0.99550420147260854</c:v>
                </c:pt>
                <c:pt idx="167">
                  <c:v>0.36688043364738876</c:v>
                </c:pt>
                <c:pt idx="168">
                  <c:v>0.63511446362176927</c:v>
                </c:pt>
                <c:pt idx="169">
                  <c:v>0.17502476285721394</c:v>
                </c:pt>
                <c:pt idx="170">
                  <c:v>3.7842133644801462E-2</c:v>
                </c:pt>
                <c:pt idx="171">
                  <c:v>0.1520574567662023</c:v>
                </c:pt>
                <c:pt idx="172">
                  <c:v>5.072060368637428E-2</c:v>
                </c:pt>
                <c:pt idx="173">
                  <c:v>0.81292407858585958</c:v>
                </c:pt>
                <c:pt idx="174">
                  <c:v>3.2799507737054756</c:v>
                </c:pt>
                <c:pt idx="175">
                  <c:v>2.9367531271872611</c:v>
                </c:pt>
                <c:pt idx="176">
                  <c:v>0.50901909677749824</c:v>
                </c:pt>
                <c:pt idx="177">
                  <c:v>0.2814356190344835</c:v>
                </c:pt>
                <c:pt idx="178">
                  <c:v>6.8703574500521739E-2</c:v>
                </c:pt>
                <c:pt idx="179">
                  <c:v>0.21371806080448869</c:v>
                </c:pt>
                <c:pt idx="180">
                  <c:v>4.3431756497068895E-2</c:v>
                </c:pt>
                <c:pt idx="181">
                  <c:v>4.2307892441123082E-2</c:v>
                </c:pt>
                <c:pt idx="182">
                  <c:v>2.1152367717344182E-2</c:v>
                </c:pt>
                <c:pt idx="183">
                  <c:v>0.29608381399717698</c:v>
                </c:pt>
                <c:pt idx="184">
                  <c:v>0.59089669347844254</c:v>
                </c:pt>
                <c:pt idx="185">
                  <c:v>8.9212872148035111E-2</c:v>
                </c:pt>
                <c:pt idx="186">
                  <c:v>4.652478101382633E-2</c:v>
                </c:pt>
                <c:pt idx="187">
                  <c:v>7.1033617587491757E-2</c:v>
                </c:pt>
                <c:pt idx="188">
                  <c:v>8.383357236341682E-2</c:v>
                </c:pt>
                <c:pt idx="189">
                  <c:v>0.87159488620934122</c:v>
                </c:pt>
                <c:pt idx="190">
                  <c:v>0.15976996228061241</c:v>
                </c:pt>
                <c:pt idx="191">
                  <c:v>0.2408568472009768</c:v>
                </c:pt>
                <c:pt idx="192">
                  <c:v>1.4308989614364538</c:v>
                </c:pt>
                <c:pt idx="193">
                  <c:v>4.6372872030349974</c:v>
                </c:pt>
                <c:pt idx="194">
                  <c:v>1.226973338456294</c:v>
                </c:pt>
                <c:pt idx="195">
                  <c:v>1.2368888169023999</c:v>
                </c:pt>
                <c:pt idx="196">
                  <c:v>0.28968842696057634</c:v>
                </c:pt>
                <c:pt idx="197">
                  <c:v>0.18713056305661144</c:v>
                </c:pt>
                <c:pt idx="198">
                  <c:v>7.2267678078866929E-2</c:v>
                </c:pt>
                <c:pt idx="199">
                  <c:v>3.9837877570800519E-2</c:v>
                </c:pt>
                <c:pt idx="200">
                  <c:v>1.7249101436528368E-2</c:v>
                </c:pt>
                <c:pt idx="201">
                  <c:v>6.2898166468895206E-2</c:v>
                </c:pt>
                <c:pt idx="202">
                  <c:v>0.41881118314152926</c:v>
                </c:pt>
                <c:pt idx="203">
                  <c:v>1.9352465032604436</c:v>
                </c:pt>
                <c:pt idx="204">
                  <c:v>0.30244253368614787</c:v>
                </c:pt>
                <c:pt idx="205">
                  <c:v>0.22018026998433954</c:v>
                </c:pt>
                <c:pt idx="206">
                  <c:v>4.1055821281350095E-2</c:v>
                </c:pt>
                <c:pt idx="207">
                  <c:v>0.20792092067521753</c:v>
                </c:pt>
                <c:pt idx="208">
                  <c:v>0.16340575979605157</c:v>
                </c:pt>
                <c:pt idx="209">
                  <c:v>0.71645600527796405</c:v>
                </c:pt>
                <c:pt idx="210">
                  <c:v>0.18712717028907036</c:v>
                </c:pt>
                <c:pt idx="211">
                  <c:v>0.3219846357136002</c:v>
                </c:pt>
                <c:pt idx="212">
                  <c:v>7.798366180032848E-2</c:v>
                </c:pt>
                <c:pt idx="213">
                  <c:v>9.3479838259235577E-3</c:v>
                </c:pt>
                <c:pt idx="214">
                  <c:v>2.5563230445526781E-2</c:v>
                </c:pt>
                <c:pt idx="215">
                  <c:v>3.8471624685609683E-2</c:v>
                </c:pt>
                <c:pt idx="216">
                  <c:v>0.19243969839950051</c:v>
                </c:pt>
                <c:pt idx="217">
                  <c:v>0.37498329850621387</c:v>
                </c:pt>
                <c:pt idx="218">
                  <c:v>7.6055370597165786E-2</c:v>
                </c:pt>
                <c:pt idx="219">
                  <c:v>0.3064187544094476</c:v>
                </c:pt>
                <c:pt idx="220">
                  <c:v>2.2603480621407384</c:v>
                </c:pt>
                <c:pt idx="221">
                  <c:v>3.4892391305117791</c:v>
                </c:pt>
                <c:pt idx="222">
                  <c:v>0.65142427021939919</c:v>
                </c:pt>
                <c:pt idx="223">
                  <c:v>0.51141592321093299</c:v>
                </c:pt>
                <c:pt idx="224">
                  <c:v>0.12722330700933859</c:v>
                </c:pt>
                <c:pt idx="225">
                  <c:v>0.11228492129274642</c:v>
                </c:pt>
                <c:pt idx="226">
                  <c:v>2.2027369979542064E-2</c:v>
                </c:pt>
                <c:pt idx="227">
                  <c:v>0</c:v>
                </c:pt>
                <c:pt idx="228">
                  <c:v>0</c:v>
                </c:pt>
                <c:pt idx="229">
                  <c:v>9.2962040397712945E-3</c:v>
                </c:pt>
                <c:pt idx="230">
                  <c:v>1.7716706344627709E-3</c:v>
                </c:pt>
                <c:pt idx="231">
                  <c:v>4.2928996483811106E-2</c:v>
                </c:pt>
                <c:pt idx="232">
                  <c:v>1.7401655432825323E-2</c:v>
                </c:pt>
                <c:pt idx="233">
                  <c:v>0</c:v>
                </c:pt>
                <c:pt idx="234">
                  <c:v>2.3965727290166904E-2</c:v>
                </c:pt>
                <c:pt idx="235">
                  <c:v>0.10039167379611527</c:v>
                </c:pt>
                <c:pt idx="236">
                  <c:v>0.44391353865828498</c:v>
                </c:pt>
                <c:pt idx="237">
                  <c:v>1.5355715727569856</c:v>
                </c:pt>
                <c:pt idx="238">
                  <c:v>0.94289229022988319</c:v>
                </c:pt>
                <c:pt idx="239">
                  <c:v>2.6215305014683614</c:v>
                </c:pt>
                <c:pt idx="240">
                  <c:v>0.82593032098208985</c:v>
                </c:pt>
                <c:pt idx="241">
                  <c:v>0.7103593029444788</c:v>
                </c:pt>
                <c:pt idx="242">
                  <c:v>0.19576970936320506</c:v>
                </c:pt>
                <c:pt idx="243">
                  <c:v>0.17125027296524284</c:v>
                </c:pt>
                <c:pt idx="244">
                  <c:v>4.8987857601739758E-2</c:v>
                </c:pt>
                <c:pt idx="245">
                  <c:v>9.0804741624926744E-2</c:v>
                </c:pt>
                <c:pt idx="246">
                  <c:v>6.2838163597601516E-3</c:v>
                </c:pt>
                <c:pt idx="247">
                  <c:v>2.057710044671383E-2</c:v>
                </c:pt>
                <c:pt idx="248">
                  <c:v>7.0919972647377982E-2</c:v>
                </c:pt>
                <c:pt idx="249">
                  <c:v>0.41502192196912563</c:v>
                </c:pt>
                <c:pt idx="250">
                  <c:v>0.27308373798659757</c:v>
                </c:pt>
                <c:pt idx="251">
                  <c:v>1.0425785585784477</c:v>
                </c:pt>
                <c:pt idx="252">
                  <c:v>0.33286363586240281</c:v>
                </c:pt>
                <c:pt idx="253">
                  <c:v>0.32336090052984906</c:v>
                </c:pt>
                <c:pt idx="254">
                  <c:v>1.629989055759848</c:v>
                </c:pt>
                <c:pt idx="255">
                  <c:v>5.3913369265468081</c:v>
                </c:pt>
                <c:pt idx="256">
                  <c:v>1.5953344450571181</c:v>
                </c:pt>
                <c:pt idx="257">
                  <c:v>1.0601754197196405</c:v>
                </c:pt>
                <c:pt idx="258">
                  <c:v>0.22163274421330875</c:v>
                </c:pt>
                <c:pt idx="259">
                  <c:v>7.9813834230644934E-2</c:v>
                </c:pt>
                <c:pt idx="260">
                  <c:v>7.0380410891723944E-3</c:v>
                </c:pt>
                <c:pt idx="261">
                  <c:v>0</c:v>
                </c:pt>
                <c:pt idx="262">
                  <c:v>3.4358951404491078E-2</c:v>
                </c:pt>
                <c:pt idx="263">
                  <c:v>4.9395292035893108E-2</c:v>
                </c:pt>
                <c:pt idx="264">
                  <c:v>6.5166186114820855E-3</c:v>
                </c:pt>
                <c:pt idx="265">
                  <c:v>0</c:v>
                </c:pt>
                <c:pt idx="266">
                  <c:v>6.9847754661172504E-2</c:v>
                </c:pt>
                <c:pt idx="267">
                  <c:v>0.56401349775812248</c:v>
                </c:pt>
                <c:pt idx="268">
                  <c:v>1.8029273483445989</c:v>
                </c:pt>
                <c:pt idx="269">
                  <c:v>10.931786875080002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15D-4F48-B627-340275CBD536}"/>
            </c:ext>
          </c:extLst>
        </c:ser>
        <c:ser>
          <c:idx val="14"/>
          <c:order val="14"/>
          <c:tx>
            <c:strRef>
              <c:f>'Mass Spectra pH 4 pos'!$P$1</c:f>
              <c:strCache>
                <c:ptCount val="1"/>
              </c:strCache>
            </c:strRef>
          </c:tx>
          <c:spPr>
            <a:ln w="9525" cap="rnd">
              <a:solidFill>
                <a:srgbClr val="4F81BD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pos'!$P$2:$P$271</c:f>
              <c:numCache>
                <c:formatCode>General</c:formatCode>
                <c:ptCount val="270"/>
                <c:pt idx="0">
                  <c:v>2.7054938766321764E-3</c:v>
                </c:pt>
                <c:pt idx="1">
                  <c:v>0</c:v>
                </c:pt>
                <c:pt idx="2">
                  <c:v>0</c:v>
                </c:pt>
                <c:pt idx="3">
                  <c:v>3.4795926563666977</c:v>
                </c:pt>
                <c:pt idx="4">
                  <c:v>0.21279640937560121</c:v>
                </c:pt>
                <c:pt idx="5">
                  <c:v>4.3981664647242104E-2</c:v>
                </c:pt>
                <c:pt idx="6">
                  <c:v>3.8209847067964451E-3</c:v>
                </c:pt>
                <c:pt idx="7">
                  <c:v>1.3845295950037044E-2</c:v>
                </c:pt>
                <c:pt idx="8">
                  <c:v>1.2156505225047298E-2</c:v>
                </c:pt>
                <c:pt idx="9">
                  <c:v>0.7318307879434014</c:v>
                </c:pt>
                <c:pt idx="10">
                  <c:v>3.1407285325305234E-2</c:v>
                </c:pt>
                <c:pt idx="11">
                  <c:v>4.6137261241281173</c:v>
                </c:pt>
                <c:pt idx="12">
                  <c:v>1.334319853929389</c:v>
                </c:pt>
                <c:pt idx="13">
                  <c:v>15.261016254760596</c:v>
                </c:pt>
                <c:pt idx="14">
                  <c:v>1.3591490871837624</c:v>
                </c:pt>
                <c:pt idx="15">
                  <c:v>11.155812449216631</c:v>
                </c:pt>
                <c:pt idx="16">
                  <c:v>16.709034254753394</c:v>
                </c:pt>
                <c:pt idx="17">
                  <c:v>29.180947580065457</c:v>
                </c:pt>
                <c:pt idx="18">
                  <c:v>2.5772506820281746</c:v>
                </c:pt>
                <c:pt idx="19">
                  <c:v>0.16263712391247917</c:v>
                </c:pt>
                <c:pt idx="20">
                  <c:v>4.7837352196017015E-2</c:v>
                </c:pt>
                <c:pt idx="21">
                  <c:v>8.7951130635716621E-3</c:v>
                </c:pt>
                <c:pt idx="22">
                  <c:v>0</c:v>
                </c:pt>
                <c:pt idx="23">
                  <c:v>0</c:v>
                </c:pt>
                <c:pt idx="24">
                  <c:v>0.22627167793903541</c:v>
                </c:pt>
                <c:pt idx="25">
                  <c:v>7.0598750040170533</c:v>
                </c:pt>
                <c:pt idx="26">
                  <c:v>0.50023550868249689</c:v>
                </c:pt>
                <c:pt idx="27">
                  <c:v>2.4400525499747752</c:v>
                </c:pt>
                <c:pt idx="28">
                  <c:v>6.4435913836313488E-2</c:v>
                </c:pt>
                <c:pt idx="29">
                  <c:v>0</c:v>
                </c:pt>
                <c:pt idx="30">
                  <c:v>0</c:v>
                </c:pt>
                <c:pt idx="31">
                  <c:v>2.637441267635015</c:v>
                </c:pt>
                <c:pt idx="32">
                  <c:v>0</c:v>
                </c:pt>
                <c:pt idx="33">
                  <c:v>0</c:v>
                </c:pt>
                <c:pt idx="34">
                  <c:v>3.9660510356004908</c:v>
                </c:pt>
                <c:pt idx="35">
                  <c:v>100</c:v>
                </c:pt>
                <c:pt idx="36">
                  <c:v>3.7812095425070016</c:v>
                </c:pt>
                <c:pt idx="37">
                  <c:v>1.2878843729968887</c:v>
                </c:pt>
                <c:pt idx="38">
                  <c:v>1.2987919780142743</c:v>
                </c:pt>
                <c:pt idx="39">
                  <c:v>12.927101356649581</c:v>
                </c:pt>
                <c:pt idx="40">
                  <c:v>1.004096916718372</c:v>
                </c:pt>
                <c:pt idx="41">
                  <c:v>3.6520567620271884</c:v>
                </c:pt>
                <c:pt idx="42">
                  <c:v>1.372374853737631</c:v>
                </c:pt>
                <c:pt idx="43">
                  <c:v>5.654110959375938</c:v>
                </c:pt>
                <c:pt idx="44">
                  <c:v>0.78439103274191702</c:v>
                </c:pt>
                <c:pt idx="45">
                  <c:v>3.898356304370914</c:v>
                </c:pt>
                <c:pt idx="46">
                  <c:v>0.27885911451387096</c:v>
                </c:pt>
                <c:pt idx="47">
                  <c:v>1.904011601414753E-2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0.13016347334972911</c:v>
                </c:pt>
                <c:pt idx="52">
                  <c:v>1.1004696608171887</c:v>
                </c:pt>
                <c:pt idx="53">
                  <c:v>6.141826676543217</c:v>
                </c:pt>
                <c:pt idx="54">
                  <c:v>0.68334143382853085</c:v>
                </c:pt>
                <c:pt idx="55">
                  <c:v>0.84431732399218462</c:v>
                </c:pt>
                <c:pt idx="56">
                  <c:v>0.91699485262580216</c:v>
                </c:pt>
                <c:pt idx="57">
                  <c:v>1.0693006287861893</c:v>
                </c:pt>
                <c:pt idx="58">
                  <c:v>1.6024679657501122</c:v>
                </c:pt>
                <c:pt idx="59">
                  <c:v>6.6965515963089421</c:v>
                </c:pt>
                <c:pt idx="60">
                  <c:v>0.75058692376222691</c:v>
                </c:pt>
                <c:pt idx="61">
                  <c:v>2.5766041555553398</c:v>
                </c:pt>
                <c:pt idx="62">
                  <c:v>3.6209932265448468</c:v>
                </c:pt>
                <c:pt idx="63">
                  <c:v>29.379991396572709</c:v>
                </c:pt>
                <c:pt idx="64">
                  <c:v>2.9998100624660045</c:v>
                </c:pt>
                <c:pt idx="65">
                  <c:v>11.606248967853755</c:v>
                </c:pt>
                <c:pt idx="66">
                  <c:v>3.3967731580511047</c:v>
                </c:pt>
                <c:pt idx="67">
                  <c:v>15.131586497381804</c:v>
                </c:pt>
                <c:pt idx="68">
                  <c:v>0.88266854055617294</c:v>
                </c:pt>
                <c:pt idx="69">
                  <c:v>4.4822888647420504E-2</c:v>
                </c:pt>
                <c:pt idx="70">
                  <c:v>7.9575429299176326E-2</c:v>
                </c:pt>
                <c:pt idx="71">
                  <c:v>0.60480385717797391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1.0368778839134964</c:v>
                </c:pt>
                <c:pt idx="78">
                  <c:v>0.77261965994405546</c:v>
                </c:pt>
                <c:pt idx="79">
                  <c:v>1.4626624035967664</c:v>
                </c:pt>
                <c:pt idx="80">
                  <c:v>7.3907955897963822</c:v>
                </c:pt>
                <c:pt idx="81">
                  <c:v>41.678714649635516</c:v>
                </c:pt>
                <c:pt idx="82">
                  <c:v>2.5692121936442338</c:v>
                </c:pt>
                <c:pt idx="83">
                  <c:v>0.3476013373171139</c:v>
                </c:pt>
                <c:pt idx="84">
                  <c:v>4.1064478072187709E-2</c:v>
                </c:pt>
                <c:pt idx="85">
                  <c:v>0.36521988025560526</c:v>
                </c:pt>
                <c:pt idx="86">
                  <c:v>0.14075980023716228</c:v>
                </c:pt>
                <c:pt idx="87">
                  <c:v>0.778651509288528</c:v>
                </c:pt>
                <c:pt idx="88">
                  <c:v>1.3624282916100576</c:v>
                </c:pt>
                <c:pt idx="89">
                  <c:v>8.2344378780031793</c:v>
                </c:pt>
                <c:pt idx="90">
                  <c:v>0.94230898652447481</c:v>
                </c:pt>
                <c:pt idx="91">
                  <c:v>1.0985039465338771</c:v>
                </c:pt>
                <c:pt idx="92">
                  <c:v>0.10630582436580471</c:v>
                </c:pt>
                <c:pt idx="93">
                  <c:v>0</c:v>
                </c:pt>
                <c:pt idx="94">
                  <c:v>7.8294214324363107E-2</c:v>
                </c:pt>
                <c:pt idx="95">
                  <c:v>0.24058660273051283</c:v>
                </c:pt>
                <c:pt idx="96">
                  <c:v>0.14371949960997771</c:v>
                </c:pt>
                <c:pt idx="97">
                  <c:v>0.31614486836631045</c:v>
                </c:pt>
                <c:pt idx="98">
                  <c:v>0.8741301518844713</c:v>
                </c:pt>
                <c:pt idx="99">
                  <c:v>4.8865397115981324</c:v>
                </c:pt>
                <c:pt idx="100">
                  <c:v>0.37227199542485045</c:v>
                </c:pt>
                <c:pt idx="101">
                  <c:v>0.79295676589342778</c:v>
                </c:pt>
                <c:pt idx="102">
                  <c:v>6.8935958535771238E-2</c:v>
                </c:pt>
                <c:pt idx="103">
                  <c:v>0.25130522266286076</c:v>
                </c:pt>
                <c:pt idx="104">
                  <c:v>0.6885688102022518</c:v>
                </c:pt>
                <c:pt idx="105">
                  <c:v>4.2753921993015434</c:v>
                </c:pt>
                <c:pt idx="106">
                  <c:v>0.59325248211555204</c:v>
                </c:pt>
                <c:pt idx="107">
                  <c:v>1.1305334144811192</c:v>
                </c:pt>
                <c:pt idx="108">
                  <c:v>0.64222756147254756</c:v>
                </c:pt>
                <c:pt idx="109">
                  <c:v>2.4523286168099219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1.9560005200491228</c:v>
                </c:pt>
                <c:pt idx="114">
                  <c:v>0.25071034119048352</c:v>
                </c:pt>
                <c:pt idx="115">
                  <c:v>0.56983496810490997</c:v>
                </c:pt>
                <c:pt idx="116">
                  <c:v>0.17696674303312784</c:v>
                </c:pt>
                <c:pt idx="117">
                  <c:v>0.58230884436133656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7.7797547742760778E-2</c:v>
                </c:pt>
                <c:pt idx="122">
                  <c:v>0.60955714937044003</c:v>
                </c:pt>
                <c:pt idx="123">
                  <c:v>3.3991456600434073</c:v>
                </c:pt>
                <c:pt idx="124">
                  <c:v>0.35188104031970074</c:v>
                </c:pt>
                <c:pt idx="125">
                  <c:v>0.19093824037851284</c:v>
                </c:pt>
                <c:pt idx="126">
                  <c:v>0.23929069587980362</c:v>
                </c:pt>
                <c:pt idx="127">
                  <c:v>5.0702391385187111E-2</c:v>
                </c:pt>
                <c:pt idx="128">
                  <c:v>0</c:v>
                </c:pt>
                <c:pt idx="129">
                  <c:v>0.1208815812885087</c:v>
                </c:pt>
                <c:pt idx="130">
                  <c:v>8.1674570470001748E-2</c:v>
                </c:pt>
                <c:pt idx="131">
                  <c:v>0.83557017209794138</c:v>
                </c:pt>
                <c:pt idx="132">
                  <c:v>0.21410577449885113</c:v>
                </c:pt>
                <c:pt idx="133">
                  <c:v>0.71317256565768239</c:v>
                </c:pt>
                <c:pt idx="134">
                  <c:v>0.34488585438225633</c:v>
                </c:pt>
                <c:pt idx="135">
                  <c:v>1.735947344271997</c:v>
                </c:pt>
                <c:pt idx="136">
                  <c:v>0.47981226735423627</c:v>
                </c:pt>
                <c:pt idx="137">
                  <c:v>1.2206891201470673</c:v>
                </c:pt>
                <c:pt idx="138">
                  <c:v>0.18001608181282239</c:v>
                </c:pt>
                <c:pt idx="139">
                  <c:v>0.15189838069402195</c:v>
                </c:pt>
                <c:pt idx="140">
                  <c:v>0.11076068721145438</c:v>
                </c:pt>
                <c:pt idx="141">
                  <c:v>0.23068917570352993</c:v>
                </c:pt>
                <c:pt idx="142">
                  <c:v>9.5059614100800716E-2</c:v>
                </c:pt>
                <c:pt idx="143">
                  <c:v>0.42094580256449049</c:v>
                </c:pt>
                <c:pt idx="144">
                  <c:v>0.12977329924016581</c:v>
                </c:pt>
                <c:pt idx="145">
                  <c:v>0.43559114141942357</c:v>
                </c:pt>
                <c:pt idx="146">
                  <c:v>0.34926668359155894</c:v>
                </c:pt>
                <c:pt idx="147">
                  <c:v>1.2021970851675658</c:v>
                </c:pt>
                <c:pt idx="148">
                  <c:v>0.1691106920499216</c:v>
                </c:pt>
                <c:pt idx="149">
                  <c:v>9.8193354704377706E-2</c:v>
                </c:pt>
                <c:pt idx="150">
                  <c:v>2.7032247575614139E-2</c:v>
                </c:pt>
                <c:pt idx="151">
                  <c:v>0.1020287202199603</c:v>
                </c:pt>
                <c:pt idx="152">
                  <c:v>2.955266005689209E-2</c:v>
                </c:pt>
                <c:pt idx="153">
                  <c:v>0.10080244615937889</c:v>
                </c:pt>
                <c:pt idx="154">
                  <c:v>1.5470144885300257E-2</c:v>
                </c:pt>
                <c:pt idx="155">
                  <c:v>0.10805465716980094</c:v>
                </c:pt>
                <c:pt idx="156">
                  <c:v>0.10337355417542785</c:v>
                </c:pt>
                <c:pt idx="157">
                  <c:v>0.28906386703877623</c:v>
                </c:pt>
                <c:pt idx="158">
                  <c:v>0.12971633101366423</c:v>
                </c:pt>
                <c:pt idx="159">
                  <c:v>0.33454429423505799</c:v>
                </c:pt>
                <c:pt idx="160">
                  <c:v>0.10877028042796517</c:v>
                </c:pt>
                <c:pt idx="161">
                  <c:v>0.45613714203217104</c:v>
                </c:pt>
                <c:pt idx="162">
                  <c:v>7.8724183302710526E-2</c:v>
                </c:pt>
                <c:pt idx="163">
                  <c:v>9.1595164529265347E-2</c:v>
                </c:pt>
                <c:pt idx="164">
                  <c:v>1.015784071951322</c:v>
                </c:pt>
                <c:pt idx="165">
                  <c:v>4.0305204238557844</c:v>
                </c:pt>
                <c:pt idx="166">
                  <c:v>0.7808892899097829</c:v>
                </c:pt>
                <c:pt idx="167">
                  <c:v>0.26800477809914014</c:v>
                </c:pt>
                <c:pt idx="168">
                  <c:v>0.46056179188599755</c:v>
                </c:pt>
                <c:pt idx="169">
                  <c:v>9.9378980076338885E-2</c:v>
                </c:pt>
                <c:pt idx="170">
                  <c:v>2.7223675510062242E-2</c:v>
                </c:pt>
                <c:pt idx="171">
                  <c:v>0.13721826059074613</c:v>
                </c:pt>
                <c:pt idx="172">
                  <c:v>4.4719544110594922E-2</c:v>
                </c:pt>
                <c:pt idx="173">
                  <c:v>0.65372717275514092</c:v>
                </c:pt>
                <c:pt idx="174">
                  <c:v>2.9539449781858274</c:v>
                </c:pt>
                <c:pt idx="175">
                  <c:v>2.7770315831939074</c:v>
                </c:pt>
                <c:pt idx="176">
                  <c:v>0.44591470276051265</c:v>
                </c:pt>
                <c:pt idx="177">
                  <c:v>0.23475147326586024</c:v>
                </c:pt>
                <c:pt idx="178">
                  <c:v>3.5728317660378331E-2</c:v>
                </c:pt>
                <c:pt idx="179">
                  <c:v>0.14020606905008104</c:v>
                </c:pt>
                <c:pt idx="180">
                  <c:v>2.4300083020968324E-2</c:v>
                </c:pt>
                <c:pt idx="181">
                  <c:v>3.296937628461493E-2</c:v>
                </c:pt>
                <c:pt idx="182">
                  <c:v>2.5515370657928992E-2</c:v>
                </c:pt>
                <c:pt idx="183">
                  <c:v>0.21092815727995967</c:v>
                </c:pt>
                <c:pt idx="184">
                  <c:v>0.49390457612939992</c:v>
                </c:pt>
                <c:pt idx="185">
                  <c:v>7.9309685520525947E-2</c:v>
                </c:pt>
                <c:pt idx="186">
                  <c:v>4.1782007296823867E-2</c:v>
                </c:pt>
                <c:pt idx="187">
                  <c:v>6.1891868491590028E-2</c:v>
                </c:pt>
                <c:pt idx="188">
                  <c:v>9.612756856179025E-2</c:v>
                </c:pt>
                <c:pt idx="189">
                  <c:v>0.77546016323896549</c:v>
                </c:pt>
                <c:pt idx="190">
                  <c:v>0.13502375515840404</c:v>
                </c:pt>
                <c:pt idx="191">
                  <c:v>0.11986539044617214</c:v>
                </c:pt>
                <c:pt idx="192">
                  <c:v>1.0393933459466289</c:v>
                </c:pt>
                <c:pt idx="193">
                  <c:v>3.5145486648919371</c:v>
                </c:pt>
                <c:pt idx="194">
                  <c:v>0.9305366844966394</c:v>
                </c:pt>
                <c:pt idx="195">
                  <c:v>0.90313691039521593</c:v>
                </c:pt>
                <c:pt idx="196">
                  <c:v>0.19815593220972705</c:v>
                </c:pt>
                <c:pt idx="197">
                  <c:v>0.13047859711092352</c:v>
                </c:pt>
                <c:pt idx="198">
                  <c:v>3.8428136878458453E-2</c:v>
                </c:pt>
                <c:pt idx="199">
                  <c:v>4.7633819204252595E-2</c:v>
                </c:pt>
                <c:pt idx="200">
                  <c:v>1.9848896744568731E-2</c:v>
                </c:pt>
                <c:pt idx="201">
                  <c:v>3.9120305991364845E-2</c:v>
                </c:pt>
                <c:pt idx="202">
                  <c:v>0.36542630974572543</c:v>
                </c:pt>
                <c:pt idx="203">
                  <c:v>1.7472653379910847</c:v>
                </c:pt>
                <c:pt idx="204">
                  <c:v>0.2491332188639383</c:v>
                </c:pt>
                <c:pt idx="205">
                  <c:v>0.18647407705170813</c:v>
                </c:pt>
                <c:pt idx="206">
                  <c:v>4.6956203425227855E-2</c:v>
                </c:pt>
                <c:pt idx="207">
                  <c:v>0.15573548999894887</c:v>
                </c:pt>
                <c:pt idx="208">
                  <c:v>0.12063302036831321</c:v>
                </c:pt>
                <c:pt idx="209">
                  <c:v>0.51658466422009086</c:v>
                </c:pt>
                <c:pt idx="210">
                  <c:v>0.16962808894805587</c:v>
                </c:pt>
                <c:pt idx="211">
                  <c:v>0.21091306532968337</c:v>
                </c:pt>
                <c:pt idx="212">
                  <c:v>4.3125850509311683E-2</c:v>
                </c:pt>
                <c:pt idx="213">
                  <c:v>1.3321940934609635E-2</c:v>
                </c:pt>
                <c:pt idx="214">
                  <c:v>1.3166688106306938E-2</c:v>
                </c:pt>
                <c:pt idx="215">
                  <c:v>3.5754612321316562E-2</c:v>
                </c:pt>
                <c:pt idx="216">
                  <c:v>0.16788465114644707</c:v>
                </c:pt>
                <c:pt idx="217">
                  <c:v>0.33045040303179851</c:v>
                </c:pt>
                <c:pt idx="218">
                  <c:v>7.479144493049443E-2</c:v>
                </c:pt>
                <c:pt idx="219">
                  <c:v>0.22446396667688859</c:v>
                </c:pt>
                <c:pt idx="220">
                  <c:v>1.782540247622628</c:v>
                </c:pt>
                <c:pt idx="221">
                  <c:v>2.8356498946973465</c:v>
                </c:pt>
                <c:pt idx="222">
                  <c:v>0.50536166229128265</c:v>
                </c:pt>
                <c:pt idx="223">
                  <c:v>0.40269579572072633</c:v>
                </c:pt>
                <c:pt idx="224">
                  <c:v>9.8260165245736802E-2</c:v>
                </c:pt>
                <c:pt idx="225">
                  <c:v>7.0261009406298119E-2</c:v>
                </c:pt>
                <c:pt idx="226">
                  <c:v>1.1707514008205293E-2</c:v>
                </c:pt>
                <c:pt idx="227">
                  <c:v>0</c:v>
                </c:pt>
                <c:pt idx="228">
                  <c:v>0</c:v>
                </c:pt>
                <c:pt idx="229">
                  <c:v>1.2509378571562039E-2</c:v>
                </c:pt>
                <c:pt idx="230">
                  <c:v>1.4230002272940068E-2</c:v>
                </c:pt>
                <c:pt idx="231">
                  <c:v>2.1086323269804964E-2</c:v>
                </c:pt>
                <c:pt idx="232">
                  <c:v>1.5219335150207123E-2</c:v>
                </c:pt>
                <c:pt idx="233">
                  <c:v>0</c:v>
                </c:pt>
                <c:pt idx="234">
                  <c:v>1.8834385435279863E-2</c:v>
                </c:pt>
                <c:pt idx="235">
                  <c:v>0.10461919713358701</c:v>
                </c:pt>
                <c:pt idx="236">
                  <c:v>0.32429048443494018</c:v>
                </c:pt>
                <c:pt idx="237">
                  <c:v>1.1803216954094107</c:v>
                </c:pt>
                <c:pt idx="238">
                  <c:v>0.69497678864561729</c:v>
                </c:pt>
                <c:pt idx="239">
                  <c:v>1.9855265552362384</c:v>
                </c:pt>
                <c:pt idx="240">
                  <c:v>0.58821979922508216</c:v>
                </c:pt>
                <c:pt idx="241">
                  <c:v>0.47007215213028014</c:v>
                </c:pt>
                <c:pt idx="242">
                  <c:v>0.13101142944532451</c:v>
                </c:pt>
                <c:pt idx="243">
                  <c:v>0.10747603474307527</c:v>
                </c:pt>
                <c:pt idx="244">
                  <c:v>3.3948968995475497E-2</c:v>
                </c:pt>
                <c:pt idx="245">
                  <c:v>7.9886634060537878E-2</c:v>
                </c:pt>
                <c:pt idx="246">
                  <c:v>3.7888794507060968E-3</c:v>
                </c:pt>
                <c:pt idx="247">
                  <c:v>1.0744456945404044E-2</c:v>
                </c:pt>
                <c:pt idx="248">
                  <c:v>5.9682991898106497E-2</c:v>
                </c:pt>
                <c:pt idx="249">
                  <c:v>0.30619572383652643</c:v>
                </c:pt>
                <c:pt idx="250">
                  <c:v>0.20121166521665165</c:v>
                </c:pt>
                <c:pt idx="251">
                  <c:v>0.74447687689012143</c:v>
                </c:pt>
                <c:pt idx="252">
                  <c:v>0.24536174202611838</c:v>
                </c:pt>
                <c:pt idx="253">
                  <c:v>0.23961793827261932</c:v>
                </c:pt>
                <c:pt idx="254">
                  <c:v>1.1341553182848989</c:v>
                </c:pt>
                <c:pt idx="255">
                  <c:v>3.6892356883155166</c:v>
                </c:pt>
                <c:pt idx="256">
                  <c:v>1.1069992276390079</c:v>
                </c:pt>
                <c:pt idx="257">
                  <c:v>0.69851172989341703</c:v>
                </c:pt>
                <c:pt idx="258">
                  <c:v>0.16116439032667787</c:v>
                </c:pt>
                <c:pt idx="259">
                  <c:v>6.3820587602840845E-2</c:v>
                </c:pt>
                <c:pt idx="260">
                  <c:v>1.4000926430456136E-2</c:v>
                </c:pt>
                <c:pt idx="261">
                  <c:v>0</c:v>
                </c:pt>
                <c:pt idx="262">
                  <c:v>1.4732239644975016E-2</c:v>
                </c:pt>
                <c:pt idx="263">
                  <c:v>3.3689505172815389E-2</c:v>
                </c:pt>
                <c:pt idx="264">
                  <c:v>8.5164529207274614E-4</c:v>
                </c:pt>
                <c:pt idx="265">
                  <c:v>1.0021501634538918E-2</c:v>
                </c:pt>
                <c:pt idx="266">
                  <c:v>5.5883331933851525E-2</c:v>
                </c:pt>
                <c:pt idx="267">
                  <c:v>0.42239733998880608</c:v>
                </c:pt>
                <c:pt idx="268">
                  <c:v>1.2926805959894159</c:v>
                </c:pt>
                <c:pt idx="269">
                  <c:v>7.9718678121543416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15D-4F48-B627-340275CBD536}"/>
            </c:ext>
          </c:extLst>
        </c:ser>
        <c:ser>
          <c:idx val="15"/>
          <c:order val="15"/>
          <c:tx>
            <c:strRef>
              <c:f>'Mass Spectra pH 4 pos'!$Q$1</c:f>
              <c:strCache>
                <c:ptCount val="1"/>
              </c:strCache>
            </c:strRef>
          </c:tx>
          <c:spPr>
            <a:ln w="9525" cap="rnd">
              <a:solidFill>
                <a:srgbClr val="4F81BD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pos'!$Q$2:$Q$271</c:f>
              <c:numCache>
                <c:formatCode>General</c:formatCode>
                <c:ptCount val="270"/>
                <c:pt idx="0">
                  <c:v>4.4848194013282936E-3</c:v>
                </c:pt>
                <c:pt idx="1">
                  <c:v>0</c:v>
                </c:pt>
                <c:pt idx="2">
                  <c:v>2.4077186479574391E-2</c:v>
                </c:pt>
                <c:pt idx="3">
                  <c:v>3.0408773339218498</c:v>
                </c:pt>
                <c:pt idx="4">
                  <c:v>0.25038776896107362</c:v>
                </c:pt>
                <c:pt idx="5">
                  <c:v>4.1529623049817117E-2</c:v>
                </c:pt>
                <c:pt idx="6">
                  <c:v>3.1355697549956731E-3</c:v>
                </c:pt>
                <c:pt idx="7">
                  <c:v>1.1604770159598102E-2</c:v>
                </c:pt>
                <c:pt idx="8">
                  <c:v>8.7984044220993842E-3</c:v>
                </c:pt>
                <c:pt idx="9">
                  <c:v>0.50638739191272819</c:v>
                </c:pt>
                <c:pt idx="10">
                  <c:v>5.3651347018893965E-2</c:v>
                </c:pt>
                <c:pt idx="11">
                  <c:v>3.3263650409699337</c:v>
                </c:pt>
                <c:pt idx="12">
                  <c:v>1.4334568705164001</c:v>
                </c:pt>
                <c:pt idx="13">
                  <c:v>11.174655798594069</c:v>
                </c:pt>
                <c:pt idx="14">
                  <c:v>1.6604099302244626</c:v>
                </c:pt>
                <c:pt idx="15">
                  <c:v>10.365886579839417</c:v>
                </c:pt>
                <c:pt idx="16">
                  <c:v>17.621639672263395</c:v>
                </c:pt>
                <c:pt idx="17">
                  <c:v>23.798439064183491</c:v>
                </c:pt>
                <c:pt idx="18">
                  <c:v>2.037253613391961</c:v>
                </c:pt>
                <c:pt idx="19">
                  <c:v>0.12074044168608787</c:v>
                </c:pt>
                <c:pt idx="20">
                  <c:v>3.4606770971224027E-2</c:v>
                </c:pt>
                <c:pt idx="21">
                  <c:v>2.0050078576775682E-2</c:v>
                </c:pt>
                <c:pt idx="22">
                  <c:v>0</c:v>
                </c:pt>
                <c:pt idx="23">
                  <c:v>0</c:v>
                </c:pt>
                <c:pt idx="24">
                  <c:v>0.17634247823151514</c:v>
                </c:pt>
                <c:pt idx="25">
                  <c:v>5.7696872087667499</c:v>
                </c:pt>
                <c:pt idx="26">
                  <c:v>0.41361514023123341</c:v>
                </c:pt>
                <c:pt idx="27">
                  <c:v>1.9217425834659816</c:v>
                </c:pt>
                <c:pt idx="28">
                  <c:v>4.5635346832425497E-2</c:v>
                </c:pt>
                <c:pt idx="29">
                  <c:v>0</c:v>
                </c:pt>
                <c:pt idx="30">
                  <c:v>0</c:v>
                </c:pt>
                <c:pt idx="31">
                  <c:v>2.2902482061036302</c:v>
                </c:pt>
                <c:pt idx="32">
                  <c:v>0</c:v>
                </c:pt>
                <c:pt idx="33">
                  <c:v>0.68304188790804288</c:v>
                </c:pt>
                <c:pt idx="34">
                  <c:v>5.9396842317814098</c:v>
                </c:pt>
                <c:pt idx="35">
                  <c:v>100</c:v>
                </c:pt>
                <c:pt idx="36">
                  <c:v>3.7163351291167954</c:v>
                </c:pt>
                <c:pt idx="37">
                  <c:v>1.1825241699042077</c:v>
                </c:pt>
                <c:pt idx="38">
                  <c:v>1.1112421974039484</c:v>
                </c:pt>
                <c:pt idx="39">
                  <c:v>10.293965500987241</c:v>
                </c:pt>
                <c:pt idx="40">
                  <c:v>0.81121995473325237</c:v>
                </c:pt>
                <c:pt idx="41">
                  <c:v>2.8700774951775641</c:v>
                </c:pt>
                <c:pt idx="42">
                  <c:v>1.1135869009839423</c:v>
                </c:pt>
                <c:pt idx="43">
                  <c:v>4.4479018116398477</c:v>
                </c:pt>
                <c:pt idx="44">
                  <c:v>0.67055722836639664</c:v>
                </c:pt>
                <c:pt idx="45">
                  <c:v>3.3949158970672242</c:v>
                </c:pt>
                <c:pt idx="46">
                  <c:v>0.23573933696890517</c:v>
                </c:pt>
                <c:pt idx="47">
                  <c:v>0.14638249659371469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0.19821993180001116</c:v>
                </c:pt>
                <c:pt idx="52">
                  <c:v>0.88744755491205141</c:v>
                </c:pt>
                <c:pt idx="53">
                  <c:v>5.2994240518992255</c:v>
                </c:pt>
                <c:pt idx="54">
                  <c:v>0.51156652724710394</c:v>
                </c:pt>
                <c:pt idx="55">
                  <c:v>0.70029743240909759</c:v>
                </c:pt>
                <c:pt idx="56">
                  <c:v>0.69134563770458413</c:v>
                </c:pt>
                <c:pt idx="57">
                  <c:v>0.84417011986321222</c:v>
                </c:pt>
                <c:pt idx="58">
                  <c:v>1.2129096739043412</c:v>
                </c:pt>
                <c:pt idx="59">
                  <c:v>4.8570929181323006</c:v>
                </c:pt>
                <c:pt idx="60">
                  <c:v>0.59114541081459149</c:v>
                </c:pt>
                <c:pt idx="61">
                  <c:v>2.2988685120187098</c:v>
                </c:pt>
                <c:pt idx="62">
                  <c:v>3.0713279264714752</c:v>
                </c:pt>
                <c:pt idx="63">
                  <c:v>25.030801144658643</c:v>
                </c:pt>
                <c:pt idx="64">
                  <c:v>2.4010619439632142</c:v>
                </c:pt>
                <c:pt idx="65">
                  <c:v>8.8429040435967448</c:v>
                </c:pt>
                <c:pt idx="66">
                  <c:v>2.6089421234046406</c:v>
                </c:pt>
                <c:pt idx="67">
                  <c:v>12.321143719980864</c:v>
                </c:pt>
                <c:pt idx="68">
                  <c:v>0.68211336381955379</c:v>
                </c:pt>
                <c:pt idx="69">
                  <c:v>6.180565684145628E-2</c:v>
                </c:pt>
                <c:pt idx="70">
                  <c:v>7.2671178096311115E-2</c:v>
                </c:pt>
                <c:pt idx="71">
                  <c:v>0.46569213944881699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0.90417305106077561</c:v>
                </c:pt>
                <c:pt idx="78">
                  <c:v>0.57006635020916363</c:v>
                </c:pt>
                <c:pt idx="79">
                  <c:v>1.1478447591535623</c:v>
                </c:pt>
                <c:pt idx="80">
                  <c:v>6.3500135219570355</c:v>
                </c:pt>
                <c:pt idx="81">
                  <c:v>37.984822414109317</c:v>
                </c:pt>
                <c:pt idx="82">
                  <c:v>2.3587246252689669</c:v>
                </c:pt>
                <c:pt idx="83">
                  <c:v>0.3103276060352822</c:v>
                </c:pt>
                <c:pt idx="84">
                  <c:v>4.3721606415238867E-2</c:v>
                </c:pt>
                <c:pt idx="85">
                  <c:v>0.26702975785807548</c:v>
                </c:pt>
                <c:pt idx="86">
                  <c:v>9.6320939097526301E-2</c:v>
                </c:pt>
                <c:pt idx="87">
                  <c:v>0.55226948428883871</c:v>
                </c:pt>
                <c:pt idx="88">
                  <c:v>0.97967968797477178</c:v>
                </c:pt>
                <c:pt idx="89">
                  <c:v>6.2564369826463277</c:v>
                </c:pt>
                <c:pt idx="90">
                  <c:v>0.702224790933619</c:v>
                </c:pt>
                <c:pt idx="91">
                  <c:v>0.83753154904087945</c:v>
                </c:pt>
                <c:pt idx="92">
                  <c:v>8.0764818063649602E-2</c:v>
                </c:pt>
                <c:pt idx="93">
                  <c:v>0</c:v>
                </c:pt>
                <c:pt idx="94">
                  <c:v>6.8253216612290862E-2</c:v>
                </c:pt>
                <c:pt idx="95">
                  <c:v>0.16808199043800987</c:v>
                </c:pt>
                <c:pt idx="96">
                  <c:v>0.14816232768324467</c:v>
                </c:pt>
                <c:pt idx="97">
                  <c:v>0.26650426685484646</c:v>
                </c:pt>
                <c:pt idx="98">
                  <c:v>1.0203405790378894</c:v>
                </c:pt>
                <c:pt idx="99">
                  <c:v>6.3385751119408917</c:v>
                </c:pt>
                <c:pt idx="100">
                  <c:v>0.47149371219569869</c:v>
                </c:pt>
                <c:pt idx="101">
                  <c:v>0.60466664060068831</c:v>
                </c:pt>
                <c:pt idx="102">
                  <c:v>7.5978940825010791E-2</c:v>
                </c:pt>
                <c:pt idx="103">
                  <c:v>0.17675447426846755</c:v>
                </c:pt>
                <c:pt idx="104">
                  <c:v>0.47098247942954052</c:v>
                </c:pt>
                <c:pt idx="105">
                  <c:v>2.9723837772788904</c:v>
                </c:pt>
                <c:pt idx="106">
                  <c:v>0.60736695010322928</c:v>
                </c:pt>
                <c:pt idx="107">
                  <c:v>1.0793449168406364</c:v>
                </c:pt>
                <c:pt idx="108">
                  <c:v>0.56242968868892473</c:v>
                </c:pt>
                <c:pt idx="109">
                  <c:v>1.9656716002896095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1.7005412133602607</c:v>
                </c:pt>
                <c:pt idx="114">
                  <c:v>0.21178872317154349</c:v>
                </c:pt>
                <c:pt idx="115">
                  <c:v>0.36471188428693108</c:v>
                </c:pt>
                <c:pt idx="116">
                  <c:v>0.11532630963857297</c:v>
                </c:pt>
                <c:pt idx="117">
                  <c:v>0.48720673242822177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4.167498546662865E-2</c:v>
                </c:pt>
                <c:pt idx="122">
                  <c:v>0.45126074532728849</c:v>
                </c:pt>
                <c:pt idx="123">
                  <c:v>2.8342928285947937</c:v>
                </c:pt>
                <c:pt idx="124">
                  <c:v>0.29318530543234345</c:v>
                </c:pt>
                <c:pt idx="125">
                  <c:v>0.12521974013955892</c:v>
                </c:pt>
                <c:pt idx="126">
                  <c:v>0.1957566259443132</c:v>
                </c:pt>
                <c:pt idx="127">
                  <c:v>1.1526899992927888E-2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0.65121795196623777</c:v>
                </c:pt>
                <c:pt idx="132">
                  <c:v>0.1590849597719057</c:v>
                </c:pt>
                <c:pt idx="133">
                  <c:v>0.55637005741431667</c:v>
                </c:pt>
                <c:pt idx="134">
                  <c:v>0.24521516341034147</c:v>
                </c:pt>
                <c:pt idx="135">
                  <c:v>1.3637460259946959</c:v>
                </c:pt>
                <c:pt idx="136">
                  <c:v>0.30044156300456853</c:v>
                </c:pt>
                <c:pt idx="137">
                  <c:v>0.71263682336655298</c:v>
                </c:pt>
                <c:pt idx="138">
                  <c:v>0.11092799309932692</c:v>
                </c:pt>
                <c:pt idx="139">
                  <c:v>8.0258121822997297E-2</c:v>
                </c:pt>
                <c:pt idx="140">
                  <c:v>7.3529013960403192E-2</c:v>
                </c:pt>
                <c:pt idx="141">
                  <c:v>0.20744194282889677</c:v>
                </c:pt>
                <c:pt idx="142">
                  <c:v>6.1512364003223824E-2</c:v>
                </c:pt>
                <c:pt idx="143">
                  <c:v>0.23864834092479437</c:v>
                </c:pt>
                <c:pt idx="144">
                  <c:v>0.1144441318297153</c:v>
                </c:pt>
                <c:pt idx="145">
                  <c:v>0.41663650530439872</c:v>
                </c:pt>
                <c:pt idx="146">
                  <c:v>0.19899826186737732</c:v>
                </c:pt>
                <c:pt idx="147">
                  <c:v>0.73141464355078545</c:v>
                </c:pt>
                <c:pt idx="148">
                  <c:v>8.4770961019891844E-2</c:v>
                </c:pt>
                <c:pt idx="149">
                  <c:v>5.0961052621757624E-2</c:v>
                </c:pt>
                <c:pt idx="150">
                  <c:v>2.3835889450472585E-2</c:v>
                </c:pt>
                <c:pt idx="151">
                  <c:v>9.1112012566535547E-2</c:v>
                </c:pt>
                <c:pt idx="152">
                  <c:v>3.1778697509644557E-2</c:v>
                </c:pt>
                <c:pt idx="153">
                  <c:v>6.6943173306723419E-2</c:v>
                </c:pt>
                <c:pt idx="154">
                  <c:v>2.0474702980678959E-2</c:v>
                </c:pt>
                <c:pt idx="155">
                  <c:v>7.3920645101537355E-2</c:v>
                </c:pt>
                <c:pt idx="156">
                  <c:v>2.9937919003811188E-2</c:v>
                </c:pt>
                <c:pt idx="157">
                  <c:v>0.11936641697480302</c:v>
                </c:pt>
                <c:pt idx="158">
                  <c:v>8.5035581344674455E-2</c:v>
                </c:pt>
                <c:pt idx="159">
                  <c:v>0.26804027992764112</c:v>
                </c:pt>
                <c:pt idx="160">
                  <c:v>6.5038469744296473E-2</c:v>
                </c:pt>
                <c:pt idx="161">
                  <c:v>0.2737143992310434</c:v>
                </c:pt>
                <c:pt idx="162">
                  <c:v>5.1186060210923492E-2</c:v>
                </c:pt>
                <c:pt idx="163">
                  <c:v>7.7396328853815477E-2</c:v>
                </c:pt>
                <c:pt idx="164">
                  <c:v>0.62169446806234407</c:v>
                </c:pt>
                <c:pt idx="165">
                  <c:v>2.4524019636110603</c:v>
                </c:pt>
                <c:pt idx="166">
                  <c:v>0.5179537579140131</c:v>
                </c:pt>
                <c:pt idx="167">
                  <c:v>0.19508451744318059</c:v>
                </c:pt>
                <c:pt idx="168">
                  <c:v>0.34821857516532623</c:v>
                </c:pt>
                <c:pt idx="169">
                  <c:v>8.3298062791864524E-2</c:v>
                </c:pt>
                <c:pt idx="170">
                  <c:v>1.0470041751626129E-2</c:v>
                </c:pt>
                <c:pt idx="171">
                  <c:v>9.3849031990718035E-2</c:v>
                </c:pt>
                <c:pt idx="172">
                  <c:v>3.4604544477363906E-2</c:v>
                </c:pt>
                <c:pt idx="173">
                  <c:v>0.50419993183289891</c:v>
                </c:pt>
                <c:pt idx="174">
                  <c:v>2.2260215985054717</c:v>
                </c:pt>
                <c:pt idx="175">
                  <c:v>1.9140517984176544</c:v>
                </c:pt>
                <c:pt idx="176">
                  <c:v>0.30450371460964165</c:v>
                </c:pt>
                <c:pt idx="177">
                  <c:v>0.18006267080457397</c:v>
                </c:pt>
                <c:pt idx="178">
                  <c:v>1.9822961476265531E-2</c:v>
                </c:pt>
                <c:pt idx="179">
                  <c:v>0.11946690466898995</c:v>
                </c:pt>
                <c:pt idx="180">
                  <c:v>2.7989752207512021E-2</c:v>
                </c:pt>
                <c:pt idx="181">
                  <c:v>2.9320734376967941E-2</c:v>
                </c:pt>
                <c:pt idx="182">
                  <c:v>3.3394684505067837E-3</c:v>
                </c:pt>
                <c:pt idx="183">
                  <c:v>0.15417565742385933</c:v>
                </c:pt>
                <c:pt idx="184">
                  <c:v>0.37810750260733683</c:v>
                </c:pt>
                <c:pt idx="185">
                  <c:v>7.3763013603518252E-2</c:v>
                </c:pt>
                <c:pt idx="186">
                  <c:v>2.543819123962494E-2</c:v>
                </c:pt>
                <c:pt idx="187">
                  <c:v>4.4933015276319876E-2</c:v>
                </c:pt>
                <c:pt idx="188">
                  <c:v>6.0319963638400864E-2</c:v>
                </c:pt>
                <c:pt idx="189">
                  <c:v>0.54506748799241489</c:v>
                </c:pt>
                <c:pt idx="190">
                  <c:v>0.10579077442061155</c:v>
                </c:pt>
                <c:pt idx="191">
                  <c:v>0.11673518067616297</c:v>
                </c:pt>
                <c:pt idx="192">
                  <c:v>0.81241494544308901</c:v>
                </c:pt>
                <c:pt idx="193">
                  <c:v>2.3552970292175637</c:v>
                </c:pt>
                <c:pt idx="194">
                  <c:v>0.61678726929944483</c:v>
                </c:pt>
                <c:pt idx="195">
                  <c:v>0.58243738634565079</c:v>
                </c:pt>
                <c:pt idx="196">
                  <c:v>0.14720067128925815</c:v>
                </c:pt>
                <c:pt idx="197">
                  <c:v>8.0798314437172072E-2</c:v>
                </c:pt>
                <c:pt idx="198">
                  <c:v>3.6829276276394339E-2</c:v>
                </c:pt>
                <c:pt idx="199">
                  <c:v>3.2764848710196713E-2</c:v>
                </c:pt>
                <c:pt idx="200">
                  <c:v>7.1612632112513655E-3</c:v>
                </c:pt>
                <c:pt idx="201">
                  <c:v>4.1472515623100649E-2</c:v>
                </c:pt>
                <c:pt idx="202">
                  <c:v>0.28143986579896174</c:v>
                </c:pt>
                <c:pt idx="203">
                  <c:v>1.3479531888608742</c:v>
                </c:pt>
                <c:pt idx="204">
                  <c:v>0.18343184863053391</c:v>
                </c:pt>
                <c:pt idx="205">
                  <c:v>0.14625882296880524</c:v>
                </c:pt>
                <c:pt idx="206">
                  <c:v>3.0655803374503153E-2</c:v>
                </c:pt>
                <c:pt idx="207">
                  <c:v>7.9373685212260417E-2</c:v>
                </c:pt>
                <c:pt idx="208">
                  <c:v>6.8355899722108981E-2</c:v>
                </c:pt>
                <c:pt idx="209">
                  <c:v>0.25707284203486136</c:v>
                </c:pt>
                <c:pt idx="210">
                  <c:v>8.1112439233590419E-2</c:v>
                </c:pt>
                <c:pt idx="211">
                  <c:v>0.15707812589664225</c:v>
                </c:pt>
                <c:pt idx="212">
                  <c:v>3.2147703605183334E-2</c:v>
                </c:pt>
                <c:pt idx="213">
                  <c:v>7.4234753190663538E-3</c:v>
                </c:pt>
                <c:pt idx="214">
                  <c:v>1.4024662618560793E-2</c:v>
                </c:pt>
                <c:pt idx="215">
                  <c:v>1.6991951898353983E-2</c:v>
                </c:pt>
                <c:pt idx="216">
                  <c:v>0.13166020805278392</c:v>
                </c:pt>
                <c:pt idx="217">
                  <c:v>0.25787476549170213</c:v>
                </c:pt>
                <c:pt idx="218">
                  <c:v>4.0384450791514419E-2</c:v>
                </c:pt>
                <c:pt idx="219">
                  <c:v>0.18856783828978285</c:v>
                </c:pt>
                <c:pt idx="220">
                  <c:v>1.4358273650075291</c:v>
                </c:pt>
                <c:pt idx="221">
                  <c:v>2.3113926858213651</c:v>
                </c:pt>
                <c:pt idx="222">
                  <c:v>0.40913048539149316</c:v>
                </c:pt>
                <c:pt idx="223">
                  <c:v>0.30793219651930392</c:v>
                </c:pt>
                <c:pt idx="224">
                  <c:v>6.3859785775824907E-2</c:v>
                </c:pt>
                <c:pt idx="225">
                  <c:v>5.3044207266273569E-2</c:v>
                </c:pt>
                <c:pt idx="226">
                  <c:v>6.2333018824261713E-3</c:v>
                </c:pt>
                <c:pt idx="227">
                  <c:v>0</c:v>
                </c:pt>
                <c:pt idx="228">
                  <c:v>0</c:v>
                </c:pt>
                <c:pt idx="229">
                  <c:v>1.0831465005707952E-2</c:v>
                </c:pt>
                <c:pt idx="230">
                  <c:v>9.6041055308311203E-3</c:v>
                </c:pt>
                <c:pt idx="231">
                  <c:v>1.5689276407643733E-2</c:v>
                </c:pt>
                <c:pt idx="232">
                  <c:v>1.0605322650743159E-2</c:v>
                </c:pt>
                <c:pt idx="233">
                  <c:v>0</c:v>
                </c:pt>
                <c:pt idx="234">
                  <c:v>1.2823746466341837E-2</c:v>
                </c:pt>
                <c:pt idx="235">
                  <c:v>5.6264740600847261E-2</c:v>
                </c:pt>
                <c:pt idx="236">
                  <c:v>0.22090621325584672</c:v>
                </c:pt>
                <c:pt idx="237">
                  <c:v>0.80265780156205635</c:v>
                </c:pt>
                <c:pt idx="238">
                  <c:v>0.47514501818342769</c:v>
                </c:pt>
                <c:pt idx="239">
                  <c:v>1.3589242633259975</c:v>
                </c:pt>
                <c:pt idx="240">
                  <c:v>0.43133036606776509</c:v>
                </c:pt>
                <c:pt idx="241">
                  <c:v>0.27456812058435248</c:v>
                </c:pt>
                <c:pt idx="242">
                  <c:v>6.3152709952322722E-2</c:v>
                </c:pt>
                <c:pt idx="243">
                  <c:v>8.9786236174870346E-2</c:v>
                </c:pt>
                <c:pt idx="244">
                  <c:v>2.3782207809025908E-2</c:v>
                </c:pt>
                <c:pt idx="245">
                  <c:v>5.0725476717492765E-2</c:v>
                </c:pt>
                <c:pt idx="246">
                  <c:v>7.1511757222386283E-3</c:v>
                </c:pt>
                <c:pt idx="247">
                  <c:v>0</c:v>
                </c:pt>
                <c:pt idx="248">
                  <c:v>4.6985213336316174E-2</c:v>
                </c:pt>
                <c:pt idx="249">
                  <c:v>0.24387034236919433</c:v>
                </c:pt>
                <c:pt idx="250">
                  <c:v>0.15707474732304172</c:v>
                </c:pt>
                <c:pt idx="251">
                  <c:v>0.5402593501129026</c:v>
                </c:pt>
                <c:pt idx="252">
                  <c:v>0.1813083392816148</c:v>
                </c:pt>
                <c:pt idx="253">
                  <c:v>0.18185859065866333</c:v>
                </c:pt>
                <c:pt idx="254">
                  <c:v>0.80732984805365171</c:v>
                </c:pt>
                <c:pt idx="255">
                  <c:v>2.8247747990806937</c:v>
                </c:pt>
                <c:pt idx="256">
                  <c:v>0.8118830682918402</c:v>
                </c:pt>
                <c:pt idx="257">
                  <c:v>0.51129182635270465</c:v>
                </c:pt>
                <c:pt idx="258">
                  <c:v>0.11751598479854795</c:v>
                </c:pt>
                <c:pt idx="259">
                  <c:v>4.8671537243277281E-2</c:v>
                </c:pt>
                <c:pt idx="260">
                  <c:v>3.035684402402618E-3</c:v>
                </c:pt>
                <c:pt idx="261">
                  <c:v>0</c:v>
                </c:pt>
                <c:pt idx="262">
                  <c:v>2.2772229073482638E-2</c:v>
                </c:pt>
                <c:pt idx="263">
                  <c:v>3.2814192735218135E-2</c:v>
                </c:pt>
                <c:pt idx="264">
                  <c:v>0</c:v>
                </c:pt>
                <c:pt idx="265">
                  <c:v>7.0425921645290565E-3</c:v>
                </c:pt>
                <c:pt idx="266">
                  <c:v>4.3829645419184264E-2</c:v>
                </c:pt>
                <c:pt idx="267">
                  <c:v>0.28096851830056724</c:v>
                </c:pt>
                <c:pt idx="268">
                  <c:v>0.93580535968842649</c:v>
                </c:pt>
                <c:pt idx="269">
                  <c:v>6.0246448683302765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15D-4F48-B627-340275CBD536}"/>
            </c:ext>
          </c:extLst>
        </c:ser>
        <c:ser>
          <c:idx val="16"/>
          <c:order val="16"/>
          <c:tx>
            <c:strRef>
              <c:f>'Mass Spectra pH 4 pos'!$R$1</c:f>
              <c:strCache>
                <c:ptCount val="1"/>
              </c:strCache>
            </c:strRef>
          </c:tx>
          <c:spPr>
            <a:ln w="9525" cap="rnd">
              <a:solidFill>
                <a:srgbClr val="4F81BD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pos'!$R$2:$R$271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2.9845077896760102</c:v>
                </c:pt>
                <c:pt idx="4">
                  <c:v>0.26687914427435899</c:v>
                </c:pt>
                <c:pt idx="5">
                  <c:v>3.596546416704402E-2</c:v>
                </c:pt>
                <c:pt idx="6">
                  <c:v>3.5824281356517077E-3</c:v>
                </c:pt>
                <c:pt idx="7">
                  <c:v>8.9587317541676877E-3</c:v>
                </c:pt>
                <c:pt idx="8">
                  <c:v>1.9117266207371493E-3</c:v>
                </c:pt>
                <c:pt idx="9">
                  <c:v>0.45203995563035726</c:v>
                </c:pt>
                <c:pt idx="10">
                  <c:v>2.6462883125100953E-2</c:v>
                </c:pt>
                <c:pt idx="11">
                  <c:v>2.9716077693873939</c:v>
                </c:pt>
                <c:pt idx="12">
                  <c:v>1.3793899899400424</c:v>
                </c:pt>
                <c:pt idx="13">
                  <c:v>8.501453562411923</c:v>
                </c:pt>
                <c:pt idx="14">
                  <c:v>1.3074984760717441</c:v>
                </c:pt>
                <c:pt idx="15">
                  <c:v>9.1853357183804398</c:v>
                </c:pt>
                <c:pt idx="16">
                  <c:v>17.476508657197755</c:v>
                </c:pt>
                <c:pt idx="17">
                  <c:v>21.348725573334779</c:v>
                </c:pt>
                <c:pt idx="18">
                  <c:v>1.8432101820392592</c:v>
                </c:pt>
                <c:pt idx="19">
                  <c:v>0.10947945550877744</c:v>
                </c:pt>
                <c:pt idx="20">
                  <c:v>2.908084393698801E-2</c:v>
                </c:pt>
                <c:pt idx="21">
                  <c:v>4.6879390078951614E-3</c:v>
                </c:pt>
                <c:pt idx="22">
                  <c:v>0</c:v>
                </c:pt>
                <c:pt idx="23">
                  <c:v>0</c:v>
                </c:pt>
                <c:pt idx="24">
                  <c:v>0.10565115811472771</c:v>
                </c:pt>
                <c:pt idx="25">
                  <c:v>4.4021106233810956</c:v>
                </c:pt>
                <c:pt idx="26">
                  <c:v>0.34387802403952877</c:v>
                </c:pt>
                <c:pt idx="27">
                  <c:v>1.6244548664522436</c:v>
                </c:pt>
                <c:pt idx="28">
                  <c:v>3.1546532997904199E-2</c:v>
                </c:pt>
                <c:pt idx="29">
                  <c:v>0</c:v>
                </c:pt>
                <c:pt idx="30">
                  <c:v>0</c:v>
                </c:pt>
                <c:pt idx="31">
                  <c:v>1.1540969284988625</c:v>
                </c:pt>
                <c:pt idx="32">
                  <c:v>0</c:v>
                </c:pt>
                <c:pt idx="33">
                  <c:v>0.27039473747337367</c:v>
                </c:pt>
                <c:pt idx="34">
                  <c:v>5.2978676724736991</c:v>
                </c:pt>
                <c:pt idx="35">
                  <c:v>100</c:v>
                </c:pt>
                <c:pt idx="36">
                  <c:v>3.6263160447940228</c:v>
                </c:pt>
                <c:pt idx="37">
                  <c:v>0.98673284263956451</c:v>
                </c:pt>
                <c:pt idx="38">
                  <c:v>0.77128728321003914</c:v>
                </c:pt>
                <c:pt idx="39">
                  <c:v>8.3125536924812966</c:v>
                </c:pt>
                <c:pt idx="40">
                  <c:v>0.62560694000902017</c:v>
                </c:pt>
                <c:pt idx="41">
                  <c:v>2.4322340135496314</c:v>
                </c:pt>
                <c:pt idx="42">
                  <c:v>0.93908283805924531</c:v>
                </c:pt>
                <c:pt idx="43">
                  <c:v>4.0687929196053778</c:v>
                </c:pt>
                <c:pt idx="44">
                  <c:v>0.54920217424768469</c:v>
                </c:pt>
                <c:pt idx="45">
                  <c:v>3.0917095944805579</c:v>
                </c:pt>
                <c:pt idx="46">
                  <c:v>0.22895438991480091</c:v>
                </c:pt>
                <c:pt idx="47">
                  <c:v>0.2405430436315032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0.63265770105846664</c:v>
                </c:pt>
                <c:pt idx="53">
                  <c:v>4.1658767540861357</c:v>
                </c:pt>
                <c:pt idx="54">
                  <c:v>0.39929616879202334</c:v>
                </c:pt>
                <c:pt idx="55">
                  <c:v>0.38574010512717571</c:v>
                </c:pt>
                <c:pt idx="56">
                  <c:v>0.5350891207233831</c:v>
                </c:pt>
                <c:pt idx="57">
                  <c:v>0.58116141779769226</c:v>
                </c:pt>
                <c:pt idx="58">
                  <c:v>0.89312910791762534</c:v>
                </c:pt>
                <c:pt idx="59">
                  <c:v>4.0001877363206937</c:v>
                </c:pt>
                <c:pt idx="60">
                  <c:v>0.48457573308476293</c:v>
                </c:pt>
                <c:pt idx="61">
                  <c:v>1.9842557955004496</c:v>
                </c:pt>
                <c:pt idx="62">
                  <c:v>2.340708386088207</c:v>
                </c:pt>
                <c:pt idx="63">
                  <c:v>21.201837845323098</c:v>
                </c:pt>
                <c:pt idx="64">
                  <c:v>1.9470718689025721</c:v>
                </c:pt>
                <c:pt idx="65">
                  <c:v>7.591882247250747</c:v>
                </c:pt>
                <c:pt idx="66">
                  <c:v>2.1797896955393328</c:v>
                </c:pt>
                <c:pt idx="67">
                  <c:v>10.185660572902503</c:v>
                </c:pt>
                <c:pt idx="68">
                  <c:v>0.59015201524326122</c:v>
                </c:pt>
                <c:pt idx="69">
                  <c:v>3.9423648866453E-3</c:v>
                </c:pt>
                <c:pt idx="70">
                  <c:v>2.9016996452993323E-2</c:v>
                </c:pt>
                <c:pt idx="71">
                  <c:v>0.30626580975369327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0.66301010723932985</c:v>
                </c:pt>
                <c:pt idx="78">
                  <c:v>0.41879542958904037</c:v>
                </c:pt>
                <c:pt idx="79">
                  <c:v>0.80442496314025569</c:v>
                </c:pt>
                <c:pt idx="80">
                  <c:v>5.1935227684257903</c:v>
                </c:pt>
                <c:pt idx="81">
                  <c:v>33.181910746871772</c:v>
                </c:pt>
                <c:pt idx="82">
                  <c:v>2.0683470806258453</c:v>
                </c:pt>
                <c:pt idx="83">
                  <c:v>0.27057578339338256</c:v>
                </c:pt>
                <c:pt idx="84">
                  <c:v>1.9338147360487851E-2</c:v>
                </c:pt>
                <c:pt idx="85">
                  <c:v>0.15726083748997294</c:v>
                </c:pt>
                <c:pt idx="86">
                  <c:v>6.1587952765764717E-2</c:v>
                </c:pt>
                <c:pt idx="87">
                  <c:v>0.46773448702250009</c:v>
                </c:pt>
                <c:pt idx="88">
                  <c:v>0.94078205344175314</c:v>
                </c:pt>
                <c:pt idx="89">
                  <c:v>6.0463041904934149</c:v>
                </c:pt>
                <c:pt idx="90">
                  <c:v>0.68168078965410672</c:v>
                </c:pt>
                <c:pt idx="91">
                  <c:v>0.48181228810542004</c:v>
                </c:pt>
                <c:pt idx="92">
                  <c:v>3.2729643236647939E-3</c:v>
                </c:pt>
                <c:pt idx="93">
                  <c:v>0</c:v>
                </c:pt>
                <c:pt idx="94">
                  <c:v>2.6293981299032921E-2</c:v>
                </c:pt>
                <c:pt idx="95">
                  <c:v>9.2079532228137542E-2</c:v>
                </c:pt>
                <c:pt idx="96">
                  <c:v>8.2192334375065748E-2</c:v>
                </c:pt>
                <c:pt idx="97">
                  <c:v>0.19853347419606515</c:v>
                </c:pt>
                <c:pt idx="98">
                  <c:v>0.83209756503966914</c:v>
                </c:pt>
                <c:pt idx="99">
                  <c:v>5.5340936376244638</c:v>
                </c:pt>
                <c:pt idx="100">
                  <c:v>0.39696853335922705</c:v>
                </c:pt>
                <c:pt idx="101">
                  <c:v>0.42900585962700266</c:v>
                </c:pt>
                <c:pt idx="102">
                  <c:v>4.9442062751778128E-2</c:v>
                </c:pt>
                <c:pt idx="103">
                  <c:v>0.10155303146844918</c:v>
                </c:pt>
                <c:pt idx="104">
                  <c:v>0.45716684200869734</c:v>
                </c:pt>
                <c:pt idx="105">
                  <c:v>2.8774700195664207</c:v>
                </c:pt>
                <c:pt idx="106">
                  <c:v>0.51786447151817638</c:v>
                </c:pt>
                <c:pt idx="107">
                  <c:v>0.89100739987070565</c:v>
                </c:pt>
                <c:pt idx="108">
                  <c:v>0.42728493552766222</c:v>
                </c:pt>
                <c:pt idx="109">
                  <c:v>1.4777950380136782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1.3056100981405074</c:v>
                </c:pt>
                <c:pt idx="114">
                  <c:v>0.15019314362928515</c:v>
                </c:pt>
                <c:pt idx="115">
                  <c:v>0.27941052091549839</c:v>
                </c:pt>
                <c:pt idx="116">
                  <c:v>9.0920965578469556E-2</c:v>
                </c:pt>
                <c:pt idx="117">
                  <c:v>0.35789798982507798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2.2408329515782009E-2</c:v>
                </c:pt>
                <c:pt idx="122">
                  <c:v>0.41367811059380022</c:v>
                </c:pt>
                <c:pt idx="123">
                  <c:v>2.6367849592854062</c:v>
                </c:pt>
                <c:pt idx="124">
                  <c:v>0.23285465743900746</c:v>
                </c:pt>
                <c:pt idx="125">
                  <c:v>0.10293675562386559</c:v>
                </c:pt>
                <c:pt idx="126">
                  <c:v>0.14188050526654797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0.4812011358639342</c:v>
                </c:pt>
                <c:pt idx="132">
                  <c:v>0.10058520245304874</c:v>
                </c:pt>
                <c:pt idx="133">
                  <c:v>0.42705555853339416</c:v>
                </c:pt>
                <c:pt idx="134">
                  <c:v>0.23619730116674176</c:v>
                </c:pt>
                <c:pt idx="135">
                  <c:v>1.2534045751641434</c:v>
                </c:pt>
                <c:pt idx="136">
                  <c:v>0.29519739932253519</c:v>
                </c:pt>
                <c:pt idx="137">
                  <c:v>0.76054992138496191</c:v>
                </c:pt>
                <c:pt idx="138">
                  <c:v>0.11221100041854816</c:v>
                </c:pt>
                <c:pt idx="139">
                  <c:v>8.0643101388819097E-2</c:v>
                </c:pt>
                <c:pt idx="140">
                  <c:v>5.1630401583752178E-2</c:v>
                </c:pt>
                <c:pt idx="141">
                  <c:v>0.14965941867188923</c:v>
                </c:pt>
                <c:pt idx="142">
                  <c:v>4.6910116476399415E-2</c:v>
                </c:pt>
                <c:pt idx="143">
                  <c:v>0.20840937879771279</c:v>
                </c:pt>
                <c:pt idx="144">
                  <c:v>6.375413164259236E-2</c:v>
                </c:pt>
                <c:pt idx="145">
                  <c:v>0.21813698881287255</c:v>
                </c:pt>
                <c:pt idx="146">
                  <c:v>0.21429717606031912</c:v>
                </c:pt>
                <c:pt idx="147">
                  <c:v>0.73095807517441402</c:v>
                </c:pt>
                <c:pt idx="148">
                  <c:v>0.10151373050818836</c:v>
                </c:pt>
                <c:pt idx="149">
                  <c:v>4.5806344960832496E-2</c:v>
                </c:pt>
                <c:pt idx="150">
                  <c:v>1.7257511214606888E-2</c:v>
                </c:pt>
                <c:pt idx="151">
                  <c:v>6.7123148672384933E-2</c:v>
                </c:pt>
                <c:pt idx="152">
                  <c:v>2.1909896410538011E-2</c:v>
                </c:pt>
                <c:pt idx="153">
                  <c:v>5.8776643218635086E-2</c:v>
                </c:pt>
                <c:pt idx="154">
                  <c:v>1.3362710827101762E-2</c:v>
                </c:pt>
                <c:pt idx="155">
                  <c:v>5.8257132475203234E-2</c:v>
                </c:pt>
                <c:pt idx="156">
                  <c:v>4.4947006446075272E-2</c:v>
                </c:pt>
                <c:pt idx="157">
                  <c:v>0.12232410929140038</c:v>
                </c:pt>
                <c:pt idx="158">
                  <c:v>7.2810082337279355E-2</c:v>
                </c:pt>
                <c:pt idx="159">
                  <c:v>0.22170076158639496</c:v>
                </c:pt>
                <c:pt idx="160">
                  <c:v>6.1504711663510556E-2</c:v>
                </c:pt>
                <c:pt idx="161">
                  <c:v>0.27089188874828524</c:v>
                </c:pt>
                <c:pt idx="162">
                  <c:v>4.0598371682584719E-2</c:v>
                </c:pt>
                <c:pt idx="163">
                  <c:v>6.6283331697472872E-2</c:v>
                </c:pt>
                <c:pt idx="164">
                  <c:v>0.66618624675346672</c:v>
                </c:pt>
                <c:pt idx="165">
                  <c:v>2.5132263013055081</c:v>
                </c:pt>
                <c:pt idx="166">
                  <c:v>0.48020380630705506</c:v>
                </c:pt>
                <c:pt idx="167">
                  <c:v>0.18638376511188345</c:v>
                </c:pt>
                <c:pt idx="168">
                  <c:v>0.30853596772563918</c:v>
                </c:pt>
                <c:pt idx="169">
                  <c:v>6.7865627788256125E-2</c:v>
                </c:pt>
                <c:pt idx="170">
                  <c:v>1.7578495117701255E-2</c:v>
                </c:pt>
                <c:pt idx="171">
                  <c:v>7.8470124700097177E-2</c:v>
                </c:pt>
                <c:pt idx="172">
                  <c:v>1.5234168506024028E-2</c:v>
                </c:pt>
                <c:pt idx="173">
                  <c:v>0.45909505048457161</c:v>
                </c:pt>
                <c:pt idx="174">
                  <c:v>2.0465423675725787</c:v>
                </c:pt>
                <c:pt idx="175">
                  <c:v>1.7649923047665241</c:v>
                </c:pt>
                <c:pt idx="176">
                  <c:v>0.28403025370387963</c:v>
                </c:pt>
                <c:pt idx="177">
                  <c:v>0.15810001625330211</c:v>
                </c:pt>
                <c:pt idx="178">
                  <c:v>2.1599000967181259E-2</c:v>
                </c:pt>
                <c:pt idx="179">
                  <c:v>9.621407134358341E-2</c:v>
                </c:pt>
                <c:pt idx="180">
                  <c:v>1.6383914597011887E-2</c:v>
                </c:pt>
                <c:pt idx="181">
                  <c:v>1.5428169678369403E-2</c:v>
                </c:pt>
                <c:pt idx="182">
                  <c:v>5.0410163348868003E-3</c:v>
                </c:pt>
                <c:pt idx="183">
                  <c:v>0.12024759188003036</c:v>
                </c:pt>
                <c:pt idx="184">
                  <c:v>0.31571260369883136</c:v>
                </c:pt>
                <c:pt idx="185">
                  <c:v>4.9645383665975429E-2</c:v>
                </c:pt>
                <c:pt idx="186">
                  <c:v>2.6453190645269343E-2</c:v>
                </c:pt>
                <c:pt idx="187">
                  <c:v>2.6811362302909578E-2</c:v>
                </c:pt>
                <c:pt idx="188">
                  <c:v>3.7309355113741498E-2</c:v>
                </c:pt>
                <c:pt idx="189">
                  <c:v>0.44457330195309419</c:v>
                </c:pt>
                <c:pt idx="190">
                  <c:v>7.961074611461802E-2</c:v>
                </c:pt>
                <c:pt idx="191">
                  <c:v>0.12167809906654997</c:v>
                </c:pt>
                <c:pt idx="192">
                  <c:v>0.8679166714234684</c:v>
                </c:pt>
                <c:pt idx="193">
                  <c:v>2.8176598138364151</c:v>
                </c:pt>
                <c:pt idx="194">
                  <c:v>0.7210252681874455</c:v>
                </c:pt>
                <c:pt idx="195">
                  <c:v>0.65304821665449719</c:v>
                </c:pt>
                <c:pt idx="196">
                  <c:v>0.12620687214194051</c:v>
                </c:pt>
                <c:pt idx="197">
                  <c:v>8.7531199278295918E-2</c:v>
                </c:pt>
                <c:pt idx="198">
                  <c:v>1.7890131160057804E-2</c:v>
                </c:pt>
                <c:pt idx="199">
                  <c:v>2.7453648704172103E-2</c:v>
                </c:pt>
                <c:pt idx="200">
                  <c:v>2.1872252001263076E-3</c:v>
                </c:pt>
                <c:pt idx="201">
                  <c:v>2.3040909774746838E-2</c:v>
                </c:pt>
                <c:pt idx="202">
                  <c:v>0.25631263348017225</c:v>
                </c:pt>
                <c:pt idx="203">
                  <c:v>1.2081164942532945</c:v>
                </c:pt>
                <c:pt idx="204">
                  <c:v>0.15894861194704865</c:v>
                </c:pt>
                <c:pt idx="205">
                  <c:v>0.11785649743357857</c:v>
                </c:pt>
                <c:pt idx="206">
                  <c:v>3.4469872126327204E-2</c:v>
                </c:pt>
                <c:pt idx="207">
                  <c:v>8.7328285867476471E-2</c:v>
                </c:pt>
                <c:pt idx="208">
                  <c:v>7.2233330836743728E-2</c:v>
                </c:pt>
                <c:pt idx="209">
                  <c:v>0.34632476573510584</c:v>
                </c:pt>
                <c:pt idx="210">
                  <c:v>0.11016207074708954</c:v>
                </c:pt>
                <c:pt idx="211">
                  <c:v>0.14934052489062194</c:v>
                </c:pt>
                <c:pt idx="212">
                  <c:v>3.0126256773985942E-2</c:v>
                </c:pt>
                <c:pt idx="213">
                  <c:v>5.5746133149386077E-4</c:v>
                </c:pt>
                <c:pt idx="214">
                  <c:v>1.2215298209912533E-2</c:v>
                </c:pt>
                <c:pt idx="215">
                  <c:v>1.636651626548883E-2</c:v>
                </c:pt>
                <c:pt idx="216">
                  <c:v>0.11039518010997429</c:v>
                </c:pt>
                <c:pt idx="217">
                  <c:v>0.20693688224653892</c:v>
                </c:pt>
                <c:pt idx="218">
                  <c:v>3.9314477693861941E-2</c:v>
                </c:pt>
                <c:pt idx="219">
                  <c:v>0.13744668098104379</c:v>
                </c:pt>
                <c:pt idx="220">
                  <c:v>1.2052547853686464</c:v>
                </c:pt>
                <c:pt idx="221">
                  <c:v>2.0407343322593103</c:v>
                </c:pt>
                <c:pt idx="222">
                  <c:v>0.36361024407856224</c:v>
                </c:pt>
                <c:pt idx="223">
                  <c:v>0.34360174410327665</c:v>
                </c:pt>
                <c:pt idx="224">
                  <c:v>7.4914420742486235E-2</c:v>
                </c:pt>
                <c:pt idx="225">
                  <c:v>4.5397692974344303E-2</c:v>
                </c:pt>
                <c:pt idx="226">
                  <c:v>3.7023446749784561E-3</c:v>
                </c:pt>
                <c:pt idx="227">
                  <c:v>0</c:v>
                </c:pt>
                <c:pt idx="228">
                  <c:v>0</c:v>
                </c:pt>
                <c:pt idx="229">
                  <c:v>7.0845750764551938E-4</c:v>
                </c:pt>
                <c:pt idx="230">
                  <c:v>1.0023741864648287E-4</c:v>
                </c:pt>
                <c:pt idx="231">
                  <c:v>1.9726791740472892E-2</c:v>
                </c:pt>
                <c:pt idx="232">
                  <c:v>7.6800683807231457E-3</c:v>
                </c:pt>
                <c:pt idx="233">
                  <c:v>0</c:v>
                </c:pt>
                <c:pt idx="234">
                  <c:v>7.236901186866043E-3</c:v>
                </c:pt>
                <c:pt idx="235">
                  <c:v>6.3931520146656928E-2</c:v>
                </c:pt>
                <c:pt idx="236">
                  <c:v>0.25574912219700469</c:v>
                </c:pt>
                <c:pt idx="237">
                  <c:v>0.95266259715526347</c:v>
                </c:pt>
                <c:pt idx="238">
                  <c:v>0.53637195505212576</c:v>
                </c:pt>
                <c:pt idx="239">
                  <c:v>1.462419692286971</c:v>
                </c:pt>
                <c:pt idx="240">
                  <c:v>0.43042053979480055</c:v>
                </c:pt>
                <c:pt idx="241">
                  <c:v>0.27674995864170149</c:v>
                </c:pt>
                <c:pt idx="242">
                  <c:v>6.6834188933656807E-2</c:v>
                </c:pt>
                <c:pt idx="243">
                  <c:v>7.1328350815163741E-2</c:v>
                </c:pt>
                <c:pt idx="244">
                  <c:v>2.2041584161118791E-2</c:v>
                </c:pt>
                <c:pt idx="245">
                  <c:v>5.2062980987608323E-2</c:v>
                </c:pt>
                <c:pt idx="246">
                  <c:v>4.8803317229111371E-3</c:v>
                </c:pt>
                <c:pt idx="247">
                  <c:v>6.4172994253286642E-3</c:v>
                </c:pt>
                <c:pt idx="248">
                  <c:v>3.5123600721436797E-2</c:v>
                </c:pt>
                <c:pt idx="249">
                  <c:v>0.20614095974766841</c:v>
                </c:pt>
                <c:pt idx="250">
                  <c:v>0.14104163715702767</c:v>
                </c:pt>
                <c:pt idx="251">
                  <c:v>0.5755179654574647</c:v>
                </c:pt>
                <c:pt idx="252">
                  <c:v>0.1909271514485294</c:v>
                </c:pt>
                <c:pt idx="253">
                  <c:v>0.18020006264825034</c:v>
                </c:pt>
                <c:pt idx="254">
                  <c:v>0.8124595050373179</c:v>
                </c:pt>
                <c:pt idx="255">
                  <c:v>2.7146634177956503</c:v>
                </c:pt>
                <c:pt idx="256">
                  <c:v>0.80511032029884488</c:v>
                </c:pt>
                <c:pt idx="257">
                  <c:v>0.51961343020008388</c:v>
                </c:pt>
                <c:pt idx="258">
                  <c:v>0.1118325716570608</c:v>
                </c:pt>
                <c:pt idx="259">
                  <c:v>4.7564039395960038E-2</c:v>
                </c:pt>
                <c:pt idx="260">
                  <c:v>6.8144720245248971E-3</c:v>
                </c:pt>
                <c:pt idx="261">
                  <c:v>6.1556817952967968E-3</c:v>
                </c:pt>
                <c:pt idx="262">
                  <c:v>1.4649284087506625E-2</c:v>
                </c:pt>
                <c:pt idx="263">
                  <c:v>2.2724631469590563E-2</c:v>
                </c:pt>
                <c:pt idx="264">
                  <c:v>0</c:v>
                </c:pt>
                <c:pt idx="265">
                  <c:v>0</c:v>
                </c:pt>
                <c:pt idx="266">
                  <c:v>4.084678267706815E-2</c:v>
                </c:pt>
                <c:pt idx="267">
                  <c:v>0.28326144720332719</c:v>
                </c:pt>
                <c:pt idx="268">
                  <c:v>0.94267684025684573</c:v>
                </c:pt>
                <c:pt idx="269">
                  <c:v>5.7928962911671462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F15D-4F48-B627-340275CBD536}"/>
            </c:ext>
          </c:extLst>
        </c:ser>
        <c:ser>
          <c:idx val="17"/>
          <c:order val="17"/>
          <c:tx>
            <c:strRef>
              <c:f>'Mass Spectra pH 4 pos'!$S$1</c:f>
              <c:strCache>
                <c:ptCount val="1"/>
              </c:strCache>
            </c:strRef>
          </c:tx>
          <c:spPr>
            <a:ln w="9525" cap="rnd">
              <a:solidFill>
                <a:srgbClr val="4F81BD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pos'!$S$2:$S$271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2.2798994705451316</c:v>
                </c:pt>
                <c:pt idx="4">
                  <c:v>0.17200517530464049</c:v>
                </c:pt>
                <c:pt idx="5">
                  <c:v>1.7705160798639045E-2</c:v>
                </c:pt>
                <c:pt idx="6">
                  <c:v>2.3000475585100207E-3</c:v>
                </c:pt>
                <c:pt idx="7">
                  <c:v>6.6723723818578329E-3</c:v>
                </c:pt>
                <c:pt idx="8">
                  <c:v>3.3023212349806495E-3</c:v>
                </c:pt>
                <c:pt idx="9">
                  <c:v>0.46309874643542565</c:v>
                </c:pt>
                <c:pt idx="10">
                  <c:v>2.5912206500350054E-3</c:v>
                </c:pt>
                <c:pt idx="11">
                  <c:v>3.435880163849935</c:v>
                </c:pt>
                <c:pt idx="12">
                  <c:v>0.85744333419367136</c:v>
                </c:pt>
                <c:pt idx="13">
                  <c:v>11.442164621472056</c:v>
                </c:pt>
                <c:pt idx="14">
                  <c:v>0.77690055474169772</c:v>
                </c:pt>
                <c:pt idx="15">
                  <c:v>9.2475499343120617</c:v>
                </c:pt>
                <c:pt idx="16">
                  <c:v>14.747655990669461</c:v>
                </c:pt>
                <c:pt idx="17">
                  <c:v>26.309853722470866</c:v>
                </c:pt>
                <c:pt idx="18">
                  <c:v>2.3765026014611195</c:v>
                </c:pt>
                <c:pt idx="19">
                  <c:v>0.13831802081704953</c:v>
                </c:pt>
                <c:pt idx="20">
                  <c:v>3.5475555548954249E-2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0.10561798684051811</c:v>
                </c:pt>
                <c:pt idx="25">
                  <c:v>4.7006304767081977</c:v>
                </c:pt>
                <c:pt idx="26">
                  <c:v>0.33172929059633377</c:v>
                </c:pt>
                <c:pt idx="27">
                  <c:v>2.0190366497784207</c:v>
                </c:pt>
                <c:pt idx="28">
                  <c:v>5.8757321881198338E-2</c:v>
                </c:pt>
                <c:pt idx="29">
                  <c:v>0</c:v>
                </c:pt>
                <c:pt idx="30">
                  <c:v>0</c:v>
                </c:pt>
                <c:pt idx="31">
                  <c:v>2.5977013141533454</c:v>
                </c:pt>
                <c:pt idx="32">
                  <c:v>0</c:v>
                </c:pt>
                <c:pt idx="33">
                  <c:v>0</c:v>
                </c:pt>
                <c:pt idx="34">
                  <c:v>3.6474806076828394</c:v>
                </c:pt>
                <c:pt idx="35">
                  <c:v>100</c:v>
                </c:pt>
                <c:pt idx="36">
                  <c:v>3.6140421032444157</c:v>
                </c:pt>
                <c:pt idx="37">
                  <c:v>0.99570669937478284</c:v>
                </c:pt>
                <c:pt idx="38">
                  <c:v>0.77452981009118471</c:v>
                </c:pt>
                <c:pt idx="39">
                  <c:v>9.7618769071519615</c:v>
                </c:pt>
                <c:pt idx="40">
                  <c:v>0.68566928559075724</c:v>
                </c:pt>
                <c:pt idx="41">
                  <c:v>3.2094538815551599</c:v>
                </c:pt>
                <c:pt idx="42">
                  <c:v>1.1017823149422465</c:v>
                </c:pt>
                <c:pt idx="43">
                  <c:v>4.5294959131225889</c:v>
                </c:pt>
                <c:pt idx="44">
                  <c:v>0.5776060061697047</c:v>
                </c:pt>
                <c:pt idx="45">
                  <c:v>3.737462524155247</c:v>
                </c:pt>
                <c:pt idx="46">
                  <c:v>0.27853641931730511</c:v>
                </c:pt>
                <c:pt idx="47">
                  <c:v>4.7528635663495716E-2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0.62554948719155701</c:v>
                </c:pt>
                <c:pt idx="53">
                  <c:v>4.6130461660254785</c:v>
                </c:pt>
                <c:pt idx="54">
                  <c:v>0.42152258060363329</c:v>
                </c:pt>
                <c:pt idx="55">
                  <c:v>0.39644575252402531</c:v>
                </c:pt>
                <c:pt idx="56">
                  <c:v>0.53840062908847219</c:v>
                </c:pt>
                <c:pt idx="57">
                  <c:v>0.69214626254419054</c:v>
                </c:pt>
                <c:pt idx="58">
                  <c:v>1.0364871062111618</c:v>
                </c:pt>
                <c:pt idx="59">
                  <c:v>5.2672632603797842</c:v>
                </c:pt>
                <c:pt idx="60">
                  <c:v>0.27970667446990427</c:v>
                </c:pt>
                <c:pt idx="61">
                  <c:v>0</c:v>
                </c:pt>
                <c:pt idx="62">
                  <c:v>1.9922094419560497</c:v>
                </c:pt>
                <c:pt idx="63">
                  <c:v>26.013881987381595</c:v>
                </c:pt>
                <c:pt idx="64">
                  <c:v>2.2443676426911252</c:v>
                </c:pt>
                <c:pt idx="65">
                  <c:v>9.4710751451546926</c:v>
                </c:pt>
                <c:pt idx="66">
                  <c:v>2.474118618656298</c:v>
                </c:pt>
                <c:pt idx="67">
                  <c:v>12.391976155359874</c:v>
                </c:pt>
                <c:pt idx="68">
                  <c:v>0.66217582888805138</c:v>
                </c:pt>
                <c:pt idx="69">
                  <c:v>2.4828842063328312E-2</c:v>
                </c:pt>
                <c:pt idx="70">
                  <c:v>3.2413983382059065E-2</c:v>
                </c:pt>
                <c:pt idx="71">
                  <c:v>0.30284638418422088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0.80967685529935163</c:v>
                </c:pt>
                <c:pt idx="78">
                  <c:v>0.49440566933729507</c:v>
                </c:pt>
                <c:pt idx="79">
                  <c:v>0.97060016141258942</c:v>
                </c:pt>
                <c:pt idx="80">
                  <c:v>6.1910303172889121</c:v>
                </c:pt>
                <c:pt idx="81">
                  <c:v>43.520274523413853</c:v>
                </c:pt>
                <c:pt idx="82">
                  <c:v>2.650034803606776</c:v>
                </c:pt>
                <c:pt idx="83">
                  <c:v>0.32393494791002558</c:v>
                </c:pt>
                <c:pt idx="84">
                  <c:v>2.2410753615291087E-2</c:v>
                </c:pt>
                <c:pt idx="85">
                  <c:v>0.15850026923364274</c:v>
                </c:pt>
                <c:pt idx="86">
                  <c:v>9.9726889832154261E-2</c:v>
                </c:pt>
                <c:pt idx="87">
                  <c:v>0.6969082801363764</c:v>
                </c:pt>
                <c:pt idx="88">
                  <c:v>1.1074821305990146</c:v>
                </c:pt>
                <c:pt idx="89">
                  <c:v>7.5873329504458882</c:v>
                </c:pt>
                <c:pt idx="90">
                  <c:v>0.65326412598586125</c:v>
                </c:pt>
                <c:pt idx="91">
                  <c:v>0.22817723388316988</c:v>
                </c:pt>
                <c:pt idx="92">
                  <c:v>0</c:v>
                </c:pt>
                <c:pt idx="93">
                  <c:v>0</c:v>
                </c:pt>
                <c:pt idx="94">
                  <c:v>6.0175364461653599E-2</c:v>
                </c:pt>
                <c:pt idx="95">
                  <c:v>0.1939190560813002</c:v>
                </c:pt>
                <c:pt idx="96">
                  <c:v>0.13059227496231471</c:v>
                </c:pt>
                <c:pt idx="97">
                  <c:v>0.22750942841027058</c:v>
                </c:pt>
                <c:pt idx="98">
                  <c:v>0.96941956509857163</c:v>
                </c:pt>
                <c:pt idx="99">
                  <c:v>7.1177928041565224</c:v>
                </c:pt>
                <c:pt idx="100">
                  <c:v>0.474801178193901</c:v>
                </c:pt>
                <c:pt idx="101">
                  <c:v>0.62329260725048818</c:v>
                </c:pt>
                <c:pt idx="102">
                  <c:v>6.7105688210479894E-2</c:v>
                </c:pt>
                <c:pt idx="103">
                  <c:v>0.15382987499178591</c:v>
                </c:pt>
                <c:pt idx="104">
                  <c:v>0.48055293239666191</c:v>
                </c:pt>
                <c:pt idx="105">
                  <c:v>3.2806210518954417</c:v>
                </c:pt>
                <c:pt idx="106">
                  <c:v>0.57029055517789073</c:v>
                </c:pt>
                <c:pt idx="107">
                  <c:v>0.98650677550607713</c:v>
                </c:pt>
                <c:pt idx="108">
                  <c:v>0.49339365538663271</c:v>
                </c:pt>
                <c:pt idx="109">
                  <c:v>1.765998767854102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1.7064366237562043</c:v>
                </c:pt>
                <c:pt idx="114">
                  <c:v>0.20121704782997227</c:v>
                </c:pt>
                <c:pt idx="115">
                  <c:v>0.44862062361566968</c:v>
                </c:pt>
                <c:pt idx="116">
                  <c:v>9.1331281210450838E-2</c:v>
                </c:pt>
                <c:pt idx="117">
                  <c:v>0.41396094710104198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0.50640907711642935</c:v>
                </c:pt>
                <c:pt idx="123">
                  <c:v>3.2532333744135924</c:v>
                </c:pt>
                <c:pt idx="124">
                  <c:v>0.28946807399759422</c:v>
                </c:pt>
                <c:pt idx="125">
                  <c:v>7.3535639146684248E-2</c:v>
                </c:pt>
                <c:pt idx="126">
                  <c:v>0.14244986323014033</c:v>
                </c:pt>
                <c:pt idx="127">
                  <c:v>0</c:v>
                </c:pt>
                <c:pt idx="128">
                  <c:v>0</c:v>
                </c:pt>
                <c:pt idx="129">
                  <c:v>0.98209209805048048</c:v>
                </c:pt>
                <c:pt idx="130">
                  <c:v>6.9191381419389936E-2</c:v>
                </c:pt>
                <c:pt idx="131">
                  <c:v>0.69683454776231901</c:v>
                </c:pt>
                <c:pt idx="132">
                  <c:v>0.15233739425323281</c:v>
                </c:pt>
                <c:pt idx="133">
                  <c:v>0.48118370851983894</c:v>
                </c:pt>
                <c:pt idx="134">
                  <c:v>0.20245258234714106</c:v>
                </c:pt>
                <c:pt idx="135">
                  <c:v>1.2798005280750224</c:v>
                </c:pt>
                <c:pt idx="136">
                  <c:v>8.319991946279777E-2</c:v>
                </c:pt>
                <c:pt idx="137">
                  <c:v>0.52828614691873632</c:v>
                </c:pt>
                <c:pt idx="138">
                  <c:v>6.4503314484622515E-2</c:v>
                </c:pt>
                <c:pt idx="139">
                  <c:v>6.6225116264983841E-2</c:v>
                </c:pt>
                <c:pt idx="140">
                  <c:v>3.2302359660090062E-2</c:v>
                </c:pt>
                <c:pt idx="141">
                  <c:v>0.16278749302724077</c:v>
                </c:pt>
                <c:pt idx="142">
                  <c:v>5.8166710376714094E-2</c:v>
                </c:pt>
                <c:pt idx="143">
                  <c:v>0.28790678092950989</c:v>
                </c:pt>
                <c:pt idx="144">
                  <c:v>7.2984573747858841E-2</c:v>
                </c:pt>
                <c:pt idx="145">
                  <c:v>0.28635864663794164</c:v>
                </c:pt>
                <c:pt idx="146">
                  <c:v>0.32657327549463994</c:v>
                </c:pt>
                <c:pt idx="147">
                  <c:v>1.1484689867273419</c:v>
                </c:pt>
                <c:pt idx="148">
                  <c:v>0.1392750917683703</c:v>
                </c:pt>
                <c:pt idx="149">
                  <c:v>4.6045177062740764E-2</c:v>
                </c:pt>
                <c:pt idx="150">
                  <c:v>1.9055185824398139E-2</c:v>
                </c:pt>
                <c:pt idx="151">
                  <c:v>7.882635654440065E-2</c:v>
                </c:pt>
                <c:pt idx="152">
                  <c:v>2.3912243440228742E-2</c:v>
                </c:pt>
                <c:pt idx="153">
                  <c:v>7.2139918691961083E-2</c:v>
                </c:pt>
                <c:pt idx="154">
                  <c:v>2.3026401617381606E-2</c:v>
                </c:pt>
                <c:pt idx="155">
                  <c:v>6.8144606660545406E-2</c:v>
                </c:pt>
                <c:pt idx="156">
                  <c:v>9.327129011029528E-2</c:v>
                </c:pt>
                <c:pt idx="157">
                  <c:v>0.3490168442896851</c:v>
                </c:pt>
                <c:pt idx="158">
                  <c:v>0.10067193925220637</c:v>
                </c:pt>
                <c:pt idx="159">
                  <c:v>0.29243367997214159</c:v>
                </c:pt>
                <c:pt idx="160">
                  <c:v>7.0800999968781739E-2</c:v>
                </c:pt>
                <c:pt idx="161">
                  <c:v>0.33001217254064691</c:v>
                </c:pt>
                <c:pt idx="162">
                  <c:v>4.8819535632316176E-2</c:v>
                </c:pt>
                <c:pt idx="163">
                  <c:v>7.3116972009102763E-2</c:v>
                </c:pt>
                <c:pt idx="164">
                  <c:v>0.96572712594904764</c:v>
                </c:pt>
                <c:pt idx="165">
                  <c:v>3.7239967286222244</c:v>
                </c:pt>
                <c:pt idx="166">
                  <c:v>0.62089064094022439</c:v>
                </c:pt>
                <c:pt idx="167">
                  <c:v>0.2076153145124276</c:v>
                </c:pt>
                <c:pt idx="168">
                  <c:v>0.36405687646147489</c:v>
                </c:pt>
                <c:pt idx="169">
                  <c:v>7.3572611494932799E-2</c:v>
                </c:pt>
                <c:pt idx="170">
                  <c:v>1.0802830090102371E-2</c:v>
                </c:pt>
                <c:pt idx="171">
                  <c:v>9.4536772760645829E-2</c:v>
                </c:pt>
                <c:pt idx="172">
                  <c:v>2.1110056256721462E-2</c:v>
                </c:pt>
                <c:pt idx="173">
                  <c:v>0.59680042590638271</c:v>
                </c:pt>
                <c:pt idx="174">
                  <c:v>2.8289250164608744</c:v>
                </c:pt>
                <c:pt idx="175">
                  <c:v>2.821670161443341</c:v>
                </c:pt>
                <c:pt idx="176">
                  <c:v>0.44414268762160924</c:v>
                </c:pt>
                <c:pt idx="177">
                  <c:v>0.23378827979839972</c:v>
                </c:pt>
                <c:pt idx="178">
                  <c:v>3.6313772593705329E-2</c:v>
                </c:pt>
                <c:pt idx="179">
                  <c:v>0.11253870528886507</c:v>
                </c:pt>
                <c:pt idx="180">
                  <c:v>2.2096781347763054E-2</c:v>
                </c:pt>
                <c:pt idx="181">
                  <c:v>2.4880163675812215E-3</c:v>
                </c:pt>
                <c:pt idx="182">
                  <c:v>0</c:v>
                </c:pt>
                <c:pt idx="183">
                  <c:v>0.14717452602318665</c:v>
                </c:pt>
                <c:pt idx="184">
                  <c:v>0.38781491397214529</c:v>
                </c:pt>
                <c:pt idx="185">
                  <c:v>5.2007108900903064E-2</c:v>
                </c:pt>
                <c:pt idx="186">
                  <c:v>1.7856799633388834E-2</c:v>
                </c:pt>
                <c:pt idx="187">
                  <c:v>3.0251356882934909E-2</c:v>
                </c:pt>
                <c:pt idx="188">
                  <c:v>5.0992646808678314E-2</c:v>
                </c:pt>
                <c:pt idx="189">
                  <c:v>0.62266535300189885</c:v>
                </c:pt>
                <c:pt idx="190">
                  <c:v>0.10044047303528401</c:v>
                </c:pt>
                <c:pt idx="191">
                  <c:v>0.14027655095337049</c:v>
                </c:pt>
                <c:pt idx="192">
                  <c:v>0.92932582578016887</c:v>
                </c:pt>
                <c:pt idx="193">
                  <c:v>2.9723962053455413</c:v>
                </c:pt>
                <c:pt idx="194">
                  <c:v>0.72889744276816693</c:v>
                </c:pt>
                <c:pt idx="195">
                  <c:v>0.59952872454432549</c:v>
                </c:pt>
                <c:pt idx="196">
                  <c:v>0.10250529292761965</c:v>
                </c:pt>
                <c:pt idx="197">
                  <c:v>5.9396663479176985E-2</c:v>
                </c:pt>
                <c:pt idx="198">
                  <c:v>2.4757393193896696E-2</c:v>
                </c:pt>
                <c:pt idx="199">
                  <c:v>6.4932839156827118E-3</c:v>
                </c:pt>
                <c:pt idx="200">
                  <c:v>1.4063147812007901E-3</c:v>
                </c:pt>
                <c:pt idx="201">
                  <c:v>9.3743601577953497E-3</c:v>
                </c:pt>
                <c:pt idx="202">
                  <c:v>0.36987960695043925</c:v>
                </c:pt>
                <c:pt idx="203">
                  <c:v>1.6876098499770227</c:v>
                </c:pt>
                <c:pt idx="204">
                  <c:v>0.22767212526813596</c:v>
                </c:pt>
                <c:pt idx="205">
                  <c:v>0.14039387328721756</c:v>
                </c:pt>
                <c:pt idx="206">
                  <c:v>2.8931980143744221E-2</c:v>
                </c:pt>
                <c:pt idx="207">
                  <c:v>0.11123776063564467</c:v>
                </c:pt>
                <c:pt idx="208">
                  <c:v>7.0960743478184485E-2</c:v>
                </c:pt>
                <c:pt idx="209">
                  <c:v>0.2967349286259775</c:v>
                </c:pt>
                <c:pt idx="210">
                  <c:v>9.2212156589560265E-2</c:v>
                </c:pt>
                <c:pt idx="211">
                  <c:v>0.14098743425211982</c:v>
                </c:pt>
                <c:pt idx="212">
                  <c:v>2.1801285004805659E-2</c:v>
                </c:pt>
                <c:pt idx="213">
                  <c:v>0</c:v>
                </c:pt>
                <c:pt idx="214">
                  <c:v>3.2151333552873957E-3</c:v>
                </c:pt>
                <c:pt idx="215">
                  <c:v>2.9286817318377608E-3</c:v>
                </c:pt>
                <c:pt idx="216">
                  <c:v>0.12633320893496203</c:v>
                </c:pt>
                <c:pt idx="217">
                  <c:v>0.27220667345298666</c:v>
                </c:pt>
                <c:pt idx="218">
                  <c:v>5.3166013134328359E-2</c:v>
                </c:pt>
                <c:pt idx="219">
                  <c:v>0.17656612727909027</c:v>
                </c:pt>
                <c:pt idx="220">
                  <c:v>1.4266062146293377</c:v>
                </c:pt>
                <c:pt idx="221">
                  <c:v>2.4931651018598071</c:v>
                </c:pt>
                <c:pt idx="222">
                  <c:v>0.4405422698658803</c:v>
                </c:pt>
                <c:pt idx="223">
                  <c:v>0.39662436336093415</c:v>
                </c:pt>
                <c:pt idx="224">
                  <c:v>9.0309354581172979E-2</c:v>
                </c:pt>
                <c:pt idx="225">
                  <c:v>7.5153989152078965E-2</c:v>
                </c:pt>
                <c:pt idx="226">
                  <c:v>7.3871522752516324E-3</c:v>
                </c:pt>
                <c:pt idx="227">
                  <c:v>0</c:v>
                </c:pt>
                <c:pt idx="228">
                  <c:v>0</c:v>
                </c:pt>
                <c:pt idx="229">
                  <c:v>1.5147199862674521E-3</c:v>
                </c:pt>
                <c:pt idx="230">
                  <c:v>5.9270631274617944E-3</c:v>
                </c:pt>
                <c:pt idx="231">
                  <c:v>3.3963604222447081E-3</c:v>
                </c:pt>
                <c:pt idx="232">
                  <c:v>4.3842803674354787E-3</c:v>
                </c:pt>
                <c:pt idx="233">
                  <c:v>0</c:v>
                </c:pt>
                <c:pt idx="234">
                  <c:v>5.3747282629139689E-3</c:v>
                </c:pt>
                <c:pt idx="235">
                  <c:v>9.5362433180706377E-2</c:v>
                </c:pt>
                <c:pt idx="236">
                  <c:v>0.25094591573878594</c:v>
                </c:pt>
                <c:pt idx="237">
                  <c:v>0.94287811726031656</c:v>
                </c:pt>
                <c:pt idx="238">
                  <c:v>0.55681525924643294</c:v>
                </c:pt>
                <c:pt idx="239">
                  <c:v>1.6025118753462548</c:v>
                </c:pt>
                <c:pt idx="240">
                  <c:v>0.44941380723449842</c:v>
                </c:pt>
                <c:pt idx="241">
                  <c:v>0.34865472274355458</c:v>
                </c:pt>
                <c:pt idx="242">
                  <c:v>8.6663446469088593E-2</c:v>
                </c:pt>
                <c:pt idx="243">
                  <c:v>9.1961158935182821E-2</c:v>
                </c:pt>
                <c:pt idx="244">
                  <c:v>1.9198251542158699E-2</c:v>
                </c:pt>
                <c:pt idx="245">
                  <c:v>5.3856952487654333E-2</c:v>
                </c:pt>
                <c:pt idx="246">
                  <c:v>6.5945410978985007E-3</c:v>
                </c:pt>
                <c:pt idx="247">
                  <c:v>0</c:v>
                </c:pt>
                <c:pt idx="248">
                  <c:v>2.9806383079595499E-2</c:v>
                </c:pt>
                <c:pt idx="249">
                  <c:v>0.23261610992424933</c:v>
                </c:pt>
                <c:pt idx="250">
                  <c:v>0.15421101684121263</c:v>
                </c:pt>
                <c:pt idx="251">
                  <c:v>0.53968821038142689</c:v>
                </c:pt>
                <c:pt idx="252">
                  <c:v>0.18381357040509208</c:v>
                </c:pt>
                <c:pt idx="253">
                  <c:v>0.15985188687051072</c:v>
                </c:pt>
                <c:pt idx="254">
                  <c:v>0.69101936041101186</c:v>
                </c:pt>
                <c:pt idx="255">
                  <c:v>2.4436267595589443</c:v>
                </c:pt>
                <c:pt idx="256">
                  <c:v>0.69987485445192155</c:v>
                </c:pt>
                <c:pt idx="257">
                  <c:v>0.47423959338650112</c:v>
                </c:pt>
                <c:pt idx="258">
                  <c:v>8.8534338402906101E-2</c:v>
                </c:pt>
                <c:pt idx="259">
                  <c:v>3.9321496898919013E-2</c:v>
                </c:pt>
                <c:pt idx="260">
                  <c:v>4.6624921050105383E-3</c:v>
                </c:pt>
                <c:pt idx="261">
                  <c:v>2.8478683129172502E-3</c:v>
                </c:pt>
                <c:pt idx="262">
                  <c:v>1.3201424836231362E-2</c:v>
                </c:pt>
                <c:pt idx="263">
                  <c:v>2.3293238612668864E-2</c:v>
                </c:pt>
                <c:pt idx="264">
                  <c:v>0</c:v>
                </c:pt>
                <c:pt idx="265">
                  <c:v>3.5786600354285409E-4</c:v>
                </c:pt>
                <c:pt idx="266">
                  <c:v>3.9154569278721518E-2</c:v>
                </c:pt>
                <c:pt idx="267">
                  <c:v>0.31642280781195659</c:v>
                </c:pt>
                <c:pt idx="268">
                  <c:v>0.79312288492082172</c:v>
                </c:pt>
                <c:pt idx="269">
                  <c:v>5.1706820528159474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F15D-4F48-B627-340275CBD536}"/>
            </c:ext>
          </c:extLst>
        </c:ser>
        <c:ser>
          <c:idx val="18"/>
          <c:order val="18"/>
          <c:tx>
            <c:strRef>
              <c:f>'Mass Spectra pH 4 pos'!$T$1</c:f>
              <c:strCache>
                <c:ptCount val="1"/>
              </c:strCache>
            </c:strRef>
          </c:tx>
          <c:spPr>
            <a:ln w="9525" cap="rnd">
              <a:solidFill>
                <a:srgbClr val="4F81BD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pos'!$T$2:$T$271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2.19045670646085</c:v>
                </c:pt>
                <c:pt idx="4">
                  <c:v>2.099912629361593E-3</c:v>
                </c:pt>
                <c:pt idx="5">
                  <c:v>4.5358919847176132E-2</c:v>
                </c:pt>
                <c:pt idx="6">
                  <c:v>6.5463566095774221E-3</c:v>
                </c:pt>
                <c:pt idx="7">
                  <c:v>1.7924063308837081E-2</c:v>
                </c:pt>
                <c:pt idx="8">
                  <c:v>5.5321959288846825E-5</c:v>
                </c:pt>
                <c:pt idx="9">
                  <c:v>1.000448023266199</c:v>
                </c:pt>
                <c:pt idx="10">
                  <c:v>0</c:v>
                </c:pt>
                <c:pt idx="11">
                  <c:v>6.2557854859941795</c:v>
                </c:pt>
                <c:pt idx="12">
                  <c:v>0.4835936927644629</c:v>
                </c:pt>
                <c:pt idx="13">
                  <c:v>28.404114300972068</c:v>
                </c:pt>
                <c:pt idx="14">
                  <c:v>0.57523626615679113</c:v>
                </c:pt>
                <c:pt idx="15">
                  <c:v>13.807345506803964</c:v>
                </c:pt>
                <c:pt idx="16">
                  <c:v>11.808731157706518</c:v>
                </c:pt>
                <c:pt idx="17">
                  <c:v>52.433671094837742</c:v>
                </c:pt>
                <c:pt idx="18">
                  <c:v>4.532668461437928</c:v>
                </c:pt>
                <c:pt idx="19">
                  <c:v>0.28850788960790613</c:v>
                </c:pt>
                <c:pt idx="20">
                  <c:v>8.7749043821298903E-2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0.20771621032491278</c:v>
                </c:pt>
                <c:pt idx="25">
                  <c:v>10.170543484728807</c:v>
                </c:pt>
                <c:pt idx="26">
                  <c:v>0.69277869365765021</c:v>
                </c:pt>
                <c:pt idx="27">
                  <c:v>4.4325946482167238</c:v>
                </c:pt>
                <c:pt idx="28">
                  <c:v>7.0006231137990871E-2</c:v>
                </c:pt>
                <c:pt idx="29">
                  <c:v>0</c:v>
                </c:pt>
                <c:pt idx="30">
                  <c:v>0</c:v>
                </c:pt>
                <c:pt idx="31">
                  <c:v>3.8731733255274108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100</c:v>
                </c:pt>
                <c:pt idx="36">
                  <c:v>3.8904847867836008</c:v>
                </c:pt>
                <c:pt idx="37">
                  <c:v>2.1175004655656817</c:v>
                </c:pt>
                <c:pt idx="38">
                  <c:v>1.9950532816833759</c:v>
                </c:pt>
                <c:pt idx="39">
                  <c:v>22.041586842264291</c:v>
                </c:pt>
                <c:pt idx="40">
                  <c:v>1.6831327763395338</c:v>
                </c:pt>
                <c:pt idx="41">
                  <c:v>7.6228986335629152</c:v>
                </c:pt>
                <c:pt idx="42">
                  <c:v>2.6247972029969424</c:v>
                </c:pt>
                <c:pt idx="43">
                  <c:v>9.4793282491749249</c:v>
                </c:pt>
                <c:pt idx="44">
                  <c:v>1.3776647447541637</c:v>
                </c:pt>
                <c:pt idx="45">
                  <c:v>8.8067634201887923</c:v>
                </c:pt>
                <c:pt idx="46">
                  <c:v>0.55701868063814008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1.5312718795710203</c:v>
                </c:pt>
                <c:pt idx="53">
                  <c:v>10.832352116217484</c:v>
                </c:pt>
                <c:pt idx="54">
                  <c:v>1.0156138085629345</c:v>
                </c:pt>
                <c:pt idx="55">
                  <c:v>1.5247172298907088</c:v>
                </c:pt>
                <c:pt idx="56">
                  <c:v>1.300455860203857</c:v>
                </c:pt>
                <c:pt idx="57">
                  <c:v>1.6095472077582691</c:v>
                </c:pt>
                <c:pt idx="58">
                  <c:v>2.7899041774675508</c:v>
                </c:pt>
                <c:pt idx="59">
                  <c:v>16.148616046751588</c:v>
                </c:pt>
                <c:pt idx="60">
                  <c:v>1.0667856428799183</c:v>
                </c:pt>
                <c:pt idx="61">
                  <c:v>1.2594206226103812</c:v>
                </c:pt>
                <c:pt idx="62">
                  <c:v>6.3671475228919272</c:v>
                </c:pt>
                <c:pt idx="63">
                  <c:v>66.53518715980104</c:v>
                </c:pt>
                <c:pt idx="64">
                  <c:v>5.8919211214428646</c:v>
                </c:pt>
                <c:pt idx="65">
                  <c:v>24.194905409295956</c:v>
                </c:pt>
                <c:pt idx="66">
                  <c:v>6.20798814535432</c:v>
                </c:pt>
                <c:pt idx="67">
                  <c:v>28.427450592437079</c:v>
                </c:pt>
                <c:pt idx="68">
                  <c:v>1.6960697821885158</c:v>
                </c:pt>
                <c:pt idx="69">
                  <c:v>0.14147765145693786</c:v>
                </c:pt>
                <c:pt idx="70">
                  <c:v>7.4337964733390632E-2</c:v>
                </c:pt>
                <c:pt idx="71">
                  <c:v>0.8205539219527157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2.494885634162967</c:v>
                </c:pt>
                <c:pt idx="78">
                  <c:v>1.320813221864551</c:v>
                </c:pt>
                <c:pt idx="79">
                  <c:v>2.2783951831343829</c:v>
                </c:pt>
                <c:pt idx="80">
                  <c:v>12.959696269328365</c:v>
                </c:pt>
                <c:pt idx="81">
                  <c:v>85.703914808915428</c:v>
                </c:pt>
                <c:pt idx="82">
                  <c:v>5.2678279419580303</c:v>
                </c:pt>
                <c:pt idx="83">
                  <c:v>0.76926102463094093</c:v>
                </c:pt>
                <c:pt idx="84">
                  <c:v>0.10269580345278749</c:v>
                </c:pt>
                <c:pt idx="85">
                  <c:v>0.52189384869379551</c:v>
                </c:pt>
                <c:pt idx="86">
                  <c:v>0.3135332026269369</c:v>
                </c:pt>
                <c:pt idx="87">
                  <c:v>1.8311273809484609</c:v>
                </c:pt>
                <c:pt idx="88">
                  <c:v>2.5358138079796011</c:v>
                </c:pt>
                <c:pt idx="89">
                  <c:v>16.771200067560009</c:v>
                </c:pt>
                <c:pt idx="90">
                  <c:v>1.8908009344889252</c:v>
                </c:pt>
                <c:pt idx="91">
                  <c:v>1.944704199499649</c:v>
                </c:pt>
                <c:pt idx="92">
                  <c:v>7.6800758304044731E-2</c:v>
                </c:pt>
                <c:pt idx="93">
                  <c:v>0</c:v>
                </c:pt>
                <c:pt idx="94">
                  <c:v>0.14239866954432692</c:v>
                </c:pt>
                <c:pt idx="95">
                  <c:v>0.56762449648552082</c:v>
                </c:pt>
                <c:pt idx="96">
                  <c:v>0.26210601453117993</c:v>
                </c:pt>
                <c:pt idx="97">
                  <c:v>0.54153820050523405</c:v>
                </c:pt>
                <c:pt idx="98">
                  <c:v>1.2864881014808693</c:v>
                </c:pt>
                <c:pt idx="99">
                  <c:v>7.9109058722185734</c:v>
                </c:pt>
                <c:pt idx="100">
                  <c:v>0.67217435347944754</c:v>
                </c:pt>
                <c:pt idx="101">
                  <c:v>1.7552198584876657</c:v>
                </c:pt>
                <c:pt idx="102">
                  <c:v>0.17926985150674699</c:v>
                </c:pt>
                <c:pt idx="103">
                  <c:v>0.52935128289752553</c:v>
                </c:pt>
                <c:pt idx="104">
                  <c:v>1.5362685816340833</c:v>
                </c:pt>
                <c:pt idx="105">
                  <c:v>9.9160830004770588</c:v>
                </c:pt>
                <c:pt idx="106">
                  <c:v>1.4632177507558168</c:v>
                </c:pt>
                <c:pt idx="107">
                  <c:v>2.1599307154913761</c:v>
                </c:pt>
                <c:pt idx="108">
                  <c:v>1.1986124257063109</c:v>
                </c:pt>
                <c:pt idx="109">
                  <c:v>4.4179078257652904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4.4848094720092311</c:v>
                </c:pt>
                <c:pt idx="114">
                  <c:v>0.60134090628209913</c:v>
                </c:pt>
                <c:pt idx="115">
                  <c:v>1.3202684263355466</c:v>
                </c:pt>
                <c:pt idx="116">
                  <c:v>0.31545640237243194</c:v>
                </c:pt>
                <c:pt idx="117">
                  <c:v>1.125146687537665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2.9081613497392186E-2</c:v>
                </c:pt>
                <c:pt idx="122">
                  <c:v>0.99361244505347046</c:v>
                </c:pt>
                <c:pt idx="123">
                  <c:v>6.289577096521568</c:v>
                </c:pt>
                <c:pt idx="124">
                  <c:v>0.6197582360992594</c:v>
                </c:pt>
                <c:pt idx="125">
                  <c:v>0.37002541780153897</c:v>
                </c:pt>
                <c:pt idx="126">
                  <c:v>0.37062347669320023</c:v>
                </c:pt>
                <c:pt idx="127">
                  <c:v>0</c:v>
                </c:pt>
                <c:pt idx="128">
                  <c:v>0</c:v>
                </c:pt>
                <c:pt idx="129">
                  <c:v>1.0422886567296823</c:v>
                </c:pt>
                <c:pt idx="130">
                  <c:v>0.15902697763470017</c:v>
                </c:pt>
                <c:pt idx="131">
                  <c:v>1.766627232707511</c:v>
                </c:pt>
                <c:pt idx="132">
                  <c:v>0.4793012446401268</c:v>
                </c:pt>
                <c:pt idx="133">
                  <c:v>1.5462371001466892</c:v>
                </c:pt>
                <c:pt idx="134">
                  <c:v>0.63395625630567343</c:v>
                </c:pt>
                <c:pt idx="135">
                  <c:v>3.1480808897781678</c:v>
                </c:pt>
                <c:pt idx="136">
                  <c:v>0.50827637357168476</c:v>
                </c:pt>
                <c:pt idx="137">
                  <c:v>1.339601938530899</c:v>
                </c:pt>
                <c:pt idx="138">
                  <c:v>0.22976383387995664</c:v>
                </c:pt>
                <c:pt idx="139">
                  <c:v>0.183096440263912</c:v>
                </c:pt>
                <c:pt idx="140">
                  <c:v>0.21893206524746328</c:v>
                </c:pt>
                <c:pt idx="141">
                  <c:v>0.5646498147315645</c:v>
                </c:pt>
                <c:pt idx="142">
                  <c:v>0.15844434943030053</c:v>
                </c:pt>
                <c:pt idx="143">
                  <c:v>0.67312567009601898</c:v>
                </c:pt>
                <c:pt idx="144">
                  <c:v>0.23758365746384075</c:v>
                </c:pt>
                <c:pt idx="145">
                  <c:v>0.95444501884362387</c:v>
                </c:pt>
                <c:pt idx="146">
                  <c:v>0.80037279669563866</c:v>
                </c:pt>
                <c:pt idx="147">
                  <c:v>2.6163763123464832</c:v>
                </c:pt>
                <c:pt idx="148">
                  <c:v>0.29822446436058681</c:v>
                </c:pt>
                <c:pt idx="149">
                  <c:v>0.17205884786901943</c:v>
                </c:pt>
                <c:pt idx="150">
                  <c:v>7.543583675329403E-2</c:v>
                </c:pt>
                <c:pt idx="151">
                  <c:v>0.21494480753478715</c:v>
                </c:pt>
                <c:pt idx="152">
                  <c:v>3.5918438180698287E-2</c:v>
                </c:pt>
                <c:pt idx="153">
                  <c:v>0.15213475015208416</c:v>
                </c:pt>
                <c:pt idx="154">
                  <c:v>8.0873872631955682E-2</c:v>
                </c:pt>
                <c:pt idx="155">
                  <c:v>0.19145906669412108</c:v>
                </c:pt>
                <c:pt idx="156">
                  <c:v>0.24141728350666947</c:v>
                </c:pt>
                <c:pt idx="157">
                  <c:v>0.71376058113996721</c:v>
                </c:pt>
                <c:pt idx="158">
                  <c:v>0.25525592212057868</c:v>
                </c:pt>
                <c:pt idx="159">
                  <c:v>0.80936930074428681</c:v>
                </c:pt>
                <c:pt idx="160">
                  <c:v>0.19735164326105958</c:v>
                </c:pt>
                <c:pt idx="161">
                  <c:v>0.90329772688966714</c:v>
                </c:pt>
                <c:pt idx="162">
                  <c:v>0.15930612226795476</c:v>
                </c:pt>
                <c:pt idx="163">
                  <c:v>0.19543239697373371</c:v>
                </c:pt>
                <c:pt idx="164">
                  <c:v>2.2006038523327209</c:v>
                </c:pt>
                <c:pt idx="165">
                  <c:v>8.3815660155925258</c:v>
                </c:pt>
                <c:pt idx="166">
                  <c:v>1.6690413385145846</c:v>
                </c:pt>
                <c:pt idx="167">
                  <c:v>0.57424223826745435</c:v>
                </c:pt>
                <c:pt idx="168">
                  <c:v>1.051277186985198</c:v>
                </c:pt>
                <c:pt idx="169">
                  <c:v>0.1850907247312073</c:v>
                </c:pt>
                <c:pt idx="170">
                  <c:v>5.7295869914421628E-2</c:v>
                </c:pt>
                <c:pt idx="171">
                  <c:v>0.24973783855495965</c:v>
                </c:pt>
                <c:pt idx="172">
                  <c:v>7.214925069986966E-2</c:v>
                </c:pt>
                <c:pt idx="173">
                  <c:v>1.4885756546798516</c:v>
                </c:pt>
                <c:pt idx="174">
                  <c:v>7.1039126251055462</c:v>
                </c:pt>
                <c:pt idx="175">
                  <c:v>6.6206396409287001</c:v>
                </c:pt>
                <c:pt idx="176">
                  <c:v>1.129362962368702</c:v>
                </c:pt>
                <c:pt idx="177">
                  <c:v>0.56116947297603281</c:v>
                </c:pt>
                <c:pt idx="178">
                  <c:v>8.6774476340752582E-2</c:v>
                </c:pt>
                <c:pt idx="179">
                  <c:v>0.23756027283568529</c:v>
                </c:pt>
                <c:pt idx="180">
                  <c:v>7.3826326388567121E-2</c:v>
                </c:pt>
                <c:pt idx="181">
                  <c:v>6.002077563551516E-2</c:v>
                </c:pt>
                <c:pt idx="182">
                  <c:v>1.1722165409149402E-2</c:v>
                </c:pt>
                <c:pt idx="183">
                  <c:v>0.37813887260564488</c:v>
                </c:pt>
                <c:pt idx="184">
                  <c:v>1.0327230045567037</c:v>
                </c:pt>
                <c:pt idx="185">
                  <c:v>0.17071967686536688</c:v>
                </c:pt>
                <c:pt idx="186">
                  <c:v>5.9907216979936909E-2</c:v>
                </c:pt>
                <c:pt idx="187">
                  <c:v>0.12074089032959688</c:v>
                </c:pt>
                <c:pt idx="188">
                  <c:v>0.17594121508454932</c:v>
                </c:pt>
                <c:pt idx="189">
                  <c:v>1.4490683970603473</c:v>
                </c:pt>
                <c:pt idx="190">
                  <c:v>0.27153141116672302</c:v>
                </c:pt>
                <c:pt idx="191">
                  <c:v>0.29075453399393009</c:v>
                </c:pt>
                <c:pt idx="192">
                  <c:v>1.7693999413081449</c:v>
                </c:pt>
                <c:pt idx="193">
                  <c:v>5.4504382629640125</c:v>
                </c:pt>
                <c:pt idx="194">
                  <c:v>1.3927771883570959</c:v>
                </c:pt>
                <c:pt idx="195">
                  <c:v>1.1812805199171801</c:v>
                </c:pt>
                <c:pt idx="196">
                  <c:v>0.26294337268079071</c:v>
                </c:pt>
                <c:pt idx="197">
                  <c:v>0.17261007828149041</c:v>
                </c:pt>
                <c:pt idx="198">
                  <c:v>5.6989673137966115E-2</c:v>
                </c:pt>
                <c:pt idx="199">
                  <c:v>7.3036721361098039E-2</c:v>
                </c:pt>
                <c:pt idx="200">
                  <c:v>1.7530298595426728E-2</c:v>
                </c:pt>
                <c:pt idx="201">
                  <c:v>7.4702211967410254E-2</c:v>
                </c:pt>
                <c:pt idx="202">
                  <c:v>0.90457785513938616</c:v>
                </c:pt>
                <c:pt idx="203">
                  <c:v>4.4800680464181104</c:v>
                </c:pt>
                <c:pt idx="204">
                  <c:v>0.63076810473274159</c:v>
                </c:pt>
                <c:pt idx="205">
                  <c:v>0.45062668842121067</c:v>
                </c:pt>
                <c:pt idx="206">
                  <c:v>9.7120895385843259E-2</c:v>
                </c:pt>
                <c:pt idx="207">
                  <c:v>0.30433635159213962</c:v>
                </c:pt>
                <c:pt idx="208">
                  <c:v>0.15578040890928591</c:v>
                </c:pt>
                <c:pt idx="209">
                  <c:v>0.57232698335154464</c:v>
                </c:pt>
                <c:pt idx="210">
                  <c:v>0.21545327427118935</c:v>
                </c:pt>
                <c:pt idx="211">
                  <c:v>0.3769267171260966</c:v>
                </c:pt>
                <c:pt idx="212">
                  <c:v>6.8283333337022883E-2</c:v>
                </c:pt>
                <c:pt idx="213">
                  <c:v>0</c:v>
                </c:pt>
                <c:pt idx="214">
                  <c:v>2.6796743148544817E-2</c:v>
                </c:pt>
                <c:pt idx="215">
                  <c:v>6.7746718952693782E-2</c:v>
                </c:pt>
                <c:pt idx="216">
                  <c:v>0.38801362667643935</c:v>
                </c:pt>
                <c:pt idx="217">
                  <c:v>0.67876514497304585</c:v>
                </c:pt>
                <c:pt idx="218">
                  <c:v>0.14627190018354683</c:v>
                </c:pt>
                <c:pt idx="219">
                  <c:v>0.4745249443869109</c:v>
                </c:pt>
                <c:pt idx="220">
                  <c:v>3.7953366165876385</c:v>
                </c:pt>
                <c:pt idx="221">
                  <c:v>6.2401677548891756</c:v>
                </c:pt>
                <c:pt idx="222">
                  <c:v>1.0776489652896692</c:v>
                </c:pt>
                <c:pt idx="223">
                  <c:v>0.82327474013504198</c:v>
                </c:pt>
                <c:pt idx="224">
                  <c:v>0.16922810982312014</c:v>
                </c:pt>
                <c:pt idx="225">
                  <c:v>0.15043128178926934</c:v>
                </c:pt>
                <c:pt idx="226">
                  <c:v>2.7256311844675495E-2</c:v>
                </c:pt>
                <c:pt idx="227">
                  <c:v>0</c:v>
                </c:pt>
                <c:pt idx="228">
                  <c:v>0</c:v>
                </c:pt>
                <c:pt idx="229">
                  <c:v>1.8333198687092673E-2</c:v>
                </c:pt>
                <c:pt idx="230">
                  <c:v>1.1142926515838222E-2</c:v>
                </c:pt>
                <c:pt idx="231">
                  <c:v>7.9731052786847056E-2</c:v>
                </c:pt>
                <c:pt idx="232">
                  <c:v>1.3293446414404619E-2</c:v>
                </c:pt>
                <c:pt idx="233">
                  <c:v>0</c:v>
                </c:pt>
                <c:pt idx="234">
                  <c:v>4.0569419593459978E-2</c:v>
                </c:pt>
                <c:pt idx="235">
                  <c:v>0.25255659008214804</c:v>
                </c:pt>
                <c:pt idx="236">
                  <c:v>0.50453828528628375</c:v>
                </c:pt>
                <c:pt idx="237">
                  <c:v>1.6735956311108435</c:v>
                </c:pt>
                <c:pt idx="238">
                  <c:v>1.0197815761347835</c:v>
                </c:pt>
                <c:pt idx="239">
                  <c:v>3.1496693165177754</c:v>
                </c:pt>
                <c:pt idx="240">
                  <c:v>0.96542730321108061</c:v>
                </c:pt>
                <c:pt idx="241">
                  <c:v>0.68856895668853901</c:v>
                </c:pt>
                <c:pt idx="242">
                  <c:v>0.21815829029702377</c:v>
                </c:pt>
                <c:pt idx="243">
                  <c:v>0.20114770388666028</c:v>
                </c:pt>
                <c:pt idx="244">
                  <c:v>5.5050753103738949E-2</c:v>
                </c:pt>
                <c:pt idx="245">
                  <c:v>0.1513295277583544</c:v>
                </c:pt>
                <c:pt idx="246">
                  <c:v>2.6702471663024363E-2</c:v>
                </c:pt>
                <c:pt idx="247">
                  <c:v>3.7506651722603243E-2</c:v>
                </c:pt>
                <c:pt idx="248">
                  <c:v>0.10477219769066373</c:v>
                </c:pt>
                <c:pt idx="249">
                  <c:v>0.61162940998516613</c:v>
                </c:pt>
                <c:pt idx="250">
                  <c:v>0.29710831110617703</c:v>
                </c:pt>
                <c:pt idx="251">
                  <c:v>1.0269754089187531</c:v>
                </c:pt>
                <c:pt idx="252">
                  <c:v>0.33606573209723051</c:v>
                </c:pt>
                <c:pt idx="253">
                  <c:v>0.31202247330630162</c:v>
                </c:pt>
                <c:pt idx="254">
                  <c:v>1.2610895881514532</c:v>
                </c:pt>
                <c:pt idx="255">
                  <c:v>4.6484279247291758</c:v>
                </c:pt>
                <c:pt idx="256">
                  <c:v>1.3913520968924489</c:v>
                </c:pt>
                <c:pt idx="257">
                  <c:v>1.0022257853299872</c:v>
                </c:pt>
                <c:pt idx="258">
                  <c:v>0.20278370099031204</c:v>
                </c:pt>
                <c:pt idx="259">
                  <c:v>0.10228163038530196</c:v>
                </c:pt>
                <c:pt idx="260">
                  <c:v>1.1691952386992919E-2</c:v>
                </c:pt>
                <c:pt idx="261">
                  <c:v>0</c:v>
                </c:pt>
                <c:pt idx="262">
                  <c:v>3.9236357384571534E-2</c:v>
                </c:pt>
                <c:pt idx="263">
                  <c:v>7.2571143645857636E-2</c:v>
                </c:pt>
                <c:pt idx="264">
                  <c:v>2.3810480286125563E-2</c:v>
                </c:pt>
                <c:pt idx="265">
                  <c:v>1.1539719737801988E-3</c:v>
                </c:pt>
                <c:pt idx="266">
                  <c:v>8.2878460584098229E-2</c:v>
                </c:pt>
                <c:pt idx="267">
                  <c:v>0.61139421534720217</c:v>
                </c:pt>
                <c:pt idx="268">
                  <c:v>1.4462957101888352</c:v>
                </c:pt>
                <c:pt idx="269">
                  <c:v>9.4543776907641934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F15D-4F48-B627-340275CBD536}"/>
            </c:ext>
          </c:extLst>
        </c:ser>
        <c:ser>
          <c:idx val="19"/>
          <c:order val="19"/>
          <c:tx>
            <c:strRef>
              <c:f>'Mass Spectra pH 4 pos'!$U$1</c:f>
              <c:strCache>
                <c:ptCount val="1"/>
              </c:strCache>
            </c:strRef>
          </c:tx>
          <c:spPr>
            <a:ln w="9525" cap="rnd">
              <a:solidFill>
                <a:srgbClr val="4F81BD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pos'!$U$2:$U$271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2.60524995019161</c:v>
                </c:pt>
                <c:pt idx="4">
                  <c:v>0.26748267121634633</c:v>
                </c:pt>
                <c:pt idx="5">
                  <c:v>3.0638725816674713E-2</c:v>
                </c:pt>
                <c:pt idx="6">
                  <c:v>2.2445284207194627E-3</c:v>
                </c:pt>
                <c:pt idx="7">
                  <c:v>6.8235557600135237E-3</c:v>
                </c:pt>
                <c:pt idx="8">
                  <c:v>5.7055929723479537E-3</c:v>
                </c:pt>
                <c:pt idx="9">
                  <c:v>0.42466194572425781</c:v>
                </c:pt>
                <c:pt idx="10">
                  <c:v>2.6786620120287721E-2</c:v>
                </c:pt>
                <c:pt idx="11">
                  <c:v>2.9074565014353309</c:v>
                </c:pt>
                <c:pt idx="12">
                  <c:v>1.281635524854394</c:v>
                </c:pt>
                <c:pt idx="13">
                  <c:v>7.9475261301773354</c:v>
                </c:pt>
                <c:pt idx="14">
                  <c:v>1.1442923707328774</c:v>
                </c:pt>
                <c:pt idx="15">
                  <c:v>8.9067063217526439</c:v>
                </c:pt>
                <c:pt idx="16">
                  <c:v>17.428887944514127</c:v>
                </c:pt>
                <c:pt idx="17">
                  <c:v>19.799981833871222</c:v>
                </c:pt>
                <c:pt idx="18">
                  <c:v>1.8234219975012742</c:v>
                </c:pt>
                <c:pt idx="19">
                  <c:v>0.11237799099071014</c:v>
                </c:pt>
                <c:pt idx="20">
                  <c:v>3.3539008905262208E-2</c:v>
                </c:pt>
                <c:pt idx="21">
                  <c:v>7.4773889806381E-3</c:v>
                </c:pt>
                <c:pt idx="22">
                  <c:v>0</c:v>
                </c:pt>
                <c:pt idx="23">
                  <c:v>0</c:v>
                </c:pt>
                <c:pt idx="24">
                  <c:v>8.2835430917243963E-2</c:v>
                </c:pt>
                <c:pt idx="25">
                  <c:v>4.5856212510754419</c:v>
                </c:pt>
                <c:pt idx="26">
                  <c:v>0.31856207737152703</c:v>
                </c:pt>
                <c:pt idx="27">
                  <c:v>1.6395059135680039</c:v>
                </c:pt>
                <c:pt idx="28">
                  <c:v>6.7576435802725196E-2</c:v>
                </c:pt>
                <c:pt idx="29">
                  <c:v>0</c:v>
                </c:pt>
                <c:pt idx="30">
                  <c:v>0</c:v>
                </c:pt>
                <c:pt idx="31">
                  <c:v>1.2336652245744857</c:v>
                </c:pt>
                <c:pt idx="32">
                  <c:v>0</c:v>
                </c:pt>
                <c:pt idx="33">
                  <c:v>0.72447167431788417</c:v>
                </c:pt>
                <c:pt idx="34">
                  <c:v>5.7498279764961016</c:v>
                </c:pt>
                <c:pt idx="35">
                  <c:v>100</c:v>
                </c:pt>
                <c:pt idx="36">
                  <c:v>3.6373061620038922</c:v>
                </c:pt>
                <c:pt idx="37">
                  <c:v>0.99497447771709624</c:v>
                </c:pt>
                <c:pt idx="38">
                  <c:v>0.6837771240673195</c:v>
                </c:pt>
                <c:pt idx="39">
                  <c:v>8.6375189643971932</c:v>
                </c:pt>
                <c:pt idx="40">
                  <c:v>0.5809895406786415</c:v>
                </c:pt>
                <c:pt idx="41">
                  <c:v>2.4223768428370827</c:v>
                </c:pt>
                <c:pt idx="42">
                  <c:v>0.95159912912234124</c:v>
                </c:pt>
                <c:pt idx="43">
                  <c:v>4.053486557837747</c:v>
                </c:pt>
                <c:pt idx="44">
                  <c:v>0.51945486826343412</c:v>
                </c:pt>
                <c:pt idx="45">
                  <c:v>2.8425563293240317</c:v>
                </c:pt>
                <c:pt idx="46">
                  <c:v>0.24279790817041982</c:v>
                </c:pt>
                <c:pt idx="47">
                  <c:v>0.4973744009047697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0.54573717191588844</c:v>
                </c:pt>
                <c:pt idx="53">
                  <c:v>4.1151783031132823</c:v>
                </c:pt>
                <c:pt idx="54">
                  <c:v>0.35477412839983202</c:v>
                </c:pt>
                <c:pt idx="55">
                  <c:v>0.38956081711232693</c:v>
                </c:pt>
                <c:pt idx="56">
                  <c:v>0.46221383596185939</c:v>
                </c:pt>
                <c:pt idx="57">
                  <c:v>0.49213323851782748</c:v>
                </c:pt>
                <c:pt idx="58">
                  <c:v>0.77176282241591554</c:v>
                </c:pt>
                <c:pt idx="59">
                  <c:v>4.0370579725213336</c:v>
                </c:pt>
                <c:pt idx="60">
                  <c:v>0.34529407842291782</c:v>
                </c:pt>
                <c:pt idx="61">
                  <c:v>0.83559757714481842</c:v>
                </c:pt>
                <c:pt idx="62">
                  <c:v>1.7629033754949841</c:v>
                </c:pt>
                <c:pt idx="63">
                  <c:v>20.029965096678819</c:v>
                </c:pt>
                <c:pt idx="64">
                  <c:v>1.8292631763476848</c:v>
                </c:pt>
                <c:pt idx="65">
                  <c:v>8.1265976075583239</c:v>
                </c:pt>
                <c:pt idx="66">
                  <c:v>2.0300271938598642</c:v>
                </c:pt>
                <c:pt idx="67">
                  <c:v>10.432736823842713</c:v>
                </c:pt>
                <c:pt idx="68">
                  <c:v>0.59708629806020375</c:v>
                </c:pt>
                <c:pt idx="69">
                  <c:v>1.0342438098192202E-2</c:v>
                </c:pt>
                <c:pt idx="70">
                  <c:v>3.1880031384284337E-2</c:v>
                </c:pt>
                <c:pt idx="71">
                  <c:v>0.35864738736561291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0.57003732900442317</c:v>
                </c:pt>
                <c:pt idx="78">
                  <c:v>0.33430273479600559</c:v>
                </c:pt>
                <c:pt idx="79">
                  <c:v>0.65602221543088624</c:v>
                </c:pt>
                <c:pt idx="80">
                  <c:v>4.4728223236977307</c:v>
                </c:pt>
                <c:pt idx="81">
                  <c:v>32.806718265609589</c:v>
                </c:pt>
                <c:pt idx="82">
                  <c:v>2.0173622689692441</c:v>
                </c:pt>
                <c:pt idx="83">
                  <c:v>0.24638906168975955</c:v>
                </c:pt>
                <c:pt idx="84">
                  <c:v>2.1952263677034026E-2</c:v>
                </c:pt>
                <c:pt idx="85">
                  <c:v>0.19018342236070693</c:v>
                </c:pt>
                <c:pt idx="86">
                  <c:v>6.7082222117334431E-2</c:v>
                </c:pt>
                <c:pt idx="87">
                  <c:v>0.47219152880742171</c:v>
                </c:pt>
                <c:pt idx="88">
                  <c:v>0.76151759733089497</c:v>
                </c:pt>
                <c:pt idx="89">
                  <c:v>5.5744678146922864</c:v>
                </c:pt>
                <c:pt idx="90">
                  <c:v>0.53024739030379253</c:v>
                </c:pt>
                <c:pt idx="91">
                  <c:v>0.22176427245423017</c:v>
                </c:pt>
                <c:pt idx="92">
                  <c:v>0</c:v>
                </c:pt>
                <c:pt idx="93">
                  <c:v>0</c:v>
                </c:pt>
                <c:pt idx="94">
                  <c:v>2.6201512149876861E-2</c:v>
                </c:pt>
                <c:pt idx="95">
                  <c:v>0.13676647617688284</c:v>
                </c:pt>
                <c:pt idx="96">
                  <c:v>7.7982804417334128E-2</c:v>
                </c:pt>
                <c:pt idx="97">
                  <c:v>0.16918249799636281</c:v>
                </c:pt>
                <c:pt idx="98">
                  <c:v>0.80032654620564936</c:v>
                </c:pt>
                <c:pt idx="99">
                  <c:v>6.1499812221931691</c:v>
                </c:pt>
                <c:pt idx="100">
                  <c:v>0.41761419634095459</c:v>
                </c:pt>
                <c:pt idx="101">
                  <c:v>0.48367538916993791</c:v>
                </c:pt>
                <c:pt idx="102">
                  <c:v>3.0525938026014662E-2</c:v>
                </c:pt>
                <c:pt idx="103">
                  <c:v>7.7333911705886507E-2</c:v>
                </c:pt>
                <c:pt idx="104">
                  <c:v>0.32922642606036528</c:v>
                </c:pt>
                <c:pt idx="105">
                  <c:v>2.5798432375343556</c:v>
                </c:pt>
                <c:pt idx="106">
                  <c:v>0.52031009651904037</c:v>
                </c:pt>
                <c:pt idx="107">
                  <c:v>0.77899446828072527</c:v>
                </c:pt>
                <c:pt idx="108">
                  <c:v>0.40976719904990355</c:v>
                </c:pt>
                <c:pt idx="109">
                  <c:v>1.4867013807798606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1.3679740090959962</c:v>
                </c:pt>
                <c:pt idx="114">
                  <c:v>0.10817546950309782</c:v>
                </c:pt>
                <c:pt idx="115">
                  <c:v>0.30478311466961749</c:v>
                </c:pt>
                <c:pt idx="116">
                  <c:v>8.7106907778249767E-2</c:v>
                </c:pt>
                <c:pt idx="117">
                  <c:v>0.38726386270234048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0.37074844837290977</c:v>
                </c:pt>
                <c:pt idx="123">
                  <c:v>2.676841724990263</c:v>
                </c:pt>
                <c:pt idx="124">
                  <c:v>0.22372670091840383</c:v>
                </c:pt>
                <c:pt idx="125">
                  <c:v>8.6854868878611755E-2</c:v>
                </c:pt>
                <c:pt idx="126">
                  <c:v>0.13441920827675422</c:v>
                </c:pt>
                <c:pt idx="127">
                  <c:v>5.9616580891811273E-2</c:v>
                </c:pt>
                <c:pt idx="128">
                  <c:v>0</c:v>
                </c:pt>
                <c:pt idx="129">
                  <c:v>0.35352607816711823</c:v>
                </c:pt>
                <c:pt idx="130">
                  <c:v>1.4957070608976906E-2</c:v>
                </c:pt>
                <c:pt idx="131">
                  <c:v>0.54766386794188726</c:v>
                </c:pt>
                <c:pt idx="132">
                  <c:v>0.10953931346361646</c:v>
                </c:pt>
                <c:pt idx="133">
                  <c:v>0.41742240873736314</c:v>
                </c:pt>
                <c:pt idx="134">
                  <c:v>0.16279786724361969</c:v>
                </c:pt>
                <c:pt idx="135">
                  <c:v>0.99836915771828838</c:v>
                </c:pt>
                <c:pt idx="136">
                  <c:v>0.16672368405492435</c:v>
                </c:pt>
                <c:pt idx="137">
                  <c:v>0.6628941057851947</c:v>
                </c:pt>
                <c:pt idx="138">
                  <c:v>9.7000018478048733E-2</c:v>
                </c:pt>
                <c:pt idx="139">
                  <c:v>5.5689287336924354E-2</c:v>
                </c:pt>
                <c:pt idx="140">
                  <c:v>2.2305846253804128E-2</c:v>
                </c:pt>
                <c:pt idx="141">
                  <c:v>0.12957368915700809</c:v>
                </c:pt>
                <c:pt idx="142">
                  <c:v>4.0972852836036931E-2</c:v>
                </c:pt>
                <c:pt idx="143">
                  <c:v>0.19836469829541195</c:v>
                </c:pt>
                <c:pt idx="144">
                  <c:v>6.3552315662375111E-2</c:v>
                </c:pt>
                <c:pt idx="145">
                  <c:v>0.25711987876335152</c:v>
                </c:pt>
                <c:pt idx="146">
                  <c:v>0.23073326592490104</c:v>
                </c:pt>
                <c:pt idx="147">
                  <c:v>0.82258688320245377</c:v>
                </c:pt>
                <c:pt idx="148">
                  <c:v>0.10900625748930605</c:v>
                </c:pt>
                <c:pt idx="149">
                  <c:v>5.5514016005679283E-2</c:v>
                </c:pt>
                <c:pt idx="150">
                  <c:v>1.1836886564964042E-2</c:v>
                </c:pt>
                <c:pt idx="151">
                  <c:v>7.7083669043889025E-2</c:v>
                </c:pt>
                <c:pt idx="152">
                  <c:v>1.470067406334697E-2</c:v>
                </c:pt>
                <c:pt idx="153">
                  <c:v>6.166007403329446E-2</c:v>
                </c:pt>
                <c:pt idx="154">
                  <c:v>2.5806135417414972E-2</c:v>
                </c:pt>
                <c:pt idx="155">
                  <c:v>4.8086990955029024E-2</c:v>
                </c:pt>
                <c:pt idx="156">
                  <c:v>7.1842974186886441E-2</c:v>
                </c:pt>
                <c:pt idx="157">
                  <c:v>0.22989050022002</c:v>
                </c:pt>
                <c:pt idx="158">
                  <c:v>7.8825200969004874E-2</c:v>
                </c:pt>
                <c:pt idx="159">
                  <c:v>0.230527013926274</c:v>
                </c:pt>
                <c:pt idx="160">
                  <c:v>4.7436404736759592E-2</c:v>
                </c:pt>
                <c:pt idx="161">
                  <c:v>0.23008888944892414</c:v>
                </c:pt>
                <c:pt idx="162">
                  <c:v>3.1246425948999703E-2</c:v>
                </c:pt>
                <c:pt idx="163">
                  <c:v>5.4553514691040854E-2</c:v>
                </c:pt>
                <c:pt idx="164">
                  <c:v>0.62092795992019711</c:v>
                </c:pt>
                <c:pt idx="165">
                  <c:v>2.804133987727023</c:v>
                </c:pt>
                <c:pt idx="166">
                  <c:v>0.51087263435989172</c:v>
                </c:pt>
                <c:pt idx="167">
                  <c:v>0.17326306273910316</c:v>
                </c:pt>
                <c:pt idx="168">
                  <c:v>0.27135470465620437</c:v>
                </c:pt>
                <c:pt idx="169">
                  <c:v>5.2115129356238167E-2</c:v>
                </c:pt>
                <c:pt idx="170">
                  <c:v>1.8785969444950153E-2</c:v>
                </c:pt>
                <c:pt idx="171">
                  <c:v>8.3256941748673027E-2</c:v>
                </c:pt>
                <c:pt idx="172">
                  <c:v>1.8404542560711164E-2</c:v>
                </c:pt>
                <c:pt idx="173">
                  <c:v>0.3881375891739981</c:v>
                </c:pt>
                <c:pt idx="174">
                  <c:v>2.0868137493476779</c:v>
                </c:pt>
                <c:pt idx="175">
                  <c:v>2.0607198305019203</c:v>
                </c:pt>
                <c:pt idx="176">
                  <c:v>0.31964499074572217</c:v>
                </c:pt>
                <c:pt idx="177">
                  <c:v>0.17041124866210902</c:v>
                </c:pt>
                <c:pt idx="178">
                  <c:v>1.7453965732652035E-2</c:v>
                </c:pt>
                <c:pt idx="179">
                  <c:v>8.8911406559687808E-2</c:v>
                </c:pt>
                <c:pt idx="180">
                  <c:v>1.4035507203771998E-2</c:v>
                </c:pt>
                <c:pt idx="181">
                  <c:v>1.6817827050647566E-2</c:v>
                </c:pt>
                <c:pt idx="182">
                  <c:v>0</c:v>
                </c:pt>
                <c:pt idx="183">
                  <c:v>0.12446385619327781</c:v>
                </c:pt>
                <c:pt idx="184">
                  <c:v>0.32245015455642723</c:v>
                </c:pt>
                <c:pt idx="185">
                  <c:v>4.4332736349427242E-2</c:v>
                </c:pt>
                <c:pt idx="186">
                  <c:v>9.4325306888346956E-3</c:v>
                </c:pt>
                <c:pt idx="187">
                  <c:v>2.4737098424740606E-2</c:v>
                </c:pt>
                <c:pt idx="188">
                  <c:v>3.2037485774616327E-2</c:v>
                </c:pt>
                <c:pt idx="189">
                  <c:v>0.4827215319082358</c:v>
                </c:pt>
                <c:pt idx="190">
                  <c:v>8.0515069557362998E-2</c:v>
                </c:pt>
                <c:pt idx="191">
                  <c:v>0.12320838787450164</c:v>
                </c:pt>
                <c:pt idx="192">
                  <c:v>0.76988160296871166</c:v>
                </c:pt>
                <c:pt idx="193">
                  <c:v>2.7077367410086768</c:v>
                </c:pt>
                <c:pt idx="194">
                  <c:v>0.68754838761880632</c:v>
                </c:pt>
                <c:pt idx="195">
                  <c:v>0.64256874524861196</c:v>
                </c:pt>
                <c:pt idx="196">
                  <c:v>0.13993251202228474</c:v>
                </c:pt>
                <c:pt idx="197">
                  <c:v>8.5479899766430126E-2</c:v>
                </c:pt>
                <c:pt idx="198">
                  <c:v>2.885129985327527E-2</c:v>
                </c:pt>
                <c:pt idx="199">
                  <c:v>2.3015195384638511E-2</c:v>
                </c:pt>
                <c:pt idx="200">
                  <c:v>0</c:v>
                </c:pt>
                <c:pt idx="201">
                  <c:v>1.7594654737976272E-2</c:v>
                </c:pt>
                <c:pt idx="202">
                  <c:v>0.24459865497819666</c:v>
                </c:pt>
                <c:pt idx="203">
                  <c:v>1.2755452866816714</c:v>
                </c:pt>
                <c:pt idx="204">
                  <c:v>0.16785440389260473</c:v>
                </c:pt>
                <c:pt idx="205">
                  <c:v>0.14099556620136608</c:v>
                </c:pt>
                <c:pt idx="206">
                  <c:v>2.0274298379383878E-2</c:v>
                </c:pt>
                <c:pt idx="207">
                  <c:v>9.4643066484714863E-2</c:v>
                </c:pt>
                <c:pt idx="208">
                  <c:v>8.605825758818593E-2</c:v>
                </c:pt>
                <c:pt idx="209">
                  <c:v>0.41104072881840631</c:v>
                </c:pt>
                <c:pt idx="210">
                  <c:v>0.11302653045502319</c:v>
                </c:pt>
                <c:pt idx="211">
                  <c:v>0.1470568837936379</c:v>
                </c:pt>
                <c:pt idx="212">
                  <c:v>2.7689815668420166E-2</c:v>
                </c:pt>
                <c:pt idx="213">
                  <c:v>0</c:v>
                </c:pt>
                <c:pt idx="214">
                  <c:v>9.6152048496897236E-3</c:v>
                </c:pt>
                <c:pt idx="215">
                  <c:v>1.5958767240864744E-2</c:v>
                </c:pt>
                <c:pt idx="216">
                  <c:v>9.626379393998083E-2</c:v>
                </c:pt>
                <c:pt idx="217">
                  <c:v>0.24526397506048619</c:v>
                </c:pt>
                <c:pt idx="218">
                  <c:v>3.8473051110989552E-2</c:v>
                </c:pt>
                <c:pt idx="219">
                  <c:v>0.1217066699126069</c:v>
                </c:pt>
                <c:pt idx="220">
                  <c:v>1.0750986954215402</c:v>
                </c:pt>
                <c:pt idx="221">
                  <c:v>1.8716083522855449</c:v>
                </c:pt>
                <c:pt idx="222">
                  <c:v>0.33805145683202475</c:v>
                </c:pt>
                <c:pt idx="223">
                  <c:v>0.33303562780761292</c:v>
                </c:pt>
                <c:pt idx="224">
                  <c:v>7.3327192643881114E-2</c:v>
                </c:pt>
                <c:pt idx="225">
                  <c:v>6.7503983208657095E-2</c:v>
                </c:pt>
                <c:pt idx="226">
                  <c:v>7.0819077604883443E-3</c:v>
                </c:pt>
                <c:pt idx="227">
                  <c:v>0</c:v>
                </c:pt>
                <c:pt idx="228">
                  <c:v>0</c:v>
                </c:pt>
                <c:pt idx="229">
                  <c:v>3.1032316521074901E-3</c:v>
                </c:pt>
                <c:pt idx="230">
                  <c:v>7.7756879775722747E-3</c:v>
                </c:pt>
                <c:pt idx="231">
                  <c:v>2.1540788709300332E-2</c:v>
                </c:pt>
                <c:pt idx="232">
                  <c:v>2.7268680960236867E-3</c:v>
                </c:pt>
                <c:pt idx="233">
                  <c:v>0</c:v>
                </c:pt>
                <c:pt idx="234">
                  <c:v>1.164384838737244E-2</c:v>
                </c:pt>
                <c:pt idx="235">
                  <c:v>5.9566312989191496E-2</c:v>
                </c:pt>
                <c:pt idx="236">
                  <c:v>0.21925524639233993</c:v>
                </c:pt>
                <c:pt idx="237">
                  <c:v>0.96715539315319776</c:v>
                </c:pt>
                <c:pt idx="238">
                  <c:v>0.49276612340008463</c:v>
                </c:pt>
                <c:pt idx="239">
                  <c:v>1.4115748811578654</c:v>
                </c:pt>
                <c:pt idx="240">
                  <c:v>0.39840267272200158</c:v>
                </c:pt>
                <c:pt idx="241">
                  <c:v>0.26202678683051711</c:v>
                </c:pt>
                <c:pt idx="242">
                  <c:v>8.5990108658279205E-2</c:v>
                </c:pt>
                <c:pt idx="243">
                  <c:v>8.0795566111360712E-2</c:v>
                </c:pt>
                <c:pt idx="244">
                  <c:v>2.1796127179313781E-2</c:v>
                </c:pt>
                <c:pt idx="245">
                  <c:v>4.449056471483797E-2</c:v>
                </c:pt>
                <c:pt idx="246">
                  <c:v>1.2919454918144948E-2</c:v>
                </c:pt>
                <c:pt idx="247">
                  <c:v>0</c:v>
                </c:pt>
                <c:pt idx="248">
                  <c:v>2.6249581073275109E-2</c:v>
                </c:pt>
                <c:pt idx="249">
                  <c:v>0.19301690314201111</c:v>
                </c:pt>
                <c:pt idx="250">
                  <c:v>0.13060383251487079</c:v>
                </c:pt>
                <c:pt idx="251">
                  <c:v>0.60776190363414406</c:v>
                </c:pt>
                <c:pt idx="252">
                  <c:v>0.19646173489350094</c:v>
                </c:pt>
                <c:pt idx="253">
                  <c:v>0.19184608032703898</c:v>
                </c:pt>
                <c:pt idx="254">
                  <c:v>0.67328247756166382</c:v>
                </c:pt>
                <c:pt idx="255">
                  <c:v>2.5926509609526658</c:v>
                </c:pt>
                <c:pt idx="256">
                  <c:v>0.78121634133667817</c:v>
                </c:pt>
                <c:pt idx="257">
                  <c:v>0.50720781087210398</c:v>
                </c:pt>
                <c:pt idx="258">
                  <c:v>0.10858526415353904</c:v>
                </c:pt>
                <c:pt idx="259">
                  <c:v>4.3856474987001549E-2</c:v>
                </c:pt>
                <c:pt idx="260">
                  <c:v>1.8492893927029035E-3</c:v>
                </c:pt>
                <c:pt idx="261">
                  <c:v>0</c:v>
                </c:pt>
                <c:pt idx="262">
                  <c:v>1.3994222189411555E-2</c:v>
                </c:pt>
                <c:pt idx="263">
                  <c:v>9.8376442332653614E-3</c:v>
                </c:pt>
                <c:pt idx="264">
                  <c:v>0</c:v>
                </c:pt>
                <c:pt idx="265">
                  <c:v>2.6790311697768346E-3</c:v>
                </c:pt>
                <c:pt idx="266">
                  <c:v>2.9413081426363709E-2</c:v>
                </c:pt>
                <c:pt idx="267">
                  <c:v>0.31363956342400529</c:v>
                </c:pt>
                <c:pt idx="268">
                  <c:v>0.75274052986484941</c:v>
                </c:pt>
                <c:pt idx="269">
                  <c:v>5.5828763571617044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F15D-4F48-B627-340275CBD536}"/>
            </c:ext>
          </c:extLst>
        </c:ser>
        <c:ser>
          <c:idx val="20"/>
          <c:order val="20"/>
          <c:tx>
            <c:strRef>
              <c:f>'Mass Spectra pH 4 pos'!$V$1</c:f>
              <c:strCache>
                <c:ptCount val="1"/>
                <c:pt idx="0">
                  <c:v>Glenfiddich 12</c:v>
                </c:pt>
              </c:strCache>
            </c:strRef>
          </c:tx>
          <c:spPr>
            <a:ln w="95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pos'!$V$2:$V$271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5.0154725524342875E-3</c:v>
                </c:pt>
                <c:pt idx="3">
                  <c:v>1.7959585472319881</c:v>
                </c:pt>
                <c:pt idx="4">
                  <c:v>0.18823974683246009</c:v>
                </c:pt>
                <c:pt idx="5">
                  <c:v>1.6054538623128285E-2</c:v>
                </c:pt>
                <c:pt idx="6">
                  <c:v>9.3651177975899002E-4</c:v>
                </c:pt>
                <c:pt idx="7">
                  <c:v>4.0949560814295752E-3</c:v>
                </c:pt>
                <c:pt idx="8">
                  <c:v>0</c:v>
                </c:pt>
                <c:pt idx="9">
                  <c:v>0</c:v>
                </c:pt>
                <c:pt idx="10">
                  <c:v>4.8791197448058822E-3</c:v>
                </c:pt>
                <c:pt idx="11">
                  <c:v>1.6039073837745406</c:v>
                </c:pt>
                <c:pt idx="12">
                  <c:v>0.47600384586645911</c:v>
                </c:pt>
                <c:pt idx="13">
                  <c:v>6.2127482507906606</c:v>
                </c:pt>
                <c:pt idx="14">
                  <c:v>1.0944586962416021</c:v>
                </c:pt>
                <c:pt idx="15">
                  <c:v>7.0829495806190801</c:v>
                </c:pt>
                <c:pt idx="16">
                  <c:v>11.532180799043152</c:v>
                </c:pt>
                <c:pt idx="17">
                  <c:v>28.145931378398672</c:v>
                </c:pt>
                <c:pt idx="18">
                  <c:v>2.6085531635818948</c:v>
                </c:pt>
                <c:pt idx="19">
                  <c:v>0.14108545896360031</c:v>
                </c:pt>
                <c:pt idx="20">
                  <c:v>3.5041584634159094E-2</c:v>
                </c:pt>
                <c:pt idx="21">
                  <c:v>0</c:v>
                </c:pt>
                <c:pt idx="22">
                  <c:v>0</c:v>
                </c:pt>
                <c:pt idx="23">
                  <c:v>0.21452737626110671</c:v>
                </c:pt>
                <c:pt idx="24">
                  <c:v>0.11275747379025076</c:v>
                </c:pt>
                <c:pt idx="25">
                  <c:v>3.0383497710799392</c:v>
                </c:pt>
                <c:pt idx="26">
                  <c:v>0.34674609961750558</c:v>
                </c:pt>
                <c:pt idx="27">
                  <c:v>4.9849653877940758</c:v>
                </c:pt>
                <c:pt idx="28">
                  <c:v>0.27847167496206215</c:v>
                </c:pt>
                <c:pt idx="29">
                  <c:v>0</c:v>
                </c:pt>
                <c:pt idx="30">
                  <c:v>0.99500478808543213</c:v>
                </c:pt>
                <c:pt idx="31">
                  <c:v>1.9255422008689913</c:v>
                </c:pt>
                <c:pt idx="32">
                  <c:v>1.2208015063648083</c:v>
                </c:pt>
                <c:pt idx="33">
                  <c:v>2.1522871843579261</c:v>
                </c:pt>
                <c:pt idx="34">
                  <c:v>6.958385368731224</c:v>
                </c:pt>
                <c:pt idx="35">
                  <c:v>100</c:v>
                </c:pt>
                <c:pt idx="36">
                  <c:v>3.7377170542369789</c:v>
                </c:pt>
                <c:pt idx="37">
                  <c:v>1.2408937539292575</c:v>
                </c:pt>
                <c:pt idx="38">
                  <c:v>0.55112198102408594</c:v>
                </c:pt>
                <c:pt idx="39">
                  <c:v>7.2236500462294648</c:v>
                </c:pt>
                <c:pt idx="40">
                  <c:v>0.64012374717090303</c:v>
                </c:pt>
                <c:pt idx="41">
                  <c:v>4.4164943955560316</c:v>
                </c:pt>
                <c:pt idx="42">
                  <c:v>1.2775368908058204</c:v>
                </c:pt>
                <c:pt idx="43">
                  <c:v>4.7651919827647662</c:v>
                </c:pt>
                <c:pt idx="44">
                  <c:v>0.69957089505029091</c:v>
                </c:pt>
                <c:pt idx="45">
                  <c:v>3.4482927058762227</c:v>
                </c:pt>
                <c:pt idx="46">
                  <c:v>0.3117505586291795</c:v>
                </c:pt>
                <c:pt idx="47">
                  <c:v>0.4557671071600366</c:v>
                </c:pt>
                <c:pt idx="48">
                  <c:v>0</c:v>
                </c:pt>
                <c:pt idx="49">
                  <c:v>0</c:v>
                </c:pt>
                <c:pt idx="50">
                  <c:v>4.9696178652255937E-2</c:v>
                </c:pt>
                <c:pt idx="51">
                  <c:v>4.5952233886547053E-2</c:v>
                </c:pt>
                <c:pt idx="52">
                  <c:v>0.45868328427199589</c:v>
                </c:pt>
                <c:pt idx="53">
                  <c:v>4.4684930604941142</c:v>
                </c:pt>
                <c:pt idx="54">
                  <c:v>0.77735979833933866</c:v>
                </c:pt>
                <c:pt idx="55">
                  <c:v>2.592784758199993</c:v>
                </c:pt>
                <c:pt idx="56">
                  <c:v>1.1584025979128416</c:v>
                </c:pt>
                <c:pt idx="57">
                  <c:v>1.5396643356089255</c:v>
                </c:pt>
                <c:pt idx="58">
                  <c:v>1.5059399573332024</c:v>
                </c:pt>
                <c:pt idx="59">
                  <c:v>6.7478824750475157</c:v>
                </c:pt>
                <c:pt idx="60">
                  <c:v>0</c:v>
                </c:pt>
                <c:pt idx="61">
                  <c:v>0</c:v>
                </c:pt>
                <c:pt idx="62">
                  <c:v>0.32112988232302481</c:v>
                </c:pt>
                <c:pt idx="63">
                  <c:v>14.606592411934946</c:v>
                </c:pt>
                <c:pt idx="64">
                  <c:v>1.1334240428939679</c:v>
                </c:pt>
                <c:pt idx="65">
                  <c:v>6.7913746900524066</c:v>
                </c:pt>
                <c:pt idx="66">
                  <c:v>1.2587164228709851</c:v>
                </c:pt>
                <c:pt idx="67">
                  <c:v>5.7240387850829322</c:v>
                </c:pt>
                <c:pt idx="68">
                  <c:v>0.29744651279542844</c:v>
                </c:pt>
                <c:pt idx="69">
                  <c:v>5.7444692622495366E-2</c:v>
                </c:pt>
                <c:pt idx="70">
                  <c:v>9.3476245063866981E-2</c:v>
                </c:pt>
                <c:pt idx="71">
                  <c:v>0.9781420492389149</c:v>
                </c:pt>
                <c:pt idx="72">
                  <c:v>0.44026093480264533</c:v>
                </c:pt>
                <c:pt idx="73">
                  <c:v>2.8320390128399402</c:v>
                </c:pt>
                <c:pt idx="74">
                  <c:v>0</c:v>
                </c:pt>
                <c:pt idx="75">
                  <c:v>0</c:v>
                </c:pt>
                <c:pt idx="76">
                  <c:v>0.33803966384815232</c:v>
                </c:pt>
                <c:pt idx="77">
                  <c:v>0.69910092192539697</c:v>
                </c:pt>
                <c:pt idx="78">
                  <c:v>0.64062881370501557</c:v>
                </c:pt>
                <c:pt idx="79">
                  <c:v>0.99151902692015625</c:v>
                </c:pt>
                <c:pt idx="80">
                  <c:v>4.6096849248718055</c:v>
                </c:pt>
                <c:pt idx="81">
                  <c:v>32.323096114753298</c:v>
                </c:pt>
                <c:pt idx="82">
                  <c:v>1.9674565192095597</c:v>
                </c:pt>
                <c:pt idx="83">
                  <c:v>0.22506621366052684</c:v>
                </c:pt>
                <c:pt idx="84">
                  <c:v>7.4031894639016724E-3</c:v>
                </c:pt>
                <c:pt idx="85">
                  <c:v>0.14967847189163741</c:v>
                </c:pt>
                <c:pt idx="86">
                  <c:v>0.44700548900820991</c:v>
                </c:pt>
                <c:pt idx="87">
                  <c:v>3.6922224894164954</c:v>
                </c:pt>
                <c:pt idx="88">
                  <c:v>1.4057397058318015</c:v>
                </c:pt>
                <c:pt idx="89">
                  <c:v>9.1041467417105153</c:v>
                </c:pt>
                <c:pt idx="90">
                  <c:v>0.4519307113026485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0.14074797670719341</c:v>
                </c:pt>
                <c:pt idx="95">
                  <c:v>0.45992385430341975</c:v>
                </c:pt>
                <c:pt idx="96">
                  <c:v>0.31753721062424822</c:v>
                </c:pt>
                <c:pt idx="97">
                  <c:v>0.6067206578878519</c:v>
                </c:pt>
                <c:pt idx="98">
                  <c:v>1.4022965026066549</c:v>
                </c:pt>
                <c:pt idx="99">
                  <c:v>8.8358123389710244</c:v>
                </c:pt>
                <c:pt idx="100">
                  <c:v>0.9763324307995328</c:v>
                </c:pt>
                <c:pt idx="101">
                  <c:v>3.0577183470948586</c:v>
                </c:pt>
                <c:pt idx="102">
                  <c:v>0.26193048184204487</c:v>
                </c:pt>
                <c:pt idx="103">
                  <c:v>0.2556122534860078</c:v>
                </c:pt>
                <c:pt idx="104">
                  <c:v>0.58863709396425079</c:v>
                </c:pt>
                <c:pt idx="105">
                  <c:v>3.9858341503248669</c:v>
                </c:pt>
                <c:pt idx="106">
                  <c:v>0.64113616608050528</c:v>
                </c:pt>
                <c:pt idx="107">
                  <c:v>1.6386018354237371</c:v>
                </c:pt>
                <c:pt idx="108">
                  <c:v>0.36095659445586403</c:v>
                </c:pt>
                <c:pt idx="109">
                  <c:v>0.77874167972512598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0.97841822446819837</c:v>
                </c:pt>
                <c:pt idx="114">
                  <c:v>0.47351190362287759</c:v>
                </c:pt>
                <c:pt idx="115">
                  <c:v>2.7050230521543517</c:v>
                </c:pt>
                <c:pt idx="116">
                  <c:v>0.35073851784658461</c:v>
                </c:pt>
                <c:pt idx="117">
                  <c:v>0.75204792384198471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0.35214411870963752</c:v>
                </c:pt>
                <c:pt idx="123">
                  <c:v>2.255403508524795</c:v>
                </c:pt>
                <c:pt idx="124">
                  <c:v>0.249822674472681</c:v>
                </c:pt>
                <c:pt idx="125">
                  <c:v>0.54797148053337752</c:v>
                </c:pt>
                <c:pt idx="126">
                  <c:v>9.3160465549765412E-2</c:v>
                </c:pt>
                <c:pt idx="127">
                  <c:v>0.30721429910026576</c:v>
                </c:pt>
                <c:pt idx="128">
                  <c:v>0.44512349516544036</c:v>
                </c:pt>
                <c:pt idx="129">
                  <c:v>1.7246312866136329</c:v>
                </c:pt>
                <c:pt idx="130">
                  <c:v>0.22466208496358053</c:v>
                </c:pt>
                <c:pt idx="131">
                  <c:v>0.41737411979894501</c:v>
                </c:pt>
                <c:pt idx="132">
                  <c:v>0.37867946382442186</c:v>
                </c:pt>
                <c:pt idx="133">
                  <c:v>2.0350777507823516</c:v>
                </c:pt>
                <c:pt idx="134">
                  <c:v>0.1336564666290192</c:v>
                </c:pt>
                <c:pt idx="135">
                  <c:v>0.99345963367378498</c:v>
                </c:pt>
                <c:pt idx="136">
                  <c:v>0</c:v>
                </c:pt>
                <c:pt idx="137">
                  <c:v>0.46731923695271299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0.15890290625466669</c:v>
                </c:pt>
                <c:pt idx="142">
                  <c:v>0.56090907821616354</c:v>
                </c:pt>
                <c:pt idx="143">
                  <c:v>4.0546464069749986</c:v>
                </c:pt>
                <c:pt idx="144">
                  <c:v>0.54263589914449628</c:v>
                </c:pt>
                <c:pt idx="145">
                  <c:v>0.43541805811690304</c:v>
                </c:pt>
                <c:pt idx="146">
                  <c:v>0.42500116811159366</c:v>
                </c:pt>
                <c:pt idx="147">
                  <c:v>1.7592353158885377</c:v>
                </c:pt>
                <c:pt idx="148">
                  <c:v>0.18296108982599507</c:v>
                </c:pt>
                <c:pt idx="149">
                  <c:v>3.8868048834504176E-2</c:v>
                </c:pt>
                <c:pt idx="150">
                  <c:v>2.4839483896484396E-2</c:v>
                </c:pt>
                <c:pt idx="151">
                  <c:v>0.18555380557613985</c:v>
                </c:pt>
                <c:pt idx="152">
                  <c:v>3.6626541575422389E-2</c:v>
                </c:pt>
                <c:pt idx="153">
                  <c:v>0.1256165977254794</c:v>
                </c:pt>
                <c:pt idx="154">
                  <c:v>8.3988386484770017E-3</c:v>
                </c:pt>
                <c:pt idx="155">
                  <c:v>2.1690841518978602E-2</c:v>
                </c:pt>
                <c:pt idx="156">
                  <c:v>8.8582315561365518E-2</c:v>
                </c:pt>
                <c:pt idx="157">
                  <c:v>0.36581814833115817</c:v>
                </c:pt>
                <c:pt idx="158">
                  <c:v>7.4665136932877518E-2</c:v>
                </c:pt>
                <c:pt idx="159">
                  <c:v>0.15680102010926866</c:v>
                </c:pt>
                <c:pt idx="160">
                  <c:v>0.24187493694374579</c:v>
                </c:pt>
                <c:pt idx="161">
                  <c:v>1.9713158551954464</c:v>
                </c:pt>
                <c:pt idx="162">
                  <c:v>0.23893110382441679</c:v>
                </c:pt>
                <c:pt idx="163">
                  <c:v>5.680261183377347E-2</c:v>
                </c:pt>
                <c:pt idx="164">
                  <c:v>1.0454934258007684</c:v>
                </c:pt>
                <c:pt idx="165">
                  <c:v>4.5121926810188029</c:v>
                </c:pt>
                <c:pt idx="166">
                  <c:v>0.68989182262838833</c:v>
                </c:pt>
                <c:pt idx="167">
                  <c:v>0.22501454602875076</c:v>
                </c:pt>
                <c:pt idx="168">
                  <c:v>0.28403282844254668</c:v>
                </c:pt>
                <c:pt idx="169">
                  <c:v>5.0338003282272357E-2</c:v>
                </c:pt>
                <c:pt idx="170">
                  <c:v>0.20711286831502881</c:v>
                </c:pt>
                <c:pt idx="171">
                  <c:v>2.187688973441722</c:v>
                </c:pt>
                <c:pt idx="172">
                  <c:v>0.31509487198386193</c:v>
                </c:pt>
                <c:pt idx="173">
                  <c:v>0.35482191804034252</c:v>
                </c:pt>
                <c:pt idx="174">
                  <c:v>1.9139091737580041</c:v>
                </c:pt>
                <c:pt idx="175">
                  <c:v>2.3141012345044132</c:v>
                </c:pt>
                <c:pt idx="176">
                  <c:v>0.3352157464412121</c:v>
                </c:pt>
                <c:pt idx="177">
                  <c:v>0.1531785813913786</c:v>
                </c:pt>
                <c:pt idx="178">
                  <c:v>1.5894220889632708E-2</c:v>
                </c:pt>
                <c:pt idx="179">
                  <c:v>0.15368964150765407</c:v>
                </c:pt>
                <c:pt idx="180">
                  <c:v>5.0722844665854238E-3</c:v>
                </c:pt>
                <c:pt idx="181">
                  <c:v>0</c:v>
                </c:pt>
                <c:pt idx="182">
                  <c:v>0</c:v>
                </c:pt>
                <c:pt idx="183">
                  <c:v>0.1442502657427597</c:v>
                </c:pt>
                <c:pt idx="184">
                  <c:v>0.28737680795130066</c:v>
                </c:pt>
                <c:pt idx="185">
                  <c:v>3.8022281853028451E-2</c:v>
                </c:pt>
                <c:pt idx="186">
                  <c:v>1.5542432506226517E-2</c:v>
                </c:pt>
                <c:pt idx="187">
                  <c:v>1.2593839429049467E-2</c:v>
                </c:pt>
                <c:pt idx="188">
                  <c:v>0.54847727745400254</c:v>
                </c:pt>
                <c:pt idx="189">
                  <c:v>7.4999302062280515</c:v>
                </c:pt>
                <c:pt idx="190">
                  <c:v>1.1108134915706001</c:v>
                </c:pt>
                <c:pt idx="191">
                  <c:v>0.20888647333033145</c:v>
                </c:pt>
                <c:pt idx="192">
                  <c:v>0.99666468606023262</c:v>
                </c:pt>
                <c:pt idx="193">
                  <c:v>3.9497625407567631</c:v>
                </c:pt>
                <c:pt idx="194">
                  <c:v>0.96327899277580331</c:v>
                </c:pt>
                <c:pt idx="195">
                  <c:v>0.7572014695864252</c:v>
                </c:pt>
                <c:pt idx="196">
                  <c:v>0.13110344501939908</c:v>
                </c:pt>
                <c:pt idx="197">
                  <c:v>5.5664254766717207E-2</c:v>
                </c:pt>
                <c:pt idx="198">
                  <c:v>4.2672556850872852E-2</c:v>
                </c:pt>
                <c:pt idx="199">
                  <c:v>0.5368640368639539</c:v>
                </c:pt>
                <c:pt idx="200">
                  <c:v>7.9531352066250185E-2</c:v>
                </c:pt>
                <c:pt idx="201">
                  <c:v>0</c:v>
                </c:pt>
                <c:pt idx="202">
                  <c:v>0.21343926345764663</c:v>
                </c:pt>
                <c:pt idx="203">
                  <c:v>1.1701385344141646</c:v>
                </c:pt>
                <c:pt idx="204">
                  <c:v>0.17039638903241189</c:v>
                </c:pt>
                <c:pt idx="205">
                  <c:v>9.557444031600644E-2</c:v>
                </c:pt>
                <c:pt idx="206">
                  <c:v>4.7227760719765817E-2</c:v>
                </c:pt>
                <c:pt idx="207">
                  <c:v>0.54919484431715837</c:v>
                </c:pt>
                <c:pt idx="208">
                  <c:v>0.16290095225057044</c:v>
                </c:pt>
                <c:pt idx="209">
                  <c:v>0.49389219724921746</c:v>
                </c:pt>
                <c:pt idx="210">
                  <c:v>0.13926769859491395</c:v>
                </c:pt>
                <c:pt idx="211">
                  <c:v>0.16040638682451908</c:v>
                </c:pt>
                <c:pt idx="212">
                  <c:v>1.7171530319184034E-2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0.16685221906044634</c:v>
                </c:pt>
                <c:pt idx="217">
                  <c:v>3.697917567838144</c:v>
                </c:pt>
                <c:pt idx="218">
                  <c:v>0.59074919714852547</c:v>
                </c:pt>
                <c:pt idx="219">
                  <c:v>9.4889482435635303E-2</c:v>
                </c:pt>
                <c:pt idx="220">
                  <c:v>0.63621487851274772</c:v>
                </c:pt>
                <c:pt idx="221">
                  <c:v>1.4409387432880245</c:v>
                </c:pt>
                <c:pt idx="222">
                  <c:v>0.29179048902424398</c:v>
                </c:pt>
                <c:pt idx="223">
                  <c:v>0.45293135330426837</c:v>
                </c:pt>
                <c:pt idx="224">
                  <c:v>0.10230799599830633</c:v>
                </c:pt>
                <c:pt idx="225">
                  <c:v>9.8026364493217708E-2</c:v>
                </c:pt>
                <c:pt idx="226">
                  <c:v>1.8398831148860952E-2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7.1664043564279162E-2</c:v>
                </c:pt>
                <c:pt idx="232">
                  <c:v>1.9080481814836441E-2</c:v>
                </c:pt>
                <c:pt idx="233">
                  <c:v>0</c:v>
                </c:pt>
                <c:pt idx="234">
                  <c:v>1.7768002220633624E-2</c:v>
                </c:pt>
                <c:pt idx="235">
                  <c:v>0.26433531532686061</c:v>
                </c:pt>
                <c:pt idx="236">
                  <c:v>0.39341627387007494</c:v>
                </c:pt>
                <c:pt idx="237">
                  <c:v>1.4265512841328725</c:v>
                </c:pt>
                <c:pt idx="238">
                  <c:v>0.70150720167160774</c:v>
                </c:pt>
                <c:pt idx="239">
                  <c:v>1.9344514389357685</c:v>
                </c:pt>
                <c:pt idx="240">
                  <c:v>0.55620855373910905</c:v>
                </c:pt>
                <c:pt idx="241">
                  <c:v>0.65301198815009842</c:v>
                </c:pt>
                <c:pt idx="242">
                  <c:v>0.15209622065424341</c:v>
                </c:pt>
                <c:pt idx="243">
                  <c:v>8.3000007584822053E-2</c:v>
                </c:pt>
                <c:pt idx="244">
                  <c:v>4.8511420634124326E-3</c:v>
                </c:pt>
                <c:pt idx="245">
                  <c:v>0.1744911924311448</c:v>
                </c:pt>
                <c:pt idx="246">
                  <c:v>2.2970954270164264E-2</c:v>
                </c:pt>
                <c:pt idx="247">
                  <c:v>0</c:v>
                </c:pt>
                <c:pt idx="248">
                  <c:v>6.2469912866406285E-4</c:v>
                </c:pt>
                <c:pt idx="249">
                  <c:v>7.9770041026732852E-2</c:v>
                </c:pt>
                <c:pt idx="250">
                  <c:v>0.15225770745135586</c:v>
                </c:pt>
                <c:pt idx="251">
                  <c:v>0.8356983762834006</c:v>
                </c:pt>
                <c:pt idx="252">
                  <c:v>0.26182514033053211</c:v>
                </c:pt>
                <c:pt idx="253">
                  <c:v>0.19891567977332017</c:v>
                </c:pt>
                <c:pt idx="254">
                  <c:v>0.58011825650520132</c:v>
                </c:pt>
                <c:pt idx="255">
                  <c:v>2.2694751117950966</c:v>
                </c:pt>
                <c:pt idx="256">
                  <c:v>0.64801336366992601</c:v>
                </c:pt>
                <c:pt idx="257">
                  <c:v>0.45206148962589177</c:v>
                </c:pt>
                <c:pt idx="258">
                  <c:v>0.10017477246702514</c:v>
                </c:pt>
                <c:pt idx="259">
                  <c:v>5.0720510318956712E-2</c:v>
                </c:pt>
                <c:pt idx="260">
                  <c:v>1.2758979692017308E-2</c:v>
                </c:pt>
                <c:pt idx="261">
                  <c:v>1.346370927192108E-5</c:v>
                </c:pt>
                <c:pt idx="262">
                  <c:v>2.1387762048854782E-3</c:v>
                </c:pt>
                <c:pt idx="263">
                  <c:v>1.2627670454541303E-2</c:v>
                </c:pt>
                <c:pt idx="264">
                  <c:v>0</c:v>
                </c:pt>
                <c:pt idx="265">
                  <c:v>3.4772343605150892E-3</c:v>
                </c:pt>
                <c:pt idx="266">
                  <c:v>4.1311879261340105E-2</c:v>
                </c:pt>
                <c:pt idx="267">
                  <c:v>0.37093219143110306</c:v>
                </c:pt>
                <c:pt idx="268">
                  <c:v>0.68504941561020738</c:v>
                </c:pt>
                <c:pt idx="269">
                  <c:v>4.882309569989661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15D-4F48-B627-340275CBD536}"/>
            </c:ext>
          </c:extLst>
        </c:ser>
        <c:ser>
          <c:idx val="21"/>
          <c:order val="21"/>
          <c:tx>
            <c:strRef>
              <c:f>'Mass Spectra pH 4 pos'!$W$1</c:f>
              <c:strCache>
                <c:ptCount val="1"/>
              </c:strCache>
            </c:strRef>
          </c:tx>
          <c:spPr>
            <a:ln w="95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pos'!$W$2:$W$271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1.6732325497320983</c:v>
                </c:pt>
                <c:pt idx="4">
                  <c:v>0.15428892756834936</c:v>
                </c:pt>
                <c:pt idx="5">
                  <c:v>2.4658087393693514E-2</c:v>
                </c:pt>
                <c:pt idx="6">
                  <c:v>3.6517841004961148E-3</c:v>
                </c:pt>
                <c:pt idx="7">
                  <c:v>7.5113202076402636E-3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1.4122186975652158</c:v>
                </c:pt>
                <c:pt idx="12">
                  <c:v>0.37397200568439326</c:v>
                </c:pt>
                <c:pt idx="13">
                  <c:v>7.5177017103148467</c:v>
                </c:pt>
                <c:pt idx="14">
                  <c:v>0.65969107510800862</c:v>
                </c:pt>
                <c:pt idx="15">
                  <c:v>5.7459597004453977</c:v>
                </c:pt>
                <c:pt idx="16">
                  <c:v>10.58311274037279</c:v>
                </c:pt>
                <c:pt idx="17">
                  <c:v>28.128150326160625</c:v>
                </c:pt>
                <c:pt idx="18">
                  <c:v>2.3924929817910785</c:v>
                </c:pt>
                <c:pt idx="19">
                  <c:v>0.16028313387087964</c:v>
                </c:pt>
                <c:pt idx="20">
                  <c:v>3.4658180263550116E-2</c:v>
                </c:pt>
                <c:pt idx="21">
                  <c:v>0</c:v>
                </c:pt>
                <c:pt idx="22">
                  <c:v>0</c:v>
                </c:pt>
                <c:pt idx="23">
                  <c:v>0.11368884360787374</c:v>
                </c:pt>
                <c:pt idx="24">
                  <c:v>0.14095343044148792</c:v>
                </c:pt>
                <c:pt idx="25">
                  <c:v>3.5440791066474944</c:v>
                </c:pt>
                <c:pt idx="26">
                  <c:v>0.41500365859437405</c:v>
                </c:pt>
                <c:pt idx="27">
                  <c:v>5.3054073433225053</c:v>
                </c:pt>
                <c:pt idx="28">
                  <c:v>0.27829085337981307</c:v>
                </c:pt>
                <c:pt idx="29">
                  <c:v>0</c:v>
                </c:pt>
                <c:pt idx="30">
                  <c:v>0.40777711874288175</c:v>
                </c:pt>
                <c:pt idx="31">
                  <c:v>1.3766928048344611</c:v>
                </c:pt>
                <c:pt idx="32">
                  <c:v>6.9780091527329821E-2</c:v>
                </c:pt>
                <c:pt idx="33">
                  <c:v>0.54932516227940809</c:v>
                </c:pt>
                <c:pt idx="34">
                  <c:v>5.4242570122302309</c:v>
                </c:pt>
                <c:pt idx="35">
                  <c:v>100</c:v>
                </c:pt>
                <c:pt idx="36">
                  <c:v>3.7252802651558503</c:v>
                </c:pt>
                <c:pt idx="37">
                  <c:v>1.5444322006311744</c:v>
                </c:pt>
                <c:pt idx="38">
                  <c:v>0.75805403658306392</c:v>
                </c:pt>
                <c:pt idx="39">
                  <c:v>8.3550738819942865</c:v>
                </c:pt>
                <c:pt idx="40">
                  <c:v>0.82825617812802688</c:v>
                </c:pt>
                <c:pt idx="41">
                  <c:v>5.2570419347415367</c:v>
                </c:pt>
                <c:pt idx="42">
                  <c:v>1.5509523926169568</c:v>
                </c:pt>
                <c:pt idx="43">
                  <c:v>4.7934072599096478</c:v>
                </c:pt>
                <c:pt idx="44">
                  <c:v>0.79359774773372738</c:v>
                </c:pt>
                <c:pt idx="45">
                  <c:v>4.3853846918462542</c:v>
                </c:pt>
                <c:pt idx="46">
                  <c:v>0.36704564223912434</c:v>
                </c:pt>
                <c:pt idx="47">
                  <c:v>0.39104448054515201</c:v>
                </c:pt>
                <c:pt idx="48">
                  <c:v>0</c:v>
                </c:pt>
                <c:pt idx="49">
                  <c:v>0</c:v>
                </c:pt>
                <c:pt idx="50">
                  <c:v>0.12592180414155726</c:v>
                </c:pt>
                <c:pt idx="51">
                  <c:v>0.57185290645234588</c:v>
                </c:pt>
                <c:pt idx="52">
                  <c:v>0.51140680943330774</c:v>
                </c:pt>
                <c:pt idx="53">
                  <c:v>4.7761925182423974</c:v>
                </c:pt>
                <c:pt idx="54">
                  <c:v>0.62150125670526024</c:v>
                </c:pt>
                <c:pt idx="55">
                  <c:v>2.5478930426674493</c:v>
                </c:pt>
                <c:pt idx="56">
                  <c:v>1.0892123167349106</c:v>
                </c:pt>
                <c:pt idx="57">
                  <c:v>1.2063864019831811</c:v>
                </c:pt>
                <c:pt idx="58">
                  <c:v>1.2892768151908229</c:v>
                </c:pt>
                <c:pt idx="59">
                  <c:v>6.9246616744200642</c:v>
                </c:pt>
                <c:pt idx="60">
                  <c:v>0</c:v>
                </c:pt>
                <c:pt idx="61">
                  <c:v>0</c:v>
                </c:pt>
                <c:pt idx="62">
                  <c:v>1.4459681867623413</c:v>
                </c:pt>
                <c:pt idx="63">
                  <c:v>25.498155890717499</c:v>
                </c:pt>
                <c:pt idx="64">
                  <c:v>2.0777259344057399</c:v>
                </c:pt>
                <c:pt idx="65">
                  <c:v>10.462894133739285</c:v>
                </c:pt>
                <c:pt idx="66">
                  <c:v>1.8330469675606336</c:v>
                </c:pt>
                <c:pt idx="67">
                  <c:v>7.260039994641116</c:v>
                </c:pt>
                <c:pt idx="68">
                  <c:v>0.44205843117717258</c:v>
                </c:pt>
                <c:pt idx="69">
                  <c:v>0.20064984995533511</c:v>
                </c:pt>
                <c:pt idx="70">
                  <c:v>0.22223273130749949</c:v>
                </c:pt>
                <c:pt idx="71">
                  <c:v>1.3408924594029032</c:v>
                </c:pt>
                <c:pt idx="72">
                  <c:v>0.52154739350616808</c:v>
                </c:pt>
                <c:pt idx="73">
                  <c:v>2.7175626832954332</c:v>
                </c:pt>
                <c:pt idx="74">
                  <c:v>0</c:v>
                </c:pt>
                <c:pt idx="75">
                  <c:v>0</c:v>
                </c:pt>
                <c:pt idx="76">
                  <c:v>0.3157203121781515</c:v>
                </c:pt>
                <c:pt idx="77">
                  <c:v>0.69453872709141029</c:v>
                </c:pt>
                <c:pt idx="78">
                  <c:v>0.36229010250772187</c:v>
                </c:pt>
                <c:pt idx="79">
                  <c:v>0.88931242080791695</c:v>
                </c:pt>
                <c:pt idx="80">
                  <c:v>5.2766912590100938</c:v>
                </c:pt>
                <c:pt idx="81">
                  <c:v>39.7157933707037</c:v>
                </c:pt>
                <c:pt idx="82">
                  <c:v>2.4960294698707597</c:v>
                </c:pt>
                <c:pt idx="83">
                  <c:v>0.35576780842886752</c:v>
                </c:pt>
                <c:pt idx="84">
                  <c:v>4.8236623858851031E-2</c:v>
                </c:pt>
                <c:pt idx="85">
                  <c:v>0.19514522903272979</c:v>
                </c:pt>
                <c:pt idx="86">
                  <c:v>0.59529699862702157</c:v>
                </c:pt>
                <c:pt idx="87">
                  <c:v>4.0572461225878351</c:v>
                </c:pt>
                <c:pt idx="88">
                  <c:v>1.5369973562300181</c:v>
                </c:pt>
                <c:pt idx="89">
                  <c:v>9.1527308246025036</c:v>
                </c:pt>
                <c:pt idx="90">
                  <c:v>0.62779425166141578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0.14529186451545464</c:v>
                </c:pt>
                <c:pt idx="95">
                  <c:v>0.5553874290049996</c:v>
                </c:pt>
                <c:pt idx="96">
                  <c:v>0.14687104593764427</c:v>
                </c:pt>
                <c:pt idx="97">
                  <c:v>0.43548516209537069</c:v>
                </c:pt>
                <c:pt idx="98">
                  <c:v>1.1521817006351864</c:v>
                </c:pt>
                <c:pt idx="99">
                  <c:v>7.8002159388197034</c:v>
                </c:pt>
                <c:pt idx="100">
                  <c:v>0.95457706060666314</c:v>
                </c:pt>
                <c:pt idx="101">
                  <c:v>3.3654203943849081</c:v>
                </c:pt>
                <c:pt idx="102">
                  <c:v>0.34602383176943646</c:v>
                </c:pt>
                <c:pt idx="103">
                  <c:v>0.50655883236297949</c:v>
                </c:pt>
                <c:pt idx="104">
                  <c:v>0.79663483077125374</c:v>
                </c:pt>
                <c:pt idx="105">
                  <c:v>5.3230121054079982</c:v>
                </c:pt>
                <c:pt idx="106">
                  <c:v>0.68516538030236196</c:v>
                </c:pt>
                <c:pt idx="107">
                  <c:v>1.2863805253485896</c:v>
                </c:pt>
                <c:pt idx="108">
                  <c:v>0.495970424690856</c:v>
                </c:pt>
                <c:pt idx="109">
                  <c:v>1.3903608652673003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1.5892526957544304</c:v>
                </c:pt>
                <c:pt idx="114">
                  <c:v>0.5859732709091372</c:v>
                </c:pt>
                <c:pt idx="115">
                  <c:v>2.759757503669102</c:v>
                </c:pt>
                <c:pt idx="116">
                  <c:v>0.46654632650503641</c:v>
                </c:pt>
                <c:pt idx="117">
                  <c:v>1.276088982441212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0.43618638877809002</c:v>
                </c:pt>
                <c:pt idx="123">
                  <c:v>2.7879695723937252</c:v>
                </c:pt>
                <c:pt idx="124">
                  <c:v>0.3484253650545347</c:v>
                </c:pt>
                <c:pt idx="125">
                  <c:v>0.67951500576460699</c:v>
                </c:pt>
                <c:pt idx="126">
                  <c:v>0.16306765996772771</c:v>
                </c:pt>
                <c:pt idx="127">
                  <c:v>0.27861644977414324</c:v>
                </c:pt>
                <c:pt idx="128">
                  <c:v>0</c:v>
                </c:pt>
                <c:pt idx="129">
                  <c:v>1.6375593434513389</c:v>
                </c:pt>
                <c:pt idx="130">
                  <c:v>0.21494158085964069</c:v>
                </c:pt>
                <c:pt idx="131">
                  <c:v>0.6006523331265432</c:v>
                </c:pt>
                <c:pt idx="132">
                  <c:v>0.58003279982216238</c:v>
                </c:pt>
                <c:pt idx="133">
                  <c:v>3.1619320048551187</c:v>
                </c:pt>
                <c:pt idx="134">
                  <c:v>0.37367649251981044</c:v>
                </c:pt>
                <c:pt idx="135">
                  <c:v>1.2265698333056096</c:v>
                </c:pt>
                <c:pt idx="136">
                  <c:v>0</c:v>
                </c:pt>
                <c:pt idx="137">
                  <c:v>0.50594730257310794</c:v>
                </c:pt>
                <c:pt idx="138">
                  <c:v>0</c:v>
                </c:pt>
                <c:pt idx="139">
                  <c:v>1.6773483783307408E-3</c:v>
                </c:pt>
                <c:pt idx="140">
                  <c:v>0</c:v>
                </c:pt>
                <c:pt idx="141">
                  <c:v>0.23336754026925277</c:v>
                </c:pt>
                <c:pt idx="142">
                  <c:v>0.4069720744626773</c:v>
                </c:pt>
                <c:pt idx="143">
                  <c:v>2.8180525259193523</c:v>
                </c:pt>
                <c:pt idx="144">
                  <c:v>0.57837050705146298</c:v>
                </c:pt>
                <c:pt idx="145">
                  <c:v>1.2269499887337241</c:v>
                </c:pt>
                <c:pt idx="146">
                  <c:v>0.5530587079886361</c:v>
                </c:pt>
                <c:pt idx="147">
                  <c:v>2.1043920771793849</c:v>
                </c:pt>
                <c:pt idx="148">
                  <c:v>0.23316230312035838</c:v>
                </c:pt>
                <c:pt idx="149">
                  <c:v>5.6333508065640109E-2</c:v>
                </c:pt>
                <c:pt idx="150">
                  <c:v>5.7747817821747142E-2</c:v>
                </c:pt>
                <c:pt idx="151">
                  <c:v>0.36087336239533696</c:v>
                </c:pt>
                <c:pt idx="152">
                  <c:v>5.5418792956179339E-2</c:v>
                </c:pt>
                <c:pt idx="153">
                  <c:v>0.20204989854124028</c:v>
                </c:pt>
                <c:pt idx="154">
                  <c:v>2.9659763515547999E-2</c:v>
                </c:pt>
                <c:pt idx="155">
                  <c:v>3.8783699962694394E-2</c:v>
                </c:pt>
                <c:pt idx="156">
                  <c:v>0.11823239924773916</c:v>
                </c:pt>
                <c:pt idx="157">
                  <c:v>0.42169435805660804</c:v>
                </c:pt>
                <c:pt idx="158">
                  <c:v>0.11397188228470077</c:v>
                </c:pt>
                <c:pt idx="159">
                  <c:v>0.3096419157605777</c:v>
                </c:pt>
                <c:pt idx="160">
                  <c:v>0.32332137500717478</c:v>
                </c:pt>
                <c:pt idx="161">
                  <c:v>2.392443798135401</c:v>
                </c:pt>
                <c:pt idx="162">
                  <c:v>0.30648868128386297</c:v>
                </c:pt>
                <c:pt idx="163">
                  <c:v>8.6274354607325757E-2</c:v>
                </c:pt>
                <c:pt idx="164">
                  <c:v>1.1313408810415748</c:v>
                </c:pt>
                <c:pt idx="165">
                  <c:v>4.7687102451652263</c:v>
                </c:pt>
                <c:pt idx="166">
                  <c:v>0.80261807974951915</c:v>
                </c:pt>
                <c:pt idx="167">
                  <c:v>0.29584932299850275</c:v>
                </c:pt>
                <c:pt idx="168">
                  <c:v>0.35587962872144746</c:v>
                </c:pt>
                <c:pt idx="169">
                  <c:v>7.8364815352992626E-2</c:v>
                </c:pt>
                <c:pt idx="170">
                  <c:v>0.16548933110043726</c:v>
                </c:pt>
                <c:pt idx="171">
                  <c:v>1.7193451632084098</c:v>
                </c:pt>
                <c:pt idx="172">
                  <c:v>0.24162730181567948</c:v>
                </c:pt>
                <c:pt idx="173">
                  <c:v>0.5446430125373477</c:v>
                </c:pt>
                <c:pt idx="174">
                  <c:v>2.844978825417853</c:v>
                </c:pt>
                <c:pt idx="175">
                  <c:v>3.058449512145577</c:v>
                </c:pt>
                <c:pt idx="176">
                  <c:v>0.48134977093018461</c:v>
                </c:pt>
                <c:pt idx="177">
                  <c:v>0.2235073567271712</c:v>
                </c:pt>
                <c:pt idx="178">
                  <c:v>4.4278897447112726E-2</c:v>
                </c:pt>
                <c:pt idx="179">
                  <c:v>0.25420834518808522</c:v>
                </c:pt>
                <c:pt idx="180">
                  <c:v>2.9961087289783705E-2</c:v>
                </c:pt>
                <c:pt idx="181">
                  <c:v>0</c:v>
                </c:pt>
                <c:pt idx="182">
                  <c:v>0</c:v>
                </c:pt>
                <c:pt idx="183">
                  <c:v>0.156177837055334</c:v>
                </c:pt>
                <c:pt idx="184">
                  <c:v>0.43496233567605452</c:v>
                </c:pt>
                <c:pt idx="185">
                  <c:v>7.2907004804543957E-2</c:v>
                </c:pt>
                <c:pt idx="186">
                  <c:v>3.2447391739088637E-2</c:v>
                </c:pt>
                <c:pt idx="187">
                  <c:v>5.2236969932469707E-2</c:v>
                </c:pt>
                <c:pt idx="188">
                  <c:v>0.54032721809749906</c:v>
                </c:pt>
                <c:pt idx="189">
                  <c:v>7.2014742902828832</c:v>
                </c:pt>
                <c:pt idx="190">
                  <c:v>1.0953841175484258</c:v>
                </c:pt>
                <c:pt idx="191">
                  <c:v>0.25006748985259775</c:v>
                </c:pt>
                <c:pt idx="192">
                  <c:v>0.97688752272046864</c:v>
                </c:pt>
                <c:pt idx="193">
                  <c:v>3.4083578702835164</c:v>
                </c:pt>
                <c:pt idx="194">
                  <c:v>0.88250940376612264</c:v>
                </c:pt>
                <c:pt idx="195">
                  <c:v>0.68193278299534255</c:v>
                </c:pt>
                <c:pt idx="196">
                  <c:v>0.11676723218890178</c:v>
                </c:pt>
                <c:pt idx="197">
                  <c:v>5.7065610398968312E-2</c:v>
                </c:pt>
                <c:pt idx="198">
                  <c:v>6.1508360329242305E-2</c:v>
                </c:pt>
                <c:pt idx="199">
                  <c:v>0.82055006202103087</c:v>
                </c:pt>
                <c:pt idx="200">
                  <c:v>0.14741332830966861</c:v>
                </c:pt>
                <c:pt idx="201">
                  <c:v>1.4408482156106761E-2</c:v>
                </c:pt>
                <c:pt idx="202">
                  <c:v>0.32222514645640982</c:v>
                </c:pt>
                <c:pt idx="203">
                  <c:v>1.7940822597042605</c:v>
                </c:pt>
                <c:pt idx="204">
                  <c:v>0.24534114741131915</c:v>
                </c:pt>
                <c:pt idx="205">
                  <c:v>0.14721438033907816</c:v>
                </c:pt>
                <c:pt idx="206">
                  <c:v>6.5157852151077736E-2</c:v>
                </c:pt>
                <c:pt idx="207">
                  <c:v>0.8011994069288082</c:v>
                </c:pt>
                <c:pt idx="208">
                  <c:v>0.19938673804734791</c:v>
                </c:pt>
                <c:pt idx="209">
                  <c:v>0.44333190152353014</c:v>
                </c:pt>
                <c:pt idx="210">
                  <c:v>0.14282083652785926</c:v>
                </c:pt>
                <c:pt idx="211">
                  <c:v>0.17002677616186734</c:v>
                </c:pt>
                <c:pt idx="212">
                  <c:v>3.4654220300761422E-2</c:v>
                </c:pt>
                <c:pt idx="213">
                  <c:v>0</c:v>
                </c:pt>
                <c:pt idx="214">
                  <c:v>1.4362970763920558E-2</c:v>
                </c:pt>
                <c:pt idx="215">
                  <c:v>0</c:v>
                </c:pt>
                <c:pt idx="216">
                  <c:v>0.37639188848252914</c:v>
                </c:pt>
                <c:pt idx="217">
                  <c:v>6.4385821110379391</c:v>
                </c:pt>
                <c:pt idx="218">
                  <c:v>1.1205428507203383</c:v>
                </c:pt>
                <c:pt idx="219">
                  <c:v>0.25805850539389302</c:v>
                </c:pt>
                <c:pt idx="220">
                  <c:v>1.2294378026932802</c:v>
                </c:pt>
                <c:pt idx="221">
                  <c:v>2.322503376911909</c:v>
                </c:pt>
                <c:pt idx="222">
                  <c:v>0.44395065094159181</c:v>
                </c:pt>
                <c:pt idx="223">
                  <c:v>0.43069090901931678</c:v>
                </c:pt>
                <c:pt idx="224">
                  <c:v>0.11190952377027907</c:v>
                </c:pt>
                <c:pt idx="225">
                  <c:v>8.4439467899838735E-2</c:v>
                </c:pt>
                <c:pt idx="226">
                  <c:v>1.7125373481863167E-2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0.11612503128947327</c:v>
                </c:pt>
                <c:pt idx="232">
                  <c:v>3.1516420393687822E-2</c:v>
                </c:pt>
                <c:pt idx="233">
                  <c:v>0</c:v>
                </c:pt>
                <c:pt idx="234">
                  <c:v>4.0064698593580271E-2</c:v>
                </c:pt>
                <c:pt idx="235">
                  <c:v>0.57098609464467676</c:v>
                </c:pt>
                <c:pt idx="236">
                  <c:v>0.34731048563708045</c:v>
                </c:pt>
                <c:pt idx="237">
                  <c:v>1.1313763030249606</c:v>
                </c:pt>
                <c:pt idx="238">
                  <c:v>0.60498488010011997</c:v>
                </c:pt>
                <c:pt idx="239">
                  <c:v>1.9105503321841362</c:v>
                </c:pt>
                <c:pt idx="240">
                  <c:v>0.59000353973397468</c:v>
                </c:pt>
                <c:pt idx="241">
                  <c:v>0.62850227590227836</c:v>
                </c:pt>
                <c:pt idx="242">
                  <c:v>0.15195741021469789</c:v>
                </c:pt>
                <c:pt idx="243">
                  <c:v>0.11879786325590933</c:v>
                </c:pt>
                <c:pt idx="244">
                  <c:v>2.8316722264036993E-2</c:v>
                </c:pt>
                <c:pt idx="245">
                  <c:v>0.62822909624226153</c:v>
                </c:pt>
                <c:pt idx="246">
                  <c:v>0.10150936041898084</c:v>
                </c:pt>
                <c:pt idx="247">
                  <c:v>0</c:v>
                </c:pt>
                <c:pt idx="248">
                  <c:v>1.8223582406229528E-2</c:v>
                </c:pt>
                <c:pt idx="249">
                  <c:v>0.19477717214306267</c:v>
                </c:pt>
                <c:pt idx="250">
                  <c:v>0.11444835713892336</c:v>
                </c:pt>
                <c:pt idx="251">
                  <c:v>0.50901329463570366</c:v>
                </c:pt>
                <c:pt idx="252">
                  <c:v>0.16902525422732387</c:v>
                </c:pt>
                <c:pt idx="253">
                  <c:v>0.13918191479375755</c:v>
                </c:pt>
                <c:pt idx="254">
                  <c:v>0.46088911865931281</c:v>
                </c:pt>
                <c:pt idx="255">
                  <c:v>1.8489154538798369</c:v>
                </c:pt>
                <c:pt idx="256">
                  <c:v>0.56408195349425749</c:v>
                </c:pt>
                <c:pt idx="257">
                  <c:v>0.38562701895129881</c:v>
                </c:pt>
                <c:pt idx="258">
                  <c:v>9.4602041036394163E-2</c:v>
                </c:pt>
                <c:pt idx="259">
                  <c:v>8.7038906204764357E-2</c:v>
                </c:pt>
                <c:pt idx="260">
                  <c:v>1.4716842325072317E-2</c:v>
                </c:pt>
                <c:pt idx="261">
                  <c:v>2.1225543061243303E-3</c:v>
                </c:pt>
                <c:pt idx="262">
                  <c:v>7.4474772120382282E-3</c:v>
                </c:pt>
                <c:pt idx="263">
                  <c:v>8.1471108614667137E-2</c:v>
                </c:pt>
                <c:pt idx="264">
                  <c:v>1.1705626759312712E-2</c:v>
                </c:pt>
                <c:pt idx="265">
                  <c:v>9.0180552032690982E-3</c:v>
                </c:pt>
                <c:pt idx="266">
                  <c:v>3.6486211147622787E-2</c:v>
                </c:pt>
                <c:pt idx="267">
                  <c:v>0.31657026798586207</c:v>
                </c:pt>
                <c:pt idx="268">
                  <c:v>0.53917142987974775</c:v>
                </c:pt>
                <c:pt idx="269">
                  <c:v>3.7548199762843941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15D-4F48-B627-340275CBD536}"/>
            </c:ext>
          </c:extLst>
        </c:ser>
        <c:ser>
          <c:idx val="22"/>
          <c:order val="22"/>
          <c:tx>
            <c:strRef>
              <c:f>'Mass Spectra pH 4 pos'!$X$1</c:f>
              <c:strCache>
                <c:ptCount val="1"/>
              </c:strCache>
            </c:strRef>
          </c:tx>
          <c:spPr>
            <a:ln w="95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pos'!$X$2:$X$271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1.7928105126631231</c:v>
                </c:pt>
                <c:pt idx="4">
                  <c:v>0.17187695746644127</c:v>
                </c:pt>
                <c:pt idx="5">
                  <c:v>1.7627053572238351E-2</c:v>
                </c:pt>
                <c:pt idx="6">
                  <c:v>1.8246266674012055E-3</c:v>
                </c:pt>
                <c:pt idx="7">
                  <c:v>6.3755213987491555E-3</c:v>
                </c:pt>
                <c:pt idx="8">
                  <c:v>1.072524628234288E-3</c:v>
                </c:pt>
                <c:pt idx="9">
                  <c:v>0.1787533407832807</c:v>
                </c:pt>
                <c:pt idx="10">
                  <c:v>0</c:v>
                </c:pt>
                <c:pt idx="11">
                  <c:v>1.9765223425400698</c:v>
                </c:pt>
                <c:pt idx="12">
                  <c:v>0.81842602762651562</c:v>
                </c:pt>
                <c:pt idx="13">
                  <c:v>10.26246222132162</c:v>
                </c:pt>
                <c:pt idx="14">
                  <c:v>0.81089853090977138</c:v>
                </c:pt>
                <c:pt idx="15">
                  <c:v>8.2173654967236853</c:v>
                </c:pt>
                <c:pt idx="16">
                  <c:v>13.359845299482721</c:v>
                </c:pt>
                <c:pt idx="17">
                  <c:v>25.206138867313303</c:v>
                </c:pt>
                <c:pt idx="18">
                  <c:v>2.1052119874515034</c:v>
                </c:pt>
                <c:pt idx="19">
                  <c:v>0.13224870905841923</c:v>
                </c:pt>
                <c:pt idx="20">
                  <c:v>3.8161973475708967E-2</c:v>
                </c:pt>
                <c:pt idx="21">
                  <c:v>4.1117877310894611E-3</c:v>
                </c:pt>
                <c:pt idx="22">
                  <c:v>0</c:v>
                </c:pt>
                <c:pt idx="23">
                  <c:v>0</c:v>
                </c:pt>
                <c:pt idx="24">
                  <c:v>5.0830696882548522E-2</c:v>
                </c:pt>
                <c:pt idx="25">
                  <c:v>3.4309065099635028</c:v>
                </c:pt>
                <c:pt idx="26">
                  <c:v>0.29592403876588469</c:v>
                </c:pt>
                <c:pt idx="27">
                  <c:v>5.0727038763803636</c:v>
                </c:pt>
                <c:pt idx="28">
                  <c:v>0.24947302878229871</c:v>
                </c:pt>
                <c:pt idx="29">
                  <c:v>0</c:v>
                </c:pt>
                <c:pt idx="30">
                  <c:v>2.1094307833643931E-2</c:v>
                </c:pt>
                <c:pt idx="31">
                  <c:v>2.1114121018254308</c:v>
                </c:pt>
                <c:pt idx="32">
                  <c:v>0</c:v>
                </c:pt>
                <c:pt idx="33">
                  <c:v>0.36789093824854824</c:v>
                </c:pt>
                <c:pt idx="34">
                  <c:v>3.5821295278123872</c:v>
                </c:pt>
                <c:pt idx="35">
                  <c:v>100</c:v>
                </c:pt>
                <c:pt idx="36">
                  <c:v>3.7344173428873368</c:v>
                </c:pt>
                <c:pt idx="37">
                  <c:v>1.5775814659892877</c:v>
                </c:pt>
                <c:pt idx="38">
                  <c:v>0.50319900108736415</c:v>
                </c:pt>
                <c:pt idx="39">
                  <c:v>8.7541579821390165</c:v>
                </c:pt>
                <c:pt idx="40">
                  <c:v>0.7152543584986597</c:v>
                </c:pt>
                <c:pt idx="41">
                  <c:v>5.3148808137876973</c:v>
                </c:pt>
                <c:pt idx="42">
                  <c:v>1.2956237838974534</c:v>
                </c:pt>
                <c:pt idx="43">
                  <c:v>5.0048197630442344</c:v>
                </c:pt>
                <c:pt idx="44">
                  <c:v>0.5917257605597761</c:v>
                </c:pt>
                <c:pt idx="45">
                  <c:v>4.0535696127225691</c:v>
                </c:pt>
                <c:pt idx="46">
                  <c:v>0.27644887075712721</c:v>
                </c:pt>
                <c:pt idx="47">
                  <c:v>0.3928320730632916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1.3347323497098729</c:v>
                </c:pt>
                <c:pt idx="52">
                  <c:v>0.42251484252594657</c:v>
                </c:pt>
                <c:pt idx="53">
                  <c:v>4.7106592358339245</c:v>
                </c:pt>
                <c:pt idx="54">
                  <c:v>0.50441547014237753</c:v>
                </c:pt>
                <c:pt idx="55">
                  <c:v>2.6071430321925702</c:v>
                </c:pt>
                <c:pt idx="56">
                  <c:v>0.97775907494964953</c:v>
                </c:pt>
                <c:pt idx="57">
                  <c:v>0.98801373170996531</c:v>
                </c:pt>
                <c:pt idx="58">
                  <c:v>0.97842440217434345</c:v>
                </c:pt>
                <c:pt idx="59">
                  <c:v>6.7972884889675438</c:v>
                </c:pt>
                <c:pt idx="60">
                  <c:v>0.31337713027472758</c:v>
                </c:pt>
                <c:pt idx="61">
                  <c:v>0</c:v>
                </c:pt>
                <c:pt idx="62">
                  <c:v>1.9783964307960429</c:v>
                </c:pt>
                <c:pt idx="63">
                  <c:v>26.423281655723173</c:v>
                </c:pt>
                <c:pt idx="64">
                  <c:v>2.1256477415916417</c:v>
                </c:pt>
                <c:pt idx="65">
                  <c:v>10.759969482540843</c:v>
                </c:pt>
                <c:pt idx="66">
                  <c:v>1.6095532545956368</c:v>
                </c:pt>
                <c:pt idx="67">
                  <c:v>8.1196857248996146</c:v>
                </c:pt>
                <c:pt idx="68">
                  <c:v>0.49355695792105675</c:v>
                </c:pt>
                <c:pt idx="69">
                  <c:v>0.25996435750203173</c:v>
                </c:pt>
                <c:pt idx="70">
                  <c:v>0.19255053407602937</c:v>
                </c:pt>
                <c:pt idx="71">
                  <c:v>1.4397634328436972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0.86893413319635349</c:v>
                </c:pt>
                <c:pt idx="78">
                  <c:v>0.40634332547051877</c:v>
                </c:pt>
                <c:pt idx="79">
                  <c:v>1.0779749920838395</c:v>
                </c:pt>
                <c:pt idx="80">
                  <c:v>4.2087707342567908</c:v>
                </c:pt>
                <c:pt idx="81">
                  <c:v>35.839896023710089</c:v>
                </c:pt>
                <c:pt idx="82">
                  <c:v>2.165790069121277</c:v>
                </c:pt>
                <c:pt idx="83">
                  <c:v>0.2771497972870906</c:v>
                </c:pt>
                <c:pt idx="84">
                  <c:v>3.6038921325409951E-2</c:v>
                </c:pt>
                <c:pt idx="85">
                  <c:v>0.19854442003225242</c:v>
                </c:pt>
                <c:pt idx="86">
                  <c:v>0.51346875439401396</c:v>
                </c:pt>
                <c:pt idx="87">
                  <c:v>4.460116912135125</c:v>
                </c:pt>
                <c:pt idx="88">
                  <c:v>1.2372053637035969</c:v>
                </c:pt>
                <c:pt idx="89">
                  <c:v>7.8121807289629377</c:v>
                </c:pt>
                <c:pt idx="90">
                  <c:v>0.6540256641144252</c:v>
                </c:pt>
                <c:pt idx="91">
                  <c:v>0.35903007863119157</c:v>
                </c:pt>
                <c:pt idx="92">
                  <c:v>2.3093281949631533E-2</c:v>
                </c:pt>
                <c:pt idx="93">
                  <c:v>9.6701877750857895E-2</c:v>
                </c:pt>
                <c:pt idx="94">
                  <c:v>0.1430927672253039</c:v>
                </c:pt>
                <c:pt idx="95">
                  <c:v>0.5129989006411626</c:v>
                </c:pt>
                <c:pt idx="96">
                  <c:v>0.12755361413747493</c:v>
                </c:pt>
                <c:pt idx="97">
                  <c:v>0.4010560718375285</c:v>
                </c:pt>
                <c:pt idx="98">
                  <c:v>0.99409699256511541</c:v>
                </c:pt>
                <c:pt idx="99">
                  <c:v>7.1871498592474534</c:v>
                </c:pt>
                <c:pt idx="100">
                  <c:v>0.83181046421416793</c:v>
                </c:pt>
                <c:pt idx="101">
                  <c:v>3.5176447613981074</c:v>
                </c:pt>
                <c:pt idx="102">
                  <c:v>0.32720165826772257</c:v>
                </c:pt>
                <c:pt idx="103">
                  <c:v>0.50481787004500567</c:v>
                </c:pt>
                <c:pt idx="104">
                  <c:v>0.7342884238481987</c:v>
                </c:pt>
                <c:pt idx="105">
                  <c:v>5.5085439553649866</c:v>
                </c:pt>
                <c:pt idx="106">
                  <c:v>0.63259883010510132</c:v>
                </c:pt>
                <c:pt idx="107">
                  <c:v>1.222661572187415</c:v>
                </c:pt>
                <c:pt idx="108">
                  <c:v>0.41540062932784161</c:v>
                </c:pt>
                <c:pt idx="109">
                  <c:v>1.3172048073937335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1.5108870169371258</c:v>
                </c:pt>
                <c:pt idx="114">
                  <c:v>0.46852519353732069</c:v>
                </c:pt>
                <c:pt idx="115">
                  <c:v>2.471753705344951</c:v>
                </c:pt>
                <c:pt idx="116">
                  <c:v>0.40473676407569242</c:v>
                </c:pt>
                <c:pt idx="117">
                  <c:v>1.271098957746807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0.39089839376310564</c:v>
                </c:pt>
                <c:pt idx="123">
                  <c:v>2.703277260566975</c:v>
                </c:pt>
                <c:pt idx="124">
                  <c:v>0.33483400690190962</c:v>
                </c:pt>
                <c:pt idx="125">
                  <c:v>0.75244564695904714</c:v>
                </c:pt>
                <c:pt idx="126">
                  <c:v>0.14974327927129902</c:v>
                </c:pt>
                <c:pt idx="127">
                  <c:v>0</c:v>
                </c:pt>
                <c:pt idx="128">
                  <c:v>0</c:v>
                </c:pt>
                <c:pt idx="129">
                  <c:v>0.8193070730222084</c:v>
                </c:pt>
                <c:pt idx="130">
                  <c:v>2.6060941908125253E-2</c:v>
                </c:pt>
                <c:pt idx="131">
                  <c:v>0.50377474299912828</c:v>
                </c:pt>
                <c:pt idx="132">
                  <c:v>0.55554835627826182</c:v>
                </c:pt>
                <c:pt idx="133">
                  <c:v>3.4665501679613149</c:v>
                </c:pt>
                <c:pt idx="134">
                  <c:v>0.43295341663648962</c:v>
                </c:pt>
                <c:pt idx="135">
                  <c:v>1.1730002519832097</c:v>
                </c:pt>
                <c:pt idx="136">
                  <c:v>0.15900082481402181</c:v>
                </c:pt>
                <c:pt idx="137">
                  <c:v>0.65158355392965384</c:v>
                </c:pt>
                <c:pt idx="138">
                  <c:v>8.5697341648923786E-2</c:v>
                </c:pt>
                <c:pt idx="139">
                  <c:v>7.2171448694663742E-2</c:v>
                </c:pt>
                <c:pt idx="140">
                  <c:v>6.1432674381345538E-2</c:v>
                </c:pt>
                <c:pt idx="141">
                  <c:v>0.21841169164435234</c:v>
                </c:pt>
                <c:pt idx="142">
                  <c:v>0.44102103121996872</c:v>
                </c:pt>
                <c:pt idx="143">
                  <c:v>3.6183829348885941</c:v>
                </c:pt>
                <c:pt idx="144">
                  <c:v>0.61554096566166405</c:v>
                </c:pt>
                <c:pt idx="145">
                  <c:v>1.2313165125060834</c:v>
                </c:pt>
                <c:pt idx="146">
                  <c:v>0.44691451307199453</c:v>
                </c:pt>
                <c:pt idx="147">
                  <c:v>1.8322672847074468</c:v>
                </c:pt>
                <c:pt idx="148">
                  <c:v>0.18580635953904345</c:v>
                </c:pt>
                <c:pt idx="149">
                  <c:v>8.1010704244691201E-2</c:v>
                </c:pt>
                <c:pt idx="150">
                  <c:v>5.300565763734736E-2</c:v>
                </c:pt>
                <c:pt idx="151">
                  <c:v>0.32898934229051902</c:v>
                </c:pt>
                <c:pt idx="152">
                  <c:v>4.6081577751433039E-2</c:v>
                </c:pt>
                <c:pt idx="153">
                  <c:v>0.13323811058435309</c:v>
                </c:pt>
                <c:pt idx="154">
                  <c:v>2.7299239218056479E-2</c:v>
                </c:pt>
                <c:pt idx="155">
                  <c:v>3.5793658420079165E-2</c:v>
                </c:pt>
                <c:pt idx="156">
                  <c:v>6.2352274372265967E-2</c:v>
                </c:pt>
                <c:pt idx="157">
                  <c:v>0.34022732329306943</c:v>
                </c:pt>
                <c:pt idx="158">
                  <c:v>9.7859118518017249E-2</c:v>
                </c:pt>
                <c:pt idx="159">
                  <c:v>0.28562888476464737</c:v>
                </c:pt>
                <c:pt idx="160">
                  <c:v>0.27826187900083232</c:v>
                </c:pt>
                <c:pt idx="161">
                  <c:v>2.361546181111791</c:v>
                </c:pt>
                <c:pt idx="162">
                  <c:v>0.29245595133573421</c:v>
                </c:pt>
                <c:pt idx="163">
                  <c:v>8.2667187605595743E-2</c:v>
                </c:pt>
                <c:pt idx="164">
                  <c:v>0.76270589320523596</c:v>
                </c:pt>
                <c:pt idx="165">
                  <c:v>3.6994927056228026</c:v>
                </c:pt>
                <c:pt idx="166">
                  <c:v>0.63288671680002717</c:v>
                </c:pt>
                <c:pt idx="167">
                  <c:v>0.22797168768090936</c:v>
                </c:pt>
                <c:pt idx="168">
                  <c:v>0.30612718433496411</c:v>
                </c:pt>
                <c:pt idx="169">
                  <c:v>5.6507635618824915E-2</c:v>
                </c:pt>
                <c:pt idx="170">
                  <c:v>0.1478216382223683</c:v>
                </c:pt>
                <c:pt idx="171">
                  <c:v>2.0609216066625469</c:v>
                </c:pt>
                <c:pt idx="172">
                  <c:v>0.29096321711399764</c:v>
                </c:pt>
                <c:pt idx="173">
                  <c:v>0.49442362012597779</c:v>
                </c:pt>
                <c:pt idx="174">
                  <c:v>2.6559335998467564</c:v>
                </c:pt>
                <c:pt idx="175">
                  <c:v>2.8858586019684687</c:v>
                </c:pt>
                <c:pt idx="176">
                  <c:v>0.43393240886157586</c:v>
                </c:pt>
                <c:pt idx="177">
                  <c:v>0.20806786849655667</c:v>
                </c:pt>
                <c:pt idx="178">
                  <c:v>3.8527242736770363E-2</c:v>
                </c:pt>
                <c:pt idx="179">
                  <c:v>0.21044149037427543</c:v>
                </c:pt>
                <c:pt idx="180">
                  <c:v>1.8143600624848231E-2</c:v>
                </c:pt>
                <c:pt idx="181">
                  <c:v>1.4725346007334512E-2</c:v>
                </c:pt>
                <c:pt idx="182">
                  <c:v>0</c:v>
                </c:pt>
                <c:pt idx="183">
                  <c:v>0.12736890915302793</c:v>
                </c:pt>
                <c:pt idx="184">
                  <c:v>0.36754861204410039</c:v>
                </c:pt>
                <c:pt idx="185">
                  <c:v>6.0254324245034518E-2</c:v>
                </c:pt>
                <c:pt idx="186">
                  <c:v>2.7238153625636818E-2</c:v>
                </c:pt>
                <c:pt idx="187">
                  <c:v>5.428906418203458E-2</c:v>
                </c:pt>
                <c:pt idx="188">
                  <c:v>0.51509079425972015</c:v>
                </c:pt>
                <c:pt idx="189">
                  <c:v>8.4278963481376525</c:v>
                </c:pt>
                <c:pt idx="190">
                  <c:v>1.2375314317377282</c:v>
                </c:pt>
                <c:pt idx="191">
                  <c:v>0.2261300472833091</c:v>
                </c:pt>
                <c:pt idx="192">
                  <c:v>0.864339603841354</c:v>
                </c:pt>
                <c:pt idx="193">
                  <c:v>3.0084397997246994</c:v>
                </c:pt>
                <c:pt idx="194">
                  <c:v>0.73513090611452347</c:v>
                </c:pt>
                <c:pt idx="195">
                  <c:v>0.62251496076914803</c:v>
                </c:pt>
                <c:pt idx="196">
                  <c:v>0.11258353404508707</c:v>
                </c:pt>
                <c:pt idx="197">
                  <c:v>6.0410084357416231E-2</c:v>
                </c:pt>
                <c:pt idx="198">
                  <c:v>4.6317310838053349E-2</c:v>
                </c:pt>
                <c:pt idx="199">
                  <c:v>0.64650354458449455</c:v>
                </c:pt>
                <c:pt idx="200">
                  <c:v>9.7192543817955737E-2</c:v>
                </c:pt>
                <c:pt idx="201">
                  <c:v>1.9315296125082166E-2</c:v>
                </c:pt>
                <c:pt idx="202">
                  <c:v>0.28130628446610839</c:v>
                </c:pt>
                <c:pt idx="203">
                  <c:v>1.7626119307892294</c:v>
                </c:pt>
                <c:pt idx="204">
                  <c:v>0.2496518040950042</c:v>
                </c:pt>
                <c:pt idx="205">
                  <c:v>0.15340323420039825</c:v>
                </c:pt>
                <c:pt idx="206">
                  <c:v>7.2195924438156492E-2</c:v>
                </c:pt>
                <c:pt idx="207">
                  <c:v>0.71816098085413116</c:v>
                </c:pt>
                <c:pt idx="208">
                  <c:v>0.16660262597301315</c:v>
                </c:pt>
                <c:pt idx="209">
                  <c:v>0.42786950341720797</c:v>
                </c:pt>
                <c:pt idx="210">
                  <c:v>0.10669783607104186</c:v>
                </c:pt>
                <c:pt idx="211">
                  <c:v>0.15904295324224457</c:v>
                </c:pt>
                <c:pt idx="212">
                  <c:v>2.0972431407253373E-2</c:v>
                </c:pt>
                <c:pt idx="213">
                  <c:v>8.8988034684152697E-4</c:v>
                </c:pt>
                <c:pt idx="214">
                  <c:v>1.0650985062371101E-2</c:v>
                </c:pt>
                <c:pt idx="215">
                  <c:v>5.9040734522921752E-3</c:v>
                </c:pt>
                <c:pt idx="216">
                  <c:v>0.30218556320797724</c:v>
                </c:pt>
                <c:pt idx="217">
                  <c:v>5.6600279989870019</c:v>
                </c:pt>
                <c:pt idx="218">
                  <c:v>0.92980826496173974</c:v>
                </c:pt>
                <c:pt idx="219">
                  <c:v>0.22056046270894561</c:v>
                </c:pt>
                <c:pt idx="220">
                  <c:v>1.1974299146003888</c:v>
                </c:pt>
                <c:pt idx="221">
                  <c:v>2.3459146432758948</c:v>
                </c:pt>
                <c:pt idx="222">
                  <c:v>0.38903860153145414</c:v>
                </c:pt>
                <c:pt idx="223">
                  <c:v>0.3747671487947134</c:v>
                </c:pt>
                <c:pt idx="224">
                  <c:v>8.0442319136301454E-2</c:v>
                </c:pt>
                <c:pt idx="225">
                  <c:v>7.0673573179611537E-2</c:v>
                </c:pt>
                <c:pt idx="226">
                  <c:v>1.3868606199473736E-2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4.0581166560158368E-3</c:v>
                </c:pt>
                <c:pt idx="231">
                  <c:v>0.1554904055192283</c:v>
                </c:pt>
                <c:pt idx="232">
                  <c:v>2.9396103349001237E-2</c:v>
                </c:pt>
                <c:pt idx="233">
                  <c:v>0</c:v>
                </c:pt>
                <c:pt idx="234">
                  <c:v>3.295343906718444E-2</c:v>
                </c:pt>
                <c:pt idx="235">
                  <c:v>0.45616302408031317</c:v>
                </c:pt>
                <c:pt idx="236">
                  <c:v>0.26470810917296878</c:v>
                </c:pt>
                <c:pt idx="237">
                  <c:v>0.94945721146627493</c:v>
                </c:pt>
                <c:pt idx="238">
                  <c:v>0.45309361493689526</c:v>
                </c:pt>
                <c:pt idx="239">
                  <c:v>1.5536097959122135</c:v>
                </c:pt>
                <c:pt idx="240">
                  <c:v>0.45402554088527131</c:v>
                </c:pt>
                <c:pt idx="241">
                  <c:v>0.35398466488483693</c:v>
                </c:pt>
                <c:pt idx="242">
                  <c:v>9.1531742793303408E-2</c:v>
                </c:pt>
                <c:pt idx="243">
                  <c:v>9.5931291554297068E-2</c:v>
                </c:pt>
                <c:pt idx="244">
                  <c:v>1.7033256582367023E-2</c:v>
                </c:pt>
                <c:pt idx="245">
                  <c:v>0.46835773061114416</c:v>
                </c:pt>
                <c:pt idx="246">
                  <c:v>8.7119407409010086E-2</c:v>
                </c:pt>
                <c:pt idx="247">
                  <c:v>1.4643592327328309E-2</c:v>
                </c:pt>
                <c:pt idx="248">
                  <c:v>2.5141342464029787E-2</c:v>
                </c:pt>
                <c:pt idx="249">
                  <c:v>0.21621890142616484</c:v>
                </c:pt>
                <c:pt idx="250">
                  <c:v>0.10567712718864422</c:v>
                </c:pt>
                <c:pt idx="251">
                  <c:v>0.53099832382951506</c:v>
                </c:pt>
                <c:pt idx="252">
                  <c:v>0.16803628143325436</c:v>
                </c:pt>
                <c:pt idx="253">
                  <c:v>0.12499890538646284</c:v>
                </c:pt>
                <c:pt idx="254">
                  <c:v>0.44876078375269091</c:v>
                </c:pt>
                <c:pt idx="255">
                  <c:v>2.095385422407706</c:v>
                </c:pt>
                <c:pt idx="256">
                  <c:v>0.58397061533736394</c:v>
                </c:pt>
                <c:pt idx="257">
                  <c:v>0.41253678719382542</c:v>
                </c:pt>
                <c:pt idx="258">
                  <c:v>8.3720356305102925E-2</c:v>
                </c:pt>
                <c:pt idx="259">
                  <c:v>8.2017719195925556E-2</c:v>
                </c:pt>
                <c:pt idx="260">
                  <c:v>1.4355661172822939E-2</c:v>
                </c:pt>
                <c:pt idx="261">
                  <c:v>0</c:v>
                </c:pt>
                <c:pt idx="262">
                  <c:v>6.4056147214167419E-3</c:v>
                </c:pt>
                <c:pt idx="263">
                  <c:v>6.2777961062980572E-2</c:v>
                </c:pt>
                <c:pt idx="264">
                  <c:v>5.4915781577795928E-3</c:v>
                </c:pt>
                <c:pt idx="265">
                  <c:v>5.2610685181898511E-3</c:v>
                </c:pt>
                <c:pt idx="266">
                  <c:v>3.2208928805109581E-2</c:v>
                </c:pt>
                <c:pt idx="267">
                  <c:v>0.28445599570030666</c:v>
                </c:pt>
                <c:pt idx="268">
                  <c:v>0.47661231512007091</c:v>
                </c:pt>
                <c:pt idx="269">
                  <c:v>4.2689761906933494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15D-4F48-B627-340275CBD536}"/>
            </c:ext>
          </c:extLst>
        </c:ser>
        <c:ser>
          <c:idx val="23"/>
          <c:order val="23"/>
          <c:tx>
            <c:strRef>
              <c:f>'Mass Spectra pH 4 pos'!$Y$1</c:f>
              <c:strCache>
                <c:ptCount val="1"/>
              </c:strCache>
            </c:strRef>
          </c:tx>
          <c:spPr>
            <a:ln w="95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pos'!$Y$2:$Y$271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1.700703052834809</c:v>
                </c:pt>
                <c:pt idx="4">
                  <c:v>0.15519949422836687</c:v>
                </c:pt>
                <c:pt idx="5">
                  <c:v>1.9325146132980798E-2</c:v>
                </c:pt>
                <c:pt idx="6">
                  <c:v>2.2827047999645885E-3</c:v>
                </c:pt>
                <c:pt idx="7">
                  <c:v>7.3235018069900005E-3</c:v>
                </c:pt>
                <c:pt idx="8">
                  <c:v>1.4027414574171013E-3</c:v>
                </c:pt>
                <c:pt idx="9">
                  <c:v>0.14712198842016358</c:v>
                </c:pt>
                <c:pt idx="10">
                  <c:v>0</c:v>
                </c:pt>
                <c:pt idx="11">
                  <c:v>1.6079811334625083</c:v>
                </c:pt>
                <c:pt idx="12">
                  <c:v>0.70380068132437867</c:v>
                </c:pt>
                <c:pt idx="13">
                  <c:v>9.6001348489355731</c:v>
                </c:pt>
                <c:pt idx="14">
                  <c:v>0.69842245826071481</c:v>
                </c:pt>
                <c:pt idx="15">
                  <c:v>8.3132720628490233</c:v>
                </c:pt>
                <c:pt idx="16">
                  <c:v>12.930944008174269</c:v>
                </c:pt>
                <c:pt idx="17">
                  <c:v>27.752401052319932</c:v>
                </c:pt>
                <c:pt idx="18">
                  <c:v>2.3682424110138105</c:v>
                </c:pt>
                <c:pt idx="19">
                  <c:v>0.15140579061515422</c:v>
                </c:pt>
                <c:pt idx="20">
                  <c:v>4.5633747351938356E-2</c:v>
                </c:pt>
                <c:pt idx="21">
                  <c:v>2.825120576050731E-3</c:v>
                </c:pt>
                <c:pt idx="22">
                  <c:v>6.5339206505144408E-4</c:v>
                </c:pt>
                <c:pt idx="23">
                  <c:v>0</c:v>
                </c:pt>
                <c:pt idx="24">
                  <c:v>6.3709413796584513E-2</c:v>
                </c:pt>
                <c:pt idx="25">
                  <c:v>2.8847083925271746</c:v>
                </c:pt>
                <c:pt idx="26">
                  <c:v>0.28940986597081308</c:v>
                </c:pt>
                <c:pt idx="27">
                  <c:v>5.0247390629833513</c:v>
                </c:pt>
                <c:pt idx="28">
                  <c:v>0.2241565006761683</c:v>
                </c:pt>
                <c:pt idx="29">
                  <c:v>0</c:v>
                </c:pt>
                <c:pt idx="30">
                  <c:v>0</c:v>
                </c:pt>
                <c:pt idx="31">
                  <c:v>1.3885764486661649</c:v>
                </c:pt>
                <c:pt idx="32">
                  <c:v>0</c:v>
                </c:pt>
                <c:pt idx="33">
                  <c:v>1.2490008605268242E-3</c:v>
                </c:pt>
                <c:pt idx="34">
                  <c:v>3.7800046706841082</c:v>
                </c:pt>
                <c:pt idx="35">
                  <c:v>100</c:v>
                </c:pt>
                <c:pt idx="36">
                  <c:v>3.739726562170365</c:v>
                </c:pt>
                <c:pt idx="37">
                  <c:v>1.4982376010015892</c:v>
                </c:pt>
                <c:pt idx="38">
                  <c:v>0.58466659843465929</c:v>
                </c:pt>
                <c:pt idx="39">
                  <c:v>9.053455777025265</c:v>
                </c:pt>
                <c:pt idx="40">
                  <c:v>0.77443684440008598</c:v>
                </c:pt>
                <c:pt idx="41">
                  <c:v>5.7335389684113149</c:v>
                </c:pt>
                <c:pt idx="42">
                  <c:v>1.3606080663663975</c:v>
                </c:pt>
                <c:pt idx="43">
                  <c:v>5.0841856021718002</c:v>
                </c:pt>
                <c:pt idx="44">
                  <c:v>0.64269245698982957</c:v>
                </c:pt>
                <c:pt idx="45">
                  <c:v>4.5593210862461682</c:v>
                </c:pt>
                <c:pt idx="46">
                  <c:v>0.30546264495378683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1.2340825004567673</c:v>
                </c:pt>
                <c:pt idx="52">
                  <c:v>0.53289596847551146</c:v>
                </c:pt>
                <c:pt idx="53">
                  <c:v>4.5444046066548074</c:v>
                </c:pt>
                <c:pt idx="54">
                  <c:v>0.49818288431142033</c:v>
                </c:pt>
                <c:pt idx="55">
                  <c:v>2.6789317570814646</c:v>
                </c:pt>
                <c:pt idx="56">
                  <c:v>1.1321509291497609</c:v>
                </c:pt>
                <c:pt idx="57">
                  <c:v>0.89862723005500034</c:v>
                </c:pt>
                <c:pt idx="58">
                  <c:v>0.95370036643311773</c:v>
                </c:pt>
                <c:pt idx="59">
                  <c:v>6.0321127016309033</c:v>
                </c:pt>
                <c:pt idx="60">
                  <c:v>0.38632907624672974</c:v>
                </c:pt>
                <c:pt idx="61">
                  <c:v>4.8926512728387973E-2</c:v>
                </c:pt>
                <c:pt idx="62">
                  <c:v>2.2605277023439512</c:v>
                </c:pt>
                <c:pt idx="63">
                  <c:v>31.779310101675105</c:v>
                </c:pt>
                <c:pt idx="64">
                  <c:v>2.5951623434544904</c:v>
                </c:pt>
                <c:pt idx="65">
                  <c:v>11.503515255533122</c:v>
                </c:pt>
                <c:pt idx="66">
                  <c:v>1.9477218434030954</c:v>
                </c:pt>
                <c:pt idx="67">
                  <c:v>9.1225697734091877</c:v>
                </c:pt>
                <c:pt idx="68">
                  <c:v>0.56256071751206882</c:v>
                </c:pt>
                <c:pt idx="69">
                  <c:v>0.30467693383063288</c:v>
                </c:pt>
                <c:pt idx="70">
                  <c:v>0.29302448549620808</c:v>
                </c:pt>
                <c:pt idx="71">
                  <c:v>1.3753488300146566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0.92022635811756637</c:v>
                </c:pt>
                <c:pt idx="78">
                  <c:v>0.43344553203623193</c:v>
                </c:pt>
                <c:pt idx="79">
                  <c:v>1.1459489969590817</c:v>
                </c:pt>
                <c:pt idx="80">
                  <c:v>4.6124871913197456</c:v>
                </c:pt>
                <c:pt idx="81">
                  <c:v>41.651825474030943</c:v>
                </c:pt>
                <c:pt idx="82">
                  <c:v>2.5749296707832463</c:v>
                </c:pt>
                <c:pt idx="83">
                  <c:v>0.36917622639843672</c:v>
                </c:pt>
                <c:pt idx="84">
                  <c:v>3.611075859078354E-2</c:v>
                </c:pt>
                <c:pt idx="85">
                  <c:v>0.16252302721309025</c:v>
                </c:pt>
                <c:pt idx="86">
                  <c:v>0.55281565894598761</c:v>
                </c:pt>
                <c:pt idx="87">
                  <c:v>4.6356797121471036</c:v>
                </c:pt>
                <c:pt idx="88">
                  <c:v>1.3069887755088661</c:v>
                </c:pt>
                <c:pt idx="89">
                  <c:v>8.3008227268671018</c:v>
                </c:pt>
                <c:pt idx="90">
                  <c:v>0.84554049211270954</c:v>
                </c:pt>
                <c:pt idx="91">
                  <c:v>0.51697334987519838</c:v>
                </c:pt>
                <c:pt idx="92">
                  <c:v>8.3333959964599913E-2</c:v>
                </c:pt>
                <c:pt idx="93">
                  <c:v>0.11071241139809641</c:v>
                </c:pt>
                <c:pt idx="94">
                  <c:v>0.14140874218485827</c:v>
                </c:pt>
                <c:pt idx="95">
                  <c:v>0.58949894555871762</c:v>
                </c:pt>
                <c:pt idx="96">
                  <c:v>0.13231244385932614</c:v>
                </c:pt>
                <c:pt idx="97">
                  <c:v>0.44357873110461427</c:v>
                </c:pt>
                <c:pt idx="98">
                  <c:v>1.0385247795854022</c:v>
                </c:pt>
                <c:pt idx="99">
                  <c:v>7.8470275086523289</c:v>
                </c:pt>
                <c:pt idx="100">
                  <c:v>0.93713209804593922</c:v>
                </c:pt>
                <c:pt idx="101">
                  <c:v>3.8300127497801704</c:v>
                </c:pt>
                <c:pt idx="102">
                  <c:v>0.4100179779852009</c:v>
                </c:pt>
                <c:pt idx="103">
                  <c:v>0.55957955295285955</c:v>
                </c:pt>
                <c:pt idx="104">
                  <c:v>0.88734444410731983</c:v>
                </c:pt>
                <c:pt idx="105">
                  <c:v>5.9489073454899986</c:v>
                </c:pt>
                <c:pt idx="106">
                  <c:v>0.68847345066324717</c:v>
                </c:pt>
                <c:pt idx="107">
                  <c:v>1.2950627138533439</c:v>
                </c:pt>
                <c:pt idx="108">
                  <c:v>0.50247185109675885</c:v>
                </c:pt>
                <c:pt idx="109">
                  <c:v>1.4855315724899387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1.7294269665482587</c:v>
                </c:pt>
                <c:pt idx="114">
                  <c:v>0.41940132555628151</c:v>
                </c:pt>
                <c:pt idx="115">
                  <c:v>1.9580100035472201</c:v>
                </c:pt>
                <c:pt idx="116">
                  <c:v>0.37732323508286575</c:v>
                </c:pt>
                <c:pt idx="117">
                  <c:v>1.4210783963091675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3.2648773213317155E-2</c:v>
                </c:pt>
                <c:pt idx="122">
                  <c:v>0.43350828815429754</c:v>
                </c:pt>
                <c:pt idx="123">
                  <c:v>2.9926185486390273</c:v>
                </c:pt>
                <c:pt idx="124">
                  <c:v>0.35892514462424796</c:v>
                </c:pt>
                <c:pt idx="125">
                  <c:v>0.83887953676149229</c:v>
                </c:pt>
                <c:pt idx="126">
                  <c:v>0.22447476706205713</c:v>
                </c:pt>
                <c:pt idx="127">
                  <c:v>0</c:v>
                </c:pt>
                <c:pt idx="128">
                  <c:v>0</c:v>
                </c:pt>
                <c:pt idx="129">
                  <c:v>0.48039948336508509</c:v>
                </c:pt>
                <c:pt idx="130">
                  <c:v>3.080590763138941E-2</c:v>
                </c:pt>
                <c:pt idx="131">
                  <c:v>0.5276249649281648</c:v>
                </c:pt>
                <c:pt idx="132">
                  <c:v>0.66010275444430988</c:v>
                </c:pt>
                <c:pt idx="133">
                  <c:v>4.2908255953631729</c:v>
                </c:pt>
                <c:pt idx="134">
                  <c:v>0.52949606077388434</c:v>
                </c:pt>
                <c:pt idx="135">
                  <c:v>1.2942148940849501</c:v>
                </c:pt>
                <c:pt idx="136">
                  <c:v>0.20928716269924949</c:v>
                </c:pt>
                <c:pt idx="137">
                  <c:v>0.74803086729498758</c:v>
                </c:pt>
                <c:pt idx="138">
                  <c:v>0.10484042451001034</c:v>
                </c:pt>
                <c:pt idx="139">
                  <c:v>9.6065312023362284E-2</c:v>
                </c:pt>
                <c:pt idx="140">
                  <c:v>6.3709570674829824E-2</c:v>
                </c:pt>
                <c:pt idx="141">
                  <c:v>0.27410443148608016</c:v>
                </c:pt>
                <c:pt idx="142">
                  <c:v>0.32422195013977967</c:v>
                </c:pt>
                <c:pt idx="143">
                  <c:v>2.5502379205967873</c:v>
                </c:pt>
                <c:pt idx="144">
                  <c:v>0.49460205495476028</c:v>
                </c:pt>
                <c:pt idx="145">
                  <c:v>1.1967786476575171</c:v>
                </c:pt>
                <c:pt idx="146">
                  <c:v>0.48617619805874673</c:v>
                </c:pt>
                <c:pt idx="147">
                  <c:v>2.0872028860021956</c:v>
                </c:pt>
                <c:pt idx="148">
                  <c:v>0.25424023590284256</c:v>
                </c:pt>
                <c:pt idx="149">
                  <c:v>5.5937874926679947E-2</c:v>
                </c:pt>
                <c:pt idx="150">
                  <c:v>6.6478822274911337E-2</c:v>
                </c:pt>
                <c:pt idx="151">
                  <c:v>0.39663423442544798</c:v>
                </c:pt>
                <c:pt idx="152">
                  <c:v>6.1242359954355029E-2</c:v>
                </c:pt>
                <c:pt idx="153">
                  <c:v>0.19224786935578139</c:v>
                </c:pt>
                <c:pt idx="154">
                  <c:v>2.5719325686049788E-2</c:v>
                </c:pt>
                <c:pt idx="155">
                  <c:v>4.5119706053691248E-2</c:v>
                </c:pt>
                <c:pt idx="156">
                  <c:v>6.9777623571620012E-2</c:v>
                </c:pt>
                <c:pt idx="157">
                  <c:v>0.26278641618994497</c:v>
                </c:pt>
                <c:pt idx="158">
                  <c:v>0.10878638641960559</c:v>
                </c:pt>
                <c:pt idx="159">
                  <c:v>0.35207445492033079</c:v>
                </c:pt>
                <c:pt idx="160">
                  <c:v>0.300041127745028</c:v>
                </c:pt>
                <c:pt idx="161">
                  <c:v>2.4196189419578724</c:v>
                </c:pt>
                <c:pt idx="162">
                  <c:v>0.31077163334104108</c:v>
                </c:pt>
                <c:pt idx="163">
                  <c:v>0.10379863645912016</c:v>
                </c:pt>
                <c:pt idx="164">
                  <c:v>0.8173918829061454</c:v>
                </c:pt>
                <c:pt idx="165">
                  <c:v>3.7944139488478963</c:v>
                </c:pt>
                <c:pt idx="166">
                  <c:v>0.65903493837856286</c:v>
                </c:pt>
                <c:pt idx="167">
                  <c:v>0.24704491178781204</c:v>
                </c:pt>
                <c:pt idx="168">
                  <c:v>0.34621315390592666</c:v>
                </c:pt>
                <c:pt idx="169">
                  <c:v>6.6509582466346223E-2</c:v>
                </c:pt>
                <c:pt idx="170">
                  <c:v>0.18244257106969325</c:v>
                </c:pt>
                <c:pt idx="171">
                  <c:v>2.2408903232052908</c:v>
                </c:pt>
                <c:pt idx="172">
                  <c:v>0.32130865087258503</c:v>
                </c:pt>
                <c:pt idx="173">
                  <c:v>0.5993285055100479</c:v>
                </c:pt>
                <c:pt idx="174">
                  <c:v>3.1133324052970623</c:v>
                </c:pt>
                <c:pt idx="175">
                  <c:v>3.3188275799477056</c:v>
                </c:pt>
                <c:pt idx="176">
                  <c:v>0.50956471157787386</c:v>
                </c:pt>
                <c:pt idx="177">
                  <c:v>0.2343037361829193</c:v>
                </c:pt>
                <c:pt idx="178">
                  <c:v>4.3466933740992142E-2</c:v>
                </c:pt>
                <c:pt idx="179">
                  <c:v>0.24420074769029229</c:v>
                </c:pt>
                <c:pt idx="180">
                  <c:v>3.529112246381267E-2</c:v>
                </c:pt>
                <c:pt idx="181">
                  <c:v>2.1731223063263909E-2</c:v>
                </c:pt>
                <c:pt idx="182">
                  <c:v>0</c:v>
                </c:pt>
                <c:pt idx="183">
                  <c:v>0.13472544288746444</c:v>
                </c:pt>
                <c:pt idx="184">
                  <c:v>0.43886651718026159</c:v>
                </c:pt>
                <c:pt idx="185">
                  <c:v>4.9232975169091329E-2</c:v>
                </c:pt>
                <c:pt idx="186">
                  <c:v>3.0315434704471136E-2</c:v>
                </c:pt>
                <c:pt idx="187">
                  <c:v>6.5412336619383754E-2</c:v>
                </c:pt>
                <c:pt idx="188">
                  <c:v>0.55470033991015089</c:v>
                </c:pt>
                <c:pt idx="189">
                  <c:v>9.0661226459470843</c:v>
                </c:pt>
                <c:pt idx="190">
                  <c:v>1.3504472547235378</c:v>
                </c:pt>
                <c:pt idx="191">
                  <c:v>0.26847815607517644</c:v>
                </c:pt>
                <c:pt idx="192">
                  <c:v>1.0189705801957694</c:v>
                </c:pt>
                <c:pt idx="193">
                  <c:v>3.4901288313390815</c:v>
                </c:pt>
                <c:pt idx="194">
                  <c:v>0.83211891993825393</c:v>
                </c:pt>
                <c:pt idx="195">
                  <c:v>0.64062652562623645</c:v>
                </c:pt>
                <c:pt idx="196">
                  <c:v>0.10124962810230699</c:v>
                </c:pt>
                <c:pt idx="197">
                  <c:v>5.1531133868501854E-2</c:v>
                </c:pt>
                <c:pt idx="198">
                  <c:v>4.760950656850875E-2</c:v>
                </c:pt>
                <c:pt idx="199">
                  <c:v>0.93497954622482971</c:v>
                </c:pt>
                <c:pt idx="200">
                  <c:v>0.15050305138942338</c:v>
                </c:pt>
                <c:pt idx="201">
                  <c:v>3.7821859827464048E-2</c:v>
                </c:pt>
                <c:pt idx="202">
                  <c:v>0.32586365540676676</c:v>
                </c:pt>
                <c:pt idx="203">
                  <c:v>2.0577841067909266</c:v>
                </c:pt>
                <c:pt idx="204">
                  <c:v>0.29049638484653773</c:v>
                </c:pt>
                <c:pt idx="205">
                  <c:v>0.15435773034007017</c:v>
                </c:pt>
                <c:pt idx="206">
                  <c:v>7.3740368617006377E-2</c:v>
                </c:pt>
                <c:pt idx="207">
                  <c:v>0.76740790621327626</c:v>
                </c:pt>
                <c:pt idx="208">
                  <c:v>0.17815305746408883</c:v>
                </c:pt>
                <c:pt idx="209">
                  <c:v>0.4604153297014793</c:v>
                </c:pt>
                <c:pt idx="210">
                  <c:v>0.14525298425100222</c:v>
                </c:pt>
                <c:pt idx="211">
                  <c:v>0.1687653894211649</c:v>
                </c:pt>
                <c:pt idx="212">
                  <c:v>2.8626825069499821E-2</c:v>
                </c:pt>
                <c:pt idx="213">
                  <c:v>0</c:v>
                </c:pt>
                <c:pt idx="214">
                  <c:v>7.8587176820803586E-3</c:v>
                </c:pt>
                <c:pt idx="215">
                  <c:v>2.6855310872466447E-2</c:v>
                </c:pt>
                <c:pt idx="216">
                  <c:v>0.425233050179601</c:v>
                </c:pt>
                <c:pt idx="217">
                  <c:v>8.1835397944590671</c:v>
                </c:pt>
                <c:pt idx="218">
                  <c:v>1.3800674808669375</c:v>
                </c:pt>
                <c:pt idx="219">
                  <c:v>0.2960054546316857</c:v>
                </c:pt>
                <c:pt idx="220">
                  <c:v>1.44354850209678</c:v>
                </c:pt>
                <c:pt idx="221">
                  <c:v>2.7387595773583477</c:v>
                </c:pt>
                <c:pt idx="222">
                  <c:v>0.47024019929093241</c:v>
                </c:pt>
                <c:pt idx="223">
                  <c:v>0.4363310638178366</c:v>
                </c:pt>
                <c:pt idx="224">
                  <c:v>8.9982264499739978E-2</c:v>
                </c:pt>
                <c:pt idx="225">
                  <c:v>7.0000469186086586E-2</c:v>
                </c:pt>
                <c:pt idx="226">
                  <c:v>1.5873007206179467E-2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1.359256890163823E-2</c:v>
                </c:pt>
                <c:pt idx="231">
                  <c:v>0.16927647898692594</c:v>
                </c:pt>
                <c:pt idx="232">
                  <c:v>5.1577611652014736E-2</c:v>
                </c:pt>
                <c:pt idx="233">
                  <c:v>0</c:v>
                </c:pt>
                <c:pt idx="234">
                  <c:v>3.0840947906242675E-2</c:v>
                </c:pt>
                <c:pt idx="235">
                  <c:v>0.61831464369903055</c:v>
                </c:pt>
                <c:pt idx="236">
                  <c:v>0.32105655646961356</c:v>
                </c:pt>
                <c:pt idx="237">
                  <c:v>1.0785856977897899</c:v>
                </c:pt>
                <c:pt idx="238">
                  <c:v>0.52160783010986822</c:v>
                </c:pt>
                <c:pt idx="239">
                  <c:v>1.6814380881288544</c:v>
                </c:pt>
                <c:pt idx="240">
                  <c:v>0.49270274206633341</c:v>
                </c:pt>
                <c:pt idx="241">
                  <c:v>0.26464349965968098</c:v>
                </c:pt>
                <c:pt idx="242">
                  <c:v>7.5754835153955882E-2</c:v>
                </c:pt>
                <c:pt idx="243">
                  <c:v>0.10397559605403228</c:v>
                </c:pt>
                <c:pt idx="244">
                  <c:v>2.9916655323453074E-2</c:v>
                </c:pt>
                <c:pt idx="245">
                  <c:v>0.67865279910623189</c:v>
                </c:pt>
                <c:pt idx="246">
                  <c:v>0.1241894558917906</c:v>
                </c:pt>
                <c:pt idx="247">
                  <c:v>1.2484928978459009E-2</c:v>
                </c:pt>
                <c:pt idx="248">
                  <c:v>2.2227303839600261E-2</c:v>
                </c:pt>
                <c:pt idx="249">
                  <c:v>0.2271180486437715</c:v>
                </c:pt>
                <c:pt idx="250">
                  <c:v>0.11779502821893093</c:v>
                </c:pt>
                <c:pt idx="251">
                  <c:v>0.53810046382763099</c:v>
                </c:pt>
                <c:pt idx="252">
                  <c:v>0.16642762520460752</c:v>
                </c:pt>
                <c:pt idx="253">
                  <c:v>0.12935652579632326</c:v>
                </c:pt>
                <c:pt idx="254">
                  <c:v>0.4160508395141202</c:v>
                </c:pt>
                <c:pt idx="255">
                  <c:v>1.8581248784899387</c:v>
                </c:pt>
                <c:pt idx="256">
                  <c:v>0.53783155132910188</c:v>
                </c:pt>
                <c:pt idx="257">
                  <c:v>0.39839726729740932</c:v>
                </c:pt>
                <c:pt idx="258">
                  <c:v>8.8267966808201925E-2</c:v>
                </c:pt>
                <c:pt idx="259">
                  <c:v>9.8187379308748698E-2</c:v>
                </c:pt>
                <c:pt idx="260">
                  <c:v>1.0160709107302936E-2</c:v>
                </c:pt>
                <c:pt idx="261">
                  <c:v>0</c:v>
                </c:pt>
                <c:pt idx="262">
                  <c:v>1.5290331829578663E-2</c:v>
                </c:pt>
                <c:pt idx="263">
                  <c:v>9.6964179472990172E-2</c:v>
                </c:pt>
                <c:pt idx="264">
                  <c:v>1.7499733471258851E-2</c:v>
                </c:pt>
                <c:pt idx="265">
                  <c:v>9.6348280186929949E-3</c:v>
                </c:pt>
                <c:pt idx="266">
                  <c:v>3.2513100261215025E-2</c:v>
                </c:pt>
                <c:pt idx="267">
                  <c:v>0.32158501665629874</c:v>
                </c:pt>
                <c:pt idx="268">
                  <c:v>0.50349874458443278</c:v>
                </c:pt>
                <c:pt idx="269">
                  <c:v>4.1003099280672801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15D-4F48-B627-340275CBD536}"/>
            </c:ext>
          </c:extLst>
        </c:ser>
        <c:ser>
          <c:idx val="24"/>
          <c:order val="24"/>
          <c:tx>
            <c:strRef>
              <c:f>'Mass Spectra pH 4 pos'!$Z$1</c:f>
              <c:strCache>
                <c:ptCount val="1"/>
              </c:strCache>
            </c:strRef>
          </c:tx>
          <c:spPr>
            <a:ln w="95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pos'!$Z$2:$Z$271</c:f>
              <c:numCache>
                <c:formatCode>General</c:formatCode>
                <c:ptCount val="270"/>
                <c:pt idx="0">
                  <c:v>2.8876008211551705E-3</c:v>
                </c:pt>
                <c:pt idx="1">
                  <c:v>0</c:v>
                </c:pt>
                <c:pt idx="2">
                  <c:v>0</c:v>
                </c:pt>
                <c:pt idx="3">
                  <c:v>1.5930532637907227</c:v>
                </c:pt>
                <c:pt idx="4">
                  <c:v>0.17485885707212961</c:v>
                </c:pt>
                <c:pt idx="5">
                  <c:v>2.1305949598299984E-2</c:v>
                </c:pt>
                <c:pt idx="6">
                  <c:v>4.1648525784341575E-3</c:v>
                </c:pt>
                <c:pt idx="7">
                  <c:v>1.0119806605258784E-2</c:v>
                </c:pt>
                <c:pt idx="8">
                  <c:v>1.7074348502641148E-3</c:v>
                </c:pt>
                <c:pt idx="9">
                  <c:v>0.19634073513661227</c:v>
                </c:pt>
                <c:pt idx="10">
                  <c:v>0</c:v>
                </c:pt>
                <c:pt idx="11">
                  <c:v>1.7122046123316124</c:v>
                </c:pt>
                <c:pt idx="12">
                  <c:v>0.64278400674879554</c:v>
                </c:pt>
                <c:pt idx="13">
                  <c:v>10.703419625158581</c:v>
                </c:pt>
                <c:pt idx="14">
                  <c:v>0.68683655068669147</c:v>
                </c:pt>
                <c:pt idx="15">
                  <c:v>7.9795574832462242</c:v>
                </c:pt>
                <c:pt idx="16">
                  <c:v>12.613170371412593</c:v>
                </c:pt>
                <c:pt idx="17">
                  <c:v>26.234220233717611</c:v>
                </c:pt>
                <c:pt idx="18">
                  <c:v>2.2486283249204835</c:v>
                </c:pt>
                <c:pt idx="19">
                  <c:v>0.14815107432396538</c:v>
                </c:pt>
                <c:pt idx="20">
                  <c:v>3.9667839574856381E-2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6.9107346907072917E-2</c:v>
                </c:pt>
                <c:pt idx="25">
                  <c:v>3.2016819635779554</c:v>
                </c:pt>
                <c:pt idx="26">
                  <c:v>0.31054656890036281</c:v>
                </c:pt>
                <c:pt idx="27">
                  <c:v>5.1855811599715338</c:v>
                </c:pt>
                <c:pt idx="28">
                  <c:v>0.25765999891642188</c:v>
                </c:pt>
                <c:pt idx="29">
                  <c:v>0</c:v>
                </c:pt>
                <c:pt idx="30">
                  <c:v>0</c:v>
                </c:pt>
                <c:pt idx="31">
                  <c:v>2.4181537832349149</c:v>
                </c:pt>
                <c:pt idx="32">
                  <c:v>0</c:v>
                </c:pt>
                <c:pt idx="33">
                  <c:v>9.2420774659514093E-2</c:v>
                </c:pt>
                <c:pt idx="34">
                  <c:v>3.9401652947781729</c:v>
                </c:pt>
                <c:pt idx="35">
                  <c:v>100</c:v>
                </c:pt>
                <c:pt idx="36">
                  <c:v>3.7344171994481785</c:v>
                </c:pt>
                <c:pt idx="37">
                  <c:v>1.5953327267465627</c:v>
                </c:pt>
                <c:pt idx="38">
                  <c:v>0.57065531547487947</c:v>
                </c:pt>
                <c:pt idx="39">
                  <c:v>9.7727244402361553</c:v>
                </c:pt>
                <c:pt idx="40">
                  <c:v>0.87353962017756792</c:v>
                </c:pt>
                <c:pt idx="41">
                  <c:v>5.8516013160079003</c:v>
                </c:pt>
                <c:pt idx="42">
                  <c:v>1.4537191424150664</c:v>
                </c:pt>
                <c:pt idx="43">
                  <c:v>5.221468961808732</c:v>
                </c:pt>
                <c:pt idx="44">
                  <c:v>0.62800862857761819</c:v>
                </c:pt>
                <c:pt idx="45">
                  <c:v>4.6082497971325864</c:v>
                </c:pt>
                <c:pt idx="46">
                  <c:v>0.32213337594361602</c:v>
                </c:pt>
                <c:pt idx="47">
                  <c:v>9.9780574030430516E-2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1.2147301489054232</c:v>
                </c:pt>
                <c:pt idx="52">
                  <c:v>0.46695330499762477</c:v>
                </c:pt>
                <c:pt idx="53">
                  <c:v>4.7377884536877</c:v>
                </c:pt>
                <c:pt idx="54">
                  <c:v>0.53988922302770859</c:v>
                </c:pt>
                <c:pt idx="55">
                  <c:v>2.685810343558058</c:v>
                </c:pt>
                <c:pt idx="56">
                  <c:v>1.1584989352310096</c:v>
                </c:pt>
                <c:pt idx="57">
                  <c:v>0.87640813266497042</c:v>
                </c:pt>
                <c:pt idx="58">
                  <c:v>0.9335115075615168</c:v>
                </c:pt>
                <c:pt idx="59">
                  <c:v>6.187204524097476</c:v>
                </c:pt>
                <c:pt idx="60">
                  <c:v>0.33605434614123253</c:v>
                </c:pt>
                <c:pt idx="61">
                  <c:v>0</c:v>
                </c:pt>
                <c:pt idx="62">
                  <c:v>2.2189009767276082</c:v>
                </c:pt>
                <c:pt idx="63">
                  <c:v>33.216773381569197</c:v>
                </c:pt>
                <c:pt idx="64">
                  <c:v>2.746375097349024</c:v>
                </c:pt>
                <c:pt idx="65">
                  <c:v>12.904503897239801</c:v>
                </c:pt>
                <c:pt idx="66">
                  <c:v>2.1153213225518352</c:v>
                </c:pt>
                <c:pt idx="67">
                  <c:v>9.7520728157875105</c:v>
                </c:pt>
                <c:pt idx="68">
                  <c:v>0.58694907681098285</c:v>
                </c:pt>
                <c:pt idx="69">
                  <c:v>0.2461808780957033</c:v>
                </c:pt>
                <c:pt idx="70">
                  <c:v>0.25107012284441743</c:v>
                </c:pt>
                <c:pt idx="71">
                  <c:v>1.5053353154717104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0.8718422549448468</c:v>
                </c:pt>
                <c:pt idx="78">
                  <c:v>0.48125068779772029</c:v>
                </c:pt>
                <c:pt idx="79">
                  <c:v>1.2262919758168622</c:v>
                </c:pt>
                <c:pt idx="80">
                  <c:v>4.6086665894190615</c:v>
                </c:pt>
                <c:pt idx="81">
                  <c:v>40.605150305321921</c:v>
                </c:pt>
                <c:pt idx="82">
                  <c:v>2.5020866987499151</c:v>
                </c:pt>
                <c:pt idx="83">
                  <c:v>0.34430552599477804</c:v>
                </c:pt>
                <c:pt idx="84">
                  <c:v>5.4609350282083073E-2</c:v>
                </c:pt>
                <c:pt idx="85">
                  <c:v>0.19819269472985016</c:v>
                </c:pt>
                <c:pt idx="86">
                  <c:v>0.56700641264023433</c:v>
                </c:pt>
                <c:pt idx="87">
                  <c:v>4.7029327329269011</c:v>
                </c:pt>
                <c:pt idx="88">
                  <c:v>1.3638276877640108</c:v>
                </c:pt>
                <c:pt idx="89">
                  <c:v>8.4413763768878152</c:v>
                </c:pt>
                <c:pt idx="90">
                  <c:v>0.82420821172143921</c:v>
                </c:pt>
                <c:pt idx="91">
                  <c:v>0.51483011447398086</c:v>
                </c:pt>
                <c:pt idx="92">
                  <c:v>0</c:v>
                </c:pt>
                <c:pt idx="93">
                  <c:v>8.7326666374967582E-2</c:v>
                </c:pt>
                <c:pt idx="94">
                  <c:v>0.1905051120904514</c:v>
                </c:pt>
                <c:pt idx="95">
                  <c:v>0.58920995415484345</c:v>
                </c:pt>
                <c:pt idx="96">
                  <c:v>0.16564012303827999</c:v>
                </c:pt>
                <c:pt idx="97">
                  <c:v>0.4646026557691732</c:v>
                </c:pt>
                <c:pt idx="98">
                  <c:v>1.0803183546186672</c:v>
                </c:pt>
                <c:pt idx="99">
                  <c:v>7.8528892908872887</c:v>
                </c:pt>
                <c:pt idx="100">
                  <c:v>0.93894396074449471</c:v>
                </c:pt>
                <c:pt idx="101">
                  <c:v>3.8338459277079733</c:v>
                </c:pt>
                <c:pt idx="102">
                  <c:v>0.38743783804135423</c:v>
                </c:pt>
                <c:pt idx="103">
                  <c:v>0.56724232479691128</c:v>
                </c:pt>
                <c:pt idx="104">
                  <c:v>0.80558427807991928</c:v>
                </c:pt>
                <c:pt idx="105">
                  <c:v>6.1036308753331889</c:v>
                </c:pt>
                <c:pt idx="106">
                  <c:v>0.72713767428000076</c:v>
                </c:pt>
                <c:pt idx="107">
                  <c:v>1.2880548689415638</c:v>
                </c:pt>
                <c:pt idx="108">
                  <c:v>0.52755458293898772</c:v>
                </c:pt>
                <c:pt idx="109">
                  <c:v>1.6160867580975047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1.9157652901178766</c:v>
                </c:pt>
                <c:pt idx="114">
                  <c:v>0.51331367841171427</c:v>
                </c:pt>
                <c:pt idx="115">
                  <c:v>2.0706474719858963</c:v>
                </c:pt>
                <c:pt idx="116">
                  <c:v>0.43343409153748302</c:v>
                </c:pt>
                <c:pt idx="117">
                  <c:v>1.5943089124865526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4.5776948664114801E-3</c:v>
                </c:pt>
                <c:pt idx="122">
                  <c:v>0.42622781758300193</c:v>
                </c:pt>
                <c:pt idx="123">
                  <c:v>3.0310202017857146</c:v>
                </c:pt>
                <c:pt idx="124">
                  <c:v>0.35472408287598739</c:v>
                </c:pt>
                <c:pt idx="125">
                  <c:v>0.87485320465325478</c:v>
                </c:pt>
                <c:pt idx="126">
                  <c:v>0.20900702646756053</c:v>
                </c:pt>
                <c:pt idx="127">
                  <c:v>0</c:v>
                </c:pt>
                <c:pt idx="128">
                  <c:v>0</c:v>
                </c:pt>
                <c:pt idx="129">
                  <c:v>0.94403412045683455</c:v>
                </c:pt>
                <c:pt idx="130">
                  <c:v>2.1100453185971191E-2</c:v>
                </c:pt>
                <c:pt idx="131">
                  <c:v>0.63699038293621457</c:v>
                </c:pt>
                <c:pt idx="132">
                  <c:v>0.64335874380817204</c:v>
                </c:pt>
                <c:pt idx="133">
                  <c:v>4.3199064600812758</c:v>
                </c:pt>
                <c:pt idx="134">
                  <c:v>0.56371711064120278</c:v>
                </c:pt>
                <c:pt idx="135">
                  <c:v>1.2559896273036395</c:v>
                </c:pt>
                <c:pt idx="136">
                  <c:v>0.15794393350786745</c:v>
                </c:pt>
                <c:pt idx="137">
                  <c:v>0.68107124904932215</c:v>
                </c:pt>
                <c:pt idx="138">
                  <c:v>9.6216817227473425E-2</c:v>
                </c:pt>
                <c:pt idx="139">
                  <c:v>0.11152910582783118</c:v>
                </c:pt>
                <c:pt idx="140">
                  <c:v>7.4107994997165402E-2</c:v>
                </c:pt>
                <c:pt idx="141">
                  <c:v>0.29646685205173601</c:v>
                </c:pt>
                <c:pt idx="142">
                  <c:v>0.32402037173483278</c:v>
                </c:pt>
                <c:pt idx="143">
                  <c:v>2.4536069468326769</c:v>
                </c:pt>
                <c:pt idx="144">
                  <c:v>0.53987929745846186</c:v>
                </c:pt>
                <c:pt idx="145">
                  <c:v>1.4457631617948286</c:v>
                </c:pt>
                <c:pt idx="146">
                  <c:v>0.55651479316379415</c:v>
                </c:pt>
                <c:pt idx="147">
                  <c:v>2.3357712031529565</c:v>
                </c:pt>
                <c:pt idx="148">
                  <c:v>0.26658590548703787</c:v>
                </c:pt>
                <c:pt idx="149">
                  <c:v>8.2818861522933954E-2</c:v>
                </c:pt>
                <c:pt idx="150">
                  <c:v>5.7348463146018776E-2</c:v>
                </c:pt>
                <c:pt idx="151">
                  <c:v>0.41959361789961935</c:v>
                </c:pt>
                <c:pt idx="152">
                  <c:v>6.9157290689917092E-2</c:v>
                </c:pt>
                <c:pt idx="153">
                  <c:v>0.20891897555431671</c:v>
                </c:pt>
                <c:pt idx="154">
                  <c:v>3.8912389363986118E-2</c:v>
                </c:pt>
                <c:pt idx="155">
                  <c:v>5.627859442799002E-2</c:v>
                </c:pt>
                <c:pt idx="156">
                  <c:v>9.303981917992693E-2</c:v>
                </c:pt>
                <c:pt idx="157">
                  <c:v>0.39713588058596722</c:v>
                </c:pt>
                <c:pt idx="158">
                  <c:v>0.12886607221238178</c:v>
                </c:pt>
                <c:pt idx="159">
                  <c:v>0.3568476876947434</c:v>
                </c:pt>
                <c:pt idx="160">
                  <c:v>0.28243665029187426</c:v>
                </c:pt>
                <c:pt idx="161">
                  <c:v>2.3567256903514049</c:v>
                </c:pt>
                <c:pt idx="162">
                  <c:v>0.32279731800582062</c:v>
                </c:pt>
                <c:pt idx="163">
                  <c:v>0.10128903067352291</c:v>
                </c:pt>
                <c:pt idx="164">
                  <c:v>0.88234369634513254</c:v>
                </c:pt>
                <c:pt idx="165">
                  <c:v>4.1218656945595242</c:v>
                </c:pt>
                <c:pt idx="166">
                  <c:v>0.74261097770053075</c:v>
                </c:pt>
                <c:pt idx="167">
                  <c:v>0.2579840076789604</c:v>
                </c:pt>
                <c:pt idx="168">
                  <c:v>0.31578906287912134</c:v>
                </c:pt>
                <c:pt idx="169">
                  <c:v>7.7914829878228925E-2</c:v>
                </c:pt>
                <c:pt idx="170">
                  <c:v>0.15938004981689535</c:v>
                </c:pt>
                <c:pt idx="171">
                  <c:v>2.0750168101264452</c:v>
                </c:pt>
                <c:pt idx="172">
                  <c:v>0.30460865999136943</c:v>
                </c:pt>
                <c:pt idx="173">
                  <c:v>0.62731009487711409</c:v>
                </c:pt>
                <c:pt idx="174">
                  <c:v>3.3394311518536548</c:v>
                </c:pt>
                <c:pt idx="175">
                  <c:v>3.6036878114273905</c:v>
                </c:pt>
                <c:pt idx="176">
                  <c:v>0.57274636780469501</c:v>
                </c:pt>
                <c:pt idx="177">
                  <c:v>0.28224550707207896</c:v>
                </c:pt>
                <c:pt idx="178">
                  <c:v>3.7767826385041052E-2</c:v>
                </c:pt>
                <c:pt idx="179">
                  <c:v>0.27435228533988704</c:v>
                </c:pt>
                <c:pt idx="180">
                  <c:v>4.2831666441089822E-2</c:v>
                </c:pt>
                <c:pt idx="181">
                  <c:v>1.9698625338236447E-2</c:v>
                </c:pt>
                <c:pt idx="182">
                  <c:v>0</c:v>
                </c:pt>
                <c:pt idx="183">
                  <c:v>0.14347430894737287</c:v>
                </c:pt>
                <c:pt idx="184">
                  <c:v>0.4514528721242575</c:v>
                </c:pt>
                <c:pt idx="185">
                  <c:v>7.9364623186764877E-2</c:v>
                </c:pt>
                <c:pt idx="186">
                  <c:v>3.0329710706048181E-2</c:v>
                </c:pt>
                <c:pt idx="187">
                  <c:v>6.378004686031738E-2</c:v>
                </c:pt>
                <c:pt idx="188">
                  <c:v>0.52994075298438315</c:v>
                </c:pt>
                <c:pt idx="189">
                  <c:v>9.0872391485726816</c:v>
                </c:pt>
                <c:pt idx="190">
                  <c:v>1.3445112024779013</c:v>
                </c:pt>
                <c:pt idx="191">
                  <c:v>0.25643822259496646</c:v>
                </c:pt>
                <c:pt idx="192">
                  <c:v>1.0134318812997249</c:v>
                </c:pt>
                <c:pt idx="193">
                  <c:v>3.3399747159025055</c:v>
                </c:pt>
                <c:pt idx="194">
                  <c:v>0.81744147996804828</c:v>
                </c:pt>
                <c:pt idx="195">
                  <c:v>0.62440260453529184</c:v>
                </c:pt>
                <c:pt idx="196">
                  <c:v>0.11007838772148758</c:v>
                </c:pt>
                <c:pt idx="197">
                  <c:v>5.4318508049666078E-2</c:v>
                </c:pt>
                <c:pt idx="198">
                  <c:v>3.4183959849772655E-2</c:v>
                </c:pt>
                <c:pt idx="199">
                  <c:v>0.89863716071242528</c:v>
                </c:pt>
                <c:pt idx="200">
                  <c:v>0.16054253208390354</c:v>
                </c:pt>
                <c:pt idx="201">
                  <c:v>2.3207647768340153E-2</c:v>
                </c:pt>
                <c:pt idx="202">
                  <c:v>0.36576835358529058</c:v>
                </c:pt>
                <c:pt idx="203">
                  <c:v>2.2566704481052287</c:v>
                </c:pt>
                <c:pt idx="204">
                  <c:v>0.30392715096950462</c:v>
                </c:pt>
                <c:pt idx="205">
                  <c:v>0.20204877788134185</c:v>
                </c:pt>
                <c:pt idx="206">
                  <c:v>7.197427408287288E-2</c:v>
                </c:pt>
                <c:pt idx="207">
                  <c:v>0.86101406540238978</c:v>
                </c:pt>
                <c:pt idx="208">
                  <c:v>0.20427536297370061</c:v>
                </c:pt>
                <c:pt idx="209">
                  <c:v>0.46002841727319094</c:v>
                </c:pt>
                <c:pt idx="210">
                  <c:v>0.13642682778548093</c:v>
                </c:pt>
                <c:pt idx="211">
                  <c:v>0.16292858950991065</c:v>
                </c:pt>
                <c:pt idx="212">
                  <c:v>3.207096595304345E-2</c:v>
                </c:pt>
                <c:pt idx="213">
                  <c:v>0</c:v>
                </c:pt>
                <c:pt idx="214">
                  <c:v>3.5226210496079428E-3</c:v>
                </c:pt>
                <c:pt idx="215">
                  <c:v>3.7697459979814198E-2</c:v>
                </c:pt>
                <c:pt idx="216">
                  <c:v>0.4458435933560897</c:v>
                </c:pt>
                <c:pt idx="217">
                  <c:v>8.2466512495087745</c:v>
                </c:pt>
                <c:pt idx="218">
                  <c:v>1.3842990457956024</c:v>
                </c:pt>
                <c:pt idx="219">
                  <c:v>0.29919689563672996</c:v>
                </c:pt>
                <c:pt idx="220">
                  <c:v>1.5068667846293293</c:v>
                </c:pt>
                <c:pt idx="221">
                  <c:v>2.8989782112430755</c:v>
                </c:pt>
                <c:pt idx="222">
                  <c:v>0.49155039646173609</c:v>
                </c:pt>
                <c:pt idx="223">
                  <c:v>0.45007638377341258</c:v>
                </c:pt>
                <c:pt idx="224">
                  <c:v>0.10301403552958259</c:v>
                </c:pt>
                <c:pt idx="225">
                  <c:v>6.1558487104897308E-2</c:v>
                </c:pt>
                <c:pt idx="226">
                  <c:v>1.0420027410436095E-2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8.7809662224046271E-3</c:v>
                </c:pt>
                <c:pt idx="231">
                  <c:v>0.17675134485631389</c:v>
                </c:pt>
                <c:pt idx="232">
                  <c:v>3.8941523861281059E-2</c:v>
                </c:pt>
                <c:pt idx="233">
                  <c:v>5.3529362718096841E-3</c:v>
                </c:pt>
                <c:pt idx="234">
                  <c:v>3.3048510396543461E-2</c:v>
                </c:pt>
                <c:pt idx="235">
                  <c:v>0.6373736034281472</c:v>
                </c:pt>
                <c:pt idx="236">
                  <c:v>0.30240533709662926</c:v>
                </c:pt>
                <c:pt idx="237">
                  <c:v>1.0482412962446996</c:v>
                </c:pt>
                <c:pt idx="238">
                  <c:v>0.49306777163980298</c:v>
                </c:pt>
                <c:pt idx="239">
                  <c:v>1.6711240760925663</c:v>
                </c:pt>
                <c:pt idx="240">
                  <c:v>0.48120294292448174</c:v>
                </c:pt>
                <c:pt idx="241">
                  <c:v>0.32500045176344816</c:v>
                </c:pt>
                <c:pt idx="242">
                  <c:v>8.2431594800107158E-2</c:v>
                </c:pt>
                <c:pt idx="243">
                  <c:v>8.6880829254830025E-2</c:v>
                </c:pt>
                <c:pt idx="244">
                  <c:v>3.3051860870989602E-2</c:v>
                </c:pt>
                <c:pt idx="245">
                  <c:v>0.7483424299374426</c:v>
                </c:pt>
                <c:pt idx="246">
                  <c:v>0.14032862128013732</c:v>
                </c:pt>
                <c:pt idx="247">
                  <c:v>1.1226082507973613E-2</c:v>
                </c:pt>
                <c:pt idx="248">
                  <c:v>2.9476241129950388E-2</c:v>
                </c:pt>
                <c:pt idx="249">
                  <c:v>0.2681913809576188</c:v>
                </c:pt>
                <c:pt idx="250">
                  <c:v>9.8877136695504284E-2</c:v>
                </c:pt>
                <c:pt idx="251">
                  <c:v>0.51657540470396623</c:v>
                </c:pt>
                <c:pt idx="252">
                  <c:v>0.17598828843822439</c:v>
                </c:pt>
                <c:pt idx="253">
                  <c:v>0.13034720658027163</c:v>
                </c:pt>
                <c:pt idx="254">
                  <c:v>0.40630044481209387</c:v>
                </c:pt>
                <c:pt idx="255">
                  <c:v>1.7999834465235833</c:v>
                </c:pt>
                <c:pt idx="256">
                  <c:v>0.54300117583042751</c:v>
                </c:pt>
                <c:pt idx="257">
                  <c:v>0.3894354756091386</c:v>
                </c:pt>
                <c:pt idx="258">
                  <c:v>8.6531302771177376E-2</c:v>
                </c:pt>
                <c:pt idx="259">
                  <c:v>0.12586192055344744</c:v>
                </c:pt>
                <c:pt idx="260">
                  <c:v>1.8063917899237066E-2</c:v>
                </c:pt>
                <c:pt idx="261">
                  <c:v>0</c:v>
                </c:pt>
                <c:pt idx="262">
                  <c:v>9.3607238972710904E-3</c:v>
                </c:pt>
                <c:pt idx="263">
                  <c:v>9.3541518164797943E-2</c:v>
                </c:pt>
                <c:pt idx="264">
                  <c:v>1.5709300492653726E-2</c:v>
                </c:pt>
                <c:pt idx="265">
                  <c:v>0</c:v>
                </c:pt>
                <c:pt idx="266">
                  <c:v>2.4583078768224177E-2</c:v>
                </c:pt>
                <c:pt idx="267">
                  <c:v>0.3242722731573015</c:v>
                </c:pt>
                <c:pt idx="268">
                  <c:v>0.49612294546914892</c:v>
                </c:pt>
                <c:pt idx="269">
                  <c:v>3.9976463198367664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15D-4F48-B627-340275CBD536}"/>
            </c:ext>
          </c:extLst>
        </c:ser>
        <c:ser>
          <c:idx val="25"/>
          <c:order val="25"/>
          <c:tx>
            <c:strRef>
              <c:f>'Mass Spectra pH 4 pos'!$AA$1</c:f>
              <c:strCache>
                <c:ptCount val="1"/>
              </c:strCache>
            </c:strRef>
          </c:tx>
          <c:spPr>
            <a:ln w="95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pos'!$AA$2:$AA$271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1.4464104722553082</c:v>
                </c:pt>
                <c:pt idx="4">
                  <c:v>0.14149535262366036</c:v>
                </c:pt>
                <c:pt idx="5">
                  <c:v>1.3565913708945115E-2</c:v>
                </c:pt>
                <c:pt idx="6">
                  <c:v>2.4476210904778284E-3</c:v>
                </c:pt>
                <c:pt idx="7">
                  <c:v>5.0663829655162706E-3</c:v>
                </c:pt>
                <c:pt idx="8">
                  <c:v>1.2315544182363225E-3</c:v>
                </c:pt>
                <c:pt idx="9">
                  <c:v>0.17756545106096627</c:v>
                </c:pt>
                <c:pt idx="10">
                  <c:v>0</c:v>
                </c:pt>
                <c:pt idx="11">
                  <c:v>1.6186794034062464</c:v>
                </c:pt>
                <c:pt idx="12">
                  <c:v>0.54808273558766696</c:v>
                </c:pt>
                <c:pt idx="13">
                  <c:v>11.979341432085654</c:v>
                </c:pt>
                <c:pt idx="14">
                  <c:v>0.5637101086874361</c:v>
                </c:pt>
                <c:pt idx="15">
                  <c:v>7.3335844405650166</c:v>
                </c:pt>
                <c:pt idx="16">
                  <c:v>11.694316056108576</c:v>
                </c:pt>
                <c:pt idx="17">
                  <c:v>27.09864521197095</c:v>
                </c:pt>
                <c:pt idx="18">
                  <c:v>2.1493749145289933</c:v>
                </c:pt>
                <c:pt idx="19">
                  <c:v>0.13436766283648477</c:v>
                </c:pt>
                <c:pt idx="20">
                  <c:v>2.9536436678041594E-2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7.0335756615757814E-3</c:v>
                </c:pt>
                <c:pt idx="25">
                  <c:v>3.2599237888335941</c:v>
                </c:pt>
                <c:pt idx="26">
                  <c:v>0.26099913329328572</c:v>
                </c:pt>
                <c:pt idx="27">
                  <c:v>5.6795382923157174</c:v>
                </c:pt>
                <c:pt idx="28">
                  <c:v>0.24991243683386669</c:v>
                </c:pt>
                <c:pt idx="29">
                  <c:v>0</c:v>
                </c:pt>
                <c:pt idx="30">
                  <c:v>0</c:v>
                </c:pt>
                <c:pt idx="31">
                  <c:v>2.6178568824487543</c:v>
                </c:pt>
                <c:pt idx="32">
                  <c:v>0</c:v>
                </c:pt>
                <c:pt idx="33">
                  <c:v>0.10506179055838516</c:v>
                </c:pt>
                <c:pt idx="34">
                  <c:v>2.5713062788312078</c:v>
                </c:pt>
                <c:pt idx="35">
                  <c:v>100</c:v>
                </c:pt>
                <c:pt idx="36">
                  <c:v>3.7642242123436729</c:v>
                </c:pt>
                <c:pt idx="37">
                  <c:v>1.6452284625308813</c:v>
                </c:pt>
                <c:pt idx="38">
                  <c:v>0.37631412965608707</c:v>
                </c:pt>
                <c:pt idx="39">
                  <c:v>11.162166964737542</c:v>
                </c:pt>
                <c:pt idx="40">
                  <c:v>0.83149969392290568</c:v>
                </c:pt>
                <c:pt idx="41">
                  <c:v>6.5066359753383116</c:v>
                </c:pt>
                <c:pt idx="42">
                  <c:v>1.3751051656403606</c:v>
                </c:pt>
                <c:pt idx="43">
                  <c:v>5.3444129851546069</c:v>
                </c:pt>
                <c:pt idx="44">
                  <c:v>0.56555120642920154</c:v>
                </c:pt>
                <c:pt idx="45">
                  <c:v>5.1913003216143112</c:v>
                </c:pt>
                <c:pt idx="46">
                  <c:v>0.25184500617402733</c:v>
                </c:pt>
                <c:pt idx="47">
                  <c:v>0.14310513966469449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1.3620701775333113</c:v>
                </c:pt>
                <c:pt idx="52">
                  <c:v>0.36272643662824189</c:v>
                </c:pt>
                <c:pt idx="53">
                  <c:v>5.3066226905126417</c:v>
                </c:pt>
                <c:pt idx="54">
                  <c:v>0.4798462890357007</c:v>
                </c:pt>
                <c:pt idx="55">
                  <c:v>3.0554170746690077</c:v>
                </c:pt>
                <c:pt idx="56">
                  <c:v>1.1749968802390354</c:v>
                </c:pt>
                <c:pt idx="57">
                  <c:v>0.92123015781454987</c:v>
                </c:pt>
                <c:pt idx="58">
                  <c:v>0.85969964891521455</c:v>
                </c:pt>
                <c:pt idx="59">
                  <c:v>7.3125573975687015</c:v>
                </c:pt>
                <c:pt idx="60">
                  <c:v>0.23649368383579669</c:v>
                </c:pt>
                <c:pt idx="61">
                  <c:v>0</c:v>
                </c:pt>
                <c:pt idx="62">
                  <c:v>1.6177746712121546</c:v>
                </c:pt>
                <c:pt idx="63">
                  <c:v>38.247966424014876</c:v>
                </c:pt>
                <c:pt idx="64">
                  <c:v>2.4886688615769681</c:v>
                </c:pt>
                <c:pt idx="65">
                  <c:v>14.534824591145265</c:v>
                </c:pt>
                <c:pt idx="66">
                  <c:v>1.825433531123714</c:v>
                </c:pt>
                <c:pt idx="67">
                  <c:v>10.860228234155979</c:v>
                </c:pt>
                <c:pt idx="68">
                  <c:v>0.6035253093150682</c:v>
                </c:pt>
                <c:pt idx="69">
                  <c:v>0.26014812951219535</c:v>
                </c:pt>
                <c:pt idx="70">
                  <c:v>0.11461747976421936</c:v>
                </c:pt>
                <c:pt idx="71">
                  <c:v>1.3767340382453666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0.95569748335134497</c:v>
                </c:pt>
                <c:pt idx="78">
                  <c:v>0.386913269188635</c:v>
                </c:pt>
                <c:pt idx="79">
                  <c:v>1.2155366403546015</c:v>
                </c:pt>
                <c:pt idx="80">
                  <c:v>3.8456330269158183</c:v>
                </c:pt>
                <c:pt idx="81">
                  <c:v>42.781954408588369</c:v>
                </c:pt>
                <c:pt idx="82">
                  <c:v>2.5501567540152457</c:v>
                </c:pt>
                <c:pt idx="83">
                  <c:v>0.41313276913753633</c:v>
                </c:pt>
                <c:pt idx="84">
                  <c:v>3.1926685265700375E-2</c:v>
                </c:pt>
                <c:pt idx="85">
                  <c:v>0.17033291288529653</c:v>
                </c:pt>
                <c:pt idx="86">
                  <c:v>0.50366862421345415</c:v>
                </c:pt>
                <c:pt idx="87">
                  <c:v>5.5872357029887407</c:v>
                </c:pt>
                <c:pt idx="88">
                  <c:v>1.2031121809529421</c:v>
                </c:pt>
                <c:pt idx="89">
                  <c:v>9.2519647292835501</c:v>
                </c:pt>
                <c:pt idx="90">
                  <c:v>0.73555976126933775</c:v>
                </c:pt>
                <c:pt idx="91">
                  <c:v>0.59675797959606913</c:v>
                </c:pt>
                <c:pt idx="92">
                  <c:v>0</c:v>
                </c:pt>
                <c:pt idx="93">
                  <c:v>0.11676146361130596</c:v>
                </c:pt>
                <c:pt idx="94">
                  <c:v>0.12191881514046769</c:v>
                </c:pt>
                <c:pt idx="95">
                  <c:v>0.6156833267245313</c:v>
                </c:pt>
                <c:pt idx="96">
                  <c:v>0.12351730542598434</c:v>
                </c:pt>
                <c:pt idx="97">
                  <c:v>0.4652830721544059</c:v>
                </c:pt>
                <c:pt idx="98">
                  <c:v>0.85827937180545666</c:v>
                </c:pt>
                <c:pt idx="99">
                  <c:v>7.5834948506379085</c:v>
                </c:pt>
                <c:pt idx="100">
                  <c:v>0.83438895192625862</c:v>
                </c:pt>
                <c:pt idx="101">
                  <c:v>4.5255206700419128</c:v>
                </c:pt>
                <c:pt idx="102">
                  <c:v>0.4293673999842173</c:v>
                </c:pt>
                <c:pt idx="103">
                  <c:v>0.6740868599849571</c:v>
                </c:pt>
                <c:pt idx="104">
                  <c:v>0.76508582561637739</c:v>
                </c:pt>
                <c:pt idx="105">
                  <c:v>7.3231719579555614</c:v>
                </c:pt>
                <c:pt idx="106">
                  <c:v>1.0828752804196182</c:v>
                </c:pt>
                <c:pt idx="107">
                  <c:v>1.2957352365470378</c:v>
                </c:pt>
                <c:pt idx="108">
                  <c:v>0.46016768440932804</c:v>
                </c:pt>
                <c:pt idx="109">
                  <c:v>1.6121274107833952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2.2686523679678139</c:v>
                </c:pt>
                <c:pt idx="114">
                  <c:v>0.4557473686023974</c:v>
                </c:pt>
                <c:pt idx="115">
                  <c:v>2.294421571404536</c:v>
                </c:pt>
                <c:pt idx="116">
                  <c:v>0.38675094109777758</c:v>
                </c:pt>
                <c:pt idx="117">
                  <c:v>1.7253317918722355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0.33792475323171323</c:v>
                </c:pt>
                <c:pt idx="123">
                  <c:v>3.1057295622629977</c:v>
                </c:pt>
                <c:pt idx="124">
                  <c:v>0.34514746509598965</c:v>
                </c:pt>
                <c:pt idx="125">
                  <c:v>0.95206340880602625</c:v>
                </c:pt>
                <c:pt idx="126">
                  <c:v>0.1826711753356213</c:v>
                </c:pt>
                <c:pt idx="127">
                  <c:v>0</c:v>
                </c:pt>
                <c:pt idx="128">
                  <c:v>0</c:v>
                </c:pt>
                <c:pt idx="129">
                  <c:v>1.0837135171620229</c:v>
                </c:pt>
                <c:pt idx="130">
                  <c:v>3.8600785721270528E-2</c:v>
                </c:pt>
                <c:pt idx="131">
                  <c:v>0.67077566050694715</c:v>
                </c:pt>
                <c:pt idx="132">
                  <c:v>0.62435991544452962</c:v>
                </c:pt>
                <c:pt idx="133">
                  <c:v>5.0251942499158728</c:v>
                </c:pt>
                <c:pt idx="134">
                  <c:v>0.56550845444382647</c:v>
                </c:pt>
                <c:pt idx="135">
                  <c:v>1.3376675350474987</c:v>
                </c:pt>
                <c:pt idx="136">
                  <c:v>4.9921397659204947E-2</c:v>
                </c:pt>
                <c:pt idx="137">
                  <c:v>0.6025514244946939</c:v>
                </c:pt>
                <c:pt idx="138">
                  <c:v>6.5684683502233623E-2</c:v>
                </c:pt>
                <c:pt idx="139">
                  <c:v>9.2492707158618528E-2</c:v>
                </c:pt>
                <c:pt idx="140">
                  <c:v>6.4837067651152269E-2</c:v>
                </c:pt>
                <c:pt idx="141">
                  <c:v>0.3154959006911317</c:v>
                </c:pt>
                <c:pt idx="142">
                  <c:v>0.26954901388929164</c:v>
                </c:pt>
                <c:pt idx="143">
                  <c:v>2.9210881723715678</c:v>
                </c:pt>
                <c:pt idx="144">
                  <c:v>0.51133044929020421</c:v>
                </c:pt>
                <c:pt idx="145">
                  <c:v>1.2782271579435709</c:v>
                </c:pt>
                <c:pt idx="146">
                  <c:v>0.47426451671415898</c:v>
                </c:pt>
                <c:pt idx="147">
                  <c:v>2.5781949004244535</c:v>
                </c:pt>
                <c:pt idx="148">
                  <c:v>0.26377012775867054</c:v>
                </c:pt>
                <c:pt idx="149">
                  <c:v>8.0540323011969644E-2</c:v>
                </c:pt>
                <c:pt idx="150">
                  <c:v>3.6479279608191091E-2</c:v>
                </c:pt>
                <c:pt idx="151">
                  <c:v>0.38527118229563601</c:v>
                </c:pt>
                <c:pt idx="152">
                  <c:v>6.0251246634725246E-2</c:v>
                </c:pt>
                <c:pt idx="153">
                  <c:v>0.18255024913346954</c:v>
                </c:pt>
                <c:pt idx="154">
                  <c:v>3.1855021760773677E-3</c:v>
                </c:pt>
                <c:pt idx="155">
                  <c:v>2.3604465985861786E-2</c:v>
                </c:pt>
                <c:pt idx="156">
                  <c:v>6.7490266176642638E-2</c:v>
                </c:pt>
                <c:pt idx="157">
                  <c:v>0.36587882595894861</c:v>
                </c:pt>
                <c:pt idx="158">
                  <c:v>9.7637998290117614E-2</c:v>
                </c:pt>
                <c:pt idx="159">
                  <c:v>0.39645057555341712</c:v>
                </c:pt>
                <c:pt idx="160">
                  <c:v>0.25188534485233616</c:v>
                </c:pt>
                <c:pt idx="161">
                  <c:v>2.826116615634819</c:v>
                </c:pt>
                <c:pt idx="162">
                  <c:v>0.35550146456824189</c:v>
                </c:pt>
                <c:pt idx="163">
                  <c:v>9.3141657234346573E-2</c:v>
                </c:pt>
                <c:pt idx="164">
                  <c:v>0.75631327706047335</c:v>
                </c:pt>
                <c:pt idx="165">
                  <c:v>4.3574442828147193</c:v>
                </c:pt>
                <c:pt idx="166">
                  <c:v>0.70756030046369423</c:v>
                </c:pt>
                <c:pt idx="167">
                  <c:v>0.21730566459117881</c:v>
                </c:pt>
                <c:pt idx="168">
                  <c:v>0.24952340272184517</c:v>
                </c:pt>
                <c:pt idx="169">
                  <c:v>5.0284288336368131E-2</c:v>
                </c:pt>
                <c:pt idx="170">
                  <c:v>0.11829274955913308</c:v>
                </c:pt>
                <c:pt idx="171">
                  <c:v>2.1987137319770187</c:v>
                </c:pt>
                <c:pt idx="172">
                  <c:v>0.32034067718741238</c:v>
                </c:pt>
                <c:pt idx="173">
                  <c:v>0.58548779373387616</c:v>
                </c:pt>
                <c:pt idx="174">
                  <c:v>3.8120857984810042</c:v>
                </c:pt>
                <c:pt idx="175">
                  <c:v>4.1376468608808494</c:v>
                </c:pt>
                <c:pt idx="176">
                  <c:v>0.60697225242639097</c:v>
                </c:pt>
                <c:pt idx="177">
                  <c:v>0.27551795124789719</c:v>
                </c:pt>
                <c:pt idx="178">
                  <c:v>4.4065961710202793E-2</c:v>
                </c:pt>
                <c:pt idx="179">
                  <c:v>0.21707188419645657</c:v>
                </c:pt>
                <c:pt idx="180">
                  <c:v>1.4990820798675033E-2</c:v>
                </c:pt>
                <c:pt idx="181">
                  <c:v>2.2439048857288775E-3</c:v>
                </c:pt>
                <c:pt idx="182">
                  <c:v>0</c:v>
                </c:pt>
                <c:pt idx="183">
                  <c:v>0.11396409344962158</c:v>
                </c:pt>
                <c:pt idx="184">
                  <c:v>0.49446262584932804</c:v>
                </c:pt>
                <c:pt idx="185">
                  <c:v>8.9395147450642282E-2</c:v>
                </c:pt>
                <c:pt idx="186">
                  <c:v>2.5847396570569278E-2</c:v>
                </c:pt>
                <c:pt idx="187">
                  <c:v>5.9537776733731174E-2</c:v>
                </c:pt>
                <c:pt idx="188">
                  <c:v>0.4489926270189788</c:v>
                </c:pt>
                <c:pt idx="189">
                  <c:v>10.717563979139317</c:v>
                </c:pt>
                <c:pt idx="190">
                  <c:v>1.5590134605661063</c:v>
                </c:pt>
                <c:pt idx="191">
                  <c:v>0.27191071676927658</c:v>
                </c:pt>
                <c:pt idx="192">
                  <c:v>0.95094086476849349</c:v>
                </c:pt>
                <c:pt idx="193">
                  <c:v>3.6442245904013433</c:v>
                </c:pt>
                <c:pt idx="194">
                  <c:v>0.82216128550596423</c:v>
                </c:pt>
                <c:pt idx="195">
                  <c:v>0.55553099172537801</c:v>
                </c:pt>
                <c:pt idx="196">
                  <c:v>0.1165664681495869</c:v>
                </c:pt>
                <c:pt idx="197">
                  <c:v>3.3592580483532058E-2</c:v>
                </c:pt>
                <c:pt idx="198">
                  <c:v>1.5402781465491233E-2</c:v>
                </c:pt>
                <c:pt idx="199">
                  <c:v>0.74076541601999191</c:v>
                </c:pt>
                <c:pt idx="200">
                  <c:v>0.11529600703613517</c:v>
                </c:pt>
                <c:pt idx="201">
                  <c:v>3.0860220923465614E-2</c:v>
                </c:pt>
                <c:pt idx="202">
                  <c:v>0.34945314268171745</c:v>
                </c:pt>
                <c:pt idx="203">
                  <c:v>2.6176876732467975</c:v>
                </c:pt>
                <c:pt idx="204">
                  <c:v>0.35495303969978798</c:v>
                </c:pt>
                <c:pt idx="205">
                  <c:v>0.22606382193449517</c:v>
                </c:pt>
                <c:pt idx="206">
                  <c:v>6.7416414785279405E-2</c:v>
                </c:pt>
                <c:pt idx="207">
                  <c:v>0.69043866688809341</c:v>
                </c:pt>
                <c:pt idx="208">
                  <c:v>0.13323959733625149</c:v>
                </c:pt>
                <c:pt idx="209">
                  <c:v>0.39409551293712403</c:v>
                </c:pt>
                <c:pt idx="210">
                  <c:v>0.10797675513346036</c:v>
                </c:pt>
                <c:pt idx="211">
                  <c:v>0.15501767011058332</c:v>
                </c:pt>
                <c:pt idx="212">
                  <c:v>2.2596187148328041E-2</c:v>
                </c:pt>
                <c:pt idx="213">
                  <c:v>0</c:v>
                </c:pt>
                <c:pt idx="214">
                  <c:v>9.1277202517301842E-3</c:v>
                </c:pt>
                <c:pt idx="215">
                  <c:v>1.6954585616927465E-2</c:v>
                </c:pt>
                <c:pt idx="216">
                  <c:v>0.32324967152136191</c:v>
                </c:pt>
                <c:pt idx="217">
                  <c:v>8.497714468849507</c:v>
                </c:pt>
                <c:pt idx="218">
                  <c:v>1.3896490472786536</c:v>
                </c:pt>
                <c:pt idx="219">
                  <c:v>0.28949074354862547</c:v>
                </c:pt>
                <c:pt idx="220">
                  <c:v>1.5668787066549339</c:v>
                </c:pt>
                <c:pt idx="221">
                  <c:v>3.278019883175082</c:v>
                </c:pt>
                <c:pt idx="222">
                  <c:v>0.53837201666616963</c:v>
                </c:pt>
                <c:pt idx="223">
                  <c:v>0.51220914636299675</c:v>
                </c:pt>
                <c:pt idx="224">
                  <c:v>9.1147990143686922E-2</c:v>
                </c:pt>
                <c:pt idx="225">
                  <c:v>6.2623649675203202E-2</c:v>
                </c:pt>
                <c:pt idx="226">
                  <c:v>3.915320511547641E-3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5.8595240689167773E-3</c:v>
                </c:pt>
                <c:pt idx="231">
                  <c:v>0.1648819164334808</c:v>
                </c:pt>
                <c:pt idx="232">
                  <c:v>2.1494517985432612E-2</c:v>
                </c:pt>
                <c:pt idx="233">
                  <c:v>3.9444272123766756E-3</c:v>
                </c:pt>
                <c:pt idx="234">
                  <c:v>2.8074087224969849E-2</c:v>
                </c:pt>
                <c:pt idx="235">
                  <c:v>0.54961171275094833</c:v>
                </c:pt>
                <c:pt idx="236">
                  <c:v>0.24055372494279634</c:v>
                </c:pt>
                <c:pt idx="237">
                  <c:v>1.1013657576974711</c:v>
                </c:pt>
                <c:pt idx="238">
                  <c:v>0.43418954359772782</c:v>
                </c:pt>
                <c:pt idx="239">
                  <c:v>1.6928322088336776</c:v>
                </c:pt>
                <c:pt idx="240">
                  <c:v>0.45502827751534097</c:v>
                </c:pt>
                <c:pt idx="241">
                  <c:v>0.32937697332403015</c:v>
                </c:pt>
                <c:pt idx="242">
                  <c:v>5.3349513128458897E-2</c:v>
                </c:pt>
                <c:pt idx="243">
                  <c:v>9.2340947740653462E-2</c:v>
                </c:pt>
                <c:pt idx="244">
                  <c:v>2.053385883039998E-2</c:v>
                </c:pt>
                <c:pt idx="245">
                  <c:v>0.71566745367908324</c:v>
                </c:pt>
                <c:pt idx="246">
                  <c:v>0.12717801327605155</c:v>
                </c:pt>
                <c:pt idx="247">
                  <c:v>9.9009010779594932E-3</c:v>
                </c:pt>
                <c:pt idx="248">
                  <c:v>1.0820810767115423E-2</c:v>
                </c:pt>
                <c:pt idx="249">
                  <c:v>0.26929769016301414</c:v>
                </c:pt>
                <c:pt idx="250">
                  <c:v>8.4799068240988804E-2</c:v>
                </c:pt>
                <c:pt idx="251">
                  <c:v>0.52818155048754534</c:v>
                </c:pt>
                <c:pt idx="252">
                  <c:v>0.15105537185576492</c:v>
                </c:pt>
                <c:pt idx="253">
                  <c:v>0.12865600013005243</c:v>
                </c:pt>
                <c:pt idx="254">
                  <c:v>0.30442083571683481</c:v>
                </c:pt>
                <c:pt idx="255">
                  <c:v>1.7675997919746869</c:v>
                </c:pt>
                <c:pt idx="256">
                  <c:v>0.49953779677996624</c:v>
                </c:pt>
                <c:pt idx="257">
                  <c:v>0.35571831344988919</c:v>
                </c:pt>
                <c:pt idx="258">
                  <c:v>6.7457261229722343E-2</c:v>
                </c:pt>
                <c:pt idx="259">
                  <c:v>9.5757988774415645E-2</c:v>
                </c:pt>
                <c:pt idx="260">
                  <c:v>6.4093367792279936E-3</c:v>
                </c:pt>
                <c:pt idx="261">
                  <c:v>0</c:v>
                </c:pt>
                <c:pt idx="262">
                  <c:v>7.8082266693140787E-3</c:v>
                </c:pt>
                <c:pt idx="263">
                  <c:v>9.3489701681167062E-2</c:v>
                </c:pt>
                <c:pt idx="264">
                  <c:v>6.4347532708866565E-3</c:v>
                </c:pt>
                <c:pt idx="265">
                  <c:v>1.8715705039844968E-3</c:v>
                </c:pt>
                <c:pt idx="266">
                  <c:v>1.4649404916275382E-2</c:v>
                </c:pt>
                <c:pt idx="267">
                  <c:v>0.28401419045534443</c:v>
                </c:pt>
                <c:pt idx="268">
                  <c:v>0.31239664627476965</c:v>
                </c:pt>
                <c:pt idx="269">
                  <c:v>3.9741808332208768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15D-4F48-B627-340275CBD536}"/>
            </c:ext>
          </c:extLst>
        </c:ser>
        <c:ser>
          <c:idx val="26"/>
          <c:order val="26"/>
          <c:tx>
            <c:strRef>
              <c:f>'Mass Spectra pH 4 pos'!$AB$1</c:f>
              <c:strCache>
                <c:ptCount val="1"/>
              </c:strCache>
            </c:strRef>
          </c:tx>
          <c:spPr>
            <a:ln w="95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pos'!$AB$2:$AB$271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1.0859798050654379</c:v>
                </c:pt>
                <c:pt idx="4">
                  <c:v>7.7474458661131992E-2</c:v>
                </c:pt>
                <c:pt idx="5">
                  <c:v>6.7731282641521054E-3</c:v>
                </c:pt>
                <c:pt idx="6">
                  <c:v>0</c:v>
                </c:pt>
                <c:pt idx="7">
                  <c:v>8.131444797050429E-3</c:v>
                </c:pt>
                <c:pt idx="8">
                  <c:v>0</c:v>
                </c:pt>
                <c:pt idx="9">
                  <c:v>2.6723318347300063E-2</c:v>
                </c:pt>
                <c:pt idx="10">
                  <c:v>0</c:v>
                </c:pt>
                <c:pt idx="11">
                  <c:v>1.0810310589321677</c:v>
                </c:pt>
                <c:pt idx="12">
                  <c:v>0.10908662813783028</c:v>
                </c:pt>
                <c:pt idx="13">
                  <c:v>12.090828201237525</c:v>
                </c:pt>
                <c:pt idx="14">
                  <c:v>0.20500570682839925</c:v>
                </c:pt>
                <c:pt idx="15">
                  <c:v>6.5929552618622864</c:v>
                </c:pt>
                <c:pt idx="16">
                  <c:v>8.5696059768729054</c:v>
                </c:pt>
                <c:pt idx="17">
                  <c:v>31.607276688473764</c:v>
                </c:pt>
                <c:pt idx="18">
                  <c:v>2.4787438098178716</c:v>
                </c:pt>
                <c:pt idx="19">
                  <c:v>0.13680264772027487</c:v>
                </c:pt>
                <c:pt idx="20">
                  <c:v>3.2067852336530915E-2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2.4917566731319962E-2</c:v>
                </c:pt>
                <c:pt idx="25">
                  <c:v>3.234480367319883</c:v>
                </c:pt>
                <c:pt idx="26">
                  <c:v>0.25593295745636918</c:v>
                </c:pt>
                <c:pt idx="27">
                  <c:v>6.1414606578421491</c:v>
                </c:pt>
                <c:pt idx="28">
                  <c:v>0.24570588587306116</c:v>
                </c:pt>
                <c:pt idx="29">
                  <c:v>0</c:v>
                </c:pt>
                <c:pt idx="30">
                  <c:v>0</c:v>
                </c:pt>
                <c:pt idx="31">
                  <c:v>2.2344674484344189</c:v>
                </c:pt>
                <c:pt idx="32">
                  <c:v>0</c:v>
                </c:pt>
                <c:pt idx="33">
                  <c:v>0</c:v>
                </c:pt>
                <c:pt idx="34">
                  <c:v>2.2441902438317083</c:v>
                </c:pt>
                <c:pt idx="35">
                  <c:v>99.999999999999986</c:v>
                </c:pt>
                <c:pt idx="36">
                  <c:v>3.6536674989881948</c:v>
                </c:pt>
                <c:pt idx="37">
                  <c:v>1.7241324887524716</c:v>
                </c:pt>
                <c:pt idx="38">
                  <c:v>0.42176358668620978</c:v>
                </c:pt>
                <c:pt idx="39">
                  <c:v>10.707696653366709</c:v>
                </c:pt>
                <c:pt idx="40">
                  <c:v>0.79235968059960715</c:v>
                </c:pt>
                <c:pt idx="41">
                  <c:v>6.9525855086783404</c:v>
                </c:pt>
                <c:pt idx="42">
                  <c:v>1.5731511956851822</c:v>
                </c:pt>
                <c:pt idx="43">
                  <c:v>5.4659021803101941</c:v>
                </c:pt>
                <c:pt idx="44">
                  <c:v>0.575815874131966</c:v>
                </c:pt>
                <c:pt idx="45">
                  <c:v>6.0425978001768863</c:v>
                </c:pt>
                <c:pt idx="46">
                  <c:v>0.35611879321934381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1.0894398148515332</c:v>
                </c:pt>
                <c:pt idx="52">
                  <c:v>0.35186744522033059</c:v>
                </c:pt>
                <c:pt idx="53">
                  <c:v>5.6221300946028006</c:v>
                </c:pt>
                <c:pt idx="54">
                  <c:v>0.55067434493631873</c:v>
                </c:pt>
                <c:pt idx="55">
                  <c:v>3.2633903009625813</c:v>
                </c:pt>
                <c:pt idx="56">
                  <c:v>1.2258924180993496</c:v>
                </c:pt>
                <c:pt idx="57">
                  <c:v>1.0322708891008301</c:v>
                </c:pt>
                <c:pt idx="58">
                  <c:v>0.96545972676309377</c:v>
                </c:pt>
                <c:pt idx="59">
                  <c:v>9.0085366600868433</c:v>
                </c:pt>
                <c:pt idx="60">
                  <c:v>0.36316937889014161</c:v>
                </c:pt>
                <c:pt idx="61">
                  <c:v>0</c:v>
                </c:pt>
                <c:pt idx="62">
                  <c:v>1.6452945287580147</c:v>
                </c:pt>
                <c:pt idx="63">
                  <c:v>41.224071955717193</c:v>
                </c:pt>
                <c:pt idx="64">
                  <c:v>3.0573334771254337</c:v>
                </c:pt>
                <c:pt idx="65">
                  <c:v>15.935001437903875</c:v>
                </c:pt>
                <c:pt idx="66">
                  <c:v>2.0244360967200321</c:v>
                </c:pt>
                <c:pt idx="67">
                  <c:v>10.746264958153928</c:v>
                </c:pt>
                <c:pt idx="68">
                  <c:v>0.53739424494037291</c:v>
                </c:pt>
                <c:pt idx="69">
                  <c:v>0.2710136132180212</c:v>
                </c:pt>
                <c:pt idx="70">
                  <c:v>0.16957991014760082</c:v>
                </c:pt>
                <c:pt idx="71">
                  <c:v>1.2765371176645743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0.98175969757819492</c:v>
                </c:pt>
                <c:pt idx="78">
                  <c:v>0.3693593335510908</c:v>
                </c:pt>
                <c:pt idx="79">
                  <c:v>1.2288240626249514</c:v>
                </c:pt>
                <c:pt idx="80">
                  <c:v>4.8672358879804278</c:v>
                </c:pt>
                <c:pt idx="81">
                  <c:v>54.264311537310661</c:v>
                </c:pt>
                <c:pt idx="82">
                  <c:v>3.2663081117786334</c:v>
                </c:pt>
                <c:pt idx="83">
                  <c:v>0.41948481346892236</c:v>
                </c:pt>
                <c:pt idx="84">
                  <c:v>1.9504705396879023E-2</c:v>
                </c:pt>
                <c:pt idx="85">
                  <c:v>0.17096679452274757</c:v>
                </c:pt>
                <c:pt idx="86">
                  <c:v>0.61496256944358829</c:v>
                </c:pt>
                <c:pt idx="87">
                  <c:v>6.842409106922462</c:v>
                </c:pt>
                <c:pt idx="88">
                  <c:v>1.4796960282229661</c:v>
                </c:pt>
                <c:pt idx="89">
                  <c:v>10.665383385429283</c:v>
                </c:pt>
                <c:pt idx="90">
                  <c:v>0.9683693829873351</c:v>
                </c:pt>
                <c:pt idx="91">
                  <c:v>9.2220076233275383E-2</c:v>
                </c:pt>
                <c:pt idx="92">
                  <c:v>0</c:v>
                </c:pt>
                <c:pt idx="93">
                  <c:v>3.1462085784750467E-2</c:v>
                </c:pt>
                <c:pt idx="94">
                  <c:v>9.21551787646986E-2</c:v>
                </c:pt>
                <c:pt idx="95">
                  <c:v>0.63992831631298441</c:v>
                </c:pt>
                <c:pt idx="96">
                  <c:v>0.14730874715587758</c:v>
                </c:pt>
                <c:pt idx="97">
                  <c:v>0.55373228175986788</c:v>
                </c:pt>
                <c:pt idx="98">
                  <c:v>0.99695974774804996</c:v>
                </c:pt>
                <c:pt idx="99">
                  <c:v>9.6276136737665947</c:v>
                </c:pt>
                <c:pt idx="100">
                  <c:v>1.0741507374542549</c:v>
                </c:pt>
                <c:pt idx="101">
                  <c:v>5.2616787319128884</c:v>
                </c:pt>
                <c:pt idx="102">
                  <c:v>0.47328951867502234</c:v>
                </c:pt>
                <c:pt idx="103">
                  <c:v>0.61787539017684079</c:v>
                </c:pt>
                <c:pt idx="104">
                  <c:v>0.84367436280154018</c:v>
                </c:pt>
                <c:pt idx="105">
                  <c:v>7.8555187420916708</c:v>
                </c:pt>
                <c:pt idx="106">
                  <c:v>0.81929497522907946</c:v>
                </c:pt>
                <c:pt idx="107">
                  <c:v>1.4536618868887632</c:v>
                </c:pt>
                <c:pt idx="108">
                  <c:v>0.50089320736897835</c:v>
                </c:pt>
                <c:pt idx="109">
                  <c:v>1.5442965142523539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2.0426323916838136</c:v>
                </c:pt>
                <c:pt idx="114">
                  <c:v>0.56731964300762461</c:v>
                </c:pt>
                <c:pt idx="115">
                  <c:v>3.3130591035769652</c:v>
                </c:pt>
                <c:pt idx="116">
                  <c:v>0.45516398824371729</c:v>
                </c:pt>
                <c:pt idx="117">
                  <c:v>1.6013649073734197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0.36710485843451873</c:v>
                </c:pt>
                <c:pt idx="123">
                  <c:v>3.7519189667404431</c:v>
                </c:pt>
                <c:pt idx="124">
                  <c:v>0.4181043943178897</c:v>
                </c:pt>
                <c:pt idx="125">
                  <c:v>0.96681802744630485</c:v>
                </c:pt>
                <c:pt idx="126">
                  <c:v>0.16427814033186253</c:v>
                </c:pt>
                <c:pt idx="127">
                  <c:v>0</c:v>
                </c:pt>
                <c:pt idx="128">
                  <c:v>0</c:v>
                </c:pt>
                <c:pt idx="129">
                  <c:v>1.4070456420330755</c:v>
                </c:pt>
                <c:pt idx="130">
                  <c:v>0</c:v>
                </c:pt>
                <c:pt idx="131">
                  <c:v>0.66021619452087221</c:v>
                </c:pt>
                <c:pt idx="132">
                  <c:v>0.59423689551499914</c:v>
                </c:pt>
                <c:pt idx="133">
                  <c:v>4.801174212770257</c:v>
                </c:pt>
                <c:pt idx="134">
                  <c:v>0.52793158405118856</c:v>
                </c:pt>
                <c:pt idx="135">
                  <c:v>1.3450663559072398</c:v>
                </c:pt>
                <c:pt idx="136">
                  <c:v>0</c:v>
                </c:pt>
                <c:pt idx="137">
                  <c:v>0.36502483578133121</c:v>
                </c:pt>
                <c:pt idx="138">
                  <c:v>4.7985653265987138E-2</c:v>
                </c:pt>
                <c:pt idx="139">
                  <c:v>4.9893548034657315E-2</c:v>
                </c:pt>
                <c:pt idx="140">
                  <c:v>0</c:v>
                </c:pt>
                <c:pt idx="141">
                  <c:v>0.33018854530905606</c:v>
                </c:pt>
                <c:pt idx="142">
                  <c:v>0.40144909985152399</c:v>
                </c:pt>
                <c:pt idx="143">
                  <c:v>3.8111737963129761</c:v>
                </c:pt>
                <c:pt idx="144">
                  <c:v>0.64357659934697176</c:v>
                </c:pt>
                <c:pt idx="145">
                  <c:v>1.3261188971793825</c:v>
                </c:pt>
                <c:pt idx="146">
                  <c:v>0.5157071704576548</c:v>
                </c:pt>
                <c:pt idx="147">
                  <c:v>2.6047205290386368</c:v>
                </c:pt>
                <c:pt idx="148">
                  <c:v>0.24651525843747216</c:v>
                </c:pt>
                <c:pt idx="149">
                  <c:v>5.7677485981522794E-2</c:v>
                </c:pt>
                <c:pt idx="150">
                  <c:v>3.2874489253345615E-2</c:v>
                </c:pt>
                <c:pt idx="151">
                  <c:v>0.40549671921603203</c:v>
                </c:pt>
                <c:pt idx="152">
                  <c:v>3.8575681204929053E-2</c:v>
                </c:pt>
                <c:pt idx="153">
                  <c:v>0.15981893585395965</c:v>
                </c:pt>
                <c:pt idx="154">
                  <c:v>2.18940457560277E-2</c:v>
                </c:pt>
                <c:pt idx="155">
                  <c:v>2.6258719881683185E-2</c:v>
                </c:pt>
                <c:pt idx="156">
                  <c:v>9.2025648463972098E-2</c:v>
                </c:pt>
                <c:pt idx="157">
                  <c:v>0.48752928012908697</c:v>
                </c:pt>
                <c:pt idx="158">
                  <c:v>0.12068830324636633</c:v>
                </c:pt>
                <c:pt idx="159">
                  <c:v>0.43443485915133073</c:v>
                </c:pt>
                <c:pt idx="160">
                  <c:v>0.29835875547887319</c:v>
                </c:pt>
                <c:pt idx="161">
                  <c:v>3.2891301866659615</c:v>
                </c:pt>
                <c:pt idx="162">
                  <c:v>0.40244678367496911</c:v>
                </c:pt>
                <c:pt idx="163">
                  <c:v>8.6475252068306585E-2</c:v>
                </c:pt>
                <c:pt idx="164">
                  <c:v>0.97755898108197359</c:v>
                </c:pt>
                <c:pt idx="165">
                  <c:v>5.1625845354725186</c:v>
                </c:pt>
                <c:pt idx="166">
                  <c:v>0.77334144390907367</c:v>
                </c:pt>
                <c:pt idx="167">
                  <c:v>0.24250645822753614</c:v>
                </c:pt>
                <c:pt idx="168">
                  <c:v>0.33232566540631936</c:v>
                </c:pt>
                <c:pt idx="169">
                  <c:v>6.3569038003378917E-2</c:v>
                </c:pt>
                <c:pt idx="170">
                  <c:v>0.15094522367484248</c:v>
                </c:pt>
                <c:pt idx="171">
                  <c:v>2.2407769436292364</c:v>
                </c:pt>
                <c:pt idx="172">
                  <c:v>0.3188911117401631</c:v>
                </c:pt>
                <c:pt idx="173">
                  <c:v>0.72972415136512525</c:v>
                </c:pt>
                <c:pt idx="174">
                  <c:v>4.54679215907362</c:v>
                </c:pt>
                <c:pt idx="175">
                  <c:v>4.9521786800586565</c:v>
                </c:pt>
                <c:pt idx="176">
                  <c:v>0.72580403829333495</c:v>
                </c:pt>
                <c:pt idx="177">
                  <c:v>0.30086019758619087</c:v>
                </c:pt>
                <c:pt idx="178">
                  <c:v>2.6846834526243573E-2</c:v>
                </c:pt>
                <c:pt idx="179">
                  <c:v>0.3066070502544746</c:v>
                </c:pt>
                <c:pt idx="180">
                  <c:v>2.5098506357995723E-2</c:v>
                </c:pt>
                <c:pt idx="181">
                  <c:v>1.3384084131958102E-2</c:v>
                </c:pt>
                <c:pt idx="182">
                  <c:v>0</c:v>
                </c:pt>
                <c:pt idx="183">
                  <c:v>0.10948263924756527</c:v>
                </c:pt>
                <c:pt idx="184">
                  <c:v>0.50953432779008501</c:v>
                </c:pt>
                <c:pt idx="185">
                  <c:v>6.7027469703715342E-2</c:v>
                </c:pt>
                <c:pt idx="186">
                  <c:v>3.1494132931836588E-2</c:v>
                </c:pt>
                <c:pt idx="187">
                  <c:v>3.4630885626505195E-2</c:v>
                </c:pt>
                <c:pt idx="188">
                  <c:v>0.55844986465893298</c:v>
                </c:pt>
                <c:pt idx="189">
                  <c:v>11.559699221679844</c:v>
                </c:pt>
                <c:pt idx="190">
                  <c:v>1.5734762301952914</c:v>
                </c:pt>
                <c:pt idx="191">
                  <c:v>0.2932112893494242</c:v>
                </c:pt>
                <c:pt idx="192">
                  <c:v>1.1326005175269711</c:v>
                </c:pt>
                <c:pt idx="193">
                  <c:v>3.9081656484001561</c:v>
                </c:pt>
                <c:pt idx="194">
                  <c:v>0.83254054547567091</c:v>
                </c:pt>
                <c:pt idx="195">
                  <c:v>0.51359961761664352</c:v>
                </c:pt>
                <c:pt idx="196">
                  <c:v>7.5196527211678577E-2</c:v>
                </c:pt>
                <c:pt idx="197">
                  <c:v>0</c:v>
                </c:pt>
                <c:pt idx="198">
                  <c:v>2.3544437857416438E-2</c:v>
                </c:pt>
                <c:pt idx="199">
                  <c:v>0.63389713641565582</c:v>
                </c:pt>
                <c:pt idx="200">
                  <c:v>6.317426105072324E-2</c:v>
                </c:pt>
                <c:pt idx="201">
                  <c:v>3.06843058402054E-2</c:v>
                </c:pt>
                <c:pt idx="202">
                  <c:v>0.41832202009121811</c:v>
                </c:pt>
                <c:pt idx="203">
                  <c:v>3.1599424913551304</c:v>
                </c:pt>
                <c:pt idx="204">
                  <c:v>0.41120792884036361</c:v>
                </c:pt>
                <c:pt idx="205">
                  <c:v>0.17070454673914809</c:v>
                </c:pt>
                <c:pt idx="206">
                  <c:v>8.3756410113494148E-2</c:v>
                </c:pt>
                <c:pt idx="207">
                  <c:v>0.96874118498120876</c:v>
                </c:pt>
                <c:pt idx="208">
                  <c:v>0.18751826089016824</c:v>
                </c:pt>
                <c:pt idx="209">
                  <c:v>0.34413663375718079</c:v>
                </c:pt>
                <c:pt idx="210">
                  <c:v>8.9586355686675195E-2</c:v>
                </c:pt>
                <c:pt idx="211">
                  <c:v>0.14792803143005537</c:v>
                </c:pt>
                <c:pt idx="212">
                  <c:v>2.4936282266797224E-2</c:v>
                </c:pt>
                <c:pt idx="213">
                  <c:v>0</c:v>
                </c:pt>
                <c:pt idx="214">
                  <c:v>0</c:v>
                </c:pt>
                <c:pt idx="215">
                  <c:v>7.4047931892689423E-3</c:v>
                </c:pt>
                <c:pt idx="216">
                  <c:v>0.32103667180210776</c:v>
                </c:pt>
                <c:pt idx="217">
                  <c:v>7.748206990312501</c:v>
                </c:pt>
                <c:pt idx="218">
                  <c:v>1.2468671120484125</c:v>
                </c:pt>
                <c:pt idx="219">
                  <c:v>0.26753564028843996</c:v>
                </c:pt>
                <c:pt idx="220">
                  <c:v>1.7595051178644208</c:v>
                </c:pt>
                <c:pt idx="221">
                  <c:v>3.7397518039615893</c:v>
                </c:pt>
                <c:pt idx="222">
                  <c:v>0.58884211615427873</c:v>
                </c:pt>
                <c:pt idx="223">
                  <c:v>0.55387596559997021</c:v>
                </c:pt>
                <c:pt idx="224">
                  <c:v>9.0936150545734437E-2</c:v>
                </c:pt>
                <c:pt idx="225">
                  <c:v>6.6501237937644439E-2</c:v>
                </c:pt>
                <c:pt idx="226">
                  <c:v>1.9097135192567383E-2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8.375721504870131E-3</c:v>
                </c:pt>
                <c:pt idx="231">
                  <c:v>0.16174967604032459</c:v>
                </c:pt>
                <c:pt idx="232">
                  <c:v>2.7599457408368985E-2</c:v>
                </c:pt>
                <c:pt idx="233">
                  <c:v>0</c:v>
                </c:pt>
                <c:pt idx="234">
                  <c:v>2.067054439883494E-2</c:v>
                </c:pt>
                <c:pt idx="235">
                  <c:v>0.63680544565399377</c:v>
                </c:pt>
                <c:pt idx="236">
                  <c:v>0.26306348035007387</c:v>
                </c:pt>
                <c:pt idx="237">
                  <c:v>1.1231029995850945</c:v>
                </c:pt>
                <c:pt idx="238">
                  <c:v>0.46955563986857696</c:v>
                </c:pt>
                <c:pt idx="239">
                  <c:v>1.8453763008093118</c:v>
                </c:pt>
                <c:pt idx="240">
                  <c:v>0.50181792520134216</c:v>
                </c:pt>
                <c:pt idx="241">
                  <c:v>0.31410334486209324</c:v>
                </c:pt>
                <c:pt idx="242">
                  <c:v>7.0323871328679705E-2</c:v>
                </c:pt>
                <c:pt idx="243">
                  <c:v>9.5738425831043958E-2</c:v>
                </c:pt>
                <c:pt idx="244">
                  <c:v>1.7639414811766691E-2</c:v>
                </c:pt>
                <c:pt idx="245">
                  <c:v>0.65629291043303817</c:v>
                </c:pt>
                <c:pt idx="246">
                  <c:v>0.11671976910560788</c:v>
                </c:pt>
                <c:pt idx="247">
                  <c:v>2.0564988702729402E-2</c:v>
                </c:pt>
                <c:pt idx="248">
                  <c:v>1.6769618586874889E-2</c:v>
                </c:pt>
                <c:pt idx="249">
                  <c:v>0.31828750808339112</c:v>
                </c:pt>
                <c:pt idx="250">
                  <c:v>9.1697096031140068E-2</c:v>
                </c:pt>
                <c:pt idx="251">
                  <c:v>0.50046777081322391</c:v>
                </c:pt>
                <c:pt idx="252">
                  <c:v>0.13224710052263394</c:v>
                </c:pt>
                <c:pt idx="253">
                  <c:v>0.10153691287642243</c:v>
                </c:pt>
                <c:pt idx="254">
                  <c:v>0.26852711571680865</c:v>
                </c:pt>
                <c:pt idx="255">
                  <c:v>1.3964782594037424</c:v>
                </c:pt>
                <c:pt idx="256">
                  <c:v>0.39901565134242711</c:v>
                </c:pt>
                <c:pt idx="257">
                  <c:v>0.30163843973395293</c:v>
                </c:pt>
                <c:pt idx="258">
                  <c:v>6.7373703731872139E-2</c:v>
                </c:pt>
                <c:pt idx="259">
                  <c:v>8.7253980027219277E-2</c:v>
                </c:pt>
                <c:pt idx="260">
                  <c:v>6.8384401140539081E-3</c:v>
                </c:pt>
                <c:pt idx="261">
                  <c:v>0</c:v>
                </c:pt>
                <c:pt idx="262">
                  <c:v>8.2338236951821093E-3</c:v>
                </c:pt>
                <c:pt idx="263">
                  <c:v>8.2228005754851785E-2</c:v>
                </c:pt>
                <c:pt idx="264">
                  <c:v>0</c:v>
                </c:pt>
                <c:pt idx="265">
                  <c:v>1.8674636398432257E-2</c:v>
                </c:pt>
                <c:pt idx="266">
                  <c:v>2.0915770874823811E-2</c:v>
                </c:pt>
                <c:pt idx="267">
                  <c:v>0.31785889277384854</c:v>
                </c:pt>
                <c:pt idx="268">
                  <c:v>0.3037290077441851</c:v>
                </c:pt>
                <c:pt idx="269">
                  <c:v>3.1265005870267544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F15D-4F48-B627-340275CBD536}"/>
            </c:ext>
          </c:extLst>
        </c:ser>
        <c:ser>
          <c:idx val="27"/>
          <c:order val="27"/>
          <c:tx>
            <c:strRef>
              <c:f>'Mass Spectra pH 4 pos'!$AC$1</c:f>
              <c:strCache>
                <c:ptCount val="1"/>
              </c:strCache>
            </c:strRef>
          </c:tx>
          <c:spPr>
            <a:ln w="95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pos'!$AC$2:$AC$271</c:f>
              <c:numCache>
                <c:formatCode>General</c:formatCode>
                <c:ptCount val="270"/>
                <c:pt idx="0">
                  <c:v>1.6671515590717947E-3</c:v>
                </c:pt>
                <c:pt idx="1">
                  <c:v>0</c:v>
                </c:pt>
                <c:pt idx="2">
                  <c:v>0</c:v>
                </c:pt>
                <c:pt idx="3">
                  <c:v>1.4279325761576522</c:v>
                </c:pt>
                <c:pt idx="4">
                  <c:v>0.12818735383192925</c:v>
                </c:pt>
                <c:pt idx="5">
                  <c:v>1.5003247052598966E-2</c:v>
                </c:pt>
                <c:pt idx="6">
                  <c:v>3.9536112506572481E-4</c:v>
                </c:pt>
                <c:pt idx="7">
                  <c:v>6.0913939069918441E-3</c:v>
                </c:pt>
                <c:pt idx="8">
                  <c:v>1.9863662311611833E-3</c:v>
                </c:pt>
                <c:pt idx="9">
                  <c:v>0.13650336648228437</c:v>
                </c:pt>
                <c:pt idx="10">
                  <c:v>0</c:v>
                </c:pt>
                <c:pt idx="11">
                  <c:v>1.4159774110528667</c:v>
                </c:pt>
                <c:pt idx="12">
                  <c:v>0.56968914608677157</c:v>
                </c:pt>
                <c:pt idx="13">
                  <c:v>11.775149393453782</c:v>
                </c:pt>
                <c:pt idx="14">
                  <c:v>0.51079437627070057</c:v>
                </c:pt>
                <c:pt idx="15">
                  <c:v>7.380300285079425</c:v>
                </c:pt>
                <c:pt idx="16">
                  <c:v>11.627219621016128</c:v>
                </c:pt>
                <c:pt idx="17">
                  <c:v>25.094152687218404</c:v>
                </c:pt>
                <c:pt idx="18">
                  <c:v>2.1785689761909381</c:v>
                </c:pt>
                <c:pt idx="19">
                  <c:v>0.12367815753448286</c:v>
                </c:pt>
                <c:pt idx="20">
                  <c:v>3.4764515236433799E-2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3.5290556981269532E-2</c:v>
                </c:pt>
                <c:pt idx="25">
                  <c:v>2.7246249643151859</c:v>
                </c:pt>
                <c:pt idx="26">
                  <c:v>0.22451097213780236</c:v>
                </c:pt>
                <c:pt idx="27">
                  <c:v>4.4952636330571831</c:v>
                </c:pt>
                <c:pt idx="28">
                  <c:v>0.21473274922909766</c:v>
                </c:pt>
                <c:pt idx="29">
                  <c:v>0</c:v>
                </c:pt>
                <c:pt idx="30">
                  <c:v>0</c:v>
                </c:pt>
                <c:pt idx="31">
                  <c:v>2.986362800236094</c:v>
                </c:pt>
                <c:pt idx="32">
                  <c:v>0</c:v>
                </c:pt>
                <c:pt idx="33">
                  <c:v>0</c:v>
                </c:pt>
                <c:pt idx="34">
                  <c:v>3.7462719909125171</c:v>
                </c:pt>
                <c:pt idx="35">
                  <c:v>100</c:v>
                </c:pt>
                <c:pt idx="36">
                  <c:v>3.6946676956869986</c:v>
                </c:pt>
                <c:pt idx="37">
                  <c:v>1.4144106758679018</c:v>
                </c:pt>
                <c:pt idx="38">
                  <c:v>0.46403628006604397</c:v>
                </c:pt>
                <c:pt idx="39">
                  <c:v>8.4617699959301724</c:v>
                </c:pt>
                <c:pt idx="40">
                  <c:v>0.72480857290184164</c:v>
                </c:pt>
                <c:pt idx="41">
                  <c:v>5.179761456504453</c:v>
                </c:pt>
                <c:pt idx="42">
                  <c:v>1.2638695631756376</c:v>
                </c:pt>
                <c:pt idx="43">
                  <c:v>4.2212983139376021</c:v>
                </c:pt>
                <c:pt idx="44">
                  <c:v>0.49646823497000514</c:v>
                </c:pt>
                <c:pt idx="45">
                  <c:v>4.5355705289536257</c:v>
                </c:pt>
                <c:pt idx="46">
                  <c:v>0.29600435319736157</c:v>
                </c:pt>
                <c:pt idx="47">
                  <c:v>0.18084744678946793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0.73857188175760691</c:v>
                </c:pt>
                <c:pt idx="52">
                  <c:v>0.38604031636824132</c:v>
                </c:pt>
                <c:pt idx="53">
                  <c:v>4.1901595513904768</c:v>
                </c:pt>
                <c:pt idx="54">
                  <c:v>0.42280592296211789</c:v>
                </c:pt>
                <c:pt idx="55">
                  <c:v>2.3781779117663784</c:v>
                </c:pt>
                <c:pt idx="56">
                  <c:v>0.91814270826342725</c:v>
                </c:pt>
                <c:pt idx="57">
                  <c:v>0.77966337433711808</c:v>
                </c:pt>
                <c:pt idx="58">
                  <c:v>0.82222944655305974</c:v>
                </c:pt>
                <c:pt idx="59">
                  <c:v>6.691443208241485</c:v>
                </c:pt>
                <c:pt idx="60">
                  <c:v>0.30127544757767416</c:v>
                </c:pt>
                <c:pt idx="61">
                  <c:v>0</c:v>
                </c:pt>
                <c:pt idx="62">
                  <c:v>2.0315319090411572</c:v>
                </c:pt>
                <c:pt idx="63">
                  <c:v>30.999982925140429</c:v>
                </c:pt>
                <c:pt idx="64">
                  <c:v>2.4516341258397474</c:v>
                </c:pt>
                <c:pt idx="65">
                  <c:v>11.24675911505749</c:v>
                </c:pt>
                <c:pt idx="66">
                  <c:v>1.8112608263894376</c:v>
                </c:pt>
                <c:pt idx="67">
                  <c:v>8.7228106447109397</c:v>
                </c:pt>
                <c:pt idx="68">
                  <c:v>0.4916911052378532</c:v>
                </c:pt>
                <c:pt idx="69">
                  <c:v>0.20954254866263314</c:v>
                </c:pt>
                <c:pt idx="70">
                  <c:v>0.13780303920239131</c:v>
                </c:pt>
                <c:pt idx="71">
                  <c:v>1.0949956892825288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0.75502965958190238</c:v>
                </c:pt>
                <c:pt idx="78">
                  <c:v>0.30241666812869544</c:v>
                </c:pt>
                <c:pt idx="79">
                  <c:v>0.92639466252379321</c:v>
                </c:pt>
                <c:pt idx="80">
                  <c:v>4.4857715357236074</c:v>
                </c:pt>
                <c:pt idx="81">
                  <c:v>43.101801271569563</c:v>
                </c:pt>
                <c:pt idx="82">
                  <c:v>2.5490084847230192</c:v>
                </c:pt>
                <c:pt idx="83">
                  <c:v>0.31634344446701157</c:v>
                </c:pt>
                <c:pt idx="84">
                  <c:v>2.4598567337151479E-2</c:v>
                </c:pt>
                <c:pt idx="85">
                  <c:v>0.12907984106207965</c:v>
                </c:pt>
                <c:pt idx="86">
                  <c:v>0.53046423300162437</c:v>
                </c:pt>
                <c:pt idx="87">
                  <c:v>4.682670373904072</c:v>
                </c:pt>
                <c:pt idx="88">
                  <c:v>1.1083416941115629</c:v>
                </c:pt>
                <c:pt idx="89">
                  <c:v>7.0469183155688881</c:v>
                </c:pt>
                <c:pt idx="90">
                  <c:v>0.66915476605211333</c:v>
                </c:pt>
                <c:pt idx="91">
                  <c:v>0.30275574998298804</c:v>
                </c:pt>
                <c:pt idx="92">
                  <c:v>2.2146358596759997E-2</c:v>
                </c:pt>
                <c:pt idx="93">
                  <c:v>0</c:v>
                </c:pt>
                <c:pt idx="94">
                  <c:v>0.10856781664782139</c:v>
                </c:pt>
                <c:pt idx="95">
                  <c:v>0.47222935637866464</c:v>
                </c:pt>
                <c:pt idx="96">
                  <c:v>0.12265233881098857</c:v>
                </c:pt>
                <c:pt idx="97">
                  <c:v>0.38381733421292419</c:v>
                </c:pt>
                <c:pt idx="98">
                  <c:v>1.0036580174885534</c:v>
                </c:pt>
                <c:pt idx="99">
                  <c:v>8.6642745023609873</c:v>
                </c:pt>
                <c:pt idx="100">
                  <c:v>0.94968080539093014</c:v>
                </c:pt>
                <c:pt idx="101">
                  <c:v>3.7118929963298313</c:v>
                </c:pt>
                <c:pt idx="102">
                  <c:v>0.35440274603418309</c:v>
                </c:pt>
                <c:pt idx="103">
                  <c:v>0.41368498262671505</c:v>
                </c:pt>
                <c:pt idx="104">
                  <c:v>0.68031631453086727</c:v>
                </c:pt>
                <c:pt idx="105">
                  <c:v>5.4540851108520361</c:v>
                </c:pt>
                <c:pt idx="106">
                  <c:v>0.54198284319638268</c:v>
                </c:pt>
                <c:pt idx="107">
                  <c:v>1.0344776600557786</c:v>
                </c:pt>
                <c:pt idx="108">
                  <c:v>0.41509793112569177</c:v>
                </c:pt>
                <c:pt idx="109">
                  <c:v>1.2092723294220746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1.5059055614496752</c:v>
                </c:pt>
                <c:pt idx="114">
                  <c:v>0.44111005225533184</c:v>
                </c:pt>
                <c:pt idx="115">
                  <c:v>2.1352979407541555</c:v>
                </c:pt>
                <c:pt idx="116">
                  <c:v>0.34253350085394463</c:v>
                </c:pt>
                <c:pt idx="117">
                  <c:v>1.2106898451358534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0.34827921419911179</c:v>
                </c:pt>
                <c:pt idx="123">
                  <c:v>2.9229768518255317</c:v>
                </c:pt>
                <c:pt idx="124">
                  <c:v>0.32581353406460578</c:v>
                </c:pt>
                <c:pt idx="125">
                  <c:v>0.7168809009359598</c:v>
                </c:pt>
                <c:pt idx="126">
                  <c:v>0.13742758101019381</c:v>
                </c:pt>
                <c:pt idx="127">
                  <c:v>0</c:v>
                </c:pt>
                <c:pt idx="128">
                  <c:v>0</c:v>
                </c:pt>
                <c:pt idx="129">
                  <c:v>0.35409918859661943</c:v>
                </c:pt>
                <c:pt idx="130">
                  <c:v>0</c:v>
                </c:pt>
                <c:pt idx="131">
                  <c:v>0.42610378856052172</c:v>
                </c:pt>
                <c:pt idx="132">
                  <c:v>0.46107178446110803</c:v>
                </c:pt>
                <c:pt idx="133">
                  <c:v>3.4698475247832485</c:v>
                </c:pt>
                <c:pt idx="134">
                  <c:v>0.41092752726725468</c:v>
                </c:pt>
                <c:pt idx="135">
                  <c:v>0.7834301573545881</c:v>
                </c:pt>
                <c:pt idx="136">
                  <c:v>2.6327408466032792E-2</c:v>
                </c:pt>
                <c:pt idx="137">
                  <c:v>0.36629269636975831</c:v>
                </c:pt>
                <c:pt idx="138">
                  <c:v>3.1649493735486749E-2</c:v>
                </c:pt>
                <c:pt idx="139">
                  <c:v>5.1889682612821793E-2</c:v>
                </c:pt>
                <c:pt idx="140">
                  <c:v>2.8582175879735539E-2</c:v>
                </c:pt>
                <c:pt idx="141">
                  <c:v>0.21645935287168991</c:v>
                </c:pt>
                <c:pt idx="142">
                  <c:v>0.31472049894284043</c:v>
                </c:pt>
                <c:pt idx="143">
                  <c:v>2.5200648411057402</c:v>
                </c:pt>
                <c:pt idx="144">
                  <c:v>0.43979659323663395</c:v>
                </c:pt>
                <c:pt idx="145">
                  <c:v>1.0954457663797297</c:v>
                </c:pt>
                <c:pt idx="146">
                  <c:v>0.3733934399545269</c:v>
                </c:pt>
                <c:pt idx="147">
                  <c:v>1.6745150066511376</c:v>
                </c:pt>
                <c:pt idx="148">
                  <c:v>0.1720727785170893</c:v>
                </c:pt>
                <c:pt idx="149">
                  <c:v>3.9715523543518552E-2</c:v>
                </c:pt>
                <c:pt idx="150">
                  <c:v>3.1083755825406113E-2</c:v>
                </c:pt>
                <c:pt idx="151">
                  <c:v>0.31761416041305324</c:v>
                </c:pt>
                <c:pt idx="152">
                  <c:v>4.4525920841467136E-2</c:v>
                </c:pt>
                <c:pt idx="153">
                  <c:v>0.11984154997453965</c:v>
                </c:pt>
                <c:pt idx="154">
                  <c:v>1.413846984849724E-2</c:v>
                </c:pt>
                <c:pt idx="155">
                  <c:v>3.6692231434326282E-2</c:v>
                </c:pt>
                <c:pt idx="156">
                  <c:v>5.7736252079006734E-2</c:v>
                </c:pt>
                <c:pt idx="157">
                  <c:v>0.2366500426511893</c:v>
                </c:pt>
                <c:pt idx="158">
                  <c:v>7.973850265984328E-2</c:v>
                </c:pt>
                <c:pt idx="159">
                  <c:v>0.29177841612103583</c:v>
                </c:pt>
                <c:pt idx="160">
                  <c:v>0.25037521426455467</c:v>
                </c:pt>
                <c:pt idx="161">
                  <c:v>2.1138839916447987</c:v>
                </c:pt>
                <c:pt idx="162">
                  <c:v>0.24657470247768495</c:v>
                </c:pt>
                <c:pt idx="163">
                  <c:v>5.5583886674612129E-2</c:v>
                </c:pt>
                <c:pt idx="164">
                  <c:v>0.6377698859240003</c:v>
                </c:pt>
                <c:pt idx="165">
                  <c:v>2.9450899572478169</c:v>
                </c:pt>
                <c:pt idx="166">
                  <c:v>0.46436105374396963</c:v>
                </c:pt>
                <c:pt idx="167">
                  <c:v>0.1419242912520399</c:v>
                </c:pt>
                <c:pt idx="168">
                  <c:v>0.17817568147680865</c:v>
                </c:pt>
                <c:pt idx="169">
                  <c:v>1.8289552292697096E-2</c:v>
                </c:pt>
                <c:pt idx="170">
                  <c:v>0.14741929539159015</c:v>
                </c:pt>
                <c:pt idx="171">
                  <c:v>1.7445289461833466</c:v>
                </c:pt>
                <c:pt idx="172">
                  <c:v>0.24564312601110769</c:v>
                </c:pt>
                <c:pt idx="173">
                  <c:v>0.52628090597483979</c:v>
                </c:pt>
                <c:pt idx="174">
                  <c:v>3.0551201016206968</c:v>
                </c:pt>
                <c:pt idx="175">
                  <c:v>3.2746126809294549</c:v>
                </c:pt>
                <c:pt idx="176">
                  <c:v>0.47180437425349647</c:v>
                </c:pt>
                <c:pt idx="177">
                  <c:v>0.2105024789893519</c:v>
                </c:pt>
                <c:pt idx="178">
                  <c:v>1.6609681140304592E-2</c:v>
                </c:pt>
                <c:pt idx="179">
                  <c:v>0.21681213345316253</c:v>
                </c:pt>
                <c:pt idx="180">
                  <c:v>1.4029023382614324E-2</c:v>
                </c:pt>
                <c:pt idx="181">
                  <c:v>0</c:v>
                </c:pt>
                <c:pt idx="182">
                  <c:v>0</c:v>
                </c:pt>
                <c:pt idx="183">
                  <c:v>9.6658543882678E-2</c:v>
                </c:pt>
                <c:pt idx="184">
                  <c:v>0.34148432627225889</c:v>
                </c:pt>
                <c:pt idx="185">
                  <c:v>3.3932539099238032E-2</c:v>
                </c:pt>
                <c:pt idx="186">
                  <c:v>1.9407779688711893E-2</c:v>
                </c:pt>
                <c:pt idx="187">
                  <c:v>4.0894388277755545E-2</c:v>
                </c:pt>
                <c:pt idx="188">
                  <c:v>0.44861903272302234</c:v>
                </c:pt>
                <c:pt idx="189">
                  <c:v>7.8393023086990068</c:v>
                </c:pt>
                <c:pt idx="190">
                  <c:v>1.1152672487116384</c:v>
                </c:pt>
                <c:pt idx="191">
                  <c:v>0.20804262381142688</c:v>
                </c:pt>
                <c:pt idx="192">
                  <c:v>0.83444652440689404</c:v>
                </c:pt>
                <c:pt idx="193">
                  <c:v>2.444621986617376</c:v>
                </c:pt>
                <c:pt idx="194">
                  <c:v>0.52397636337160092</c:v>
                </c:pt>
                <c:pt idx="195">
                  <c:v>0.34427595612319867</c:v>
                </c:pt>
                <c:pt idx="196">
                  <c:v>4.9263596507507459E-2</c:v>
                </c:pt>
                <c:pt idx="197">
                  <c:v>0</c:v>
                </c:pt>
                <c:pt idx="198">
                  <c:v>2.4261844810170512E-2</c:v>
                </c:pt>
                <c:pt idx="199">
                  <c:v>0.48476069937637595</c:v>
                </c:pt>
                <c:pt idx="200">
                  <c:v>8.7995518398208725E-2</c:v>
                </c:pt>
                <c:pt idx="201">
                  <c:v>1.8602055088461932E-2</c:v>
                </c:pt>
                <c:pt idx="202">
                  <c:v>0.33317320871618405</c:v>
                </c:pt>
                <c:pt idx="203">
                  <c:v>2.1102030790103909</c:v>
                </c:pt>
                <c:pt idx="204">
                  <c:v>0.26461739334985979</c:v>
                </c:pt>
                <c:pt idx="205">
                  <c:v>0.14809914944974303</c:v>
                </c:pt>
                <c:pt idx="206">
                  <c:v>6.0947192118603111E-2</c:v>
                </c:pt>
                <c:pt idx="207">
                  <c:v>0.71842409576481803</c:v>
                </c:pt>
                <c:pt idx="208">
                  <c:v>0.13181361589757401</c:v>
                </c:pt>
                <c:pt idx="209">
                  <c:v>0.19309564395198295</c:v>
                </c:pt>
                <c:pt idx="210">
                  <c:v>5.4874618015732742E-2</c:v>
                </c:pt>
                <c:pt idx="211">
                  <c:v>8.3074403250397805E-2</c:v>
                </c:pt>
                <c:pt idx="212">
                  <c:v>1.1983238781956887E-2</c:v>
                </c:pt>
                <c:pt idx="213">
                  <c:v>0</c:v>
                </c:pt>
                <c:pt idx="214">
                  <c:v>0</c:v>
                </c:pt>
                <c:pt idx="215">
                  <c:v>8.299594484915759E-3</c:v>
                </c:pt>
                <c:pt idx="216">
                  <c:v>0.2830153729484346</c:v>
                </c:pt>
                <c:pt idx="217">
                  <c:v>5.592812770844338</c:v>
                </c:pt>
                <c:pt idx="218">
                  <c:v>0.90494003976859605</c:v>
                </c:pt>
                <c:pt idx="219">
                  <c:v>0.20182970290218347</c:v>
                </c:pt>
                <c:pt idx="220">
                  <c:v>1.2322264963054479</c:v>
                </c:pt>
                <c:pt idx="221">
                  <c:v>2.4970443564850586</c:v>
                </c:pt>
                <c:pt idx="222">
                  <c:v>0.39911130379800663</c:v>
                </c:pt>
                <c:pt idx="223">
                  <c:v>0.34684170303919626</c:v>
                </c:pt>
                <c:pt idx="224">
                  <c:v>6.6958655097350203E-2</c:v>
                </c:pt>
                <c:pt idx="225">
                  <c:v>4.9836430823681645E-2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4.5114812586164387E-4</c:v>
                </c:pt>
                <c:pt idx="230">
                  <c:v>5.0296395988391083E-3</c:v>
                </c:pt>
                <c:pt idx="231">
                  <c:v>0.12759571078441292</c:v>
                </c:pt>
                <c:pt idx="232">
                  <c:v>2.6176874125417804E-2</c:v>
                </c:pt>
                <c:pt idx="233">
                  <c:v>0</c:v>
                </c:pt>
                <c:pt idx="234">
                  <c:v>2.9711605014651515E-2</c:v>
                </c:pt>
                <c:pt idx="235">
                  <c:v>0.5005194047257987</c:v>
                </c:pt>
                <c:pt idx="236">
                  <c:v>0.19776400766559732</c:v>
                </c:pt>
                <c:pt idx="237">
                  <c:v>0.66021347372971995</c:v>
                </c:pt>
                <c:pt idx="238">
                  <c:v>0.31675737947086063</c:v>
                </c:pt>
                <c:pt idx="239">
                  <c:v>1.1181590553264547</c:v>
                </c:pt>
                <c:pt idx="240">
                  <c:v>0.30471500641992905</c:v>
                </c:pt>
                <c:pt idx="241">
                  <c:v>0.12790136635806007</c:v>
                </c:pt>
                <c:pt idx="242">
                  <c:v>4.3507586763231527E-2</c:v>
                </c:pt>
                <c:pt idx="243">
                  <c:v>4.9862502535024708E-2</c:v>
                </c:pt>
                <c:pt idx="244">
                  <c:v>1.3184778167788845E-2</c:v>
                </c:pt>
                <c:pt idx="245">
                  <c:v>0.43342954789914795</c:v>
                </c:pt>
                <c:pt idx="246">
                  <c:v>8.1825604160878529E-2</c:v>
                </c:pt>
                <c:pt idx="247">
                  <c:v>7.6187061656062078E-3</c:v>
                </c:pt>
                <c:pt idx="248">
                  <c:v>1.6075473089860411E-2</c:v>
                </c:pt>
                <c:pt idx="249">
                  <c:v>0.19118698525309347</c:v>
                </c:pt>
                <c:pt idx="250">
                  <c:v>6.4542000622566514E-2</c:v>
                </c:pt>
                <c:pt idx="251">
                  <c:v>0.31719472282452815</c:v>
                </c:pt>
                <c:pt idx="252">
                  <c:v>0.10034514488755195</c:v>
                </c:pt>
                <c:pt idx="253">
                  <c:v>6.3342860190334027E-2</c:v>
                </c:pt>
                <c:pt idx="254">
                  <c:v>0.2225698670903283</c:v>
                </c:pt>
                <c:pt idx="255">
                  <c:v>1.0256281958681592</c:v>
                </c:pt>
                <c:pt idx="256">
                  <c:v>0.29249660628386892</c:v>
                </c:pt>
                <c:pt idx="257">
                  <c:v>0.2137939232857996</c:v>
                </c:pt>
                <c:pt idx="258">
                  <c:v>4.2663811403275104E-2</c:v>
                </c:pt>
                <c:pt idx="259">
                  <c:v>6.0485891788365186E-2</c:v>
                </c:pt>
                <c:pt idx="260">
                  <c:v>1.2991358795605205E-2</c:v>
                </c:pt>
                <c:pt idx="261">
                  <c:v>0</c:v>
                </c:pt>
                <c:pt idx="262">
                  <c:v>5.7218123509796721E-3</c:v>
                </c:pt>
                <c:pt idx="263">
                  <c:v>5.7245947618127048E-2</c:v>
                </c:pt>
                <c:pt idx="264">
                  <c:v>1.2202015079640397E-2</c:v>
                </c:pt>
                <c:pt idx="265">
                  <c:v>0</c:v>
                </c:pt>
                <c:pt idx="266">
                  <c:v>2.0887967288427133E-2</c:v>
                </c:pt>
                <c:pt idx="267">
                  <c:v>0.18254280021178376</c:v>
                </c:pt>
                <c:pt idx="268">
                  <c:v>0.25843368269658518</c:v>
                </c:pt>
                <c:pt idx="269">
                  <c:v>2.2664389693428779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F15D-4F48-B627-340275CBD536}"/>
            </c:ext>
          </c:extLst>
        </c:ser>
        <c:ser>
          <c:idx val="28"/>
          <c:order val="28"/>
          <c:tx>
            <c:strRef>
              <c:f>'Mass Spectra pH 4 pos'!$AD$1</c:f>
              <c:strCache>
                <c:ptCount val="1"/>
              </c:strCache>
            </c:strRef>
          </c:tx>
          <c:spPr>
            <a:ln w="95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pos'!$AD$2:$AD$271</c:f>
              <c:numCache>
                <c:formatCode>General</c:formatCode>
                <c:ptCount val="270"/>
                <c:pt idx="0">
                  <c:v>3.6273338161693864E-3</c:v>
                </c:pt>
                <c:pt idx="1">
                  <c:v>0</c:v>
                </c:pt>
                <c:pt idx="2">
                  <c:v>0</c:v>
                </c:pt>
                <c:pt idx="3">
                  <c:v>0.90688418823828831</c:v>
                </c:pt>
                <c:pt idx="4">
                  <c:v>3.1841484650404463E-2</c:v>
                </c:pt>
                <c:pt idx="5">
                  <c:v>8.5603523731705641E-3</c:v>
                </c:pt>
                <c:pt idx="6">
                  <c:v>3.0102466971905968E-3</c:v>
                </c:pt>
                <c:pt idx="7">
                  <c:v>6.184734249173568E-3</c:v>
                </c:pt>
                <c:pt idx="8">
                  <c:v>0</c:v>
                </c:pt>
                <c:pt idx="9">
                  <c:v>0.16105051514256735</c:v>
                </c:pt>
                <c:pt idx="10">
                  <c:v>0</c:v>
                </c:pt>
                <c:pt idx="11">
                  <c:v>1.6620660286499194</c:v>
                </c:pt>
                <c:pt idx="12">
                  <c:v>0.37003794447723748</c:v>
                </c:pt>
                <c:pt idx="13">
                  <c:v>14.867256411266075</c:v>
                </c:pt>
                <c:pt idx="14">
                  <c:v>0.64441245331810182</c:v>
                </c:pt>
                <c:pt idx="15">
                  <c:v>7.5535594094916236</c:v>
                </c:pt>
                <c:pt idx="16">
                  <c:v>8.8811186261935315</c:v>
                </c:pt>
                <c:pt idx="17">
                  <c:v>35.257305780965631</c:v>
                </c:pt>
                <c:pt idx="18">
                  <c:v>2.8637139945285819</c:v>
                </c:pt>
                <c:pt idx="19">
                  <c:v>0.17274604839328567</c:v>
                </c:pt>
                <c:pt idx="20">
                  <c:v>4.4082636466231943E-2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5.230565902055738E-2</c:v>
                </c:pt>
                <c:pt idx="25">
                  <c:v>4.392870532602303</c:v>
                </c:pt>
                <c:pt idx="26">
                  <c:v>0.36004731982718691</c:v>
                </c:pt>
                <c:pt idx="27">
                  <c:v>7.9239633293985907</c:v>
                </c:pt>
                <c:pt idx="28">
                  <c:v>0.38938032152874896</c:v>
                </c:pt>
                <c:pt idx="29">
                  <c:v>0</c:v>
                </c:pt>
                <c:pt idx="30">
                  <c:v>0.10261260208540862</c:v>
                </c:pt>
                <c:pt idx="31">
                  <c:v>2.6481244495979217</c:v>
                </c:pt>
                <c:pt idx="32">
                  <c:v>0</c:v>
                </c:pt>
                <c:pt idx="33">
                  <c:v>0.4610770293424698</c:v>
                </c:pt>
                <c:pt idx="34">
                  <c:v>3.2921503124493765</c:v>
                </c:pt>
                <c:pt idx="35">
                  <c:v>99.999999999999986</c:v>
                </c:pt>
                <c:pt idx="36">
                  <c:v>3.7252001540399413</c:v>
                </c:pt>
                <c:pt idx="37">
                  <c:v>2.217585532151201</c:v>
                </c:pt>
                <c:pt idx="38">
                  <c:v>0.61955990631411173</c:v>
                </c:pt>
                <c:pt idx="39">
                  <c:v>13.91755238982258</c:v>
                </c:pt>
                <c:pt idx="40">
                  <c:v>1.1470655691862632</c:v>
                </c:pt>
                <c:pt idx="41">
                  <c:v>8.7774035058725737</c:v>
                </c:pt>
                <c:pt idx="42">
                  <c:v>1.832555842150458</c:v>
                </c:pt>
                <c:pt idx="43">
                  <c:v>6.5614548672747821</c:v>
                </c:pt>
                <c:pt idx="44">
                  <c:v>0.81048077092977133</c:v>
                </c:pt>
                <c:pt idx="45">
                  <c:v>7.1100048633186805</c:v>
                </c:pt>
                <c:pt idx="46">
                  <c:v>0.40147840850118532</c:v>
                </c:pt>
                <c:pt idx="47">
                  <c:v>0.21654052163189302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2.2890140292871428</c:v>
                </c:pt>
                <c:pt idx="52">
                  <c:v>0.57103618598009942</c:v>
                </c:pt>
                <c:pt idx="53">
                  <c:v>7.5237748179593487</c:v>
                </c:pt>
                <c:pt idx="54">
                  <c:v>0.72014467743488031</c:v>
                </c:pt>
                <c:pt idx="55">
                  <c:v>4.1436204610024694</c:v>
                </c:pt>
                <c:pt idx="56">
                  <c:v>1.4046288627160608</c:v>
                </c:pt>
                <c:pt idx="57">
                  <c:v>1.3481890911731591</c:v>
                </c:pt>
                <c:pt idx="58">
                  <c:v>1.2382148033597555</c:v>
                </c:pt>
                <c:pt idx="59">
                  <c:v>11.871571071381931</c:v>
                </c:pt>
                <c:pt idx="60">
                  <c:v>0.63591553613431118</c:v>
                </c:pt>
                <c:pt idx="61">
                  <c:v>1.042651572392467</c:v>
                </c:pt>
                <c:pt idx="62">
                  <c:v>3.1065077419092249</c:v>
                </c:pt>
                <c:pt idx="63">
                  <c:v>47.164900308279179</c:v>
                </c:pt>
                <c:pt idx="64">
                  <c:v>3.3771736207065883</c:v>
                </c:pt>
                <c:pt idx="65">
                  <c:v>16.506931521331197</c:v>
                </c:pt>
                <c:pt idx="66">
                  <c:v>2.2572945826172064</c:v>
                </c:pt>
                <c:pt idx="67">
                  <c:v>12.219929691540901</c:v>
                </c:pt>
                <c:pt idx="68">
                  <c:v>0.73005792644988754</c:v>
                </c:pt>
                <c:pt idx="69">
                  <c:v>0.44283013473427768</c:v>
                </c:pt>
                <c:pt idx="70">
                  <c:v>0.14871269403325046</c:v>
                </c:pt>
                <c:pt idx="71">
                  <c:v>1.7063235575120919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1.2026129299063746</c:v>
                </c:pt>
                <c:pt idx="78">
                  <c:v>0.51375048388282063</c:v>
                </c:pt>
                <c:pt idx="79">
                  <c:v>1.6113035098521697</c:v>
                </c:pt>
                <c:pt idx="80">
                  <c:v>5.4776748975880878</c:v>
                </c:pt>
                <c:pt idx="81">
                  <c:v>56.488994528066819</c:v>
                </c:pt>
                <c:pt idx="82">
                  <c:v>3.37862981267891</c:v>
                </c:pt>
                <c:pt idx="83">
                  <c:v>0.5264951951933573</c:v>
                </c:pt>
                <c:pt idx="84">
                  <c:v>3.9008962084642419E-2</c:v>
                </c:pt>
                <c:pt idx="85">
                  <c:v>0.26490189861058561</c:v>
                </c:pt>
                <c:pt idx="86">
                  <c:v>0.88927790654141858</c:v>
                </c:pt>
                <c:pt idx="87">
                  <c:v>8.7104448002745425</c:v>
                </c:pt>
                <c:pt idx="88">
                  <c:v>1.6866241521736649</c:v>
                </c:pt>
                <c:pt idx="89">
                  <c:v>11.45865387536297</c:v>
                </c:pt>
                <c:pt idx="90">
                  <c:v>1.0955083426535142</c:v>
                </c:pt>
                <c:pt idx="91">
                  <c:v>1.1757985681781737</c:v>
                </c:pt>
                <c:pt idx="92">
                  <c:v>0.11237478466864594</c:v>
                </c:pt>
                <c:pt idx="93">
                  <c:v>0.21256904463967768</c:v>
                </c:pt>
                <c:pt idx="94">
                  <c:v>0.12460809038404888</c:v>
                </c:pt>
                <c:pt idx="95">
                  <c:v>0.79062238327804812</c:v>
                </c:pt>
                <c:pt idx="96">
                  <c:v>0.16436743557887765</c:v>
                </c:pt>
                <c:pt idx="97">
                  <c:v>0.56090017821217864</c:v>
                </c:pt>
                <c:pt idx="98">
                  <c:v>1.1182968476468318</c:v>
                </c:pt>
                <c:pt idx="99">
                  <c:v>9.7863487439940577</c:v>
                </c:pt>
                <c:pt idx="100">
                  <c:v>1.2852796166992648</c:v>
                </c:pt>
                <c:pt idx="101">
                  <c:v>6.5111275930690624</c:v>
                </c:pt>
                <c:pt idx="102">
                  <c:v>0.62642700610304602</c:v>
                </c:pt>
                <c:pt idx="103">
                  <c:v>0.84522084875261572</c:v>
                </c:pt>
                <c:pt idx="104">
                  <c:v>1.135230598952705</c:v>
                </c:pt>
                <c:pt idx="105">
                  <c:v>9.7972233351783728</c:v>
                </c:pt>
                <c:pt idx="106">
                  <c:v>1.0023900890790971</c:v>
                </c:pt>
                <c:pt idx="107">
                  <c:v>1.6908491219818707</c:v>
                </c:pt>
                <c:pt idx="108">
                  <c:v>0.56495779366997678</c:v>
                </c:pt>
                <c:pt idx="109">
                  <c:v>1.6047692570397347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2.1463686490443239</c:v>
                </c:pt>
                <c:pt idx="114">
                  <c:v>0.69427332649729079</c:v>
                </c:pt>
                <c:pt idx="115">
                  <c:v>4.0740938670148124</c:v>
                </c:pt>
                <c:pt idx="116">
                  <c:v>0.6047592544077931</c:v>
                </c:pt>
                <c:pt idx="117">
                  <c:v>1.9970283162225964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3.567900956598731E-2</c:v>
                </c:pt>
                <c:pt idx="122">
                  <c:v>0.53864835159149926</c:v>
                </c:pt>
                <c:pt idx="123">
                  <c:v>4.2270368240602316</c:v>
                </c:pt>
                <c:pt idx="124">
                  <c:v>0.47994212541061781</c:v>
                </c:pt>
                <c:pt idx="125">
                  <c:v>1.1578121839081326</c:v>
                </c:pt>
                <c:pt idx="126">
                  <c:v>0.20647643488640313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0.61250868049074703</c:v>
                </c:pt>
                <c:pt idx="132">
                  <c:v>0.79460305512013474</c:v>
                </c:pt>
                <c:pt idx="133">
                  <c:v>6.0908007289707076</c:v>
                </c:pt>
                <c:pt idx="134">
                  <c:v>0.7050786180352735</c:v>
                </c:pt>
                <c:pt idx="135">
                  <c:v>1.4796000888057834</c:v>
                </c:pt>
                <c:pt idx="136">
                  <c:v>0.22753378547163738</c:v>
                </c:pt>
                <c:pt idx="137">
                  <c:v>0.61200108009113008</c:v>
                </c:pt>
                <c:pt idx="138">
                  <c:v>9.7631523746172608E-2</c:v>
                </c:pt>
                <c:pt idx="139">
                  <c:v>8.7646079616292102E-2</c:v>
                </c:pt>
                <c:pt idx="140">
                  <c:v>5.6022167761646896E-2</c:v>
                </c:pt>
                <c:pt idx="141">
                  <c:v>0.33307803961014498</c:v>
                </c:pt>
                <c:pt idx="142">
                  <c:v>0.53894289586698574</c:v>
                </c:pt>
                <c:pt idx="143">
                  <c:v>4.8517149244079141</c:v>
                </c:pt>
                <c:pt idx="144">
                  <c:v>0.78586093208896091</c:v>
                </c:pt>
                <c:pt idx="145">
                  <c:v>1.4462137404282711</c:v>
                </c:pt>
                <c:pt idx="146">
                  <c:v>0.38535771010838249</c:v>
                </c:pt>
                <c:pt idx="147">
                  <c:v>2.1907843876325765</c:v>
                </c:pt>
                <c:pt idx="148">
                  <c:v>0.2061277691648033</c:v>
                </c:pt>
                <c:pt idx="149">
                  <c:v>5.449104752145683E-2</c:v>
                </c:pt>
                <c:pt idx="150">
                  <c:v>4.0381970638420119E-2</c:v>
                </c:pt>
                <c:pt idx="151">
                  <c:v>0.45157231274176535</c:v>
                </c:pt>
                <c:pt idx="152">
                  <c:v>6.6634979882236794E-2</c:v>
                </c:pt>
                <c:pt idx="153">
                  <c:v>0.21630799489846753</c:v>
                </c:pt>
                <c:pt idx="154">
                  <c:v>4.8400582371618983E-2</c:v>
                </c:pt>
                <c:pt idx="155">
                  <c:v>5.3006235962077201E-2</c:v>
                </c:pt>
                <c:pt idx="156">
                  <c:v>0</c:v>
                </c:pt>
                <c:pt idx="157">
                  <c:v>9.2320855739890337E-2</c:v>
                </c:pt>
                <c:pt idx="158">
                  <c:v>0.10823231452710297</c:v>
                </c:pt>
                <c:pt idx="159">
                  <c:v>0.47172973066179213</c:v>
                </c:pt>
                <c:pt idx="160">
                  <c:v>0.39007857063263074</c:v>
                </c:pt>
                <c:pt idx="161">
                  <c:v>3.8199127775347597</c:v>
                </c:pt>
                <c:pt idx="162">
                  <c:v>0.45726000814921403</c:v>
                </c:pt>
                <c:pt idx="163">
                  <c:v>0.13716108902953325</c:v>
                </c:pt>
                <c:pt idx="164">
                  <c:v>0.61527066940506447</c:v>
                </c:pt>
                <c:pt idx="165">
                  <c:v>3.3168529139909633</c:v>
                </c:pt>
                <c:pt idx="166">
                  <c:v>0.63147201632913719</c:v>
                </c:pt>
                <c:pt idx="167">
                  <c:v>0.26382053674893541</c:v>
                </c:pt>
                <c:pt idx="168">
                  <c:v>0.4245382574749329</c:v>
                </c:pt>
                <c:pt idx="169">
                  <c:v>0.10176226734341963</c:v>
                </c:pt>
                <c:pt idx="170">
                  <c:v>0.19366750858867768</c:v>
                </c:pt>
                <c:pt idx="171">
                  <c:v>3.3838029757734893</c:v>
                </c:pt>
                <c:pt idx="172">
                  <c:v>0.49028689272890141</c:v>
                </c:pt>
                <c:pt idx="173">
                  <c:v>0.77244719492796199</c:v>
                </c:pt>
                <c:pt idx="174">
                  <c:v>4.4679622654537532</c:v>
                </c:pt>
                <c:pt idx="175">
                  <c:v>4.1825165547697392</c:v>
                </c:pt>
                <c:pt idx="176">
                  <c:v>0.67288147965989109</c:v>
                </c:pt>
                <c:pt idx="177">
                  <c:v>0.29603437974022501</c:v>
                </c:pt>
                <c:pt idx="178">
                  <c:v>4.1725056658465993E-2</c:v>
                </c:pt>
                <c:pt idx="179">
                  <c:v>0.28463099034356465</c:v>
                </c:pt>
                <c:pt idx="180">
                  <c:v>1.5053179462126202E-2</c:v>
                </c:pt>
                <c:pt idx="181">
                  <c:v>1.5597643609938259E-2</c:v>
                </c:pt>
                <c:pt idx="182">
                  <c:v>0</c:v>
                </c:pt>
                <c:pt idx="183">
                  <c:v>0.14760446955164275</c:v>
                </c:pt>
                <c:pt idx="184">
                  <c:v>0.5377559666004581</c:v>
                </c:pt>
                <c:pt idx="185">
                  <c:v>8.7276268481205177E-2</c:v>
                </c:pt>
                <c:pt idx="186">
                  <c:v>3.7454797778602507E-2</c:v>
                </c:pt>
                <c:pt idx="187">
                  <c:v>9.5566325702517024E-2</c:v>
                </c:pt>
                <c:pt idx="188">
                  <c:v>0.67536052263795987</c:v>
                </c:pt>
                <c:pt idx="189">
                  <c:v>13.768541848847965</c:v>
                </c:pt>
                <c:pt idx="190">
                  <c:v>2.0389993358928691</c:v>
                </c:pt>
                <c:pt idx="191">
                  <c:v>0.33555019440859801</c:v>
                </c:pt>
                <c:pt idx="192">
                  <c:v>1.2250327938181989</c:v>
                </c:pt>
                <c:pt idx="193">
                  <c:v>4.374129145282887</c:v>
                </c:pt>
                <c:pt idx="194">
                  <c:v>1.031739308849416</c:v>
                </c:pt>
                <c:pt idx="195">
                  <c:v>0.70104763366373835</c:v>
                </c:pt>
                <c:pt idx="196">
                  <c:v>0.14038340116063683</c:v>
                </c:pt>
                <c:pt idx="197">
                  <c:v>5.5178130153549075E-2</c:v>
                </c:pt>
                <c:pt idx="198">
                  <c:v>3.7207031246313818E-2</c:v>
                </c:pt>
                <c:pt idx="199">
                  <c:v>1.0688697616981306</c:v>
                </c:pt>
                <c:pt idx="200">
                  <c:v>0.16843161757387629</c:v>
                </c:pt>
                <c:pt idx="201">
                  <c:v>4.8597014409451147E-2</c:v>
                </c:pt>
                <c:pt idx="202">
                  <c:v>0.43852096151424774</c:v>
                </c:pt>
                <c:pt idx="203">
                  <c:v>3.0725765576276367</c:v>
                </c:pt>
                <c:pt idx="204">
                  <c:v>0.44821523426582566</c:v>
                </c:pt>
                <c:pt idx="205">
                  <c:v>0.24004763072778018</c:v>
                </c:pt>
                <c:pt idx="206">
                  <c:v>8.6415250712519487E-2</c:v>
                </c:pt>
                <c:pt idx="207">
                  <c:v>0.81144985015817328</c:v>
                </c:pt>
                <c:pt idx="208">
                  <c:v>0.18604181664761368</c:v>
                </c:pt>
                <c:pt idx="209">
                  <c:v>0.44003662973198721</c:v>
                </c:pt>
                <c:pt idx="210">
                  <c:v>0.12000867742848029</c:v>
                </c:pt>
                <c:pt idx="211">
                  <c:v>0.14536677118979344</c:v>
                </c:pt>
                <c:pt idx="212">
                  <c:v>3.0090752572784846E-2</c:v>
                </c:pt>
                <c:pt idx="213">
                  <c:v>0</c:v>
                </c:pt>
                <c:pt idx="214">
                  <c:v>1.8139755773987375E-2</c:v>
                </c:pt>
                <c:pt idx="215">
                  <c:v>2.302482718685854E-2</c:v>
                </c:pt>
                <c:pt idx="216">
                  <c:v>0.4324693436392173</c:v>
                </c:pt>
                <c:pt idx="217">
                  <c:v>9.6238020216111053</c:v>
                </c:pt>
                <c:pt idx="218">
                  <c:v>1.5604636941577428</c:v>
                </c:pt>
                <c:pt idx="219">
                  <c:v>0.31187730716109269</c:v>
                </c:pt>
                <c:pt idx="220">
                  <c:v>1.7855834097901646</c:v>
                </c:pt>
                <c:pt idx="221">
                  <c:v>3.826078480317638</c:v>
                </c:pt>
                <c:pt idx="222">
                  <c:v>0.64217882881161925</c:v>
                </c:pt>
                <c:pt idx="223">
                  <c:v>0.65657883966148445</c:v>
                </c:pt>
                <c:pt idx="224">
                  <c:v>0.12928943351425407</c:v>
                </c:pt>
                <c:pt idx="225">
                  <c:v>8.2226084891078563E-2</c:v>
                </c:pt>
                <c:pt idx="226">
                  <c:v>9.3691829394673392E-3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8.0943965286468158E-3</c:v>
                </c:pt>
                <c:pt idx="231">
                  <c:v>0.26012490691536494</c:v>
                </c:pt>
                <c:pt idx="232">
                  <c:v>5.4545885059072104E-2</c:v>
                </c:pt>
                <c:pt idx="233">
                  <c:v>0</c:v>
                </c:pt>
                <c:pt idx="234">
                  <c:v>3.9438208762574985E-2</c:v>
                </c:pt>
                <c:pt idx="235">
                  <c:v>0.66600051749393996</c:v>
                </c:pt>
                <c:pt idx="236">
                  <c:v>0.31703421475809646</c:v>
                </c:pt>
                <c:pt idx="237">
                  <c:v>1.3274129461668529</c:v>
                </c:pt>
                <c:pt idx="238">
                  <c:v>0.57782829777519995</c:v>
                </c:pt>
                <c:pt idx="239">
                  <c:v>1.9105065196355473</c:v>
                </c:pt>
                <c:pt idx="240">
                  <c:v>0.5106138501578662</c:v>
                </c:pt>
                <c:pt idx="241">
                  <c:v>0.26715189175792675</c:v>
                </c:pt>
                <c:pt idx="242">
                  <c:v>9.3053950770511012E-2</c:v>
                </c:pt>
                <c:pt idx="243">
                  <c:v>9.9664930110398661E-2</c:v>
                </c:pt>
                <c:pt idx="244">
                  <c:v>1.8583095913580285E-2</c:v>
                </c:pt>
                <c:pt idx="245">
                  <c:v>0.7052750397653913</c:v>
                </c:pt>
                <c:pt idx="246">
                  <c:v>0.12183178229987335</c:v>
                </c:pt>
                <c:pt idx="247">
                  <c:v>1.2977407940478776E-2</c:v>
                </c:pt>
                <c:pt idx="248">
                  <c:v>2.1632824327055451E-2</c:v>
                </c:pt>
                <c:pt idx="249">
                  <c:v>0.28536657924907483</c:v>
                </c:pt>
                <c:pt idx="250">
                  <c:v>0.1088364532300671</c:v>
                </c:pt>
                <c:pt idx="251">
                  <c:v>0.63609077741703823</c:v>
                </c:pt>
                <c:pt idx="252">
                  <c:v>0.18535304466463512</c:v>
                </c:pt>
                <c:pt idx="253">
                  <c:v>0.13312721997372587</c:v>
                </c:pt>
                <c:pt idx="254">
                  <c:v>0.31353999530746601</c:v>
                </c:pt>
                <c:pt idx="255">
                  <c:v>1.5874928738847665</c:v>
                </c:pt>
                <c:pt idx="256">
                  <c:v>0.46988019667503655</c:v>
                </c:pt>
                <c:pt idx="257">
                  <c:v>0.36595539489969969</c:v>
                </c:pt>
                <c:pt idx="258">
                  <c:v>6.934320443784095E-2</c:v>
                </c:pt>
                <c:pt idx="259">
                  <c:v>8.9464009247667134E-2</c:v>
                </c:pt>
                <c:pt idx="260">
                  <c:v>1.0890844738219654E-2</c:v>
                </c:pt>
                <c:pt idx="261">
                  <c:v>0</c:v>
                </c:pt>
                <c:pt idx="262">
                  <c:v>9.6963364258847613E-3</c:v>
                </c:pt>
                <c:pt idx="263">
                  <c:v>8.6276666273077326E-2</c:v>
                </c:pt>
                <c:pt idx="264">
                  <c:v>1.4050019181696129E-2</c:v>
                </c:pt>
                <c:pt idx="265">
                  <c:v>0</c:v>
                </c:pt>
                <c:pt idx="266">
                  <c:v>2.5535309485157628E-2</c:v>
                </c:pt>
                <c:pt idx="267">
                  <c:v>0.35973522664473961</c:v>
                </c:pt>
                <c:pt idx="268">
                  <c:v>0.40144513120383746</c:v>
                </c:pt>
                <c:pt idx="269">
                  <c:v>3.8392199938887366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F15D-4F48-B627-340275CBD536}"/>
            </c:ext>
          </c:extLst>
        </c:ser>
        <c:ser>
          <c:idx val="29"/>
          <c:order val="29"/>
          <c:tx>
            <c:strRef>
              <c:f>'Mass Spectra pH 4 pos'!$AE$1</c:f>
              <c:strCache>
                <c:ptCount val="1"/>
              </c:strCache>
            </c:strRef>
          </c:tx>
          <c:spPr>
            <a:ln w="95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pos'!$AE$2:$AE$271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1.1255099396989612</c:v>
                </c:pt>
                <c:pt idx="4">
                  <c:v>9.3923714116018409E-2</c:v>
                </c:pt>
                <c:pt idx="5">
                  <c:v>1.3433359101768672E-2</c:v>
                </c:pt>
                <c:pt idx="6">
                  <c:v>2.7162904165967277E-3</c:v>
                </c:pt>
                <c:pt idx="7">
                  <c:v>6.8704097566462605E-3</c:v>
                </c:pt>
                <c:pt idx="8">
                  <c:v>0</c:v>
                </c:pt>
                <c:pt idx="9">
                  <c:v>0.13285602779332015</c:v>
                </c:pt>
                <c:pt idx="10">
                  <c:v>0</c:v>
                </c:pt>
                <c:pt idx="11">
                  <c:v>1.4778693626903681</c:v>
                </c:pt>
                <c:pt idx="12">
                  <c:v>0.26947921935833696</c:v>
                </c:pt>
                <c:pt idx="13">
                  <c:v>13.456239120256742</c:v>
                </c:pt>
                <c:pt idx="14">
                  <c:v>0.36164801594514639</c:v>
                </c:pt>
                <c:pt idx="15">
                  <c:v>6.4407491613109276</c:v>
                </c:pt>
                <c:pt idx="16">
                  <c:v>8.4628467311453797</c:v>
                </c:pt>
                <c:pt idx="17">
                  <c:v>29.403533360675031</c:v>
                </c:pt>
                <c:pt idx="18">
                  <c:v>2.4027055106742292</c:v>
                </c:pt>
                <c:pt idx="19">
                  <c:v>0.15738372669712136</c:v>
                </c:pt>
                <c:pt idx="20">
                  <c:v>4.0167694308782483E-2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9.1195746545463224E-2</c:v>
                </c:pt>
                <c:pt idx="25">
                  <c:v>3.6983028386934635</c:v>
                </c:pt>
                <c:pt idx="26">
                  <c:v>0.32077692871156621</c:v>
                </c:pt>
                <c:pt idx="27">
                  <c:v>6.1829861598538676</c:v>
                </c:pt>
                <c:pt idx="28">
                  <c:v>0.33629973590654672</c:v>
                </c:pt>
                <c:pt idx="29">
                  <c:v>0</c:v>
                </c:pt>
                <c:pt idx="30">
                  <c:v>8.9816600904720378E-2</c:v>
                </c:pt>
                <c:pt idx="31">
                  <c:v>3.408050696139449</c:v>
                </c:pt>
                <c:pt idx="32">
                  <c:v>0</c:v>
                </c:pt>
                <c:pt idx="33">
                  <c:v>0</c:v>
                </c:pt>
                <c:pt idx="34">
                  <c:v>3.4088165067640452</c:v>
                </c:pt>
                <c:pt idx="35">
                  <c:v>100</c:v>
                </c:pt>
                <c:pt idx="36">
                  <c:v>3.8587831765460097</c:v>
                </c:pt>
                <c:pt idx="37">
                  <c:v>1.7983436287863281</c:v>
                </c:pt>
                <c:pt idx="38">
                  <c:v>0.60985130879065297</c:v>
                </c:pt>
                <c:pt idx="39">
                  <c:v>12.133366102616039</c:v>
                </c:pt>
                <c:pt idx="40">
                  <c:v>1.02657391927036</c:v>
                </c:pt>
                <c:pt idx="41">
                  <c:v>6.8190750146281616</c:v>
                </c:pt>
                <c:pt idx="42">
                  <c:v>1.6370096693206175</c:v>
                </c:pt>
                <c:pt idx="43">
                  <c:v>4.8988517932832298</c:v>
                </c:pt>
                <c:pt idx="44">
                  <c:v>0.63865739118179987</c:v>
                </c:pt>
                <c:pt idx="45">
                  <c:v>5.8143789887072677</c:v>
                </c:pt>
                <c:pt idx="46">
                  <c:v>0.40167423960180376</c:v>
                </c:pt>
                <c:pt idx="47">
                  <c:v>0.26038424977643271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1.4247536311867048</c:v>
                </c:pt>
                <c:pt idx="52">
                  <c:v>0.51052030144513572</c:v>
                </c:pt>
                <c:pt idx="53">
                  <c:v>5.9559602590031808</c:v>
                </c:pt>
                <c:pt idx="54">
                  <c:v>0.62896535249940755</c:v>
                </c:pt>
                <c:pt idx="55">
                  <c:v>3.1827984348276188</c:v>
                </c:pt>
                <c:pt idx="56">
                  <c:v>1.1627902989066059</c:v>
                </c:pt>
                <c:pt idx="57">
                  <c:v>1.0228372985044336</c:v>
                </c:pt>
                <c:pt idx="58">
                  <c:v>0.94165315984859121</c:v>
                </c:pt>
                <c:pt idx="59">
                  <c:v>8.1438391559877239</c:v>
                </c:pt>
                <c:pt idx="60">
                  <c:v>0.42635553492591055</c:v>
                </c:pt>
                <c:pt idx="61">
                  <c:v>0</c:v>
                </c:pt>
                <c:pt idx="62">
                  <c:v>2.4712255740745617</c:v>
                </c:pt>
                <c:pt idx="63">
                  <c:v>38.664700743470391</c:v>
                </c:pt>
                <c:pt idx="64">
                  <c:v>3.2718922101828469</c:v>
                </c:pt>
                <c:pt idx="65">
                  <c:v>15.466592122438753</c:v>
                </c:pt>
                <c:pt idx="66">
                  <c:v>2.3147991130957215</c:v>
                </c:pt>
                <c:pt idx="67">
                  <c:v>10.471331577326421</c:v>
                </c:pt>
                <c:pt idx="68">
                  <c:v>0.65040751828027332</c:v>
                </c:pt>
                <c:pt idx="69">
                  <c:v>0.28165599334523389</c:v>
                </c:pt>
                <c:pt idx="70">
                  <c:v>0.16837464740663682</c:v>
                </c:pt>
                <c:pt idx="71">
                  <c:v>1.2717252910880728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1.0667615908190407</c:v>
                </c:pt>
                <c:pt idx="78">
                  <c:v>0.43435101659137004</c:v>
                </c:pt>
                <c:pt idx="79">
                  <c:v>1.1661440550363029</c:v>
                </c:pt>
                <c:pt idx="80">
                  <c:v>5.1663988520044493</c:v>
                </c:pt>
                <c:pt idx="81">
                  <c:v>51.649714110739524</c:v>
                </c:pt>
                <c:pt idx="82">
                  <c:v>3.1661958366536624</c:v>
                </c:pt>
                <c:pt idx="83">
                  <c:v>0.55740404327372461</c:v>
                </c:pt>
                <c:pt idx="84">
                  <c:v>6.3497769368756604E-2</c:v>
                </c:pt>
                <c:pt idx="85">
                  <c:v>0.18912046779978051</c:v>
                </c:pt>
                <c:pt idx="86">
                  <c:v>0.65629947515619125</c:v>
                </c:pt>
                <c:pt idx="87">
                  <c:v>6.1433383890334694</c:v>
                </c:pt>
                <c:pt idx="88">
                  <c:v>1.4506697593525428</c:v>
                </c:pt>
                <c:pt idx="89">
                  <c:v>8.8832861528260008</c:v>
                </c:pt>
                <c:pt idx="90">
                  <c:v>0.87226034313825296</c:v>
                </c:pt>
                <c:pt idx="91">
                  <c:v>0.28990583133987669</c:v>
                </c:pt>
                <c:pt idx="92">
                  <c:v>4.4484557294721352E-2</c:v>
                </c:pt>
                <c:pt idx="93">
                  <c:v>5.8496893455884769E-2</c:v>
                </c:pt>
                <c:pt idx="94">
                  <c:v>0.13519069139032386</c:v>
                </c:pt>
                <c:pt idx="95">
                  <c:v>0.66317343687628205</c:v>
                </c:pt>
                <c:pt idx="96">
                  <c:v>0.15821855496701692</c:v>
                </c:pt>
                <c:pt idx="97">
                  <c:v>0.54664762894984564</c:v>
                </c:pt>
                <c:pt idx="98">
                  <c:v>1.1450217522946933</c:v>
                </c:pt>
                <c:pt idx="99">
                  <c:v>9.7602692121993648</c:v>
                </c:pt>
                <c:pt idx="100">
                  <c:v>1.1782092388650285</c:v>
                </c:pt>
                <c:pt idx="101">
                  <c:v>4.9345987298886529</c:v>
                </c:pt>
                <c:pt idx="102">
                  <c:v>0.50853613515333185</c:v>
                </c:pt>
                <c:pt idx="103">
                  <c:v>0.65155419288494665</c:v>
                </c:pt>
                <c:pt idx="104">
                  <c:v>0.82237321433204436</c:v>
                </c:pt>
                <c:pt idx="105">
                  <c:v>6.7616659006437025</c:v>
                </c:pt>
                <c:pt idx="106">
                  <c:v>0.7935430788610468</c:v>
                </c:pt>
                <c:pt idx="107">
                  <c:v>1.3135589077168632</c:v>
                </c:pt>
                <c:pt idx="108">
                  <c:v>0.55136539527504524</c:v>
                </c:pt>
                <c:pt idx="109">
                  <c:v>1.4069597703565351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2.0243595999970756</c:v>
                </c:pt>
                <c:pt idx="114">
                  <c:v>0.58641024216596682</c:v>
                </c:pt>
                <c:pt idx="115">
                  <c:v>2.7830522014113779</c:v>
                </c:pt>
                <c:pt idx="116">
                  <c:v>0.41832803829078591</c:v>
                </c:pt>
                <c:pt idx="117">
                  <c:v>1.5322372753075681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0.47010426110893666</c:v>
                </c:pt>
                <c:pt idx="123">
                  <c:v>3.5744760093374741</c:v>
                </c:pt>
                <c:pt idx="124">
                  <c:v>0.41682922682468343</c:v>
                </c:pt>
                <c:pt idx="125">
                  <c:v>0.97847282312658745</c:v>
                </c:pt>
                <c:pt idx="126">
                  <c:v>0.21056173234341397</c:v>
                </c:pt>
                <c:pt idx="127">
                  <c:v>0</c:v>
                </c:pt>
                <c:pt idx="128">
                  <c:v>0</c:v>
                </c:pt>
                <c:pt idx="129">
                  <c:v>0.34434726791674808</c:v>
                </c:pt>
                <c:pt idx="130">
                  <c:v>0</c:v>
                </c:pt>
                <c:pt idx="131">
                  <c:v>0.56840605654849763</c:v>
                </c:pt>
                <c:pt idx="132">
                  <c:v>0.64291292195270111</c:v>
                </c:pt>
                <c:pt idx="133">
                  <c:v>4.5036478651877845</c:v>
                </c:pt>
                <c:pt idx="134">
                  <c:v>0.51638667820730444</c:v>
                </c:pt>
                <c:pt idx="135">
                  <c:v>1.050619414643051</c:v>
                </c:pt>
                <c:pt idx="136">
                  <c:v>1.0906225776345053E-2</c:v>
                </c:pt>
                <c:pt idx="137">
                  <c:v>0.37959433016108479</c:v>
                </c:pt>
                <c:pt idx="138">
                  <c:v>4.2129938217227776E-2</c:v>
                </c:pt>
                <c:pt idx="139">
                  <c:v>8.7358911070182038E-2</c:v>
                </c:pt>
                <c:pt idx="140">
                  <c:v>1.455108239968006E-2</c:v>
                </c:pt>
                <c:pt idx="141">
                  <c:v>0.31796879105466258</c:v>
                </c:pt>
                <c:pt idx="142">
                  <c:v>0.36570772070400204</c:v>
                </c:pt>
                <c:pt idx="143">
                  <c:v>2.844291527824069</c:v>
                </c:pt>
                <c:pt idx="144">
                  <c:v>0.55728948066518191</c:v>
                </c:pt>
                <c:pt idx="145">
                  <c:v>1.3132301518495988</c:v>
                </c:pt>
                <c:pt idx="146">
                  <c:v>0.49602790864562701</c:v>
                </c:pt>
                <c:pt idx="147">
                  <c:v>2.2180100100324363</c:v>
                </c:pt>
                <c:pt idx="148">
                  <c:v>0.27098157260716932</c:v>
                </c:pt>
                <c:pt idx="149">
                  <c:v>6.4368765270531134E-2</c:v>
                </c:pt>
                <c:pt idx="150">
                  <c:v>5.1609152171211203E-2</c:v>
                </c:pt>
                <c:pt idx="151">
                  <c:v>0.48118491277180164</c:v>
                </c:pt>
                <c:pt idx="152">
                  <c:v>8.6075113622643432E-2</c:v>
                </c:pt>
                <c:pt idx="153">
                  <c:v>0.17371032147499896</c:v>
                </c:pt>
                <c:pt idx="154">
                  <c:v>2.6241052140172225E-2</c:v>
                </c:pt>
                <c:pt idx="155">
                  <c:v>4.339343478727694E-2</c:v>
                </c:pt>
                <c:pt idx="156">
                  <c:v>8.4761927819386199E-2</c:v>
                </c:pt>
                <c:pt idx="157">
                  <c:v>0.34082552096781665</c:v>
                </c:pt>
                <c:pt idx="158">
                  <c:v>0.12446641192194846</c:v>
                </c:pt>
                <c:pt idx="159">
                  <c:v>0.40902906686373852</c:v>
                </c:pt>
                <c:pt idx="160">
                  <c:v>0.29844126524425024</c:v>
                </c:pt>
                <c:pt idx="161">
                  <c:v>2.6897888546924893</c:v>
                </c:pt>
                <c:pt idx="162">
                  <c:v>0.35820944838256813</c:v>
                </c:pt>
                <c:pt idx="163">
                  <c:v>0.10092822199783459</c:v>
                </c:pt>
                <c:pt idx="164">
                  <c:v>0.82173720641889691</c:v>
                </c:pt>
                <c:pt idx="165">
                  <c:v>3.7044563634806988</c:v>
                </c:pt>
                <c:pt idx="166">
                  <c:v>0.64573093086614819</c:v>
                </c:pt>
                <c:pt idx="167">
                  <c:v>0.20727652390446527</c:v>
                </c:pt>
                <c:pt idx="168">
                  <c:v>0.27347167519892007</c:v>
                </c:pt>
                <c:pt idx="169">
                  <c:v>6.722817915046142E-2</c:v>
                </c:pt>
                <c:pt idx="170">
                  <c:v>0.17377290718078101</c:v>
                </c:pt>
                <c:pt idx="171">
                  <c:v>2.154849100365094</c:v>
                </c:pt>
                <c:pt idx="172">
                  <c:v>0.33043500450608965</c:v>
                </c:pt>
                <c:pt idx="173">
                  <c:v>0.72427160860663875</c:v>
                </c:pt>
                <c:pt idx="174">
                  <c:v>4.0473878007273454</c:v>
                </c:pt>
                <c:pt idx="175">
                  <c:v>4.3162707596495942</c:v>
                </c:pt>
                <c:pt idx="176">
                  <c:v>0.66548506586044309</c:v>
                </c:pt>
                <c:pt idx="177">
                  <c:v>0.26986604526642943</c:v>
                </c:pt>
                <c:pt idx="178">
                  <c:v>4.6994847824728674E-2</c:v>
                </c:pt>
                <c:pt idx="179">
                  <c:v>0.3215218726694547</c:v>
                </c:pt>
                <c:pt idx="180">
                  <c:v>2.435420075039069E-2</c:v>
                </c:pt>
                <c:pt idx="181">
                  <c:v>1.9013936909784167E-2</c:v>
                </c:pt>
                <c:pt idx="182">
                  <c:v>0</c:v>
                </c:pt>
                <c:pt idx="183">
                  <c:v>0.11494402560334754</c:v>
                </c:pt>
                <c:pt idx="184">
                  <c:v>0.42162932723401003</c:v>
                </c:pt>
                <c:pt idx="185">
                  <c:v>7.0995289895741109E-2</c:v>
                </c:pt>
                <c:pt idx="186">
                  <c:v>4.36681659619843E-2</c:v>
                </c:pt>
                <c:pt idx="187">
                  <c:v>7.447348126663525E-2</c:v>
                </c:pt>
                <c:pt idx="188">
                  <c:v>0.55036871215084637</c:v>
                </c:pt>
                <c:pt idx="189">
                  <c:v>9.984447634197668</c:v>
                </c:pt>
                <c:pt idx="190">
                  <c:v>1.4641245827734535</c:v>
                </c:pt>
                <c:pt idx="191">
                  <c:v>0.26253417126736889</c:v>
                </c:pt>
                <c:pt idx="192">
                  <c:v>1.0924086626164862</c:v>
                </c:pt>
                <c:pt idx="193">
                  <c:v>3.1452881880298844</c:v>
                </c:pt>
                <c:pt idx="194">
                  <c:v>0.71936706833105313</c:v>
                </c:pt>
                <c:pt idx="195">
                  <c:v>0.41817253966671775</c:v>
                </c:pt>
                <c:pt idx="196">
                  <c:v>5.3331013613352851E-2</c:v>
                </c:pt>
                <c:pt idx="197">
                  <c:v>5.1538124596711534E-3</c:v>
                </c:pt>
                <c:pt idx="198">
                  <c:v>3.6413244015234762E-2</c:v>
                </c:pt>
                <c:pt idx="199">
                  <c:v>0.9083214757568282</c:v>
                </c:pt>
                <c:pt idx="200">
                  <c:v>0.15901566161481492</c:v>
                </c:pt>
                <c:pt idx="201">
                  <c:v>4.6615130201421509E-2</c:v>
                </c:pt>
                <c:pt idx="202">
                  <c:v>0.44392205597709056</c:v>
                </c:pt>
                <c:pt idx="203">
                  <c:v>2.7858261201940477</c:v>
                </c:pt>
                <c:pt idx="204">
                  <c:v>0.38939584901634283</c:v>
                </c:pt>
                <c:pt idx="205">
                  <c:v>0.20003464347553615</c:v>
                </c:pt>
                <c:pt idx="206">
                  <c:v>7.0963019667184338E-2</c:v>
                </c:pt>
                <c:pt idx="207">
                  <c:v>1.0138279716409706</c:v>
                </c:pt>
                <c:pt idx="208">
                  <c:v>0.17728680598088856</c:v>
                </c:pt>
                <c:pt idx="209">
                  <c:v>0.27677709005162138</c:v>
                </c:pt>
                <c:pt idx="210">
                  <c:v>7.9466786465675315E-2</c:v>
                </c:pt>
                <c:pt idx="211">
                  <c:v>0.10162317045849066</c:v>
                </c:pt>
                <c:pt idx="212">
                  <c:v>1.8807716514682236E-2</c:v>
                </c:pt>
                <c:pt idx="213">
                  <c:v>0</c:v>
                </c:pt>
                <c:pt idx="214">
                  <c:v>1.0858916786166602E-2</c:v>
                </c:pt>
                <c:pt idx="215">
                  <c:v>2.2642793103403103E-2</c:v>
                </c:pt>
                <c:pt idx="216">
                  <c:v>0.44611494920064559</c:v>
                </c:pt>
                <c:pt idx="217">
                  <c:v>8.4406633298528284</c:v>
                </c:pt>
                <c:pt idx="218">
                  <c:v>1.4010559305622909</c:v>
                </c:pt>
                <c:pt idx="219">
                  <c:v>0.29011736508164293</c:v>
                </c:pt>
                <c:pt idx="220">
                  <c:v>1.5093124883837101</c:v>
                </c:pt>
                <c:pt idx="221">
                  <c:v>3.2040395005310991</c:v>
                </c:pt>
                <c:pt idx="222">
                  <c:v>0.54388982606332448</c:v>
                </c:pt>
                <c:pt idx="223">
                  <c:v>0.47851208653316107</c:v>
                </c:pt>
                <c:pt idx="224">
                  <c:v>0.10225041114573116</c:v>
                </c:pt>
                <c:pt idx="225">
                  <c:v>5.8354299187249298E-2</c:v>
                </c:pt>
                <c:pt idx="226">
                  <c:v>8.0563179974803174E-3</c:v>
                </c:pt>
                <c:pt idx="227">
                  <c:v>0</c:v>
                </c:pt>
                <c:pt idx="228">
                  <c:v>0</c:v>
                </c:pt>
                <c:pt idx="229">
                  <c:v>1.3104693524645774E-3</c:v>
                </c:pt>
                <c:pt idx="230">
                  <c:v>0</c:v>
                </c:pt>
                <c:pt idx="231">
                  <c:v>0.19462143060453746</c:v>
                </c:pt>
                <c:pt idx="232">
                  <c:v>5.190550479752188E-2</c:v>
                </c:pt>
                <c:pt idx="233">
                  <c:v>0</c:v>
                </c:pt>
                <c:pt idx="234">
                  <c:v>4.2685207550454976E-2</c:v>
                </c:pt>
                <c:pt idx="235">
                  <c:v>0.70983588078529558</c:v>
                </c:pt>
                <c:pt idx="236">
                  <c:v>0.28999169560767807</c:v>
                </c:pt>
                <c:pt idx="237">
                  <c:v>0.94164567396961463</c:v>
                </c:pt>
                <c:pt idx="238">
                  <c:v>0.39643749776318415</c:v>
                </c:pt>
                <c:pt idx="239">
                  <c:v>1.3997066421192799</c:v>
                </c:pt>
                <c:pt idx="240">
                  <c:v>0.41624124486824882</c:v>
                </c:pt>
                <c:pt idx="241">
                  <c:v>0.17776593963884024</c:v>
                </c:pt>
                <c:pt idx="242">
                  <c:v>6.3953787645840976E-2</c:v>
                </c:pt>
                <c:pt idx="243">
                  <c:v>8.4615193460655908E-2</c:v>
                </c:pt>
                <c:pt idx="244">
                  <c:v>1.7949115645174853E-2</c:v>
                </c:pt>
                <c:pt idx="245">
                  <c:v>0.71345516164996581</c:v>
                </c:pt>
                <c:pt idx="246">
                  <c:v>0.12171995211271167</c:v>
                </c:pt>
                <c:pt idx="247">
                  <c:v>2.2143070476446005E-2</c:v>
                </c:pt>
                <c:pt idx="248">
                  <c:v>2.4526264876525199E-2</c:v>
                </c:pt>
                <c:pt idx="249">
                  <c:v>0.25625643250523361</c:v>
                </c:pt>
                <c:pt idx="250">
                  <c:v>9.4253860887637167E-2</c:v>
                </c:pt>
                <c:pt idx="251">
                  <c:v>0.411901269267958</c:v>
                </c:pt>
                <c:pt idx="252">
                  <c:v>0.12058672515258917</c:v>
                </c:pt>
                <c:pt idx="253">
                  <c:v>9.3351387448508391E-2</c:v>
                </c:pt>
                <c:pt idx="254">
                  <c:v>0.22415307092455436</c:v>
                </c:pt>
                <c:pt idx="255">
                  <c:v>1.0071334948660755</c:v>
                </c:pt>
                <c:pt idx="256">
                  <c:v>0.28335879023822302</c:v>
                </c:pt>
                <c:pt idx="257">
                  <c:v>0.25895590217603021</c:v>
                </c:pt>
                <c:pt idx="258">
                  <c:v>5.713994054263706E-2</c:v>
                </c:pt>
                <c:pt idx="259">
                  <c:v>8.9675193472928391E-2</c:v>
                </c:pt>
                <c:pt idx="260">
                  <c:v>9.9795675950952543E-3</c:v>
                </c:pt>
                <c:pt idx="261">
                  <c:v>0</c:v>
                </c:pt>
                <c:pt idx="262">
                  <c:v>1.6236306190411248E-2</c:v>
                </c:pt>
                <c:pt idx="263">
                  <c:v>9.1232330066582323E-2</c:v>
                </c:pt>
                <c:pt idx="264">
                  <c:v>1.1747842423274795E-2</c:v>
                </c:pt>
                <c:pt idx="265">
                  <c:v>3.9520250179400258E-3</c:v>
                </c:pt>
                <c:pt idx="266">
                  <c:v>2.1160344205185293E-2</c:v>
                </c:pt>
                <c:pt idx="267">
                  <c:v>0.26085087956025005</c:v>
                </c:pt>
                <c:pt idx="268">
                  <c:v>0.29136646356948998</c:v>
                </c:pt>
                <c:pt idx="269">
                  <c:v>2.2661882852234267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F15D-4F48-B627-340275CBD536}"/>
            </c:ext>
          </c:extLst>
        </c:ser>
        <c:ser>
          <c:idx val="30"/>
          <c:order val="30"/>
          <c:tx>
            <c:strRef>
              <c:f>'Mass Spectra pH 4 pos'!$AF$1</c:f>
              <c:strCache>
                <c:ptCount val="1"/>
                <c:pt idx="0">
                  <c:v>Glenfiddich 15</c:v>
                </c:pt>
              </c:strCache>
            </c:strRef>
          </c:tx>
          <c:spPr>
            <a:ln w="9525" cap="rnd">
              <a:solidFill>
                <a:srgbClr val="8064A2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pos'!$AF$2:$AF$271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7.7672190883495132E-3</c:v>
                </c:pt>
                <c:pt idx="3">
                  <c:v>1.2117336500988507</c:v>
                </c:pt>
                <c:pt idx="4">
                  <c:v>0.1592413108671159</c:v>
                </c:pt>
                <c:pt idx="5">
                  <c:v>7.4164526324705651E-3</c:v>
                </c:pt>
                <c:pt idx="6">
                  <c:v>1.7674852549580877E-3</c:v>
                </c:pt>
                <c:pt idx="7">
                  <c:v>0</c:v>
                </c:pt>
                <c:pt idx="8">
                  <c:v>0</c:v>
                </c:pt>
                <c:pt idx="9">
                  <c:v>4.9922336638046821E-2</c:v>
                </c:pt>
                <c:pt idx="10">
                  <c:v>1.5515263869866538E-2</c:v>
                </c:pt>
                <c:pt idx="11">
                  <c:v>1.0815536070744043</c:v>
                </c:pt>
                <c:pt idx="12">
                  <c:v>0.39309299752214116</c:v>
                </c:pt>
                <c:pt idx="13">
                  <c:v>1.4915228977414239</c:v>
                </c:pt>
                <c:pt idx="14">
                  <c:v>0.27278988213460043</c:v>
                </c:pt>
                <c:pt idx="15">
                  <c:v>3.8340425854215376</c:v>
                </c:pt>
                <c:pt idx="16">
                  <c:v>7.8848694041449612</c:v>
                </c:pt>
                <c:pt idx="17">
                  <c:v>6.11761224587966</c:v>
                </c:pt>
                <c:pt idx="18">
                  <c:v>0.82819315035312813</c:v>
                </c:pt>
                <c:pt idx="19">
                  <c:v>4.2620011313419387E-2</c:v>
                </c:pt>
                <c:pt idx="20">
                  <c:v>1.3162233243391623E-2</c:v>
                </c:pt>
                <c:pt idx="21">
                  <c:v>1.357442273115699E-2</c:v>
                </c:pt>
                <c:pt idx="22">
                  <c:v>1.1423319110500185E-3</c:v>
                </c:pt>
                <c:pt idx="23">
                  <c:v>0.37536900836259945</c:v>
                </c:pt>
                <c:pt idx="24">
                  <c:v>8.5306362108306985E-2</c:v>
                </c:pt>
                <c:pt idx="25">
                  <c:v>1.7983636072166946</c:v>
                </c:pt>
                <c:pt idx="26">
                  <c:v>0.18594051253334676</c:v>
                </c:pt>
                <c:pt idx="27">
                  <c:v>2.7219788627801234</c:v>
                </c:pt>
                <c:pt idx="28">
                  <c:v>0.15266529840964813</c:v>
                </c:pt>
                <c:pt idx="29">
                  <c:v>0.45277100384628322</c:v>
                </c:pt>
                <c:pt idx="30">
                  <c:v>0.64808208790989597</c:v>
                </c:pt>
                <c:pt idx="31">
                  <c:v>0.84354711749131017</c:v>
                </c:pt>
                <c:pt idx="32">
                  <c:v>0.2885557270102303</c:v>
                </c:pt>
                <c:pt idx="33">
                  <c:v>0.56968339824406489</c:v>
                </c:pt>
                <c:pt idx="34">
                  <c:v>7.2310427677449249</c:v>
                </c:pt>
                <c:pt idx="35">
                  <c:v>100</c:v>
                </c:pt>
                <c:pt idx="36">
                  <c:v>3.7578120617214008</c:v>
                </c:pt>
                <c:pt idx="37">
                  <c:v>1.2851734338283682</c:v>
                </c:pt>
                <c:pt idx="38">
                  <c:v>0.70382819886931414</c:v>
                </c:pt>
                <c:pt idx="39">
                  <c:v>6.4171906080619641</c:v>
                </c:pt>
                <c:pt idx="40">
                  <c:v>0.6691972844904247</c:v>
                </c:pt>
                <c:pt idx="41">
                  <c:v>3.4085016566425406</c:v>
                </c:pt>
                <c:pt idx="42">
                  <c:v>0.71807517394121034</c:v>
                </c:pt>
                <c:pt idx="43">
                  <c:v>2.3846473856591293</c:v>
                </c:pt>
                <c:pt idx="44">
                  <c:v>0.38509010173919334</c:v>
                </c:pt>
                <c:pt idx="45">
                  <c:v>2.1350436616526518</c:v>
                </c:pt>
                <c:pt idx="46">
                  <c:v>0.16955045159359702</c:v>
                </c:pt>
                <c:pt idx="47">
                  <c:v>0.31736542726993577</c:v>
                </c:pt>
                <c:pt idx="48">
                  <c:v>1.0680343690177253E-3</c:v>
                </c:pt>
                <c:pt idx="49">
                  <c:v>1.1274392766044783</c:v>
                </c:pt>
                <c:pt idx="50">
                  <c:v>0.38596466104270954</c:v>
                </c:pt>
                <c:pt idx="51">
                  <c:v>1.9571354000915029</c:v>
                </c:pt>
                <c:pt idx="52">
                  <c:v>0.84282750744750534</c:v>
                </c:pt>
                <c:pt idx="53">
                  <c:v>5.0271186290691903</c:v>
                </c:pt>
                <c:pt idx="54">
                  <c:v>0.73444432478174948</c:v>
                </c:pt>
                <c:pt idx="55">
                  <c:v>2.8802424001437408</c:v>
                </c:pt>
                <c:pt idx="56">
                  <c:v>0.64692590762364954</c:v>
                </c:pt>
                <c:pt idx="57">
                  <c:v>1.0065662052151365</c:v>
                </c:pt>
                <c:pt idx="58">
                  <c:v>0.99032272093457641</c:v>
                </c:pt>
                <c:pt idx="59">
                  <c:v>4.6954774697894246</c:v>
                </c:pt>
                <c:pt idx="60">
                  <c:v>0</c:v>
                </c:pt>
                <c:pt idx="61">
                  <c:v>0</c:v>
                </c:pt>
                <c:pt idx="62">
                  <c:v>1.9605115199368865</c:v>
                </c:pt>
                <c:pt idx="63">
                  <c:v>14.108889986901037</c:v>
                </c:pt>
                <c:pt idx="64">
                  <c:v>1.583730615295333</c:v>
                </c:pt>
                <c:pt idx="65">
                  <c:v>4.532976448768836</c:v>
                </c:pt>
                <c:pt idx="66">
                  <c:v>3.0749793046011944</c:v>
                </c:pt>
                <c:pt idx="67">
                  <c:v>9.6622163530242933</c:v>
                </c:pt>
                <c:pt idx="68">
                  <c:v>0.63116345929894047</c:v>
                </c:pt>
                <c:pt idx="69">
                  <c:v>0.27109433194116561</c:v>
                </c:pt>
                <c:pt idx="70">
                  <c:v>0.38989444947989643</c:v>
                </c:pt>
                <c:pt idx="71">
                  <c:v>1.5386486807738251</c:v>
                </c:pt>
                <c:pt idx="72">
                  <c:v>1.0568774850769844</c:v>
                </c:pt>
                <c:pt idx="73">
                  <c:v>3.7674808643452113</c:v>
                </c:pt>
                <c:pt idx="74">
                  <c:v>2.0528822736516252</c:v>
                </c:pt>
                <c:pt idx="75">
                  <c:v>6.4461756368301684</c:v>
                </c:pt>
                <c:pt idx="76">
                  <c:v>0.68287145518555348</c:v>
                </c:pt>
                <c:pt idx="77">
                  <c:v>0.29230918863327482</c:v>
                </c:pt>
                <c:pt idx="78">
                  <c:v>0.13310768877114415</c:v>
                </c:pt>
                <c:pt idx="79">
                  <c:v>0.54962433756999396</c:v>
                </c:pt>
                <c:pt idx="80">
                  <c:v>3.9804976184727763</c:v>
                </c:pt>
                <c:pt idx="81">
                  <c:v>18.103888430426935</c:v>
                </c:pt>
                <c:pt idx="82">
                  <c:v>1.1303174894601808</c:v>
                </c:pt>
                <c:pt idx="83">
                  <c:v>0.16665711264276739</c:v>
                </c:pt>
                <c:pt idx="84">
                  <c:v>4.5414625436727044E-2</c:v>
                </c:pt>
                <c:pt idx="85">
                  <c:v>0.17113526337822582</c:v>
                </c:pt>
                <c:pt idx="86">
                  <c:v>1.8939950171492552</c:v>
                </c:pt>
                <c:pt idx="87">
                  <c:v>7.2596115910551031</c:v>
                </c:pt>
                <c:pt idx="88">
                  <c:v>1.0295176545501592</c:v>
                </c:pt>
                <c:pt idx="89">
                  <c:v>2.2106727213914925</c:v>
                </c:pt>
                <c:pt idx="90">
                  <c:v>0.12092626756350532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0.11100034658369054</c:v>
                </c:pt>
                <c:pt idx="95">
                  <c:v>0.46196167681272593</c:v>
                </c:pt>
                <c:pt idx="96">
                  <c:v>0.10561898179345043</c:v>
                </c:pt>
                <c:pt idx="97">
                  <c:v>0.29919866390185906</c:v>
                </c:pt>
                <c:pt idx="98">
                  <c:v>0.87162510531113957</c:v>
                </c:pt>
                <c:pt idx="99">
                  <c:v>2.7789368829229963</c:v>
                </c:pt>
                <c:pt idx="100">
                  <c:v>1.6885015667985204</c:v>
                </c:pt>
                <c:pt idx="101">
                  <c:v>5.4008786988091533</c:v>
                </c:pt>
                <c:pt idx="102">
                  <c:v>0.54935145116007755</c:v>
                </c:pt>
                <c:pt idx="103">
                  <c:v>0.41480878285521888</c:v>
                </c:pt>
                <c:pt idx="104">
                  <c:v>1.1868832928826882</c:v>
                </c:pt>
                <c:pt idx="105">
                  <c:v>4.0428995187603638</c:v>
                </c:pt>
                <c:pt idx="106">
                  <c:v>0.43603813803685243</c:v>
                </c:pt>
                <c:pt idx="107">
                  <c:v>0.14839992729166318</c:v>
                </c:pt>
                <c:pt idx="108">
                  <c:v>0.13818734065377483</c:v>
                </c:pt>
                <c:pt idx="109">
                  <c:v>0.37773349451979177</c:v>
                </c:pt>
                <c:pt idx="110">
                  <c:v>0</c:v>
                </c:pt>
                <c:pt idx="111">
                  <c:v>0</c:v>
                </c:pt>
                <c:pt idx="112">
                  <c:v>8.6761313175094584E-2</c:v>
                </c:pt>
                <c:pt idx="113">
                  <c:v>1.148559990333277</c:v>
                </c:pt>
                <c:pt idx="114">
                  <c:v>1.060878691066389</c:v>
                </c:pt>
                <c:pt idx="115">
                  <c:v>3.143001790270564</c:v>
                </c:pt>
                <c:pt idx="116">
                  <c:v>0.55494757265926498</c:v>
                </c:pt>
                <c:pt idx="117">
                  <c:v>0.81543260559168229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0.3487122512135804</c:v>
                </c:pt>
                <c:pt idx="123">
                  <c:v>1.2467260896252901</c:v>
                </c:pt>
                <c:pt idx="124">
                  <c:v>0.27465009216321562</c:v>
                </c:pt>
                <c:pt idx="125">
                  <c:v>0.51935290705976134</c:v>
                </c:pt>
                <c:pt idx="126">
                  <c:v>8.9831115271718748E-2</c:v>
                </c:pt>
                <c:pt idx="127">
                  <c:v>0</c:v>
                </c:pt>
                <c:pt idx="128">
                  <c:v>0.12525696555139196</c:v>
                </c:pt>
                <c:pt idx="129">
                  <c:v>0.69770389673372146</c:v>
                </c:pt>
                <c:pt idx="130">
                  <c:v>0.10629727089098222</c:v>
                </c:pt>
                <c:pt idx="131">
                  <c:v>0.17946447091862761</c:v>
                </c:pt>
                <c:pt idx="132">
                  <c:v>0.96690119293195953</c:v>
                </c:pt>
                <c:pt idx="133">
                  <c:v>2.4447842956339607</c:v>
                </c:pt>
                <c:pt idx="134">
                  <c:v>0.11771370319483869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5.9832005218307352E-2</c:v>
                </c:pt>
                <c:pt idx="142">
                  <c:v>1.1216580251919022</c:v>
                </c:pt>
                <c:pt idx="143">
                  <c:v>3.4447866503687967</c:v>
                </c:pt>
                <c:pt idx="144">
                  <c:v>0.68330383698066599</c:v>
                </c:pt>
                <c:pt idx="145">
                  <c:v>0.73409783594740807</c:v>
                </c:pt>
                <c:pt idx="146">
                  <c:v>0.41541192711856911</c:v>
                </c:pt>
                <c:pt idx="147">
                  <c:v>0.93775422685187393</c:v>
                </c:pt>
                <c:pt idx="148">
                  <c:v>9.6071256875609537E-2</c:v>
                </c:pt>
                <c:pt idx="149">
                  <c:v>1.2893923013165852E-2</c:v>
                </c:pt>
                <c:pt idx="150">
                  <c:v>2.8475612325205183E-2</c:v>
                </c:pt>
                <c:pt idx="151">
                  <c:v>0.10245598387610065</c:v>
                </c:pt>
                <c:pt idx="152">
                  <c:v>1.8841188012555313E-2</c:v>
                </c:pt>
                <c:pt idx="153">
                  <c:v>4.5435042843220343E-2</c:v>
                </c:pt>
                <c:pt idx="154">
                  <c:v>5.6978820758226273E-3</c:v>
                </c:pt>
                <c:pt idx="155">
                  <c:v>2.878198925780498E-3</c:v>
                </c:pt>
                <c:pt idx="156">
                  <c:v>4.7193719338059367E-2</c:v>
                </c:pt>
                <c:pt idx="157">
                  <c:v>9.6277401361449758E-2</c:v>
                </c:pt>
                <c:pt idx="158">
                  <c:v>3.8889863974739695E-2</c:v>
                </c:pt>
                <c:pt idx="159">
                  <c:v>4.7239460501374245E-2</c:v>
                </c:pt>
                <c:pt idx="160">
                  <c:v>0.62220890808472706</c:v>
                </c:pt>
                <c:pt idx="161">
                  <c:v>2.0915913117235769</c:v>
                </c:pt>
                <c:pt idx="162">
                  <c:v>0.25847979733722198</c:v>
                </c:pt>
                <c:pt idx="163">
                  <c:v>4.4633336498299855E-2</c:v>
                </c:pt>
                <c:pt idx="164">
                  <c:v>0.34180809452206562</c:v>
                </c:pt>
                <c:pt idx="165">
                  <c:v>0.74667397904837407</c:v>
                </c:pt>
                <c:pt idx="166">
                  <c:v>0.1295981932207374</c:v>
                </c:pt>
                <c:pt idx="167">
                  <c:v>5.3035660833499997E-2</c:v>
                </c:pt>
                <c:pt idx="168">
                  <c:v>6.7036722819138833E-2</c:v>
                </c:pt>
                <c:pt idx="169">
                  <c:v>1.2171246364440533E-2</c:v>
                </c:pt>
                <c:pt idx="170">
                  <c:v>0.54529954052093643</c:v>
                </c:pt>
                <c:pt idx="171">
                  <c:v>2.1635676687525889</c:v>
                </c:pt>
                <c:pt idx="172">
                  <c:v>0.29644840040397824</c:v>
                </c:pt>
                <c:pt idx="173">
                  <c:v>0.22798125009759621</c:v>
                </c:pt>
                <c:pt idx="174">
                  <c:v>0.75554918141011473</c:v>
                </c:pt>
                <c:pt idx="175">
                  <c:v>0.71786674729360445</c:v>
                </c:pt>
                <c:pt idx="176">
                  <c:v>0.11676116432597672</c:v>
                </c:pt>
                <c:pt idx="177">
                  <c:v>3.436698486251271E-2</c:v>
                </c:pt>
                <c:pt idx="178">
                  <c:v>2.3288326619072184E-2</c:v>
                </c:pt>
                <c:pt idx="179">
                  <c:v>7.7086761902862025E-2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2.019307620737679E-2</c:v>
                </c:pt>
                <c:pt idx="184">
                  <c:v>5.3792843174983722E-2</c:v>
                </c:pt>
                <c:pt idx="185">
                  <c:v>4.5163441928075462E-3</c:v>
                </c:pt>
                <c:pt idx="186">
                  <c:v>5.6314630914025311E-3</c:v>
                </c:pt>
                <c:pt idx="187">
                  <c:v>1.3535464445102733E-2</c:v>
                </c:pt>
                <c:pt idx="188">
                  <c:v>1.277000101344915</c:v>
                </c:pt>
                <c:pt idx="189">
                  <c:v>5.4304730290040526</c:v>
                </c:pt>
                <c:pt idx="190">
                  <c:v>0.76236958374708608</c:v>
                </c:pt>
                <c:pt idx="191">
                  <c:v>9.3098132785019438E-2</c:v>
                </c:pt>
                <c:pt idx="192">
                  <c:v>0.44571875865551241</c:v>
                </c:pt>
                <c:pt idx="193">
                  <c:v>0.97322943213698054</c:v>
                </c:pt>
                <c:pt idx="194">
                  <c:v>0.21097334399899614</c:v>
                </c:pt>
                <c:pt idx="195">
                  <c:v>7.2249427566459218E-2</c:v>
                </c:pt>
                <c:pt idx="196">
                  <c:v>0</c:v>
                </c:pt>
                <c:pt idx="197">
                  <c:v>0</c:v>
                </c:pt>
                <c:pt idx="198">
                  <c:v>0.11252424600255852</c:v>
                </c:pt>
                <c:pt idx="199">
                  <c:v>0.61139336795321197</c:v>
                </c:pt>
                <c:pt idx="200">
                  <c:v>9.0420057239082502E-2</c:v>
                </c:pt>
                <c:pt idx="201">
                  <c:v>8.3000821322290527E-3</c:v>
                </c:pt>
                <c:pt idx="202">
                  <c:v>0.20855211226826392</c:v>
                </c:pt>
                <c:pt idx="203">
                  <c:v>0.46627778260628044</c:v>
                </c:pt>
                <c:pt idx="204">
                  <c:v>6.8144922392959106E-2</c:v>
                </c:pt>
                <c:pt idx="205">
                  <c:v>3.9574520787681235E-2</c:v>
                </c:pt>
                <c:pt idx="206">
                  <c:v>5.3491560884322893E-2</c:v>
                </c:pt>
                <c:pt idx="207">
                  <c:v>0.25277334526078404</c:v>
                </c:pt>
                <c:pt idx="208">
                  <c:v>7.564728105777159E-2</c:v>
                </c:pt>
                <c:pt idx="209">
                  <c:v>8.3633501662901857E-2</c:v>
                </c:pt>
                <c:pt idx="210">
                  <c:v>2.4611723339019856E-2</c:v>
                </c:pt>
                <c:pt idx="211">
                  <c:v>1.8610137433503239E-2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0.57376728375643171</c:v>
                </c:pt>
                <c:pt idx="217">
                  <c:v>2.9581965229681364</c:v>
                </c:pt>
                <c:pt idx="218">
                  <c:v>0.46543777185882651</c:v>
                </c:pt>
                <c:pt idx="219">
                  <c:v>8.9107056448735469E-2</c:v>
                </c:pt>
                <c:pt idx="220">
                  <c:v>0.23602701381919289</c:v>
                </c:pt>
                <c:pt idx="221">
                  <c:v>0.34385356698632702</c:v>
                </c:pt>
                <c:pt idx="222">
                  <c:v>0.10137469065306158</c:v>
                </c:pt>
                <c:pt idx="223">
                  <c:v>0.10270344753239095</c:v>
                </c:pt>
                <c:pt idx="224">
                  <c:v>2.7680688271121644E-2</c:v>
                </c:pt>
                <c:pt idx="225">
                  <c:v>1.4550195962894353E-2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1.794141581227687E-2</c:v>
                </c:pt>
                <c:pt idx="231">
                  <c:v>9.849882042695618E-2</c:v>
                </c:pt>
                <c:pt idx="232">
                  <c:v>1.3773880319298033E-2</c:v>
                </c:pt>
                <c:pt idx="233">
                  <c:v>0</c:v>
                </c:pt>
                <c:pt idx="234">
                  <c:v>3.9544606138558855E-2</c:v>
                </c:pt>
                <c:pt idx="235">
                  <c:v>0.20805009806274843</c:v>
                </c:pt>
                <c:pt idx="236">
                  <c:v>0.22238240815598787</c:v>
                </c:pt>
                <c:pt idx="237">
                  <c:v>0.44188679950617188</c:v>
                </c:pt>
                <c:pt idx="238">
                  <c:v>0.25527882710567595</c:v>
                </c:pt>
                <c:pt idx="239">
                  <c:v>0.34727814302011084</c:v>
                </c:pt>
                <c:pt idx="240">
                  <c:v>0.13088063674344744</c:v>
                </c:pt>
                <c:pt idx="241">
                  <c:v>6.6143260661407494E-2</c:v>
                </c:pt>
                <c:pt idx="242">
                  <c:v>1.4691306367333675E-2</c:v>
                </c:pt>
                <c:pt idx="243">
                  <c:v>1.1693751796663375E-2</c:v>
                </c:pt>
                <c:pt idx="244">
                  <c:v>3.1746311764871013E-2</c:v>
                </c:pt>
                <c:pt idx="245">
                  <c:v>0.19221342813075926</c:v>
                </c:pt>
                <c:pt idx="246">
                  <c:v>2.962662083117026E-2</c:v>
                </c:pt>
                <c:pt idx="247">
                  <c:v>0</c:v>
                </c:pt>
                <c:pt idx="248">
                  <c:v>1.065832527886738E-2</c:v>
                </c:pt>
                <c:pt idx="249">
                  <c:v>2.8049572934705853E-2</c:v>
                </c:pt>
                <c:pt idx="250">
                  <c:v>2.335286870058674E-2</c:v>
                </c:pt>
                <c:pt idx="251">
                  <c:v>4.5934340628520712E-2</c:v>
                </c:pt>
                <c:pt idx="252">
                  <c:v>1.2639936047696053E-2</c:v>
                </c:pt>
                <c:pt idx="253">
                  <c:v>0</c:v>
                </c:pt>
                <c:pt idx="254">
                  <c:v>3.3052366720788907E-2</c:v>
                </c:pt>
                <c:pt idx="255">
                  <c:v>4.4329375027682673E-2</c:v>
                </c:pt>
                <c:pt idx="256">
                  <c:v>1.5088938727948168E-2</c:v>
                </c:pt>
                <c:pt idx="257">
                  <c:v>1.0562052976241009E-2</c:v>
                </c:pt>
                <c:pt idx="258">
                  <c:v>7.4755157683685505E-3</c:v>
                </c:pt>
                <c:pt idx="259">
                  <c:v>2.5071648634082337E-2</c:v>
                </c:pt>
                <c:pt idx="260">
                  <c:v>2.6645274526954422E-3</c:v>
                </c:pt>
                <c:pt idx="261">
                  <c:v>0</c:v>
                </c:pt>
                <c:pt idx="262">
                  <c:v>4.4078153924080234E-3</c:v>
                </c:pt>
                <c:pt idx="263">
                  <c:v>1.831084015339941E-2</c:v>
                </c:pt>
                <c:pt idx="264">
                  <c:v>0</c:v>
                </c:pt>
                <c:pt idx="265">
                  <c:v>0</c:v>
                </c:pt>
                <c:pt idx="266">
                  <c:v>3.0768846102992402E-2</c:v>
                </c:pt>
                <c:pt idx="267">
                  <c:v>7.6795598567819048E-2</c:v>
                </c:pt>
                <c:pt idx="268">
                  <c:v>3.1509514648995526E-2</c:v>
                </c:pt>
                <c:pt idx="269">
                  <c:v>6.8070551399015911E-2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F15D-4F48-B627-340275CBD536}"/>
            </c:ext>
          </c:extLst>
        </c:ser>
        <c:ser>
          <c:idx val="31"/>
          <c:order val="31"/>
          <c:tx>
            <c:strRef>
              <c:f>'Mass Spectra pH 4 pos'!$AG$1</c:f>
              <c:strCache>
                <c:ptCount val="1"/>
              </c:strCache>
            </c:strRef>
          </c:tx>
          <c:spPr>
            <a:ln w="9525" cap="rnd">
              <a:solidFill>
                <a:srgbClr val="8064A2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pos'!$AG$2:$AG$271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4.280197685902206E-3</c:v>
                </c:pt>
                <c:pt idx="3">
                  <c:v>1.2310529986440386</c:v>
                </c:pt>
                <c:pt idx="4">
                  <c:v>0.17466527756300268</c:v>
                </c:pt>
                <c:pt idx="5">
                  <c:v>1.1100400520724861E-2</c:v>
                </c:pt>
                <c:pt idx="6">
                  <c:v>1.400833549339847E-3</c:v>
                </c:pt>
                <c:pt idx="7">
                  <c:v>7.5748310189809563E-4</c:v>
                </c:pt>
                <c:pt idx="8">
                  <c:v>0</c:v>
                </c:pt>
                <c:pt idx="9">
                  <c:v>0</c:v>
                </c:pt>
                <c:pt idx="10">
                  <c:v>6.1612401430022491E-3</c:v>
                </c:pt>
                <c:pt idx="11">
                  <c:v>0.94503511831255638</c:v>
                </c:pt>
                <c:pt idx="12">
                  <c:v>0.28415891908610819</c:v>
                </c:pt>
                <c:pt idx="13">
                  <c:v>2.1847215339590509</c:v>
                </c:pt>
                <c:pt idx="14">
                  <c:v>0.23268900509716597</c:v>
                </c:pt>
                <c:pt idx="15">
                  <c:v>3.0210026470873901</c:v>
                </c:pt>
                <c:pt idx="16">
                  <c:v>4.650528515321434</c:v>
                </c:pt>
                <c:pt idx="17">
                  <c:v>10.970209300557272</c:v>
                </c:pt>
                <c:pt idx="18">
                  <c:v>1.0793123897589703</c:v>
                </c:pt>
                <c:pt idx="19">
                  <c:v>5.997389813660059E-2</c:v>
                </c:pt>
                <c:pt idx="20">
                  <c:v>1.4068796912290665E-2</c:v>
                </c:pt>
                <c:pt idx="21">
                  <c:v>1.0784830819222399E-2</c:v>
                </c:pt>
                <c:pt idx="22">
                  <c:v>0</c:v>
                </c:pt>
                <c:pt idx="23">
                  <c:v>0.32445601309123534</c:v>
                </c:pt>
                <c:pt idx="24">
                  <c:v>0.12272411853144798</c:v>
                </c:pt>
                <c:pt idx="25">
                  <c:v>2.4376707795743542</c:v>
                </c:pt>
                <c:pt idx="26">
                  <c:v>0.30340795696719064</c:v>
                </c:pt>
                <c:pt idx="27">
                  <c:v>4.205281258459058</c:v>
                </c:pt>
                <c:pt idx="28">
                  <c:v>0.2500773025094577</c:v>
                </c:pt>
                <c:pt idx="29">
                  <c:v>0.70613706251818431</c:v>
                </c:pt>
                <c:pt idx="30">
                  <c:v>0.74839591115280824</c:v>
                </c:pt>
                <c:pt idx="31">
                  <c:v>0.89760070011264725</c:v>
                </c:pt>
                <c:pt idx="32">
                  <c:v>0.23224348109759263</c:v>
                </c:pt>
                <c:pt idx="33">
                  <c:v>0.51880659237583615</c:v>
                </c:pt>
                <c:pt idx="34">
                  <c:v>7.573100020717769</c:v>
                </c:pt>
                <c:pt idx="35">
                  <c:v>100</c:v>
                </c:pt>
                <c:pt idx="36">
                  <c:v>3.8020707626220038</c:v>
                </c:pt>
                <c:pt idx="37">
                  <c:v>1.6644082767910144</c:v>
                </c:pt>
                <c:pt idx="38">
                  <c:v>1.0333333951690042</c:v>
                </c:pt>
                <c:pt idx="39">
                  <c:v>8.6519123117960248</c:v>
                </c:pt>
                <c:pt idx="40">
                  <c:v>1.0282958911577571</c:v>
                </c:pt>
                <c:pt idx="41">
                  <c:v>5.2367122075210384</c:v>
                </c:pt>
                <c:pt idx="42">
                  <c:v>1.0558713814291734</c:v>
                </c:pt>
                <c:pt idx="43">
                  <c:v>3.4590868941392121</c:v>
                </c:pt>
                <c:pt idx="44">
                  <c:v>0.7233411581040281</c:v>
                </c:pt>
                <c:pt idx="45">
                  <c:v>4.2273435504322956</c:v>
                </c:pt>
                <c:pt idx="46">
                  <c:v>0.30541217694086997</c:v>
                </c:pt>
                <c:pt idx="47">
                  <c:v>0.32376755961435211</c:v>
                </c:pt>
                <c:pt idx="48">
                  <c:v>3.2447659575051767E-2</c:v>
                </c:pt>
                <c:pt idx="49">
                  <c:v>1.0951677696117321</c:v>
                </c:pt>
                <c:pt idx="50">
                  <c:v>0.59432649138358706</c:v>
                </c:pt>
                <c:pt idx="51">
                  <c:v>2.8067039501754301</c:v>
                </c:pt>
                <c:pt idx="52">
                  <c:v>1.2090319709085711</c:v>
                </c:pt>
                <c:pt idx="53">
                  <c:v>6.179595384025558</c:v>
                </c:pt>
                <c:pt idx="54">
                  <c:v>1.0613135378057454</c:v>
                </c:pt>
                <c:pt idx="55">
                  <c:v>3.775687069560921</c:v>
                </c:pt>
                <c:pt idx="56">
                  <c:v>0.96448148606833761</c:v>
                </c:pt>
                <c:pt idx="57">
                  <c:v>1.2568000592433284</c:v>
                </c:pt>
                <c:pt idx="58">
                  <c:v>1.3277062119579606</c:v>
                </c:pt>
                <c:pt idx="59">
                  <c:v>5.9996152447936302</c:v>
                </c:pt>
                <c:pt idx="60">
                  <c:v>0</c:v>
                </c:pt>
                <c:pt idx="61">
                  <c:v>0</c:v>
                </c:pt>
                <c:pt idx="62">
                  <c:v>4.8352823997223942</c:v>
                </c:pt>
                <c:pt idx="63">
                  <c:v>27.147828390235624</c:v>
                </c:pt>
                <c:pt idx="64">
                  <c:v>2.8407984613178781</c:v>
                </c:pt>
                <c:pt idx="65">
                  <c:v>6.5097055894538167</c:v>
                </c:pt>
                <c:pt idx="66">
                  <c:v>3.7703169255716102</c:v>
                </c:pt>
                <c:pt idx="67">
                  <c:v>11.03283840267663</c:v>
                </c:pt>
                <c:pt idx="68">
                  <c:v>0.78737191447042487</c:v>
                </c:pt>
                <c:pt idx="69">
                  <c:v>0.45806839006000616</c:v>
                </c:pt>
                <c:pt idx="70">
                  <c:v>0.46769357649315235</c:v>
                </c:pt>
                <c:pt idx="71">
                  <c:v>1.6456338164180873</c:v>
                </c:pt>
                <c:pt idx="72">
                  <c:v>1.2565326920136224</c:v>
                </c:pt>
                <c:pt idx="73">
                  <c:v>4.0945406646890419</c:v>
                </c:pt>
                <c:pt idx="74">
                  <c:v>3.0682296289859807</c:v>
                </c:pt>
                <c:pt idx="75">
                  <c:v>9.5076996121025772</c:v>
                </c:pt>
                <c:pt idx="76">
                  <c:v>1.0338577377050731</c:v>
                </c:pt>
                <c:pt idx="77">
                  <c:v>0.59874381924068809</c:v>
                </c:pt>
                <c:pt idx="78">
                  <c:v>0.30347100771931751</c:v>
                </c:pt>
                <c:pt idx="79">
                  <c:v>1.0416415669658265</c:v>
                </c:pt>
                <c:pt idx="80">
                  <c:v>9.0412222910064788</c:v>
                </c:pt>
                <c:pt idx="81">
                  <c:v>38.948079189694219</c:v>
                </c:pt>
                <c:pt idx="82">
                  <c:v>2.4028575596481536</c:v>
                </c:pt>
                <c:pt idx="83">
                  <c:v>0.40859878277637884</c:v>
                </c:pt>
                <c:pt idx="84">
                  <c:v>7.6754952614052366E-2</c:v>
                </c:pt>
                <c:pt idx="85">
                  <c:v>0.23748259644310277</c:v>
                </c:pt>
                <c:pt idx="86">
                  <c:v>2.5425186858477287</c:v>
                </c:pt>
                <c:pt idx="87">
                  <c:v>9.0320076137602872</c:v>
                </c:pt>
                <c:pt idx="88">
                  <c:v>1.4959531143502167</c:v>
                </c:pt>
                <c:pt idx="89">
                  <c:v>3.1131554195501483</c:v>
                </c:pt>
                <c:pt idx="90">
                  <c:v>0.38713180855648877</c:v>
                </c:pt>
                <c:pt idx="91">
                  <c:v>0.63157554049305586</c:v>
                </c:pt>
                <c:pt idx="92">
                  <c:v>4.3286059949097594E-2</c:v>
                </c:pt>
                <c:pt idx="93">
                  <c:v>4.2374563960317375E-3</c:v>
                </c:pt>
                <c:pt idx="94">
                  <c:v>0.22086207141025585</c:v>
                </c:pt>
                <c:pt idx="95">
                  <c:v>0.63779846765187709</c:v>
                </c:pt>
                <c:pt idx="96">
                  <c:v>0.19401019097556238</c:v>
                </c:pt>
                <c:pt idx="97">
                  <c:v>0.4763760351143736</c:v>
                </c:pt>
                <c:pt idx="98">
                  <c:v>1.8906389972434596</c:v>
                </c:pt>
                <c:pt idx="99">
                  <c:v>6.9109287294153097</c:v>
                </c:pt>
                <c:pt idx="100">
                  <c:v>2.5201575777757359</c:v>
                </c:pt>
                <c:pt idx="101">
                  <c:v>6.7601347259981699</c:v>
                </c:pt>
                <c:pt idx="102">
                  <c:v>0.74167686194241322</c:v>
                </c:pt>
                <c:pt idx="103">
                  <c:v>0.6023227027928314</c:v>
                </c:pt>
                <c:pt idx="104">
                  <c:v>1.7856723865712036</c:v>
                </c:pt>
                <c:pt idx="105">
                  <c:v>5.5227660325154897</c:v>
                </c:pt>
                <c:pt idx="106">
                  <c:v>0.61573264682521722</c:v>
                </c:pt>
                <c:pt idx="107">
                  <c:v>0.4938023514964428</c:v>
                </c:pt>
                <c:pt idx="108">
                  <c:v>0.38204466878962562</c:v>
                </c:pt>
                <c:pt idx="109">
                  <c:v>0.7737295093383767</c:v>
                </c:pt>
                <c:pt idx="110">
                  <c:v>0</c:v>
                </c:pt>
                <c:pt idx="111">
                  <c:v>0</c:v>
                </c:pt>
                <c:pt idx="112">
                  <c:v>0.25871990965776026</c:v>
                </c:pt>
                <c:pt idx="113">
                  <c:v>1.6573324078815383</c:v>
                </c:pt>
                <c:pt idx="114">
                  <c:v>1.3217147145844492</c:v>
                </c:pt>
                <c:pt idx="115">
                  <c:v>3.6577400125387793</c:v>
                </c:pt>
                <c:pt idx="116">
                  <c:v>0.74853300120362409</c:v>
                </c:pt>
                <c:pt idx="117">
                  <c:v>1.1319083757919999</c:v>
                </c:pt>
                <c:pt idx="118">
                  <c:v>0</c:v>
                </c:pt>
                <c:pt idx="119">
                  <c:v>1.1844826157314674</c:v>
                </c:pt>
                <c:pt idx="120">
                  <c:v>3.9182519454698167E-2</c:v>
                </c:pt>
                <c:pt idx="121">
                  <c:v>0</c:v>
                </c:pt>
                <c:pt idx="122">
                  <c:v>0.6840971203674725</c:v>
                </c:pt>
                <c:pt idx="123">
                  <c:v>2.1412230358518833</c:v>
                </c:pt>
                <c:pt idx="124">
                  <c:v>0.42016378290809886</c:v>
                </c:pt>
                <c:pt idx="125">
                  <c:v>0.75268742370464126</c:v>
                </c:pt>
                <c:pt idx="126">
                  <c:v>0.18608570791136309</c:v>
                </c:pt>
                <c:pt idx="127">
                  <c:v>2.8803407201990202E-2</c:v>
                </c:pt>
                <c:pt idx="128">
                  <c:v>0</c:v>
                </c:pt>
                <c:pt idx="129">
                  <c:v>0.72165685797978552</c:v>
                </c:pt>
                <c:pt idx="130">
                  <c:v>0.15205526733594599</c:v>
                </c:pt>
                <c:pt idx="131">
                  <c:v>0.26762062699159511</c:v>
                </c:pt>
                <c:pt idx="132">
                  <c:v>1.4787771298615762</c:v>
                </c:pt>
                <c:pt idx="133">
                  <c:v>3.4268679932521757</c:v>
                </c:pt>
                <c:pt idx="134">
                  <c:v>0.19748246534883498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0.10006609345582392</c:v>
                </c:pt>
                <c:pt idx="142">
                  <c:v>1.2877837386136064</c:v>
                </c:pt>
                <c:pt idx="143">
                  <c:v>3.5804793041641423</c:v>
                </c:pt>
                <c:pt idx="144">
                  <c:v>0.84997456687241635</c:v>
                </c:pt>
                <c:pt idx="145">
                  <c:v>0.98220968959427457</c:v>
                </c:pt>
                <c:pt idx="146">
                  <c:v>0.58420165877617758</c:v>
                </c:pt>
                <c:pt idx="147">
                  <c:v>1.3347877178950165</c:v>
                </c:pt>
                <c:pt idx="148">
                  <c:v>0.12278210598573264</c:v>
                </c:pt>
                <c:pt idx="149">
                  <c:v>4.8454188120096442E-3</c:v>
                </c:pt>
                <c:pt idx="150">
                  <c:v>8.4740814263779995E-2</c:v>
                </c:pt>
                <c:pt idx="151">
                  <c:v>0.29208543682073912</c:v>
                </c:pt>
                <c:pt idx="152">
                  <c:v>4.1528221157004275E-2</c:v>
                </c:pt>
                <c:pt idx="153">
                  <c:v>8.3616450737039646E-2</c:v>
                </c:pt>
                <c:pt idx="154">
                  <c:v>3.8351821885166991E-3</c:v>
                </c:pt>
                <c:pt idx="155">
                  <c:v>3.6762906561502982E-3</c:v>
                </c:pt>
                <c:pt idx="156">
                  <c:v>5.0281527203950266E-2</c:v>
                </c:pt>
                <c:pt idx="157">
                  <c:v>0.1179916415890762</c:v>
                </c:pt>
                <c:pt idx="158">
                  <c:v>5.7834212485423343E-2</c:v>
                </c:pt>
                <c:pt idx="159">
                  <c:v>8.1152733326421991E-2</c:v>
                </c:pt>
                <c:pt idx="160">
                  <c:v>0.80809989177540265</c:v>
                </c:pt>
                <c:pt idx="161">
                  <c:v>2.4623152245379361</c:v>
                </c:pt>
                <c:pt idx="162">
                  <c:v>0.31681666520576807</c:v>
                </c:pt>
                <c:pt idx="163">
                  <c:v>2.6079314041766877E-2</c:v>
                </c:pt>
                <c:pt idx="164">
                  <c:v>0.40417794595283479</c:v>
                </c:pt>
                <c:pt idx="165">
                  <c:v>0.8552636160263215</c:v>
                </c:pt>
                <c:pt idx="166">
                  <c:v>0.12961114960953382</c:v>
                </c:pt>
                <c:pt idx="167">
                  <c:v>4.0865843829258001E-2</c:v>
                </c:pt>
                <c:pt idx="168">
                  <c:v>3.887495937890257E-2</c:v>
                </c:pt>
                <c:pt idx="169">
                  <c:v>1.6690705718211647E-2</c:v>
                </c:pt>
                <c:pt idx="170">
                  <c:v>0.69619608179241677</c:v>
                </c:pt>
                <c:pt idx="171">
                  <c:v>2.5329049552472367</c:v>
                </c:pt>
                <c:pt idx="172">
                  <c:v>0.3474387755156535</c:v>
                </c:pt>
                <c:pt idx="173">
                  <c:v>0.36138146832102064</c:v>
                </c:pt>
                <c:pt idx="174">
                  <c:v>1.0772454814399961</c:v>
                </c:pt>
                <c:pt idx="175">
                  <c:v>0.87969254740934333</c:v>
                </c:pt>
                <c:pt idx="176">
                  <c:v>0.13570934894983669</c:v>
                </c:pt>
                <c:pt idx="177">
                  <c:v>3.9314130535467277E-2</c:v>
                </c:pt>
                <c:pt idx="178">
                  <c:v>4.4980266511204285E-2</c:v>
                </c:pt>
                <c:pt idx="179">
                  <c:v>0.17084149487785905</c:v>
                </c:pt>
                <c:pt idx="180">
                  <c:v>6.2376699566053994E-3</c:v>
                </c:pt>
                <c:pt idx="181">
                  <c:v>0</c:v>
                </c:pt>
                <c:pt idx="182">
                  <c:v>0</c:v>
                </c:pt>
                <c:pt idx="183">
                  <c:v>3.3775215719597483E-2</c:v>
                </c:pt>
                <c:pt idx="184">
                  <c:v>0.10234032849036828</c:v>
                </c:pt>
                <c:pt idx="185">
                  <c:v>7.433252202290558E-3</c:v>
                </c:pt>
                <c:pt idx="186">
                  <c:v>1.3076746949692984E-2</c:v>
                </c:pt>
                <c:pt idx="187">
                  <c:v>1.3499544842471322E-2</c:v>
                </c:pt>
                <c:pt idx="188">
                  <c:v>1.8181229179815834</c:v>
                </c:pt>
                <c:pt idx="189">
                  <c:v>7.1649497796063821</c:v>
                </c:pt>
                <c:pt idx="190">
                  <c:v>1.0077981692091582</c:v>
                </c:pt>
                <c:pt idx="191">
                  <c:v>0.16410852978326693</c:v>
                </c:pt>
                <c:pt idx="192">
                  <c:v>0.59587141248278397</c:v>
                </c:pt>
                <c:pt idx="193">
                  <c:v>1.0868070049807639</c:v>
                </c:pt>
                <c:pt idx="194">
                  <c:v>0.22046365148718886</c:v>
                </c:pt>
                <c:pt idx="195">
                  <c:v>2.818675150384136E-2</c:v>
                </c:pt>
                <c:pt idx="196">
                  <c:v>0</c:v>
                </c:pt>
                <c:pt idx="197">
                  <c:v>0</c:v>
                </c:pt>
                <c:pt idx="198">
                  <c:v>0.21120777049561176</c:v>
                </c:pt>
                <c:pt idx="199">
                  <c:v>0.99162298789198777</c:v>
                </c:pt>
                <c:pt idx="200">
                  <c:v>0.15066235650328558</c:v>
                </c:pt>
                <c:pt idx="201">
                  <c:v>2.5882886760938105E-3</c:v>
                </c:pt>
                <c:pt idx="202">
                  <c:v>0.30415503308501618</c:v>
                </c:pt>
                <c:pt idx="203">
                  <c:v>0.63779334671079624</c:v>
                </c:pt>
                <c:pt idx="204">
                  <c:v>9.1890820700769954E-2</c:v>
                </c:pt>
                <c:pt idx="205">
                  <c:v>2.9473844436581062E-2</c:v>
                </c:pt>
                <c:pt idx="206">
                  <c:v>0.12132525412310374</c:v>
                </c:pt>
                <c:pt idx="207">
                  <c:v>0.54663080627827976</c:v>
                </c:pt>
                <c:pt idx="208">
                  <c:v>7.3026357481480647E-2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1.2166787071966347</c:v>
                </c:pt>
                <c:pt idx="217">
                  <c:v>5.288487080319058</c:v>
                </c:pt>
                <c:pt idx="218">
                  <c:v>0.86257880642154738</c:v>
                </c:pt>
                <c:pt idx="219">
                  <c:v>0.1684555876021708</c:v>
                </c:pt>
                <c:pt idx="220">
                  <c:v>0.47104740208727791</c:v>
                </c:pt>
                <c:pt idx="221">
                  <c:v>0.55733527885928491</c:v>
                </c:pt>
                <c:pt idx="222">
                  <c:v>0.14452219646078412</c:v>
                </c:pt>
                <c:pt idx="223">
                  <c:v>0.12398798861002008</c:v>
                </c:pt>
                <c:pt idx="224">
                  <c:v>2.7948992539063678E-2</c:v>
                </c:pt>
                <c:pt idx="225">
                  <c:v>7.3738355317533762E-3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2.805944406247745E-2</c:v>
                </c:pt>
                <c:pt idx="231">
                  <c:v>0.13946592261773769</c:v>
                </c:pt>
                <c:pt idx="232">
                  <c:v>2.1969137224345056E-2</c:v>
                </c:pt>
                <c:pt idx="233">
                  <c:v>0</c:v>
                </c:pt>
                <c:pt idx="234">
                  <c:v>8.6534543050438631E-2</c:v>
                </c:pt>
                <c:pt idx="235">
                  <c:v>0.43013110427526752</c:v>
                </c:pt>
                <c:pt idx="236">
                  <c:v>0.20991897379753396</c:v>
                </c:pt>
                <c:pt idx="237">
                  <c:v>0.31489374970378192</c:v>
                </c:pt>
                <c:pt idx="238">
                  <c:v>0.27461454131659851</c:v>
                </c:pt>
                <c:pt idx="239">
                  <c:v>0.43414306576195028</c:v>
                </c:pt>
                <c:pt idx="240">
                  <c:v>0.15287296835804209</c:v>
                </c:pt>
                <c:pt idx="241">
                  <c:v>6.061928071861717E-2</c:v>
                </c:pt>
                <c:pt idx="242">
                  <c:v>1.4597886908276224E-2</c:v>
                </c:pt>
                <c:pt idx="243">
                  <c:v>1.0669442755679888E-2</c:v>
                </c:pt>
                <c:pt idx="244">
                  <c:v>6.6447067635591633E-2</c:v>
                </c:pt>
                <c:pt idx="245">
                  <c:v>0.41253153058570147</c:v>
                </c:pt>
                <c:pt idx="246">
                  <c:v>7.281551929528518E-2</c:v>
                </c:pt>
                <c:pt idx="247">
                  <c:v>2.8142852634824292E-3</c:v>
                </c:pt>
                <c:pt idx="248">
                  <c:v>1.4548055038957296E-2</c:v>
                </c:pt>
                <c:pt idx="249">
                  <c:v>5.2332046501093986E-2</c:v>
                </c:pt>
                <c:pt idx="250">
                  <c:v>1.2043313391816848E-2</c:v>
                </c:pt>
                <c:pt idx="251">
                  <c:v>6.5963904577116374E-3</c:v>
                </c:pt>
                <c:pt idx="252">
                  <c:v>7.3340027199519941E-4</c:v>
                </c:pt>
                <c:pt idx="253">
                  <c:v>0</c:v>
                </c:pt>
                <c:pt idx="254">
                  <c:v>1.7687446822330814E-2</c:v>
                </c:pt>
                <c:pt idx="255">
                  <c:v>3.1347524571713394E-2</c:v>
                </c:pt>
                <c:pt idx="256">
                  <c:v>1.5187735683570293E-2</c:v>
                </c:pt>
                <c:pt idx="257">
                  <c:v>1.4629432405158047E-2</c:v>
                </c:pt>
                <c:pt idx="258">
                  <c:v>9.7767167991319997E-3</c:v>
                </c:pt>
                <c:pt idx="259">
                  <c:v>4.9631896039924954E-2</c:v>
                </c:pt>
                <c:pt idx="260">
                  <c:v>6.3573196026308508E-3</c:v>
                </c:pt>
                <c:pt idx="261">
                  <c:v>0</c:v>
                </c:pt>
                <c:pt idx="262">
                  <c:v>4.3149698485544681E-3</c:v>
                </c:pt>
                <c:pt idx="263">
                  <c:v>4.5335388198631928E-2</c:v>
                </c:pt>
                <c:pt idx="264">
                  <c:v>0</c:v>
                </c:pt>
                <c:pt idx="265">
                  <c:v>0</c:v>
                </c:pt>
                <c:pt idx="266">
                  <c:v>2.0644688789921418E-2</c:v>
                </c:pt>
                <c:pt idx="267">
                  <c:v>4.3888872133460696E-2</c:v>
                </c:pt>
                <c:pt idx="268">
                  <c:v>1.4176404832815504E-3</c:v>
                </c:pt>
                <c:pt idx="2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F15D-4F48-B627-340275CBD536}"/>
            </c:ext>
          </c:extLst>
        </c:ser>
        <c:ser>
          <c:idx val="32"/>
          <c:order val="32"/>
          <c:tx>
            <c:strRef>
              <c:f>'Mass Spectra pH 4 pos'!$AH$1</c:f>
              <c:strCache>
                <c:ptCount val="1"/>
              </c:strCache>
            </c:strRef>
          </c:tx>
          <c:spPr>
            <a:ln w="9525" cap="rnd">
              <a:solidFill>
                <a:srgbClr val="8064A2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pos'!$AH$2:$AH$271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1.0084000727971603</c:v>
                </c:pt>
                <c:pt idx="4">
                  <c:v>0.1265060802736836</c:v>
                </c:pt>
                <c:pt idx="5">
                  <c:v>7.6642277111863624E-3</c:v>
                </c:pt>
                <c:pt idx="6">
                  <c:v>1.1618005989563322E-3</c:v>
                </c:pt>
                <c:pt idx="7">
                  <c:v>1.7653067008927763E-5</c:v>
                </c:pt>
                <c:pt idx="8">
                  <c:v>0</c:v>
                </c:pt>
                <c:pt idx="9">
                  <c:v>0</c:v>
                </c:pt>
                <c:pt idx="10">
                  <c:v>3.9849064914421672E-3</c:v>
                </c:pt>
                <c:pt idx="11">
                  <c:v>0.82187030765440527</c:v>
                </c:pt>
                <c:pt idx="12">
                  <c:v>0.33460741169956282</c:v>
                </c:pt>
                <c:pt idx="13">
                  <c:v>6.6283996129972476</c:v>
                </c:pt>
                <c:pt idx="14">
                  <c:v>0.34542851247430351</c:v>
                </c:pt>
                <c:pt idx="15">
                  <c:v>2.8486262573779038</c:v>
                </c:pt>
                <c:pt idx="16">
                  <c:v>4.6511290062088619</c:v>
                </c:pt>
                <c:pt idx="17">
                  <c:v>14.898072639054654</c:v>
                </c:pt>
                <c:pt idx="18">
                  <c:v>1.2720350358985519</c:v>
                </c:pt>
                <c:pt idx="19">
                  <c:v>6.475721501480855E-2</c:v>
                </c:pt>
                <c:pt idx="20">
                  <c:v>1.3973202655965336E-2</c:v>
                </c:pt>
                <c:pt idx="21">
                  <c:v>5.0982856941529974E-3</c:v>
                </c:pt>
                <c:pt idx="22">
                  <c:v>3.0217538436789447E-3</c:v>
                </c:pt>
                <c:pt idx="23">
                  <c:v>0.34943788056641395</c:v>
                </c:pt>
                <c:pt idx="24">
                  <c:v>0.17253060132159262</c:v>
                </c:pt>
                <c:pt idx="25">
                  <c:v>3.25460824634929</c:v>
                </c:pt>
                <c:pt idx="26">
                  <c:v>0.43154433822461175</c:v>
                </c:pt>
                <c:pt idx="27">
                  <c:v>5.9436568605112985</c:v>
                </c:pt>
                <c:pt idx="28">
                  <c:v>0.33040935815427708</c:v>
                </c:pt>
                <c:pt idx="29">
                  <c:v>0.94646457615690116</c:v>
                </c:pt>
                <c:pt idx="30">
                  <c:v>0.79529348291813318</c:v>
                </c:pt>
                <c:pt idx="31">
                  <c:v>1.8121927021822315</c:v>
                </c:pt>
                <c:pt idx="32">
                  <c:v>0.22766189097302378</c:v>
                </c:pt>
                <c:pt idx="33">
                  <c:v>0.46800261096264034</c:v>
                </c:pt>
                <c:pt idx="34">
                  <c:v>7.8181029477090211</c:v>
                </c:pt>
                <c:pt idx="35">
                  <c:v>99.999999999999986</c:v>
                </c:pt>
                <c:pt idx="36">
                  <c:v>3.8802503835109632</c:v>
                </c:pt>
                <c:pt idx="37">
                  <c:v>2.1390167977259229</c:v>
                </c:pt>
                <c:pt idx="38">
                  <c:v>1.1610323690616136</c:v>
                </c:pt>
                <c:pt idx="39">
                  <c:v>9.8497588365932547</c:v>
                </c:pt>
                <c:pt idx="40">
                  <c:v>1.3097407313048195</c:v>
                </c:pt>
                <c:pt idx="41">
                  <c:v>7.0508079681079483</c:v>
                </c:pt>
                <c:pt idx="42">
                  <c:v>1.3164685738797219</c:v>
                </c:pt>
                <c:pt idx="43">
                  <c:v>4.4496543034942784</c:v>
                </c:pt>
                <c:pt idx="44">
                  <c:v>0.94275222008928239</c:v>
                </c:pt>
                <c:pt idx="45">
                  <c:v>5.832747649927339</c:v>
                </c:pt>
                <c:pt idx="46">
                  <c:v>0.38894125187036133</c:v>
                </c:pt>
                <c:pt idx="47">
                  <c:v>0.26723013366948217</c:v>
                </c:pt>
                <c:pt idx="48">
                  <c:v>1.9754994387731633E-2</c:v>
                </c:pt>
                <c:pt idx="49">
                  <c:v>0.77239737152711996</c:v>
                </c:pt>
                <c:pt idx="50">
                  <c:v>0.70880421472150701</c:v>
                </c:pt>
                <c:pt idx="51">
                  <c:v>3.5734993572429778</c:v>
                </c:pt>
                <c:pt idx="52">
                  <c:v>1.6034090858327985</c:v>
                </c:pt>
                <c:pt idx="53">
                  <c:v>8.2890469598174477</c:v>
                </c:pt>
                <c:pt idx="54">
                  <c:v>1.3359177812538734</c:v>
                </c:pt>
                <c:pt idx="55">
                  <c:v>4.7842399095136443</c:v>
                </c:pt>
                <c:pt idx="56">
                  <c:v>1.1845563013404496</c:v>
                </c:pt>
                <c:pt idx="57">
                  <c:v>1.6649648031040574</c:v>
                </c:pt>
                <c:pt idx="58">
                  <c:v>3.0968880831177827</c:v>
                </c:pt>
                <c:pt idx="59">
                  <c:v>14.097751101552589</c:v>
                </c:pt>
                <c:pt idx="60">
                  <c:v>0.16283080004988476</c:v>
                </c:pt>
                <c:pt idx="61">
                  <c:v>0</c:v>
                </c:pt>
                <c:pt idx="62">
                  <c:v>6.9028786718625517</c:v>
                </c:pt>
                <c:pt idx="63">
                  <c:v>36.270126672278586</c:v>
                </c:pt>
                <c:pt idx="64">
                  <c:v>3.2787175373406585</c:v>
                </c:pt>
                <c:pt idx="65">
                  <c:v>6.6693240871942194</c:v>
                </c:pt>
                <c:pt idx="66">
                  <c:v>3.51299447503194</c:v>
                </c:pt>
                <c:pt idx="67">
                  <c:v>10.239639498166589</c:v>
                </c:pt>
                <c:pt idx="68">
                  <c:v>0.75661280279677257</c:v>
                </c:pt>
                <c:pt idx="69">
                  <c:v>0.4974252629993266</c:v>
                </c:pt>
                <c:pt idx="70">
                  <c:v>0.6521781704247932</c:v>
                </c:pt>
                <c:pt idx="71">
                  <c:v>2.1825440436474879</c:v>
                </c:pt>
                <c:pt idx="72">
                  <c:v>1.3970154733003173</c:v>
                </c:pt>
                <c:pt idx="73">
                  <c:v>4.4717090382146427</c:v>
                </c:pt>
                <c:pt idx="74">
                  <c:v>2.3615488989213183</c:v>
                </c:pt>
                <c:pt idx="75">
                  <c:v>7.0235585920737389</c:v>
                </c:pt>
                <c:pt idx="76">
                  <c:v>0.95745834091205706</c:v>
                </c:pt>
                <c:pt idx="77">
                  <c:v>0.98589086988401275</c:v>
                </c:pt>
                <c:pt idx="78">
                  <c:v>0.43202475492058007</c:v>
                </c:pt>
                <c:pt idx="79">
                  <c:v>1.3993032153106413</c:v>
                </c:pt>
                <c:pt idx="80">
                  <c:v>11.001332700196286</c:v>
                </c:pt>
                <c:pt idx="81">
                  <c:v>45.946923877134566</c:v>
                </c:pt>
                <c:pt idx="82">
                  <c:v>2.7833382750119333</c:v>
                </c:pt>
                <c:pt idx="83">
                  <c:v>0.42768916503101939</c:v>
                </c:pt>
                <c:pt idx="84">
                  <c:v>8.6283646893799901E-2</c:v>
                </c:pt>
                <c:pt idx="85">
                  <c:v>0.26533777274352977</c:v>
                </c:pt>
                <c:pt idx="86">
                  <c:v>3.8985510167071089</c:v>
                </c:pt>
                <c:pt idx="87">
                  <c:v>13.116262010878012</c:v>
                </c:pt>
                <c:pt idx="88">
                  <c:v>1.9484650324862778</c:v>
                </c:pt>
                <c:pt idx="89">
                  <c:v>3.6160643033327444</c:v>
                </c:pt>
                <c:pt idx="90">
                  <c:v>0.55392882766165974</c:v>
                </c:pt>
                <c:pt idx="91">
                  <c:v>0.92508305518976719</c:v>
                </c:pt>
                <c:pt idx="92">
                  <c:v>4.5651410671752081E-2</c:v>
                </c:pt>
                <c:pt idx="93">
                  <c:v>4.8614898850627307E-3</c:v>
                </c:pt>
                <c:pt idx="94">
                  <c:v>0.25189126856420635</c:v>
                </c:pt>
                <c:pt idx="95">
                  <c:v>0.74445598813634328</c:v>
                </c:pt>
                <c:pt idx="96">
                  <c:v>0.24122843294740179</c:v>
                </c:pt>
                <c:pt idx="97">
                  <c:v>0.64797023441465318</c:v>
                </c:pt>
                <c:pt idx="98">
                  <c:v>2.6555561082035006</c:v>
                </c:pt>
                <c:pt idx="99">
                  <c:v>10.059617899652338</c:v>
                </c:pt>
                <c:pt idx="100">
                  <c:v>3.4872556143574562</c:v>
                </c:pt>
                <c:pt idx="101">
                  <c:v>9.0565707931529822</c:v>
                </c:pt>
                <c:pt idx="102">
                  <c:v>1.0105069647279497</c:v>
                </c:pt>
                <c:pt idx="103">
                  <c:v>0.8046608798190269</c:v>
                </c:pt>
                <c:pt idx="104">
                  <c:v>3.1750948458685326</c:v>
                </c:pt>
                <c:pt idx="105">
                  <c:v>9.3861267362018985</c:v>
                </c:pt>
                <c:pt idx="106">
                  <c:v>0.95121968858713246</c:v>
                </c:pt>
                <c:pt idx="107">
                  <c:v>0.6965065689163511</c:v>
                </c:pt>
                <c:pt idx="108">
                  <c:v>0.46007637442899396</c:v>
                </c:pt>
                <c:pt idx="109">
                  <c:v>0.92456900549103349</c:v>
                </c:pt>
                <c:pt idx="110">
                  <c:v>0</c:v>
                </c:pt>
                <c:pt idx="111">
                  <c:v>0</c:v>
                </c:pt>
                <c:pt idx="112">
                  <c:v>0.2097142990614112</c:v>
                </c:pt>
                <c:pt idx="113">
                  <c:v>1.7628452102680268</c:v>
                </c:pt>
                <c:pt idx="114">
                  <c:v>1.9375723354329002</c:v>
                </c:pt>
                <c:pt idx="115">
                  <c:v>5.290759406851925</c:v>
                </c:pt>
                <c:pt idx="116">
                  <c:v>0.99198683759770334</c:v>
                </c:pt>
                <c:pt idx="117">
                  <c:v>1.4092131394264438</c:v>
                </c:pt>
                <c:pt idx="118">
                  <c:v>0.37991356108070712</c:v>
                </c:pt>
                <c:pt idx="119">
                  <c:v>2.7854429161943521</c:v>
                </c:pt>
                <c:pt idx="120">
                  <c:v>0.19429860979057439</c:v>
                </c:pt>
                <c:pt idx="121">
                  <c:v>2.5442915241850099E-2</c:v>
                </c:pt>
                <c:pt idx="122">
                  <c:v>1.2277192436630984</c:v>
                </c:pt>
                <c:pt idx="123">
                  <c:v>3.6545665742029025</c:v>
                </c:pt>
                <c:pt idx="124">
                  <c:v>0.60905209389360093</c:v>
                </c:pt>
                <c:pt idx="125">
                  <c:v>0.95425105243201613</c:v>
                </c:pt>
                <c:pt idx="126">
                  <c:v>0.27019596382608063</c:v>
                </c:pt>
                <c:pt idx="127">
                  <c:v>0</c:v>
                </c:pt>
                <c:pt idx="128">
                  <c:v>0</c:v>
                </c:pt>
                <c:pt idx="129">
                  <c:v>0.56487861158835995</c:v>
                </c:pt>
                <c:pt idx="130">
                  <c:v>0.12565507776138626</c:v>
                </c:pt>
                <c:pt idx="131">
                  <c:v>0.31421616947526065</c:v>
                </c:pt>
                <c:pt idx="132">
                  <c:v>2.056652090358055</c:v>
                </c:pt>
                <c:pt idx="133">
                  <c:v>4.8942234088110705</c:v>
                </c:pt>
                <c:pt idx="134">
                  <c:v>0.3892576913924084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0.13297447865133791</c:v>
                </c:pt>
                <c:pt idx="142">
                  <c:v>1.9036480681304377</c:v>
                </c:pt>
                <c:pt idx="143">
                  <c:v>5.2313349375288229</c:v>
                </c:pt>
                <c:pt idx="144">
                  <c:v>1.0577198972473911</c:v>
                </c:pt>
                <c:pt idx="145">
                  <c:v>1.0655092885154223</c:v>
                </c:pt>
                <c:pt idx="146">
                  <c:v>0.77643440747075398</c:v>
                </c:pt>
                <c:pt idx="147">
                  <c:v>1.7048539509420932</c:v>
                </c:pt>
                <c:pt idx="148">
                  <c:v>0.16385425552365887</c:v>
                </c:pt>
                <c:pt idx="149">
                  <c:v>3.4042019157981078E-3</c:v>
                </c:pt>
                <c:pt idx="150">
                  <c:v>0.1182216703325835</c:v>
                </c:pt>
                <c:pt idx="151">
                  <c:v>0.38729276787985445</c:v>
                </c:pt>
                <c:pt idx="152">
                  <c:v>4.9838349734901172E-2</c:v>
                </c:pt>
                <c:pt idx="153">
                  <c:v>7.0377349140480314E-2</c:v>
                </c:pt>
                <c:pt idx="154">
                  <c:v>6.3758457775713829E-3</c:v>
                </c:pt>
                <c:pt idx="155">
                  <c:v>2.546238872019406E-3</c:v>
                </c:pt>
                <c:pt idx="156">
                  <c:v>3.913161266268636E-2</c:v>
                </c:pt>
                <c:pt idx="157">
                  <c:v>8.8779892338128066E-2</c:v>
                </c:pt>
                <c:pt idx="158">
                  <c:v>6.3511033842609921E-2</c:v>
                </c:pt>
                <c:pt idx="159">
                  <c:v>9.0544517970331279E-2</c:v>
                </c:pt>
                <c:pt idx="160">
                  <c:v>1.2673360374713956</c:v>
                </c:pt>
                <c:pt idx="161">
                  <c:v>3.775492918651107</c:v>
                </c:pt>
                <c:pt idx="162">
                  <c:v>0.43643381573373113</c:v>
                </c:pt>
                <c:pt idx="163">
                  <c:v>7.1145237082322385E-2</c:v>
                </c:pt>
                <c:pt idx="164">
                  <c:v>0.48013954841748802</c:v>
                </c:pt>
                <c:pt idx="165">
                  <c:v>1.0018734711920694</c:v>
                </c:pt>
                <c:pt idx="166">
                  <c:v>0.15020773300954959</c:v>
                </c:pt>
                <c:pt idx="167">
                  <c:v>4.971070208646812E-2</c:v>
                </c:pt>
                <c:pt idx="168">
                  <c:v>3.8369834278713759E-2</c:v>
                </c:pt>
                <c:pt idx="169">
                  <c:v>1.8235746964388864E-2</c:v>
                </c:pt>
                <c:pt idx="170">
                  <c:v>0.79336615428228519</c:v>
                </c:pt>
                <c:pt idx="171">
                  <c:v>2.75358095673749</c:v>
                </c:pt>
                <c:pt idx="172">
                  <c:v>0.35495070943938117</c:v>
                </c:pt>
                <c:pt idx="173">
                  <c:v>0.39618105729567399</c:v>
                </c:pt>
                <c:pt idx="174">
                  <c:v>1.1732817209016257</c:v>
                </c:pt>
                <c:pt idx="175">
                  <c:v>1.0013515554059484</c:v>
                </c:pt>
                <c:pt idx="176">
                  <c:v>0.15721190091215381</c:v>
                </c:pt>
                <c:pt idx="177">
                  <c:v>5.6001339696576738E-2</c:v>
                </c:pt>
                <c:pt idx="178">
                  <c:v>7.0235793190228504E-2</c:v>
                </c:pt>
                <c:pt idx="179">
                  <c:v>0.27046165604594696</c:v>
                </c:pt>
                <c:pt idx="180">
                  <c:v>1.2240796556708181E-2</c:v>
                </c:pt>
                <c:pt idx="181">
                  <c:v>0</c:v>
                </c:pt>
                <c:pt idx="182">
                  <c:v>0</c:v>
                </c:pt>
                <c:pt idx="183">
                  <c:v>3.4558654618609831E-2</c:v>
                </c:pt>
                <c:pt idx="184">
                  <c:v>8.398133716941357E-2</c:v>
                </c:pt>
                <c:pt idx="185">
                  <c:v>2.3336785632637771E-2</c:v>
                </c:pt>
                <c:pt idx="186">
                  <c:v>5.8014949213120379E-3</c:v>
                </c:pt>
                <c:pt idx="187">
                  <c:v>2.4820937992464629E-2</c:v>
                </c:pt>
                <c:pt idx="188">
                  <c:v>2.5175487373938918</c:v>
                </c:pt>
                <c:pt idx="189">
                  <c:v>9.5215150541161488</c:v>
                </c:pt>
                <c:pt idx="190">
                  <c:v>1.3277149242965949</c:v>
                </c:pt>
                <c:pt idx="191">
                  <c:v>0.20590555151660309</c:v>
                </c:pt>
                <c:pt idx="192">
                  <c:v>0.85731638343834415</c:v>
                </c:pt>
                <c:pt idx="193">
                  <c:v>1.5809130686450057</c:v>
                </c:pt>
                <c:pt idx="194">
                  <c:v>0.32266526890019714</c:v>
                </c:pt>
                <c:pt idx="195">
                  <c:v>9.9899036679500675E-2</c:v>
                </c:pt>
                <c:pt idx="196">
                  <c:v>0</c:v>
                </c:pt>
                <c:pt idx="197">
                  <c:v>0</c:v>
                </c:pt>
                <c:pt idx="198">
                  <c:v>0.17005730520878631</c:v>
                </c:pt>
                <c:pt idx="199">
                  <c:v>0.78446170824153394</c:v>
                </c:pt>
                <c:pt idx="200">
                  <c:v>0.11712362920078778</c:v>
                </c:pt>
                <c:pt idx="201">
                  <c:v>1.291529552903084E-2</c:v>
                </c:pt>
                <c:pt idx="202">
                  <c:v>0.33400800916837287</c:v>
                </c:pt>
                <c:pt idx="203">
                  <c:v>0.71506834612495951</c:v>
                </c:pt>
                <c:pt idx="204">
                  <c:v>0.10570716365292794</c:v>
                </c:pt>
                <c:pt idx="205">
                  <c:v>3.7628523659744943E-2</c:v>
                </c:pt>
                <c:pt idx="206">
                  <c:v>0.18665108630862801</c:v>
                </c:pt>
                <c:pt idx="207">
                  <c:v>0.78826866629169123</c:v>
                </c:pt>
                <c:pt idx="208">
                  <c:v>0.13468723739987645</c:v>
                </c:pt>
                <c:pt idx="209">
                  <c:v>4.1552534046702505E-2</c:v>
                </c:pt>
                <c:pt idx="210">
                  <c:v>1.0778359533255989E-2</c:v>
                </c:pt>
                <c:pt idx="211">
                  <c:v>1.5731128594822365E-2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1.3180643236683152</c:v>
                </c:pt>
                <c:pt idx="217">
                  <c:v>5.4667695648374535</c:v>
                </c:pt>
                <c:pt idx="218">
                  <c:v>0.88491609299833773</c:v>
                </c:pt>
                <c:pt idx="219">
                  <c:v>0.19114242097648221</c:v>
                </c:pt>
                <c:pt idx="220">
                  <c:v>0.5161278177537888</c:v>
                </c:pt>
                <c:pt idx="221">
                  <c:v>0.63881159423771927</c:v>
                </c:pt>
                <c:pt idx="222">
                  <c:v>0.1632257426137384</c:v>
                </c:pt>
                <c:pt idx="223">
                  <c:v>0.15418535252095392</c:v>
                </c:pt>
                <c:pt idx="224">
                  <c:v>4.3576384587562404E-2</c:v>
                </c:pt>
                <c:pt idx="225">
                  <c:v>1.3416939798366201E-2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3.3626074327464554E-2</c:v>
                </c:pt>
                <c:pt idx="231">
                  <c:v>0.1801031641869679</c:v>
                </c:pt>
                <c:pt idx="232">
                  <c:v>2.4930698741648424E-2</c:v>
                </c:pt>
                <c:pt idx="233">
                  <c:v>0</c:v>
                </c:pt>
                <c:pt idx="234">
                  <c:v>0.10996362613236059</c:v>
                </c:pt>
                <c:pt idx="235">
                  <c:v>0.51545862286604027</c:v>
                </c:pt>
                <c:pt idx="236">
                  <c:v>0.28094302685303646</c:v>
                </c:pt>
                <c:pt idx="237">
                  <c:v>0.45082497125992776</c:v>
                </c:pt>
                <c:pt idx="238">
                  <c:v>0.38357894228658063</c:v>
                </c:pt>
                <c:pt idx="239">
                  <c:v>0.60531975096004631</c:v>
                </c:pt>
                <c:pt idx="240">
                  <c:v>0.19976373343298989</c:v>
                </c:pt>
                <c:pt idx="241">
                  <c:v>0.10997852383076637</c:v>
                </c:pt>
                <c:pt idx="242">
                  <c:v>3.4556581304045514E-2</c:v>
                </c:pt>
                <c:pt idx="243">
                  <c:v>1.1879800071313689E-2</c:v>
                </c:pt>
                <c:pt idx="244">
                  <c:v>7.5582615736318956E-2</c:v>
                </c:pt>
                <c:pt idx="245">
                  <c:v>0.42605785025902831</c:v>
                </c:pt>
                <c:pt idx="246">
                  <c:v>7.1710264552168487E-2</c:v>
                </c:pt>
                <c:pt idx="247">
                  <c:v>0</c:v>
                </c:pt>
                <c:pt idx="248">
                  <c:v>2.2957058518564836E-2</c:v>
                </c:pt>
                <c:pt idx="249">
                  <c:v>5.7630278112412885E-2</c:v>
                </c:pt>
                <c:pt idx="250">
                  <c:v>3.5888876906599851E-2</c:v>
                </c:pt>
                <c:pt idx="251">
                  <c:v>6.4618541785402453E-2</c:v>
                </c:pt>
                <c:pt idx="252">
                  <c:v>1.9297683335990915E-2</c:v>
                </c:pt>
                <c:pt idx="253">
                  <c:v>0</c:v>
                </c:pt>
                <c:pt idx="254">
                  <c:v>6.9312886951549959E-3</c:v>
                </c:pt>
                <c:pt idx="255">
                  <c:v>6.747367281735732E-4</c:v>
                </c:pt>
                <c:pt idx="256">
                  <c:v>1.9968043686609815E-3</c:v>
                </c:pt>
                <c:pt idx="257">
                  <c:v>6.8161724175545045E-3</c:v>
                </c:pt>
                <c:pt idx="258">
                  <c:v>7.4432521225484931E-3</c:v>
                </c:pt>
                <c:pt idx="259">
                  <c:v>4.3930572174910622E-2</c:v>
                </c:pt>
                <c:pt idx="260">
                  <c:v>5.4036494455773154E-3</c:v>
                </c:pt>
                <c:pt idx="261">
                  <c:v>0</c:v>
                </c:pt>
                <c:pt idx="262">
                  <c:v>0</c:v>
                </c:pt>
                <c:pt idx="263">
                  <c:v>5.7579849238405777E-2</c:v>
                </c:pt>
                <c:pt idx="264">
                  <c:v>2.4731306707001135E-3</c:v>
                </c:pt>
                <c:pt idx="265">
                  <c:v>0</c:v>
                </c:pt>
                <c:pt idx="266">
                  <c:v>3.5352446768014904E-2</c:v>
                </c:pt>
                <c:pt idx="267">
                  <c:v>7.8376209145968032E-2</c:v>
                </c:pt>
                <c:pt idx="268">
                  <c:v>8.3665660266051226E-2</c:v>
                </c:pt>
                <c:pt idx="269">
                  <c:v>0.13733963744491959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F15D-4F48-B627-340275CBD536}"/>
            </c:ext>
          </c:extLst>
        </c:ser>
        <c:ser>
          <c:idx val="33"/>
          <c:order val="33"/>
          <c:tx>
            <c:strRef>
              <c:f>'Mass Spectra pH 4 pos'!$AI$1</c:f>
              <c:strCache>
                <c:ptCount val="1"/>
              </c:strCache>
            </c:strRef>
          </c:tx>
          <c:spPr>
            <a:ln w="9525" cap="rnd">
              <a:solidFill>
                <a:srgbClr val="8064A2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pos'!$AI$2:$AI$271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6.5934411274237645E-3</c:v>
                </c:pt>
                <c:pt idx="3">
                  <c:v>1.1152396964855513</c:v>
                </c:pt>
                <c:pt idx="4">
                  <c:v>0.13181401111812746</c:v>
                </c:pt>
                <c:pt idx="5">
                  <c:v>1.0417659115363409E-2</c:v>
                </c:pt>
                <c:pt idx="6">
                  <c:v>8.9709610732434256E-4</c:v>
                </c:pt>
                <c:pt idx="7">
                  <c:v>1.9938348855928743E-4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0.78473330970478616</c:v>
                </c:pt>
                <c:pt idx="12">
                  <c:v>0.46327657253529708</c:v>
                </c:pt>
                <c:pt idx="13">
                  <c:v>14.138364489798333</c:v>
                </c:pt>
                <c:pt idx="14">
                  <c:v>0.50430000278901876</c:v>
                </c:pt>
                <c:pt idx="15">
                  <c:v>2.8284808594973083</c:v>
                </c:pt>
                <c:pt idx="16">
                  <c:v>4.1555513588000421</c:v>
                </c:pt>
                <c:pt idx="17">
                  <c:v>15.300778038099303</c:v>
                </c:pt>
                <c:pt idx="18">
                  <c:v>1.2648784648278881</c:v>
                </c:pt>
                <c:pt idx="19">
                  <c:v>7.3511178259639098E-2</c:v>
                </c:pt>
                <c:pt idx="20">
                  <c:v>1.5520358871319017E-2</c:v>
                </c:pt>
                <c:pt idx="21">
                  <c:v>2.0080400491155124E-3</c:v>
                </c:pt>
                <c:pt idx="22">
                  <c:v>0</c:v>
                </c:pt>
                <c:pt idx="23">
                  <c:v>0.30057588299171667</c:v>
                </c:pt>
                <c:pt idx="24">
                  <c:v>0.17830053447380156</c:v>
                </c:pt>
                <c:pt idx="25">
                  <c:v>3.0999849142281506</c:v>
                </c:pt>
                <c:pt idx="26">
                  <c:v>0.43487065850110079</c:v>
                </c:pt>
                <c:pt idx="27">
                  <c:v>5.4650963857842223</c:v>
                </c:pt>
                <c:pt idx="28">
                  <c:v>0.32076207539061391</c:v>
                </c:pt>
                <c:pt idx="29">
                  <c:v>0.80946948720024459</c:v>
                </c:pt>
                <c:pt idx="30">
                  <c:v>1.1414404383348802</c:v>
                </c:pt>
                <c:pt idx="31">
                  <c:v>5.5233271128447043</c:v>
                </c:pt>
                <c:pt idx="32">
                  <c:v>0.27863310677039782</c:v>
                </c:pt>
                <c:pt idx="33">
                  <c:v>0.48255086769151828</c:v>
                </c:pt>
                <c:pt idx="34">
                  <c:v>8.1551366798862492</c:v>
                </c:pt>
                <c:pt idx="35">
                  <c:v>99.999999999999986</c:v>
                </c:pt>
                <c:pt idx="36">
                  <c:v>3.8945231967434135</c:v>
                </c:pt>
                <c:pt idx="37">
                  <c:v>2.0609846223723696</c:v>
                </c:pt>
                <c:pt idx="38">
                  <c:v>1.2867265830991688</c:v>
                </c:pt>
                <c:pt idx="39">
                  <c:v>9.9397089108553285</c:v>
                </c:pt>
                <c:pt idx="40">
                  <c:v>1.3820999469954092</c:v>
                </c:pt>
                <c:pt idx="41">
                  <c:v>7.2028243602329338</c:v>
                </c:pt>
                <c:pt idx="42">
                  <c:v>1.3801860999592153</c:v>
                </c:pt>
                <c:pt idx="43">
                  <c:v>4.3943179296721979</c:v>
                </c:pt>
                <c:pt idx="44">
                  <c:v>1.0356368593368812</c:v>
                </c:pt>
                <c:pt idx="45">
                  <c:v>5.9314673552703985</c:v>
                </c:pt>
                <c:pt idx="46">
                  <c:v>0.39804205852429747</c:v>
                </c:pt>
                <c:pt idx="47">
                  <c:v>0.21777706712931685</c:v>
                </c:pt>
                <c:pt idx="48">
                  <c:v>0</c:v>
                </c:pt>
                <c:pt idx="49">
                  <c:v>0.76970048953864045</c:v>
                </c:pt>
                <c:pt idx="50">
                  <c:v>0.72330359788777276</c:v>
                </c:pt>
                <c:pt idx="51">
                  <c:v>3.5546552495164692</c:v>
                </c:pt>
                <c:pt idx="52">
                  <c:v>1.6202108618687816</c:v>
                </c:pt>
                <c:pt idx="53">
                  <c:v>7.9207257514551195</c:v>
                </c:pt>
                <c:pt idx="54">
                  <c:v>1.3739163773493464</c:v>
                </c:pt>
                <c:pt idx="55">
                  <c:v>4.9151567829175606</c:v>
                </c:pt>
                <c:pt idx="56">
                  <c:v>1.2937860875598943</c:v>
                </c:pt>
                <c:pt idx="57">
                  <c:v>1.6022345198978654</c:v>
                </c:pt>
                <c:pt idx="58">
                  <c:v>3.304366059120845</c:v>
                </c:pt>
                <c:pt idx="59">
                  <c:v>13.979781593483022</c:v>
                </c:pt>
                <c:pt idx="60">
                  <c:v>0</c:v>
                </c:pt>
                <c:pt idx="61">
                  <c:v>0</c:v>
                </c:pt>
                <c:pt idx="62">
                  <c:v>7.9763933822668092</c:v>
                </c:pt>
                <c:pt idx="63">
                  <c:v>40.85403876991785</c:v>
                </c:pt>
                <c:pt idx="64">
                  <c:v>3.7873274767823548</c:v>
                </c:pt>
                <c:pt idx="65">
                  <c:v>7.3204253431056605</c:v>
                </c:pt>
                <c:pt idx="66">
                  <c:v>4.3558661342785712</c:v>
                </c:pt>
                <c:pt idx="67">
                  <c:v>11.805740234416257</c:v>
                </c:pt>
                <c:pt idx="68">
                  <c:v>0.87144741451014629</c:v>
                </c:pt>
                <c:pt idx="69">
                  <c:v>0.56628189666032713</c:v>
                </c:pt>
                <c:pt idx="70">
                  <c:v>0.6488743623948473</c:v>
                </c:pt>
                <c:pt idx="71">
                  <c:v>2.0814663566878844</c:v>
                </c:pt>
                <c:pt idx="72">
                  <c:v>1.4470818675666191</c:v>
                </c:pt>
                <c:pt idx="73">
                  <c:v>4.1532792949709814</c:v>
                </c:pt>
                <c:pt idx="74">
                  <c:v>2.8637388125021719</c:v>
                </c:pt>
                <c:pt idx="75">
                  <c:v>8.4201713661325055</c:v>
                </c:pt>
                <c:pt idx="76">
                  <c:v>1.2006690346835081</c:v>
                </c:pt>
                <c:pt idx="77">
                  <c:v>1.2101000774670725</c:v>
                </c:pt>
                <c:pt idx="78">
                  <c:v>0.42751212020939811</c:v>
                </c:pt>
                <c:pt idx="79">
                  <c:v>1.4294063032908289</c:v>
                </c:pt>
                <c:pt idx="80">
                  <c:v>12.384602710835214</c:v>
                </c:pt>
                <c:pt idx="81">
                  <c:v>48.476889940789242</c:v>
                </c:pt>
                <c:pt idx="82">
                  <c:v>3.01327842672677</c:v>
                </c:pt>
                <c:pt idx="83">
                  <c:v>0.47184945288536972</c:v>
                </c:pt>
                <c:pt idx="84">
                  <c:v>0.10439781006863283</c:v>
                </c:pt>
                <c:pt idx="85">
                  <c:v>0.29197108788994652</c:v>
                </c:pt>
                <c:pt idx="86">
                  <c:v>3.8866320599048625</c:v>
                </c:pt>
                <c:pt idx="87">
                  <c:v>12.748647696840749</c:v>
                </c:pt>
                <c:pt idx="88">
                  <c:v>1.8888106028663127</c:v>
                </c:pt>
                <c:pt idx="89">
                  <c:v>3.440205148034031</c:v>
                </c:pt>
                <c:pt idx="90">
                  <c:v>0.52387582002135669</c:v>
                </c:pt>
                <c:pt idx="91">
                  <c:v>1.0162807251784334</c:v>
                </c:pt>
                <c:pt idx="92">
                  <c:v>5.8809768221795344E-2</c:v>
                </c:pt>
                <c:pt idx="93">
                  <c:v>0</c:v>
                </c:pt>
                <c:pt idx="94">
                  <c:v>0.317204152255674</c:v>
                </c:pt>
                <c:pt idx="95">
                  <c:v>0.83296997852013188</c:v>
                </c:pt>
                <c:pt idx="96">
                  <c:v>0.27964075702483782</c:v>
                </c:pt>
                <c:pt idx="97">
                  <c:v>0.73186860459751657</c:v>
                </c:pt>
                <c:pt idx="98">
                  <c:v>3.4747663413206666</c:v>
                </c:pt>
                <c:pt idx="99">
                  <c:v>12.383760229325871</c:v>
                </c:pt>
                <c:pt idx="100">
                  <c:v>3.8782680972167438</c:v>
                </c:pt>
                <c:pt idx="101">
                  <c:v>9.2122132124943157</c:v>
                </c:pt>
                <c:pt idx="102">
                  <c:v>1.0811688654607072</c:v>
                </c:pt>
                <c:pt idx="103">
                  <c:v>0.89407422654262381</c:v>
                </c:pt>
                <c:pt idx="104">
                  <c:v>2.9610760205165807</c:v>
                </c:pt>
                <c:pt idx="105">
                  <c:v>8.378176812526398</c:v>
                </c:pt>
                <c:pt idx="106">
                  <c:v>0.91268039354062791</c:v>
                </c:pt>
                <c:pt idx="107">
                  <c:v>0.74896035154672314</c:v>
                </c:pt>
                <c:pt idx="108">
                  <c:v>0.58123801341711134</c:v>
                </c:pt>
                <c:pt idx="109">
                  <c:v>1.1607874618829368</c:v>
                </c:pt>
                <c:pt idx="110">
                  <c:v>0</c:v>
                </c:pt>
                <c:pt idx="111">
                  <c:v>0</c:v>
                </c:pt>
                <c:pt idx="112">
                  <c:v>0.4333029734525029</c:v>
                </c:pt>
                <c:pt idx="113">
                  <c:v>2.2056650277283976</c:v>
                </c:pt>
                <c:pt idx="114">
                  <c:v>1.8570855188474356</c:v>
                </c:pt>
                <c:pt idx="115">
                  <c:v>4.5598430158120093</c:v>
                </c:pt>
                <c:pt idx="116">
                  <c:v>1.1598327854952004</c:v>
                </c:pt>
                <c:pt idx="117">
                  <c:v>1.8301631715748692</c:v>
                </c:pt>
                <c:pt idx="118">
                  <c:v>0.53456040069851951</c:v>
                </c:pt>
                <c:pt idx="119">
                  <c:v>2.6566394570120426</c:v>
                </c:pt>
                <c:pt idx="120">
                  <c:v>0.1808925530763551</c:v>
                </c:pt>
                <c:pt idx="121">
                  <c:v>7.6011676893029789E-2</c:v>
                </c:pt>
                <c:pt idx="122">
                  <c:v>1.4186052785370964</c:v>
                </c:pt>
                <c:pt idx="123">
                  <c:v>3.9311266574088157</c:v>
                </c:pt>
                <c:pt idx="124">
                  <c:v>0.71722729747542557</c:v>
                </c:pt>
                <c:pt idx="125">
                  <c:v>1.1173689908482314</c:v>
                </c:pt>
                <c:pt idx="126">
                  <c:v>0.34012826142891339</c:v>
                </c:pt>
                <c:pt idx="127">
                  <c:v>0</c:v>
                </c:pt>
                <c:pt idx="128">
                  <c:v>0</c:v>
                </c:pt>
                <c:pt idx="129">
                  <c:v>0.80087416642663756</c:v>
                </c:pt>
                <c:pt idx="130">
                  <c:v>0.18740177520784027</c:v>
                </c:pt>
                <c:pt idx="131">
                  <c:v>0.38898489462732483</c:v>
                </c:pt>
                <c:pt idx="132">
                  <c:v>2.5149673086244109</c:v>
                </c:pt>
                <c:pt idx="133">
                  <c:v>5.381459228400816</c:v>
                </c:pt>
                <c:pt idx="134">
                  <c:v>0.41541055138090571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0.15123831168093912</c:v>
                </c:pt>
                <c:pt idx="142">
                  <c:v>1.6513835568965407</c:v>
                </c:pt>
                <c:pt idx="143">
                  <c:v>4.2561970418889068</c:v>
                </c:pt>
                <c:pt idx="144">
                  <c:v>1.4605174301686554</c:v>
                </c:pt>
                <c:pt idx="145">
                  <c:v>2.0241358965907148</c:v>
                </c:pt>
                <c:pt idx="146">
                  <c:v>1.0336503594661413</c:v>
                </c:pt>
                <c:pt idx="147">
                  <c:v>2.0866853523951181</c:v>
                </c:pt>
                <c:pt idx="148">
                  <c:v>0.21607685489509118</c:v>
                </c:pt>
                <c:pt idx="149">
                  <c:v>8.8056062766522745E-3</c:v>
                </c:pt>
                <c:pt idx="150">
                  <c:v>0.17611770145804925</c:v>
                </c:pt>
                <c:pt idx="151">
                  <c:v>0.48929805189506326</c:v>
                </c:pt>
                <c:pt idx="152">
                  <c:v>6.1939967395302595E-2</c:v>
                </c:pt>
                <c:pt idx="153">
                  <c:v>0.10806917048020284</c:v>
                </c:pt>
                <c:pt idx="154">
                  <c:v>2.330042407048926E-2</c:v>
                </c:pt>
                <c:pt idx="155">
                  <c:v>2.1687917484424939E-2</c:v>
                </c:pt>
                <c:pt idx="156">
                  <c:v>5.7011414262678431E-2</c:v>
                </c:pt>
                <c:pt idx="157">
                  <c:v>0.12149130420879466</c:v>
                </c:pt>
                <c:pt idx="158">
                  <c:v>7.8995796785212583E-2</c:v>
                </c:pt>
                <c:pt idx="159">
                  <c:v>0.12876284635737933</c:v>
                </c:pt>
                <c:pt idx="160">
                  <c:v>1.2621436687006569</c:v>
                </c:pt>
                <c:pt idx="161">
                  <c:v>3.5406181964917036</c:v>
                </c:pt>
                <c:pt idx="162">
                  <c:v>0.4107578669558517</c:v>
                </c:pt>
                <c:pt idx="163">
                  <c:v>6.5725199288635364E-2</c:v>
                </c:pt>
                <c:pt idx="164">
                  <c:v>0.48028591011622634</c:v>
                </c:pt>
                <c:pt idx="165">
                  <c:v>1.0058992745629407</c:v>
                </c:pt>
                <c:pt idx="166">
                  <c:v>0.15146895068053354</c:v>
                </c:pt>
                <c:pt idx="167">
                  <c:v>7.2692598442397477E-2</c:v>
                </c:pt>
                <c:pt idx="168">
                  <c:v>6.1477169471437658E-2</c:v>
                </c:pt>
                <c:pt idx="169">
                  <c:v>2.976162088973253E-2</c:v>
                </c:pt>
                <c:pt idx="170">
                  <c:v>0.91464395621270789</c:v>
                </c:pt>
                <c:pt idx="171">
                  <c:v>2.9409036755184914</c:v>
                </c:pt>
                <c:pt idx="172">
                  <c:v>0.3826397426028505</c:v>
                </c:pt>
                <c:pt idx="173">
                  <c:v>0.46925798841723265</c:v>
                </c:pt>
                <c:pt idx="174">
                  <c:v>1.2685835700966686</c:v>
                </c:pt>
                <c:pt idx="175">
                  <c:v>0.97127828973237162</c:v>
                </c:pt>
                <c:pt idx="176">
                  <c:v>0.16763706689410013</c:v>
                </c:pt>
                <c:pt idx="177">
                  <c:v>5.1637471845963769E-2</c:v>
                </c:pt>
                <c:pt idx="178">
                  <c:v>9.444357747544728E-2</c:v>
                </c:pt>
                <c:pt idx="179">
                  <c:v>0.3066571433465789</c:v>
                </c:pt>
                <c:pt idx="180">
                  <c:v>2.8238802063143616E-2</c:v>
                </c:pt>
                <c:pt idx="181">
                  <c:v>0</c:v>
                </c:pt>
                <c:pt idx="182">
                  <c:v>0</c:v>
                </c:pt>
                <c:pt idx="183">
                  <c:v>4.0625654206224757E-2</c:v>
                </c:pt>
                <c:pt idx="184">
                  <c:v>0.12923520342096478</c:v>
                </c:pt>
                <c:pt idx="185">
                  <c:v>3.4570228757202878E-2</c:v>
                </c:pt>
                <c:pt idx="186">
                  <c:v>2.023306662794629E-2</c:v>
                </c:pt>
                <c:pt idx="187">
                  <c:v>2.4037779976940177E-2</c:v>
                </c:pt>
                <c:pt idx="188">
                  <c:v>2.8154642470469797</c:v>
                </c:pt>
                <c:pt idx="189">
                  <c:v>9.7817581862819658</c:v>
                </c:pt>
                <c:pt idx="190">
                  <c:v>1.3929248802868768</c:v>
                </c:pt>
                <c:pt idx="191">
                  <c:v>0.23803163708164299</c:v>
                </c:pt>
                <c:pt idx="192">
                  <c:v>0.70404223285259393</c:v>
                </c:pt>
                <c:pt idx="193">
                  <c:v>1.1153339700882827</c:v>
                </c:pt>
                <c:pt idx="194">
                  <c:v>0.19745267424416088</c:v>
                </c:pt>
                <c:pt idx="195">
                  <c:v>2.490895925998356E-2</c:v>
                </c:pt>
                <c:pt idx="196">
                  <c:v>0</c:v>
                </c:pt>
                <c:pt idx="197">
                  <c:v>0</c:v>
                </c:pt>
                <c:pt idx="198">
                  <c:v>0.27155096013942837</c:v>
                </c:pt>
                <c:pt idx="199">
                  <c:v>1.0431278990648614</c:v>
                </c:pt>
                <c:pt idx="200">
                  <c:v>0.15756661420310991</c:v>
                </c:pt>
                <c:pt idx="201">
                  <c:v>0</c:v>
                </c:pt>
                <c:pt idx="202">
                  <c:v>0.3792628431069115</c:v>
                </c:pt>
                <c:pt idx="203">
                  <c:v>0.77366534400042664</c:v>
                </c:pt>
                <c:pt idx="204">
                  <c:v>0.11840224694561416</c:v>
                </c:pt>
                <c:pt idx="205">
                  <c:v>4.9819190713756852E-2</c:v>
                </c:pt>
                <c:pt idx="206">
                  <c:v>0.23791190089412093</c:v>
                </c:pt>
                <c:pt idx="207">
                  <c:v>0.92500105350664497</c:v>
                </c:pt>
                <c:pt idx="208">
                  <c:v>0.14807241795057771</c:v>
                </c:pt>
                <c:pt idx="209">
                  <c:v>1.2358966006011546E-2</c:v>
                </c:pt>
                <c:pt idx="210">
                  <c:v>3.7602532068861509E-3</c:v>
                </c:pt>
                <c:pt idx="211">
                  <c:v>1.8198175131512325E-3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1.8067968650381565</c:v>
                </c:pt>
                <c:pt idx="217">
                  <c:v>6.7228092198469049</c:v>
                </c:pt>
                <c:pt idx="218">
                  <c:v>1.0885536143488121</c:v>
                </c:pt>
                <c:pt idx="219">
                  <c:v>0.24556876336911848</c:v>
                </c:pt>
                <c:pt idx="220">
                  <c:v>0.61866592889456529</c:v>
                </c:pt>
                <c:pt idx="221">
                  <c:v>0.69234956943701176</c:v>
                </c:pt>
                <c:pt idx="222">
                  <c:v>0.17501934559210952</c:v>
                </c:pt>
                <c:pt idx="223">
                  <c:v>0.12773832271959937</c:v>
                </c:pt>
                <c:pt idx="224">
                  <c:v>3.2042317055422251E-2</c:v>
                </c:pt>
                <c:pt idx="225">
                  <c:v>1.2016072575847414E-2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4.9632748246834439E-2</c:v>
                </c:pt>
                <c:pt idx="231">
                  <c:v>0.21824072942876777</c:v>
                </c:pt>
                <c:pt idx="232">
                  <c:v>4.2774925011660525E-2</c:v>
                </c:pt>
                <c:pt idx="233">
                  <c:v>0</c:v>
                </c:pt>
                <c:pt idx="234">
                  <c:v>0.15995229522096366</c:v>
                </c:pt>
                <c:pt idx="235">
                  <c:v>0.69415811126230487</c:v>
                </c:pt>
                <c:pt idx="236">
                  <c:v>0.2795866448561633</c:v>
                </c:pt>
                <c:pt idx="237">
                  <c:v>0.33130055833061312</c:v>
                </c:pt>
                <c:pt idx="238">
                  <c:v>0.31928838046354591</c:v>
                </c:pt>
                <c:pt idx="239">
                  <c:v>0.45903643515581855</c:v>
                </c:pt>
                <c:pt idx="240">
                  <c:v>0.19364185916971205</c:v>
                </c:pt>
                <c:pt idx="241">
                  <c:v>0.1053610334230495</c:v>
                </c:pt>
                <c:pt idx="242">
                  <c:v>2.6236814854393803E-2</c:v>
                </c:pt>
                <c:pt idx="243">
                  <c:v>8.6614132468633524E-3</c:v>
                </c:pt>
                <c:pt idx="244">
                  <c:v>0.11722414386859047</c:v>
                </c:pt>
                <c:pt idx="245">
                  <c:v>0.66080808786016387</c:v>
                </c:pt>
                <c:pt idx="246">
                  <c:v>0.11619125472534694</c:v>
                </c:pt>
                <c:pt idx="247">
                  <c:v>3.856292684786006E-3</c:v>
                </c:pt>
                <c:pt idx="248">
                  <c:v>3.6242308309779765E-2</c:v>
                </c:pt>
                <c:pt idx="249">
                  <c:v>7.8412126199948598E-2</c:v>
                </c:pt>
                <c:pt idx="250">
                  <c:v>1.0004263024183445E-2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4.7120942150244436E-3</c:v>
                </c:pt>
                <c:pt idx="258">
                  <c:v>1.012633726870339E-2</c:v>
                </c:pt>
                <c:pt idx="259">
                  <c:v>7.8776114440873402E-2</c:v>
                </c:pt>
                <c:pt idx="260">
                  <c:v>1.2842583444934372E-2</c:v>
                </c:pt>
                <c:pt idx="261">
                  <c:v>1.2362552267107813E-3</c:v>
                </c:pt>
                <c:pt idx="262">
                  <c:v>1.3474608273592282E-2</c:v>
                </c:pt>
                <c:pt idx="263">
                  <c:v>9.0659928146772262E-2</c:v>
                </c:pt>
                <c:pt idx="264">
                  <c:v>7.1187988413758613E-3</c:v>
                </c:pt>
                <c:pt idx="265">
                  <c:v>0</c:v>
                </c:pt>
                <c:pt idx="266">
                  <c:v>2.2021963199667267E-2</c:v>
                </c:pt>
                <c:pt idx="267">
                  <c:v>6.6562948280423515E-2</c:v>
                </c:pt>
                <c:pt idx="268">
                  <c:v>0</c:v>
                </c:pt>
                <c:pt idx="2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F15D-4F48-B627-340275CBD536}"/>
            </c:ext>
          </c:extLst>
        </c:ser>
        <c:ser>
          <c:idx val="34"/>
          <c:order val="34"/>
          <c:tx>
            <c:strRef>
              <c:f>'Mass Spectra pH 4 pos'!$AJ$1</c:f>
              <c:strCache>
                <c:ptCount val="1"/>
              </c:strCache>
            </c:strRef>
          </c:tx>
          <c:spPr>
            <a:ln w="9525" cap="rnd">
              <a:solidFill>
                <a:srgbClr val="8064A2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pos'!$AJ$2:$AJ$271</c:f>
              <c:numCache>
                <c:formatCode>General</c:formatCode>
                <c:ptCount val="270"/>
                <c:pt idx="0">
                  <c:v>6.6385093303725215E-5</c:v>
                </c:pt>
                <c:pt idx="1">
                  <c:v>0</c:v>
                </c:pt>
                <c:pt idx="2">
                  <c:v>0</c:v>
                </c:pt>
                <c:pt idx="3">
                  <c:v>0.42559401576726974</c:v>
                </c:pt>
                <c:pt idx="4">
                  <c:v>4.3547660478155018E-2</c:v>
                </c:pt>
                <c:pt idx="5">
                  <c:v>3.5057447541678379E-3</c:v>
                </c:pt>
                <c:pt idx="6">
                  <c:v>1.2219530286625352E-5</c:v>
                </c:pt>
                <c:pt idx="7">
                  <c:v>2.3850243995518607E-3</c:v>
                </c:pt>
                <c:pt idx="8">
                  <c:v>1.9289184461328977E-3</c:v>
                </c:pt>
                <c:pt idx="9">
                  <c:v>6.5200674899067862E-2</c:v>
                </c:pt>
                <c:pt idx="10">
                  <c:v>1.7681932391743554E-3</c:v>
                </c:pt>
                <c:pt idx="11">
                  <c:v>0.66046741715591861</c:v>
                </c:pt>
                <c:pt idx="12">
                  <c:v>0.33156125690147531</c:v>
                </c:pt>
                <c:pt idx="13">
                  <c:v>11.186509540148997</c:v>
                </c:pt>
                <c:pt idx="14">
                  <c:v>0.46631962282969891</c:v>
                </c:pt>
                <c:pt idx="15">
                  <c:v>3.6640817141068696</c:v>
                </c:pt>
                <c:pt idx="16">
                  <c:v>4.3233396309754033</c:v>
                </c:pt>
                <c:pt idx="17">
                  <c:v>17.761192387539982</c:v>
                </c:pt>
                <c:pt idx="18">
                  <c:v>1.3808237067195863</c:v>
                </c:pt>
                <c:pt idx="19">
                  <c:v>8.0307327298288128E-2</c:v>
                </c:pt>
                <c:pt idx="20">
                  <c:v>1.6310663361526947E-2</c:v>
                </c:pt>
                <c:pt idx="21">
                  <c:v>1.3242285902629467E-2</c:v>
                </c:pt>
                <c:pt idx="22">
                  <c:v>1.3366665319398419E-2</c:v>
                </c:pt>
                <c:pt idx="23">
                  <c:v>0.23763012503202596</c:v>
                </c:pt>
                <c:pt idx="24">
                  <c:v>0.19066433870350843</c:v>
                </c:pt>
                <c:pt idx="25">
                  <c:v>3.2954750988395989</c:v>
                </c:pt>
                <c:pt idx="26">
                  <c:v>0.48972618326923567</c:v>
                </c:pt>
                <c:pt idx="27">
                  <c:v>6.1313012470705415</c:v>
                </c:pt>
                <c:pt idx="28">
                  <c:v>0.38174417937534755</c:v>
                </c:pt>
                <c:pt idx="29">
                  <c:v>0.93604356124082333</c:v>
                </c:pt>
                <c:pt idx="30">
                  <c:v>0.94339643333239465</c:v>
                </c:pt>
                <c:pt idx="31">
                  <c:v>3.1701888954319566</c:v>
                </c:pt>
                <c:pt idx="32">
                  <c:v>0.22879868787211735</c:v>
                </c:pt>
                <c:pt idx="33">
                  <c:v>0.47903322313356506</c:v>
                </c:pt>
                <c:pt idx="34">
                  <c:v>8.4606544126249119</c:v>
                </c:pt>
                <c:pt idx="35">
                  <c:v>100</c:v>
                </c:pt>
                <c:pt idx="36">
                  <c:v>3.8924323868899182</c:v>
                </c:pt>
                <c:pt idx="37">
                  <c:v>2.5257758861933706</c:v>
                </c:pt>
                <c:pt idx="38">
                  <c:v>1.6920917235354671</c:v>
                </c:pt>
                <c:pt idx="39">
                  <c:v>12.171064383445133</c:v>
                </c:pt>
                <c:pt idx="40">
                  <c:v>1.8012007092124822</c:v>
                </c:pt>
                <c:pt idx="41">
                  <c:v>8.6963879810282627</c:v>
                </c:pt>
                <c:pt idx="42">
                  <c:v>1.6950291139388598</c:v>
                </c:pt>
                <c:pt idx="43">
                  <c:v>5.490090787205899</c:v>
                </c:pt>
                <c:pt idx="44">
                  <c:v>1.3579052572551493</c:v>
                </c:pt>
                <c:pt idx="45">
                  <c:v>7.7023865324687728</c:v>
                </c:pt>
                <c:pt idx="46">
                  <c:v>0.4977214178520098</c:v>
                </c:pt>
                <c:pt idx="47">
                  <c:v>0.2091124019713585</c:v>
                </c:pt>
                <c:pt idx="48">
                  <c:v>0</c:v>
                </c:pt>
                <c:pt idx="49">
                  <c:v>0</c:v>
                </c:pt>
                <c:pt idx="50">
                  <c:v>0.89234900048127885</c:v>
                </c:pt>
                <c:pt idx="51">
                  <c:v>4.7575010175768888</c:v>
                </c:pt>
                <c:pt idx="52">
                  <c:v>2.2327525039221547</c:v>
                </c:pt>
                <c:pt idx="53">
                  <c:v>9.997148791292771</c:v>
                </c:pt>
                <c:pt idx="54">
                  <c:v>1.7713347952424503</c:v>
                </c:pt>
                <c:pt idx="55">
                  <c:v>6.1332875471714257</c:v>
                </c:pt>
                <c:pt idx="56">
                  <c:v>1.688978681579516</c:v>
                </c:pt>
                <c:pt idx="57">
                  <c:v>1.9057392034264946</c:v>
                </c:pt>
                <c:pt idx="58">
                  <c:v>3.6523247097508116</c:v>
                </c:pt>
                <c:pt idx="59">
                  <c:v>15.161303400225782</c:v>
                </c:pt>
                <c:pt idx="60">
                  <c:v>0.87034179745686213</c:v>
                </c:pt>
                <c:pt idx="61">
                  <c:v>0.68930722656434185</c:v>
                </c:pt>
                <c:pt idx="62">
                  <c:v>12.013544160898579</c:v>
                </c:pt>
                <c:pt idx="63">
                  <c:v>55.18091881249029</c:v>
                </c:pt>
                <c:pt idx="64">
                  <c:v>4.9821878494585183</c:v>
                </c:pt>
                <c:pt idx="65">
                  <c:v>8.7494793282756618</c:v>
                </c:pt>
                <c:pt idx="66">
                  <c:v>5.1871138460724593</c:v>
                </c:pt>
                <c:pt idx="67">
                  <c:v>13.841747316321767</c:v>
                </c:pt>
                <c:pt idx="68">
                  <c:v>1.042608975406921</c:v>
                </c:pt>
                <c:pt idx="69">
                  <c:v>0.66092335626870002</c:v>
                </c:pt>
                <c:pt idx="70">
                  <c:v>0.79334040600109657</c:v>
                </c:pt>
                <c:pt idx="71">
                  <c:v>2.2581095083595013</c:v>
                </c:pt>
                <c:pt idx="72">
                  <c:v>3.4325595834955779E-2</c:v>
                </c:pt>
                <c:pt idx="73">
                  <c:v>2.8201326792780586E-2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1.3378405573647321</c:v>
                </c:pt>
                <c:pt idx="78">
                  <c:v>0.63658293164748725</c:v>
                </c:pt>
                <c:pt idx="79">
                  <c:v>2.016762819547643</c:v>
                </c:pt>
                <c:pt idx="80">
                  <c:v>16.017573968539875</c:v>
                </c:pt>
                <c:pt idx="81">
                  <c:v>60.825650692742023</c:v>
                </c:pt>
                <c:pt idx="82">
                  <c:v>3.751890647486094</c:v>
                </c:pt>
                <c:pt idx="83">
                  <c:v>0.57043110459694735</c:v>
                </c:pt>
                <c:pt idx="84">
                  <c:v>0.13973310679989448</c:v>
                </c:pt>
                <c:pt idx="85">
                  <c:v>0.31980365099743224</c:v>
                </c:pt>
                <c:pt idx="86">
                  <c:v>5.1154246534341139</c:v>
                </c:pt>
                <c:pt idx="87">
                  <c:v>15.817906478640525</c:v>
                </c:pt>
                <c:pt idx="88">
                  <c:v>2.9016313883941911</c:v>
                </c:pt>
                <c:pt idx="89">
                  <c:v>5.3759799497015832</c:v>
                </c:pt>
                <c:pt idx="90">
                  <c:v>0.95318062905892553</c:v>
                </c:pt>
                <c:pt idx="91">
                  <c:v>1.6994049625276961</c:v>
                </c:pt>
                <c:pt idx="92">
                  <c:v>0.14133777765195099</c:v>
                </c:pt>
                <c:pt idx="93">
                  <c:v>9.1323716038837585E-2</c:v>
                </c:pt>
                <c:pt idx="94">
                  <c:v>0.35229818184502909</c:v>
                </c:pt>
                <c:pt idx="95">
                  <c:v>0.97216174608759531</c:v>
                </c:pt>
                <c:pt idx="96">
                  <c:v>0.3518297840322952</c:v>
                </c:pt>
                <c:pt idx="97">
                  <c:v>0.87733489165644551</c:v>
                </c:pt>
                <c:pt idx="98">
                  <c:v>3.8909572020521268</c:v>
                </c:pt>
                <c:pt idx="99">
                  <c:v>13.620002593077354</c:v>
                </c:pt>
                <c:pt idx="100">
                  <c:v>4.668385317204482</c:v>
                </c:pt>
                <c:pt idx="101">
                  <c:v>10.806572229399128</c:v>
                </c:pt>
                <c:pt idx="102">
                  <c:v>1.3788229593570569</c:v>
                </c:pt>
                <c:pt idx="103">
                  <c:v>1.313060832335734</c:v>
                </c:pt>
                <c:pt idx="104">
                  <c:v>4.3030156250884541</c:v>
                </c:pt>
                <c:pt idx="105">
                  <c:v>11.650924180168348</c:v>
                </c:pt>
                <c:pt idx="106">
                  <c:v>1.3445893088030687</c:v>
                </c:pt>
                <c:pt idx="107">
                  <c:v>1.1580361445999301</c:v>
                </c:pt>
                <c:pt idx="108">
                  <c:v>0.82498988618137137</c:v>
                </c:pt>
                <c:pt idx="109">
                  <c:v>1.4856504585072861</c:v>
                </c:pt>
                <c:pt idx="110">
                  <c:v>0</c:v>
                </c:pt>
                <c:pt idx="111">
                  <c:v>0</c:v>
                </c:pt>
                <c:pt idx="112">
                  <c:v>0.89614598952778424</c:v>
                </c:pt>
                <c:pt idx="113">
                  <c:v>2.8860498613843699</c:v>
                </c:pt>
                <c:pt idx="114">
                  <c:v>2.3435726387776645</c:v>
                </c:pt>
                <c:pt idx="115">
                  <c:v>5.4598214154587676</c:v>
                </c:pt>
                <c:pt idx="116">
                  <c:v>1.4972284864162486</c:v>
                </c:pt>
                <c:pt idx="117">
                  <c:v>2.384625624829988</c:v>
                </c:pt>
                <c:pt idx="118">
                  <c:v>2.2543899979532549</c:v>
                </c:pt>
                <c:pt idx="119">
                  <c:v>6.1410590864694328</c:v>
                </c:pt>
                <c:pt idx="120">
                  <c:v>0.63498244871862242</c:v>
                </c:pt>
                <c:pt idx="121">
                  <c:v>0.27444411692099518</c:v>
                </c:pt>
                <c:pt idx="122">
                  <c:v>1.9183338725043859</c:v>
                </c:pt>
                <c:pt idx="123">
                  <c:v>5.0956815318680801</c:v>
                </c:pt>
                <c:pt idx="124">
                  <c:v>0.94950598428829636</c:v>
                </c:pt>
                <c:pt idx="125">
                  <c:v>1.3806415287234606</c:v>
                </c:pt>
                <c:pt idx="126">
                  <c:v>0.4806213316898984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0.17542896905553465</c:v>
                </c:pt>
                <c:pt idx="131">
                  <c:v>0.55166075346586141</c:v>
                </c:pt>
                <c:pt idx="132">
                  <c:v>3.4609491305695959</c:v>
                </c:pt>
                <c:pt idx="133">
                  <c:v>7.8679992694338097</c:v>
                </c:pt>
                <c:pt idx="134">
                  <c:v>0.95263687686625853</c:v>
                </c:pt>
                <c:pt idx="135">
                  <c:v>0.64946853263371918</c:v>
                </c:pt>
                <c:pt idx="136">
                  <c:v>0.18709707571890313</c:v>
                </c:pt>
                <c:pt idx="137">
                  <c:v>0.38415749132285271</c:v>
                </c:pt>
                <c:pt idx="138">
                  <c:v>7.701730217860954E-2</c:v>
                </c:pt>
                <c:pt idx="139">
                  <c:v>9.3028596070225469E-2</c:v>
                </c:pt>
                <c:pt idx="140">
                  <c:v>0.13158910585946143</c:v>
                </c:pt>
                <c:pt idx="141">
                  <c:v>0.2584426909040663</c:v>
                </c:pt>
                <c:pt idx="142">
                  <c:v>2.3261233845849034</c:v>
                </c:pt>
                <c:pt idx="143">
                  <c:v>5.6892428117900797</c:v>
                </c:pt>
                <c:pt idx="144">
                  <c:v>1.8380274145634679</c:v>
                </c:pt>
                <c:pt idx="145">
                  <c:v>2.3215876685830983</c:v>
                </c:pt>
                <c:pt idx="146">
                  <c:v>1.3109774120150715</c:v>
                </c:pt>
                <c:pt idx="147">
                  <c:v>2.6228564592566106</c:v>
                </c:pt>
                <c:pt idx="148">
                  <c:v>0.30605745063926437</c:v>
                </c:pt>
                <c:pt idx="149">
                  <c:v>4.964834115746946E-2</c:v>
                </c:pt>
                <c:pt idx="150">
                  <c:v>0.25448979101610664</c:v>
                </c:pt>
                <c:pt idx="151">
                  <c:v>0.65529164997703071</c:v>
                </c:pt>
                <c:pt idx="152">
                  <c:v>0.11149859375706257</c:v>
                </c:pt>
                <c:pt idx="153">
                  <c:v>0.14347957253360807</c:v>
                </c:pt>
                <c:pt idx="154">
                  <c:v>3.7024874141283547E-2</c:v>
                </c:pt>
                <c:pt idx="155">
                  <c:v>4.0654630781027636E-2</c:v>
                </c:pt>
                <c:pt idx="156">
                  <c:v>0</c:v>
                </c:pt>
                <c:pt idx="157">
                  <c:v>0</c:v>
                </c:pt>
                <c:pt idx="158">
                  <c:v>9.0722385758465973E-2</c:v>
                </c:pt>
                <c:pt idx="159">
                  <c:v>0.17069460022460095</c:v>
                </c:pt>
                <c:pt idx="160">
                  <c:v>1.8758124338408779</c:v>
                </c:pt>
                <c:pt idx="161">
                  <c:v>4.961967726453536</c:v>
                </c:pt>
                <c:pt idx="162">
                  <c:v>0.62647189397641279</c:v>
                </c:pt>
                <c:pt idx="163">
                  <c:v>0.14190420492687331</c:v>
                </c:pt>
                <c:pt idx="164">
                  <c:v>0.58471368779545885</c:v>
                </c:pt>
                <c:pt idx="165">
                  <c:v>1.1336604231769598</c:v>
                </c:pt>
                <c:pt idx="166">
                  <c:v>0.23978032540819449</c:v>
                </c:pt>
                <c:pt idx="167">
                  <c:v>0.13722998630031344</c:v>
                </c:pt>
                <c:pt idx="168">
                  <c:v>0.14962173066161655</c:v>
                </c:pt>
                <c:pt idx="169">
                  <c:v>3.8176134927176593E-2</c:v>
                </c:pt>
                <c:pt idx="170">
                  <c:v>1.1379679002078822</c:v>
                </c:pt>
                <c:pt idx="171">
                  <c:v>3.4471385189245698</c:v>
                </c:pt>
                <c:pt idx="172">
                  <c:v>0.47318987813131147</c:v>
                </c:pt>
                <c:pt idx="173">
                  <c:v>0.66692709501146652</c:v>
                </c:pt>
                <c:pt idx="174">
                  <c:v>1.2395381144756386</c:v>
                </c:pt>
                <c:pt idx="175">
                  <c:v>0.66656829604186252</c:v>
                </c:pt>
                <c:pt idx="176">
                  <c:v>0.14846492346080545</c:v>
                </c:pt>
                <c:pt idx="177">
                  <c:v>6.2905619869327078E-2</c:v>
                </c:pt>
                <c:pt idx="178">
                  <c:v>0.14627630688085916</c:v>
                </c:pt>
                <c:pt idx="179">
                  <c:v>0.4224500491150186</c:v>
                </c:pt>
                <c:pt idx="180">
                  <c:v>6.4957339943800999E-2</c:v>
                </c:pt>
                <c:pt idx="181">
                  <c:v>1.3656546578763484E-2</c:v>
                </c:pt>
                <c:pt idx="182">
                  <c:v>9.7475807699351977E-3</c:v>
                </c:pt>
                <c:pt idx="183">
                  <c:v>0.10937078598719953</c:v>
                </c:pt>
                <c:pt idx="184">
                  <c:v>0.1886817823162287</c:v>
                </c:pt>
                <c:pt idx="185">
                  <c:v>5.0707376362269047E-2</c:v>
                </c:pt>
                <c:pt idx="186">
                  <c:v>3.0829152410319111E-2</c:v>
                </c:pt>
                <c:pt idx="187">
                  <c:v>5.864539599483052E-2</c:v>
                </c:pt>
                <c:pt idx="188">
                  <c:v>3.9055542003597026</c:v>
                </c:pt>
                <c:pt idx="189">
                  <c:v>12.821069789487819</c:v>
                </c:pt>
                <c:pt idx="190">
                  <c:v>1.8547221930204316</c:v>
                </c:pt>
                <c:pt idx="191">
                  <c:v>0.34920181981246096</c:v>
                </c:pt>
                <c:pt idx="192">
                  <c:v>1.2491505649515866</c:v>
                </c:pt>
                <c:pt idx="193">
                  <c:v>2.1286198608385778</c:v>
                </c:pt>
                <c:pt idx="194">
                  <c:v>0.5031600659042279</c:v>
                </c:pt>
                <c:pt idx="195">
                  <c:v>0.23468327685749196</c:v>
                </c:pt>
                <c:pt idx="196">
                  <c:v>4.5850165650967348E-2</c:v>
                </c:pt>
                <c:pt idx="197">
                  <c:v>2.5260883411235831E-2</c:v>
                </c:pt>
                <c:pt idx="198">
                  <c:v>0.14246338585553142</c:v>
                </c:pt>
                <c:pt idx="199">
                  <c:v>0.45357750701991623</c:v>
                </c:pt>
                <c:pt idx="200">
                  <c:v>8.1559252607575003E-2</c:v>
                </c:pt>
                <c:pt idx="201">
                  <c:v>1.5580751005050115E-2</c:v>
                </c:pt>
                <c:pt idx="202">
                  <c:v>0.41390963082616877</c:v>
                </c:pt>
                <c:pt idx="203">
                  <c:v>0.79486187374793948</c:v>
                </c:pt>
                <c:pt idx="204">
                  <c:v>0.13855418928830049</c:v>
                </c:pt>
                <c:pt idx="205">
                  <c:v>7.2367596786441502E-2</c:v>
                </c:pt>
                <c:pt idx="206">
                  <c:v>0.32050079059498271</c:v>
                </c:pt>
                <c:pt idx="207">
                  <c:v>1.0921450316175765</c:v>
                </c:pt>
                <c:pt idx="208">
                  <c:v>0.24571913601278855</c:v>
                </c:pt>
                <c:pt idx="209">
                  <c:v>0.12035926316888287</c:v>
                </c:pt>
                <c:pt idx="210">
                  <c:v>4.5619564688159267E-2</c:v>
                </c:pt>
                <c:pt idx="211">
                  <c:v>3.9029633191178102E-2</c:v>
                </c:pt>
                <c:pt idx="212">
                  <c:v>1.0649035343940523E-2</c:v>
                </c:pt>
                <c:pt idx="213">
                  <c:v>7.0822618232021699E-3</c:v>
                </c:pt>
                <c:pt idx="214">
                  <c:v>1.692548844580757E-2</c:v>
                </c:pt>
                <c:pt idx="215">
                  <c:v>3.1580427138367749E-2</c:v>
                </c:pt>
                <c:pt idx="216">
                  <c:v>2.3440152822679368</c:v>
                </c:pt>
                <c:pt idx="217">
                  <c:v>8.0869928740005239</c:v>
                </c:pt>
                <c:pt idx="218">
                  <c:v>1.3064368686249062</c:v>
                </c:pt>
                <c:pt idx="219">
                  <c:v>0.35072674900109568</c:v>
                </c:pt>
                <c:pt idx="220">
                  <c:v>0.87854264713969932</c:v>
                </c:pt>
                <c:pt idx="221">
                  <c:v>0.91202962676221522</c:v>
                </c:pt>
                <c:pt idx="222">
                  <c:v>0.26875194646832262</c:v>
                </c:pt>
                <c:pt idx="223">
                  <c:v>0.23211067675997613</c:v>
                </c:pt>
                <c:pt idx="224">
                  <c:v>6.8158976572289739E-2</c:v>
                </c:pt>
                <c:pt idx="225">
                  <c:v>3.2371163733724458E-2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2.6328701948245916E-3</c:v>
                </c:pt>
                <c:pt idx="230">
                  <c:v>7.7127858500841848E-2</c:v>
                </c:pt>
                <c:pt idx="231">
                  <c:v>0.28021550065452278</c:v>
                </c:pt>
                <c:pt idx="232">
                  <c:v>4.988098459674363E-2</c:v>
                </c:pt>
                <c:pt idx="233">
                  <c:v>8.2177139711994522E-3</c:v>
                </c:pt>
                <c:pt idx="234">
                  <c:v>0.21008755024292608</c:v>
                </c:pt>
                <c:pt idx="235">
                  <c:v>0.81683763961233558</c:v>
                </c:pt>
                <c:pt idx="236">
                  <c:v>0.45843848497831263</c:v>
                </c:pt>
                <c:pt idx="237">
                  <c:v>0.65864776056662433</c:v>
                </c:pt>
                <c:pt idx="238">
                  <c:v>0.60746306588983323</c:v>
                </c:pt>
                <c:pt idx="239">
                  <c:v>0.86987939263099379</c:v>
                </c:pt>
                <c:pt idx="240">
                  <c:v>0.36106679717690904</c:v>
                </c:pt>
                <c:pt idx="241">
                  <c:v>0.19034181808570583</c:v>
                </c:pt>
                <c:pt idx="242">
                  <c:v>7.0965441810428617E-2</c:v>
                </c:pt>
                <c:pt idx="243">
                  <c:v>3.713540653171804E-2</c:v>
                </c:pt>
                <c:pt idx="244">
                  <c:v>0.17502146942384936</c:v>
                </c:pt>
                <c:pt idx="245">
                  <c:v>0.73271101400089189</c:v>
                </c:pt>
                <c:pt idx="246">
                  <c:v>0.14010321331349979</c:v>
                </c:pt>
                <c:pt idx="247">
                  <c:v>1.5118872563294862E-2</c:v>
                </c:pt>
                <c:pt idx="248">
                  <c:v>4.7025950713227231E-2</c:v>
                </c:pt>
                <c:pt idx="249">
                  <c:v>0.12303187629412941</c:v>
                </c:pt>
                <c:pt idx="250">
                  <c:v>7.2528495070994334E-2</c:v>
                </c:pt>
                <c:pt idx="251">
                  <c:v>0.10367251829605857</c:v>
                </c:pt>
                <c:pt idx="252">
                  <c:v>2.5791951656219704E-2</c:v>
                </c:pt>
                <c:pt idx="253">
                  <c:v>7.5962342530780632E-3</c:v>
                </c:pt>
                <c:pt idx="254">
                  <c:v>4.5101658993943659E-2</c:v>
                </c:pt>
                <c:pt idx="255">
                  <c:v>2.8887876769678123E-2</c:v>
                </c:pt>
                <c:pt idx="256">
                  <c:v>2.4957021266335356E-2</c:v>
                </c:pt>
                <c:pt idx="257">
                  <c:v>1.8797664788733567E-2</c:v>
                </c:pt>
                <c:pt idx="258">
                  <c:v>1.6315250639097639E-2</c:v>
                </c:pt>
                <c:pt idx="259">
                  <c:v>0.11282708353914635</c:v>
                </c:pt>
                <c:pt idx="260">
                  <c:v>1.5852885128718915E-2</c:v>
                </c:pt>
                <c:pt idx="261">
                  <c:v>3.3740127181427679E-4</c:v>
                </c:pt>
                <c:pt idx="262">
                  <c:v>2.383661688209333E-2</c:v>
                </c:pt>
                <c:pt idx="263">
                  <c:v>0.11431869722399643</c:v>
                </c:pt>
                <c:pt idx="264">
                  <c:v>2.0959599104383515E-2</c:v>
                </c:pt>
                <c:pt idx="265">
                  <c:v>1.1296102342821283E-3</c:v>
                </c:pt>
                <c:pt idx="266">
                  <c:v>6.2088210570007421E-2</c:v>
                </c:pt>
                <c:pt idx="267">
                  <c:v>0.1384587568279409</c:v>
                </c:pt>
                <c:pt idx="268">
                  <c:v>0.20592479362487867</c:v>
                </c:pt>
                <c:pt idx="269">
                  <c:v>0.33511567911298878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F15D-4F48-B627-340275CBD536}"/>
            </c:ext>
          </c:extLst>
        </c:ser>
        <c:ser>
          <c:idx val="35"/>
          <c:order val="35"/>
          <c:tx>
            <c:strRef>
              <c:f>'Mass Spectra pH 4 pos'!$AK$1</c:f>
              <c:strCache>
                <c:ptCount val="1"/>
              </c:strCache>
            </c:strRef>
          </c:tx>
          <c:spPr>
            <a:ln w="9525" cap="rnd">
              <a:solidFill>
                <a:srgbClr val="8064A2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pos'!$AK$2:$AK$271</c:f>
              <c:numCache>
                <c:formatCode>General</c:formatCode>
                <c:ptCount val="270"/>
                <c:pt idx="0">
                  <c:v>4.0970247801508305E-3</c:v>
                </c:pt>
                <c:pt idx="1">
                  <c:v>0</c:v>
                </c:pt>
                <c:pt idx="2">
                  <c:v>0</c:v>
                </c:pt>
                <c:pt idx="3">
                  <c:v>0.74622273081194523</c:v>
                </c:pt>
                <c:pt idx="4">
                  <c:v>9.1455264783044762E-2</c:v>
                </c:pt>
                <c:pt idx="5">
                  <c:v>5.9149848118552461E-3</c:v>
                </c:pt>
                <c:pt idx="6">
                  <c:v>6.7375320300429157E-4</c:v>
                </c:pt>
                <c:pt idx="7">
                  <c:v>2.2894451917907298E-3</c:v>
                </c:pt>
                <c:pt idx="8">
                  <c:v>1.3698508929437558E-4</c:v>
                </c:pt>
                <c:pt idx="9">
                  <c:v>2.7886063276235891E-2</c:v>
                </c:pt>
                <c:pt idx="10">
                  <c:v>0</c:v>
                </c:pt>
                <c:pt idx="11">
                  <c:v>0.49534042496937952</c:v>
                </c:pt>
                <c:pt idx="12">
                  <c:v>0.48827330154796061</c:v>
                </c:pt>
                <c:pt idx="13">
                  <c:v>13.722913486806233</c:v>
                </c:pt>
                <c:pt idx="14">
                  <c:v>0.51450254055442013</c:v>
                </c:pt>
                <c:pt idx="15">
                  <c:v>3.9231940940180365</c:v>
                </c:pt>
                <c:pt idx="16">
                  <c:v>5.4650607588657065</c:v>
                </c:pt>
                <c:pt idx="17">
                  <c:v>15.369830835415828</c:v>
                </c:pt>
                <c:pt idx="18">
                  <c:v>1.3043240587688845</c:v>
                </c:pt>
                <c:pt idx="19">
                  <c:v>7.5694909877608019E-2</c:v>
                </c:pt>
                <c:pt idx="20">
                  <c:v>1.6023515192723166E-2</c:v>
                </c:pt>
                <c:pt idx="21">
                  <c:v>9.5570610541408398E-3</c:v>
                </c:pt>
                <c:pt idx="22">
                  <c:v>1.0812556864514914E-2</c:v>
                </c:pt>
                <c:pt idx="23">
                  <c:v>0.32578171433092368</c:v>
                </c:pt>
                <c:pt idx="24">
                  <c:v>0.16632911569748424</c:v>
                </c:pt>
                <c:pt idx="25">
                  <c:v>3.2278617760775119</c:v>
                </c:pt>
                <c:pt idx="26">
                  <c:v>0.41323879271048419</c:v>
                </c:pt>
                <c:pt idx="27">
                  <c:v>5.5380680430496048</c:v>
                </c:pt>
                <c:pt idx="28">
                  <c:v>0.32569214258333534</c:v>
                </c:pt>
                <c:pt idx="29">
                  <c:v>0.85766723795019095</c:v>
                </c:pt>
                <c:pt idx="30">
                  <c:v>1.0969941821568523</c:v>
                </c:pt>
                <c:pt idx="31">
                  <c:v>5.3435207278032752</c:v>
                </c:pt>
                <c:pt idx="32">
                  <c:v>0.25416282387560263</c:v>
                </c:pt>
                <c:pt idx="33">
                  <c:v>0.43863221977014843</c:v>
                </c:pt>
                <c:pt idx="34">
                  <c:v>7.267248083726459</c:v>
                </c:pt>
                <c:pt idx="35">
                  <c:v>100</c:v>
                </c:pt>
                <c:pt idx="36">
                  <c:v>3.9053607778833683</c:v>
                </c:pt>
                <c:pt idx="37">
                  <c:v>2.134002794366737</c:v>
                </c:pt>
                <c:pt idx="38">
                  <c:v>1.116872304256127</c:v>
                </c:pt>
                <c:pt idx="39">
                  <c:v>9.6838493015069975</c:v>
                </c:pt>
                <c:pt idx="40">
                  <c:v>1.3108569137962591</c:v>
                </c:pt>
                <c:pt idx="41">
                  <c:v>7.1130414082437534</c:v>
                </c:pt>
                <c:pt idx="42">
                  <c:v>1.3112688880642454</c:v>
                </c:pt>
                <c:pt idx="43">
                  <c:v>4.4679576465599373</c:v>
                </c:pt>
                <c:pt idx="44">
                  <c:v>0.9697307633771346</c:v>
                </c:pt>
                <c:pt idx="45">
                  <c:v>6.0076593604471693</c:v>
                </c:pt>
                <c:pt idx="46">
                  <c:v>0.40702320592454333</c:v>
                </c:pt>
                <c:pt idx="47">
                  <c:v>0.25923457004073136</c:v>
                </c:pt>
                <c:pt idx="48">
                  <c:v>0</c:v>
                </c:pt>
                <c:pt idx="49">
                  <c:v>0</c:v>
                </c:pt>
                <c:pt idx="50">
                  <c:v>0.62310774879276287</c:v>
                </c:pt>
                <c:pt idx="51">
                  <c:v>3.7622729418694405</c:v>
                </c:pt>
                <c:pt idx="52">
                  <c:v>1.5093918320959208</c:v>
                </c:pt>
                <c:pt idx="53">
                  <c:v>7.9830886290822916</c:v>
                </c:pt>
                <c:pt idx="54">
                  <c:v>1.2484951621885134</c:v>
                </c:pt>
                <c:pt idx="55">
                  <c:v>4.7069615498657926</c:v>
                </c:pt>
                <c:pt idx="56">
                  <c:v>1.1982792537748777</c:v>
                </c:pt>
                <c:pt idx="57">
                  <c:v>1.5319805166062881</c:v>
                </c:pt>
                <c:pt idx="58">
                  <c:v>3.0532183726758073</c:v>
                </c:pt>
                <c:pt idx="59">
                  <c:v>13.932097910122355</c:v>
                </c:pt>
                <c:pt idx="60">
                  <c:v>0.79104586712549363</c:v>
                </c:pt>
                <c:pt idx="61">
                  <c:v>0.68508386029326496</c:v>
                </c:pt>
                <c:pt idx="62">
                  <c:v>7.7755425897003647</c:v>
                </c:pt>
                <c:pt idx="63">
                  <c:v>39.524568129841342</c:v>
                </c:pt>
                <c:pt idx="64">
                  <c:v>3.5591588500646245</c:v>
                </c:pt>
                <c:pt idx="65">
                  <c:v>7.0039411749505751</c:v>
                </c:pt>
                <c:pt idx="66">
                  <c:v>3.1064080789582245</c:v>
                </c:pt>
                <c:pt idx="67">
                  <c:v>9.2677534212515784</c:v>
                </c:pt>
                <c:pt idx="68">
                  <c:v>0.69798860745867908</c:v>
                </c:pt>
                <c:pt idx="69">
                  <c:v>0.5296167062575986</c:v>
                </c:pt>
                <c:pt idx="70">
                  <c:v>0.564553846061842</c:v>
                </c:pt>
                <c:pt idx="71">
                  <c:v>1.8785227783952347</c:v>
                </c:pt>
                <c:pt idx="72">
                  <c:v>0.21259083215475108</c:v>
                </c:pt>
                <c:pt idx="73">
                  <c:v>0.92361544732387357</c:v>
                </c:pt>
                <c:pt idx="74">
                  <c:v>0</c:v>
                </c:pt>
                <c:pt idx="75">
                  <c:v>0</c:v>
                </c:pt>
                <c:pt idx="76">
                  <c:v>0.17392422373564567</c:v>
                </c:pt>
                <c:pt idx="77">
                  <c:v>1.3020733257500656</c:v>
                </c:pt>
                <c:pt idx="78">
                  <c:v>0.42627962155504884</c:v>
                </c:pt>
                <c:pt idx="79">
                  <c:v>1.5043977944063929</c:v>
                </c:pt>
                <c:pt idx="80">
                  <c:v>11.591299868635806</c:v>
                </c:pt>
                <c:pt idx="81">
                  <c:v>49.144432830763094</c:v>
                </c:pt>
                <c:pt idx="82">
                  <c:v>3.0085452469382497</c:v>
                </c:pt>
                <c:pt idx="83">
                  <c:v>0.47542601718971761</c:v>
                </c:pt>
                <c:pt idx="84">
                  <c:v>8.3731925963657333E-2</c:v>
                </c:pt>
                <c:pt idx="85">
                  <c:v>0.24440134052953677</c:v>
                </c:pt>
                <c:pt idx="86">
                  <c:v>3.5166763647845314</c:v>
                </c:pt>
                <c:pt idx="87">
                  <c:v>12.158327084843252</c:v>
                </c:pt>
                <c:pt idx="88">
                  <c:v>1.9974346317981575</c:v>
                </c:pt>
                <c:pt idx="89">
                  <c:v>3.9025767972287175</c:v>
                </c:pt>
                <c:pt idx="90">
                  <c:v>0.66081988789136492</c:v>
                </c:pt>
                <c:pt idx="91">
                  <c:v>1.2880125158516613</c:v>
                </c:pt>
                <c:pt idx="92">
                  <c:v>0.11726329250818099</c:v>
                </c:pt>
                <c:pt idx="93">
                  <c:v>0.13085199319819268</c:v>
                </c:pt>
                <c:pt idx="94">
                  <c:v>0.25617966822098087</c:v>
                </c:pt>
                <c:pt idx="95">
                  <c:v>0.70630158259307019</c:v>
                </c:pt>
                <c:pt idx="96">
                  <c:v>0.2443841391569733</c:v>
                </c:pt>
                <c:pt idx="97">
                  <c:v>0.69328732841381113</c:v>
                </c:pt>
                <c:pt idx="98">
                  <c:v>3.1071394202758076</c:v>
                </c:pt>
                <c:pt idx="99">
                  <c:v>11.707263714893928</c:v>
                </c:pt>
                <c:pt idx="100">
                  <c:v>3.2877200801106792</c:v>
                </c:pt>
                <c:pt idx="101">
                  <c:v>8.2463266244978808</c:v>
                </c:pt>
                <c:pt idx="102">
                  <c:v>0.98096099315802743</c:v>
                </c:pt>
                <c:pt idx="103">
                  <c:v>0.95295792185568295</c:v>
                </c:pt>
                <c:pt idx="104">
                  <c:v>2.83529072735071</c:v>
                </c:pt>
                <c:pt idx="105">
                  <c:v>8.4979147804768491</c:v>
                </c:pt>
                <c:pt idx="106">
                  <c:v>0.97014259564027738</c:v>
                </c:pt>
                <c:pt idx="107">
                  <c:v>0.92619727607152058</c:v>
                </c:pt>
                <c:pt idx="108">
                  <c:v>0.54568973613979832</c:v>
                </c:pt>
                <c:pt idx="109">
                  <c:v>1.0357050903808256</c:v>
                </c:pt>
                <c:pt idx="110">
                  <c:v>0</c:v>
                </c:pt>
                <c:pt idx="111">
                  <c:v>0</c:v>
                </c:pt>
                <c:pt idx="112">
                  <c:v>0.50811755462995378</c:v>
                </c:pt>
                <c:pt idx="113">
                  <c:v>1.9805108200127808</c:v>
                </c:pt>
                <c:pt idx="114">
                  <c:v>1.5877967444285044</c:v>
                </c:pt>
                <c:pt idx="115">
                  <c:v>4.398077650543196</c:v>
                </c:pt>
                <c:pt idx="116">
                  <c:v>1.0704524438517296</c:v>
                </c:pt>
                <c:pt idx="117">
                  <c:v>1.7119049362633458</c:v>
                </c:pt>
                <c:pt idx="118">
                  <c:v>1.4283917526635035</c:v>
                </c:pt>
                <c:pt idx="119">
                  <c:v>4.5426596546600084</c:v>
                </c:pt>
                <c:pt idx="120">
                  <c:v>0.44752770108273415</c:v>
                </c:pt>
                <c:pt idx="121">
                  <c:v>0.20656552695787361</c:v>
                </c:pt>
                <c:pt idx="122">
                  <c:v>1.317255355200057</c:v>
                </c:pt>
                <c:pt idx="123">
                  <c:v>3.8619508391006079</c:v>
                </c:pt>
                <c:pt idx="124">
                  <c:v>0.652450603809687</c:v>
                </c:pt>
                <c:pt idx="125">
                  <c:v>1.0147591772087092</c:v>
                </c:pt>
                <c:pt idx="126">
                  <c:v>0.32215428738413221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0.12281740335967917</c:v>
                </c:pt>
                <c:pt idx="131">
                  <c:v>0.40807749977714147</c:v>
                </c:pt>
                <c:pt idx="132">
                  <c:v>2.1608300752890135</c:v>
                </c:pt>
                <c:pt idx="133">
                  <c:v>5.4451142626019413</c:v>
                </c:pt>
                <c:pt idx="134">
                  <c:v>0.6538813917154872</c:v>
                </c:pt>
                <c:pt idx="135">
                  <c:v>0.42835419725044127</c:v>
                </c:pt>
                <c:pt idx="136">
                  <c:v>0.1284156198838774</c:v>
                </c:pt>
                <c:pt idx="137">
                  <c:v>0.29813828789441266</c:v>
                </c:pt>
                <c:pt idx="138">
                  <c:v>3.4928611626511279E-2</c:v>
                </c:pt>
                <c:pt idx="139">
                  <c:v>4.5661795743110238E-2</c:v>
                </c:pt>
                <c:pt idx="140">
                  <c:v>8.8503881106938326E-2</c:v>
                </c:pt>
                <c:pt idx="141">
                  <c:v>0.1890592157830116</c:v>
                </c:pt>
                <c:pt idx="142">
                  <c:v>1.5873919723796126</c:v>
                </c:pt>
                <c:pt idx="143">
                  <c:v>4.5540386200535901</c:v>
                </c:pt>
                <c:pt idx="144">
                  <c:v>1.4189498286557862</c:v>
                </c:pt>
                <c:pt idx="145">
                  <c:v>1.9039014832574834</c:v>
                </c:pt>
                <c:pt idx="146">
                  <c:v>0.82246027077754835</c:v>
                </c:pt>
                <c:pt idx="147">
                  <c:v>1.8339753736026172</c:v>
                </c:pt>
                <c:pt idx="148">
                  <c:v>0.20154249378711825</c:v>
                </c:pt>
                <c:pt idx="149">
                  <c:v>4.1308990027372164E-2</c:v>
                </c:pt>
                <c:pt idx="150">
                  <c:v>0.17836840209811994</c:v>
                </c:pt>
                <c:pt idx="151">
                  <c:v>0.46110011977391696</c:v>
                </c:pt>
                <c:pt idx="152">
                  <c:v>7.2244473664254336E-2</c:v>
                </c:pt>
                <c:pt idx="153">
                  <c:v>8.4587847163768271E-2</c:v>
                </c:pt>
                <c:pt idx="154">
                  <c:v>2.0387437602596849E-2</c:v>
                </c:pt>
                <c:pt idx="155">
                  <c:v>2.6240976014281873E-2</c:v>
                </c:pt>
                <c:pt idx="156">
                  <c:v>0</c:v>
                </c:pt>
                <c:pt idx="157">
                  <c:v>0</c:v>
                </c:pt>
                <c:pt idx="158">
                  <c:v>6.0920233139100763E-2</c:v>
                </c:pt>
                <c:pt idx="159">
                  <c:v>0.13337809503891918</c:v>
                </c:pt>
                <c:pt idx="160">
                  <c:v>1.209092429945402</c:v>
                </c:pt>
                <c:pt idx="161">
                  <c:v>3.6891149461968262</c:v>
                </c:pt>
                <c:pt idx="162">
                  <c:v>0.47783768153356454</c:v>
                </c:pt>
                <c:pt idx="163">
                  <c:v>9.453214300205505E-2</c:v>
                </c:pt>
                <c:pt idx="164">
                  <c:v>0.35417001143934196</c:v>
                </c:pt>
                <c:pt idx="165">
                  <c:v>0.80328012222193756</c:v>
                </c:pt>
                <c:pt idx="166">
                  <c:v>0.16025131113700139</c:v>
                </c:pt>
                <c:pt idx="167">
                  <c:v>9.8920062535951786E-2</c:v>
                </c:pt>
                <c:pt idx="168">
                  <c:v>8.67311048245267E-2</c:v>
                </c:pt>
                <c:pt idx="169">
                  <c:v>4.5338209150789337E-2</c:v>
                </c:pt>
                <c:pt idx="170">
                  <c:v>0.66097122268872543</c:v>
                </c:pt>
                <c:pt idx="171">
                  <c:v>2.5215381155713716</c:v>
                </c:pt>
                <c:pt idx="172">
                  <c:v>0.34987794091687929</c:v>
                </c:pt>
                <c:pt idx="173">
                  <c:v>0.45503317954755174</c:v>
                </c:pt>
                <c:pt idx="174">
                  <c:v>0.91090109131921637</c:v>
                </c:pt>
                <c:pt idx="175">
                  <c:v>0.49084424109173208</c:v>
                </c:pt>
                <c:pt idx="176">
                  <c:v>0.11210400718305878</c:v>
                </c:pt>
                <c:pt idx="177">
                  <c:v>5.6637445791567903E-2</c:v>
                </c:pt>
                <c:pt idx="178">
                  <c:v>9.4136493589401779E-2</c:v>
                </c:pt>
                <c:pt idx="179">
                  <c:v>0.32850922263921728</c:v>
                </c:pt>
                <c:pt idx="180">
                  <c:v>4.9141721276052305E-2</c:v>
                </c:pt>
                <c:pt idx="181">
                  <c:v>6.4402997791054789E-3</c:v>
                </c:pt>
                <c:pt idx="182">
                  <c:v>1.04236715733582E-2</c:v>
                </c:pt>
                <c:pt idx="183">
                  <c:v>6.7738005422196129E-2</c:v>
                </c:pt>
                <c:pt idx="184">
                  <c:v>0.14540104172586599</c:v>
                </c:pt>
                <c:pt idx="185">
                  <c:v>3.3743629790751704E-2</c:v>
                </c:pt>
                <c:pt idx="186">
                  <c:v>2.1433987943297619E-2</c:v>
                </c:pt>
                <c:pt idx="187">
                  <c:v>5.0415447172564624E-2</c:v>
                </c:pt>
                <c:pt idx="188">
                  <c:v>2.4734121132253044</c:v>
                </c:pt>
                <c:pt idx="189">
                  <c:v>9.5101701940689836</c:v>
                </c:pt>
                <c:pt idx="190">
                  <c:v>1.365853076280114</c:v>
                </c:pt>
                <c:pt idx="191">
                  <c:v>0.258033457176853</c:v>
                </c:pt>
                <c:pt idx="192">
                  <c:v>0.86959435567715615</c:v>
                </c:pt>
                <c:pt idx="193">
                  <c:v>1.5151924324217512</c:v>
                </c:pt>
                <c:pt idx="194">
                  <c:v>0.35042694570545113</c:v>
                </c:pt>
                <c:pt idx="195">
                  <c:v>0.13701251467902636</c:v>
                </c:pt>
                <c:pt idx="196">
                  <c:v>1.9217719616399807E-2</c:v>
                </c:pt>
                <c:pt idx="197">
                  <c:v>4.2202494567164213E-3</c:v>
                </c:pt>
                <c:pt idx="198">
                  <c:v>5.4732565899070192E-3</c:v>
                </c:pt>
                <c:pt idx="199">
                  <c:v>0.17114027068095752</c:v>
                </c:pt>
                <c:pt idx="200">
                  <c:v>3.5374680125048505E-2</c:v>
                </c:pt>
                <c:pt idx="201">
                  <c:v>0</c:v>
                </c:pt>
                <c:pt idx="202">
                  <c:v>0.26487809193734718</c:v>
                </c:pt>
                <c:pt idx="203">
                  <c:v>0.61493856794125812</c:v>
                </c:pt>
                <c:pt idx="204">
                  <c:v>0.10770898973917832</c:v>
                </c:pt>
                <c:pt idx="205">
                  <c:v>5.2494216469299991E-2</c:v>
                </c:pt>
                <c:pt idx="206">
                  <c:v>0.21028982040724059</c:v>
                </c:pt>
                <c:pt idx="207">
                  <c:v>0.93177916415225237</c:v>
                </c:pt>
                <c:pt idx="208">
                  <c:v>0.18821965773651086</c:v>
                </c:pt>
                <c:pt idx="209">
                  <c:v>9.9763458578362357E-2</c:v>
                </c:pt>
                <c:pt idx="210">
                  <c:v>2.4614605092304575E-2</c:v>
                </c:pt>
                <c:pt idx="211">
                  <c:v>2.7617572132141791E-2</c:v>
                </c:pt>
                <c:pt idx="212">
                  <c:v>5.0106634810188145E-3</c:v>
                </c:pt>
                <c:pt idx="213">
                  <c:v>0</c:v>
                </c:pt>
                <c:pt idx="214">
                  <c:v>6.5682785355465085E-3</c:v>
                </c:pt>
                <c:pt idx="215">
                  <c:v>2.1606648709344992E-2</c:v>
                </c:pt>
                <c:pt idx="216">
                  <c:v>1.3170587606015329</c:v>
                </c:pt>
                <c:pt idx="217">
                  <c:v>5.517265352092398</c:v>
                </c:pt>
                <c:pt idx="218">
                  <c:v>0.88411540672158728</c:v>
                </c:pt>
                <c:pt idx="219">
                  <c:v>0.24495620060224196</c:v>
                </c:pt>
                <c:pt idx="220">
                  <c:v>0.65730806313280921</c:v>
                </c:pt>
                <c:pt idx="221">
                  <c:v>0.74868451853620555</c:v>
                </c:pt>
                <c:pt idx="222">
                  <c:v>0.19445563976748811</c:v>
                </c:pt>
                <c:pt idx="223">
                  <c:v>0.17013289071913729</c:v>
                </c:pt>
                <c:pt idx="224">
                  <c:v>4.928743535937509E-2</c:v>
                </c:pt>
                <c:pt idx="225">
                  <c:v>2.2383967944081748E-2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1.9479580005410371E-3</c:v>
                </c:pt>
                <c:pt idx="230">
                  <c:v>4.9156570948242349E-2</c:v>
                </c:pt>
                <c:pt idx="231">
                  <c:v>0.18995261642493666</c:v>
                </c:pt>
                <c:pt idx="232">
                  <c:v>3.7909847118588566E-2</c:v>
                </c:pt>
                <c:pt idx="233">
                  <c:v>3.2866674017923226E-3</c:v>
                </c:pt>
                <c:pt idx="234">
                  <c:v>0.14594223177932417</c:v>
                </c:pt>
                <c:pt idx="235">
                  <c:v>0.67790693822918091</c:v>
                </c:pt>
                <c:pt idx="236">
                  <c:v>0.29067149802310466</c:v>
                </c:pt>
                <c:pt idx="237">
                  <c:v>0.43015878325383011</c:v>
                </c:pt>
                <c:pt idx="238">
                  <c:v>0.40039684179120566</c:v>
                </c:pt>
                <c:pt idx="239">
                  <c:v>0.63593280971713473</c:v>
                </c:pt>
                <c:pt idx="240">
                  <c:v>0.24467362151939459</c:v>
                </c:pt>
                <c:pt idx="241">
                  <c:v>0.16371058905311919</c:v>
                </c:pt>
                <c:pt idx="242">
                  <c:v>3.4632825846002122E-2</c:v>
                </c:pt>
                <c:pt idx="243">
                  <c:v>2.714735310972495E-2</c:v>
                </c:pt>
                <c:pt idx="244">
                  <c:v>8.127711799498924E-2</c:v>
                </c:pt>
                <c:pt idx="245">
                  <c:v>0.48583354576506105</c:v>
                </c:pt>
                <c:pt idx="246">
                  <c:v>8.2270425325938076E-2</c:v>
                </c:pt>
                <c:pt idx="247">
                  <c:v>1.0410056655902618E-2</c:v>
                </c:pt>
                <c:pt idx="248">
                  <c:v>2.8717831149943342E-2</c:v>
                </c:pt>
                <c:pt idx="249">
                  <c:v>8.6503848347204246E-2</c:v>
                </c:pt>
                <c:pt idx="250">
                  <c:v>5.6349259215314182E-2</c:v>
                </c:pt>
                <c:pt idx="251">
                  <c:v>6.9536156474076724E-2</c:v>
                </c:pt>
                <c:pt idx="252">
                  <c:v>1.8102212148239767E-2</c:v>
                </c:pt>
                <c:pt idx="253">
                  <c:v>3.4516808612255916E-3</c:v>
                </c:pt>
                <c:pt idx="254">
                  <c:v>2.7913856395039641E-2</c:v>
                </c:pt>
                <c:pt idx="255">
                  <c:v>4.9815084538984622E-3</c:v>
                </c:pt>
                <c:pt idx="256">
                  <c:v>1.2903811258870105E-2</c:v>
                </c:pt>
                <c:pt idx="257">
                  <c:v>1.5615821460330215E-2</c:v>
                </c:pt>
                <c:pt idx="258">
                  <c:v>1.2112971380981609E-2</c:v>
                </c:pt>
                <c:pt idx="259">
                  <c:v>6.4605254232349793E-2</c:v>
                </c:pt>
                <c:pt idx="260">
                  <c:v>9.3915776103403268E-3</c:v>
                </c:pt>
                <c:pt idx="261">
                  <c:v>1.6935645668090281E-3</c:v>
                </c:pt>
                <c:pt idx="262">
                  <c:v>1.2392871528842553E-2</c:v>
                </c:pt>
                <c:pt idx="263">
                  <c:v>8.279192241708215E-2</c:v>
                </c:pt>
                <c:pt idx="264">
                  <c:v>1.6829752019565321E-2</c:v>
                </c:pt>
                <c:pt idx="265">
                  <c:v>0</c:v>
                </c:pt>
                <c:pt idx="266">
                  <c:v>3.704410205809669E-2</c:v>
                </c:pt>
                <c:pt idx="267">
                  <c:v>8.9774338314526678E-2</c:v>
                </c:pt>
                <c:pt idx="268">
                  <c:v>0.1114000345737242</c:v>
                </c:pt>
                <c:pt idx="269">
                  <c:v>0.19873807810387872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F15D-4F48-B627-340275CBD536}"/>
            </c:ext>
          </c:extLst>
        </c:ser>
        <c:ser>
          <c:idx val="36"/>
          <c:order val="36"/>
          <c:tx>
            <c:strRef>
              <c:f>'Mass Spectra pH 4 pos'!$AL$1</c:f>
              <c:strCache>
                <c:ptCount val="1"/>
              </c:strCache>
            </c:strRef>
          </c:tx>
          <c:spPr>
            <a:ln w="9525" cap="rnd">
              <a:solidFill>
                <a:srgbClr val="8064A2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pos'!$AL$2:$AL$271</c:f>
              <c:numCache>
                <c:formatCode>General</c:formatCode>
                <c:ptCount val="270"/>
                <c:pt idx="0">
                  <c:v>3.8007746656126451E-3</c:v>
                </c:pt>
                <c:pt idx="1">
                  <c:v>0</c:v>
                </c:pt>
                <c:pt idx="2">
                  <c:v>0</c:v>
                </c:pt>
                <c:pt idx="3">
                  <c:v>0.14681421079675466</c:v>
                </c:pt>
                <c:pt idx="4">
                  <c:v>1.0383410919556097E-2</c:v>
                </c:pt>
                <c:pt idx="5">
                  <c:v>0</c:v>
                </c:pt>
                <c:pt idx="6">
                  <c:v>9.9630940100579619E-4</c:v>
                </c:pt>
                <c:pt idx="7">
                  <c:v>2.542991929892839E-3</c:v>
                </c:pt>
                <c:pt idx="8">
                  <c:v>3.3275666116190341E-4</c:v>
                </c:pt>
                <c:pt idx="9">
                  <c:v>4.7008961128899449E-2</c:v>
                </c:pt>
                <c:pt idx="10">
                  <c:v>2.9371412879688292E-3</c:v>
                </c:pt>
                <c:pt idx="11">
                  <c:v>0.54342616586376313</c:v>
                </c:pt>
                <c:pt idx="12">
                  <c:v>0.16924172772070722</c:v>
                </c:pt>
                <c:pt idx="13">
                  <c:v>11.305282990104148</c:v>
                </c:pt>
                <c:pt idx="14">
                  <c:v>0.45806430527616371</c:v>
                </c:pt>
                <c:pt idx="15">
                  <c:v>3.529909588788342</c:v>
                </c:pt>
                <c:pt idx="16">
                  <c:v>3.1494082232884257</c:v>
                </c:pt>
                <c:pt idx="17">
                  <c:v>18.371349386597387</c:v>
                </c:pt>
                <c:pt idx="18">
                  <c:v>1.424653508594004</c:v>
                </c:pt>
                <c:pt idx="19">
                  <c:v>8.3585850981172785E-2</c:v>
                </c:pt>
                <c:pt idx="20">
                  <c:v>1.6632268701470894E-2</c:v>
                </c:pt>
                <c:pt idx="21">
                  <c:v>4.57366019610641E-3</c:v>
                </c:pt>
                <c:pt idx="22">
                  <c:v>1.0312248098539605E-2</c:v>
                </c:pt>
                <c:pt idx="23">
                  <c:v>0.16964059533843379</c:v>
                </c:pt>
                <c:pt idx="24">
                  <c:v>0.19137166879861189</c:v>
                </c:pt>
                <c:pt idx="25">
                  <c:v>3.8045270101727957</c:v>
                </c:pt>
                <c:pt idx="26">
                  <c:v>0.50013727291589472</c:v>
                </c:pt>
                <c:pt idx="27">
                  <c:v>6.6323998483932591</c:v>
                </c:pt>
                <c:pt idx="28">
                  <c:v>0.39111773283436635</c:v>
                </c:pt>
                <c:pt idx="29">
                  <c:v>0.89442010126459093</c:v>
                </c:pt>
                <c:pt idx="30">
                  <c:v>0.92488929330787217</c:v>
                </c:pt>
                <c:pt idx="31">
                  <c:v>2.9925808239813985</c:v>
                </c:pt>
                <c:pt idx="32">
                  <c:v>0.18535630139701878</c:v>
                </c:pt>
                <c:pt idx="33">
                  <c:v>0.4122643629911078</c:v>
                </c:pt>
                <c:pt idx="34">
                  <c:v>7.3292973400023014</c:v>
                </c:pt>
                <c:pt idx="35">
                  <c:v>100</c:v>
                </c:pt>
                <c:pt idx="36">
                  <c:v>3.8963428348161977</c:v>
                </c:pt>
                <c:pt idx="37">
                  <c:v>2.6380603149819297</c:v>
                </c:pt>
                <c:pt idx="38">
                  <c:v>1.4979727999929819</c:v>
                </c:pt>
                <c:pt idx="39">
                  <c:v>12.043064106531581</c:v>
                </c:pt>
                <c:pt idx="40">
                  <c:v>1.7167821142666291</c:v>
                </c:pt>
                <c:pt idx="41">
                  <c:v>8.8589396762002774</c:v>
                </c:pt>
                <c:pt idx="42">
                  <c:v>1.7595125868323942</c:v>
                </c:pt>
                <c:pt idx="43">
                  <c:v>5.7429576777914297</c:v>
                </c:pt>
                <c:pt idx="44">
                  <c:v>1.2908455206151503</c:v>
                </c:pt>
                <c:pt idx="45">
                  <c:v>8.1716888041927529</c:v>
                </c:pt>
                <c:pt idx="46">
                  <c:v>0.54519833718695643</c:v>
                </c:pt>
                <c:pt idx="47">
                  <c:v>0.24061028990422231</c:v>
                </c:pt>
                <c:pt idx="48">
                  <c:v>0</c:v>
                </c:pt>
                <c:pt idx="49">
                  <c:v>0</c:v>
                </c:pt>
                <c:pt idx="50">
                  <c:v>0.73083297345964426</c:v>
                </c:pt>
                <c:pt idx="51">
                  <c:v>4.3788503965506411</c:v>
                </c:pt>
                <c:pt idx="52">
                  <c:v>1.9328710213230798</c:v>
                </c:pt>
                <c:pt idx="53">
                  <c:v>9.4150225819841982</c:v>
                </c:pt>
                <c:pt idx="54">
                  <c:v>1.501980936161321</c:v>
                </c:pt>
                <c:pt idx="55">
                  <c:v>5.5251399216755761</c:v>
                </c:pt>
                <c:pt idx="56">
                  <c:v>1.6580594685569856</c:v>
                </c:pt>
                <c:pt idx="57">
                  <c:v>1.7213640168086841</c:v>
                </c:pt>
                <c:pt idx="58">
                  <c:v>3.1938825135315678</c:v>
                </c:pt>
                <c:pt idx="59">
                  <c:v>14.869302729137178</c:v>
                </c:pt>
                <c:pt idx="60">
                  <c:v>0.85141034643277802</c:v>
                </c:pt>
                <c:pt idx="61">
                  <c:v>0.53239547773430973</c:v>
                </c:pt>
                <c:pt idx="62">
                  <c:v>11.058367217394776</c:v>
                </c:pt>
                <c:pt idx="63">
                  <c:v>57.446925985692438</c:v>
                </c:pt>
                <c:pt idx="64">
                  <c:v>5.0686130119530679</c:v>
                </c:pt>
                <c:pt idx="65">
                  <c:v>9.4456259808501528</c:v>
                </c:pt>
                <c:pt idx="66">
                  <c:v>4.4047218082613249</c:v>
                </c:pt>
                <c:pt idx="67">
                  <c:v>11.913870201241606</c:v>
                </c:pt>
                <c:pt idx="68">
                  <c:v>0.94628253650418837</c:v>
                </c:pt>
                <c:pt idx="69">
                  <c:v>0.62560490460281248</c:v>
                </c:pt>
                <c:pt idx="70">
                  <c:v>0.68905282677707735</c:v>
                </c:pt>
                <c:pt idx="71">
                  <c:v>2.1701944228298577</c:v>
                </c:pt>
                <c:pt idx="72">
                  <c:v>8.8987587245526138E-3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1.2667067709334963</c:v>
                </c:pt>
                <c:pt idx="78">
                  <c:v>0.55564081006008048</c:v>
                </c:pt>
                <c:pt idx="79">
                  <c:v>1.9141609566939235</c:v>
                </c:pt>
                <c:pt idx="80">
                  <c:v>15.840580139762176</c:v>
                </c:pt>
                <c:pt idx="81">
                  <c:v>68.038362919271023</c:v>
                </c:pt>
                <c:pt idx="82">
                  <c:v>4.1507814891993835</c:v>
                </c:pt>
                <c:pt idx="83">
                  <c:v>0.62199418168234699</c:v>
                </c:pt>
                <c:pt idx="84">
                  <c:v>0.13079304171937331</c:v>
                </c:pt>
                <c:pt idx="85">
                  <c:v>0.292473089341165</c:v>
                </c:pt>
                <c:pt idx="86">
                  <c:v>4.5406017104864622</c:v>
                </c:pt>
                <c:pt idx="87">
                  <c:v>15.116173719464321</c:v>
                </c:pt>
                <c:pt idx="88">
                  <c:v>2.6422650529981073</c:v>
                </c:pt>
                <c:pt idx="89">
                  <c:v>5.173250607298006</c:v>
                </c:pt>
                <c:pt idx="90">
                  <c:v>0.8636050927382769</c:v>
                </c:pt>
                <c:pt idx="91">
                  <c:v>1.6172009304787078</c:v>
                </c:pt>
                <c:pt idx="92">
                  <c:v>0.17794228179273786</c:v>
                </c:pt>
                <c:pt idx="93">
                  <c:v>0.10460986535117645</c:v>
                </c:pt>
                <c:pt idx="94">
                  <c:v>0.36342183373982923</c:v>
                </c:pt>
                <c:pt idx="95">
                  <c:v>0.90324082718806253</c:v>
                </c:pt>
                <c:pt idx="96">
                  <c:v>0.34521769102021072</c:v>
                </c:pt>
                <c:pt idx="97">
                  <c:v>0.96357906180766006</c:v>
                </c:pt>
                <c:pt idx="98">
                  <c:v>3.6801948994373923</c:v>
                </c:pt>
                <c:pt idx="99">
                  <c:v>14.292081116218744</c:v>
                </c:pt>
                <c:pt idx="100">
                  <c:v>4.2639603253152796</c:v>
                </c:pt>
                <c:pt idx="101">
                  <c:v>10.289332034347932</c:v>
                </c:pt>
                <c:pt idx="102">
                  <c:v>1.3223197021633637</c:v>
                </c:pt>
                <c:pt idx="103">
                  <c:v>1.2595141350794226</c:v>
                </c:pt>
                <c:pt idx="104">
                  <c:v>3.8218769201233211</c:v>
                </c:pt>
                <c:pt idx="105">
                  <c:v>11.484153004116882</c:v>
                </c:pt>
                <c:pt idx="106">
                  <c:v>1.3081915220248981</c:v>
                </c:pt>
                <c:pt idx="107">
                  <c:v>1.2703919958813181</c:v>
                </c:pt>
                <c:pt idx="108">
                  <c:v>0.80644133108152327</c:v>
                </c:pt>
                <c:pt idx="109">
                  <c:v>1.6071394423596657</c:v>
                </c:pt>
                <c:pt idx="110">
                  <c:v>0</c:v>
                </c:pt>
                <c:pt idx="111">
                  <c:v>0</c:v>
                </c:pt>
                <c:pt idx="112">
                  <c:v>0.6874081732101337</c:v>
                </c:pt>
                <c:pt idx="113">
                  <c:v>2.6199474457605811</c:v>
                </c:pt>
                <c:pt idx="114">
                  <c:v>2.1028836872551371</c:v>
                </c:pt>
                <c:pt idx="115">
                  <c:v>5.205835683297809</c:v>
                </c:pt>
                <c:pt idx="116">
                  <c:v>1.4446844627963626</c:v>
                </c:pt>
                <c:pt idx="117">
                  <c:v>2.4382616536621278</c:v>
                </c:pt>
                <c:pt idx="118">
                  <c:v>1.8425611700334459</c:v>
                </c:pt>
                <c:pt idx="119">
                  <c:v>5.503140441976174</c:v>
                </c:pt>
                <c:pt idx="120">
                  <c:v>0.57942461378770349</c:v>
                </c:pt>
                <c:pt idx="121">
                  <c:v>0.30366499735971236</c:v>
                </c:pt>
                <c:pt idx="122">
                  <c:v>1.8125413774724468</c:v>
                </c:pt>
                <c:pt idx="123">
                  <c:v>5.3112910726550764</c:v>
                </c:pt>
                <c:pt idx="124">
                  <c:v>0.961714600181931</c:v>
                </c:pt>
                <c:pt idx="125">
                  <c:v>1.3440838850217551</c:v>
                </c:pt>
                <c:pt idx="126">
                  <c:v>0.51016771886990264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0.17857381712749834</c:v>
                </c:pt>
                <c:pt idx="131">
                  <c:v>0.6066565798163448</c:v>
                </c:pt>
                <c:pt idx="132">
                  <c:v>3.0356629896423812</c:v>
                </c:pt>
                <c:pt idx="133">
                  <c:v>7.426008544072789</c:v>
                </c:pt>
                <c:pt idx="134">
                  <c:v>0.96367712172042874</c:v>
                </c:pt>
                <c:pt idx="135">
                  <c:v>0.67966242294332835</c:v>
                </c:pt>
                <c:pt idx="136">
                  <c:v>0.21381762688716507</c:v>
                </c:pt>
                <c:pt idx="137">
                  <c:v>0.45070578328811656</c:v>
                </c:pt>
                <c:pt idx="138">
                  <c:v>8.2863075211625919E-2</c:v>
                </c:pt>
                <c:pt idx="139">
                  <c:v>0.12947896742155213</c:v>
                </c:pt>
                <c:pt idx="140">
                  <c:v>0.15779633866645262</c:v>
                </c:pt>
                <c:pt idx="141">
                  <c:v>0.31124198785591084</c:v>
                </c:pt>
                <c:pt idx="142">
                  <c:v>2.0990528049384189</c:v>
                </c:pt>
                <c:pt idx="143">
                  <c:v>5.6271245357334845</c:v>
                </c:pt>
                <c:pt idx="144">
                  <c:v>2.1111498119951921</c:v>
                </c:pt>
                <c:pt idx="145">
                  <c:v>3.060096653814961</c:v>
                </c:pt>
                <c:pt idx="146">
                  <c:v>1.2476477942687525</c:v>
                </c:pt>
                <c:pt idx="147">
                  <c:v>2.5369465935854816</c:v>
                </c:pt>
                <c:pt idx="148">
                  <c:v>0.28442710771210644</c:v>
                </c:pt>
                <c:pt idx="149">
                  <c:v>6.7999290890539299E-2</c:v>
                </c:pt>
                <c:pt idx="150">
                  <c:v>0.27211697247724576</c:v>
                </c:pt>
                <c:pt idx="151">
                  <c:v>0.71936784724483793</c:v>
                </c:pt>
                <c:pt idx="152">
                  <c:v>0.12470036077170717</c:v>
                </c:pt>
                <c:pt idx="153">
                  <c:v>0.1773083897822551</c:v>
                </c:pt>
                <c:pt idx="154">
                  <c:v>4.9987463247371723E-2</c:v>
                </c:pt>
                <c:pt idx="155">
                  <c:v>4.6740896716566865E-2</c:v>
                </c:pt>
                <c:pt idx="156">
                  <c:v>0</c:v>
                </c:pt>
                <c:pt idx="157">
                  <c:v>0</c:v>
                </c:pt>
                <c:pt idx="158">
                  <c:v>0.11615162831558794</c:v>
                </c:pt>
                <c:pt idx="159">
                  <c:v>0.21506773297052831</c:v>
                </c:pt>
                <c:pt idx="160">
                  <c:v>1.711145532557778</c:v>
                </c:pt>
                <c:pt idx="161">
                  <c:v>4.9438258650444551</c:v>
                </c:pt>
                <c:pt idx="162">
                  <c:v>0.62894687962301465</c:v>
                </c:pt>
                <c:pt idx="163">
                  <c:v>0.14729891992332261</c:v>
                </c:pt>
                <c:pt idx="164">
                  <c:v>0.57197085429870553</c:v>
                </c:pt>
                <c:pt idx="165">
                  <c:v>1.2788506213929678</c:v>
                </c:pt>
                <c:pt idx="166">
                  <c:v>0.29552111290787508</c:v>
                </c:pt>
                <c:pt idx="167">
                  <c:v>0.16759386509825086</c:v>
                </c:pt>
                <c:pt idx="168">
                  <c:v>0.2440188992868598</c:v>
                </c:pt>
                <c:pt idx="169">
                  <c:v>6.0353929610020986E-2</c:v>
                </c:pt>
                <c:pt idx="170">
                  <c:v>0.98512865115201864</c:v>
                </c:pt>
                <c:pt idx="171">
                  <c:v>3.1644712325095603</c:v>
                </c:pt>
                <c:pt idx="172">
                  <c:v>0.44586596860794475</c:v>
                </c:pt>
                <c:pt idx="173">
                  <c:v>0.79039685263488002</c:v>
                </c:pt>
                <c:pt idx="174">
                  <c:v>1.6805881763098889</c:v>
                </c:pt>
                <c:pt idx="175">
                  <c:v>0.82389131753958411</c:v>
                </c:pt>
                <c:pt idx="176">
                  <c:v>0.21315577208256389</c:v>
                </c:pt>
                <c:pt idx="177">
                  <c:v>8.953812143467145E-2</c:v>
                </c:pt>
                <c:pt idx="178">
                  <c:v>0.15877198599561659</c:v>
                </c:pt>
                <c:pt idx="179">
                  <c:v>0.53184982273974268</c:v>
                </c:pt>
                <c:pt idx="180">
                  <c:v>8.2895138412790739E-2</c:v>
                </c:pt>
                <c:pt idx="181">
                  <c:v>2.3871277031250599E-2</c:v>
                </c:pt>
                <c:pt idx="182">
                  <c:v>3.0228136794239118E-2</c:v>
                </c:pt>
                <c:pt idx="183">
                  <c:v>0.15013745728020336</c:v>
                </c:pt>
                <c:pt idx="184">
                  <c:v>0.28782406850882503</c:v>
                </c:pt>
                <c:pt idx="185">
                  <c:v>6.3747777164283079E-2</c:v>
                </c:pt>
                <c:pt idx="186">
                  <c:v>3.9163261637355055E-2</c:v>
                </c:pt>
                <c:pt idx="187">
                  <c:v>6.8015692804702987E-2</c:v>
                </c:pt>
                <c:pt idx="188">
                  <c:v>3.234851519571432</c:v>
                </c:pt>
                <c:pt idx="189">
                  <c:v>11.829429728606636</c:v>
                </c:pt>
                <c:pt idx="190">
                  <c:v>1.6902418469152538</c:v>
                </c:pt>
                <c:pt idx="191">
                  <c:v>0.38384111272710825</c:v>
                </c:pt>
                <c:pt idx="192">
                  <c:v>1.2280732996254049</c:v>
                </c:pt>
                <c:pt idx="193">
                  <c:v>1.9025283282303418</c:v>
                </c:pt>
                <c:pt idx="194">
                  <c:v>0.44550534937842379</c:v>
                </c:pt>
                <c:pt idx="195">
                  <c:v>0.21538621082990475</c:v>
                </c:pt>
                <c:pt idx="196">
                  <c:v>3.5377076537587301E-2</c:v>
                </c:pt>
                <c:pt idx="197">
                  <c:v>1.4065904915617319E-2</c:v>
                </c:pt>
                <c:pt idx="198">
                  <c:v>0.1433926380240568</c:v>
                </c:pt>
                <c:pt idx="199">
                  <c:v>0.38369098081725667</c:v>
                </c:pt>
                <c:pt idx="200">
                  <c:v>6.9958935669581251E-2</c:v>
                </c:pt>
                <c:pt idx="201">
                  <c:v>3.455732095601554E-2</c:v>
                </c:pt>
                <c:pt idx="202">
                  <c:v>0.50020055336645031</c:v>
                </c:pt>
                <c:pt idx="203">
                  <c:v>1.0433741206387885</c:v>
                </c:pt>
                <c:pt idx="204">
                  <c:v>0.18791988925078515</c:v>
                </c:pt>
                <c:pt idx="205">
                  <c:v>9.7007080554507658E-2</c:v>
                </c:pt>
                <c:pt idx="206">
                  <c:v>0.34046046585762679</c:v>
                </c:pt>
                <c:pt idx="207">
                  <c:v>1.4159199386985017</c:v>
                </c:pt>
                <c:pt idx="208">
                  <c:v>0.25313111014351958</c:v>
                </c:pt>
                <c:pt idx="209">
                  <c:v>0.11423038459395037</c:v>
                </c:pt>
                <c:pt idx="210">
                  <c:v>4.7894386739822048E-2</c:v>
                </c:pt>
                <c:pt idx="211">
                  <c:v>4.1518829864546761E-2</c:v>
                </c:pt>
                <c:pt idx="212">
                  <c:v>1.1271536509748523E-2</c:v>
                </c:pt>
                <c:pt idx="213">
                  <c:v>5.0590036789009687E-3</c:v>
                </c:pt>
                <c:pt idx="214">
                  <c:v>1.9284019456481741E-2</c:v>
                </c:pt>
                <c:pt idx="215">
                  <c:v>4.633620885153493E-2</c:v>
                </c:pt>
                <c:pt idx="216">
                  <c:v>2.055798744053166</c:v>
                </c:pt>
                <c:pt idx="217">
                  <c:v>7.6149649160942063</c:v>
                </c:pt>
                <c:pt idx="218">
                  <c:v>1.2526620752327831</c:v>
                </c:pt>
                <c:pt idx="219">
                  <c:v>0.39395314817962018</c:v>
                </c:pt>
                <c:pt idx="220">
                  <c:v>1.1309097873100029</c:v>
                </c:pt>
                <c:pt idx="221">
                  <c:v>1.2603478541487101</c:v>
                </c:pt>
                <c:pt idx="222">
                  <c:v>0.30316197044722176</c:v>
                </c:pt>
                <c:pt idx="223">
                  <c:v>0.2151302426878319</c:v>
                </c:pt>
                <c:pt idx="224">
                  <c:v>6.0687017066875341E-2</c:v>
                </c:pt>
                <c:pt idx="225">
                  <c:v>3.6497296887038413E-2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5.7905132824210039E-3</c:v>
                </c:pt>
                <c:pt idx="230">
                  <c:v>7.2121259977383209E-2</c:v>
                </c:pt>
                <c:pt idx="231">
                  <c:v>0.26802310011601244</c:v>
                </c:pt>
                <c:pt idx="232">
                  <c:v>5.6361827586011347E-2</c:v>
                </c:pt>
                <c:pt idx="233">
                  <c:v>1.6710213739195335E-2</c:v>
                </c:pt>
                <c:pt idx="234">
                  <c:v>0.21487185705682615</c:v>
                </c:pt>
                <c:pt idx="235">
                  <c:v>0.97639601468316828</c:v>
                </c:pt>
                <c:pt idx="236">
                  <c:v>0.42757859626474481</c:v>
                </c:pt>
                <c:pt idx="237">
                  <c:v>0.56724195478667383</c:v>
                </c:pt>
                <c:pt idx="238">
                  <c:v>0.50513864115159068</c:v>
                </c:pt>
                <c:pt idx="239">
                  <c:v>0.78563782870448506</c:v>
                </c:pt>
                <c:pt idx="240">
                  <c:v>0.30496537062274409</c:v>
                </c:pt>
                <c:pt idx="241">
                  <c:v>0.20000936270943256</c:v>
                </c:pt>
                <c:pt idx="242">
                  <c:v>5.168038272910367E-2</c:v>
                </c:pt>
                <c:pt idx="243">
                  <c:v>2.9948709043637112E-2</c:v>
                </c:pt>
                <c:pt idx="244">
                  <c:v>0.15742218855114409</c:v>
                </c:pt>
                <c:pt idx="245">
                  <c:v>0.75777870555538807</c:v>
                </c:pt>
                <c:pt idx="246">
                  <c:v>0.15779965856274519</c:v>
                </c:pt>
                <c:pt idx="247">
                  <c:v>2.4479421729780182E-2</c:v>
                </c:pt>
                <c:pt idx="248">
                  <c:v>6.8998614758729787E-2</c:v>
                </c:pt>
                <c:pt idx="249">
                  <c:v>0.14973224539247371</c:v>
                </c:pt>
                <c:pt idx="250">
                  <c:v>6.0193460443346974E-2</c:v>
                </c:pt>
                <c:pt idx="251">
                  <c:v>6.1662116333417977E-2</c:v>
                </c:pt>
                <c:pt idx="252">
                  <c:v>2.1877158397812676E-2</c:v>
                </c:pt>
                <c:pt idx="253">
                  <c:v>1.1037329457261795E-2</c:v>
                </c:pt>
                <c:pt idx="254">
                  <c:v>3.3006211001588223E-2</c:v>
                </c:pt>
                <c:pt idx="255">
                  <c:v>1.7346983027744005E-2</c:v>
                </c:pt>
                <c:pt idx="256">
                  <c:v>8.6472325198234511E-3</c:v>
                </c:pt>
                <c:pt idx="257">
                  <c:v>1.9631581630111864E-2</c:v>
                </c:pt>
                <c:pt idx="258">
                  <c:v>1.8575811208913228E-2</c:v>
                </c:pt>
                <c:pt idx="259">
                  <c:v>0.10513364384764974</c:v>
                </c:pt>
                <c:pt idx="260">
                  <c:v>2.581580721900361E-2</c:v>
                </c:pt>
                <c:pt idx="261">
                  <c:v>3.3357293332763787E-3</c:v>
                </c:pt>
                <c:pt idx="262">
                  <c:v>2.8506207722624525E-2</c:v>
                </c:pt>
                <c:pt idx="263">
                  <c:v>0.14174876657299326</c:v>
                </c:pt>
                <c:pt idx="264">
                  <c:v>2.8835836058917437E-2</c:v>
                </c:pt>
                <c:pt idx="265">
                  <c:v>0</c:v>
                </c:pt>
                <c:pt idx="266">
                  <c:v>5.2875179515805538E-2</c:v>
                </c:pt>
                <c:pt idx="267">
                  <c:v>0.11600394545336284</c:v>
                </c:pt>
                <c:pt idx="268">
                  <c:v>0.12498991693781653</c:v>
                </c:pt>
                <c:pt idx="269">
                  <c:v>0.21721507459667061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F15D-4F48-B627-340275CBD536}"/>
            </c:ext>
          </c:extLst>
        </c:ser>
        <c:ser>
          <c:idx val="37"/>
          <c:order val="37"/>
          <c:tx>
            <c:strRef>
              <c:f>'Mass Spectra pH 4 pos'!$AM$1</c:f>
              <c:strCache>
                <c:ptCount val="1"/>
              </c:strCache>
            </c:strRef>
          </c:tx>
          <c:spPr>
            <a:ln w="9525" cap="rnd">
              <a:solidFill>
                <a:srgbClr val="8064A2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pos'!$AM$2:$AM$271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0.17363877624346907</c:v>
                </c:pt>
                <c:pt idx="4">
                  <c:v>0</c:v>
                </c:pt>
                <c:pt idx="5">
                  <c:v>2.6896368372287954E-3</c:v>
                </c:pt>
                <c:pt idx="6">
                  <c:v>5.5177554165965529E-4</c:v>
                </c:pt>
                <c:pt idx="7">
                  <c:v>4.9349378680486238E-3</c:v>
                </c:pt>
                <c:pt idx="8">
                  <c:v>0</c:v>
                </c:pt>
                <c:pt idx="9">
                  <c:v>5.4503704280419368E-2</c:v>
                </c:pt>
                <c:pt idx="10">
                  <c:v>0</c:v>
                </c:pt>
                <c:pt idx="11">
                  <c:v>0.72195836060994734</c:v>
                </c:pt>
                <c:pt idx="12">
                  <c:v>0.38799270205064779</c:v>
                </c:pt>
                <c:pt idx="13">
                  <c:v>18.98384108579679</c:v>
                </c:pt>
                <c:pt idx="14">
                  <c:v>0.70255693130949892</c:v>
                </c:pt>
                <c:pt idx="15">
                  <c:v>4.1249862845136764</c:v>
                </c:pt>
                <c:pt idx="16">
                  <c:v>4.1397148471855862</c:v>
                </c:pt>
                <c:pt idx="17">
                  <c:v>18.039507011966144</c:v>
                </c:pt>
                <c:pt idx="18">
                  <c:v>1.3817617127106794</c:v>
                </c:pt>
                <c:pt idx="19">
                  <c:v>7.6185381547658915E-2</c:v>
                </c:pt>
                <c:pt idx="20">
                  <c:v>1.5669717119898504E-2</c:v>
                </c:pt>
                <c:pt idx="21">
                  <c:v>4.960386723427552E-3</c:v>
                </c:pt>
                <c:pt idx="22">
                  <c:v>9.4205111598880033E-3</c:v>
                </c:pt>
                <c:pt idx="23">
                  <c:v>0.30606459832239308</c:v>
                </c:pt>
                <c:pt idx="24">
                  <c:v>0.16774764786040711</c:v>
                </c:pt>
                <c:pt idx="25">
                  <c:v>3.6444566188802323</c:v>
                </c:pt>
                <c:pt idx="26">
                  <c:v>0.466877745795379</c:v>
                </c:pt>
                <c:pt idx="27">
                  <c:v>6.3085016102301354</c:v>
                </c:pt>
                <c:pt idx="28">
                  <c:v>0.34418971168438534</c:v>
                </c:pt>
                <c:pt idx="29">
                  <c:v>0.92521579670179654</c:v>
                </c:pt>
                <c:pt idx="30">
                  <c:v>1.1888756874573947</c:v>
                </c:pt>
                <c:pt idx="31">
                  <c:v>7.1297836902278826</c:v>
                </c:pt>
                <c:pt idx="32">
                  <c:v>0.27062841213326855</c:v>
                </c:pt>
                <c:pt idx="33">
                  <c:v>0.4194582296678544</c:v>
                </c:pt>
                <c:pt idx="34">
                  <c:v>6.9786481802464477</c:v>
                </c:pt>
                <c:pt idx="35">
                  <c:v>100</c:v>
                </c:pt>
                <c:pt idx="36">
                  <c:v>3.9150818939791496</c:v>
                </c:pt>
                <c:pt idx="37">
                  <c:v>2.5344479966854521</c:v>
                </c:pt>
                <c:pt idx="38">
                  <c:v>1.4268508644749067</c:v>
                </c:pt>
                <c:pt idx="39">
                  <c:v>12.49903109395043</c:v>
                </c:pt>
                <c:pt idx="40">
                  <c:v>1.6827676480564782</c:v>
                </c:pt>
                <c:pt idx="41">
                  <c:v>9.1497212135301353</c:v>
                </c:pt>
                <c:pt idx="42">
                  <c:v>1.761945521633387</c:v>
                </c:pt>
                <c:pt idx="43">
                  <c:v>5.667139263678953</c:v>
                </c:pt>
                <c:pt idx="44">
                  <c:v>1.2358122177859321</c:v>
                </c:pt>
                <c:pt idx="45">
                  <c:v>8.1028592861323254</c:v>
                </c:pt>
                <c:pt idx="46">
                  <c:v>0.52927909699203302</c:v>
                </c:pt>
                <c:pt idx="47">
                  <c:v>0.28869001416547418</c:v>
                </c:pt>
                <c:pt idx="48">
                  <c:v>0</c:v>
                </c:pt>
                <c:pt idx="49">
                  <c:v>0</c:v>
                </c:pt>
                <c:pt idx="50">
                  <c:v>0.76285696384928658</c:v>
                </c:pt>
                <c:pt idx="51">
                  <c:v>4.7550566166138495</c:v>
                </c:pt>
                <c:pt idx="52">
                  <c:v>1.9027399777878193</c:v>
                </c:pt>
                <c:pt idx="53">
                  <c:v>9.8851355982110842</c:v>
                </c:pt>
                <c:pt idx="54">
                  <c:v>1.5617163583646456</c:v>
                </c:pt>
                <c:pt idx="55">
                  <c:v>6.0771390906084877</c:v>
                </c:pt>
                <c:pt idx="56">
                  <c:v>1.6776639515463796</c:v>
                </c:pt>
                <c:pt idx="57">
                  <c:v>1.8285311509707505</c:v>
                </c:pt>
                <c:pt idx="58">
                  <c:v>3.7048120302029832</c:v>
                </c:pt>
                <c:pt idx="59">
                  <c:v>18.06516056845949</c:v>
                </c:pt>
                <c:pt idx="60">
                  <c:v>1.0065776831041007</c:v>
                </c:pt>
                <c:pt idx="61">
                  <c:v>0.8716928531673741</c:v>
                </c:pt>
                <c:pt idx="62">
                  <c:v>11.186044227515708</c:v>
                </c:pt>
                <c:pt idx="63">
                  <c:v>59.736766794522481</c:v>
                </c:pt>
                <c:pt idx="64">
                  <c:v>5.3795117699794925</c:v>
                </c:pt>
                <c:pt idx="65">
                  <c:v>11.203537427421654</c:v>
                </c:pt>
                <c:pt idx="66">
                  <c:v>4.8381383673755263</c:v>
                </c:pt>
                <c:pt idx="67">
                  <c:v>13.974450237650371</c:v>
                </c:pt>
                <c:pt idx="68">
                  <c:v>1.0245026236996826</c:v>
                </c:pt>
                <c:pt idx="69">
                  <c:v>0.66987726392651714</c:v>
                </c:pt>
                <c:pt idx="70">
                  <c:v>0.65911778541143684</c:v>
                </c:pt>
                <c:pt idx="71">
                  <c:v>2.1596153301781871</c:v>
                </c:pt>
                <c:pt idx="72">
                  <c:v>0.18889522126310659</c:v>
                </c:pt>
                <c:pt idx="73">
                  <c:v>0.43398884492157019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1.6657211769003724</c:v>
                </c:pt>
                <c:pt idx="78">
                  <c:v>0.57581626256186624</c:v>
                </c:pt>
                <c:pt idx="79">
                  <c:v>1.8912110267246529</c:v>
                </c:pt>
                <c:pt idx="80">
                  <c:v>14.820566172330027</c:v>
                </c:pt>
                <c:pt idx="81">
                  <c:v>64.083193991366699</c:v>
                </c:pt>
                <c:pt idx="82">
                  <c:v>3.9151207383109821</c:v>
                </c:pt>
                <c:pt idx="83">
                  <c:v>0.59010679604347105</c:v>
                </c:pt>
                <c:pt idx="84">
                  <c:v>0.10392557979833483</c:v>
                </c:pt>
                <c:pt idx="85">
                  <c:v>0.30457021409300955</c:v>
                </c:pt>
                <c:pt idx="86">
                  <c:v>4.4853466912141835</c:v>
                </c:pt>
                <c:pt idx="87">
                  <c:v>15.70496940163062</c:v>
                </c:pt>
                <c:pt idx="88">
                  <c:v>2.7006911264688029</c:v>
                </c:pt>
                <c:pt idx="89">
                  <c:v>5.3873587289474374</c:v>
                </c:pt>
                <c:pt idx="90">
                  <c:v>0.92433616858281953</c:v>
                </c:pt>
                <c:pt idx="91">
                  <c:v>1.7056774777510486</c:v>
                </c:pt>
                <c:pt idx="92">
                  <c:v>0.16015800994940266</c:v>
                </c:pt>
                <c:pt idx="93">
                  <c:v>0.15973569500545309</c:v>
                </c:pt>
                <c:pt idx="94">
                  <c:v>0.31284005946219151</c:v>
                </c:pt>
                <c:pt idx="95">
                  <c:v>0.96915105192476059</c:v>
                </c:pt>
                <c:pt idx="96">
                  <c:v>0.35746257459592651</c:v>
                </c:pt>
                <c:pt idx="97">
                  <c:v>0.93462623199616868</c:v>
                </c:pt>
                <c:pt idx="98">
                  <c:v>3.8022250591553979</c:v>
                </c:pt>
                <c:pt idx="99">
                  <c:v>14.852430507990531</c:v>
                </c:pt>
                <c:pt idx="100">
                  <c:v>4.2839832871235162</c:v>
                </c:pt>
                <c:pt idx="101">
                  <c:v>10.811041583733774</c:v>
                </c:pt>
                <c:pt idx="102">
                  <c:v>1.3030634853423544</c:v>
                </c:pt>
                <c:pt idx="103">
                  <c:v>1.2946790970434088</c:v>
                </c:pt>
                <c:pt idx="104">
                  <c:v>3.7403352554156606</c:v>
                </c:pt>
                <c:pt idx="105">
                  <c:v>11.349541367179761</c:v>
                </c:pt>
                <c:pt idx="106">
                  <c:v>1.3132578230529404</c:v>
                </c:pt>
                <c:pt idx="107">
                  <c:v>1.3075509492067614</c:v>
                </c:pt>
                <c:pt idx="108">
                  <c:v>0.78254157937023716</c:v>
                </c:pt>
                <c:pt idx="109">
                  <c:v>1.6442630483536615</c:v>
                </c:pt>
                <c:pt idx="110">
                  <c:v>0</c:v>
                </c:pt>
                <c:pt idx="111">
                  <c:v>0</c:v>
                </c:pt>
                <c:pt idx="112">
                  <c:v>0.68525108385126343</c:v>
                </c:pt>
                <c:pt idx="113">
                  <c:v>2.8184809011155649</c:v>
                </c:pt>
                <c:pt idx="114">
                  <c:v>2.1301502451340175</c:v>
                </c:pt>
                <c:pt idx="115">
                  <c:v>5.4003507094857177</c:v>
                </c:pt>
                <c:pt idx="116">
                  <c:v>1.4964702121887616</c:v>
                </c:pt>
                <c:pt idx="117">
                  <c:v>2.550252163828592</c:v>
                </c:pt>
                <c:pt idx="118">
                  <c:v>1.8817719301182687</c:v>
                </c:pt>
                <c:pt idx="119">
                  <c:v>5.9623303849661786</c:v>
                </c:pt>
                <c:pt idx="120">
                  <c:v>0.59780361686302519</c:v>
                </c:pt>
                <c:pt idx="121">
                  <c:v>0.27995294303666063</c:v>
                </c:pt>
                <c:pt idx="122">
                  <c:v>1.7955863478851073</c:v>
                </c:pt>
                <c:pt idx="123">
                  <c:v>5.3367751547496578</c:v>
                </c:pt>
                <c:pt idx="124">
                  <c:v>0.94242044996043084</c:v>
                </c:pt>
                <c:pt idx="125">
                  <c:v>1.4646123266246966</c:v>
                </c:pt>
                <c:pt idx="126">
                  <c:v>0.51721731032975993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0.13060846732225742</c:v>
                </c:pt>
                <c:pt idx="131">
                  <c:v>0.63189913746323434</c:v>
                </c:pt>
                <c:pt idx="132">
                  <c:v>3.1654652517258066</c:v>
                </c:pt>
                <c:pt idx="133">
                  <c:v>7.9494082842528435</c:v>
                </c:pt>
                <c:pt idx="134">
                  <c:v>0.98408756678177522</c:v>
                </c:pt>
                <c:pt idx="135">
                  <c:v>0.6728550247915549</c:v>
                </c:pt>
                <c:pt idx="136">
                  <c:v>0.18034808816948708</c:v>
                </c:pt>
                <c:pt idx="137">
                  <c:v>0.45906732918552923</c:v>
                </c:pt>
                <c:pt idx="138">
                  <c:v>7.4652584511107969E-2</c:v>
                </c:pt>
                <c:pt idx="139">
                  <c:v>0.10405012180065128</c:v>
                </c:pt>
                <c:pt idx="140">
                  <c:v>0.15894104105258849</c:v>
                </c:pt>
                <c:pt idx="141">
                  <c:v>0.32155803086901608</c:v>
                </c:pt>
                <c:pt idx="142">
                  <c:v>2.0509507531851039</c:v>
                </c:pt>
                <c:pt idx="143">
                  <c:v>5.6156319597487814</c:v>
                </c:pt>
                <c:pt idx="144">
                  <c:v>2.1588264436740841</c:v>
                </c:pt>
                <c:pt idx="145">
                  <c:v>2.9998265034489759</c:v>
                </c:pt>
                <c:pt idx="146">
                  <c:v>1.3206578463625571</c:v>
                </c:pt>
                <c:pt idx="147">
                  <c:v>2.755394513389275</c:v>
                </c:pt>
                <c:pt idx="148">
                  <c:v>0.29733536079536227</c:v>
                </c:pt>
                <c:pt idx="149">
                  <c:v>7.9175725077676284E-2</c:v>
                </c:pt>
                <c:pt idx="150">
                  <c:v>0.25820411115545988</c:v>
                </c:pt>
                <c:pt idx="151">
                  <c:v>0.72503408178506779</c:v>
                </c:pt>
                <c:pt idx="152">
                  <c:v>0.12500483926856626</c:v>
                </c:pt>
                <c:pt idx="153">
                  <c:v>0.17246988271082317</c:v>
                </c:pt>
                <c:pt idx="154">
                  <c:v>4.9637004959484095E-2</c:v>
                </c:pt>
                <c:pt idx="155">
                  <c:v>4.4395997459511498E-2</c:v>
                </c:pt>
                <c:pt idx="156">
                  <c:v>0</c:v>
                </c:pt>
                <c:pt idx="157">
                  <c:v>0</c:v>
                </c:pt>
                <c:pt idx="158">
                  <c:v>0.10913628102332551</c:v>
                </c:pt>
                <c:pt idx="159">
                  <c:v>0.25246658289227419</c:v>
                </c:pt>
                <c:pt idx="160">
                  <c:v>1.5962823921341978</c:v>
                </c:pt>
                <c:pt idx="161">
                  <c:v>4.8788004556190234</c:v>
                </c:pt>
                <c:pt idx="162">
                  <c:v>0.61397890193004678</c:v>
                </c:pt>
                <c:pt idx="163">
                  <c:v>0.15037315909410223</c:v>
                </c:pt>
                <c:pt idx="164">
                  <c:v>0.58197326958878337</c:v>
                </c:pt>
                <c:pt idx="165">
                  <c:v>1.2376201944409595</c:v>
                </c:pt>
                <c:pt idx="166">
                  <c:v>0.27741359242897312</c:v>
                </c:pt>
                <c:pt idx="167">
                  <c:v>0.14126561930599604</c:v>
                </c:pt>
                <c:pt idx="168">
                  <c:v>0.26630531693965065</c:v>
                </c:pt>
                <c:pt idx="169">
                  <c:v>6.7344212778265508E-2</c:v>
                </c:pt>
                <c:pt idx="170">
                  <c:v>1.0473188340778674</c:v>
                </c:pt>
                <c:pt idx="171">
                  <c:v>3.7345436902705957</c:v>
                </c:pt>
                <c:pt idx="172">
                  <c:v>0.53612763749861025</c:v>
                </c:pt>
                <c:pt idx="173">
                  <c:v>0.90707286572875334</c:v>
                </c:pt>
                <c:pt idx="174">
                  <c:v>1.8228156858498057</c:v>
                </c:pt>
                <c:pt idx="175">
                  <c:v>0.88571997129300017</c:v>
                </c:pt>
                <c:pt idx="176">
                  <c:v>0.17329327848781576</c:v>
                </c:pt>
                <c:pt idx="177">
                  <c:v>8.7932253278546244E-2</c:v>
                </c:pt>
                <c:pt idx="178">
                  <c:v>0.14132044704279023</c:v>
                </c:pt>
                <c:pt idx="179">
                  <c:v>0.50660007252936257</c:v>
                </c:pt>
                <c:pt idx="180">
                  <c:v>6.8233649479282621E-2</c:v>
                </c:pt>
                <c:pt idx="181">
                  <c:v>2.4829848649266698E-2</c:v>
                </c:pt>
                <c:pt idx="182">
                  <c:v>2.3062251288158132E-2</c:v>
                </c:pt>
                <c:pt idx="183">
                  <c:v>0.17188145789941786</c:v>
                </c:pt>
                <c:pt idx="184">
                  <c:v>0.31733894663778839</c:v>
                </c:pt>
                <c:pt idx="185">
                  <c:v>5.0524293744161654E-2</c:v>
                </c:pt>
                <c:pt idx="186">
                  <c:v>4.8450867642907715E-2</c:v>
                </c:pt>
                <c:pt idx="187">
                  <c:v>8.5677270387203464E-2</c:v>
                </c:pt>
                <c:pt idx="188">
                  <c:v>3.5057806257986921</c:v>
                </c:pt>
                <c:pt idx="189">
                  <c:v>13.041044321794926</c:v>
                </c:pt>
                <c:pt idx="190">
                  <c:v>1.8496626922263411</c:v>
                </c:pt>
                <c:pt idx="191">
                  <c:v>0.41580101259838959</c:v>
                </c:pt>
                <c:pt idx="192">
                  <c:v>1.3001711757558052</c:v>
                </c:pt>
                <c:pt idx="193">
                  <c:v>2.0013334159876086</c:v>
                </c:pt>
                <c:pt idx="194">
                  <c:v>0.47322064908602562</c:v>
                </c:pt>
                <c:pt idx="195">
                  <c:v>0.24732004049223461</c:v>
                </c:pt>
                <c:pt idx="196">
                  <c:v>4.1417651203691196E-2</c:v>
                </c:pt>
                <c:pt idx="197">
                  <c:v>1.6713925464334756E-2</c:v>
                </c:pt>
                <c:pt idx="198">
                  <c:v>0.16462959834452764</c:v>
                </c:pt>
                <c:pt idx="199">
                  <c:v>0.63392900996705304</c:v>
                </c:pt>
                <c:pt idx="200">
                  <c:v>9.6172028273115245E-2</c:v>
                </c:pt>
                <c:pt idx="201">
                  <c:v>3.0433763954346511E-2</c:v>
                </c:pt>
                <c:pt idx="202">
                  <c:v>0.58354830986037065</c:v>
                </c:pt>
                <c:pt idx="203">
                  <c:v>1.1166226139040232</c:v>
                </c:pt>
                <c:pt idx="204">
                  <c:v>0.1799996671045912</c:v>
                </c:pt>
                <c:pt idx="205">
                  <c:v>9.970919277351728E-2</c:v>
                </c:pt>
                <c:pt idx="206">
                  <c:v>0.31331804614128295</c:v>
                </c:pt>
                <c:pt idx="207">
                  <c:v>1.3032377831634245</c:v>
                </c:pt>
                <c:pt idx="208">
                  <c:v>0.23046028491103535</c:v>
                </c:pt>
                <c:pt idx="209">
                  <c:v>0.12323151232169581</c:v>
                </c:pt>
                <c:pt idx="210">
                  <c:v>4.6620546398616874E-2</c:v>
                </c:pt>
                <c:pt idx="211">
                  <c:v>4.2667547663582384E-2</c:v>
                </c:pt>
                <c:pt idx="212">
                  <c:v>1.754173048557758E-2</c:v>
                </c:pt>
                <c:pt idx="213">
                  <c:v>1.2674427513765438E-2</c:v>
                </c:pt>
                <c:pt idx="214">
                  <c:v>1.4175192743291178E-2</c:v>
                </c:pt>
                <c:pt idx="215">
                  <c:v>4.4493909660899465E-2</c:v>
                </c:pt>
                <c:pt idx="216">
                  <c:v>2.215161317961178</c:v>
                </c:pt>
                <c:pt idx="217">
                  <c:v>8.606288078775405</c:v>
                </c:pt>
                <c:pt idx="218">
                  <c:v>1.4352474799719714</c:v>
                </c:pt>
                <c:pt idx="219">
                  <c:v>0.46247862200943501</c:v>
                </c:pt>
                <c:pt idx="220">
                  <c:v>1.2813995268851828</c:v>
                </c:pt>
                <c:pt idx="221">
                  <c:v>1.4333236849578492</c:v>
                </c:pt>
                <c:pt idx="222">
                  <c:v>0.33145757823546307</c:v>
                </c:pt>
                <c:pt idx="223">
                  <c:v>0.26263556265983495</c:v>
                </c:pt>
                <c:pt idx="224">
                  <c:v>7.8229603793732172E-2</c:v>
                </c:pt>
                <c:pt idx="225">
                  <c:v>3.9518567068131581E-2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6.4456371953246341E-2</c:v>
                </c:pt>
                <c:pt idx="231">
                  <c:v>0.28474480165641741</c:v>
                </c:pt>
                <c:pt idx="232">
                  <c:v>4.7673612014599374E-2</c:v>
                </c:pt>
                <c:pt idx="233">
                  <c:v>1.5154570190502741E-2</c:v>
                </c:pt>
                <c:pt idx="234">
                  <c:v>0.22962774163165459</c:v>
                </c:pt>
                <c:pt idx="235">
                  <c:v>0.91061453433498196</c:v>
                </c:pt>
                <c:pt idx="236">
                  <c:v>0.40489863380655122</c:v>
                </c:pt>
                <c:pt idx="237">
                  <c:v>0.55036446500821823</c:v>
                </c:pt>
                <c:pt idx="238">
                  <c:v>0.52798885756486824</c:v>
                </c:pt>
                <c:pt idx="239">
                  <c:v>0.85033657763518944</c:v>
                </c:pt>
                <c:pt idx="240">
                  <c:v>0.30835724961907235</c:v>
                </c:pt>
                <c:pt idx="241">
                  <c:v>0.17679027379803702</c:v>
                </c:pt>
                <c:pt idx="242">
                  <c:v>5.169864779967915E-2</c:v>
                </c:pt>
                <c:pt idx="243">
                  <c:v>4.3673680076663272E-2</c:v>
                </c:pt>
                <c:pt idx="244">
                  <c:v>0.15555808008710226</c:v>
                </c:pt>
                <c:pt idx="245">
                  <c:v>0.77783326817677889</c:v>
                </c:pt>
                <c:pt idx="246">
                  <c:v>0.14235864782682706</c:v>
                </c:pt>
                <c:pt idx="247">
                  <c:v>1.4425480543042298E-2</c:v>
                </c:pt>
                <c:pt idx="248">
                  <c:v>7.7332215222688599E-2</c:v>
                </c:pt>
                <c:pt idx="249">
                  <c:v>0.17113159315901938</c:v>
                </c:pt>
                <c:pt idx="250">
                  <c:v>6.7450102538395729E-2</c:v>
                </c:pt>
                <c:pt idx="251">
                  <c:v>8.1825329541930822E-2</c:v>
                </c:pt>
                <c:pt idx="252">
                  <c:v>1.8643990722539413E-2</c:v>
                </c:pt>
                <c:pt idx="253">
                  <c:v>0</c:v>
                </c:pt>
                <c:pt idx="254">
                  <c:v>2.8256559082430934E-2</c:v>
                </c:pt>
                <c:pt idx="255">
                  <c:v>3.2781336905626482E-3</c:v>
                </c:pt>
                <c:pt idx="256">
                  <c:v>9.142339983473257E-3</c:v>
                </c:pt>
                <c:pt idx="257">
                  <c:v>2.351267196479331E-2</c:v>
                </c:pt>
                <c:pt idx="258">
                  <c:v>2.1835248200019402E-2</c:v>
                </c:pt>
                <c:pt idx="259">
                  <c:v>9.8785815574358615E-2</c:v>
                </c:pt>
                <c:pt idx="260">
                  <c:v>1.5254642215318595E-2</c:v>
                </c:pt>
                <c:pt idx="261">
                  <c:v>5.5512491991944642E-3</c:v>
                </c:pt>
                <c:pt idx="262">
                  <c:v>1.7336624070426413E-2</c:v>
                </c:pt>
                <c:pt idx="263">
                  <c:v>0.12707084432838925</c:v>
                </c:pt>
                <c:pt idx="264">
                  <c:v>2.2414278476775917E-2</c:v>
                </c:pt>
                <c:pt idx="265">
                  <c:v>1.0348751440437452E-3</c:v>
                </c:pt>
                <c:pt idx="266">
                  <c:v>5.3036868599952582E-2</c:v>
                </c:pt>
                <c:pt idx="267">
                  <c:v>0.12531584505134999</c:v>
                </c:pt>
                <c:pt idx="268">
                  <c:v>0.15342952145747052</c:v>
                </c:pt>
                <c:pt idx="269">
                  <c:v>0.27271820254437662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F15D-4F48-B627-340275CBD536}"/>
            </c:ext>
          </c:extLst>
        </c:ser>
        <c:ser>
          <c:idx val="38"/>
          <c:order val="38"/>
          <c:tx>
            <c:strRef>
              <c:f>'Mass Spectra pH 4 pos'!$AN$1</c:f>
              <c:strCache>
                <c:ptCount val="1"/>
              </c:strCache>
            </c:strRef>
          </c:tx>
          <c:spPr>
            <a:ln w="9525" cap="rnd">
              <a:solidFill>
                <a:srgbClr val="8064A2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pos'!$AN$2:$AN$271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3.0445136614174065E-3</c:v>
                </c:pt>
                <c:pt idx="8">
                  <c:v>0</c:v>
                </c:pt>
                <c:pt idx="9">
                  <c:v>4.8050352105573221E-2</c:v>
                </c:pt>
                <c:pt idx="10">
                  <c:v>0</c:v>
                </c:pt>
                <c:pt idx="11">
                  <c:v>0.73644042524351716</c:v>
                </c:pt>
                <c:pt idx="12">
                  <c:v>0.20091848193482109</c:v>
                </c:pt>
                <c:pt idx="13">
                  <c:v>24.971820582936292</c:v>
                </c:pt>
                <c:pt idx="14">
                  <c:v>0.79156919797840342</c:v>
                </c:pt>
                <c:pt idx="15">
                  <c:v>3.8757567903952945</c:v>
                </c:pt>
                <c:pt idx="16">
                  <c:v>1.7909123203173762</c:v>
                </c:pt>
                <c:pt idx="17">
                  <c:v>21.765556696827808</c:v>
                </c:pt>
                <c:pt idx="18">
                  <c:v>1.4292139995021365</c:v>
                </c:pt>
                <c:pt idx="19">
                  <c:v>7.8460785550535581E-2</c:v>
                </c:pt>
                <c:pt idx="20">
                  <c:v>1.6453788166753462E-2</c:v>
                </c:pt>
                <c:pt idx="21">
                  <c:v>4.6767674273898432E-3</c:v>
                </c:pt>
                <c:pt idx="22">
                  <c:v>4.5522085324179538E-3</c:v>
                </c:pt>
                <c:pt idx="23">
                  <c:v>0.18510104014987225</c:v>
                </c:pt>
                <c:pt idx="24">
                  <c:v>0.20700908798872233</c:v>
                </c:pt>
                <c:pt idx="25">
                  <c:v>4.85480714264094</c:v>
                </c:pt>
                <c:pt idx="26">
                  <c:v>0.56769334188238951</c:v>
                </c:pt>
                <c:pt idx="27">
                  <c:v>8.8882945637019795</c:v>
                </c:pt>
                <c:pt idx="28">
                  <c:v>0.47378177585778664</c:v>
                </c:pt>
                <c:pt idx="29">
                  <c:v>1.0822367982763577</c:v>
                </c:pt>
                <c:pt idx="30">
                  <c:v>1.3405314096086294</c:v>
                </c:pt>
                <c:pt idx="31">
                  <c:v>8.7582426937426394</c:v>
                </c:pt>
                <c:pt idx="32">
                  <c:v>0.26428232759427273</c:v>
                </c:pt>
                <c:pt idx="33">
                  <c:v>0.40522288029562509</c:v>
                </c:pt>
                <c:pt idx="34">
                  <c:v>6.6157166271043444</c:v>
                </c:pt>
                <c:pt idx="35">
                  <c:v>100</c:v>
                </c:pt>
                <c:pt idx="36">
                  <c:v>3.8816167612974621</c:v>
                </c:pt>
                <c:pt idx="37">
                  <c:v>3.3632262337490451</c:v>
                </c:pt>
                <c:pt idx="38">
                  <c:v>1.8997100061678198</c:v>
                </c:pt>
                <c:pt idx="39">
                  <c:v>17.48452761603221</c:v>
                </c:pt>
                <c:pt idx="40">
                  <c:v>2.2982616852697308</c:v>
                </c:pt>
                <c:pt idx="41">
                  <c:v>13.418657351498886</c:v>
                </c:pt>
                <c:pt idx="42">
                  <c:v>2.4291806581745035</c:v>
                </c:pt>
                <c:pt idx="43">
                  <c:v>8.0226116517403732</c:v>
                </c:pt>
                <c:pt idx="44">
                  <c:v>1.6617918881761526</c:v>
                </c:pt>
                <c:pt idx="45">
                  <c:v>11.533719364484769</c:v>
                </c:pt>
                <c:pt idx="46">
                  <c:v>0.65929828836053661</c:v>
                </c:pt>
                <c:pt idx="47">
                  <c:v>0.23873297100187837</c:v>
                </c:pt>
                <c:pt idx="48">
                  <c:v>0</c:v>
                </c:pt>
                <c:pt idx="49">
                  <c:v>0</c:v>
                </c:pt>
                <c:pt idx="50">
                  <c:v>0.94334112114308333</c:v>
                </c:pt>
                <c:pt idx="51">
                  <c:v>6.7304316004330502</c:v>
                </c:pt>
                <c:pt idx="52">
                  <c:v>2.6451427638801164</c:v>
                </c:pt>
                <c:pt idx="53">
                  <c:v>13.810624371807945</c:v>
                </c:pt>
                <c:pt idx="54">
                  <c:v>2.1688996417308206</c:v>
                </c:pt>
                <c:pt idx="55">
                  <c:v>8.396000787759851</c:v>
                </c:pt>
                <c:pt idx="56">
                  <c:v>2.1835343115920831</c:v>
                </c:pt>
                <c:pt idx="57">
                  <c:v>2.4642483598606129</c:v>
                </c:pt>
                <c:pt idx="58">
                  <c:v>5.5021823505741922</c:v>
                </c:pt>
                <c:pt idx="59">
                  <c:v>27.436461831689858</c:v>
                </c:pt>
                <c:pt idx="60">
                  <c:v>1.4469757740498956</c:v>
                </c:pt>
                <c:pt idx="61">
                  <c:v>1.2434778647695841</c:v>
                </c:pt>
                <c:pt idx="62">
                  <c:v>15.523336057354442</c:v>
                </c:pt>
                <c:pt idx="63">
                  <c:v>85.857726094022667</c:v>
                </c:pt>
                <c:pt idx="64">
                  <c:v>7.3530802642156194</c:v>
                </c:pt>
                <c:pt idx="65">
                  <c:v>14.65296042328394</c:v>
                </c:pt>
                <c:pt idx="66">
                  <c:v>5.7085912811039856</c:v>
                </c:pt>
                <c:pt idx="67">
                  <c:v>16.761449084828982</c:v>
                </c:pt>
                <c:pt idx="68">
                  <c:v>1.1769829842178112</c:v>
                </c:pt>
                <c:pt idx="69">
                  <c:v>0.86138002451743756</c:v>
                </c:pt>
                <c:pt idx="70">
                  <c:v>0.81127234044988794</c:v>
                </c:pt>
                <c:pt idx="71">
                  <c:v>2.9307864235505185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2.3092854344924709</c:v>
                </c:pt>
                <c:pt idx="78">
                  <c:v>0.69665842380943199</c:v>
                </c:pt>
                <c:pt idx="79">
                  <c:v>2.5212573661193081</c:v>
                </c:pt>
                <c:pt idx="80">
                  <c:v>17.925590908977767</c:v>
                </c:pt>
                <c:pt idx="81">
                  <c:v>79.439795453148633</c:v>
                </c:pt>
                <c:pt idx="82">
                  <c:v>4.8304569764438376</c:v>
                </c:pt>
                <c:pt idx="83">
                  <c:v>0.71284200233410178</c:v>
                </c:pt>
                <c:pt idx="84">
                  <c:v>0.16514330103060065</c:v>
                </c:pt>
                <c:pt idx="85">
                  <c:v>0.41513879445028684</c:v>
                </c:pt>
                <c:pt idx="86">
                  <c:v>6.2815143002528639</c:v>
                </c:pt>
                <c:pt idx="87">
                  <c:v>22.037129775501828</c:v>
                </c:pt>
                <c:pt idx="88">
                  <c:v>3.9839528093563796</c:v>
                </c:pt>
                <c:pt idx="89">
                  <c:v>8.3287527350200126</c:v>
                </c:pt>
                <c:pt idx="90">
                  <c:v>1.377509912069486</c:v>
                </c:pt>
                <c:pt idx="91">
                  <c:v>2.6438838306691697</c:v>
                </c:pt>
                <c:pt idx="92">
                  <c:v>0.28326103217215098</c:v>
                </c:pt>
                <c:pt idx="93">
                  <c:v>8.3657754666295561E-2</c:v>
                </c:pt>
                <c:pt idx="94">
                  <c:v>0.3716246035271899</c:v>
                </c:pt>
                <c:pt idx="95">
                  <c:v>1.0920496423030128</c:v>
                </c:pt>
                <c:pt idx="96">
                  <c:v>0.43620865470370318</c:v>
                </c:pt>
                <c:pt idx="97">
                  <c:v>1.1734285635329034</c:v>
                </c:pt>
                <c:pt idx="98">
                  <c:v>3.5321575495465694</c:v>
                </c:pt>
                <c:pt idx="99">
                  <c:v>13.597023468478497</c:v>
                </c:pt>
                <c:pt idx="100">
                  <c:v>5.3546369470082347</c:v>
                </c:pt>
                <c:pt idx="101">
                  <c:v>14.805404309601123</c:v>
                </c:pt>
                <c:pt idx="102">
                  <c:v>1.7731154959818434</c:v>
                </c:pt>
                <c:pt idx="103">
                  <c:v>1.8903443571762668</c:v>
                </c:pt>
                <c:pt idx="104">
                  <c:v>5.7794757245353239</c:v>
                </c:pt>
                <c:pt idx="105">
                  <c:v>18.010903905373727</c:v>
                </c:pt>
                <c:pt idx="106">
                  <c:v>2.0117969147212351</c:v>
                </c:pt>
                <c:pt idx="107">
                  <c:v>1.7919531712419678</c:v>
                </c:pt>
                <c:pt idx="108">
                  <c:v>1.1217801698892746</c:v>
                </c:pt>
                <c:pt idx="109">
                  <c:v>2.1875744240045392</c:v>
                </c:pt>
                <c:pt idx="110">
                  <c:v>0</c:v>
                </c:pt>
                <c:pt idx="111">
                  <c:v>0</c:v>
                </c:pt>
                <c:pt idx="112">
                  <c:v>0.95203840356972824</c:v>
                </c:pt>
                <c:pt idx="113">
                  <c:v>3.9197691285278493</c:v>
                </c:pt>
                <c:pt idx="114">
                  <c:v>2.9261628915467934</c:v>
                </c:pt>
                <c:pt idx="115">
                  <c:v>7.7430467540946761</c:v>
                </c:pt>
                <c:pt idx="116">
                  <c:v>2.0062274220450047</c:v>
                </c:pt>
                <c:pt idx="117">
                  <c:v>3.6347581083253528</c:v>
                </c:pt>
                <c:pt idx="118">
                  <c:v>3.0670246419464076</c:v>
                </c:pt>
                <c:pt idx="119">
                  <c:v>9.272085767001812</c:v>
                </c:pt>
                <c:pt idx="120">
                  <c:v>0.85354017450671504</c:v>
                </c:pt>
                <c:pt idx="121">
                  <c:v>0.38469167767289114</c:v>
                </c:pt>
                <c:pt idx="122">
                  <c:v>2.2790086752976624</c:v>
                </c:pt>
                <c:pt idx="123">
                  <c:v>6.8141975643607093</c:v>
                </c:pt>
                <c:pt idx="124">
                  <c:v>1.2096455735873552</c:v>
                </c:pt>
                <c:pt idx="125">
                  <c:v>1.9185443832650111</c:v>
                </c:pt>
                <c:pt idx="126">
                  <c:v>0.66911528167405498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0.23484409355447289</c:v>
                </c:pt>
                <c:pt idx="131">
                  <c:v>0.84449983079251889</c:v>
                </c:pt>
                <c:pt idx="132">
                  <c:v>4.6541929564522517</c:v>
                </c:pt>
                <c:pt idx="133">
                  <c:v>11.692502501406748</c:v>
                </c:pt>
                <c:pt idx="134">
                  <c:v>1.4150805666010162</c:v>
                </c:pt>
                <c:pt idx="135">
                  <c:v>1.0628976720502021</c:v>
                </c:pt>
                <c:pt idx="136">
                  <c:v>0.28140895336790722</c:v>
                </c:pt>
                <c:pt idx="137">
                  <c:v>0.59657154356849285</c:v>
                </c:pt>
                <c:pt idx="138">
                  <c:v>0.103486676746445</c:v>
                </c:pt>
                <c:pt idx="139">
                  <c:v>0.16720648069585475</c:v>
                </c:pt>
                <c:pt idx="140">
                  <c:v>0.2321499940773134</c:v>
                </c:pt>
                <c:pt idx="141">
                  <c:v>0.41507770270368766</c:v>
                </c:pt>
                <c:pt idx="142">
                  <c:v>2.8239763494684551</c:v>
                </c:pt>
                <c:pt idx="143">
                  <c:v>8.178258684553537</c:v>
                </c:pt>
                <c:pt idx="144">
                  <c:v>2.7507565519484696</c:v>
                </c:pt>
                <c:pt idx="145">
                  <c:v>4.0285116941842949</c:v>
                </c:pt>
                <c:pt idx="146">
                  <c:v>1.8360173730774858</c:v>
                </c:pt>
                <c:pt idx="147">
                  <c:v>3.9827881910239626</c:v>
                </c:pt>
                <c:pt idx="148">
                  <c:v>0.44981431661602428</c:v>
                </c:pt>
                <c:pt idx="149">
                  <c:v>9.7224593301100587E-2</c:v>
                </c:pt>
                <c:pt idx="150">
                  <c:v>0.29280681309557005</c:v>
                </c:pt>
                <c:pt idx="151">
                  <c:v>0.85787831229225109</c:v>
                </c:pt>
                <c:pt idx="152">
                  <c:v>0.15424527720232969</c:v>
                </c:pt>
                <c:pt idx="153">
                  <c:v>0.23047001963055985</c:v>
                </c:pt>
                <c:pt idx="154">
                  <c:v>7.1048288343139643E-2</c:v>
                </c:pt>
                <c:pt idx="155">
                  <c:v>5.647259601054494E-2</c:v>
                </c:pt>
                <c:pt idx="156">
                  <c:v>0</c:v>
                </c:pt>
                <c:pt idx="157">
                  <c:v>0</c:v>
                </c:pt>
                <c:pt idx="158">
                  <c:v>0.14530276834776459</c:v>
                </c:pt>
                <c:pt idx="159">
                  <c:v>0.31791292647043995</c:v>
                </c:pt>
                <c:pt idx="160">
                  <c:v>2.3810236343051168</c:v>
                </c:pt>
                <c:pt idx="161">
                  <c:v>7.2123865931238589</c:v>
                </c:pt>
                <c:pt idx="162">
                  <c:v>0.85372795344907781</c:v>
                </c:pt>
                <c:pt idx="163">
                  <c:v>0.21344843003945727</c:v>
                </c:pt>
                <c:pt idx="164">
                  <c:v>0.9367929776944196</c:v>
                </c:pt>
                <c:pt idx="165">
                  <c:v>2.0375208264176967</c:v>
                </c:pt>
                <c:pt idx="166">
                  <c:v>0.44137278141489883</c:v>
                </c:pt>
                <c:pt idx="167">
                  <c:v>0.24227706995243478</c:v>
                </c:pt>
                <c:pt idx="168">
                  <c:v>0.36758014104761522</c:v>
                </c:pt>
                <c:pt idx="169">
                  <c:v>8.4872761883369924E-2</c:v>
                </c:pt>
                <c:pt idx="170">
                  <c:v>1.4971657498052728</c:v>
                </c:pt>
                <c:pt idx="171">
                  <c:v>5.2773477381482063</c:v>
                </c:pt>
                <c:pt idx="172">
                  <c:v>0.72930306602229678</c:v>
                </c:pt>
                <c:pt idx="173">
                  <c:v>1.2466481030842331</c:v>
                </c:pt>
                <c:pt idx="174">
                  <c:v>2.5388370725836196</c:v>
                </c:pt>
                <c:pt idx="175">
                  <c:v>1.1470518401039247</c:v>
                </c:pt>
                <c:pt idx="176">
                  <c:v>0.26649273734411888</c:v>
                </c:pt>
                <c:pt idx="177">
                  <c:v>9.0806918315398472E-2</c:v>
                </c:pt>
                <c:pt idx="178">
                  <c:v>0.16653921194156926</c:v>
                </c:pt>
                <c:pt idx="179">
                  <c:v>0.5758930759628399</c:v>
                </c:pt>
                <c:pt idx="180">
                  <c:v>7.6292219604120817E-2</c:v>
                </c:pt>
                <c:pt idx="181">
                  <c:v>2.9317236735528319E-2</c:v>
                </c:pt>
                <c:pt idx="182">
                  <c:v>2.4914687113002789E-2</c:v>
                </c:pt>
                <c:pt idx="183">
                  <c:v>0.20277972670395386</c:v>
                </c:pt>
                <c:pt idx="184">
                  <c:v>0.40769902062880492</c:v>
                </c:pt>
                <c:pt idx="185">
                  <c:v>8.098125341394731E-2</c:v>
                </c:pt>
                <c:pt idx="186">
                  <c:v>5.1792287127075329E-2</c:v>
                </c:pt>
                <c:pt idx="187">
                  <c:v>8.9848625824403519E-2</c:v>
                </c:pt>
                <c:pt idx="188">
                  <c:v>5.1281258544175747</c:v>
                </c:pt>
                <c:pt idx="189">
                  <c:v>19.369374439868892</c:v>
                </c:pt>
                <c:pt idx="190">
                  <c:v>2.7363632711948269</c:v>
                </c:pt>
                <c:pt idx="191">
                  <c:v>0.52019837185458173</c:v>
                </c:pt>
                <c:pt idx="192">
                  <c:v>2.0115307048055251</c:v>
                </c:pt>
                <c:pt idx="193">
                  <c:v>3.4175691076657242</c:v>
                </c:pt>
                <c:pt idx="194">
                  <c:v>0.7973405182543023</c:v>
                </c:pt>
                <c:pt idx="195">
                  <c:v>0.35284091452437977</c:v>
                </c:pt>
                <c:pt idx="196">
                  <c:v>8.2837131314016973E-2</c:v>
                </c:pt>
                <c:pt idx="197">
                  <c:v>3.015319787438718E-2</c:v>
                </c:pt>
                <c:pt idx="198">
                  <c:v>0.17534278504319389</c:v>
                </c:pt>
                <c:pt idx="199">
                  <c:v>0.75908051834469981</c:v>
                </c:pt>
                <c:pt idx="200">
                  <c:v>0.12992124640318092</c:v>
                </c:pt>
                <c:pt idx="201">
                  <c:v>3.3805636516893237E-2</c:v>
                </c:pt>
                <c:pt idx="202">
                  <c:v>0.71626639951729487</c:v>
                </c:pt>
                <c:pt idx="203">
                  <c:v>1.5638258126046594</c:v>
                </c:pt>
                <c:pt idx="204">
                  <c:v>0.23494789430820223</c:v>
                </c:pt>
                <c:pt idx="205">
                  <c:v>0.14007499770545598</c:v>
                </c:pt>
                <c:pt idx="206">
                  <c:v>0.37800317654900412</c:v>
                </c:pt>
                <c:pt idx="207">
                  <c:v>1.5940586126113507</c:v>
                </c:pt>
                <c:pt idx="208">
                  <c:v>0.29717709038919121</c:v>
                </c:pt>
                <c:pt idx="209">
                  <c:v>0.22245610843630384</c:v>
                </c:pt>
                <c:pt idx="210">
                  <c:v>9.2121899658591536E-2</c:v>
                </c:pt>
                <c:pt idx="211">
                  <c:v>8.2159924656985295E-2</c:v>
                </c:pt>
                <c:pt idx="212">
                  <c:v>2.7383858378271217E-2</c:v>
                </c:pt>
                <c:pt idx="213">
                  <c:v>1.5038258956341009E-2</c:v>
                </c:pt>
                <c:pt idx="214">
                  <c:v>3.1047895100591322E-2</c:v>
                </c:pt>
                <c:pt idx="215">
                  <c:v>6.3104168171648156E-2</c:v>
                </c:pt>
                <c:pt idx="216">
                  <c:v>3.214742460249465</c:v>
                </c:pt>
                <c:pt idx="217">
                  <c:v>12.387993417813602</c:v>
                </c:pt>
                <c:pt idx="218">
                  <c:v>1.9927128844017263</c:v>
                </c:pt>
                <c:pt idx="219">
                  <c:v>0.62485932549088552</c:v>
                </c:pt>
                <c:pt idx="220">
                  <c:v>1.887239828663128</c:v>
                </c:pt>
                <c:pt idx="221">
                  <c:v>2.0345940762239123</c:v>
                </c:pt>
                <c:pt idx="222">
                  <c:v>0.4865852416812565</c:v>
                </c:pt>
                <c:pt idx="223">
                  <c:v>0.40282113603639141</c:v>
                </c:pt>
                <c:pt idx="224">
                  <c:v>9.6385162093980181E-2</c:v>
                </c:pt>
                <c:pt idx="225">
                  <c:v>3.3274666730509043E-2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0.10863568773500472</c:v>
                </c:pt>
                <c:pt idx="231">
                  <c:v>0.40139611874027409</c:v>
                </c:pt>
                <c:pt idx="232">
                  <c:v>6.2350303884267953E-2</c:v>
                </c:pt>
                <c:pt idx="233">
                  <c:v>7.5423415818859718E-3</c:v>
                </c:pt>
                <c:pt idx="234">
                  <c:v>0.27229671718783149</c:v>
                </c:pt>
                <c:pt idx="235">
                  <c:v>1.1962051832284122</c:v>
                </c:pt>
                <c:pt idx="236">
                  <c:v>0.61965063510153107</c:v>
                </c:pt>
                <c:pt idx="237">
                  <c:v>0.92379575773580591</c:v>
                </c:pt>
                <c:pt idx="238">
                  <c:v>0.91426355448327878</c:v>
                </c:pt>
                <c:pt idx="239">
                  <c:v>1.4241240814518188</c:v>
                </c:pt>
                <c:pt idx="240">
                  <c:v>0.55745305213233176</c:v>
                </c:pt>
                <c:pt idx="241">
                  <c:v>0.37444865887693135</c:v>
                </c:pt>
                <c:pt idx="242">
                  <c:v>0.10489997659422354</c:v>
                </c:pt>
                <c:pt idx="243">
                  <c:v>6.6808913981592666E-2</c:v>
                </c:pt>
                <c:pt idx="244">
                  <c:v>0.20454583376247193</c:v>
                </c:pt>
                <c:pt idx="245">
                  <c:v>1.0155236103829475</c:v>
                </c:pt>
                <c:pt idx="246">
                  <c:v>0.2078166549505269</c:v>
                </c:pt>
                <c:pt idx="247">
                  <c:v>2.0319066890161466E-2</c:v>
                </c:pt>
                <c:pt idx="248">
                  <c:v>0.11107831406434882</c:v>
                </c:pt>
                <c:pt idx="249">
                  <c:v>0.2375572220822344</c:v>
                </c:pt>
                <c:pt idx="250">
                  <c:v>0.11568967965824097</c:v>
                </c:pt>
                <c:pt idx="251">
                  <c:v>0.15871458127298996</c:v>
                </c:pt>
                <c:pt idx="252">
                  <c:v>5.8954054546183091E-2</c:v>
                </c:pt>
                <c:pt idx="253">
                  <c:v>0</c:v>
                </c:pt>
                <c:pt idx="254">
                  <c:v>6.627860937111571E-2</c:v>
                </c:pt>
                <c:pt idx="255">
                  <c:v>8.7751102505790653E-3</c:v>
                </c:pt>
                <c:pt idx="256">
                  <c:v>2.2785205289772133E-2</c:v>
                </c:pt>
                <c:pt idx="257">
                  <c:v>3.1021321354054589E-2</c:v>
                </c:pt>
                <c:pt idx="258">
                  <c:v>2.9487318780927179E-2</c:v>
                </c:pt>
                <c:pt idx="259">
                  <c:v>0.14207932385316929</c:v>
                </c:pt>
                <c:pt idx="260">
                  <c:v>3.1162418429295315E-2</c:v>
                </c:pt>
                <c:pt idx="261">
                  <c:v>2.5792357911829595E-3</c:v>
                </c:pt>
                <c:pt idx="262">
                  <c:v>3.5398378873137182E-2</c:v>
                </c:pt>
                <c:pt idx="263">
                  <c:v>0.16783144355508881</c:v>
                </c:pt>
                <c:pt idx="264">
                  <c:v>3.0978158329096808E-2</c:v>
                </c:pt>
                <c:pt idx="265">
                  <c:v>0</c:v>
                </c:pt>
                <c:pt idx="266">
                  <c:v>9.1502972692896117E-2</c:v>
                </c:pt>
                <c:pt idx="267">
                  <c:v>0.19913809450526393</c:v>
                </c:pt>
                <c:pt idx="268">
                  <c:v>0.33407182369382304</c:v>
                </c:pt>
                <c:pt idx="269">
                  <c:v>0.55379146851510952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F15D-4F48-B627-340275CBD536}"/>
            </c:ext>
          </c:extLst>
        </c:ser>
        <c:ser>
          <c:idx val="39"/>
          <c:order val="39"/>
          <c:tx>
            <c:strRef>
              <c:f>'Mass Spectra pH 4 pos'!$AO$1</c:f>
              <c:strCache>
                <c:ptCount val="1"/>
              </c:strCache>
            </c:strRef>
          </c:tx>
          <c:spPr>
            <a:ln w="9525" cap="rnd">
              <a:solidFill>
                <a:srgbClr val="8064A2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pos'!$AO$2:$AO$271</c:f>
              <c:numCache>
                <c:formatCode>General</c:formatCode>
                <c:ptCount val="270"/>
                <c:pt idx="0">
                  <c:v>3.9721344899910178E-3</c:v>
                </c:pt>
                <c:pt idx="1">
                  <c:v>0</c:v>
                </c:pt>
                <c:pt idx="2">
                  <c:v>0</c:v>
                </c:pt>
                <c:pt idx="3">
                  <c:v>0.50805824309458858</c:v>
                </c:pt>
                <c:pt idx="4">
                  <c:v>7.5357432616260017E-2</c:v>
                </c:pt>
                <c:pt idx="5">
                  <c:v>0</c:v>
                </c:pt>
                <c:pt idx="6">
                  <c:v>9.6027667586644715E-4</c:v>
                </c:pt>
                <c:pt idx="7">
                  <c:v>4.7498201407855119E-4</c:v>
                </c:pt>
                <c:pt idx="8">
                  <c:v>0</c:v>
                </c:pt>
                <c:pt idx="9">
                  <c:v>0</c:v>
                </c:pt>
                <c:pt idx="10">
                  <c:v>1.7668374492285335E-3</c:v>
                </c:pt>
                <c:pt idx="11">
                  <c:v>0.36315715269803578</c:v>
                </c:pt>
                <c:pt idx="12">
                  <c:v>0.4295006418873013</c:v>
                </c:pt>
                <c:pt idx="13">
                  <c:v>15.547824232119986</c:v>
                </c:pt>
                <c:pt idx="14">
                  <c:v>0.57761956254206193</c:v>
                </c:pt>
                <c:pt idx="15">
                  <c:v>3.4991403270064532</c:v>
                </c:pt>
                <c:pt idx="16">
                  <c:v>4.4619750282425228</c:v>
                </c:pt>
                <c:pt idx="17">
                  <c:v>16.683155857469746</c:v>
                </c:pt>
                <c:pt idx="18">
                  <c:v>1.2768802352818791</c:v>
                </c:pt>
                <c:pt idx="19">
                  <c:v>7.0471995836496951E-2</c:v>
                </c:pt>
                <c:pt idx="20">
                  <c:v>1.6748871355708926E-2</c:v>
                </c:pt>
                <c:pt idx="21">
                  <c:v>9.6016165857912856E-3</c:v>
                </c:pt>
                <c:pt idx="22">
                  <c:v>4.9302406151041417E-4</c:v>
                </c:pt>
                <c:pt idx="23">
                  <c:v>5.8239635251924333E-2</c:v>
                </c:pt>
                <c:pt idx="24">
                  <c:v>0.17834906847311813</c:v>
                </c:pt>
                <c:pt idx="25">
                  <c:v>3.4695517291397753</c:v>
                </c:pt>
                <c:pt idx="26">
                  <c:v>0.45885583478070635</c:v>
                </c:pt>
                <c:pt idx="27">
                  <c:v>6.0486436511344364</c:v>
                </c:pt>
                <c:pt idx="28">
                  <c:v>0.34020422689119673</c:v>
                </c:pt>
                <c:pt idx="29">
                  <c:v>0.84849759636742927</c:v>
                </c:pt>
                <c:pt idx="30">
                  <c:v>1.0498097953556467</c:v>
                </c:pt>
                <c:pt idx="31">
                  <c:v>5.6672177580950294</c:v>
                </c:pt>
                <c:pt idx="32">
                  <c:v>0.24830327160592217</c:v>
                </c:pt>
                <c:pt idx="33">
                  <c:v>0.39316403448306358</c:v>
                </c:pt>
                <c:pt idx="34">
                  <c:v>7.3538909337506109</c:v>
                </c:pt>
                <c:pt idx="35">
                  <c:v>100</c:v>
                </c:pt>
                <c:pt idx="36">
                  <c:v>3.8566996868895704</c:v>
                </c:pt>
                <c:pt idx="37">
                  <c:v>2.315535494169584</c:v>
                </c:pt>
                <c:pt idx="38">
                  <c:v>1.2425095054489714</c:v>
                </c:pt>
                <c:pt idx="39">
                  <c:v>10.243421505907964</c:v>
                </c:pt>
                <c:pt idx="40">
                  <c:v>1.4976752268011928</c:v>
                </c:pt>
                <c:pt idx="41">
                  <c:v>7.9114403184824242</c:v>
                </c:pt>
                <c:pt idx="42">
                  <c:v>1.5478293316685006</c:v>
                </c:pt>
                <c:pt idx="43">
                  <c:v>4.7622381669088085</c:v>
                </c:pt>
                <c:pt idx="44">
                  <c:v>1.0738394015335864</c:v>
                </c:pt>
                <c:pt idx="45">
                  <c:v>6.8729178387631222</c:v>
                </c:pt>
                <c:pt idx="46">
                  <c:v>0.43794311755192744</c:v>
                </c:pt>
                <c:pt idx="47">
                  <c:v>0.10175731146071788</c:v>
                </c:pt>
                <c:pt idx="48">
                  <c:v>0</c:v>
                </c:pt>
                <c:pt idx="49">
                  <c:v>0</c:v>
                </c:pt>
                <c:pt idx="50">
                  <c:v>0.47345943564439952</c:v>
                </c:pt>
                <c:pt idx="51">
                  <c:v>3.6968716358272422</c:v>
                </c:pt>
                <c:pt idx="52">
                  <c:v>1.6372367975576958</c:v>
                </c:pt>
                <c:pt idx="53">
                  <c:v>8.1931139702884934</c:v>
                </c:pt>
                <c:pt idx="54">
                  <c:v>1.3059584135067823</c:v>
                </c:pt>
                <c:pt idx="55">
                  <c:v>4.9037484154510453</c:v>
                </c:pt>
                <c:pt idx="56">
                  <c:v>1.311921599479023</c:v>
                </c:pt>
                <c:pt idx="57">
                  <c:v>1.4586213544342272</c:v>
                </c:pt>
                <c:pt idx="58">
                  <c:v>3.5226217980594123</c:v>
                </c:pt>
                <c:pt idx="59">
                  <c:v>16.36198985576258</c:v>
                </c:pt>
                <c:pt idx="60">
                  <c:v>0.88596758670508668</c:v>
                </c:pt>
                <c:pt idx="61">
                  <c:v>0.60749972067904434</c:v>
                </c:pt>
                <c:pt idx="62">
                  <c:v>9.1588084272535379</c:v>
                </c:pt>
                <c:pt idx="63">
                  <c:v>45.888340934812263</c:v>
                </c:pt>
                <c:pt idx="64">
                  <c:v>3.9695786888117861</c:v>
                </c:pt>
                <c:pt idx="65">
                  <c:v>6.7634479293512326</c:v>
                </c:pt>
                <c:pt idx="66">
                  <c:v>2.8643969258571165</c:v>
                </c:pt>
                <c:pt idx="67">
                  <c:v>7.9066159517918901</c:v>
                </c:pt>
                <c:pt idx="68">
                  <c:v>0.60594147766523709</c:v>
                </c:pt>
                <c:pt idx="69">
                  <c:v>0.4742756888039813</c:v>
                </c:pt>
                <c:pt idx="70">
                  <c:v>0.38194648648324164</c:v>
                </c:pt>
                <c:pt idx="71">
                  <c:v>1.3072440700054515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1.2348226391909536</c:v>
                </c:pt>
                <c:pt idx="78">
                  <c:v>0.4694365526122633</c:v>
                </c:pt>
                <c:pt idx="79">
                  <c:v>1.5097650989679838</c:v>
                </c:pt>
                <c:pt idx="80">
                  <c:v>13.173887485091088</c:v>
                </c:pt>
                <c:pt idx="81">
                  <c:v>54.789380293608872</c:v>
                </c:pt>
                <c:pt idx="82">
                  <c:v>3.3204733876613424</c:v>
                </c:pt>
                <c:pt idx="83">
                  <c:v>0.51121829585651835</c:v>
                </c:pt>
                <c:pt idx="84">
                  <c:v>0.11813668321527684</c:v>
                </c:pt>
                <c:pt idx="85">
                  <c:v>0.25721278962937838</c:v>
                </c:pt>
                <c:pt idx="86">
                  <c:v>3.9640219741757208</c:v>
                </c:pt>
                <c:pt idx="87">
                  <c:v>12.911269619225235</c:v>
                </c:pt>
                <c:pt idx="88">
                  <c:v>2.3172635080057873</c:v>
                </c:pt>
                <c:pt idx="89">
                  <c:v>4.4774766956452261</c:v>
                </c:pt>
                <c:pt idx="90">
                  <c:v>0.76914129714118096</c:v>
                </c:pt>
                <c:pt idx="91">
                  <c:v>1.2414406597728029</c:v>
                </c:pt>
                <c:pt idx="92">
                  <c:v>0.12008064606996979</c:v>
                </c:pt>
                <c:pt idx="93">
                  <c:v>0.1154659156473449</c:v>
                </c:pt>
                <c:pt idx="94">
                  <c:v>0.24921366141574852</c:v>
                </c:pt>
                <c:pt idx="95">
                  <c:v>0.74922388849295718</c:v>
                </c:pt>
                <c:pt idx="96">
                  <c:v>0.30138458261967943</c:v>
                </c:pt>
                <c:pt idx="97">
                  <c:v>0.74181736218403926</c:v>
                </c:pt>
                <c:pt idx="98">
                  <c:v>2.959157440718156</c:v>
                </c:pt>
                <c:pt idx="99">
                  <c:v>12.068303981449249</c:v>
                </c:pt>
                <c:pt idx="100">
                  <c:v>3.7051773422244083</c:v>
                </c:pt>
                <c:pt idx="101">
                  <c:v>8.7730126599449267</c:v>
                </c:pt>
                <c:pt idx="102">
                  <c:v>1.0979203125223214</c:v>
                </c:pt>
                <c:pt idx="103">
                  <c:v>1.0115160048356409</c:v>
                </c:pt>
                <c:pt idx="104">
                  <c:v>3.3612863180382635</c:v>
                </c:pt>
                <c:pt idx="105">
                  <c:v>9.6799212260097214</c:v>
                </c:pt>
                <c:pt idx="106">
                  <c:v>1.1769453708472579</c:v>
                </c:pt>
                <c:pt idx="107">
                  <c:v>1.1552570396212485</c:v>
                </c:pt>
                <c:pt idx="108">
                  <c:v>0.65266387363764555</c:v>
                </c:pt>
                <c:pt idx="109">
                  <c:v>1.1449285275410477</c:v>
                </c:pt>
                <c:pt idx="110">
                  <c:v>0</c:v>
                </c:pt>
                <c:pt idx="111">
                  <c:v>0</c:v>
                </c:pt>
                <c:pt idx="112">
                  <c:v>0.54168147137443834</c:v>
                </c:pt>
                <c:pt idx="113">
                  <c:v>1.9908919898300947</c:v>
                </c:pt>
                <c:pt idx="114">
                  <c:v>1.8231632227706545</c:v>
                </c:pt>
                <c:pt idx="115">
                  <c:v>4.5676293653685578</c:v>
                </c:pt>
                <c:pt idx="116">
                  <c:v>1.2164840901094738</c:v>
                </c:pt>
                <c:pt idx="117">
                  <c:v>1.9217876797784486</c:v>
                </c:pt>
                <c:pt idx="118">
                  <c:v>1.9534654754001552</c:v>
                </c:pt>
                <c:pt idx="119">
                  <c:v>5.3671966955549673</c:v>
                </c:pt>
                <c:pt idx="120">
                  <c:v>0.54923401762830426</c:v>
                </c:pt>
                <c:pt idx="121">
                  <c:v>0.27230086394041986</c:v>
                </c:pt>
                <c:pt idx="122">
                  <c:v>1.5700971356517954</c:v>
                </c:pt>
                <c:pt idx="123">
                  <c:v>4.3968716323997281</c:v>
                </c:pt>
                <c:pt idx="124">
                  <c:v>0.79890574900299738</c:v>
                </c:pt>
                <c:pt idx="125">
                  <c:v>1.191401830542594</c:v>
                </c:pt>
                <c:pt idx="126">
                  <c:v>0.37886930461078777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0.13908033931504266</c:v>
                </c:pt>
                <c:pt idx="131">
                  <c:v>0.47308836593070214</c:v>
                </c:pt>
                <c:pt idx="132">
                  <c:v>2.602774933963087</c:v>
                </c:pt>
                <c:pt idx="133">
                  <c:v>6.1154686407215113</c:v>
                </c:pt>
                <c:pt idx="134">
                  <c:v>0.76512015348145235</c:v>
                </c:pt>
                <c:pt idx="135">
                  <c:v>0.55023281152486403</c:v>
                </c:pt>
                <c:pt idx="136">
                  <c:v>0.19787870486687931</c:v>
                </c:pt>
                <c:pt idx="137">
                  <c:v>0.35451071761101471</c:v>
                </c:pt>
                <c:pt idx="138">
                  <c:v>6.0188286161994883E-2</c:v>
                </c:pt>
                <c:pt idx="139">
                  <c:v>6.7077385852671215E-2</c:v>
                </c:pt>
                <c:pt idx="140">
                  <c:v>0.13131616268263299</c:v>
                </c:pt>
                <c:pt idx="141">
                  <c:v>0.19951581003454844</c:v>
                </c:pt>
                <c:pt idx="142">
                  <c:v>1.8953540139420393</c:v>
                </c:pt>
                <c:pt idx="143">
                  <c:v>4.9421320042203938</c:v>
                </c:pt>
                <c:pt idx="144">
                  <c:v>1.7614070240843418</c:v>
                </c:pt>
                <c:pt idx="145">
                  <c:v>2.466215691691235</c:v>
                </c:pt>
                <c:pt idx="146">
                  <c:v>1.04123319502</c:v>
                </c:pt>
                <c:pt idx="147">
                  <c:v>2.1001878877790787</c:v>
                </c:pt>
                <c:pt idx="148">
                  <c:v>0.23474413675509817</c:v>
                </c:pt>
                <c:pt idx="149">
                  <c:v>4.4236119236693579E-2</c:v>
                </c:pt>
                <c:pt idx="150">
                  <c:v>0.18768587761430627</c:v>
                </c:pt>
                <c:pt idx="151">
                  <c:v>0.51842958844758225</c:v>
                </c:pt>
                <c:pt idx="152">
                  <c:v>8.8251860566813278E-2</c:v>
                </c:pt>
                <c:pt idx="153">
                  <c:v>9.2007907970247174E-2</c:v>
                </c:pt>
                <c:pt idx="154">
                  <c:v>2.9854107255935909E-2</c:v>
                </c:pt>
                <c:pt idx="155">
                  <c:v>2.7900208144646228E-2</c:v>
                </c:pt>
                <c:pt idx="156">
                  <c:v>0</c:v>
                </c:pt>
                <c:pt idx="157">
                  <c:v>0</c:v>
                </c:pt>
                <c:pt idx="158">
                  <c:v>7.9685180970317349E-2</c:v>
                </c:pt>
                <c:pt idx="159">
                  <c:v>0.16520094872543328</c:v>
                </c:pt>
                <c:pt idx="160">
                  <c:v>1.4611861018194121</c:v>
                </c:pt>
                <c:pt idx="161">
                  <c:v>4.2652450945480274</c:v>
                </c:pt>
                <c:pt idx="162">
                  <c:v>0.51862815056466605</c:v>
                </c:pt>
                <c:pt idx="163">
                  <c:v>0.11307750991075496</c:v>
                </c:pt>
                <c:pt idx="164">
                  <c:v>0.52045243757591786</c:v>
                </c:pt>
                <c:pt idx="165">
                  <c:v>1.0069738441400737</c:v>
                </c:pt>
                <c:pt idx="166">
                  <c:v>0.21724734421062311</c:v>
                </c:pt>
                <c:pt idx="167">
                  <c:v>0.11966234743749582</c:v>
                </c:pt>
                <c:pt idx="168">
                  <c:v>0.16929149923774331</c:v>
                </c:pt>
                <c:pt idx="169">
                  <c:v>3.7199896663540906E-2</c:v>
                </c:pt>
                <c:pt idx="170">
                  <c:v>0.86557071969029087</c:v>
                </c:pt>
                <c:pt idx="171">
                  <c:v>2.9134001782800212</c:v>
                </c:pt>
                <c:pt idx="172">
                  <c:v>0.40373053375286927</c:v>
                </c:pt>
                <c:pt idx="173">
                  <c:v>0.66098384389839593</c:v>
                </c:pt>
                <c:pt idx="174">
                  <c:v>1.0897817845686986</c:v>
                </c:pt>
                <c:pt idx="175">
                  <c:v>0.31161697903199093</c:v>
                </c:pt>
                <c:pt idx="176">
                  <c:v>9.5617125171708062E-2</c:v>
                </c:pt>
                <c:pt idx="177">
                  <c:v>2.6541037384028E-2</c:v>
                </c:pt>
                <c:pt idx="178">
                  <c:v>0.10896560612664775</c:v>
                </c:pt>
                <c:pt idx="179">
                  <c:v>0.37037458485382357</c:v>
                </c:pt>
                <c:pt idx="180">
                  <c:v>6.0541398383123515E-2</c:v>
                </c:pt>
                <c:pt idx="181">
                  <c:v>1.0092040245553133E-2</c:v>
                </c:pt>
                <c:pt idx="182">
                  <c:v>9.5706784440438113E-3</c:v>
                </c:pt>
                <c:pt idx="183">
                  <c:v>0.10621489489953984</c:v>
                </c:pt>
                <c:pt idx="184">
                  <c:v>0.19501783314931243</c:v>
                </c:pt>
                <c:pt idx="185">
                  <c:v>4.1965804675877572E-2</c:v>
                </c:pt>
                <c:pt idx="186">
                  <c:v>3.0662425584485224E-2</c:v>
                </c:pt>
                <c:pt idx="187">
                  <c:v>5.0724600421279256E-2</c:v>
                </c:pt>
                <c:pt idx="188">
                  <c:v>3.2284871769692072</c:v>
                </c:pt>
                <c:pt idx="189">
                  <c:v>11.225852523084646</c:v>
                </c:pt>
                <c:pt idx="190">
                  <c:v>1.5551445111192566</c:v>
                </c:pt>
                <c:pt idx="191">
                  <c:v>0.35182659751063328</c:v>
                </c:pt>
                <c:pt idx="192">
                  <c:v>1.1534417293479413</c:v>
                </c:pt>
                <c:pt idx="193">
                  <c:v>1.7931336787239953</c:v>
                </c:pt>
                <c:pt idx="194">
                  <c:v>0.42713112419410482</c:v>
                </c:pt>
                <c:pt idx="195">
                  <c:v>0.19760324260318599</c:v>
                </c:pt>
                <c:pt idx="196">
                  <c:v>3.1703415745169342E-2</c:v>
                </c:pt>
                <c:pt idx="197">
                  <c:v>5.7735567977507491E-3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9.4026308636738411E-3</c:v>
                </c:pt>
                <c:pt idx="202">
                  <c:v>0.32524739715860462</c:v>
                </c:pt>
                <c:pt idx="203">
                  <c:v>0.58287095931362676</c:v>
                </c:pt>
                <c:pt idx="204">
                  <c:v>9.5536508091585343E-2</c:v>
                </c:pt>
                <c:pt idx="205">
                  <c:v>4.5869268168237907E-2</c:v>
                </c:pt>
                <c:pt idx="206">
                  <c:v>0.2652143245580893</c:v>
                </c:pt>
                <c:pt idx="207">
                  <c:v>1.0484429090836842</c:v>
                </c:pt>
                <c:pt idx="208">
                  <c:v>0.19305881131758362</c:v>
                </c:pt>
                <c:pt idx="209">
                  <c:v>0.12334320813585253</c:v>
                </c:pt>
                <c:pt idx="210">
                  <c:v>2.6171848008422136E-2</c:v>
                </c:pt>
                <c:pt idx="211">
                  <c:v>3.431666603682506E-2</c:v>
                </c:pt>
                <c:pt idx="212">
                  <c:v>2.4621601595816861E-3</c:v>
                </c:pt>
                <c:pt idx="213">
                  <c:v>0</c:v>
                </c:pt>
                <c:pt idx="214">
                  <c:v>1.0739139888294795E-2</c:v>
                </c:pt>
                <c:pt idx="215">
                  <c:v>3.7128090171596455E-2</c:v>
                </c:pt>
                <c:pt idx="216">
                  <c:v>1.5538327044367413</c:v>
                </c:pt>
                <c:pt idx="217">
                  <c:v>5.6211935542705058</c:v>
                </c:pt>
                <c:pt idx="218">
                  <c:v>0.92932455359563371</c:v>
                </c:pt>
                <c:pt idx="219">
                  <c:v>0.32637574668397185</c:v>
                </c:pt>
                <c:pt idx="220">
                  <c:v>0.97860921130212741</c:v>
                </c:pt>
                <c:pt idx="221">
                  <c:v>1.0677854277248033</c:v>
                </c:pt>
                <c:pt idx="222">
                  <c:v>0.26451082495758116</c:v>
                </c:pt>
                <c:pt idx="223">
                  <c:v>0.19401448056790357</c:v>
                </c:pt>
                <c:pt idx="224">
                  <c:v>4.9133089496272146E-2</c:v>
                </c:pt>
                <c:pt idx="225">
                  <c:v>2.8287786285565178E-2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4.9446328296986093E-2</c:v>
                </c:pt>
                <c:pt idx="231">
                  <c:v>0.23512726602066439</c:v>
                </c:pt>
                <c:pt idx="232">
                  <c:v>4.33288864005947E-2</c:v>
                </c:pt>
                <c:pt idx="233">
                  <c:v>1.077782134891297E-2</c:v>
                </c:pt>
                <c:pt idx="234">
                  <c:v>0.16840344737184121</c:v>
                </c:pt>
                <c:pt idx="235">
                  <c:v>0.73421752667860429</c:v>
                </c:pt>
                <c:pt idx="236">
                  <c:v>0.35783207902821063</c:v>
                </c:pt>
                <c:pt idx="237">
                  <c:v>0.48271467584211508</c:v>
                </c:pt>
                <c:pt idx="238">
                  <c:v>0.48798712370683567</c:v>
                </c:pt>
                <c:pt idx="239">
                  <c:v>0.75540337272547098</c:v>
                </c:pt>
                <c:pt idx="240">
                  <c:v>0.29285215586553998</c:v>
                </c:pt>
                <c:pt idx="241">
                  <c:v>0.17982710407641786</c:v>
                </c:pt>
                <c:pt idx="242">
                  <c:v>4.9872764280007385E-2</c:v>
                </c:pt>
                <c:pt idx="243">
                  <c:v>4.3083172281689369E-2</c:v>
                </c:pt>
                <c:pt idx="244">
                  <c:v>8.9101561934285339E-2</c:v>
                </c:pt>
                <c:pt idx="245">
                  <c:v>0.38686100184100031</c:v>
                </c:pt>
                <c:pt idx="246">
                  <c:v>6.4446676986819051E-2</c:v>
                </c:pt>
                <c:pt idx="247">
                  <c:v>9.1493062707389342E-3</c:v>
                </c:pt>
                <c:pt idx="248">
                  <c:v>5.511332883454037E-2</c:v>
                </c:pt>
                <c:pt idx="249">
                  <c:v>0.13409098434461589</c:v>
                </c:pt>
                <c:pt idx="250">
                  <c:v>5.8840846851305667E-2</c:v>
                </c:pt>
                <c:pt idx="251">
                  <c:v>8.5656087309847653E-2</c:v>
                </c:pt>
                <c:pt idx="252">
                  <c:v>2.5431695508497151E-2</c:v>
                </c:pt>
                <c:pt idx="253">
                  <c:v>0</c:v>
                </c:pt>
                <c:pt idx="254">
                  <c:v>1.9514040820256675E-2</c:v>
                </c:pt>
                <c:pt idx="255">
                  <c:v>0</c:v>
                </c:pt>
                <c:pt idx="256">
                  <c:v>1.5792711888415842E-2</c:v>
                </c:pt>
                <c:pt idx="257">
                  <c:v>2.1150975628171306E-2</c:v>
                </c:pt>
                <c:pt idx="258">
                  <c:v>1.5417715702192889E-2</c:v>
                </c:pt>
                <c:pt idx="259">
                  <c:v>7.2077882644360131E-2</c:v>
                </c:pt>
                <c:pt idx="260">
                  <c:v>1.1992233620889785E-2</c:v>
                </c:pt>
                <c:pt idx="261">
                  <c:v>0</c:v>
                </c:pt>
                <c:pt idx="262">
                  <c:v>2.0871146519603673E-2</c:v>
                </c:pt>
                <c:pt idx="263">
                  <c:v>0.1034731079240951</c:v>
                </c:pt>
                <c:pt idx="264">
                  <c:v>2.1281952383189497E-2</c:v>
                </c:pt>
                <c:pt idx="265">
                  <c:v>1.7119611504160133E-3</c:v>
                </c:pt>
                <c:pt idx="266">
                  <c:v>4.4289224558444293E-2</c:v>
                </c:pt>
                <c:pt idx="267">
                  <c:v>0.10127042485032264</c:v>
                </c:pt>
                <c:pt idx="268">
                  <c:v>0.16644752581273747</c:v>
                </c:pt>
                <c:pt idx="269">
                  <c:v>0.29408871310677437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F15D-4F48-B627-340275CBD536}"/>
            </c:ext>
          </c:extLst>
        </c:ser>
        <c:ser>
          <c:idx val="40"/>
          <c:order val="40"/>
          <c:tx>
            <c:strRef>
              <c:f>'Mass Spectra pH 4 pos'!$AP$1</c:f>
              <c:strCache>
                <c:ptCount val="1"/>
                <c:pt idx="0">
                  <c:v>Glenfiddich 18</c:v>
                </c:pt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pos'!$AP$2:$AP$271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0.8092388740536921</c:v>
                </c:pt>
                <c:pt idx="4">
                  <c:v>0.1125381110394145</c:v>
                </c:pt>
                <c:pt idx="5">
                  <c:v>8.7478282515625738E-3</c:v>
                </c:pt>
                <c:pt idx="6">
                  <c:v>3.5690008123903514E-4</c:v>
                </c:pt>
                <c:pt idx="7">
                  <c:v>0</c:v>
                </c:pt>
                <c:pt idx="8">
                  <c:v>0</c:v>
                </c:pt>
                <c:pt idx="9">
                  <c:v>6.0796693493552871E-2</c:v>
                </c:pt>
                <c:pt idx="10">
                  <c:v>1.5251597761993735E-3</c:v>
                </c:pt>
                <c:pt idx="11">
                  <c:v>0.62076097090931237</c:v>
                </c:pt>
                <c:pt idx="12">
                  <c:v>0.37981725905293567</c:v>
                </c:pt>
                <c:pt idx="13">
                  <c:v>7.7202578729154352</c:v>
                </c:pt>
                <c:pt idx="14">
                  <c:v>0.37706238996936786</c:v>
                </c:pt>
                <c:pt idx="15">
                  <c:v>3.2924825747822557</c:v>
                </c:pt>
                <c:pt idx="16">
                  <c:v>5.1482187673026081</c:v>
                </c:pt>
                <c:pt idx="17">
                  <c:v>11.997896929020824</c:v>
                </c:pt>
                <c:pt idx="18">
                  <c:v>1.1097957030796661</c:v>
                </c:pt>
                <c:pt idx="19">
                  <c:v>7.0692398330397477E-2</c:v>
                </c:pt>
                <c:pt idx="20">
                  <c:v>1.4210083725187695E-2</c:v>
                </c:pt>
                <c:pt idx="21">
                  <c:v>1.2719133147870852E-2</c:v>
                </c:pt>
                <c:pt idx="22">
                  <c:v>1.2541160556881061E-2</c:v>
                </c:pt>
                <c:pt idx="23">
                  <c:v>0.25152947922559249</c:v>
                </c:pt>
                <c:pt idx="24">
                  <c:v>0.13569163570927031</c:v>
                </c:pt>
                <c:pt idx="25">
                  <c:v>2.602012129889661</c:v>
                </c:pt>
                <c:pt idx="26">
                  <c:v>0.30213361125711979</c:v>
                </c:pt>
                <c:pt idx="27">
                  <c:v>3.8845019585978222</c:v>
                </c:pt>
                <c:pt idx="28">
                  <c:v>0.24141775739368229</c:v>
                </c:pt>
                <c:pt idx="29">
                  <c:v>0.71707095707168955</c:v>
                </c:pt>
                <c:pt idx="30">
                  <c:v>0.86010344866050958</c:v>
                </c:pt>
                <c:pt idx="31">
                  <c:v>3.0615395680124919</c:v>
                </c:pt>
                <c:pt idx="32">
                  <c:v>0.22334761899628805</c:v>
                </c:pt>
                <c:pt idx="33">
                  <c:v>0.45076561429368311</c:v>
                </c:pt>
                <c:pt idx="34">
                  <c:v>7.2892104973332543</c:v>
                </c:pt>
                <c:pt idx="35">
                  <c:v>100</c:v>
                </c:pt>
                <c:pt idx="36">
                  <c:v>3.8511999695041759</c:v>
                </c:pt>
                <c:pt idx="37">
                  <c:v>1.6272440736563041</c:v>
                </c:pt>
                <c:pt idx="38">
                  <c:v>0.93989814298245311</c:v>
                </c:pt>
                <c:pt idx="39">
                  <c:v>7.9085199124077343</c:v>
                </c:pt>
                <c:pt idx="40">
                  <c:v>0.98601239368336147</c:v>
                </c:pt>
                <c:pt idx="41">
                  <c:v>4.8421640956471652</c:v>
                </c:pt>
                <c:pt idx="42">
                  <c:v>1.091038778078556</c:v>
                </c:pt>
                <c:pt idx="43">
                  <c:v>3.5481209708988142</c:v>
                </c:pt>
                <c:pt idx="44">
                  <c:v>0.69001550381620536</c:v>
                </c:pt>
                <c:pt idx="45">
                  <c:v>3.9429887613396968</c:v>
                </c:pt>
                <c:pt idx="46">
                  <c:v>0.30585499625056251</c:v>
                </c:pt>
                <c:pt idx="47">
                  <c:v>0.31886434375380696</c:v>
                </c:pt>
                <c:pt idx="48">
                  <c:v>4.824781106721706E-2</c:v>
                </c:pt>
                <c:pt idx="49">
                  <c:v>9.8941324113498541E-2</c:v>
                </c:pt>
                <c:pt idx="50">
                  <c:v>0.54143048841287211</c:v>
                </c:pt>
                <c:pt idx="51">
                  <c:v>2.7866050835599681</c:v>
                </c:pt>
                <c:pt idx="52">
                  <c:v>1.1513224817098771</c:v>
                </c:pt>
                <c:pt idx="53">
                  <c:v>5.8505025841241052</c:v>
                </c:pt>
                <c:pt idx="54">
                  <c:v>0.91769823776142356</c:v>
                </c:pt>
                <c:pt idx="55">
                  <c:v>3.2395363394201868</c:v>
                </c:pt>
                <c:pt idx="56">
                  <c:v>0.85252978856542705</c:v>
                </c:pt>
                <c:pt idx="57">
                  <c:v>1.1262710640074562</c:v>
                </c:pt>
                <c:pt idx="58">
                  <c:v>2.166808803473868</c:v>
                </c:pt>
                <c:pt idx="59">
                  <c:v>10.273101877182482</c:v>
                </c:pt>
                <c:pt idx="60">
                  <c:v>0.64079099661858696</c:v>
                </c:pt>
                <c:pt idx="61">
                  <c:v>0.58026324136834795</c:v>
                </c:pt>
                <c:pt idx="62">
                  <c:v>4.572046392000952</c:v>
                </c:pt>
                <c:pt idx="63">
                  <c:v>22.731188426513896</c:v>
                </c:pt>
                <c:pt idx="64">
                  <c:v>2.6678651273630072</c:v>
                </c:pt>
                <c:pt idx="65">
                  <c:v>6.1551733352178664</c:v>
                </c:pt>
                <c:pt idx="66">
                  <c:v>3.2574238926070098</c:v>
                </c:pt>
                <c:pt idx="67">
                  <c:v>9.3225647964046079</c:v>
                </c:pt>
                <c:pt idx="68">
                  <c:v>0.67152216968623979</c:v>
                </c:pt>
                <c:pt idx="69">
                  <c:v>0.4116908943444425</c:v>
                </c:pt>
                <c:pt idx="70">
                  <c:v>0.45049607916673284</c:v>
                </c:pt>
                <c:pt idx="71">
                  <c:v>1.4000371657232522</c:v>
                </c:pt>
                <c:pt idx="72">
                  <c:v>0.2936145246739571</c:v>
                </c:pt>
                <c:pt idx="73">
                  <c:v>0.79947928509367649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0.94829870400134342</c:v>
                </c:pt>
                <c:pt idx="78">
                  <c:v>0.35170961367786208</c:v>
                </c:pt>
                <c:pt idx="79">
                  <c:v>1.111716480241101</c:v>
                </c:pt>
                <c:pt idx="80">
                  <c:v>9.286894525330462</c:v>
                </c:pt>
                <c:pt idx="81">
                  <c:v>39.55323505532369</c:v>
                </c:pt>
                <c:pt idx="82">
                  <c:v>2.4252268195098874</c:v>
                </c:pt>
                <c:pt idx="83">
                  <c:v>0.39965857105865799</c:v>
                </c:pt>
                <c:pt idx="84">
                  <c:v>8.8541500145544128E-2</c:v>
                </c:pt>
                <c:pt idx="85">
                  <c:v>0.20572993772404494</c:v>
                </c:pt>
                <c:pt idx="86">
                  <c:v>2.2941590157549037</c:v>
                </c:pt>
                <c:pt idx="87">
                  <c:v>7.900732151530824</c:v>
                </c:pt>
                <c:pt idx="88">
                  <c:v>1.6051838639979639</c:v>
                </c:pt>
                <c:pt idx="89">
                  <c:v>3.5355552451054284</c:v>
                </c:pt>
                <c:pt idx="90">
                  <c:v>0.51268641269843107</c:v>
                </c:pt>
                <c:pt idx="91">
                  <c:v>0.72436114477334967</c:v>
                </c:pt>
                <c:pt idx="92">
                  <c:v>0.10807849490861349</c:v>
                </c:pt>
                <c:pt idx="93">
                  <c:v>0.13910226602386</c:v>
                </c:pt>
                <c:pt idx="94">
                  <c:v>0.20765793438569757</c:v>
                </c:pt>
                <c:pt idx="95">
                  <c:v>0.56060746479580625</c:v>
                </c:pt>
                <c:pt idx="96">
                  <c:v>0.17207609009280742</c:v>
                </c:pt>
                <c:pt idx="97">
                  <c:v>0.47751989691478036</c:v>
                </c:pt>
                <c:pt idx="98">
                  <c:v>2.7388546890326038</c:v>
                </c:pt>
                <c:pt idx="99">
                  <c:v>10.808418481802947</c:v>
                </c:pt>
                <c:pt idx="100">
                  <c:v>2.4452827056904347</c:v>
                </c:pt>
                <c:pt idx="101">
                  <c:v>5.6273171684258676</c:v>
                </c:pt>
                <c:pt idx="102">
                  <c:v>0.64927843164558408</c:v>
                </c:pt>
                <c:pt idx="103">
                  <c:v>0.54666130487510101</c:v>
                </c:pt>
                <c:pt idx="104">
                  <c:v>1.8806532107184422</c:v>
                </c:pt>
                <c:pt idx="105">
                  <c:v>5.6704507427044062</c:v>
                </c:pt>
                <c:pt idx="106">
                  <c:v>0.71719874821037377</c:v>
                </c:pt>
                <c:pt idx="107">
                  <c:v>0.76604935665082829</c:v>
                </c:pt>
                <c:pt idx="108">
                  <c:v>0.40008840441249871</c:v>
                </c:pt>
                <c:pt idx="109">
                  <c:v>0.71492125602547485</c:v>
                </c:pt>
                <c:pt idx="110">
                  <c:v>0</c:v>
                </c:pt>
                <c:pt idx="111">
                  <c:v>0</c:v>
                </c:pt>
                <c:pt idx="112">
                  <c:v>0.13687159318182154</c:v>
                </c:pt>
                <c:pt idx="113">
                  <c:v>1.1719832086288715</c:v>
                </c:pt>
                <c:pt idx="114">
                  <c:v>1.1934502864540972</c:v>
                </c:pt>
                <c:pt idx="115">
                  <c:v>3.3066726139097926</c:v>
                </c:pt>
                <c:pt idx="116">
                  <c:v>0.69860294783910637</c:v>
                </c:pt>
                <c:pt idx="117">
                  <c:v>0.98727600356892564</c:v>
                </c:pt>
                <c:pt idx="118">
                  <c:v>0.4031470726909856</c:v>
                </c:pt>
                <c:pt idx="119">
                  <c:v>1.9795382216528168</c:v>
                </c:pt>
                <c:pt idx="120">
                  <c:v>0.19368487514223076</c:v>
                </c:pt>
                <c:pt idx="121">
                  <c:v>0.13994485728885928</c:v>
                </c:pt>
                <c:pt idx="122">
                  <c:v>0.94930949491539385</c:v>
                </c:pt>
                <c:pt idx="123">
                  <c:v>2.7216564579843823</c:v>
                </c:pt>
                <c:pt idx="124">
                  <c:v>0.46836227555794507</c:v>
                </c:pt>
                <c:pt idx="125">
                  <c:v>0.65121169537370627</c:v>
                </c:pt>
                <c:pt idx="126">
                  <c:v>0.2281123973587833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5.8350009097928847E-2</c:v>
                </c:pt>
                <c:pt idx="131">
                  <c:v>0.27244422011949171</c:v>
                </c:pt>
                <c:pt idx="132">
                  <c:v>1.1845914328999525</c:v>
                </c:pt>
                <c:pt idx="133">
                  <c:v>2.9521015231302834</c:v>
                </c:pt>
                <c:pt idx="134">
                  <c:v>0.36823143312176893</c:v>
                </c:pt>
                <c:pt idx="135">
                  <c:v>0.29144003800587337</c:v>
                </c:pt>
                <c:pt idx="136">
                  <c:v>8.4098367095150464E-2</c:v>
                </c:pt>
                <c:pt idx="137">
                  <c:v>0.23800691740138011</c:v>
                </c:pt>
                <c:pt idx="138">
                  <c:v>4.2832337049723938E-2</c:v>
                </c:pt>
                <c:pt idx="139">
                  <c:v>2.7790181804332747E-2</c:v>
                </c:pt>
                <c:pt idx="140">
                  <c:v>6.3207202182004776E-2</c:v>
                </c:pt>
                <c:pt idx="141">
                  <c:v>0.13362631848310305</c:v>
                </c:pt>
                <c:pt idx="142">
                  <c:v>1.1972660110415794</c:v>
                </c:pt>
                <c:pt idx="143">
                  <c:v>3.2717446966473327</c:v>
                </c:pt>
                <c:pt idx="144">
                  <c:v>0.96992052909295512</c:v>
                </c:pt>
                <c:pt idx="145">
                  <c:v>1.2839454658212794</c:v>
                </c:pt>
                <c:pt idx="146">
                  <c:v>0.49167702751574677</c:v>
                </c:pt>
                <c:pt idx="147">
                  <c:v>0.98121966364767099</c:v>
                </c:pt>
                <c:pt idx="148">
                  <c:v>0.10850112624744813</c:v>
                </c:pt>
                <c:pt idx="149">
                  <c:v>2.7180568647000553E-2</c:v>
                </c:pt>
                <c:pt idx="150">
                  <c:v>0.11991156443316778</c:v>
                </c:pt>
                <c:pt idx="151">
                  <c:v>0.32525296815376503</c:v>
                </c:pt>
                <c:pt idx="152">
                  <c:v>6.09482652105219E-2</c:v>
                </c:pt>
                <c:pt idx="153">
                  <c:v>8.6677932559944368E-2</c:v>
                </c:pt>
                <c:pt idx="154">
                  <c:v>2.4667350087675007E-2</c:v>
                </c:pt>
                <c:pt idx="155">
                  <c:v>2.3414617098813883E-2</c:v>
                </c:pt>
                <c:pt idx="156">
                  <c:v>0</c:v>
                </c:pt>
                <c:pt idx="157">
                  <c:v>0</c:v>
                </c:pt>
                <c:pt idx="158">
                  <c:v>5.1520137070526259E-2</c:v>
                </c:pt>
                <c:pt idx="159">
                  <c:v>9.3455517019464973E-2</c:v>
                </c:pt>
                <c:pt idx="160">
                  <c:v>0.75210729042300806</c:v>
                </c:pt>
                <c:pt idx="161">
                  <c:v>2.2174805535919129</c:v>
                </c:pt>
                <c:pt idx="162">
                  <c:v>0.28922007807635719</c:v>
                </c:pt>
                <c:pt idx="163">
                  <c:v>7.1874015162751562E-2</c:v>
                </c:pt>
                <c:pt idx="164">
                  <c:v>0.38008173755423386</c:v>
                </c:pt>
                <c:pt idx="165">
                  <c:v>0.81814419424435969</c:v>
                </c:pt>
                <c:pt idx="166">
                  <c:v>0.1665851959634693</c:v>
                </c:pt>
                <c:pt idx="167">
                  <c:v>6.6493659067484806E-2</c:v>
                </c:pt>
                <c:pt idx="168">
                  <c:v>8.0998947588490008E-2</c:v>
                </c:pt>
                <c:pt idx="169">
                  <c:v>2.1443058168340409E-2</c:v>
                </c:pt>
                <c:pt idx="170">
                  <c:v>0.6004230753273464</c:v>
                </c:pt>
                <c:pt idx="171">
                  <c:v>2.0842706104115809</c:v>
                </c:pt>
                <c:pt idx="172">
                  <c:v>0.3018770162297662</c:v>
                </c:pt>
                <c:pt idx="173">
                  <c:v>0.38635345144301947</c:v>
                </c:pt>
                <c:pt idx="174">
                  <c:v>0.9297363133836124</c:v>
                </c:pt>
                <c:pt idx="175">
                  <c:v>0.56429985977220964</c:v>
                </c:pt>
                <c:pt idx="176">
                  <c:v>0.10872710725320342</c:v>
                </c:pt>
                <c:pt idx="177">
                  <c:v>5.5789818681656674E-2</c:v>
                </c:pt>
                <c:pt idx="178">
                  <c:v>7.5603892985878163E-2</c:v>
                </c:pt>
                <c:pt idx="179">
                  <c:v>0.24364864641528672</c:v>
                </c:pt>
                <c:pt idx="180">
                  <c:v>3.2349093203470888E-2</c:v>
                </c:pt>
                <c:pt idx="181">
                  <c:v>1.9512098132061655E-2</c:v>
                </c:pt>
                <c:pt idx="182">
                  <c:v>8.6745364214929049E-3</c:v>
                </c:pt>
                <c:pt idx="183">
                  <c:v>7.2881862030685571E-2</c:v>
                </c:pt>
                <c:pt idx="184">
                  <c:v>0.1163209389839959</c:v>
                </c:pt>
                <c:pt idx="185">
                  <c:v>2.3626644448326562E-2</c:v>
                </c:pt>
                <c:pt idx="186">
                  <c:v>1.3395771277664618E-2</c:v>
                </c:pt>
                <c:pt idx="187">
                  <c:v>3.5164664971369261E-2</c:v>
                </c:pt>
                <c:pt idx="188">
                  <c:v>1.5783727781958687</c:v>
                </c:pt>
                <c:pt idx="189">
                  <c:v>5.8829835409479045</c:v>
                </c:pt>
                <c:pt idx="190">
                  <c:v>0.85313891209742199</c:v>
                </c:pt>
                <c:pt idx="191">
                  <c:v>0.19927362391010747</c:v>
                </c:pt>
                <c:pt idx="192">
                  <c:v>0.87137120948833191</c:v>
                </c:pt>
                <c:pt idx="193">
                  <c:v>1.5031455755780261</c:v>
                </c:pt>
                <c:pt idx="194">
                  <c:v>0.39304223911092923</c:v>
                </c:pt>
                <c:pt idx="195">
                  <c:v>0.21518485312425395</c:v>
                </c:pt>
                <c:pt idx="196">
                  <c:v>2.8574915025574622E-2</c:v>
                </c:pt>
                <c:pt idx="197">
                  <c:v>1.6223539017308917E-2</c:v>
                </c:pt>
                <c:pt idx="198">
                  <c:v>0.17460287987992021</c:v>
                </c:pt>
                <c:pt idx="199">
                  <c:v>0.71100333212579681</c:v>
                </c:pt>
                <c:pt idx="200">
                  <c:v>0.11889846730319037</c:v>
                </c:pt>
                <c:pt idx="201">
                  <c:v>1.4974317973705268E-2</c:v>
                </c:pt>
                <c:pt idx="202">
                  <c:v>0.27954164830455358</c:v>
                </c:pt>
                <c:pt idx="203">
                  <c:v>0.55320617728144972</c:v>
                </c:pt>
                <c:pt idx="204">
                  <c:v>9.7049734360911216E-2</c:v>
                </c:pt>
                <c:pt idx="205">
                  <c:v>5.9907349252531314E-2</c:v>
                </c:pt>
                <c:pt idx="206">
                  <c:v>0.15328332147287435</c:v>
                </c:pt>
                <c:pt idx="207">
                  <c:v>0.65255599496646288</c:v>
                </c:pt>
                <c:pt idx="208">
                  <c:v>0.16932723809824166</c:v>
                </c:pt>
                <c:pt idx="209">
                  <c:v>0.16526260152052641</c:v>
                </c:pt>
                <c:pt idx="210">
                  <c:v>5.5634589365668279E-2</c:v>
                </c:pt>
                <c:pt idx="211">
                  <c:v>3.3771516564107561E-2</c:v>
                </c:pt>
                <c:pt idx="212">
                  <c:v>9.1514552800588834E-3</c:v>
                </c:pt>
                <c:pt idx="213">
                  <c:v>4.7876923909696148E-3</c:v>
                </c:pt>
                <c:pt idx="214">
                  <c:v>6.555714858570141E-3</c:v>
                </c:pt>
                <c:pt idx="215">
                  <c:v>1.5266974074559115E-2</c:v>
                </c:pt>
                <c:pt idx="216">
                  <c:v>1.0153734039795359</c:v>
                </c:pt>
                <c:pt idx="217">
                  <c:v>4.0603629292330377</c:v>
                </c:pt>
                <c:pt idx="218">
                  <c:v>0.6702017847140963</c:v>
                </c:pt>
                <c:pt idx="219">
                  <c:v>0.15759210823811656</c:v>
                </c:pt>
                <c:pt idx="220">
                  <c:v>0.49816243666589499</c:v>
                </c:pt>
                <c:pt idx="221">
                  <c:v>0.65028512210094291</c:v>
                </c:pt>
                <c:pt idx="222">
                  <c:v>0.17275958375392891</c:v>
                </c:pt>
                <c:pt idx="223">
                  <c:v>0.15376726855819556</c:v>
                </c:pt>
                <c:pt idx="224">
                  <c:v>4.2157213989497122E-2</c:v>
                </c:pt>
                <c:pt idx="225">
                  <c:v>2.3529894585368128E-2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3.1556611059348504E-2</c:v>
                </c:pt>
                <c:pt idx="231">
                  <c:v>0.11300977638555369</c:v>
                </c:pt>
                <c:pt idx="232">
                  <c:v>1.7868006136505903E-2</c:v>
                </c:pt>
                <c:pt idx="233">
                  <c:v>5.7033753900429494E-3</c:v>
                </c:pt>
                <c:pt idx="234">
                  <c:v>9.6721063406463664E-2</c:v>
                </c:pt>
                <c:pt idx="235">
                  <c:v>0.43282352949433689</c:v>
                </c:pt>
                <c:pt idx="236">
                  <c:v>0.28224023127767434</c:v>
                </c:pt>
                <c:pt idx="237">
                  <c:v>0.45253940456776892</c:v>
                </c:pt>
                <c:pt idx="238">
                  <c:v>0.37350993813860722</c:v>
                </c:pt>
                <c:pt idx="239">
                  <c:v>0.5968873674798777</c:v>
                </c:pt>
                <c:pt idx="240">
                  <c:v>0.23462043975328328</c:v>
                </c:pt>
                <c:pt idx="241">
                  <c:v>0.19087685763659798</c:v>
                </c:pt>
                <c:pt idx="242">
                  <c:v>4.5143558820873307E-2</c:v>
                </c:pt>
                <c:pt idx="243">
                  <c:v>3.1910270373562338E-2</c:v>
                </c:pt>
                <c:pt idx="244">
                  <c:v>6.4827292285081856E-2</c:v>
                </c:pt>
                <c:pt idx="245">
                  <c:v>0.35325493426953303</c:v>
                </c:pt>
                <c:pt idx="246">
                  <c:v>6.2061101265368193E-2</c:v>
                </c:pt>
                <c:pt idx="247">
                  <c:v>4.4501791733132495E-3</c:v>
                </c:pt>
                <c:pt idx="248">
                  <c:v>2.2829493646705154E-2</c:v>
                </c:pt>
                <c:pt idx="249">
                  <c:v>4.9892570345027025E-2</c:v>
                </c:pt>
                <c:pt idx="250">
                  <c:v>6.325667179011725E-2</c:v>
                </c:pt>
                <c:pt idx="251">
                  <c:v>0.10377934961410958</c:v>
                </c:pt>
                <c:pt idx="252">
                  <c:v>3.3485090393893316E-2</c:v>
                </c:pt>
                <c:pt idx="253">
                  <c:v>1.4444549540618567E-2</c:v>
                </c:pt>
                <c:pt idx="254">
                  <c:v>5.2822825778285253E-2</c:v>
                </c:pt>
                <c:pt idx="255">
                  <c:v>4.7755272468831836E-2</c:v>
                </c:pt>
                <c:pt idx="256">
                  <c:v>2.9360360418335125E-2</c:v>
                </c:pt>
                <c:pt idx="257">
                  <c:v>2.7551630192326145E-2</c:v>
                </c:pt>
                <c:pt idx="258">
                  <c:v>1.3491344821328468E-2</c:v>
                </c:pt>
                <c:pt idx="259">
                  <c:v>3.5663262396511339E-2</c:v>
                </c:pt>
                <c:pt idx="260">
                  <c:v>7.0841340208243082E-3</c:v>
                </c:pt>
                <c:pt idx="261">
                  <c:v>0</c:v>
                </c:pt>
                <c:pt idx="262">
                  <c:v>7.7012786311157246E-3</c:v>
                </c:pt>
                <c:pt idx="263">
                  <c:v>4.7263503964994395E-2</c:v>
                </c:pt>
                <c:pt idx="264">
                  <c:v>1.5435958736164539E-2</c:v>
                </c:pt>
                <c:pt idx="265">
                  <c:v>3.8738164203709121E-3</c:v>
                </c:pt>
                <c:pt idx="266">
                  <c:v>4.3833734188145922E-2</c:v>
                </c:pt>
                <c:pt idx="267">
                  <c:v>0.11472426046435906</c:v>
                </c:pt>
                <c:pt idx="268">
                  <c:v>0.24709370837628603</c:v>
                </c:pt>
                <c:pt idx="269">
                  <c:v>0.48043916554090205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F15D-4F48-B627-340275CBD536}"/>
            </c:ext>
          </c:extLst>
        </c:ser>
        <c:ser>
          <c:idx val="41"/>
          <c:order val="41"/>
          <c:tx>
            <c:strRef>
              <c:f>'Mass Spectra pH 4 pos'!$AQ$1</c:f>
              <c:strCache>
                <c:ptCount val="1"/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pos'!$AQ$2:$AQ$271</c:f>
              <c:numCache>
                <c:formatCode>General</c:formatCode>
                <c:ptCount val="270"/>
                <c:pt idx="0">
                  <c:v>2.8783797364766196E-3</c:v>
                </c:pt>
                <c:pt idx="1">
                  <c:v>0</c:v>
                </c:pt>
                <c:pt idx="2">
                  <c:v>1.3503091980700929E-3</c:v>
                </c:pt>
                <c:pt idx="3">
                  <c:v>0.92458061421795834</c:v>
                </c:pt>
                <c:pt idx="4">
                  <c:v>0.10680757252827851</c:v>
                </c:pt>
                <c:pt idx="5">
                  <c:v>9.8517654919225983E-3</c:v>
                </c:pt>
                <c:pt idx="6">
                  <c:v>3.0592017604976515E-4</c:v>
                </c:pt>
                <c:pt idx="7">
                  <c:v>1.1090001836091272E-3</c:v>
                </c:pt>
                <c:pt idx="8">
                  <c:v>0</c:v>
                </c:pt>
                <c:pt idx="9">
                  <c:v>7.1448448495163741E-2</c:v>
                </c:pt>
                <c:pt idx="10">
                  <c:v>8.9837022260862379E-3</c:v>
                </c:pt>
                <c:pt idx="11">
                  <c:v>0.60164119896942247</c:v>
                </c:pt>
                <c:pt idx="12">
                  <c:v>0.43701211108706156</c:v>
                </c:pt>
                <c:pt idx="13">
                  <c:v>7.4647967456671935</c:v>
                </c:pt>
                <c:pt idx="14">
                  <c:v>0.36020524007872784</c:v>
                </c:pt>
                <c:pt idx="15">
                  <c:v>3.6999100001853469</c:v>
                </c:pt>
                <c:pt idx="16">
                  <c:v>6.1682778794899207</c:v>
                </c:pt>
                <c:pt idx="17">
                  <c:v>11.142504884251599</c:v>
                </c:pt>
                <c:pt idx="18">
                  <c:v>1.0977091564309207</c:v>
                </c:pt>
                <c:pt idx="19">
                  <c:v>6.4828767817914856E-2</c:v>
                </c:pt>
                <c:pt idx="20">
                  <c:v>1.9879396289881276E-2</c:v>
                </c:pt>
                <c:pt idx="21">
                  <c:v>1.3862903060882696E-2</c:v>
                </c:pt>
                <c:pt idx="22">
                  <c:v>4.3028064105536858E-3</c:v>
                </c:pt>
                <c:pt idx="23">
                  <c:v>0.22606462504878252</c:v>
                </c:pt>
                <c:pt idx="24">
                  <c:v>0.10740053774870098</c:v>
                </c:pt>
                <c:pt idx="25">
                  <c:v>2.3333148893402624</c:v>
                </c:pt>
                <c:pt idx="26">
                  <c:v>0.25940941011956514</c:v>
                </c:pt>
                <c:pt idx="27">
                  <c:v>3.4214477665357554</c:v>
                </c:pt>
                <c:pt idx="28">
                  <c:v>0.20169459124130837</c:v>
                </c:pt>
                <c:pt idx="29">
                  <c:v>0.59812810702127461</c:v>
                </c:pt>
                <c:pt idx="30">
                  <c:v>0.76323727126834795</c:v>
                </c:pt>
                <c:pt idx="31">
                  <c:v>3.1475683852089227</c:v>
                </c:pt>
                <c:pt idx="32">
                  <c:v>0.20199700491912942</c:v>
                </c:pt>
                <c:pt idx="33">
                  <c:v>0.40539423258982532</c:v>
                </c:pt>
                <c:pt idx="34">
                  <c:v>6.2837549436847242</c:v>
                </c:pt>
                <c:pt idx="35">
                  <c:v>100</c:v>
                </c:pt>
                <c:pt idx="36">
                  <c:v>3.7769552678268177</c:v>
                </c:pt>
                <c:pt idx="37">
                  <c:v>1.5258174501877459</c:v>
                </c:pt>
                <c:pt idx="38">
                  <c:v>0.8027994241247659</c:v>
                </c:pt>
                <c:pt idx="39">
                  <c:v>7.4399921431042948</c:v>
                </c:pt>
                <c:pt idx="40">
                  <c:v>0.84278496417310134</c:v>
                </c:pt>
                <c:pt idx="41">
                  <c:v>4.1160671837110829</c:v>
                </c:pt>
                <c:pt idx="42">
                  <c:v>0.87460114618390206</c:v>
                </c:pt>
                <c:pt idx="43">
                  <c:v>2.8242178685072061</c:v>
                </c:pt>
                <c:pt idx="44">
                  <c:v>0.53534487632029715</c:v>
                </c:pt>
                <c:pt idx="45">
                  <c:v>3.4397692466109615</c:v>
                </c:pt>
                <c:pt idx="46">
                  <c:v>0.25472581490412993</c:v>
                </c:pt>
                <c:pt idx="47">
                  <c:v>0.2054340757669397</c:v>
                </c:pt>
                <c:pt idx="48">
                  <c:v>0</c:v>
                </c:pt>
                <c:pt idx="49">
                  <c:v>0</c:v>
                </c:pt>
                <c:pt idx="50">
                  <c:v>0.27329396570936665</c:v>
                </c:pt>
                <c:pt idx="51">
                  <c:v>2.2537461284125406</c:v>
                </c:pt>
                <c:pt idx="52">
                  <c:v>0.87537279890568453</c:v>
                </c:pt>
                <c:pt idx="53">
                  <c:v>4.8726290910226018</c:v>
                </c:pt>
                <c:pt idx="54">
                  <c:v>0.70665102699839555</c:v>
                </c:pt>
                <c:pt idx="55">
                  <c:v>2.6873398203167569</c:v>
                </c:pt>
                <c:pt idx="56">
                  <c:v>0.72552058033365041</c:v>
                </c:pt>
                <c:pt idx="57">
                  <c:v>0.91277922342604501</c:v>
                </c:pt>
                <c:pt idx="58">
                  <c:v>1.5639037804011247</c:v>
                </c:pt>
                <c:pt idx="59">
                  <c:v>8.1266590492677118</c:v>
                </c:pt>
                <c:pt idx="60">
                  <c:v>0.46267191343828656</c:v>
                </c:pt>
                <c:pt idx="61">
                  <c:v>0.41476223419933306</c:v>
                </c:pt>
                <c:pt idx="62">
                  <c:v>3.9656001708158288</c:v>
                </c:pt>
                <c:pt idx="63">
                  <c:v>22.454206825772051</c:v>
                </c:pt>
                <c:pt idx="64">
                  <c:v>2.2624789984794234</c:v>
                </c:pt>
                <c:pt idx="65">
                  <c:v>5.4659383905276711</c:v>
                </c:pt>
                <c:pt idx="66">
                  <c:v>2.7658876634096776</c:v>
                </c:pt>
                <c:pt idx="67">
                  <c:v>8.9530971169484417</c:v>
                </c:pt>
                <c:pt idx="68">
                  <c:v>0.59002710092164434</c:v>
                </c:pt>
                <c:pt idx="69">
                  <c:v>0.31276797239536663</c:v>
                </c:pt>
                <c:pt idx="70">
                  <c:v>0.14224183643336297</c:v>
                </c:pt>
                <c:pt idx="71">
                  <c:v>0.65861644676357456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0.755560958470605</c:v>
                </c:pt>
                <c:pt idx="78">
                  <c:v>0.25392439839841269</c:v>
                </c:pt>
                <c:pt idx="79">
                  <c:v>0.94898322175298655</c:v>
                </c:pt>
                <c:pt idx="80">
                  <c:v>7.4658706465841975</c:v>
                </c:pt>
                <c:pt idx="81">
                  <c:v>35.167260504694411</c:v>
                </c:pt>
                <c:pt idx="82">
                  <c:v>2.171821545789784</c:v>
                </c:pt>
                <c:pt idx="83">
                  <c:v>0.36844805525524155</c:v>
                </c:pt>
                <c:pt idx="84">
                  <c:v>6.834324331584414E-2</c:v>
                </c:pt>
                <c:pt idx="85">
                  <c:v>0.16986521796838799</c:v>
                </c:pt>
                <c:pt idx="86">
                  <c:v>1.8922530081443678</c:v>
                </c:pt>
                <c:pt idx="87">
                  <c:v>7.0766033414727874</c:v>
                </c:pt>
                <c:pt idx="88">
                  <c:v>1.0943035561374277</c:v>
                </c:pt>
                <c:pt idx="89">
                  <c:v>2.2105187829471826</c:v>
                </c:pt>
                <c:pt idx="90">
                  <c:v>0.33179897461486874</c:v>
                </c:pt>
                <c:pt idx="91">
                  <c:v>0.59721128969287662</c:v>
                </c:pt>
                <c:pt idx="92">
                  <c:v>5.0950280638312632E-2</c:v>
                </c:pt>
                <c:pt idx="93">
                  <c:v>7.3443674400365977E-2</c:v>
                </c:pt>
                <c:pt idx="94">
                  <c:v>0.13776089718175896</c:v>
                </c:pt>
                <c:pt idx="95">
                  <c:v>0.46783133653232084</c:v>
                </c:pt>
                <c:pt idx="96">
                  <c:v>0.15725431942511217</c:v>
                </c:pt>
                <c:pt idx="97">
                  <c:v>0.4373244996700813</c:v>
                </c:pt>
                <c:pt idx="98">
                  <c:v>1.5917262989508736</c:v>
                </c:pt>
                <c:pt idx="99">
                  <c:v>7.2704211418321654</c:v>
                </c:pt>
                <c:pt idx="100">
                  <c:v>1.909242463146873</c:v>
                </c:pt>
                <c:pt idx="101">
                  <c:v>5.0383081973974981</c:v>
                </c:pt>
                <c:pt idx="102">
                  <c:v>0.55413083271860009</c:v>
                </c:pt>
                <c:pt idx="103">
                  <c:v>0.50357719936839618</c:v>
                </c:pt>
                <c:pt idx="104">
                  <c:v>1.3521818697890799</c:v>
                </c:pt>
                <c:pt idx="105">
                  <c:v>4.457902980093829</c:v>
                </c:pt>
                <c:pt idx="106">
                  <c:v>0.53381314751463682</c:v>
                </c:pt>
                <c:pt idx="107">
                  <c:v>0.60376292708796442</c:v>
                </c:pt>
                <c:pt idx="108">
                  <c:v>0.32225565094229469</c:v>
                </c:pt>
                <c:pt idx="109">
                  <c:v>0.61889730266388854</c:v>
                </c:pt>
                <c:pt idx="110">
                  <c:v>0</c:v>
                </c:pt>
                <c:pt idx="111">
                  <c:v>0</c:v>
                </c:pt>
                <c:pt idx="112">
                  <c:v>0.1396290025001391</c:v>
                </c:pt>
                <c:pt idx="113">
                  <c:v>1.1122438959125807</c:v>
                </c:pt>
                <c:pt idx="114">
                  <c:v>0.9140615330388272</c:v>
                </c:pt>
                <c:pt idx="115">
                  <c:v>2.6658616385995946</c:v>
                </c:pt>
                <c:pt idx="116">
                  <c:v>0.50729398717723218</c:v>
                </c:pt>
                <c:pt idx="117">
                  <c:v>0.84558118341113664</c:v>
                </c:pt>
                <c:pt idx="118">
                  <c:v>0.42261842328518401</c:v>
                </c:pt>
                <c:pt idx="119">
                  <c:v>1.8767219585283783</c:v>
                </c:pt>
                <c:pt idx="120">
                  <c:v>0.19559378247198594</c:v>
                </c:pt>
                <c:pt idx="121">
                  <c:v>0.11106257737938065</c:v>
                </c:pt>
                <c:pt idx="122">
                  <c:v>0.69147779945544208</c:v>
                </c:pt>
                <c:pt idx="123">
                  <c:v>2.3319871031034864</c:v>
                </c:pt>
                <c:pt idx="124">
                  <c:v>0.39237265156136697</c:v>
                </c:pt>
                <c:pt idx="125">
                  <c:v>0.62040725944037323</c:v>
                </c:pt>
                <c:pt idx="126">
                  <c:v>0.17300677476427587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3.828865255588388E-2</c:v>
                </c:pt>
                <c:pt idx="131">
                  <c:v>0.24744227425546056</c:v>
                </c:pt>
                <c:pt idx="132">
                  <c:v>0.98951028847864475</c:v>
                </c:pt>
                <c:pt idx="133">
                  <c:v>2.7121685515309233</c:v>
                </c:pt>
                <c:pt idx="134">
                  <c:v>0.31085702400575593</c:v>
                </c:pt>
                <c:pt idx="135">
                  <c:v>0.21221046158109283</c:v>
                </c:pt>
                <c:pt idx="136">
                  <c:v>6.7517713938726923E-2</c:v>
                </c:pt>
                <c:pt idx="137">
                  <c:v>0.18784970986077656</c:v>
                </c:pt>
                <c:pt idx="138">
                  <c:v>2.7919501550309984E-2</c:v>
                </c:pt>
                <c:pt idx="139">
                  <c:v>3.3418638921363868E-2</c:v>
                </c:pt>
                <c:pt idx="140">
                  <c:v>7.2775045855213771E-2</c:v>
                </c:pt>
                <c:pt idx="141">
                  <c:v>0.14358129628582889</c:v>
                </c:pt>
                <c:pt idx="142">
                  <c:v>0.92146756202424973</c:v>
                </c:pt>
                <c:pt idx="143">
                  <c:v>2.7462872763149653</c:v>
                </c:pt>
                <c:pt idx="144">
                  <c:v>0.77888861478720195</c:v>
                </c:pt>
                <c:pt idx="145">
                  <c:v>1.0846359045137699</c:v>
                </c:pt>
                <c:pt idx="146">
                  <c:v>0.37457311140017696</c:v>
                </c:pt>
                <c:pt idx="147">
                  <c:v>0.85943165158807922</c:v>
                </c:pt>
                <c:pt idx="148">
                  <c:v>9.6206199762388284E-2</c:v>
                </c:pt>
                <c:pt idx="149">
                  <c:v>1.5373171979757395E-2</c:v>
                </c:pt>
                <c:pt idx="150">
                  <c:v>9.1543651426264305E-2</c:v>
                </c:pt>
                <c:pt idx="151">
                  <c:v>0.26709151479365356</c:v>
                </c:pt>
                <c:pt idx="152">
                  <c:v>4.1834219259007148E-2</c:v>
                </c:pt>
                <c:pt idx="153">
                  <c:v>4.98313908254285E-2</c:v>
                </c:pt>
                <c:pt idx="154">
                  <c:v>2.2309989246088818E-2</c:v>
                </c:pt>
                <c:pt idx="155">
                  <c:v>2.5349685881074769E-2</c:v>
                </c:pt>
                <c:pt idx="156">
                  <c:v>0</c:v>
                </c:pt>
                <c:pt idx="157">
                  <c:v>0</c:v>
                </c:pt>
                <c:pt idx="158">
                  <c:v>3.8280198308514826E-2</c:v>
                </c:pt>
                <c:pt idx="159">
                  <c:v>9.0977450005551075E-2</c:v>
                </c:pt>
                <c:pt idx="160">
                  <c:v>0.57148590028167345</c:v>
                </c:pt>
                <c:pt idx="161">
                  <c:v>1.8904998880596648</c:v>
                </c:pt>
                <c:pt idx="162">
                  <c:v>0.23420429609700685</c:v>
                </c:pt>
                <c:pt idx="163">
                  <c:v>5.8239039702509633E-2</c:v>
                </c:pt>
                <c:pt idx="164">
                  <c:v>0.20016444196040811</c:v>
                </c:pt>
                <c:pt idx="165">
                  <c:v>0.46012215038548732</c:v>
                </c:pt>
                <c:pt idx="166">
                  <c:v>0.10368676038787034</c:v>
                </c:pt>
                <c:pt idx="167">
                  <c:v>4.2863083863605211E-2</c:v>
                </c:pt>
                <c:pt idx="168">
                  <c:v>4.3070383997769059E-2</c:v>
                </c:pt>
                <c:pt idx="169">
                  <c:v>1.9587019061078757E-2</c:v>
                </c:pt>
                <c:pt idx="170">
                  <c:v>0.43074819793463093</c:v>
                </c:pt>
                <c:pt idx="171">
                  <c:v>1.7460339876335964</c:v>
                </c:pt>
                <c:pt idx="172">
                  <c:v>0.24994393518217209</c:v>
                </c:pt>
                <c:pt idx="173">
                  <c:v>0.37680439895839146</c:v>
                </c:pt>
                <c:pt idx="174">
                  <c:v>0.69700082177097789</c:v>
                </c:pt>
                <c:pt idx="175">
                  <c:v>0.22500278566017867</c:v>
                </c:pt>
                <c:pt idx="176">
                  <c:v>7.7800323181938094E-2</c:v>
                </c:pt>
                <c:pt idx="177">
                  <c:v>1.7390769607072309E-2</c:v>
                </c:pt>
                <c:pt idx="178">
                  <c:v>5.8550040886901349E-2</c:v>
                </c:pt>
                <c:pt idx="179">
                  <c:v>0.26321893320722983</c:v>
                </c:pt>
                <c:pt idx="180">
                  <c:v>3.186894873416158E-2</c:v>
                </c:pt>
                <c:pt idx="181">
                  <c:v>0</c:v>
                </c:pt>
                <c:pt idx="182">
                  <c:v>8.6371156434252982E-3</c:v>
                </c:pt>
                <c:pt idx="183">
                  <c:v>4.9446590648592151E-2</c:v>
                </c:pt>
                <c:pt idx="184">
                  <c:v>0.11314773164426861</c:v>
                </c:pt>
                <c:pt idx="185">
                  <c:v>2.204220471147695E-2</c:v>
                </c:pt>
                <c:pt idx="186">
                  <c:v>1.7621050368902332E-2</c:v>
                </c:pt>
                <c:pt idx="187">
                  <c:v>3.0258050636920674E-2</c:v>
                </c:pt>
                <c:pt idx="188">
                  <c:v>1.2065168281043834</c:v>
                </c:pt>
                <c:pt idx="189">
                  <c:v>5.0594404416008887</c:v>
                </c:pt>
                <c:pt idx="190">
                  <c:v>0.72932922782741083</c:v>
                </c:pt>
                <c:pt idx="191">
                  <c:v>0.19476253727337053</c:v>
                </c:pt>
                <c:pt idx="192">
                  <c:v>0.56211158761254532</c:v>
                </c:pt>
                <c:pt idx="193">
                  <c:v>0.79166876683492671</c:v>
                </c:pt>
                <c:pt idx="194">
                  <c:v>0.1832492221593125</c:v>
                </c:pt>
                <c:pt idx="195">
                  <c:v>7.5846400862715241E-2</c:v>
                </c:pt>
                <c:pt idx="196">
                  <c:v>1.9688899560486247E-2</c:v>
                </c:pt>
                <c:pt idx="197">
                  <c:v>7.6736647839449031E-3</c:v>
                </c:pt>
                <c:pt idx="198">
                  <c:v>4.7122138132157682E-2</c:v>
                </c:pt>
                <c:pt idx="199">
                  <c:v>0.22673516114092954</c:v>
                </c:pt>
                <c:pt idx="200">
                  <c:v>4.9542328097143901E-2</c:v>
                </c:pt>
                <c:pt idx="201">
                  <c:v>4.9857463990288708E-3</c:v>
                </c:pt>
                <c:pt idx="202">
                  <c:v>0.22735378498611936</c:v>
                </c:pt>
                <c:pt idx="203">
                  <c:v>0.5247948411993536</c:v>
                </c:pt>
                <c:pt idx="204">
                  <c:v>8.3467706214800166E-2</c:v>
                </c:pt>
                <c:pt idx="205">
                  <c:v>4.5718882168655384E-2</c:v>
                </c:pt>
                <c:pt idx="206">
                  <c:v>0.12402584744759119</c:v>
                </c:pt>
                <c:pt idx="207">
                  <c:v>0.60238066998512074</c:v>
                </c:pt>
                <c:pt idx="208">
                  <c:v>0.12143382609867348</c:v>
                </c:pt>
                <c:pt idx="209">
                  <c:v>7.3911876181292469E-2</c:v>
                </c:pt>
                <c:pt idx="210">
                  <c:v>2.2993892433692157E-2</c:v>
                </c:pt>
                <c:pt idx="211">
                  <c:v>2.0109816416770832E-2</c:v>
                </c:pt>
                <c:pt idx="212">
                  <c:v>4.3057992907594338E-3</c:v>
                </c:pt>
                <c:pt idx="213">
                  <c:v>2.3912864580193883E-3</c:v>
                </c:pt>
                <c:pt idx="214">
                  <c:v>3.9978225378651065E-3</c:v>
                </c:pt>
                <c:pt idx="215">
                  <c:v>2.0114551585921743E-2</c:v>
                </c:pt>
                <c:pt idx="216">
                  <c:v>0.66484850161277742</c:v>
                </c:pt>
                <c:pt idx="217">
                  <c:v>2.9923320194003464</c:v>
                </c:pt>
                <c:pt idx="218">
                  <c:v>0.50043561794529023</c:v>
                </c:pt>
                <c:pt idx="219">
                  <c:v>0.1526259225310769</c:v>
                </c:pt>
                <c:pt idx="220">
                  <c:v>0.52307963920528122</c:v>
                </c:pt>
                <c:pt idx="221">
                  <c:v>0.68122039114217625</c:v>
                </c:pt>
                <c:pt idx="222">
                  <c:v>0.13267699012438844</c:v>
                </c:pt>
                <c:pt idx="223">
                  <c:v>0.10225009649893538</c:v>
                </c:pt>
                <c:pt idx="224">
                  <c:v>2.430941782731931E-2</c:v>
                </c:pt>
                <c:pt idx="225">
                  <c:v>1.3575316069304589E-2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2.9032265620216272E-2</c:v>
                </c:pt>
                <c:pt idx="231">
                  <c:v>0.12126712650782888</c:v>
                </c:pt>
                <c:pt idx="232">
                  <c:v>2.5523443857050375E-2</c:v>
                </c:pt>
                <c:pt idx="233">
                  <c:v>2.4040897036177547E-3</c:v>
                </c:pt>
                <c:pt idx="234">
                  <c:v>7.8354311729711842E-2</c:v>
                </c:pt>
                <c:pt idx="235">
                  <c:v>0.41923918411159378</c:v>
                </c:pt>
                <c:pt idx="236">
                  <c:v>0.19406325754161785</c:v>
                </c:pt>
                <c:pt idx="237">
                  <c:v>0.30286485027958249</c:v>
                </c:pt>
                <c:pt idx="238">
                  <c:v>0.1965791766945606</c:v>
                </c:pt>
                <c:pt idx="239">
                  <c:v>0.31094827708674228</c:v>
                </c:pt>
                <c:pt idx="240">
                  <c:v>0.10577492905265357</c:v>
                </c:pt>
                <c:pt idx="241">
                  <c:v>6.8816437767802288E-2</c:v>
                </c:pt>
                <c:pt idx="242">
                  <c:v>2.439004269781448E-2</c:v>
                </c:pt>
                <c:pt idx="243">
                  <c:v>1.5472430117659787E-2</c:v>
                </c:pt>
                <c:pt idx="244">
                  <c:v>4.8270170203367817E-2</c:v>
                </c:pt>
                <c:pt idx="245">
                  <c:v>0.26658025281441172</c:v>
                </c:pt>
                <c:pt idx="246">
                  <c:v>4.428617233735388E-2</c:v>
                </c:pt>
                <c:pt idx="247">
                  <c:v>6.394186072330583E-3</c:v>
                </c:pt>
                <c:pt idx="248">
                  <c:v>1.6416750219173035E-2</c:v>
                </c:pt>
                <c:pt idx="249">
                  <c:v>6.1191278185020286E-2</c:v>
                </c:pt>
                <c:pt idx="250">
                  <c:v>3.0088749529847886E-2</c:v>
                </c:pt>
                <c:pt idx="251">
                  <c:v>3.8608287065391142E-2</c:v>
                </c:pt>
                <c:pt idx="252">
                  <c:v>1.3848134448733576E-2</c:v>
                </c:pt>
                <c:pt idx="253">
                  <c:v>0</c:v>
                </c:pt>
                <c:pt idx="254">
                  <c:v>2.4270146148671831E-2</c:v>
                </c:pt>
                <c:pt idx="255">
                  <c:v>1.5298278074672456E-2</c:v>
                </c:pt>
                <c:pt idx="256">
                  <c:v>1.0349063615737019E-2</c:v>
                </c:pt>
                <c:pt idx="257">
                  <c:v>1.0192646369277615E-2</c:v>
                </c:pt>
                <c:pt idx="258">
                  <c:v>6.9756681375383461E-3</c:v>
                </c:pt>
                <c:pt idx="259">
                  <c:v>3.6392837882597187E-2</c:v>
                </c:pt>
                <c:pt idx="260">
                  <c:v>2.6224357935557109E-3</c:v>
                </c:pt>
                <c:pt idx="261">
                  <c:v>1.7135599550146985E-3</c:v>
                </c:pt>
                <c:pt idx="262">
                  <c:v>5.6633934120651824E-3</c:v>
                </c:pt>
                <c:pt idx="263">
                  <c:v>5.743007984887722E-2</c:v>
                </c:pt>
                <c:pt idx="264">
                  <c:v>7.718781597553786E-3</c:v>
                </c:pt>
                <c:pt idx="265">
                  <c:v>8.2795426947818629E-4</c:v>
                </c:pt>
                <c:pt idx="266">
                  <c:v>2.3238652536103438E-2</c:v>
                </c:pt>
                <c:pt idx="267">
                  <c:v>6.4664537968266947E-2</c:v>
                </c:pt>
                <c:pt idx="268">
                  <c:v>7.4382682918183687E-2</c:v>
                </c:pt>
                <c:pt idx="269">
                  <c:v>0.1804705987203275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F15D-4F48-B627-340275CBD536}"/>
            </c:ext>
          </c:extLst>
        </c:ser>
        <c:ser>
          <c:idx val="42"/>
          <c:order val="42"/>
          <c:tx>
            <c:strRef>
              <c:f>'Mass Spectra pH 4 pos'!$AR$1</c:f>
              <c:strCache>
                <c:ptCount val="1"/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pos'!$AR$2:$AR$271</c:f>
              <c:numCache>
                <c:formatCode>General</c:formatCode>
                <c:ptCount val="270"/>
                <c:pt idx="0">
                  <c:v>6.7160608399636943E-3</c:v>
                </c:pt>
                <c:pt idx="1">
                  <c:v>0</c:v>
                </c:pt>
                <c:pt idx="2">
                  <c:v>1.7901629832276957E-3</c:v>
                </c:pt>
                <c:pt idx="3">
                  <c:v>0.86167180439538649</c:v>
                </c:pt>
                <c:pt idx="4">
                  <c:v>0.13618504006808657</c:v>
                </c:pt>
                <c:pt idx="5">
                  <c:v>1.2217599202603837E-2</c:v>
                </c:pt>
                <c:pt idx="6">
                  <c:v>1.3329741487431983E-3</c:v>
                </c:pt>
                <c:pt idx="7">
                  <c:v>2.9263206491067823E-3</c:v>
                </c:pt>
                <c:pt idx="8">
                  <c:v>4.1005815567470572E-3</c:v>
                </c:pt>
                <c:pt idx="9">
                  <c:v>7.3500875121919537E-2</c:v>
                </c:pt>
                <c:pt idx="10">
                  <c:v>6.9201951391833216E-3</c:v>
                </c:pt>
                <c:pt idx="11">
                  <c:v>0.68080588667865982</c:v>
                </c:pt>
                <c:pt idx="12">
                  <c:v>0.48932817881617069</c:v>
                </c:pt>
                <c:pt idx="13">
                  <c:v>13.220319603142563</c:v>
                </c:pt>
                <c:pt idx="14">
                  <c:v>0.52548562376693597</c:v>
                </c:pt>
                <c:pt idx="15">
                  <c:v>3.7306361854082115</c:v>
                </c:pt>
                <c:pt idx="16">
                  <c:v>5.3144948495114734</c:v>
                </c:pt>
                <c:pt idx="17">
                  <c:v>12.287774520338823</c:v>
                </c:pt>
                <c:pt idx="18">
                  <c:v>1.1199991192406442</c:v>
                </c:pt>
                <c:pt idx="19">
                  <c:v>7.3084187785908958E-2</c:v>
                </c:pt>
                <c:pt idx="20">
                  <c:v>1.2212055007513638E-2</c:v>
                </c:pt>
                <c:pt idx="21">
                  <c:v>4.9380104176295929E-3</c:v>
                </c:pt>
                <c:pt idx="22">
                  <c:v>0</c:v>
                </c:pt>
                <c:pt idx="23">
                  <c:v>0</c:v>
                </c:pt>
                <c:pt idx="24">
                  <c:v>0.11024113922327472</c:v>
                </c:pt>
                <c:pt idx="25">
                  <c:v>2.4735972760325162</c:v>
                </c:pt>
                <c:pt idx="26">
                  <c:v>0.30045910485940941</c:v>
                </c:pt>
                <c:pt idx="27">
                  <c:v>4.1399772511411115</c:v>
                </c:pt>
                <c:pt idx="28">
                  <c:v>0.2501507324101539</c:v>
                </c:pt>
                <c:pt idx="29">
                  <c:v>0.54981578375216611</c:v>
                </c:pt>
                <c:pt idx="30">
                  <c:v>0.97309099461528814</c:v>
                </c:pt>
                <c:pt idx="31">
                  <c:v>6.0953122655486078</c:v>
                </c:pt>
                <c:pt idx="32">
                  <c:v>0.28667521045084887</c:v>
                </c:pt>
                <c:pt idx="33">
                  <c:v>0.42274313455099233</c:v>
                </c:pt>
                <c:pt idx="34">
                  <c:v>6.8098667829254618</c:v>
                </c:pt>
                <c:pt idx="35">
                  <c:v>100</c:v>
                </c:pt>
                <c:pt idx="36">
                  <c:v>3.8915515955479085</c:v>
                </c:pt>
                <c:pt idx="37">
                  <c:v>1.850878141874905</c:v>
                </c:pt>
                <c:pt idx="38">
                  <c:v>1.134016495117891</c:v>
                </c:pt>
                <c:pt idx="39">
                  <c:v>9.7523139079402075</c:v>
                </c:pt>
                <c:pt idx="40">
                  <c:v>1.157992414798054</c:v>
                </c:pt>
                <c:pt idx="41">
                  <c:v>5.7244682093362247</c:v>
                </c:pt>
                <c:pt idx="42">
                  <c:v>1.1858070817896327</c:v>
                </c:pt>
                <c:pt idx="43">
                  <c:v>3.7018070794460174</c:v>
                </c:pt>
                <c:pt idx="44">
                  <c:v>0.79777021285868333</c:v>
                </c:pt>
                <c:pt idx="45">
                  <c:v>4.9882311999980216</c:v>
                </c:pt>
                <c:pt idx="46">
                  <c:v>0.34279066169433697</c:v>
                </c:pt>
                <c:pt idx="47">
                  <c:v>0.10322862397391119</c:v>
                </c:pt>
                <c:pt idx="48">
                  <c:v>0</c:v>
                </c:pt>
                <c:pt idx="49">
                  <c:v>0</c:v>
                </c:pt>
                <c:pt idx="50">
                  <c:v>0.30473570932758687</c:v>
                </c:pt>
                <c:pt idx="51">
                  <c:v>3.1221602225393483</c:v>
                </c:pt>
                <c:pt idx="52">
                  <c:v>1.3245023585104547</c:v>
                </c:pt>
                <c:pt idx="53">
                  <c:v>7.0744026543898011</c:v>
                </c:pt>
                <c:pt idx="54">
                  <c:v>1.106556518258401</c:v>
                </c:pt>
                <c:pt idx="55">
                  <c:v>3.9592715263831293</c:v>
                </c:pt>
                <c:pt idx="56">
                  <c:v>1.0652114796381498</c:v>
                </c:pt>
                <c:pt idx="57">
                  <c:v>1.3016625533203381</c:v>
                </c:pt>
                <c:pt idx="58">
                  <c:v>2.4568740012114345</c:v>
                </c:pt>
                <c:pt idx="59">
                  <c:v>12.396467877042058</c:v>
                </c:pt>
                <c:pt idx="60">
                  <c:v>0.71188584706905189</c:v>
                </c:pt>
                <c:pt idx="61">
                  <c:v>0.56599334007512714</c:v>
                </c:pt>
                <c:pt idx="62">
                  <c:v>6.0147553566597738</c:v>
                </c:pt>
                <c:pt idx="63">
                  <c:v>33.177221931810486</c:v>
                </c:pt>
                <c:pt idx="64">
                  <c:v>3.0788677184026008</c:v>
                </c:pt>
                <c:pt idx="65">
                  <c:v>6.3129385113947807</c:v>
                </c:pt>
                <c:pt idx="66">
                  <c:v>4.070483081080206</c:v>
                </c:pt>
                <c:pt idx="67">
                  <c:v>12.176124204095808</c:v>
                </c:pt>
                <c:pt idx="68">
                  <c:v>0.83857385363425108</c:v>
                </c:pt>
                <c:pt idx="69">
                  <c:v>0.44392254462165792</c:v>
                </c:pt>
                <c:pt idx="70">
                  <c:v>0.16591217982556028</c:v>
                </c:pt>
                <c:pt idx="71">
                  <c:v>0.54527432428098366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1.1241465337460048</c:v>
                </c:pt>
                <c:pt idx="78">
                  <c:v>0.40718089659317286</c:v>
                </c:pt>
                <c:pt idx="79">
                  <c:v>1.3812133536258338</c:v>
                </c:pt>
                <c:pt idx="80">
                  <c:v>10.280833261366631</c:v>
                </c:pt>
                <c:pt idx="81">
                  <c:v>46.069654030048888</c:v>
                </c:pt>
                <c:pt idx="82">
                  <c:v>2.8535850805782408</c:v>
                </c:pt>
                <c:pt idx="83">
                  <c:v>0.47762743354016829</c:v>
                </c:pt>
                <c:pt idx="84">
                  <c:v>8.5289101636991618E-2</c:v>
                </c:pt>
                <c:pt idx="85">
                  <c:v>0.23732753985970906</c:v>
                </c:pt>
                <c:pt idx="86">
                  <c:v>2.7579480784169483</c:v>
                </c:pt>
                <c:pt idx="87">
                  <c:v>10.076100752479126</c:v>
                </c:pt>
                <c:pt idx="88">
                  <c:v>1.8641631935217513</c:v>
                </c:pt>
                <c:pt idx="89">
                  <c:v>4.0574837209198371</c:v>
                </c:pt>
                <c:pt idx="90">
                  <c:v>0.6647521572328815</c:v>
                </c:pt>
                <c:pt idx="91">
                  <c:v>0.97824721045254892</c:v>
                </c:pt>
                <c:pt idx="92">
                  <c:v>8.2627635059028204E-2</c:v>
                </c:pt>
                <c:pt idx="93">
                  <c:v>0.12183961806514156</c:v>
                </c:pt>
                <c:pt idx="94">
                  <c:v>0.24657089579924429</c:v>
                </c:pt>
                <c:pt idx="95">
                  <c:v>0.62615061936325289</c:v>
                </c:pt>
                <c:pt idx="96">
                  <c:v>0.23029911491848848</c:v>
                </c:pt>
                <c:pt idx="97">
                  <c:v>0.65989521119536731</c:v>
                </c:pt>
                <c:pt idx="98">
                  <c:v>1.8611795904896562</c:v>
                </c:pt>
                <c:pt idx="99">
                  <c:v>8.249445173907743</c:v>
                </c:pt>
                <c:pt idx="100">
                  <c:v>2.5772927388171856</c:v>
                </c:pt>
                <c:pt idx="101">
                  <c:v>6.9611395057663472</c:v>
                </c:pt>
                <c:pt idx="102">
                  <c:v>0.79872818067129736</c:v>
                </c:pt>
                <c:pt idx="103">
                  <c:v>0.71988970371458694</c:v>
                </c:pt>
                <c:pt idx="104">
                  <c:v>2.0997665070387539</c:v>
                </c:pt>
                <c:pt idx="105">
                  <c:v>6.6465411888821642</c:v>
                </c:pt>
                <c:pt idx="106">
                  <c:v>0.83151493837988866</c:v>
                </c:pt>
                <c:pt idx="107">
                  <c:v>0.92087298056921185</c:v>
                </c:pt>
                <c:pt idx="108">
                  <c:v>0.50444557768821152</c:v>
                </c:pt>
                <c:pt idx="109">
                  <c:v>0.94267217714852525</c:v>
                </c:pt>
                <c:pt idx="110">
                  <c:v>0</c:v>
                </c:pt>
                <c:pt idx="111">
                  <c:v>0</c:v>
                </c:pt>
                <c:pt idx="112">
                  <c:v>0.41662960851340541</c:v>
                </c:pt>
                <c:pt idx="113">
                  <c:v>1.8868646310872583</c:v>
                </c:pt>
                <c:pt idx="114">
                  <c:v>1.433832716361626</c:v>
                </c:pt>
                <c:pt idx="115">
                  <c:v>3.9508683531092914</c:v>
                </c:pt>
                <c:pt idx="116">
                  <c:v>0.83792764892583449</c:v>
                </c:pt>
                <c:pt idx="117">
                  <c:v>1.2557080120857902</c:v>
                </c:pt>
                <c:pt idx="118">
                  <c:v>0.96546077428044308</c:v>
                </c:pt>
                <c:pt idx="119">
                  <c:v>3.2283902467240462</c:v>
                </c:pt>
                <c:pt idx="120">
                  <c:v>0.35358510767174944</c:v>
                </c:pt>
                <c:pt idx="121">
                  <c:v>0.20423024816738172</c:v>
                </c:pt>
                <c:pt idx="122">
                  <c:v>1.0890038345298985</c:v>
                </c:pt>
                <c:pt idx="123">
                  <c:v>3.2975899123076902</c:v>
                </c:pt>
                <c:pt idx="124">
                  <c:v>0.5971392755861783</c:v>
                </c:pt>
                <c:pt idx="125">
                  <c:v>0.94625618524427535</c:v>
                </c:pt>
                <c:pt idx="126">
                  <c:v>0.30582977347549123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9.5381020739913933E-2</c:v>
                </c:pt>
                <c:pt idx="131">
                  <c:v>0.38217592122625371</c:v>
                </c:pt>
                <c:pt idx="132">
                  <c:v>1.5726030181821034</c:v>
                </c:pt>
                <c:pt idx="133">
                  <c:v>4.1017972667796139</c:v>
                </c:pt>
                <c:pt idx="134">
                  <c:v>0.53077662697880379</c:v>
                </c:pt>
                <c:pt idx="135">
                  <c:v>0.4457714923317535</c:v>
                </c:pt>
                <c:pt idx="136">
                  <c:v>0.16611482153600346</c:v>
                </c:pt>
                <c:pt idx="137">
                  <c:v>0.3698159695141105</c:v>
                </c:pt>
                <c:pt idx="138">
                  <c:v>5.2139833494133564E-2</c:v>
                </c:pt>
                <c:pt idx="139">
                  <c:v>6.8281098400111789E-2</c:v>
                </c:pt>
                <c:pt idx="140">
                  <c:v>0.11352018792018179</c:v>
                </c:pt>
                <c:pt idx="141">
                  <c:v>0.19575790336109541</c:v>
                </c:pt>
                <c:pt idx="142">
                  <c:v>1.4312236357563268</c:v>
                </c:pt>
                <c:pt idx="143">
                  <c:v>3.9769078919721639</c:v>
                </c:pt>
                <c:pt idx="144">
                  <c:v>1.1001308780508505</c:v>
                </c:pt>
                <c:pt idx="145">
                  <c:v>1.3648575233760087</c:v>
                </c:pt>
                <c:pt idx="146">
                  <c:v>0.6055833334141616</c:v>
                </c:pt>
                <c:pt idx="147">
                  <c:v>1.3721103920772648</c:v>
                </c:pt>
                <c:pt idx="148">
                  <c:v>0.16319574896873343</c:v>
                </c:pt>
                <c:pt idx="149">
                  <c:v>4.1665274733124244E-2</c:v>
                </c:pt>
                <c:pt idx="150">
                  <c:v>0.1406825510154244</c:v>
                </c:pt>
                <c:pt idx="151">
                  <c:v>0.43877208776231874</c:v>
                </c:pt>
                <c:pt idx="152">
                  <c:v>7.4363589378524095E-2</c:v>
                </c:pt>
                <c:pt idx="153">
                  <c:v>7.8821126653027776E-2</c:v>
                </c:pt>
                <c:pt idx="154">
                  <c:v>3.2830652194029794E-2</c:v>
                </c:pt>
                <c:pt idx="155">
                  <c:v>3.639350484353715E-2</c:v>
                </c:pt>
                <c:pt idx="156">
                  <c:v>0</c:v>
                </c:pt>
                <c:pt idx="157">
                  <c:v>0</c:v>
                </c:pt>
                <c:pt idx="158">
                  <c:v>6.8853165060549101E-2</c:v>
                </c:pt>
                <c:pt idx="159">
                  <c:v>0.16032219145708423</c:v>
                </c:pt>
                <c:pt idx="160">
                  <c:v>0.8722858129165596</c:v>
                </c:pt>
                <c:pt idx="161">
                  <c:v>2.84403707618609</c:v>
                </c:pt>
                <c:pt idx="162">
                  <c:v>0.36439034922602881</c:v>
                </c:pt>
                <c:pt idx="163">
                  <c:v>8.5922034420852264E-2</c:v>
                </c:pt>
                <c:pt idx="164">
                  <c:v>0.45320026265241264</c:v>
                </c:pt>
                <c:pt idx="165">
                  <c:v>1.0216907949422629</c:v>
                </c:pt>
                <c:pt idx="166">
                  <c:v>0.21977427552501294</c:v>
                </c:pt>
                <c:pt idx="167">
                  <c:v>0.11020865924137348</c:v>
                </c:pt>
                <c:pt idx="168">
                  <c:v>4.7166299246394122E-2</c:v>
                </c:pt>
                <c:pt idx="169">
                  <c:v>1.7908112835835287E-2</c:v>
                </c:pt>
                <c:pt idx="170">
                  <c:v>0.67629556140216962</c:v>
                </c:pt>
                <c:pt idx="171">
                  <c:v>2.4163601395820598</c:v>
                </c:pt>
                <c:pt idx="172">
                  <c:v>0.36810949200421755</c:v>
                </c:pt>
                <c:pt idx="173">
                  <c:v>0.5818063542783678</c:v>
                </c:pt>
                <c:pt idx="174">
                  <c:v>1.1723443837473777</c:v>
                </c:pt>
                <c:pt idx="175">
                  <c:v>0.34298076407180411</c:v>
                </c:pt>
                <c:pt idx="176">
                  <c:v>8.6963090606310606E-2</c:v>
                </c:pt>
                <c:pt idx="177">
                  <c:v>4.357564632366099E-2</c:v>
                </c:pt>
                <c:pt idx="178">
                  <c:v>0.11079942195525803</c:v>
                </c:pt>
                <c:pt idx="179">
                  <c:v>0.42096411789400284</c:v>
                </c:pt>
                <c:pt idx="180">
                  <c:v>4.3590389960469655E-2</c:v>
                </c:pt>
                <c:pt idx="181">
                  <c:v>6.7344313373424354E-4</c:v>
                </c:pt>
                <c:pt idx="182">
                  <c:v>5.4564845437060248E-3</c:v>
                </c:pt>
                <c:pt idx="183">
                  <c:v>8.8157010618738346E-2</c:v>
                </c:pt>
                <c:pt idx="184">
                  <c:v>0.16338804426312545</c:v>
                </c:pt>
                <c:pt idx="185">
                  <c:v>2.3319829302083876E-2</c:v>
                </c:pt>
                <c:pt idx="186">
                  <c:v>1.9169804650554515E-2</c:v>
                </c:pt>
                <c:pt idx="187">
                  <c:v>3.7872360101794289E-2</c:v>
                </c:pt>
                <c:pt idx="188">
                  <c:v>1.9482782532328216</c:v>
                </c:pt>
                <c:pt idx="189">
                  <c:v>7.7472664327858451</c:v>
                </c:pt>
                <c:pt idx="190">
                  <c:v>1.1456545434856502</c:v>
                </c:pt>
                <c:pt idx="191">
                  <c:v>0.27790224495904875</c:v>
                </c:pt>
                <c:pt idx="192">
                  <c:v>1.1207149815383126</c:v>
                </c:pt>
                <c:pt idx="193">
                  <c:v>1.8053599785787418</c:v>
                </c:pt>
                <c:pt idx="194">
                  <c:v>0.49376529911760819</c:v>
                </c:pt>
                <c:pt idx="195">
                  <c:v>0.22174005920639708</c:v>
                </c:pt>
                <c:pt idx="196">
                  <c:v>3.9531935195443235E-2</c:v>
                </c:pt>
                <c:pt idx="197">
                  <c:v>7.7331705683235863E-3</c:v>
                </c:pt>
                <c:pt idx="198">
                  <c:v>6.8781150513381933E-2</c:v>
                </c:pt>
                <c:pt idx="199">
                  <c:v>0.15265639454035398</c:v>
                </c:pt>
                <c:pt idx="200">
                  <c:v>3.975285758453289E-2</c:v>
                </c:pt>
                <c:pt idx="201">
                  <c:v>8.105371433213323E-3</c:v>
                </c:pt>
                <c:pt idx="202">
                  <c:v>0.37105836671079701</c:v>
                </c:pt>
                <c:pt idx="203">
                  <c:v>0.70418373953069469</c:v>
                </c:pt>
                <c:pt idx="204">
                  <c:v>0.1064879563421411</c:v>
                </c:pt>
                <c:pt idx="205">
                  <c:v>6.4468165821341586E-2</c:v>
                </c:pt>
                <c:pt idx="206">
                  <c:v>0.22409435797284646</c:v>
                </c:pt>
                <c:pt idx="207">
                  <c:v>0.95679307476200626</c:v>
                </c:pt>
                <c:pt idx="208">
                  <c:v>0.21903944001027895</c:v>
                </c:pt>
                <c:pt idx="209">
                  <c:v>0.1802479143525301</c:v>
                </c:pt>
                <c:pt idx="210">
                  <c:v>5.3076345309916791E-2</c:v>
                </c:pt>
                <c:pt idx="211">
                  <c:v>4.8284524240469882E-2</c:v>
                </c:pt>
                <c:pt idx="212">
                  <c:v>1.3558965708775987E-2</c:v>
                </c:pt>
                <c:pt idx="213">
                  <c:v>0</c:v>
                </c:pt>
                <c:pt idx="214">
                  <c:v>1.2282977758560756E-2</c:v>
                </c:pt>
                <c:pt idx="215">
                  <c:v>2.478187755205433E-2</c:v>
                </c:pt>
                <c:pt idx="216">
                  <c:v>1.1934234949315878</c:v>
                </c:pt>
                <c:pt idx="217">
                  <c:v>4.6612425741409895</c:v>
                </c:pt>
                <c:pt idx="218">
                  <c:v>0.77166503629651728</c:v>
                </c:pt>
                <c:pt idx="219">
                  <c:v>0.23463141814405086</c:v>
                </c:pt>
                <c:pt idx="220">
                  <c:v>0.84235098765300265</c:v>
                </c:pt>
                <c:pt idx="221">
                  <c:v>1.0213687331465449</c:v>
                </c:pt>
                <c:pt idx="222">
                  <c:v>0.25785838689525309</c:v>
                </c:pt>
                <c:pt idx="223">
                  <c:v>0.21697569534006511</c:v>
                </c:pt>
                <c:pt idx="224">
                  <c:v>5.5771887481829277E-2</c:v>
                </c:pt>
                <c:pt idx="225">
                  <c:v>2.768926785265936E-2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4.1483409857215908E-2</c:v>
                </c:pt>
                <c:pt idx="231">
                  <c:v>0.18361970602816968</c:v>
                </c:pt>
                <c:pt idx="232">
                  <c:v>3.152712229175602E-2</c:v>
                </c:pt>
                <c:pt idx="233">
                  <c:v>0</c:v>
                </c:pt>
                <c:pt idx="234">
                  <c:v>0.12872657701333762</c:v>
                </c:pt>
                <c:pt idx="235">
                  <c:v>0.60030235041555813</c:v>
                </c:pt>
                <c:pt idx="236">
                  <c:v>0.35527057357041686</c:v>
                </c:pt>
                <c:pt idx="237">
                  <c:v>0.54922593711639978</c:v>
                </c:pt>
                <c:pt idx="238">
                  <c:v>0.4581856126450311</c:v>
                </c:pt>
                <c:pt idx="239">
                  <c:v>0.7245822707371895</c:v>
                </c:pt>
                <c:pt idx="240">
                  <c:v>0.29690110298623001</c:v>
                </c:pt>
                <c:pt idx="241">
                  <c:v>0.20471844137587802</c:v>
                </c:pt>
                <c:pt idx="242">
                  <c:v>5.2591554379031701E-2</c:v>
                </c:pt>
                <c:pt idx="243">
                  <c:v>3.1330180760472781E-2</c:v>
                </c:pt>
                <c:pt idx="244">
                  <c:v>7.3568850192022472E-2</c:v>
                </c:pt>
                <c:pt idx="245">
                  <c:v>0.33214613848734287</c:v>
                </c:pt>
                <c:pt idx="246">
                  <c:v>6.167686375435346E-2</c:v>
                </c:pt>
                <c:pt idx="247">
                  <c:v>7.3815021446437101E-3</c:v>
                </c:pt>
                <c:pt idx="248">
                  <c:v>4.7057893841308387E-2</c:v>
                </c:pt>
                <c:pt idx="249">
                  <c:v>0.10523258497852601</c:v>
                </c:pt>
                <c:pt idx="250">
                  <c:v>7.9814514284301571E-2</c:v>
                </c:pt>
                <c:pt idx="251">
                  <c:v>0.11255133392151219</c:v>
                </c:pt>
                <c:pt idx="252">
                  <c:v>3.4834628387280991E-2</c:v>
                </c:pt>
                <c:pt idx="253">
                  <c:v>6.1214827037688415E-4</c:v>
                </c:pt>
                <c:pt idx="254">
                  <c:v>5.7520536613517637E-2</c:v>
                </c:pt>
                <c:pt idx="255">
                  <c:v>5.3590067515923538E-2</c:v>
                </c:pt>
                <c:pt idx="256">
                  <c:v>2.7236115322288472E-2</c:v>
                </c:pt>
                <c:pt idx="257">
                  <c:v>2.4473556499829272E-2</c:v>
                </c:pt>
                <c:pt idx="258">
                  <c:v>1.6415269536708743E-2</c:v>
                </c:pt>
                <c:pt idx="259">
                  <c:v>5.8205788078676671E-2</c:v>
                </c:pt>
                <c:pt idx="260">
                  <c:v>1.1378345886561463E-2</c:v>
                </c:pt>
                <c:pt idx="261">
                  <c:v>8.0234747482760282E-4</c:v>
                </c:pt>
                <c:pt idx="262">
                  <c:v>1.6479072195676472E-2</c:v>
                </c:pt>
                <c:pt idx="263">
                  <c:v>7.3455495988897127E-2</c:v>
                </c:pt>
                <c:pt idx="264">
                  <c:v>1.3978777451100981E-2</c:v>
                </c:pt>
                <c:pt idx="265">
                  <c:v>5.9111257532919901E-3</c:v>
                </c:pt>
                <c:pt idx="266">
                  <c:v>5.5097967298330615E-2</c:v>
                </c:pt>
                <c:pt idx="267">
                  <c:v>0.13362598658983621</c:v>
                </c:pt>
                <c:pt idx="268">
                  <c:v>0.26701458917580245</c:v>
                </c:pt>
                <c:pt idx="269">
                  <c:v>0.5268405725527161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F15D-4F48-B627-340275CBD536}"/>
            </c:ext>
          </c:extLst>
        </c:ser>
        <c:ser>
          <c:idx val="43"/>
          <c:order val="43"/>
          <c:tx>
            <c:strRef>
              <c:f>'Mass Spectra pH 4 pos'!$AS$1</c:f>
              <c:strCache>
                <c:ptCount val="1"/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pos'!$AS$2:$AS$271</c:f>
              <c:numCache>
                <c:formatCode>General</c:formatCode>
                <c:ptCount val="270"/>
                <c:pt idx="0">
                  <c:v>3.9406885834855979E-3</c:v>
                </c:pt>
                <c:pt idx="1">
                  <c:v>0</c:v>
                </c:pt>
                <c:pt idx="2">
                  <c:v>6.331446868975951E-4</c:v>
                </c:pt>
                <c:pt idx="3">
                  <c:v>1.0366736986184222</c:v>
                </c:pt>
                <c:pt idx="4">
                  <c:v>0.13854411356796351</c:v>
                </c:pt>
                <c:pt idx="5">
                  <c:v>8.7423434317032995E-3</c:v>
                </c:pt>
                <c:pt idx="6">
                  <c:v>1.54701061761108E-3</c:v>
                </c:pt>
                <c:pt idx="7">
                  <c:v>2.6211461754819011E-3</c:v>
                </c:pt>
                <c:pt idx="8">
                  <c:v>1.9989353698147581E-3</c:v>
                </c:pt>
                <c:pt idx="9">
                  <c:v>7.1593775927816711E-2</c:v>
                </c:pt>
                <c:pt idx="10">
                  <c:v>7.2579936570169815E-3</c:v>
                </c:pt>
                <c:pt idx="11">
                  <c:v>0.61603060163151613</c:v>
                </c:pt>
                <c:pt idx="12">
                  <c:v>0.55595946065962665</c:v>
                </c:pt>
                <c:pt idx="13">
                  <c:v>10.064124415140045</c:v>
                </c:pt>
                <c:pt idx="14">
                  <c:v>0.4510872399131523</c:v>
                </c:pt>
                <c:pt idx="15">
                  <c:v>4.0379057996424219</c:v>
                </c:pt>
                <c:pt idx="16">
                  <c:v>6.7592372066407389</c:v>
                </c:pt>
                <c:pt idx="17">
                  <c:v>10.407002101384295</c:v>
                </c:pt>
                <c:pt idx="18">
                  <c:v>1.0145782299725161</c:v>
                </c:pt>
                <c:pt idx="19">
                  <c:v>5.7532027867120167E-2</c:v>
                </c:pt>
                <c:pt idx="20">
                  <c:v>1.5780268900490734E-2</c:v>
                </c:pt>
                <c:pt idx="21">
                  <c:v>1.3469610506535511E-2</c:v>
                </c:pt>
                <c:pt idx="22">
                  <c:v>6.1555619276879346E-3</c:v>
                </c:pt>
                <c:pt idx="23">
                  <c:v>0.19142644171811085</c:v>
                </c:pt>
                <c:pt idx="24">
                  <c:v>0.13815201533756144</c:v>
                </c:pt>
                <c:pt idx="25">
                  <c:v>2.4601277643693344</c:v>
                </c:pt>
                <c:pt idx="26">
                  <c:v>0.28452881581807477</c:v>
                </c:pt>
                <c:pt idx="27">
                  <c:v>3.0692830038129362</c:v>
                </c:pt>
                <c:pt idx="28">
                  <c:v>0.17973116523838059</c:v>
                </c:pt>
                <c:pt idx="29">
                  <c:v>0.49618099625243545</c:v>
                </c:pt>
                <c:pt idx="30">
                  <c:v>0.91636863004603697</c:v>
                </c:pt>
                <c:pt idx="31">
                  <c:v>4.9516599861808368</c:v>
                </c:pt>
                <c:pt idx="32">
                  <c:v>0.23026811427366498</c:v>
                </c:pt>
                <c:pt idx="33">
                  <c:v>0.39906011838780692</c:v>
                </c:pt>
                <c:pt idx="34">
                  <c:v>7.8358249801992583</c:v>
                </c:pt>
                <c:pt idx="35">
                  <c:v>100</c:v>
                </c:pt>
                <c:pt idx="36">
                  <c:v>3.8460907824356774</c:v>
                </c:pt>
                <c:pt idx="37">
                  <c:v>1.4514258032355372</c:v>
                </c:pt>
                <c:pt idx="38">
                  <c:v>0.96684838419794294</c:v>
                </c:pt>
                <c:pt idx="39">
                  <c:v>7.2618212801888777</c:v>
                </c:pt>
                <c:pt idx="40">
                  <c:v>0.88377510051895891</c:v>
                </c:pt>
                <c:pt idx="41">
                  <c:v>3.8335140796425198</c:v>
                </c:pt>
                <c:pt idx="42">
                  <c:v>0.95863021071860643</c:v>
                </c:pt>
                <c:pt idx="43">
                  <c:v>2.9442938046357527</c:v>
                </c:pt>
                <c:pt idx="44">
                  <c:v>0.63736050686613688</c:v>
                </c:pt>
                <c:pt idx="45">
                  <c:v>3.4477065049814453</c:v>
                </c:pt>
                <c:pt idx="46">
                  <c:v>0.24751248645554286</c:v>
                </c:pt>
                <c:pt idx="47">
                  <c:v>0.13522604332676261</c:v>
                </c:pt>
                <c:pt idx="48">
                  <c:v>0</c:v>
                </c:pt>
                <c:pt idx="49">
                  <c:v>0</c:v>
                </c:pt>
                <c:pt idx="50">
                  <c:v>0.37869824597592366</c:v>
                </c:pt>
                <c:pt idx="51">
                  <c:v>2.3343860712886606</c:v>
                </c:pt>
                <c:pt idx="52">
                  <c:v>1.0391122197492351</c:v>
                </c:pt>
                <c:pt idx="53">
                  <c:v>4.7614719766785933</c:v>
                </c:pt>
                <c:pt idx="54">
                  <c:v>0.77006813462063073</c:v>
                </c:pt>
                <c:pt idx="55">
                  <c:v>2.5596016302161906</c:v>
                </c:pt>
                <c:pt idx="56">
                  <c:v>0.74861315098859937</c:v>
                </c:pt>
                <c:pt idx="57">
                  <c:v>0.9048092602208716</c:v>
                </c:pt>
                <c:pt idx="58">
                  <c:v>1.6920380494764069</c:v>
                </c:pt>
                <c:pt idx="59">
                  <c:v>7.2695344050764925</c:v>
                </c:pt>
                <c:pt idx="60">
                  <c:v>0.48612709456561043</c:v>
                </c:pt>
                <c:pt idx="61">
                  <c:v>0.54698130411052703</c:v>
                </c:pt>
                <c:pt idx="62">
                  <c:v>4.7447109267116678</c:v>
                </c:pt>
                <c:pt idx="63">
                  <c:v>21.759154657102517</c:v>
                </c:pt>
                <c:pt idx="64">
                  <c:v>2.5975170454371406</c:v>
                </c:pt>
                <c:pt idx="65">
                  <c:v>5.4919455561962742</c:v>
                </c:pt>
                <c:pt idx="66">
                  <c:v>3.5086407690760799</c:v>
                </c:pt>
                <c:pt idx="67">
                  <c:v>9.4278720484450833</c:v>
                </c:pt>
                <c:pt idx="68">
                  <c:v>0.66289808441138609</c:v>
                </c:pt>
                <c:pt idx="69">
                  <c:v>0.36232341983301469</c:v>
                </c:pt>
                <c:pt idx="70">
                  <c:v>0.29077215881914853</c:v>
                </c:pt>
                <c:pt idx="71">
                  <c:v>0.89181380465780613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0.77745962560709025</c:v>
                </c:pt>
                <c:pt idx="78">
                  <c:v>0.31160127433304297</c:v>
                </c:pt>
                <c:pt idx="79">
                  <c:v>0.99028788432940218</c:v>
                </c:pt>
                <c:pt idx="80">
                  <c:v>9.5005048701908805</c:v>
                </c:pt>
                <c:pt idx="81">
                  <c:v>36.280564037392423</c:v>
                </c:pt>
                <c:pt idx="82">
                  <c:v>2.2668994515369358</c:v>
                </c:pt>
                <c:pt idx="83">
                  <c:v>0.37454861573873716</c:v>
                </c:pt>
                <c:pt idx="84">
                  <c:v>8.3278272957231739E-2</c:v>
                </c:pt>
                <c:pt idx="85">
                  <c:v>0.17167790271592875</c:v>
                </c:pt>
                <c:pt idx="86">
                  <c:v>1.9590224174542361</c:v>
                </c:pt>
                <c:pt idx="87">
                  <c:v>6.0837308565220134</c:v>
                </c:pt>
                <c:pt idx="88">
                  <c:v>1.3233330222482187</c:v>
                </c:pt>
                <c:pt idx="89">
                  <c:v>2.6852033768124799</c:v>
                </c:pt>
                <c:pt idx="90">
                  <c:v>0.40921954979677538</c:v>
                </c:pt>
                <c:pt idx="91">
                  <c:v>0.64029714082098144</c:v>
                </c:pt>
                <c:pt idx="92">
                  <c:v>8.8117558812870631E-2</c:v>
                </c:pt>
                <c:pt idx="93">
                  <c:v>0.11236605886396776</c:v>
                </c:pt>
                <c:pt idx="94">
                  <c:v>0.20614864482615952</c:v>
                </c:pt>
                <c:pt idx="95">
                  <c:v>0.47258098421138361</c:v>
                </c:pt>
                <c:pt idx="96">
                  <c:v>0.19233394985897362</c:v>
                </c:pt>
                <c:pt idx="97">
                  <c:v>0.47344522213513185</c:v>
                </c:pt>
                <c:pt idx="98">
                  <c:v>2.6512468514690903</c:v>
                </c:pt>
                <c:pt idx="99">
                  <c:v>9.4422407026572603</c:v>
                </c:pt>
                <c:pt idx="100">
                  <c:v>2.078723919970709</c:v>
                </c:pt>
                <c:pt idx="101">
                  <c:v>4.3083675129704195</c:v>
                </c:pt>
                <c:pt idx="102">
                  <c:v>0.54117537293359697</c:v>
                </c:pt>
                <c:pt idx="103">
                  <c:v>0.45200434254825411</c:v>
                </c:pt>
                <c:pt idx="104">
                  <c:v>1.2805128846290761</c:v>
                </c:pt>
                <c:pt idx="105">
                  <c:v>3.5569177117800694</c:v>
                </c:pt>
                <c:pt idx="106">
                  <c:v>0.54399313085795964</c:v>
                </c:pt>
                <c:pt idx="107">
                  <c:v>0.67645819901537674</c:v>
                </c:pt>
                <c:pt idx="108">
                  <c:v>0.41323227920676353</c:v>
                </c:pt>
                <c:pt idx="109">
                  <c:v>0.73776661432907797</c:v>
                </c:pt>
                <c:pt idx="110">
                  <c:v>0</c:v>
                </c:pt>
                <c:pt idx="111">
                  <c:v>0</c:v>
                </c:pt>
                <c:pt idx="112">
                  <c:v>0.31580451853386166</c:v>
                </c:pt>
                <c:pt idx="113">
                  <c:v>1.2380908423592536</c:v>
                </c:pt>
                <c:pt idx="114">
                  <c:v>0.95982550079453366</c:v>
                </c:pt>
                <c:pt idx="115">
                  <c:v>2.3465188352478101</c:v>
                </c:pt>
                <c:pt idx="116">
                  <c:v>0.60164364512621227</c:v>
                </c:pt>
                <c:pt idx="117">
                  <c:v>0.89437761786346148</c:v>
                </c:pt>
                <c:pt idx="118">
                  <c:v>0.49198243726052571</c:v>
                </c:pt>
                <c:pt idx="119">
                  <c:v>1.5957235602509721</c:v>
                </c:pt>
                <c:pt idx="120">
                  <c:v>0.18509045413709319</c:v>
                </c:pt>
                <c:pt idx="121">
                  <c:v>0.14188750605049161</c:v>
                </c:pt>
                <c:pt idx="122">
                  <c:v>0.84690028891736679</c:v>
                </c:pt>
                <c:pt idx="123">
                  <c:v>2.2318282021790581</c:v>
                </c:pt>
                <c:pt idx="124">
                  <c:v>0.42565853009488741</c:v>
                </c:pt>
                <c:pt idx="125">
                  <c:v>0.59161694763777495</c:v>
                </c:pt>
                <c:pt idx="126">
                  <c:v>0.2265972806438464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5.869762638615976E-2</c:v>
                </c:pt>
                <c:pt idx="131">
                  <c:v>0.2939233604281411</c:v>
                </c:pt>
                <c:pt idx="132">
                  <c:v>0.989125909134839</c:v>
                </c:pt>
                <c:pt idx="133">
                  <c:v>2.2597408709167497</c:v>
                </c:pt>
                <c:pt idx="134">
                  <c:v>0.30700619301573928</c:v>
                </c:pt>
                <c:pt idx="135">
                  <c:v>0.24343135444329042</c:v>
                </c:pt>
                <c:pt idx="136">
                  <c:v>0.10708900316298436</c:v>
                </c:pt>
                <c:pt idx="137">
                  <c:v>0.21052607977096402</c:v>
                </c:pt>
                <c:pt idx="138">
                  <c:v>4.0768750000507926E-2</c:v>
                </c:pt>
                <c:pt idx="139">
                  <c:v>5.2026732018468157E-2</c:v>
                </c:pt>
                <c:pt idx="140">
                  <c:v>7.2823171419775276E-2</c:v>
                </c:pt>
                <c:pt idx="141">
                  <c:v>0.12352017004204656</c:v>
                </c:pt>
                <c:pt idx="142">
                  <c:v>0.88457335956189187</c:v>
                </c:pt>
                <c:pt idx="143">
                  <c:v>2.1842075694630512</c:v>
                </c:pt>
                <c:pt idx="144">
                  <c:v>1.1749886653423265</c:v>
                </c:pt>
                <c:pt idx="145">
                  <c:v>1.7279769398870606</c:v>
                </c:pt>
                <c:pt idx="146">
                  <c:v>0.45604098975443547</c:v>
                </c:pt>
                <c:pt idx="147">
                  <c:v>0.75446629114339003</c:v>
                </c:pt>
                <c:pt idx="148">
                  <c:v>8.1859357958048801E-2</c:v>
                </c:pt>
                <c:pt idx="149">
                  <c:v>1.7857498631621175E-2</c:v>
                </c:pt>
                <c:pt idx="150">
                  <c:v>0.11477729614729142</c:v>
                </c:pt>
                <c:pt idx="151">
                  <c:v>0.30609568756919814</c:v>
                </c:pt>
                <c:pt idx="152">
                  <c:v>4.7423370101392942E-2</c:v>
                </c:pt>
                <c:pt idx="153">
                  <c:v>4.7240623074186312E-2</c:v>
                </c:pt>
                <c:pt idx="154">
                  <c:v>6.484546099937474E-3</c:v>
                </c:pt>
                <c:pt idx="155">
                  <c:v>2.0068743669013477E-2</c:v>
                </c:pt>
                <c:pt idx="156">
                  <c:v>0</c:v>
                </c:pt>
                <c:pt idx="157">
                  <c:v>0</c:v>
                </c:pt>
                <c:pt idx="158">
                  <c:v>3.629780569815555E-2</c:v>
                </c:pt>
                <c:pt idx="159">
                  <c:v>8.8885794714125999E-2</c:v>
                </c:pt>
                <c:pt idx="160">
                  <c:v>0.60547675627506437</c:v>
                </c:pt>
                <c:pt idx="161">
                  <c:v>1.6206827066938327</c:v>
                </c:pt>
                <c:pt idx="162">
                  <c:v>0.19646645129765936</c:v>
                </c:pt>
                <c:pt idx="163">
                  <c:v>4.251160029334726E-2</c:v>
                </c:pt>
                <c:pt idx="164">
                  <c:v>0.27103502444803612</c:v>
                </c:pt>
                <c:pt idx="165">
                  <c:v>0.5383741004598952</c:v>
                </c:pt>
                <c:pt idx="166">
                  <c:v>0.11166216275282351</c:v>
                </c:pt>
                <c:pt idx="167">
                  <c:v>5.7001368489553624E-2</c:v>
                </c:pt>
                <c:pt idx="168">
                  <c:v>6.0017940363066277E-2</c:v>
                </c:pt>
                <c:pt idx="169">
                  <c:v>8.3499032923103674E-3</c:v>
                </c:pt>
                <c:pt idx="170">
                  <c:v>0.38710196583452422</c:v>
                </c:pt>
                <c:pt idx="171">
                  <c:v>1.2475662636692797</c:v>
                </c:pt>
                <c:pt idx="172">
                  <c:v>0.1688526244974117</c:v>
                </c:pt>
                <c:pt idx="173">
                  <c:v>0.43232117359584832</c:v>
                </c:pt>
                <c:pt idx="174">
                  <c:v>0.68111766624229542</c:v>
                </c:pt>
                <c:pt idx="175">
                  <c:v>0.11761327848582671</c:v>
                </c:pt>
                <c:pt idx="176">
                  <c:v>5.7512711075287638E-2</c:v>
                </c:pt>
                <c:pt idx="177">
                  <c:v>2.1247128077227818E-2</c:v>
                </c:pt>
                <c:pt idx="178">
                  <c:v>9.6715908378354518E-2</c:v>
                </c:pt>
                <c:pt idx="179">
                  <c:v>0.29711931738248498</c:v>
                </c:pt>
                <c:pt idx="180">
                  <c:v>3.4982152497430967E-2</c:v>
                </c:pt>
                <c:pt idx="181">
                  <c:v>0</c:v>
                </c:pt>
                <c:pt idx="182">
                  <c:v>4.7096070504690435E-4</c:v>
                </c:pt>
                <c:pt idx="183">
                  <c:v>5.9372055523776848E-2</c:v>
                </c:pt>
                <c:pt idx="184">
                  <c:v>0.10026312015892253</c:v>
                </c:pt>
                <c:pt idx="185">
                  <c:v>1.5846482553719544E-2</c:v>
                </c:pt>
                <c:pt idx="186">
                  <c:v>8.395852862515674E-3</c:v>
                </c:pt>
                <c:pt idx="187">
                  <c:v>2.7613813840756167E-2</c:v>
                </c:pt>
                <c:pt idx="188">
                  <c:v>1.3181666769385951</c:v>
                </c:pt>
                <c:pt idx="189">
                  <c:v>4.1812028919148876</c:v>
                </c:pt>
                <c:pt idx="190">
                  <c:v>0.61235193798886534</c:v>
                </c:pt>
                <c:pt idx="191">
                  <c:v>0.20457937333728679</c:v>
                </c:pt>
                <c:pt idx="192">
                  <c:v>0.65141659520782313</c:v>
                </c:pt>
                <c:pt idx="193">
                  <c:v>0.82800163897315637</c:v>
                </c:pt>
                <c:pt idx="194">
                  <c:v>0.19191796567190145</c:v>
                </c:pt>
                <c:pt idx="195">
                  <c:v>8.9533127243948324E-2</c:v>
                </c:pt>
                <c:pt idx="196">
                  <c:v>6.4371800025144156E-3</c:v>
                </c:pt>
                <c:pt idx="197">
                  <c:v>5.4990786138873924E-3</c:v>
                </c:pt>
                <c:pt idx="198">
                  <c:v>1.4861231707116595E-2</c:v>
                </c:pt>
                <c:pt idx="199">
                  <c:v>4.1591795039394246E-2</c:v>
                </c:pt>
                <c:pt idx="200">
                  <c:v>4.3293422585735462E-3</c:v>
                </c:pt>
                <c:pt idx="201">
                  <c:v>3.4339334770728787E-3</c:v>
                </c:pt>
                <c:pt idx="202">
                  <c:v>0.25131228938013594</c:v>
                </c:pt>
                <c:pt idx="203">
                  <c:v>0.4484462160035535</c:v>
                </c:pt>
                <c:pt idx="204">
                  <c:v>6.8679349368672857E-2</c:v>
                </c:pt>
                <c:pt idx="205">
                  <c:v>3.8065908969966825E-2</c:v>
                </c:pt>
                <c:pt idx="206">
                  <c:v>0.18785734403643098</c:v>
                </c:pt>
                <c:pt idx="207">
                  <c:v>0.68776240401736355</c:v>
                </c:pt>
                <c:pt idx="208">
                  <c:v>0.14642092307166443</c:v>
                </c:pt>
                <c:pt idx="209">
                  <c:v>7.4703644647098888E-2</c:v>
                </c:pt>
                <c:pt idx="210">
                  <c:v>2.2119387884178027E-2</c:v>
                </c:pt>
                <c:pt idx="211">
                  <c:v>2.626298270875661E-2</c:v>
                </c:pt>
                <c:pt idx="212">
                  <c:v>3.5070870728943935E-3</c:v>
                </c:pt>
                <c:pt idx="213">
                  <c:v>0</c:v>
                </c:pt>
                <c:pt idx="214">
                  <c:v>3.6612071438460242E-3</c:v>
                </c:pt>
                <c:pt idx="215">
                  <c:v>1.8619176238974501E-2</c:v>
                </c:pt>
                <c:pt idx="216">
                  <c:v>0.8351276101625007</c:v>
                </c:pt>
                <c:pt idx="217">
                  <c:v>2.7275904559713586</c:v>
                </c:pt>
                <c:pt idx="218">
                  <c:v>0.44476423883470934</c:v>
                </c:pt>
                <c:pt idx="219">
                  <c:v>0.16145070074682263</c:v>
                </c:pt>
                <c:pt idx="220">
                  <c:v>0.56540889908993919</c:v>
                </c:pt>
                <c:pt idx="221">
                  <c:v>0.63642622606846155</c:v>
                </c:pt>
                <c:pt idx="222">
                  <c:v>0.14539870563553151</c:v>
                </c:pt>
                <c:pt idx="223">
                  <c:v>9.2349472081619935E-2</c:v>
                </c:pt>
                <c:pt idx="224">
                  <c:v>2.7467435749598396E-2</c:v>
                </c:pt>
                <c:pt idx="225">
                  <c:v>1.6541594970540325E-2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2.4064334569085771E-2</c:v>
                </c:pt>
                <c:pt idx="231">
                  <c:v>7.9878662756396768E-2</c:v>
                </c:pt>
                <c:pt idx="232">
                  <c:v>1.4847275876661053E-2</c:v>
                </c:pt>
                <c:pt idx="233">
                  <c:v>0</c:v>
                </c:pt>
                <c:pt idx="234">
                  <c:v>0.11207879634298985</c:v>
                </c:pt>
                <c:pt idx="235">
                  <c:v>0.43824455208680263</c:v>
                </c:pt>
                <c:pt idx="236">
                  <c:v>0.2075077893514059</c:v>
                </c:pt>
                <c:pt idx="237">
                  <c:v>0.25701821136089098</c:v>
                </c:pt>
                <c:pt idx="238">
                  <c:v>0.25250355678688907</c:v>
                </c:pt>
                <c:pt idx="239">
                  <c:v>0.34949451269044096</c:v>
                </c:pt>
                <c:pt idx="240">
                  <c:v>0.14730176776203072</c:v>
                </c:pt>
                <c:pt idx="241">
                  <c:v>8.197508322251057E-2</c:v>
                </c:pt>
                <c:pt idx="242">
                  <c:v>2.2574601976975223E-2</c:v>
                </c:pt>
                <c:pt idx="243">
                  <c:v>2.5108061008594428E-2</c:v>
                </c:pt>
                <c:pt idx="244">
                  <c:v>5.7074081670865896E-2</c:v>
                </c:pt>
                <c:pt idx="245">
                  <c:v>0.22321453521456225</c:v>
                </c:pt>
                <c:pt idx="246">
                  <c:v>4.9335029004875817E-2</c:v>
                </c:pt>
                <c:pt idx="247">
                  <c:v>6.6197087098131486E-3</c:v>
                </c:pt>
                <c:pt idx="248">
                  <c:v>3.3884711798086539E-2</c:v>
                </c:pt>
                <c:pt idx="249">
                  <c:v>6.2780510607031992E-2</c:v>
                </c:pt>
                <c:pt idx="250">
                  <c:v>2.9308141181226641E-2</c:v>
                </c:pt>
                <c:pt idx="251">
                  <c:v>3.4190216579710705E-2</c:v>
                </c:pt>
                <c:pt idx="252">
                  <c:v>5.8266160862977734E-3</c:v>
                </c:pt>
                <c:pt idx="253">
                  <c:v>0</c:v>
                </c:pt>
                <c:pt idx="254">
                  <c:v>2.9819175558595815E-2</c:v>
                </c:pt>
                <c:pt idx="255">
                  <c:v>9.2061310519051566E-3</c:v>
                </c:pt>
                <c:pt idx="256">
                  <c:v>1.4049236179758007E-2</c:v>
                </c:pt>
                <c:pt idx="257">
                  <c:v>1.1602800758080135E-2</c:v>
                </c:pt>
                <c:pt idx="258">
                  <c:v>1.2844162788719842E-2</c:v>
                </c:pt>
                <c:pt idx="259">
                  <c:v>2.9965048774578673E-2</c:v>
                </c:pt>
                <c:pt idx="260">
                  <c:v>7.8178175265208351E-3</c:v>
                </c:pt>
                <c:pt idx="261">
                  <c:v>1.9774415185772572E-4</c:v>
                </c:pt>
                <c:pt idx="262">
                  <c:v>1.1186858243980382E-2</c:v>
                </c:pt>
                <c:pt idx="263">
                  <c:v>5.2649202958293291E-2</c:v>
                </c:pt>
                <c:pt idx="264">
                  <c:v>8.5464144528116636E-3</c:v>
                </c:pt>
                <c:pt idx="265">
                  <c:v>1.5576124504189713E-3</c:v>
                </c:pt>
                <c:pt idx="266">
                  <c:v>3.0936761641050341E-2</c:v>
                </c:pt>
                <c:pt idx="267">
                  <c:v>6.3845705099953076E-2</c:v>
                </c:pt>
                <c:pt idx="268">
                  <c:v>0.12298056201252652</c:v>
                </c:pt>
                <c:pt idx="269">
                  <c:v>0.19252881659783555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F15D-4F48-B627-340275CBD536}"/>
            </c:ext>
          </c:extLst>
        </c:ser>
        <c:ser>
          <c:idx val="44"/>
          <c:order val="44"/>
          <c:tx>
            <c:strRef>
              <c:f>'Mass Spectra pH 4 pos'!$AT$1</c:f>
              <c:strCache>
                <c:ptCount val="1"/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pos'!$AT$2:$AT$271</c:f>
              <c:numCache>
                <c:formatCode>General</c:formatCode>
                <c:ptCount val="270"/>
                <c:pt idx="0">
                  <c:v>4.282307617650776E-3</c:v>
                </c:pt>
                <c:pt idx="1">
                  <c:v>0</c:v>
                </c:pt>
                <c:pt idx="2">
                  <c:v>5.2686910027287684E-3</c:v>
                </c:pt>
                <c:pt idx="3">
                  <c:v>1.0340076892251584</c:v>
                </c:pt>
                <c:pt idx="4">
                  <c:v>0.14158992235593876</c:v>
                </c:pt>
                <c:pt idx="5">
                  <c:v>8.7413926677065261E-3</c:v>
                </c:pt>
                <c:pt idx="6">
                  <c:v>6.7933203633584736E-4</c:v>
                </c:pt>
                <c:pt idx="7">
                  <c:v>2.0721376693656882E-3</c:v>
                </c:pt>
                <c:pt idx="8">
                  <c:v>0</c:v>
                </c:pt>
                <c:pt idx="9">
                  <c:v>2.8304706960099211E-2</c:v>
                </c:pt>
                <c:pt idx="10">
                  <c:v>5.5326800666420763E-3</c:v>
                </c:pt>
                <c:pt idx="11">
                  <c:v>0.43749430080574336</c:v>
                </c:pt>
                <c:pt idx="12">
                  <c:v>0.4119585754216713</c:v>
                </c:pt>
                <c:pt idx="13">
                  <c:v>5.9462508716287052</c:v>
                </c:pt>
                <c:pt idx="14">
                  <c:v>0.32266884444792854</c:v>
                </c:pt>
                <c:pt idx="15">
                  <c:v>3.2875732737600085</c:v>
                </c:pt>
                <c:pt idx="16">
                  <c:v>5.8670259629663351</c:v>
                </c:pt>
                <c:pt idx="17">
                  <c:v>11.117742688584732</c:v>
                </c:pt>
                <c:pt idx="18">
                  <c:v>1.0897734006572124</c:v>
                </c:pt>
                <c:pt idx="19">
                  <c:v>5.5909377794563973E-2</c:v>
                </c:pt>
                <c:pt idx="20">
                  <c:v>1.415146428070123E-2</c:v>
                </c:pt>
                <c:pt idx="21">
                  <c:v>7.9586792181043659E-3</c:v>
                </c:pt>
                <c:pt idx="22">
                  <c:v>5.1110162607831229E-3</c:v>
                </c:pt>
                <c:pt idx="23">
                  <c:v>0.14148921433880571</c:v>
                </c:pt>
                <c:pt idx="24">
                  <c:v>7.5113282221059577E-2</c:v>
                </c:pt>
                <c:pt idx="25">
                  <c:v>1.9065265210998728</c:v>
                </c:pt>
                <c:pt idx="26">
                  <c:v>0.21678047212604626</c:v>
                </c:pt>
                <c:pt idx="27">
                  <c:v>2.9952091776781966</c:v>
                </c:pt>
                <c:pt idx="28">
                  <c:v>0.18227541731126662</c:v>
                </c:pt>
                <c:pt idx="29">
                  <c:v>0.46053835908988849</c:v>
                </c:pt>
                <c:pt idx="30">
                  <c:v>0.65148233256242338</c:v>
                </c:pt>
                <c:pt idx="31">
                  <c:v>1.9368965425698554</c:v>
                </c:pt>
                <c:pt idx="32">
                  <c:v>0.19056906873196439</c:v>
                </c:pt>
                <c:pt idx="33">
                  <c:v>0.38937344308138488</c:v>
                </c:pt>
                <c:pt idx="34">
                  <c:v>6.7676550417823576</c:v>
                </c:pt>
                <c:pt idx="35">
                  <c:v>100</c:v>
                </c:pt>
                <c:pt idx="36">
                  <c:v>3.8274036292888427</c:v>
                </c:pt>
                <c:pt idx="37">
                  <c:v>1.446780090095527</c:v>
                </c:pt>
                <c:pt idx="38">
                  <c:v>0.71217159384327922</c:v>
                </c:pt>
                <c:pt idx="39">
                  <c:v>6.4935083150106934</c:v>
                </c:pt>
                <c:pt idx="40">
                  <c:v>0.75742363641002275</c:v>
                </c:pt>
                <c:pt idx="41">
                  <c:v>3.6833173745236514</c:v>
                </c:pt>
                <c:pt idx="42">
                  <c:v>0.82454744751445663</c:v>
                </c:pt>
                <c:pt idx="43">
                  <c:v>2.744519194918428</c:v>
                </c:pt>
                <c:pt idx="44">
                  <c:v>0.56149730206058646</c:v>
                </c:pt>
                <c:pt idx="45">
                  <c:v>3.5358955532316885</c:v>
                </c:pt>
                <c:pt idx="46">
                  <c:v>0.23527769927264461</c:v>
                </c:pt>
                <c:pt idx="47">
                  <c:v>0.12674496386093889</c:v>
                </c:pt>
                <c:pt idx="48">
                  <c:v>0</c:v>
                </c:pt>
                <c:pt idx="49">
                  <c:v>0</c:v>
                </c:pt>
                <c:pt idx="50">
                  <c:v>0.17283120970640878</c:v>
                </c:pt>
                <c:pt idx="51">
                  <c:v>1.986159554741338</c:v>
                </c:pt>
                <c:pt idx="52">
                  <c:v>0.8407518799651208</c:v>
                </c:pt>
                <c:pt idx="53">
                  <c:v>4.5723265034220164</c:v>
                </c:pt>
                <c:pt idx="54">
                  <c:v>0.67038873275152955</c:v>
                </c:pt>
                <c:pt idx="55">
                  <c:v>2.4266636167626632</c:v>
                </c:pt>
                <c:pt idx="56">
                  <c:v>0.69559552488866727</c:v>
                </c:pt>
                <c:pt idx="57">
                  <c:v>0.92728553349354192</c:v>
                </c:pt>
                <c:pt idx="58">
                  <c:v>1.7677820673903339</c:v>
                </c:pt>
                <c:pt idx="59">
                  <c:v>8.5607444444260086</c:v>
                </c:pt>
                <c:pt idx="60">
                  <c:v>0.44449512175010769</c:v>
                </c:pt>
                <c:pt idx="61">
                  <c:v>0.41357568608715978</c:v>
                </c:pt>
                <c:pt idx="62">
                  <c:v>4.4001348120090933</c:v>
                </c:pt>
                <c:pt idx="63">
                  <c:v>23.116727579420576</c:v>
                </c:pt>
                <c:pt idx="64">
                  <c:v>2.0823516844472234</c:v>
                </c:pt>
                <c:pt idx="65">
                  <c:v>4.3780819005831813</c:v>
                </c:pt>
                <c:pt idx="66">
                  <c:v>2.5613161969506097</c:v>
                </c:pt>
                <c:pt idx="67">
                  <c:v>8.3381697912302002</c:v>
                </c:pt>
                <c:pt idx="68">
                  <c:v>0.54312892284528436</c:v>
                </c:pt>
                <c:pt idx="69">
                  <c:v>0.28943758514548762</c:v>
                </c:pt>
                <c:pt idx="70">
                  <c:v>9.8587562867919545E-2</c:v>
                </c:pt>
                <c:pt idx="71">
                  <c:v>0.52451422814904713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0.61828182690218914</c:v>
                </c:pt>
                <c:pt idx="78">
                  <c:v>0.26815863553819819</c:v>
                </c:pt>
                <c:pt idx="79">
                  <c:v>1.0059199201788773</c:v>
                </c:pt>
                <c:pt idx="80">
                  <c:v>8.4716346294033276</c:v>
                </c:pt>
                <c:pt idx="81">
                  <c:v>37.520027555299293</c:v>
                </c:pt>
                <c:pt idx="82">
                  <c:v>2.2746261407108843</c:v>
                </c:pt>
                <c:pt idx="83">
                  <c:v>0.36623154937671887</c:v>
                </c:pt>
                <c:pt idx="84">
                  <c:v>5.480721021239035E-2</c:v>
                </c:pt>
                <c:pt idx="85">
                  <c:v>0.13153756306085451</c:v>
                </c:pt>
                <c:pt idx="86">
                  <c:v>2.0999609945965623</c:v>
                </c:pt>
                <c:pt idx="87">
                  <c:v>7.6778814116951581</c:v>
                </c:pt>
                <c:pt idx="88">
                  <c:v>1.0899073943727959</c:v>
                </c:pt>
                <c:pt idx="89">
                  <c:v>2.0927029682950273</c:v>
                </c:pt>
                <c:pt idx="90">
                  <c:v>0.30135089566593898</c:v>
                </c:pt>
                <c:pt idx="91">
                  <c:v>0.51885958342756822</c:v>
                </c:pt>
                <c:pt idx="92">
                  <c:v>2.1331064118134194E-2</c:v>
                </c:pt>
                <c:pt idx="93">
                  <c:v>8.4538887807213952E-3</c:v>
                </c:pt>
                <c:pt idx="94">
                  <c:v>0.12442084793796053</c:v>
                </c:pt>
                <c:pt idx="95">
                  <c:v>0.44287169180073027</c:v>
                </c:pt>
                <c:pt idx="96">
                  <c:v>0.14424773641207747</c:v>
                </c:pt>
                <c:pt idx="97">
                  <c:v>0.48091921977457402</c:v>
                </c:pt>
                <c:pt idx="98">
                  <c:v>1.9509157105363955</c:v>
                </c:pt>
                <c:pt idx="99">
                  <c:v>8.6165848011047874</c:v>
                </c:pt>
                <c:pt idx="100">
                  <c:v>2.055846687585936</c:v>
                </c:pt>
                <c:pt idx="101">
                  <c:v>5.0095007397586206</c:v>
                </c:pt>
                <c:pt idx="102">
                  <c:v>0.53708873967207582</c:v>
                </c:pt>
                <c:pt idx="103">
                  <c:v>0.45738211845040649</c:v>
                </c:pt>
                <c:pt idx="104">
                  <c:v>1.4472436465140974</c:v>
                </c:pt>
                <c:pt idx="105">
                  <c:v>4.4957517123663449</c:v>
                </c:pt>
                <c:pt idx="106">
                  <c:v>0.51302778235968705</c:v>
                </c:pt>
                <c:pt idx="107">
                  <c:v>0.53954119161154135</c:v>
                </c:pt>
                <c:pt idx="108">
                  <c:v>0.28806848250661993</c:v>
                </c:pt>
                <c:pt idx="109">
                  <c:v>0.55084872231993898</c:v>
                </c:pt>
                <c:pt idx="110">
                  <c:v>0</c:v>
                </c:pt>
                <c:pt idx="111">
                  <c:v>0</c:v>
                </c:pt>
                <c:pt idx="112">
                  <c:v>0.18580909617022617</c:v>
                </c:pt>
                <c:pt idx="113">
                  <c:v>1.0789582851637289</c:v>
                </c:pt>
                <c:pt idx="114">
                  <c:v>0.97455061445021518</c:v>
                </c:pt>
                <c:pt idx="115">
                  <c:v>2.8062923643625934</c:v>
                </c:pt>
                <c:pt idx="116">
                  <c:v>0.50241541255554334</c:v>
                </c:pt>
                <c:pt idx="117">
                  <c:v>0.67375512112817315</c:v>
                </c:pt>
                <c:pt idx="118">
                  <c:v>0.43082018151605456</c:v>
                </c:pt>
                <c:pt idx="119">
                  <c:v>1.7644578507480264</c:v>
                </c:pt>
                <c:pt idx="120">
                  <c:v>0.13710592079079087</c:v>
                </c:pt>
                <c:pt idx="121">
                  <c:v>9.5938007779683754E-2</c:v>
                </c:pt>
                <c:pt idx="122">
                  <c:v>0.8394459274002285</c:v>
                </c:pt>
                <c:pt idx="123">
                  <c:v>2.5684381050115834</c:v>
                </c:pt>
                <c:pt idx="124">
                  <c:v>0.3668957123200311</c:v>
                </c:pt>
                <c:pt idx="125">
                  <c:v>0.50038291425963122</c:v>
                </c:pt>
                <c:pt idx="126">
                  <c:v>0.16515629270760046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1.6427060422146041E-2</c:v>
                </c:pt>
                <c:pt idx="131">
                  <c:v>0.21564123209838318</c:v>
                </c:pt>
                <c:pt idx="132">
                  <c:v>0.94557207877797855</c:v>
                </c:pt>
                <c:pt idx="133">
                  <c:v>2.4697664506726378</c:v>
                </c:pt>
                <c:pt idx="134">
                  <c:v>0.28646501815769565</c:v>
                </c:pt>
                <c:pt idx="135">
                  <c:v>0.18537056265052673</c:v>
                </c:pt>
                <c:pt idx="136">
                  <c:v>6.237226175376389E-2</c:v>
                </c:pt>
                <c:pt idx="137">
                  <c:v>0.18292539485733092</c:v>
                </c:pt>
                <c:pt idx="138">
                  <c:v>1.5279428042116096E-2</c:v>
                </c:pt>
                <c:pt idx="139">
                  <c:v>9.1052570337097002E-3</c:v>
                </c:pt>
                <c:pt idx="140">
                  <c:v>4.2678340416043958E-2</c:v>
                </c:pt>
                <c:pt idx="141">
                  <c:v>0.11038715277572798</c:v>
                </c:pt>
                <c:pt idx="142">
                  <c:v>1.0614952439935603</c:v>
                </c:pt>
                <c:pt idx="143">
                  <c:v>3.0103066828513581</c:v>
                </c:pt>
                <c:pt idx="144">
                  <c:v>0.61440356708430799</c:v>
                </c:pt>
                <c:pt idx="145">
                  <c:v>0.69757089951007223</c:v>
                </c:pt>
                <c:pt idx="146">
                  <c:v>0.30147657227292823</c:v>
                </c:pt>
                <c:pt idx="147">
                  <c:v>0.74976165892357605</c:v>
                </c:pt>
                <c:pt idx="148">
                  <c:v>8.1171596429827644E-2</c:v>
                </c:pt>
                <c:pt idx="149">
                  <c:v>1.3020901287812297E-3</c:v>
                </c:pt>
                <c:pt idx="150">
                  <c:v>9.617531782988635E-2</c:v>
                </c:pt>
                <c:pt idx="151">
                  <c:v>0.27588748933605883</c:v>
                </c:pt>
                <c:pt idx="152">
                  <c:v>3.6509944133852092E-2</c:v>
                </c:pt>
                <c:pt idx="153">
                  <c:v>2.9352364058942627E-2</c:v>
                </c:pt>
                <c:pt idx="154">
                  <c:v>1.5027294686417222E-2</c:v>
                </c:pt>
                <c:pt idx="155">
                  <c:v>1.0041831566107674E-2</c:v>
                </c:pt>
                <c:pt idx="156">
                  <c:v>0</c:v>
                </c:pt>
                <c:pt idx="157">
                  <c:v>0</c:v>
                </c:pt>
                <c:pt idx="158">
                  <c:v>3.4593119313840154E-2</c:v>
                </c:pt>
                <c:pt idx="159">
                  <c:v>7.5468173620243023E-2</c:v>
                </c:pt>
                <c:pt idx="160">
                  <c:v>0.65045208014094202</c:v>
                </c:pt>
                <c:pt idx="161">
                  <c:v>1.996515789969431</c:v>
                </c:pt>
                <c:pt idx="162">
                  <c:v>0.2442231081457554</c:v>
                </c:pt>
                <c:pt idx="163">
                  <c:v>4.5733203552634598E-2</c:v>
                </c:pt>
                <c:pt idx="164">
                  <c:v>0.13730016978490969</c:v>
                </c:pt>
                <c:pt idx="165">
                  <c:v>0.29970043829803172</c:v>
                </c:pt>
                <c:pt idx="166">
                  <c:v>5.4123946407073284E-2</c:v>
                </c:pt>
                <c:pt idx="167">
                  <c:v>2.2002847344832991E-2</c:v>
                </c:pt>
                <c:pt idx="168">
                  <c:v>5.8720412358284745E-3</c:v>
                </c:pt>
                <c:pt idx="169">
                  <c:v>4.6812739373040986E-3</c:v>
                </c:pt>
                <c:pt idx="170">
                  <c:v>0.32677077997688248</c:v>
                </c:pt>
                <c:pt idx="171">
                  <c:v>1.2657407100349378</c:v>
                </c:pt>
                <c:pt idx="172">
                  <c:v>0.16765738454464812</c:v>
                </c:pt>
                <c:pt idx="173">
                  <c:v>0.36711282343554846</c:v>
                </c:pt>
                <c:pt idx="174">
                  <c:v>0.43791341555521401</c:v>
                </c:pt>
                <c:pt idx="175">
                  <c:v>0</c:v>
                </c:pt>
                <c:pt idx="176">
                  <c:v>1.025353104293669E-2</c:v>
                </c:pt>
                <c:pt idx="177">
                  <c:v>0</c:v>
                </c:pt>
                <c:pt idx="178">
                  <c:v>5.9710549303488875E-2</c:v>
                </c:pt>
                <c:pt idx="179">
                  <c:v>0.25148825680908699</c:v>
                </c:pt>
                <c:pt idx="180">
                  <c:v>1.9221129770996701E-2</c:v>
                </c:pt>
                <c:pt idx="181">
                  <c:v>0</c:v>
                </c:pt>
                <c:pt idx="182">
                  <c:v>0</c:v>
                </c:pt>
                <c:pt idx="183">
                  <c:v>2.5461221434751144E-2</c:v>
                </c:pt>
                <c:pt idx="184">
                  <c:v>8.1539860918096174E-2</c:v>
                </c:pt>
                <c:pt idx="185">
                  <c:v>8.6184825464697464E-3</c:v>
                </c:pt>
                <c:pt idx="186">
                  <c:v>4.913153219766056E-3</c:v>
                </c:pt>
                <c:pt idx="187">
                  <c:v>1.5237647622942815E-2</c:v>
                </c:pt>
                <c:pt idx="188">
                  <c:v>1.0389311446771874</c:v>
                </c:pt>
                <c:pt idx="189">
                  <c:v>3.9690944004032884</c:v>
                </c:pt>
                <c:pt idx="190">
                  <c:v>0.5751759806824791</c:v>
                </c:pt>
                <c:pt idx="191">
                  <c:v>0.17803006039989477</c:v>
                </c:pt>
                <c:pt idx="192">
                  <c:v>0.5925256672339102</c:v>
                </c:pt>
                <c:pt idx="193">
                  <c:v>0.83579263103227353</c:v>
                </c:pt>
                <c:pt idx="194">
                  <c:v>0.17841906652633119</c:v>
                </c:pt>
                <c:pt idx="195">
                  <c:v>8.3766122997144241E-2</c:v>
                </c:pt>
                <c:pt idx="196">
                  <c:v>5.6391212768223693E-3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0.15902392025269391</c:v>
                </c:pt>
                <c:pt idx="203">
                  <c:v>0.3729867932763265</c:v>
                </c:pt>
                <c:pt idx="204">
                  <c:v>5.0331746133471217E-2</c:v>
                </c:pt>
                <c:pt idx="205">
                  <c:v>2.6179932770569334E-2</c:v>
                </c:pt>
                <c:pt idx="206">
                  <c:v>0.13794060753703311</c:v>
                </c:pt>
                <c:pt idx="207">
                  <c:v>0.57591102730727828</c:v>
                </c:pt>
                <c:pt idx="208">
                  <c:v>0.10101420926681498</c:v>
                </c:pt>
                <c:pt idx="209">
                  <c:v>4.5519729818814567E-2</c:v>
                </c:pt>
                <c:pt idx="210">
                  <c:v>1.443804529274066E-2</c:v>
                </c:pt>
                <c:pt idx="211">
                  <c:v>8.5575032134055876E-3</c:v>
                </c:pt>
                <c:pt idx="212">
                  <c:v>0</c:v>
                </c:pt>
                <c:pt idx="213">
                  <c:v>0</c:v>
                </c:pt>
                <c:pt idx="214">
                  <c:v>3.4404664939886825E-3</c:v>
                </c:pt>
                <c:pt idx="215">
                  <c:v>1.9698533632618836E-2</c:v>
                </c:pt>
                <c:pt idx="216">
                  <c:v>0.51524552694581016</c:v>
                </c:pt>
                <c:pt idx="217">
                  <c:v>2.166343934921843</c:v>
                </c:pt>
                <c:pt idx="218">
                  <c:v>0.34694349781514749</c:v>
                </c:pt>
                <c:pt idx="219">
                  <c:v>0.13934786974967525</c:v>
                </c:pt>
                <c:pt idx="220">
                  <c:v>0.52288385454708874</c:v>
                </c:pt>
                <c:pt idx="221">
                  <c:v>0.64017076789743843</c:v>
                </c:pt>
                <c:pt idx="222">
                  <c:v>0.14222426615390452</c:v>
                </c:pt>
                <c:pt idx="223">
                  <c:v>0.10066412457730199</c:v>
                </c:pt>
                <c:pt idx="224">
                  <c:v>2.809095005511586E-2</c:v>
                </c:pt>
                <c:pt idx="225">
                  <c:v>9.3503199671146186E-3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2.8094607616854055E-3</c:v>
                </c:pt>
                <c:pt idx="230">
                  <c:v>2.1618286575028709E-2</c:v>
                </c:pt>
                <c:pt idx="231">
                  <c:v>7.7951362047356171E-2</c:v>
                </c:pt>
                <c:pt idx="232">
                  <c:v>1.1173703497760095E-2</c:v>
                </c:pt>
                <c:pt idx="233">
                  <c:v>1.7527585926390558E-3</c:v>
                </c:pt>
                <c:pt idx="234">
                  <c:v>7.4678128579695052E-2</c:v>
                </c:pt>
                <c:pt idx="235">
                  <c:v>0.35895274067712368</c:v>
                </c:pt>
                <c:pt idx="236">
                  <c:v>0.1779314005800598</c:v>
                </c:pt>
                <c:pt idx="237">
                  <c:v>0.2601387830055813</c:v>
                </c:pt>
                <c:pt idx="238">
                  <c:v>0.2017955419440276</c:v>
                </c:pt>
                <c:pt idx="239">
                  <c:v>0.29639603541060017</c:v>
                </c:pt>
                <c:pt idx="240">
                  <c:v>0.10739400857607727</c:v>
                </c:pt>
                <c:pt idx="241">
                  <c:v>2.6349817188125062E-2</c:v>
                </c:pt>
                <c:pt idx="242">
                  <c:v>2.0939588966588953E-2</c:v>
                </c:pt>
                <c:pt idx="243">
                  <c:v>1.6942285006175874E-2</c:v>
                </c:pt>
                <c:pt idx="244">
                  <c:v>2.6947612185055703E-2</c:v>
                </c:pt>
                <c:pt idx="245">
                  <c:v>0.17958927843176531</c:v>
                </c:pt>
                <c:pt idx="246">
                  <c:v>2.9757526994980389E-2</c:v>
                </c:pt>
                <c:pt idx="247">
                  <c:v>5.2455002226309963E-3</c:v>
                </c:pt>
                <c:pt idx="248">
                  <c:v>2.5678730210861637E-2</c:v>
                </c:pt>
                <c:pt idx="249">
                  <c:v>6.4992063197248276E-2</c:v>
                </c:pt>
                <c:pt idx="250">
                  <c:v>3.2428395568829371E-2</c:v>
                </c:pt>
                <c:pt idx="251">
                  <c:v>4.5308870587511187E-2</c:v>
                </c:pt>
                <c:pt idx="252">
                  <c:v>3.1883484350688292E-3</c:v>
                </c:pt>
                <c:pt idx="253">
                  <c:v>0</c:v>
                </c:pt>
                <c:pt idx="254">
                  <c:v>3.0144429864572525E-2</c:v>
                </c:pt>
                <c:pt idx="255">
                  <c:v>1.1607002288253515E-2</c:v>
                </c:pt>
                <c:pt idx="256">
                  <c:v>1.0905622911141395E-2</c:v>
                </c:pt>
                <c:pt idx="257">
                  <c:v>1.5993151039511565E-2</c:v>
                </c:pt>
                <c:pt idx="258">
                  <c:v>7.3786379455590065E-3</c:v>
                </c:pt>
                <c:pt idx="259">
                  <c:v>2.8550795079949266E-2</c:v>
                </c:pt>
                <c:pt idx="260">
                  <c:v>2.7580095892773449E-3</c:v>
                </c:pt>
                <c:pt idx="261">
                  <c:v>0</c:v>
                </c:pt>
                <c:pt idx="262">
                  <c:v>8.2395317246451334E-3</c:v>
                </c:pt>
                <c:pt idx="263">
                  <c:v>4.1746539196326399E-2</c:v>
                </c:pt>
                <c:pt idx="264">
                  <c:v>7.1645762762834421E-3</c:v>
                </c:pt>
                <c:pt idx="265">
                  <c:v>0</c:v>
                </c:pt>
                <c:pt idx="266">
                  <c:v>2.1648971142324735E-2</c:v>
                </c:pt>
                <c:pt idx="267">
                  <c:v>5.7099237221650098E-2</c:v>
                </c:pt>
                <c:pt idx="268">
                  <c:v>6.7488928626653927E-2</c:v>
                </c:pt>
                <c:pt idx="269">
                  <c:v>0.12495373164012397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F15D-4F48-B627-340275CBD536}"/>
            </c:ext>
          </c:extLst>
        </c:ser>
        <c:ser>
          <c:idx val="45"/>
          <c:order val="45"/>
          <c:tx>
            <c:strRef>
              <c:f>'Mass Spectra pH 4 pos'!$AU$1</c:f>
              <c:strCache>
                <c:ptCount val="1"/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pos'!$AU$2:$AU$271</c:f>
              <c:numCache>
                <c:formatCode>General</c:formatCode>
                <c:ptCount val="270"/>
                <c:pt idx="0">
                  <c:v>2.4293270251668181E-3</c:v>
                </c:pt>
                <c:pt idx="1">
                  <c:v>0</c:v>
                </c:pt>
                <c:pt idx="2">
                  <c:v>0</c:v>
                </c:pt>
                <c:pt idx="3">
                  <c:v>0.97878948713151204</c:v>
                </c:pt>
                <c:pt idx="4">
                  <c:v>0.13544197965342955</c:v>
                </c:pt>
                <c:pt idx="5">
                  <c:v>1.1572223369353722E-2</c:v>
                </c:pt>
                <c:pt idx="6">
                  <c:v>1.165543885512177E-3</c:v>
                </c:pt>
                <c:pt idx="7">
                  <c:v>2.1911668396302009E-3</c:v>
                </c:pt>
                <c:pt idx="8">
                  <c:v>1.1323149751996269E-3</c:v>
                </c:pt>
                <c:pt idx="9">
                  <c:v>6.8186817062142524E-2</c:v>
                </c:pt>
                <c:pt idx="10">
                  <c:v>5.5125365873596567E-3</c:v>
                </c:pt>
                <c:pt idx="11">
                  <c:v>0.65518668500254174</c:v>
                </c:pt>
                <c:pt idx="12">
                  <c:v>0.45669370886980376</c:v>
                </c:pt>
                <c:pt idx="13">
                  <c:v>10.12530694894358</c:v>
                </c:pt>
                <c:pt idx="14">
                  <c:v>0.4255058996527385</c:v>
                </c:pt>
                <c:pt idx="15">
                  <c:v>3.8837597211885502</c:v>
                </c:pt>
                <c:pt idx="16">
                  <c:v>6.0822579361655418</c:v>
                </c:pt>
                <c:pt idx="17">
                  <c:v>10.446697277672657</c:v>
                </c:pt>
                <c:pt idx="18">
                  <c:v>0.99859919318945223</c:v>
                </c:pt>
                <c:pt idx="19">
                  <c:v>5.8357932415276724E-2</c:v>
                </c:pt>
                <c:pt idx="20">
                  <c:v>1.3992927584585221E-2</c:v>
                </c:pt>
                <c:pt idx="21">
                  <c:v>8.6402489357716196E-3</c:v>
                </c:pt>
                <c:pt idx="22">
                  <c:v>8.9844033378924364E-3</c:v>
                </c:pt>
                <c:pt idx="23">
                  <c:v>0.3321423801006913</c:v>
                </c:pt>
                <c:pt idx="24">
                  <c:v>9.633380453305912E-2</c:v>
                </c:pt>
                <c:pt idx="25">
                  <c:v>2.070648012255071</c:v>
                </c:pt>
                <c:pt idx="26">
                  <c:v>0.23953316634496033</c:v>
                </c:pt>
                <c:pt idx="27">
                  <c:v>3.1594928850065482</c:v>
                </c:pt>
                <c:pt idx="28">
                  <c:v>0.17395123860303949</c:v>
                </c:pt>
                <c:pt idx="29">
                  <c:v>0.40862146437492231</c:v>
                </c:pt>
                <c:pt idx="30">
                  <c:v>0.79315776995036946</c:v>
                </c:pt>
                <c:pt idx="31">
                  <c:v>4.9791028469377299</c:v>
                </c:pt>
                <c:pt idx="32">
                  <c:v>0.22446988661602191</c:v>
                </c:pt>
                <c:pt idx="33">
                  <c:v>0.35601273575450498</c:v>
                </c:pt>
                <c:pt idx="34">
                  <c:v>6.3422497968453522</c:v>
                </c:pt>
                <c:pt idx="35">
                  <c:v>100</c:v>
                </c:pt>
                <c:pt idx="36">
                  <c:v>3.8373309057121103</c:v>
                </c:pt>
                <c:pt idx="37">
                  <c:v>1.5416951741423246</c:v>
                </c:pt>
                <c:pt idx="38">
                  <c:v>0.89134684753443805</c:v>
                </c:pt>
                <c:pt idx="39">
                  <c:v>8.1195429640870156</c:v>
                </c:pt>
                <c:pt idx="40">
                  <c:v>0.90828847269461255</c:v>
                </c:pt>
                <c:pt idx="41">
                  <c:v>4.4062705242319149</c:v>
                </c:pt>
                <c:pt idx="42">
                  <c:v>1.0861163874564657</c:v>
                </c:pt>
                <c:pt idx="43">
                  <c:v>3.1814538142552169</c:v>
                </c:pt>
                <c:pt idx="44">
                  <c:v>0.61320732494221097</c:v>
                </c:pt>
                <c:pt idx="45">
                  <c:v>3.9025299906067024</c:v>
                </c:pt>
                <c:pt idx="46">
                  <c:v>0.29328147340836175</c:v>
                </c:pt>
                <c:pt idx="47">
                  <c:v>0.2479467512481921</c:v>
                </c:pt>
                <c:pt idx="48">
                  <c:v>0</c:v>
                </c:pt>
                <c:pt idx="49">
                  <c:v>0</c:v>
                </c:pt>
                <c:pt idx="50">
                  <c:v>0.40382852850837297</c:v>
                </c:pt>
                <c:pt idx="51">
                  <c:v>2.6481152819678013</c:v>
                </c:pt>
                <c:pt idx="52">
                  <c:v>1.0141810968797473</c:v>
                </c:pt>
                <c:pt idx="53">
                  <c:v>5.4968728169578069</c:v>
                </c:pt>
                <c:pt idx="54">
                  <c:v>0.84480919384820796</c:v>
                </c:pt>
                <c:pt idx="55">
                  <c:v>3.1444786469188415</c:v>
                </c:pt>
                <c:pt idx="56">
                  <c:v>0.85498013309254672</c:v>
                </c:pt>
                <c:pt idx="57">
                  <c:v>1.0470800276678085</c:v>
                </c:pt>
                <c:pt idx="58">
                  <c:v>1.6231387892029674</c:v>
                </c:pt>
                <c:pt idx="59">
                  <c:v>8.2948432142990818</c:v>
                </c:pt>
                <c:pt idx="60">
                  <c:v>0.49411435683652383</c:v>
                </c:pt>
                <c:pt idx="61">
                  <c:v>0.4631661502055579</c:v>
                </c:pt>
                <c:pt idx="62">
                  <c:v>4.6424115968764426</c:v>
                </c:pt>
                <c:pt idx="63">
                  <c:v>26.137250471289928</c:v>
                </c:pt>
                <c:pt idx="64">
                  <c:v>3.048630041555314</c:v>
                </c:pt>
                <c:pt idx="65">
                  <c:v>7.6124814993211896</c:v>
                </c:pt>
                <c:pt idx="66">
                  <c:v>3.9943912667710522</c:v>
                </c:pt>
                <c:pt idx="67">
                  <c:v>12.167701106532235</c:v>
                </c:pt>
                <c:pt idx="68">
                  <c:v>0.82881692656995176</c:v>
                </c:pt>
                <c:pt idx="69">
                  <c:v>0.42830940825535702</c:v>
                </c:pt>
                <c:pt idx="70">
                  <c:v>0.26572970097238852</c:v>
                </c:pt>
                <c:pt idx="71">
                  <c:v>0.91358334680406661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0.78695662996936533</c:v>
                </c:pt>
                <c:pt idx="78">
                  <c:v>0.29723731180334184</c:v>
                </c:pt>
                <c:pt idx="79">
                  <c:v>1.0500705956591321</c:v>
                </c:pt>
                <c:pt idx="80">
                  <c:v>8.8780808725461107</c:v>
                </c:pt>
                <c:pt idx="81">
                  <c:v>40.088908706230285</c:v>
                </c:pt>
                <c:pt idx="82">
                  <c:v>2.4559509143969516</c:v>
                </c:pt>
                <c:pt idx="83">
                  <c:v>0.42355925205626693</c:v>
                </c:pt>
                <c:pt idx="84">
                  <c:v>9.1928509055034538E-2</c:v>
                </c:pt>
                <c:pt idx="85">
                  <c:v>0.17621047886188396</c:v>
                </c:pt>
                <c:pt idx="86">
                  <c:v>2.0894492620991323</c:v>
                </c:pt>
                <c:pt idx="87">
                  <c:v>7.6201676278601944</c:v>
                </c:pt>
                <c:pt idx="88">
                  <c:v>1.3958320246919875</c:v>
                </c:pt>
                <c:pt idx="89">
                  <c:v>3.0397253680910041</c:v>
                </c:pt>
                <c:pt idx="90">
                  <c:v>0.48621732491733921</c:v>
                </c:pt>
                <c:pt idx="91">
                  <c:v>0.74227929242423796</c:v>
                </c:pt>
                <c:pt idx="92">
                  <c:v>7.4246121215153546E-2</c:v>
                </c:pt>
                <c:pt idx="93">
                  <c:v>6.2755306572715344E-2</c:v>
                </c:pt>
                <c:pt idx="94">
                  <c:v>0.21266786126238718</c:v>
                </c:pt>
                <c:pt idx="95">
                  <c:v>0.54094214796412132</c:v>
                </c:pt>
                <c:pt idx="96">
                  <c:v>0.18245757170517535</c:v>
                </c:pt>
                <c:pt idx="97">
                  <c:v>0.52714855663058668</c:v>
                </c:pt>
                <c:pt idx="98">
                  <c:v>2.6348817461762457</c:v>
                </c:pt>
                <c:pt idx="99">
                  <c:v>11.303248370420874</c:v>
                </c:pt>
                <c:pt idx="100">
                  <c:v>2.3975805936025272</c:v>
                </c:pt>
                <c:pt idx="101">
                  <c:v>5.5223416669323848</c:v>
                </c:pt>
                <c:pt idx="102">
                  <c:v>0.64048070072796393</c:v>
                </c:pt>
                <c:pt idx="103">
                  <c:v>0.55524363744552696</c:v>
                </c:pt>
                <c:pt idx="104">
                  <c:v>1.4202269951807063</c:v>
                </c:pt>
                <c:pt idx="105">
                  <c:v>4.476003127168779</c:v>
                </c:pt>
                <c:pt idx="106">
                  <c:v>0.6078826971461847</c:v>
                </c:pt>
                <c:pt idx="107">
                  <c:v>0.70064800690158913</c:v>
                </c:pt>
                <c:pt idx="108">
                  <c:v>0.41457525470358997</c:v>
                </c:pt>
                <c:pt idx="109">
                  <c:v>0.78054977581202256</c:v>
                </c:pt>
                <c:pt idx="110">
                  <c:v>0</c:v>
                </c:pt>
                <c:pt idx="111">
                  <c:v>0</c:v>
                </c:pt>
                <c:pt idx="112">
                  <c:v>0.25466730413713407</c:v>
                </c:pt>
                <c:pt idx="113">
                  <c:v>1.504334025139348</c:v>
                </c:pt>
                <c:pt idx="114">
                  <c:v>1.0450065240999522</c:v>
                </c:pt>
                <c:pt idx="115">
                  <c:v>2.7454691152252195</c:v>
                </c:pt>
                <c:pt idx="116">
                  <c:v>0.61060910963707959</c:v>
                </c:pt>
                <c:pt idx="117">
                  <c:v>1.0301174599400316</c:v>
                </c:pt>
                <c:pt idx="118">
                  <c:v>0.20150904866092498</c:v>
                </c:pt>
                <c:pt idx="119">
                  <c:v>1.5465553762659805</c:v>
                </c:pt>
                <c:pt idx="120">
                  <c:v>0.17137689830181616</c:v>
                </c:pt>
                <c:pt idx="121">
                  <c:v>0.18193033705341252</c:v>
                </c:pt>
                <c:pt idx="122">
                  <c:v>0.86460494714806146</c:v>
                </c:pt>
                <c:pt idx="123">
                  <c:v>2.6550698382199522</c:v>
                </c:pt>
                <c:pt idx="124">
                  <c:v>0.4817643895456209</c:v>
                </c:pt>
                <c:pt idx="125">
                  <c:v>0.74463337560243192</c:v>
                </c:pt>
                <c:pt idx="126">
                  <c:v>0.24653196459046472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1.5669591709713809E-2</c:v>
                </c:pt>
                <c:pt idx="131">
                  <c:v>0.30453991369803435</c:v>
                </c:pt>
                <c:pt idx="132">
                  <c:v>1.1394469974293284</c:v>
                </c:pt>
                <c:pt idx="133">
                  <c:v>2.9419731896205454</c:v>
                </c:pt>
                <c:pt idx="134">
                  <c:v>0.35291781326391336</c:v>
                </c:pt>
                <c:pt idx="135">
                  <c:v>0.27874085395853732</c:v>
                </c:pt>
                <c:pt idx="136">
                  <c:v>8.8183887365657562E-2</c:v>
                </c:pt>
                <c:pt idx="137">
                  <c:v>0.25131086864910807</c:v>
                </c:pt>
                <c:pt idx="138">
                  <c:v>5.0636555146451219E-2</c:v>
                </c:pt>
                <c:pt idx="139">
                  <c:v>4.4182124220527752E-2</c:v>
                </c:pt>
                <c:pt idx="140">
                  <c:v>9.7414550229313446E-2</c:v>
                </c:pt>
                <c:pt idx="141">
                  <c:v>0.19579528141497127</c:v>
                </c:pt>
                <c:pt idx="142">
                  <c:v>0.98562934612934483</c:v>
                </c:pt>
                <c:pt idx="143">
                  <c:v>2.7735026647884005</c:v>
                </c:pt>
                <c:pt idx="144">
                  <c:v>0.80258048027399154</c:v>
                </c:pt>
                <c:pt idx="145">
                  <c:v>1.1494467332555507</c:v>
                </c:pt>
                <c:pt idx="146">
                  <c:v>0.47488478702564668</c:v>
                </c:pt>
                <c:pt idx="147">
                  <c:v>1.0531045026821981</c:v>
                </c:pt>
                <c:pt idx="148">
                  <c:v>0.12611767335793536</c:v>
                </c:pt>
                <c:pt idx="149">
                  <c:v>1.9505769397760244E-2</c:v>
                </c:pt>
                <c:pt idx="150">
                  <c:v>0.10696922248358616</c:v>
                </c:pt>
                <c:pt idx="151">
                  <c:v>0.32724946760778151</c:v>
                </c:pt>
                <c:pt idx="152">
                  <c:v>5.5229827517432779E-2</c:v>
                </c:pt>
                <c:pt idx="153">
                  <c:v>5.6842889097055246E-2</c:v>
                </c:pt>
                <c:pt idx="154">
                  <c:v>1.5379575216989474E-2</c:v>
                </c:pt>
                <c:pt idx="155">
                  <c:v>1.3901131289415515E-2</c:v>
                </c:pt>
                <c:pt idx="156">
                  <c:v>0</c:v>
                </c:pt>
                <c:pt idx="157">
                  <c:v>0</c:v>
                </c:pt>
                <c:pt idx="158">
                  <c:v>5.2603488145764481E-2</c:v>
                </c:pt>
                <c:pt idx="159">
                  <c:v>0.12041224849356566</c:v>
                </c:pt>
                <c:pt idx="160">
                  <c:v>0.64537854191369526</c:v>
                </c:pt>
                <c:pt idx="161">
                  <c:v>1.9423953971880064</c:v>
                </c:pt>
                <c:pt idx="162">
                  <c:v>0.25813283875545923</c:v>
                </c:pt>
                <c:pt idx="163">
                  <c:v>5.6828330589957655E-2</c:v>
                </c:pt>
                <c:pt idx="164">
                  <c:v>0.41965145661385034</c:v>
                </c:pt>
                <c:pt idx="165">
                  <c:v>0.81455471172106086</c:v>
                </c:pt>
                <c:pt idx="166">
                  <c:v>0.17109063929795193</c:v>
                </c:pt>
                <c:pt idx="167">
                  <c:v>6.7178737263584601E-2</c:v>
                </c:pt>
                <c:pt idx="168">
                  <c:v>5.3673932500500426E-2</c:v>
                </c:pt>
                <c:pt idx="169">
                  <c:v>2.4732742202434425E-2</c:v>
                </c:pt>
                <c:pt idx="170">
                  <c:v>0.54313395300312206</c:v>
                </c:pt>
                <c:pt idx="171">
                  <c:v>1.9516111908722427</c:v>
                </c:pt>
                <c:pt idx="172">
                  <c:v>0.28009926566923277</c:v>
                </c:pt>
                <c:pt idx="173">
                  <c:v>0.57065645271314236</c:v>
                </c:pt>
                <c:pt idx="174">
                  <c:v>1.3365069124415789</c:v>
                </c:pt>
                <c:pt idx="175">
                  <c:v>0.63459942261280311</c:v>
                </c:pt>
                <c:pt idx="176">
                  <c:v>0.13502773152665318</c:v>
                </c:pt>
                <c:pt idx="177">
                  <c:v>5.9133187308620258E-2</c:v>
                </c:pt>
                <c:pt idx="178">
                  <c:v>8.9677330274111788E-2</c:v>
                </c:pt>
                <c:pt idx="179">
                  <c:v>0.33502814553587373</c:v>
                </c:pt>
                <c:pt idx="180">
                  <c:v>3.8251351820305035E-2</c:v>
                </c:pt>
                <c:pt idx="181">
                  <c:v>0</c:v>
                </c:pt>
                <c:pt idx="182">
                  <c:v>0</c:v>
                </c:pt>
                <c:pt idx="183">
                  <c:v>9.0772418862758553E-2</c:v>
                </c:pt>
                <c:pt idx="184">
                  <c:v>0.15307915997230562</c:v>
                </c:pt>
                <c:pt idx="185">
                  <c:v>2.2600623405145317E-2</c:v>
                </c:pt>
                <c:pt idx="186">
                  <c:v>1.81457970009491E-2</c:v>
                </c:pt>
                <c:pt idx="187">
                  <c:v>3.6091106206301841E-2</c:v>
                </c:pt>
                <c:pt idx="188">
                  <c:v>1.5844970404209371</c:v>
                </c:pt>
                <c:pt idx="189">
                  <c:v>5.9282595467432877</c:v>
                </c:pt>
                <c:pt idx="190">
                  <c:v>0.8603129832222931</c:v>
                </c:pt>
                <c:pt idx="191">
                  <c:v>0.23778286325792064</c:v>
                </c:pt>
                <c:pt idx="192">
                  <c:v>0.8895909842840688</c:v>
                </c:pt>
                <c:pt idx="193">
                  <c:v>1.3008612059883247</c:v>
                </c:pt>
                <c:pt idx="194">
                  <c:v>0.32559667347814047</c:v>
                </c:pt>
                <c:pt idx="195">
                  <c:v>0.15156036091026071</c:v>
                </c:pt>
                <c:pt idx="196">
                  <c:v>2.7204557285848408E-2</c:v>
                </c:pt>
                <c:pt idx="197">
                  <c:v>0</c:v>
                </c:pt>
                <c:pt idx="198">
                  <c:v>6.4064189515101427E-2</c:v>
                </c:pt>
                <c:pt idx="199">
                  <c:v>0.23838526268091323</c:v>
                </c:pt>
                <c:pt idx="200">
                  <c:v>4.7718100062414365E-2</c:v>
                </c:pt>
                <c:pt idx="201">
                  <c:v>1.230345741764415E-2</c:v>
                </c:pt>
                <c:pt idx="202">
                  <c:v>0.40794275850209072</c:v>
                </c:pt>
                <c:pt idx="203">
                  <c:v>0.83156520397359446</c:v>
                </c:pt>
                <c:pt idx="204">
                  <c:v>0.13802381106625805</c:v>
                </c:pt>
                <c:pt idx="205">
                  <c:v>8.1428520927748743E-2</c:v>
                </c:pt>
                <c:pt idx="206">
                  <c:v>0.16971133268540839</c:v>
                </c:pt>
                <c:pt idx="207">
                  <c:v>0.73230745154559207</c:v>
                </c:pt>
                <c:pt idx="208">
                  <c:v>0.14473813032548072</c:v>
                </c:pt>
                <c:pt idx="209">
                  <c:v>9.8161150375589146E-2</c:v>
                </c:pt>
                <c:pt idx="210">
                  <c:v>2.1815210575049548E-2</c:v>
                </c:pt>
                <c:pt idx="211">
                  <c:v>1.5893643923317359E-2</c:v>
                </c:pt>
                <c:pt idx="212">
                  <c:v>8.7935018124305777E-4</c:v>
                </c:pt>
                <c:pt idx="213">
                  <c:v>0</c:v>
                </c:pt>
                <c:pt idx="214">
                  <c:v>1.2181237821882126E-2</c:v>
                </c:pt>
                <c:pt idx="215">
                  <c:v>2.4981673223393244E-2</c:v>
                </c:pt>
                <c:pt idx="216">
                  <c:v>0.9197825810863075</c:v>
                </c:pt>
                <c:pt idx="217">
                  <c:v>3.6021422128240737</c:v>
                </c:pt>
                <c:pt idx="218">
                  <c:v>0.5689464699229978</c:v>
                </c:pt>
                <c:pt idx="219">
                  <c:v>0.21029404269954668</c:v>
                </c:pt>
                <c:pt idx="220">
                  <c:v>0.74969698090450099</c:v>
                </c:pt>
                <c:pt idx="221">
                  <c:v>0.92070835585074162</c:v>
                </c:pt>
                <c:pt idx="222">
                  <c:v>0.21430265692090075</c:v>
                </c:pt>
                <c:pt idx="223">
                  <c:v>0.15817916610514038</c:v>
                </c:pt>
                <c:pt idx="224">
                  <c:v>3.5522508510300525E-2</c:v>
                </c:pt>
                <c:pt idx="225">
                  <c:v>1.1511604947801238E-2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2.929159070005765E-2</c:v>
                </c:pt>
                <c:pt idx="231">
                  <c:v>0.12494801478956553</c:v>
                </c:pt>
                <c:pt idx="232">
                  <c:v>2.196552015761797E-2</c:v>
                </c:pt>
                <c:pt idx="233">
                  <c:v>2.9618112324207618E-3</c:v>
                </c:pt>
                <c:pt idx="234">
                  <c:v>9.5656654951510295E-2</c:v>
                </c:pt>
                <c:pt idx="235">
                  <c:v>0.4564752373444852</c:v>
                </c:pt>
                <c:pt idx="236">
                  <c:v>0.21018962420564163</c:v>
                </c:pt>
                <c:pt idx="237">
                  <c:v>0.32281053582224556</c:v>
                </c:pt>
                <c:pt idx="238">
                  <c:v>0.30010859016623781</c:v>
                </c:pt>
                <c:pt idx="239">
                  <c:v>0.48656959778860953</c:v>
                </c:pt>
                <c:pt idx="240">
                  <c:v>0.18166998388628747</c:v>
                </c:pt>
                <c:pt idx="241">
                  <c:v>9.9582652273808983E-2</c:v>
                </c:pt>
                <c:pt idx="242">
                  <c:v>2.915190580328644E-2</c:v>
                </c:pt>
                <c:pt idx="243">
                  <c:v>2.701357209769021E-2</c:v>
                </c:pt>
                <c:pt idx="244">
                  <c:v>5.6907754988432716E-2</c:v>
                </c:pt>
                <c:pt idx="245">
                  <c:v>0.26603918406562277</c:v>
                </c:pt>
                <c:pt idx="246">
                  <c:v>4.7405159198466461E-2</c:v>
                </c:pt>
                <c:pt idx="247">
                  <c:v>5.9812941254977015E-3</c:v>
                </c:pt>
                <c:pt idx="248">
                  <c:v>3.2250039590993436E-2</c:v>
                </c:pt>
                <c:pt idx="249">
                  <c:v>8.0341155781864876E-2</c:v>
                </c:pt>
                <c:pt idx="250">
                  <c:v>4.2208173484474011E-2</c:v>
                </c:pt>
                <c:pt idx="251">
                  <c:v>5.3196687115206066E-2</c:v>
                </c:pt>
                <c:pt idx="252">
                  <c:v>1.8061849459441288E-2</c:v>
                </c:pt>
                <c:pt idx="253">
                  <c:v>0</c:v>
                </c:pt>
                <c:pt idx="254">
                  <c:v>4.7919269866770905E-2</c:v>
                </c:pt>
                <c:pt idx="255">
                  <c:v>4.1962086755873179E-2</c:v>
                </c:pt>
                <c:pt idx="256">
                  <c:v>2.9377690074223264E-2</c:v>
                </c:pt>
                <c:pt idx="257">
                  <c:v>2.4071430470353396E-2</c:v>
                </c:pt>
                <c:pt idx="258">
                  <c:v>1.1754150221055528E-2</c:v>
                </c:pt>
                <c:pt idx="259">
                  <c:v>4.1081358910592655E-2</c:v>
                </c:pt>
                <c:pt idx="260">
                  <c:v>7.2431170295157244E-3</c:v>
                </c:pt>
                <c:pt idx="261">
                  <c:v>3.3789731432258266E-3</c:v>
                </c:pt>
                <c:pt idx="262">
                  <c:v>4.49665919960712E-3</c:v>
                </c:pt>
                <c:pt idx="263">
                  <c:v>4.9586345515374601E-2</c:v>
                </c:pt>
                <c:pt idx="264">
                  <c:v>8.3673183266048511E-3</c:v>
                </c:pt>
                <c:pt idx="265">
                  <c:v>1.7328701765659698E-3</c:v>
                </c:pt>
                <c:pt idx="266">
                  <c:v>2.8099325888913163E-2</c:v>
                </c:pt>
                <c:pt idx="267">
                  <c:v>7.6865654822480256E-2</c:v>
                </c:pt>
                <c:pt idx="268">
                  <c:v>0.16541007986365527</c:v>
                </c:pt>
                <c:pt idx="269">
                  <c:v>0.27023800082464106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F15D-4F48-B627-340275CBD536}"/>
            </c:ext>
          </c:extLst>
        </c:ser>
        <c:ser>
          <c:idx val="46"/>
          <c:order val="46"/>
          <c:tx>
            <c:strRef>
              <c:f>'Mass Spectra pH 4 pos'!$AV$1</c:f>
              <c:strCache>
                <c:ptCount val="1"/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pos'!$AV$2:$AV$271</c:f>
              <c:numCache>
                <c:formatCode>General</c:formatCode>
                <c:ptCount val="270"/>
                <c:pt idx="0">
                  <c:v>2.4709452849046333E-3</c:v>
                </c:pt>
                <c:pt idx="1">
                  <c:v>0</c:v>
                </c:pt>
                <c:pt idx="2">
                  <c:v>0</c:v>
                </c:pt>
                <c:pt idx="3">
                  <c:v>0.93643745714482929</c:v>
                </c:pt>
                <c:pt idx="4">
                  <c:v>0.11881176346356119</c:v>
                </c:pt>
                <c:pt idx="5">
                  <c:v>9.0722763365361711E-3</c:v>
                </c:pt>
                <c:pt idx="6">
                  <c:v>7.188649547812604E-4</c:v>
                </c:pt>
                <c:pt idx="7">
                  <c:v>0</c:v>
                </c:pt>
                <c:pt idx="8">
                  <c:v>1.1827628336953959E-3</c:v>
                </c:pt>
                <c:pt idx="9">
                  <c:v>7.9408613186712662E-2</c:v>
                </c:pt>
                <c:pt idx="10">
                  <c:v>6.7100528860384373E-3</c:v>
                </c:pt>
                <c:pt idx="11">
                  <c:v>0.71581329055822451</c:v>
                </c:pt>
                <c:pt idx="12">
                  <c:v>0.41984627372697325</c:v>
                </c:pt>
                <c:pt idx="13">
                  <c:v>8.2443555838703269</c:v>
                </c:pt>
                <c:pt idx="14">
                  <c:v>0.36665057133509038</c:v>
                </c:pt>
                <c:pt idx="15">
                  <c:v>3.6265369332966881</c:v>
                </c:pt>
                <c:pt idx="16">
                  <c:v>5.8190527218205643</c:v>
                </c:pt>
                <c:pt idx="17">
                  <c:v>10.450726353785974</c:v>
                </c:pt>
                <c:pt idx="18">
                  <c:v>1.0579744175195354</c:v>
                </c:pt>
                <c:pt idx="19">
                  <c:v>5.9256674712890089E-2</c:v>
                </c:pt>
                <c:pt idx="20">
                  <c:v>1.3730413842102959E-2</c:v>
                </c:pt>
                <c:pt idx="21">
                  <c:v>9.4796887886476732E-3</c:v>
                </c:pt>
                <c:pt idx="22">
                  <c:v>1.1938560272923029E-2</c:v>
                </c:pt>
                <c:pt idx="23">
                  <c:v>0.33272923991882708</c:v>
                </c:pt>
                <c:pt idx="24">
                  <c:v>0.10166964632325812</c:v>
                </c:pt>
                <c:pt idx="25">
                  <c:v>2.0122163643809459</c:v>
                </c:pt>
                <c:pt idx="26">
                  <c:v>0.24297481056622316</c:v>
                </c:pt>
                <c:pt idx="27">
                  <c:v>3.2139760672078532</c:v>
                </c:pt>
                <c:pt idx="28">
                  <c:v>0.17267083106102005</c:v>
                </c:pt>
                <c:pt idx="29">
                  <c:v>0.49427808714619437</c:v>
                </c:pt>
                <c:pt idx="30">
                  <c:v>0.78793897552834546</c:v>
                </c:pt>
                <c:pt idx="31">
                  <c:v>3.6629594570197788</c:v>
                </c:pt>
                <c:pt idx="32">
                  <c:v>0.22593390875520977</c:v>
                </c:pt>
                <c:pt idx="33">
                  <c:v>0.4056930707735702</c:v>
                </c:pt>
                <c:pt idx="34">
                  <c:v>7.3045444459721685</c:v>
                </c:pt>
                <c:pt idx="35">
                  <c:v>100</c:v>
                </c:pt>
                <c:pt idx="36">
                  <c:v>3.8497088304778222</c:v>
                </c:pt>
                <c:pt idx="37">
                  <c:v>1.4954069376117372</c:v>
                </c:pt>
                <c:pt idx="38">
                  <c:v>0.93636545291391415</c:v>
                </c:pt>
                <c:pt idx="39">
                  <c:v>7.601925954010432</c:v>
                </c:pt>
                <c:pt idx="40">
                  <c:v>0.91860071689999923</c:v>
                </c:pt>
                <c:pt idx="41">
                  <c:v>4.2931540927926219</c:v>
                </c:pt>
                <c:pt idx="42">
                  <c:v>1.0037708652290553</c:v>
                </c:pt>
                <c:pt idx="43">
                  <c:v>3.0423500099349616</c:v>
                </c:pt>
                <c:pt idx="44">
                  <c:v>0.64775735861137151</c:v>
                </c:pt>
                <c:pt idx="45">
                  <c:v>3.5358374747169421</c:v>
                </c:pt>
                <c:pt idx="46">
                  <c:v>0.25688087608008714</c:v>
                </c:pt>
                <c:pt idx="47">
                  <c:v>0.27518719138066916</c:v>
                </c:pt>
                <c:pt idx="48">
                  <c:v>0</c:v>
                </c:pt>
                <c:pt idx="49">
                  <c:v>0</c:v>
                </c:pt>
                <c:pt idx="50">
                  <c:v>0.44995052029918881</c:v>
                </c:pt>
                <c:pt idx="51">
                  <c:v>2.5311166583441813</c:v>
                </c:pt>
                <c:pt idx="52">
                  <c:v>1.0653592224704673</c:v>
                </c:pt>
                <c:pt idx="53">
                  <c:v>5.2709032821450332</c:v>
                </c:pt>
                <c:pt idx="54">
                  <c:v>0.88349167335801082</c:v>
                </c:pt>
                <c:pt idx="55">
                  <c:v>3.1038059935831992</c:v>
                </c:pt>
                <c:pt idx="56">
                  <c:v>0.82486618640253462</c:v>
                </c:pt>
                <c:pt idx="57">
                  <c:v>1.0783240056405825</c:v>
                </c:pt>
                <c:pt idx="58">
                  <c:v>2.0512924158618975</c:v>
                </c:pt>
                <c:pt idx="59">
                  <c:v>9.2557496879808046</c:v>
                </c:pt>
                <c:pt idx="60">
                  <c:v>0.46295194374264587</c:v>
                </c:pt>
                <c:pt idx="61">
                  <c:v>0.26017713009567645</c:v>
                </c:pt>
                <c:pt idx="62">
                  <c:v>4.8583759960278545</c:v>
                </c:pt>
                <c:pt idx="63">
                  <c:v>23.828134869426098</c:v>
                </c:pt>
                <c:pt idx="64">
                  <c:v>2.8000415281080935</c:v>
                </c:pt>
                <c:pt idx="65">
                  <c:v>6.512859264752934</c:v>
                </c:pt>
                <c:pt idx="66">
                  <c:v>4.1367234407294307</c:v>
                </c:pt>
                <c:pt idx="67">
                  <c:v>11.838794872966201</c:v>
                </c:pt>
                <c:pt idx="68">
                  <c:v>0.82506000652696365</c:v>
                </c:pt>
                <c:pt idx="69">
                  <c:v>0.38419932753993125</c:v>
                </c:pt>
                <c:pt idx="70">
                  <c:v>0.34876303550349824</c:v>
                </c:pt>
                <c:pt idx="71">
                  <c:v>1.1060744067617381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0.8084112768851075</c:v>
                </c:pt>
                <c:pt idx="78">
                  <c:v>0.29906040320599175</c:v>
                </c:pt>
                <c:pt idx="79">
                  <c:v>1.086174095009951</c:v>
                </c:pt>
                <c:pt idx="80">
                  <c:v>9.2514937057390689</c:v>
                </c:pt>
                <c:pt idx="81">
                  <c:v>36.91205510886676</c:v>
                </c:pt>
                <c:pt idx="82">
                  <c:v>2.2416181473083419</c:v>
                </c:pt>
                <c:pt idx="83">
                  <c:v>0.38290171439907322</c:v>
                </c:pt>
                <c:pt idx="84">
                  <c:v>7.4851024741518044E-2</c:v>
                </c:pt>
                <c:pt idx="85">
                  <c:v>0.19337130757465185</c:v>
                </c:pt>
                <c:pt idx="86">
                  <c:v>2.475719864092627</c:v>
                </c:pt>
                <c:pt idx="87">
                  <c:v>8.0910314644877737</c:v>
                </c:pt>
                <c:pt idx="88">
                  <c:v>1.4262211625986019</c:v>
                </c:pt>
                <c:pt idx="89">
                  <c:v>2.7955455918118592</c:v>
                </c:pt>
                <c:pt idx="90">
                  <c:v>0.37865793878491544</c:v>
                </c:pt>
                <c:pt idx="91">
                  <c:v>0.57729773319352407</c:v>
                </c:pt>
                <c:pt idx="92">
                  <c:v>7.4756330474073873E-2</c:v>
                </c:pt>
                <c:pt idx="93">
                  <c:v>6.6818076584856764E-2</c:v>
                </c:pt>
                <c:pt idx="94">
                  <c:v>0.20647896027972459</c:v>
                </c:pt>
                <c:pt idx="95">
                  <c:v>0.51664762730771796</c:v>
                </c:pt>
                <c:pt idx="96">
                  <c:v>0.19679361560432854</c:v>
                </c:pt>
                <c:pt idx="97">
                  <c:v>0.52639904022398598</c:v>
                </c:pt>
                <c:pt idx="98">
                  <c:v>2.4190990994467634</c:v>
                </c:pt>
                <c:pt idx="99">
                  <c:v>8.5650634040183196</c:v>
                </c:pt>
                <c:pt idx="100">
                  <c:v>2.4886723280201819</c:v>
                </c:pt>
                <c:pt idx="101">
                  <c:v>5.8229687517436979</c:v>
                </c:pt>
                <c:pt idx="102">
                  <c:v>0.63328055578606002</c:v>
                </c:pt>
                <c:pt idx="103">
                  <c:v>0.51473854518386142</c:v>
                </c:pt>
                <c:pt idx="104">
                  <c:v>1.6929252601837801</c:v>
                </c:pt>
                <c:pt idx="105">
                  <c:v>4.7448973321270884</c:v>
                </c:pt>
                <c:pt idx="106">
                  <c:v>0.58983977170415824</c:v>
                </c:pt>
                <c:pt idx="107">
                  <c:v>0.64735395044240251</c:v>
                </c:pt>
                <c:pt idx="108">
                  <c:v>0.38570310503615057</c:v>
                </c:pt>
                <c:pt idx="109">
                  <c:v>0.67730102461295771</c:v>
                </c:pt>
                <c:pt idx="110">
                  <c:v>0</c:v>
                </c:pt>
                <c:pt idx="111">
                  <c:v>0</c:v>
                </c:pt>
                <c:pt idx="112">
                  <c:v>5.4498778210803178E-2</c:v>
                </c:pt>
                <c:pt idx="113">
                  <c:v>1.2681080287267201</c:v>
                </c:pt>
                <c:pt idx="114">
                  <c:v>1.2224394889089709</c:v>
                </c:pt>
                <c:pt idx="115">
                  <c:v>3.0558443581913814</c:v>
                </c:pt>
                <c:pt idx="116">
                  <c:v>0.6247433278555049</c:v>
                </c:pt>
                <c:pt idx="117">
                  <c:v>0.88406315699657678</c:v>
                </c:pt>
                <c:pt idx="118">
                  <c:v>0</c:v>
                </c:pt>
                <c:pt idx="119">
                  <c:v>0.94573338253726968</c:v>
                </c:pt>
                <c:pt idx="120">
                  <c:v>0.10348950143735111</c:v>
                </c:pt>
                <c:pt idx="121">
                  <c:v>0.14595578165503045</c:v>
                </c:pt>
                <c:pt idx="122">
                  <c:v>0.93379429021088611</c:v>
                </c:pt>
                <c:pt idx="123">
                  <c:v>2.6071340394397495</c:v>
                </c:pt>
                <c:pt idx="124">
                  <c:v>0.46934222573072099</c:v>
                </c:pt>
                <c:pt idx="125">
                  <c:v>0.72064746780996269</c:v>
                </c:pt>
                <c:pt idx="126">
                  <c:v>0.22291036789637786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2.2440368884807108E-2</c:v>
                </c:pt>
                <c:pt idx="131">
                  <c:v>0.26941456384341955</c:v>
                </c:pt>
                <c:pt idx="132">
                  <c:v>1.2192078581714252</c:v>
                </c:pt>
                <c:pt idx="133">
                  <c:v>2.7471374033811125</c:v>
                </c:pt>
                <c:pt idx="134">
                  <c:v>0.32434240269335796</c:v>
                </c:pt>
                <c:pt idx="135">
                  <c:v>0.17759689305295823</c:v>
                </c:pt>
                <c:pt idx="136">
                  <c:v>5.095339291359488E-2</c:v>
                </c:pt>
                <c:pt idx="137">
                  <c:v>0.16921310729755731</c:v>
                </c:pt>
                <c:pt idx="138">
                  <c:v>3.3668329690877116E-2</c:v>
                </c:pt>
                <c:pt idx="139">
                  <c:v>4.0518286287682281E-2</c:v>
                </c:pt>
                <c:pt idx="140">
                  <c:v>7.8020672155774462E-2</c:v>
                </c:pt>
                <c:pt idx="141">
                  <c:v>0.17369313439819342</c:v>
                </c:pt>
                <c:pt idx="142">
                  <c:v>1.2451306887406981</c:v>
                </c:pt>
                <c:pt idx="143">
                  <c:v>3.1610570267777263</c:v>
                </c:pt>
                <c:pt idx="144">
                  <c:v>0.80335086907776965</c:v>
                </c:pt>
                <c:pt idx="145">
                  <c:v>0.91980672156532217</c:v>
                </c:pt>
                <c:pt idx="146">
                  <c:v>0.44149142598464192</c:v>
                </c:pt>
                <c:pt idx="147">
                  <c:v>0.95997532204401148</c:v>
                </c:pt>
                <c:pt idx="148">
                  <c:v>0.10813237105961859</c:v>
                </c:pt>
                <c:pt idx="149">
                  <c:v>2.2505101869007057E-2</c:v>
                </c:pt>
                <c:pt idx="150">
                  <c:v>0.12392647267252428</c:v>
                </c:pt>
                <c:pt idx="151">
                  <c:v>0.31312701289151951</c:v>
                </c:pt>
                <c:pt idx="152">
                  <c:v>5.9822019888780636E-2</c:v>
                </c:pt>
                <c:pt idx="153">
                  <c:v>5.644338828456047E-2</c:v>
                </c:pt>
                <c:pt idx="154">
                  <c:v>1.669471275917701E-2</c:v>
                </c:pt>
                <c:pt idx="155">
                  <c:v>1.4124276197698149E-2</c:v>
                </c:pt>
                <c:pt idx="156">
                  <c:v>0</c:v>
                </c:pt>
                <c:pt idx="157">
                  <c:v>0</c:v>
                </c:pt>
                <c:pt idx="158">
                  <c:v>4.1451690961051377E-2</c:v>
                </c:pt>
                <c:pt idx="159">
                  <c:v>0.1058494879439221</c:v>
                </c:pt>
                <c:pt idx="160">
                  <c:v>0.71688041930428381</c:v>
                </c:pt>
                <c:pt idx="161">
                  <c:v>1.9820471466391303</c:v>
                </c:pt>
                <c:pt idx="162">
                  <c:v>0.2419850004186033</c:v>
                </c:pt>
                <c:pt idx="163">
                  <c:v>6.2693928585583522E-2</c:v>
                </c:pt>
                <c:pt idx="164">
                  <c:v>0.35063057344892057</c:v>
                </c:pt>
                <c:pt idx="165">
                  <c:v>0.69292460820722523</c:v>
                </c:pt>
                <c:pt idx="166">
                  <c:v>0.12867071610991074</c:v>
                </c:pt>
                <c:pt idx="167">
                  <c:v>5.1684482120928764E-2</c:v>
                </c:pt>
                <c:pt idx="168">
                  <c:v>6.5689093620417333E-2</c:v>
                </c:pt>
                <c:pt idx="169">
                  <c:v>1.576138985164615E-2</c:v>
                </c:pt>
                <c:pt idx="170">
                  <c:v>0.71264568832196251</c:v>
                </c:pt>
                <c:pt idx="171">
                  <c:v>2.2671961794178785</c:v>
                </c:pt>
                <c:pt idx="172">
                  <c:v>0.3103976536945931</c:v>
                </c:pt>
                <c:pt idx="173">
                  <c:v>0.52644345926420666</c:v>
                </c:pt>
                <c:pt idx="174">
                  <c:v>1.2065145509473136</c:v>
                </c:pt>
                <c:pt idx="175">
                  <c:v>0.73643582789167061</c:v>
                </c:pt>
                <c:pt idx="176">
                  <c:v>0.13912675837064839</c:v>
                </c:pt>
                <c:pt idx="177">
                  <c:v>4.6493283480692552E-2</c:v>
                </c:pt>
                <c:pt idx="178">
                  <c:v>9.6169419844663803E-2</c:v>
                </c:pt>
                <c:pt idx="179">
                  <c:v>0.31599242151461232</c:v>
                </c:pt>
                <c:pt idx="180">
                  <c:v>3.7521448998636915E-2</c:v>
                </c:pt>
                <c:pt idx="181">
                  <c:v>4.3660359609293649E-4</c:v>
                </c:pt>
                <c:pt idx="182">
                  <c:v>0</c:v>
                </c:pt>
                <c:pt idx="183">
                  <c:v>7.4509879302919205E-2</c:v>
                </c:pt>
                <c:pt idx="184">
                  <c:v>0.11241904381502123</c:v>
                </c:pt>
                <c:pt idx="185">
                  <c:v>1.6239503563857196E-2</c:v>
                </c:pt>
                <c:pt idx="186">
                  <c:v>1.5451218318996346E-2</c:v>
                </c:pt>
                <c:pt idx="187">
                  <c:v>3.2341570947089872E-2</c:v>
                </c:pt>
                <c:pt idx="188">
                  <c:v>1.699167118131593</c:v>
                </c:pt>
                <c:pt idx="189">
                  <c:v>5.4641954219214508</c:v>
                </c:pt>
                <c:pt idx="190">
                  <c:v>0.80193475582396145</c:v>
                </c:pt>
                <c:pt idx="191">
                  <c:v>0.21167750582869177</c:v>
                </c:pt>
                <c:pt idx="192">
                  <c:v>0.81319195463886373</c:v>
                </c:pt>
                <c:pt idx="193">
                  <c:v>1.1844102570682817</c:v>
                </c:pt>
                <c:pt idx="194">
                  <c:v>0.28419878608406357</c:v>
                </c:pt>
                <c:pt idx="195">
                  <c:v>0.11751304430809099</c:v>
                </c:pt>
                <c:pt idx="196">
                  <c:v>2.1191637294818256E-2</c:v>
                </c:pt>
                <c:pt idx="197">
                  <c:v>3.6715195131964786E-3</c:v>
                </c:pt>
                <c:pt idx="198">
                  <c:v>0.16985179895732244</c:v>
                </c:pt>
                <c:pt idx="199">
                  <c:v>0.61465228340156819</c:v>
                </c:pt>
                <c:pt idx="200">
                  <c:v>9.7212935117917926E-2</c:v>
                </c:pt>
                <c:pt idx="201">
                  <c:v>1.3414613168360887E-2</c:v>
                </c:pt>
                <c:pt idx="202">
                  <c:v>0.43564856187095219</c:v>
                </c:pt>
                <c:pt idx="203">
                  <c:v>0.77950891826086288</c:v>
                </c:pt>
                <c:pt idx="204">
                  <c:v>0.12802791016666762</c:v>
                </c:pt>
                <c:pt idx="205">
                  <c:v>5.7965511809794687E-2</c:v>
                </c:pt>
                <c:pt idx="206">
                  <c:v>0.20905430985925694</c:v>
                </c:pt>
                <c:pt idx="207">
                  <c:v>0.70581004549848059</c:v>
                </c:pt>
                <c:pt idx="208">
                  <c:v>0.15061544236568061</c:v>
                </c:pt>
                <c:pt idx="209">
                  <c:v>9.5886966910265881E-2</c:v>
                </c:pt>
                <c:pt idx="210">
                  <c:v>2.8444253972285324E-2</c:v>
                </c:pt>
                <c:pt idx="211">
                  <c:v>2.7748302710358681E-2</c:v>
                </c:pt>
                <c:pt idx="212">
                  <c:v>3.1862762627752055E-4</c:v>
                </c:pt>
                <c:pt idx="213">
                  <c:v>0</c:v>
                </c:pt>
                <c:pt idx="214">
                  <c:v>3.1088980592230832E-3</c:v>
                </c:pt>
                <c:pt idx="215">
                  <c:v>2.483619977862182E-2</c:v>
                </c:pt>
                <c:pt idx="216">
                  <c:v>0.99997344715107372</c:v>
                </c:pt>
                <c:pt idx="217">
                  <c:v>3.4459154479658953</c:v>
                </c:pt>
                <c:pt idx="218">
                  <c:v>0.57266000216941648</c:v>
                </c:pt>
                <c:pt idx="219">
                  <c:v>0.16631970341002278</c:v>
                </c:pt>
                <c:pt idx="220">
                  <c:v>0.61123690546429521</c:v>
                </c:pt>
                <c:pt idx="221">
                  <c:v>0.72638610447719842</c:v>
                </c:pt>
                <c:pt idx="222">
                  <c:v>0.18655476036482516</c:v>
                </c:pt>
                <c:pt idx="223">
                  <c:v>0.14161230512963144</c:v>
                </c:pt>
                <c:pt idx="224">
                  <c:v>3.9229377043805594E-2</c:v>
                </c:pt>
                <c:pt idx="225">
                  <c:v>1.2990219043007177E-2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1.3700561212860126E-3</c:v>
                </c:pt>
                <c:pt idx="230">
                  <c:v>3.382778930422764E-2</c:v>
                </c:pt>
                <c:pt idx="231">
                  <c:v>0.10818095257196821</c:v>
                </c:pt>
                <c:pt idx="232">
                  <c:v>2.126721637126459E-2</c:v>
                </c:pt>
                <c:pt idx="233">
                  <c:v>3.4254379814087415E-3</c:v>
                </c:pt>
                <c:pt idx="234">
                  <c:v>0.10842071150510554</c:v>
                </c:pt>
                <c:pt idx="235">
                  <c:v>0.42492099293288604</c:v>
                </c:pt>
                <c:pt idx="236">
                  <c:v>0.22658912717057145</c:v>
                </c:pt>
                <c:pt idx="237">
                  <c:v>0.32381155949157514</c:v>
                </c:pt>
                <c:pt idx="238">
                  <c:v>0.27617184861332705</c:v>
                </c:pt>
                <c:pt idx="239">
                  <c:v>0.40409993312512865</c:v>
                </c:pt>
                <c:pt idx="240">
                  <c:v>0.16435912453652943</c:v>
                </c:pt>
                <c:pt idx="241">
                  <c:v>0.11841666382451758</c:v>
                </c:pt>
                <c:pt idx="242">
                  <c:v>2.6313808411200866E-2</c:v>
                </c:pt>
                <c:pt idx="243">
                  <c:v>1.7444729192379816E-2</c:v>
                </c:pt>
                <c:pt idx="244">
                  <c:v>6.8930197779440164E-2</c:v>
                </c:pt>
                <c:pt idx="245">
                  <c:v>0.28997935844146283</c:v>
                </c:pt>
                <c:pt idx="246">
                  <c:v>5.1301136592258434E-2</c:v>
                </c:pt>
                <c:pt idx="247">
                  <c:v>4.2297305080090932E-3</c:v>
                </c:pt>
                <c:pt idx="248">
                  <c:v>3.164405788660847E-2</c:v>
                </c:pt>
                <c:pt idx="249">
                  <c:v>6.4391234414614931E-2</c:v>
                </c:pt>
                <c:pt idx="250">
                  <c:v>4.1874521363822637E-2</c:v>
                </c:pt>
                <c:pt idx="251">
                  <c:v>4.8388122188837861E-2</c:v>
                </c:pt>
                <c:pt idx="252">
                  <c:v>1.8759794678373388E-2</c:v>
                </c:pt>
                <c:pt idx="253">
                  <c:v>8.7996519120991136E-3</c:v>
                </c:pt>
                <c:pt idx="254">
                  <c:v>3.8292467361286699E-2</c:v>
                </c:pt>
                <c:pt idx="255">
                  <c:v>2.4931436238229222E-2</c:v>
                </c:pt>
                <c:pt idx="256">
                  <c:v>1.8035323558635474E-2</c:v>
                </c:pt>
                <c:pt idx="257">
                  <c:v>1.7505179532698725E-2</c:v>
                </c:pt>
                <c:pt idx="258">
                  <c:v>3.3271253073828321E-3</c:v>
                </c:pt>
                <c:pt idx="259">
                  <c:v>3.6424900241161483E-2</c:v>
                </c:pt>
                <c:pt idx="260">
                  <c:v>4.7333830998242425E-3</c:v>
                </c:pt>
                <c:pt idx="261">
                  <c:v>0</c:v>
                </c:pt>
                <c:pt idx="262">
                  <c:v>8.7299998663635733E-3</c:v>
                </c:pt>
                <c:pt idx="263">
                  <c:v>4.2758720972970288E-2</c:v>
                </c:pt>
                <c:pt idx="264">
                  <c:v>5.7214519640208491E-3</c:v>
                </c:pt>
                <c:pt idx="265">
                  <c:v>2.6535715944266598E-3</c:v>
                </c:pt>
                <c:pt idx="266">
                  <c:v>3.4340012009624499E-2</c:v>
                </c:pt>
                <c:pt idx="267">
                  <c:v>7.2378680305021217E-2</c:v>
                </c:pt>
                <c:pt idx="268">
                  <c:v>0.14709541699558681</c:v>
                </c:pt>
                <c:pt idx="269">
                  <c:v>0.21980044118032241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F15D-4F48-B627-340275CBD536}"/>
            </c:ext>
          </c:extLst>
        </c:ser>
        <c:ser>
          <c:idx val="47"/>
          <c:order val="47"/>
          <c:tx>
            <c:strRef>
              <c:f>'Mass Spectra pH 4 pos'!$AW$1</c:f>
              <c:strCache>
                <c:ptCount val="1"/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pos'!$AW$2:$AW$271</c:f>
              <c:numCache>
                <c:formatCode>General</c:formatCode>
                <c:ptCount val="270"/>
                <c:pt idx="0">
                  <c:v>2.2900369188682585E-3</c:v>
                </c:pt>
                <c:pt idx="1">
                  <c:v>0</c:v>
                </c:pt>
                <c:pt idx="2">
                  <c:v>0</c:v>
                </c:pt>
                <c:pt idx="3">
                  <c:v>0.89951724842404812</c:v>
                </c:pt>
                <c:pt idx="4">
                  <c:v>0.13322452698154649</c:v>
                </c:pt>
                <c:pt idx="5">
                  <c:v>8.9692804071254857E-3</c:v>
                </c:pt>
                <c:pt idx="6">
                  <c:v>4.5396373192868925E-4</c:v>
                </c:pt>
                <c:pt idx="7">
                  <c:v>5.3281563584701682E-4</c:v>
                </c:pt>
                <c:pt idx="8">
                  <c:v>6.7834376574425293E-4</c:v>
                </c:pt>
                <c:pt idx="9">
                  <c:v>6.470887130514312E-2</c:v>
                </c:pt>
                <c:pt idx="10">
                  <c:v>3.0358075024359849E-3</c:v>
                </c:pt>
                <c:pt idx="11">
                  <c:v>0.64741542349136383</c:v>
                </c:pt>
                <c:pt idx="12">
                  <c:v>0.43009567209423943</c:v>
                </c:pt>
                <c:pt idx="13">
                  <c:v>8.7309391795336051</c:v>
                </c:pt>
                <c:pt idx="14">
                  <c:v>0.38173451882518439</c:v>
                </c:pt>
                <c:pt idx="15">
                  <c:v>3.6264041757995251</c:v>
                </c:pt>
                <c:pt idx="16">
                  <c:v>5.6775466837187309</c:v>
                </c:pt>
                <c:pt idx="17">
                  <c:v>10.722494936356233</c:v>
                </c:pt>
                <c:pt idx="18">
                  <c:v>1.0653651811250631</c:v>
                </c:pt>
                <c:pt idx="19">
                  <c:v>6.6760616099391074E-2</c:v>
                </c:pt>
                <c:pt idx="20">
                  <c:v>1.474487725185742E-2</c:v>
                </c:pt>
                <c:pt idx="21">
                  <c:v>9.7460957608271094E-3</c:v>
                </c:pt>
                <c:pt idx="22">
                  <c:v>1.3439186447029568E-2</c:v>
                </c:pt>
                <c:pt idx="23">
                  <c:v>0.24659418665100685</c:v>
                </c:pt>
                <c:pt idx="24">
                  <c:v>9.4689809910932426E-2</c:v>
                </c:pt>
                <c:pt idx="25">
                  <c:v>2.1401391179701892</c:v>
                </c:pt>
                <c:pt idx="26">
                  <c:v>0.25920279839433208</c:v>
                </c:pt>
                <c:pt idx="27">
                  <c:v>3.3934191558635147</c:v>
                </c:pt>
                <c:pt idx="28">
                  <c:v>0.19759753775085079</c:v>
                </c:pt>
                <c:pt idx="29">
                  <c:v>0.46717360746811271</c:v>
                </c:pt>
                <c:pt idx="30">
                  <c:v>0.83415733932972069</c:v>
                </c:pt>
                <c:pt idx="31">
                  <c:v>4.1349412816352649</c:v>
                </c:pt>
                <c:pt idx="32">
                  <c:v>0.21316653308035868</c:v>
                </c:pt>
                <c:pt idx="33">
                  <c:v>0.37507324283680504</c:v>
                </c:pt>
                <c:pt idx="34">
                  <c:v>6.8120301150825755</c:v>
                </c:pt>
                <c:pt idx="35">
                  <c:v>100</c:v>
                </c:pt>
                <c:pt idx="36">
                  <c:v>3.853568996888868</c:v>
                </c:pt>
                <c:pt idx="37">
                  <c:v>1.5545767504990455</c:v>
                </c:pt>
                <c:pt idx="38">
                  <c:v>0.90599432079044451</c:v>
                </c:pt>
                <c:pt idx="39">
                  <c:v>7.6596955398011231</c:v>
                </c:pt>
                <c:pt idx="40">
                  <c:v>0.92213624211937661</c:v>
                </c:pt>
                <c:pt idx="41">
                  <c:v>4.4137692728757703</c:v>
                </c:pt>
                <c:pt idx="42">
                  <c:v>1.0515814623038495</c:v>
                </c:pt>
                <c:pt idx="43">
                  <c:v>3.0616618070205184</c:v>
                </c:pt>
                <c:pt idx="44">
                  <c:v>0.65268617899241521</c:v>
                </c:pt>
                <c:pt idx="45">
                  <c:v>3.8293850852147377</c:v>
                </c:pt>
                <c:pt idx="46">
                  <c:v>0.30306287655722247</c:v>
                </c:pt>
                <c:pt idx="47">
                  <c:v>0.30759836399897639</c:v>
                </c:pt>
                <c:pt idx="48">
                  <c:v>0</c:v>
                </c:pt>
                <c:pt idx="49">
                  <c:v>0</c:v>
                </c:pt>
                <c:pt idx="50">
                  <c:v>0.45139709201636929</c:v>
                </c:pt>
                <c:pt idx="51">
                  <c:v>2.5160345574689114</c:v>
                </c:pt>
                <c:pt idx="52">
                  <c:v>1.046616220212786</c:v>
                </c:pt>
                <c:pt idx="53">
                  <c:v>5.3279098445423978</c:v>
                </c:pt>
                <c:pt idx="54">
                  <c:v>0.87570026040490079</c:v>
                </c:pt>
                <c:pt idx="55">
                  <c:v>3.1304280891538321</c:v>
                </c:pt>
                <c:pt idx="56">
                  <c:v>0.86270106886031839</c:v>
                </c:pt>
                <c:pt idx="57">
                  <c:v>1.0779313818892444</c:v>
                </c:pt>
                <c:pt idx="58">
                  <c:v>1.7800666217966872</c:v>
                </c:pt>
                <c:pt idx="59">
                  <c:v>8.3130560775123126</c:v>
                </c:pt>
                <c:pt idx="60">
                  <c:v>0.44890045691398478</c:v>
                </c:pt>
                <c:pt idx="61">
                  <c:v>0.30774856417520763</c:v>
                </c:pt>
                <c:pt idx="62">
                  <c:v>4.5974467574433016</c:v>
                </c:pt>
                <c:pt idx="63">
                  <c:v>23.779197521583402</c:v>
                </c:pt>
                <c:pt idx="64">
                  <c:v>2.9471859869820221</c:v>
                </c:pt>
                <c:pt idx="65">
                  <c:v>7.3151254581239993</c:v>
                </c:pt>
                <c:pt idx="66">
                  <c:v>3.9672083015746384</c:v>
                </c:pt>
                <c:pt idx="67">
                  <c:v>11.422017585535707</c:v>
                </c:pt>
                <c:pt idx="68">
                  <c:v>0.81810279622115756</c:v>
                </c:pt>
                <c:pt idx="69">
                  <c:v>0.4267380081575427</c:v>
                </c:pt>
                <c:pt idx="70">
                  <c:v>0.33334307993097512</c:v>
                </c:pt>
                <c:pt idx="71">
                  <c:v>1.1756641710694211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0.84089444359160492</c:v>
                </c:pt>
                <c:pt idx="78">
                  <c:v>0.29540765327053897</c:v>
                </c:pt>
                <c:pt idx="79">
                  <c:v>1.0381023509855178</c:v>
                </c:pt>
                <c:pt idx="80">
                  <c:v>9.6337288538425341</c:v>
                </c:pt>
                <c:pt idx="81">
                  <c:v>40.493470021067175</c:v>
                </c:pt>
                <c:pt idx="82">
                  <c:v>2.5214260684176284</c:v>
                </c:pt>
                <c:pt idx="83">
                  <c:v>0.41717467355154481</c:v>
                </c:pt>
                <c:pt idx="84">
                  <c:v>8.9718405792111891E-2</c:v>
                </c:pt>
                <c:pt idx="85">
                  <c:v>0.20041907177572724</c:v>
                </c:pt>
                <c:pt idx="86">
                  <c:v>2.2758015972123604</c:v>
                </c:pt>
                <c:pt idx="87">
                  <c:v>7.5739355975617153</c:v>
                </c:pt>
                <c:pt idx="88">
                  <c:v>1.4117889238105215</c:v>
                </c:pt>
                <c:pt idx="89">
                  <c:v>2.8384869982668195</c:v>
                </c:pt>
                <c:pt idx="90">
                  <c:v>0.40768193160653821</c:v>
                </c:pt>
                <c:pt idx="91">
                  <c:v>0.59772637561306097</c:v>
                </c:pt>
                <c:pt idx="92">
                  <c:v>6.6712814179649998E-2</c:v>
                </c:pt>
                <c:pt idx="93">
                  <c:v>0.10228466415552671</c:v>
                </c:pt>
                <c:pt idx="94">
                  <c:v>0.23286638472048696</c:v>
                </c:pt>
                <c:pt idx="95">
                  <c:v>0.53724602769990126</c:v>
                </c:pt>
                <c:pt idx="96">
                  <c:v>0.20573627087493276</c:v>
                </c:pt>
                <c:pt idx="97">
                  <c:v>0.56437170307187001</c:v>
                </c:pt>
                <c:pt idx="98">
                  <c:v>2.7151442214778618</c:v>
                </c:pt>
                <c:pt idx="99">
                  <c:v>10.580002550700328</c:v>
                </c:pt>
                <c:pt idx="100">
                  <c:v>2.4632552545436468</c:v>
                </c:pt>
                <c:pt idx="101">
                  <c:v>5.5953389599166741</c:v>
                </c:pt>
                <c:pt idx="102">
                  <c:v>0.65293175794957981</c:v>
                </c:pt>
                <c:pt idx="103">
                  <c:v>0.52129828562700986</c:v>
                </c:pt>
                <c:pt idx="104">
                  <c:v>1.4621966944739395</c:v>
                </c:pt>
                <c:pt idx="105">
                  <c:v>4.2937436830430018</c:v>
                </c:pt>
                <c:pt idx="106">
                  <c:v>0.56152655986292532</c:v>
                </c:pt>
                <c:pt idx="107">
                  <c:v>0.73022541891709591</c:v>
                </c:pt>
                <c:pt idx="108">
                  <c:v>0.38385404036208487</c:v>
                </c:pt>
                <c:pt idx="109">
                  <c:v>0.74454006784943938</c:v>
                </c:pt>
                <c:pt idx="110">
                  <c:v>0</c:v>
                </c:pt>
                <c:pt idx="111">
                  <c:v>0</c:v>
                </c:pt>
                <c:pt idx="112">
                  <c:v>0.14521045304669364</c:v>
                </c:pt>
                <c:pt idx="113">
                  <c:v>1.3745153219417658</c:v>
                </c:pt>
                <c:pt idx="114">
                  <c:v>1.1546514610249599</c:v>
                </c:pt>
                <c:pt idx="115">
                  <c:v>2.9729380309750209</c:v>
                </c:pt>
                <c:pt idx="116">
                  <c:v>0.65015572968538804</c:v>
                </c:pt>
                <c:pt idx="117">
                  <c:v>0.90754553330243215</c:v>
                </c:pt>
                <c:pt idx="118">
                  <c:v>0</c:v>
                </c:pt>
                <c:pt idx="119">
                  <c:v>1.033120809005813</c:v>
                </c:pt>
                <c:pt idx="120">
                  <c:v>0.11253866788913942</c:v>
                </c:pt>
                <c:pt idx="121">
                  <c:v>0.16466094898466657</c:v>
                </c:pt>
                <c:pt idx="122">
                  <c:v>0.94564857889461951</c:v>
                </c:pt>
                <c:pt idx="123">
                  <c:v>2.7139229055817262</c:v>
                </c:pt>
                <c:pt idx="124">
                  <c:v>0.49277549323000347</c:v>
                </c:pt>
                <c:pt idx="125">
                  <c:v>0.75364301089371577</c:v>
                </c:pt>
                <c:pt idx="126">
                  <c:v>0.24113095305217555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1.8866082463641864E-2</c:v>
                </c:pt>
                <c:pt idx="131">
                  <c:v>0.29611155700094405</c:v>
                </c:pt>
                <c:pt idx="132">
                  <c:v>1.0491338957215868</c:v>
                </c:pt>
                <c:pt idx="133">
                  <c:v>2.5916530848358352</c:v>
                </c:pt>
                <c:pt idx="134">
                  <c:v>0.32400118286647367</c:v>
                </c:pt>
                <c:pt idx="135">
                  <c:v>0.23054990748239529</c:v>
                </c:pt>
                <c:pt idx="136">
                  <c:v>7.9244569013292632E-2</c:v>
                </c:pt>
                <c:pt idx="137">
                  <c:v>0.24818446435679603</c:v>
                </c:pt>
                <c:pt idx="138">
                  <c:v>4.029178248979063E-2</c:v>
                </c:pt>
                <c:pt idx="139">
                  <c:v>2.8225664586721884E-2</c:v>
                </c:pt>
                <c:pt idx="140">
                  <c:v>0.10871599334286611</c:v>
                </c:pt>
                <c:pt idx="141">
                  <c:v>0.17140783378906582</c:v>
                </c:pt>
                <c:pt idx="142">
                  <c:v>1.1039226596572511</c:v>
                </c:pt>
                <c:pt idx="143">
                  <c:v>2.9100189647995678</c:v>
                </c:pt>
                <c:pt idx="144">
                  <c:v>0.84102510935588692</c:v>
                </c:pt>
                <c:pt idx="145">
                  <c:v>1.0912962195691343</c:v>
                </c:pt>
                <c:pt idx="146">
                  <c:v>0.47251367041275844</c:v>
                </c:pt>
                <c:pt idx="147">
                  <c:v>0.96106270009893524</c:v>
                </c:pt>
                <c:pt idx="148">
                  <c:v>0.11621769892798703</c:v>
                </c:pt>
                <c:pt idx="149">
                  <c:v>3.1246727528142899E-2</c:v>
                </c:pt>
                <c:pt idx="150">
                  <c:v>0.13793284898585709</c:v>
                </c:pt>
                <c:pt idx="151">
                  <c:v>0.36402915965149296</c:v>
                </c:pt>
                <c:pt idx="152">
                  <c:v>5.1426152302968341E-2</c:v>
                </c:pt>
                <c:pt idx="153">
                  <c:v>6.5987019273804209E-2</c:v>
                </c:pt>
                <c:pt idx="154">
                  <c:v>1.9967473833120954E-2</c:v>
                </c:pt>
                <c:pt idx="155">
                  <c:v>1.6038906652385058E-2</c:v>
                </c:pt>
                <c:pt idx="156">
                  <c:v>0</c:v>
                </c:pt>
                <c:pt idx="157">
                  <c:v>0</c:v>
                </c:pt>
                <c:pt idx="158">
                  <c:v>6.9936505701812784E-2</c:v>
                </c:pt>
                <c:pt idx="159">
                  <c:v>0.11911811467738116</c:v>
                </c:pt>
                <c:pt idx="160">
                  <c:v>0.67093110626592678</c:v>
                </c:pt>
                <c:pt idx="161">
                  <c:v>1.8792572272917758</c:v>
                </c:pt>
                <c:pt idx="162">
                  <c:v>0.23419501820606947</c:v>
                </c:pt>
                <c:pt idx="163">
                  <c:v>5.908903191373515E-2</c:v>
                </c:pt>
                <c:pt idx="164">
                  <c:v>0.42756138851701869</c:v>
                </c:pt>
                <c:pt idx="165">
                  <c:v>0.85355278582541672</c:v>
                </c:pt>
                <c:pt idx="166">
                  <c:v>0.15984961863251917</c:v>
                </c:pt>
                <c:pt idx="167">
                  <c:v>8.0586205184504822E-2</c:v>
                </c:pt>
                <c:pt idx="168">
                  <c:v>8.8232648186465062E-2</c:v>
                </c:pt>
                <c:pt idx="169">
                  <c:v>3.0507935481012639E-2</c:v>
                </c:pt>
                <c:pt idx="170">
                  <c:v>0.61717765051419049</c:v>
                </c:pt>
                <c:pt idx="171">
                  <c:v>2.0110940162477671</c:v>
                </c:pt>
                <c:pt idx="172">
                  <c:v>0.28710277483779839</c:v>
                </c:pt>
                <c:pt idx="173">
                  <c:v>0.57568187785657932</c:v>
                </c:pt>
                <c:pt idx="174">
                  <c:v>1.3702789067388217</c:v>
                </c:pt>
                <c:pt idx="175">
                  <c:v>0.83420361610760396</c:v>
                </c:pt>
                <c:pt idx="176">
                  <c:v>0.1577364067527669</c:v>
                </c:pt>
                <c:pt idx="177">
                  <c:v>5.7277520387810664E-2</c:v>
                </c:pt>
                <c:pt idx="178">
                  <c:v>0.11714956576115064</c:v>
                </c:pt>
                <c:pt idx="179">
                  <c:v>0.36202569873987467</c:v>
                </c:pt>
                <c:pt idx="180">
                  <c:v>4.8941096244780873E-2</c:v>
                </c:pt>
                <c:pt idx="181">
                  <c:v>5.0186113347620784E-3</c:v>
                </c:pt>
                <c:pt idx="182">
                  <c:v>1.5121498106965515E-2</c:v>
                </c:pt>
                <c:pt idx="183">
                  <c:v>9.5477917798226106E-2</c:v>
                </c:pt>
                <c:pt idx="184">
                  <c:v>0.15691518508974645</c:v>
                </c:pt>
                <c:pt idx="185">
                  <c:v>2.6938215359710818E-2</c:v>
                </c:pt>
                <c:pt idx="186">
                  <c:v>1.9699478122535558E-2</c:v>
                </c:pt>
                <c:pt idx="187">
                  <c:v>3.240358911861492E-2</c:v>
                </c:pt>
                <c:pt idx="188">
                  <c:v>1.6483891541453644</c:v>
                </c:pt>
                <c:pt idx="189">
                  <c:v>5.6379785758029506</c:v>
                </c:pt>
                <c:pt idx="190">
                  <c:v>0.82701317418930209</c:v>
                </c:pt>
                <c:pt idx="191">
                  <c:v>0.2524604024979249</c:v>
                </c:pt>
                <c:pt idx="192">
                  <c:v>0.92179929644482228</c:v>
                </c:pt>
                <c:pt idx="193">
                  <c:v>1.3381080157313847</c:v>
                </c:pt>
                <c:pt idx="194">
                  <c:v>0.34093590925314876</c:v>
                </c:pt>
                <c:pt idx="195">
                  <c:v>0.14439524483809532</c:v>
                </c:pt>
                <c:pt idx="196">
                  <c:v>3.144685509175614E-2</c:v>
                </c:pt>
                <c:pt idx="197">
                  <c:v>7.3802936160706403E-3</c:v>
                </c:pt>
                <c:pt idx="198">
                  <c:v>0.12384475190318282</c:v>
                </c:pt>
                <c:pt idx="199">
                  <c:v>0.48080371820502588</c:v>
                </c:pt>
                <c:pt idx="200">
                  <c:v>7.1755931406333601E-2</c:v>
                </c:pt>
                <c:pt idx="201">
                  <c:v>1.1851881518764608E-2</c:v>
                </c:pt>
                <c:pt idx="202">
                  <c:v>0.47345783118707507</c:v>
                </c:pt>
                <c:pt idx="203">
                  <c:v>0.84550691302460934</c:v>
                </c:pt>
                <c:pt idx="204">
                  <c:v>0.14052945042922305</c:v>
                </c:pt>
                <c:pt idx="205">
                  <c:v>8.2423003002694673E-2</c:v>
                </c:pt>
                <c:pt idx="206">
                  <c:v>0.236015646103444</c:v>
                </c:pt>
                <c:pt idx="207">
                  <c:v>0.88843696221599067</c:v>
                </c:pt>
                <c:pt idx="208">
                  <c:v>0.18741694530548331</c:v>
                </c:pt>
                <c:pt idx="209">
                  <c:v>0.12403205449340939</c:v>
                </c:pt>
                <c:pt idx="210">
                  <c:v>4.2648329608195326E-2</c:v>
                </c:pt>
                <c:pt idx="211">
                  <c:v>2.4280379616588986E-2</c:v>
                </c:pt>
                <c:pt idx="212">
                  <c:v>6.5448083047113881E-3</c:v>
                </c:pt>
                <c:pt idx="213">
                  <c:v>0</c:v>
                </c:pt>
                <c:pt idx="214">
                  <c:v>7.4037623074221827E-3</c:v>
                </c:pt>
                <c:pt idx="215">
                  <c:v>3.196494430473984E-2</c:v>
                </c:pt>
                <c:pt idx="216">
                  <c:v>1.0368859407511146</c:v>
                </c:pt>
                <c:pt idx="217">
                  <c:v>3.5441065330626107</c:v>
                </c:pt>
                <c:pt idx="218">
                  <c:v>0.59992989606432001</c:v>
                </c:pt>
                <c:pt idx="219">
                  <c:v>0.19373146387448292</c:v>
                </c:pt>
                <c:pt idx="220">
                  <c:v>0.69489814141336215</c:v>
                </c:pt>
                <c:pt idx="221">
                  <c:v>0.86043267503488929</c:v>
                </c:pt>
                <c:pt idx="222">
                  <c:v>0.21144348678272107</c:v>
                </c:pt>
                <c:pt idx="223">
                  <c:v>0.16566720818005293</c:v>
                </c:pt>
                <c:pt idx="224">
                  <c:v>4.7041570219157239E-2</c:v>
                </c:pt>
                <c:pt idx="225">
                  <c:v>1.875587455214401E-2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3.4156975950299179E-2</c:v>
                </c:pt>
                <c:pt idx="231">
                  <c:v>0.11832229656982553</c:v>
                </c:pt>
                <c:pt idx="232">
                  <c:v>1.9931099857188769E-2</c:v>
                </c:pt>
                <c:pt idx="233">
                  <c:v>7.0577217222497109E-3</c:v>
                </c:pt>
                <c:pt idx="234">
                  <c:v>0.12956205849327435</c:v>
                </c:pt>
                <c:pt idx="235">
                  <c:v>0.50475335203614724</c:v>
                </c:pt>
                <c:pt idx="236">
                  <c:v>0.26867444642598909</c:v>
                </c:pt>
                <c:pt idx="237">
                  <c:v>0.38856949152376175</c:v>
                </c:pt>
                <c:pt idx="238">
                  <c:v>0.33863249346251523</c:v>
                </c:pt>
                <c:pt idx="239">
                  <c:v>0.489550476729605</c:v>
                </c:pt>
                <c:pt idx="240">
                  <c:v>0.19448178019529375</c:v>
                </c:pt>
                <c:pt idx="241">
                  <c:v>0.11070721490402119</c:v>
                </c:pt>
                <c:pt idx="242">
                  <c:v>3.6798858953004734E-2</c:v>
                </c:pt>
                <c:pt idx="243">
                  <c:v>2.2866006807797764E-2</c:v>
                </c:pt>
                <c:pt idx="244">
                  <c:v>7.9156005196686058E-2</c:v>
                </c:pt>
                <c:pt idx="245">
                  <c:v>0.32823830343539034</c:v>
                </c:pt>
                <c:pt idx="246">
                  <c:v>5.6691709010403775E-2</c:v>
                </c:pt>
                <c:pt idx="247">
                  <c:v>8.8108937975544532E-3</c:v>
                </c:pt>
                <c:pt idx="248">
                  <c:v>3.8442728163111908E-2</c:v>
                </c:pt>
                <c:pt idx="249">
                  <c:v>7.5798414412701895E-2</c:v>
                </c:pt>
                <c:pt idx="250">
                  <c:v>5.3228300028740308E-2</c:v>
                </c:pt>
                <c:pt idx="251">
                  <c:v>6.9580230010574257E-2</c:v>
                </c:pt>
                <c:pt idx="252">
                  <c:v>2.0665896187599429E-2</c:v>
                </c:pt>
                <c:pt idx="253">
                  <c:v>3.2013597861254271E-4</c:v>
                </c:pt>
                <c:pt idx="254">
                  <c:v>3.736514109716238E-2</c:v>
                </c:pt>
                <c:pt idx="255">
                  <c:v>3.2263918241682635E-2</c:v>
                </c:pt>
                <c:pt idx="256">
                  <c:v>1.5200081142436954E-2</c:v>
                </c:pt>
                <c:pt idx="257">
                  <c:v>2.3205003642474652E-2</c:v>
                </c:pt>
                <c:pt idx="258">
                  <c:v>5.796686247414415E-3</c:v>
                </c:pt>
                <c:pt idx="259">
                  <c:v>4.1089815708167408E-2</c:v>
                </c:pt>
                <c:pt idx="260">
                  <c:v>7.2204548805348432E-3</c:v>
                </c:pt>
                <c:pt idx="261">
                  <c:v>0</c:v>
                </c:pt>
                <c:pt idx="262">
                  <c:v>1.3591410793785546E-2</c:v>
                </c:pt>
                <c:pt idx="263">
                  <c:v>5.5468505067757051E-2</c:v>
                </c:pt>
                <c:pt idx="264">
                  <c:v>1.1403162330833256E-2</c:v>
                </c:pt>
                <c:pt idx="265">
                  <c:v>5.5513151555524765E-3</c:v>
                </c:pt>
                <c:pt idx="266">
                  <c:v>4.4387699376454592E-2</c:v>
                </c:pt>
                <c:pt idx="267">
                  <c:v>0.10190587446664212</c:v>
                </c:pt>
                <c:pt idx="268">
                  <c:v>0.17002161849488756</c:v>
                </c:pt>
                <c:pt idx="269">
                  <c:v>0.28139595581213744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F15D-4F48-B627-340275CBD536}"/>
            </c:ext>
          </c:extLst>
        </c:ser>
        <c:ser>
          <c:idx val="48"/>
          <c:order val="48"/>
          <c:tx>
            <c:strRef>
              <c:f>'Mass Spectra pH 4 pos'!$AX$1</c:f>
              <c:strCache>
                <c:ptCount val="1"/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pos'!$AX$2:$AX$271</c:f>
              <c:numCache>
                <c:formatCode>General</c:formatCode>
                <c:ptCount val="270"/>
                <c:pt idx="0">
                  <c:v>4.7778001372882368E-3</c:v>
                </c:pt>
                <c:pt idx="1">
                  <c:v>0</c:v>
                </c:pt>
                <c:pt idx="2">
                  <c:v>0</c:v>
                </c:pt>
                <c:pt idx="3">
                  <c:v>0.7098045835337905</c:v>
                </c:pt>
                <c:pt idx="4">
                  <c:v>7.8780954451877078E-2</c:v>
                </c:pt>
                <c:pt idx="5">
                  <c:v>4.3244245361670599E-3</c:v>
                </c:pt>
                <c:pt idx="6">
                  <c:v>2.3511962878246579E-4</c:v>
                </c:pt>
                <c:pt idx="7">
                  <c:v>1.7334436051683721E-3</c:v>
                </c:pt>
                <c:pt idx="8">
                  <c:v>4.6305052804985244E-4</c:v>
                </c:pt>
                <c:pt idx="9">
                  <c:v>9.4300736456120221E-2</c:v>
                </c:pt>
                <c:pt idx="10">
                  <c:v>5.6909557560325388E-3</c:v>
                </c:pt>
                <c:pt idx="11">
                  <c:v>0.76717292116708935</c:v>
                </c:pt>
                <c:pt idx="12">
                  <c:v>0.34913930866763182</c:v>
                </c:pt>
                <c:pt idx="13">
                  <c:v>10.071329180531501</c:v>
                </c:pt>
                <c:pt idx="14">
                  <c:v>0.37899339982194169</c:v>
                </c:pt>
                <c:pt idx="15">
                  <c:v>3.4418103956162178</c:v>
                </c:pt>
                <c:pt idx="16">
                  <c:v>4.7315286097840898</c:v>
                </c:pt>
                <c:pt idx="17">
                  <c:v>11.481783021330038</c:v>
                </c:pt>
                <c:pt idx="18">
                  <c:v>1.0204627696816524</c:v>
                </c:pt>
                <c:pt idx="19">
                  <c:v>6.1386814413447906E-2</c:v>
                </c:pt>
                <c:pt idx="20">
                  <c:v>1.4265503341273437E-2</c:v>
                </c:pt>
                <c:pt idx="21">
                  <c:v>9.3651762308912204E-3</c:v>
                </c:pt>
                <c:pt idx="22">
                  <c:v>7.8322490369347013E-3</c:v>
                </c:pt>
                <c:pt idx="23">
                  <c:v>0.24185474736788179</c:v>
                </c:pt>
                <c:pt idx="24">
                  <c:v>0.10511371213019893</c:v>
                </c:pt>
                <c:pt idx="25">
                  <c:v>2.4461702916846026</c:v>
                </c:pt>
                <c:pt idx="26">
                  <c:v>0.26042201537073872</c:v>
                </c:pt>
                <c:pt idx="27">
                  <c:v>3.5677235923616646</c:v>
                </c:pt>
                <c:pt idx="28">
                  <c:v>0.20523348548228801</c:v>
                </c:pt>
                <c:pt idx="29">
                  <c:v>0.50452781943073943</c:v>
                </c:pt>
                <c:pt idx="30">
                  <c:v>0.81809788520624782</c:v>
                </c:pt>
                <c:pt idx="31">
                  <c:v>4.3180442395634229</c:v>
                </c:pt>
                <c:pt idx="32">
                  <c:v>0.2241707219870111</c:v>
                </c:pt>
                <c:pt idx="33">
                  <c:v>0.37877763950154619</c:v>
                </c:pt>
                <c:pt idx="34">
                  <c:v>6.9327120263158175</c:v>
                </c:pt>
                <c:pt idx="35">
                  <c:v>100</c:v>
                </c:pt>
                <c:pt idx="36">
                  <c:v>3.7910049064654503</c:v>
                </c:pt>
                <c:pt idx="37">
                  <c:v>1.6616027440009173</c:v>
                </c:pt>
                <c:pt idx="38">
                  <c:v>1.0190853341858594</c:v>
                </c:pt>
                <c:pt idx="39">
                  <c:v>8.9714156390174296</c:v>
                </c:pt>
                <c:pt idx="40">
                  <c:v>1.0557756588232852</c:v>
                </c:pt>
                <c:pt idx="41">
                  <c:v>4.9929660069901995</c:v>
                </c:pt>
                <c:pt idx="42">
                  <c:v>1.1778518579337061</c:v>
                </c:pt>
                <c:pt idx="43">
                  <c:v>3.7299525112647398</c:v>
                </c:pt>
                <c:pt idx="44">
                  <c:v>0.71409759207047718</c:v>
                </c:pt>
                <c:pt idx="45">
                  <c:v>4.3968874977783443</c:v>
                </c:pt>
                <c:pt idx="46">
                  <c:v>0.30315569031251999</c:v>
                </c:pt>
                <c:pt idx="47">
                  <c:v>0.295381998048244</c:v>
                </c:pt>
                <c:pt idx="48">
                  <c:v>0</c:v>
                </c:pt>
                <c:pt idx="49">
                  <c:v>0</c:v>
                </c:pt>
                <c:pt idx="50">
                  <c:v>0.48744173495523052</c:v>
                </c:pt>
                <c:pt idx="51">
                  <c:v>2.8940387133338508</c:v>
                </c:pt>
                <c:pt idx="52">
                  <c:v>1.2029113370801592</c:v>
                </c:pt>
                <c:pt idx="53">
                  <c:v>6.267400457133836</c:v>
                </c:pt>
                <c:pt idx="54">
                  <c:v>0.99679315576644012</c:v>
                </c:pt>
                <c:pt idx="55">
                  <c:v>3.6334906757866499</c:v>
                </c:pt>
                <c:pt idx="56">
                  <c:v>0.95591665890040134</c:v>
                </c:pt>
                <c:pt idx="57">
                  <c:v>1.2694847736978583</c:v>
                </c:pt>
                <c:pt idx="58">
                  <c:v>2.3447061211639202</c:v>
                </c:pt>
                <c:pt idx="59">
                  <c:v>11.366564980534905</c:v>
                </c:pt>
                <c:pt idx="60">
                  <c:v>0.61463471071422493</c:v>
                </c:pt>
                <c:pt idx="61">
                  <c:v>0.60309943548586364</c:v>
                </c:pt>
                <c:pt idx="62">
                  <c:v>5.8746974728063304</c:v>
                </c:pt>
                <c:pt idx="63">
                  <c:v>30.130716186777146</c:v>
                </c:pt>
                <c:pt idx="64">
                  <c:v>3.5640829963448128</c:v>
                </c:pt>
                <c:pt idx="65">
                  <c:v>8.600133706873125</c:v>
                </c:pt>
                <c:pt idx="66">
                  <c:v>4.7022649257525835</c:v>
                </c:pt>
                <c:pt idx="67">
                  <c:v>13.429581568411917</c:v>
                </c:pt>
                <c:pt idx="68">
                  <c:v>0.88151629111723417</c:v>
                </c:pt>
                <c:pt idx="69">
                  <c:v>0.46412512149103113</c:v>
                </c:pt>
                <c:pt idx="70">
                  <c:v>0.42942197733169707</c:v>
                </c:pt>
                <c:pt idx="71">
                  <c:v>1.5010748715858047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1.0199077749481276</c:v>
                </c:pt>
                <c:pt idx="78">
                  <c:v>0.36458774335615829</c:v>
                </c:pt>
                <c:pt idx="79">
                  <c:v>1.166520355977926</c:v>
                </c:pt>
                <c:pt idx="80">
                  <c:v>10.528410645624042</c:v>
                </c:pt>
                <c:pt idx="81">
                  <c:v>43.891481674824718</c:v>
                </c:pt>
                <c:pt idx="82">
                  <c:v>2.6964778262885054</c:v>
                </c:pt>
                <c:pt idx="83">
                  <c:v>0.39320624243006164</c:v>
                </c:pt>
                <c:pt idx="84">
                  <c:v>7.7853738182731988E-2</c:v>
                </c:pt>
                <c:pt idx="85">
                  <c:v>0.22086576832245514</c:v>
                </c:pt>
                <c:pt idx="86">
                  <c:v>2.8370090990089181</c:v>
                </c:pt>
                <c:pt idx="87">
                  <c:v>9.5913666325834548</c:v>
                </c:pt>
                <c:pt idx="88">
                  <c:v>1.6879781947307326</c:v>
                </c:pt>
                <c:pt idx="89">
                  <c:v>3.4641982577570558</c:v>
                </c:pt>
                <c:pt idx="90">
                  <c:v>0.4730015379152166</c:v>
                </c:pt>
                <c:pt idx="91">
                  <c:v>0.72896949665956745</c:v>
                </c:pt>
                <c:pt idx="92">
                  <c:v>4.2589312777121961E-2</c:v>
                </c:pt>
                <c:pt idx="93">
                  <c:v>4.9656569751060309E-2</c:v>
                </c:pt>
                <c:pt idx="94">
                  <c:v>0.2292029976329111</c:v>
                </c:pt>
                <c:pt idx="95">
                  <c:v>0.59152152430321703</c:v>
                </c:pt>
                <c:pt idx="96">
                  <c:v>0.22012746209485395</c:v>
                </c:pt>
                <c:pt idx="97">
                  <c:v>0.57869291230873765</c:v>
                </c:pt>
                <c:pt idx="98">
                  <c:v>2.5567498920007283</c:v>
                </c:pt>
                <c:pt idx="99">
                  <c:v>9.5691547080446302</c:v>
                </c:pt>
                <c:pt idx="100">
                  <c:v>2.8201603555671846</c:v>
                </c:pt>
                <c:pt idx="101">
                  <c:v>6.8801745066026037</c:v>
                </c:pt>
                <c:pt idx="102">
                  <c:v>0.75437617422271341</c:v>
                </c:pt>
                <c:pt idx="103">
                  <c:v>0.6558935943923353</c:v>
                </c:pt>
                <c:pt idx="104">
                  <c:v>2.0184894056261555</c:v>
                </c:pt>
                <c:pt idx="105">
                  <c:v>5.8662049021475511</c:v>
                </c:pt>
                <c:pt idx="106">
                  <c:v>0.68386881891135742</c:v>
                </c:pt>
                <c:pt idx="107">
                  <c:v>0.74828055478419919</c:v>
                </c:pt>
                <c:pt idx="108">
                  <c:v>0.44928627590001591</c:v>
                </c:pt>
                <c:pt idx="109">
                  <c:v>0.82195082249640106</c:v>
                </c:pt>
                <c:pt idx="110">
                  <c:v>0</c:v>
                </c:pt>
                <c:pt idx="111">
                  <c:v>0</c:v>
                </c:pt>
                <c:pt idx="112">
                  <c:v>0.30341157241141603</c:v>
                </c:pt>
                <c:pt idx="113">
                  <c:v>1.4710131494865726</c:v>
                </c:pt>
                <c:pt idx="114">
                  <c:v>1.4070307391272447</c:v>
                </c:pt>
                <c:pt idx="115">
                  <c:v>3.6288896896850171</c:v>
                </c:pt>
                <c:pt idx="116">
                  <c:v>0.75204431675451877</c:v>
                </c:pt>
                <c:pt idx="117">
                  <c:v>1.1131352621126627</c:v>
                </c:pt>
                <c:pt idx="118">
                  <c:v>0.43315111962328107</c:v>
                </c:pt>
                <c:pt idx="119">
                  <c:v>1.9931450026411452</c:v>
                </c:pt>
                <c:pt idx="120">
                  <c:v>0.19368485732909468</c:v>
                </c:pt>
                <c:pt idx="121">
                  <c:v>0.16584581611932578</c:v>
                </c:pt>
                <c:pt idx="122">
                  <c:v>1.0570752463034108</c:v>
                </c:pt>
                <c:pt idx="123">
                  <c:v>2.9833784641920498</c:v>
                </c:pt>
                <c:pt idx="124">
                  <c:v>0.54284715062573985</c:v>
                </c:pt>
                <c:pt idx="125">
                  <c:v>0.83185810494525103</c:v>
                </c:pt>
                <c:pt idx="126">
                  <c:v>0.259858640340217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2.8468105365240824E-2</c:v>
                </c:pt>
                <c:pt idx="131">
                  <c:v>0.3305905916696314</c:v>
                </c:pt>
                <c:pt idx="132">
                  <c:v>1.4034019048461637</c:v>
                </c:pt>
                <c:pt idx="133">
                  <c:v>3.3201642245049618</c:v>
                </c:pt>
                <c:pt idx="134">
                  <c:v>0.3900806994680574</c:v>
                </c:pt>
                <c:pt idx="135">
                  <c:v>0.27175846160370476</c:v>
                </c:pt>
                <c:pt idx="136">
                  <c:v>9.1642577038458545E-2</c:v>
                </c:pt>
                <c:pt idx="137">
                  <c:v>0.24202424526753724</c:v>
                </c:pt>
                <c:pt idx="138">
                  <c:v>4.0912342958016712E-2</c:v>
                </c:pt>
                <c:pt idx="139">
                  <c:v>5.9041692832557044E-2</c:v>
                </c:pt>
                <c:pt idx="140">
                  <c:v>9.9458196104855554E-2</c:v>
                </c:pt>
                <c:pt idx="141">
                  <c:v>0.20028792532176704</c:v>
                </c:pt>
                <c:pt idx="142">
                  <c:v>1.4564347739031627</c:v>
                </c:pt>
                <c:pt idx="143">
                  <c:v>3.8221685981656042</c:v>
                </c:pt>
                <c:pt idx="144">
                  <c:v>1.1492895007548944</c:v>
                </c:pt>
                <c:pt idx="145">
                  <c:v>1.4483665353926611</c:v>
                </c:pt>
                <c:pt idx="146">
                  <c:v>0.53177583452257982</c:v>
                </c:pt>
                <c:pt idx="147">
                  <c:v>1.0959525531590828</c:v>
                </c:pt>
                <c:pt idx="148">
                  <c:v>0.12470085892154971</c:v>
                </c:pt>
                <c:pt idx="149">
                  <c:v>2.8454212338669963E-2</c:v>
                </c:pt>
                <c:pt idx="150">
                  <c:v>0.12724783413650059</c:v>
                </c:pt>
                <c:pt idx="151">
                  <c:v>0.36302931573351405</c:v>
                </c:pt>
                <c:pt idx="152">
                  <c:v>6.2184777515395841E-2</c:v>
                </c:pt>
                <c:pt idx="153">
                  <c:v>8.7942098778978448E-2</c:v>
                </c:pt>
                <c:pt idx="154">
                  <c:v>2.9062586746368933E-2</c:v>
                </c:pt>
                <c:pt idx="155">
                  <c:v>2.265098311115047E-2</c:v>
                </c:pt>
                <c:pt idx="156">
                  <c:v>0</c:v>
                </c:pt>
                <c:pt idx="157">
                  <c:v>0</c:v>
                </c:pt>
                <c:pt idx="158">
                  <c:v>6.8826018160944386E-2</c:v>
                </c:pt>
                <c:pt idx="159">
                  <c:v>0.13235659121266055</c:v>
                </c:pt>
                <c:pt idx="160">
                  <c:v>0.89815053018131341</c:v>
                </c:pt>
                <c:pt idx="161">
                  <c:v>2.4704293387632967</c:v>
                </c:pt>
                <c:pt idx="162">
                  <c:v>0.29748364849768377</c:v>
                </c:pt>
                <c:pt idx="163">
                  <c:v>6.1315737646079713E-2</c:v>
                </c:pt>
                <c:pt idx="164">
                  <c:v>0.45815843500618542</c:v>
                </c:pt>
                <c:pt idx="165">
                  <c:v>0.91119860310354373</c:v>
                </c:pt>
                <c:pt idx="166">
                  <c:v>0.193520388897821</c:v>
                </c:pt>
                <c:pt idx="167">
                  <c:v>9.4098654692101769E-2</c:v>
                </c:pt>
                <c:pt idx="168">
                  <c:v>0.13395781050698746</c:v>
                </c:pt>
                <c:pt idx="169">
                  <c:v>3.8126650944323895E-2</c:v>
                </c:pt>
                <c:pt idx="170">
                  <c:v>0.82090782286288333</c:v>
                </c:pt>
                <c:pt idx="171">
                  <c:v>2.5825818567927903</c:v>
                </c:pt>
                <c:pt idx="172">
                  <c:v>0.34761397792411564</c:v>
                </c:pt>
                <c:pt idx="173">
                  <c:v>0.71192853025951763</c:v>
                </c:pt>
                <c:pt idx="174">
                  <c:v>1.4784088662061257</c:v>
                </c:pt>
                <c:pt idx="175">
                  <c:v>0.74112561454999459</c:v>
                </c:pt>
                <c:pt idx="176">
                  <c:v>0.15340203000273855</c:v>
                </c:pt>
                <c:pt idx="177">
                  <c:v>5.7507541345170755E-2</c:v>
                </c:pt>
                <c:pt idx="178">
                  <c:v>0.10018550030676147</c:v>
                </c:pt>
                <c:pt idx="179">
                  <c:v>0.33167105216136145</c:v>
                </c:pt>
                <c:pt idx="180">
                  <c:v>5.1845633813192502E-2</c:v>
                </c:pt>
                <c:pt idx="181">
                  <c:v>1.5779507549271075E-2</c:v>
                </c:pt>
                <c:pt idx="182">
                  <c:v>1.01449170528612E-2</c:v>
                </c:pt>
                <c:pt idx="183">
                  <c:v>0.10877845588131946</c:v>
                </c:pt>
                <c:pt idx="184">
                  <c:v>0.19389093198561672</c:v>
                </c:pt>
                <c:pt idx="185">
                  <c:v>4.8967616436484375E-2</c:v>
                </c:pt>
                <c:pt idx="186">
                  <c:v>3.2181111767886961E-2</c:v>
                </c:pt>
                <c:pt idx="187">
                  <c:v>3.9994490714410219E-2</c:v>
                </c:pt>
                <c:pt idx="188">
                  <c:v>2.0253009689414259</c:v>
                </c:pt>
                <c:pt idx="189">
                  <c:v>6.6139448894438226</c:v>
                </c:pt>
                <c:pt idx="190">
                  <c:v>0.94950947741588532</c:v>
                </c:pt>
                <c:pt idx="191">
                  <c:v>0.26215434534568394</c:v>
                </c:pt>
                <c:pt idx="192">
                  <c:v>1.0230636459558453</c:v>
                </c:pt>
                <c:pt idx="193">
                  <c:v>1.4587846631743329</c:v>
                </c:pt>
                <c:pt idx="194">
                  <c:v>0.35256512319061262</c:v>
                </c:pt>
                <c:pt idx="195">
                  <c:v>0.17879376034125935</c:v>
                </c:pt>
                <c:pt idx="196">
                  <c:v>3.0659337739517439E-2</c:v>
                </c:pt>
                <c:pt idx="197">
                  <c:v>0</c:v>
                </c:pt>
                <c:pt idx="198">
                  <c:v>0.16284067745586916</c:v>
                </c:pt>
                <c:pt idx="199">
                  <c:v>0.51065276787554548</c:v>
                </c:pt>
                <c:pt idx="200">
                  <c:v>9.5072873636654301E-2</c:v>
                </c:pt>
                <c:pt idx="201">
                  <c:v>2.2614495169543149E-2</c:v>
                </c:pt>
                <c:pt idx="202">
                  <c:v>0.517849785594237</c:v>
                </c:pt>
                <c:pt idx="203">
                  <c:v>0.95095494468687825</c:v>
                </c:pt>
                <c:pt idx="204">
                  <c:v>0.16064606012230914</c:v>
                </c:pt>
                <c:pt idx="205">
                  <c:v>8.9701416777597631E-2</c:v>
                </c:pt>
                <c:pt idx="206">
                  <c:v>0.21945023719509954</c:v>
                </c:pt>
                <c:pt idx="207">
                  <c:v>0.75568825266977002</c:v>
                </c:pt>
                <c:pt idx="208">
                  <c:v>0.16344402255944865</c:v>
                </c:pt>
                <c:pt idx="209">
                  <c:v>0.12528209954263642</c:v>
                </c:pt>
                <c:pt idx="210">
                  <c:v>3.700399435418901E-2</c:v>
                </c:pt>
                <c:pt idx="211">
                  <c:v>3.1485941618663499E-2</c:v>
                </c:pt>
                <c:pt idx="212">
                  <c:v>1.0484933467258449E-2</c:v>
                </c:pt>
                <c:pt idx="213">
                  <c:v>0</c:v>
                </c:pt>
                <c:pt idx="214">
                  <c:v>9.6633777196042121E-3</c:v>
                </c:pt>
                <c:pt idx="215">
                  <c:v>3.7901958045133993E-2</c:v>
                </c:pt>
                <c:pt idx="216">
                  <c:v>1.2490142264598147</c:v>
                </c:pt>
                <c:pt idx="217">
                  <c:v>4.1575014664281342</c:v>
                </c:pt>
                <c:pt idx="218">
                  <c:v>0.66946348947112788</c:v>
                </c:pt>
                <c:pt idx="219">
                  <c:v>0.22872091075561488</c:v>
                </c:pt>
                <c:pt idx="220">
                  <c:v>0.82872016920620439</c:v>
                </c:pt>
                <c:pt idx="221">
                  <c:v>0.94212402938651363</c:v>
                </c:pt>
                <c:pt idx="222">
                  <c:v>0.22354853245563192</c:v>
                </c:pt>
                <c:pt idx="223">
                  <c:v>0.17485241881526956</c:v>
                </c:pt>
                <c:pt idx="224">
                  <c:v>4.3102953639320742E-2</c:v>
                </c:pt>
                <c:pt idx="225">
                  <c:v>1.6609116875024647E-2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3.5612826364648124E-2</c:v>
                </c:pt>
                <c:pt idx="231">
                  <c:v>0.12962684808793748</c:v>
                </c:pt>
                <c:pt idx="232">
                  <c:v>2.1386136552798155E-2</c:v>
                </c:pt>
                <c:pt idx="233">
                  <c:v>6.959655193621208E-3</c:v>
                </c:pt>
                <c:pt idx="234">
                  <c:v>0.13407848630866478</c:v>
                </c:pt>
                <c:pt idx="235">
                  <c:v>0.47162397622036528</c:v>
                </c:pt>
                <c:pt idx="236">
                  <c:v>0.30094367325996385</c:v>
                </c:pt>
                <c:pt idx="237">
                  <c:v>0.41837141014244039</c:v>
                </c:pt>
                <c:pt idx="238">
                  <c:v>0.36552244021323971</c:v>
                </c:pt>
                <c:pt idx="239">
                  <c:v>0.48917632384885351</c:v>
                </c:pt>
                <c:pt idx="240">
                  <c:v>0.19567305266769064</c:v>
                </c:pt>
                <c:pt idx="241">
                  <c:v>7.4243722091917277E-2</c:v>
                </c:pt>
                <c:pt idx="242">
                  <c:v>3.7524675323975035E-2</c:v>
                </c:pt>
                <c:pt idx="243">
                  <c:v>1.9600066695095113E-2</c:v>
                </c:pt>
                <c:pt idx="244">
                  <c:v>9.3560302629636605E-2</c:v>
                </c:pt>
                <c:pt idx="245">
                  <c:v>0.35380606661609787</c:v>
                </c:pt>
                <c:pt idx="246">
                  <c:v>6.7263919991178894E-2</c:v>
                </c:pt>
                <c:pt idx="247">
                  <c:v>3.078814782180674E-3</c:v>
                </c:pt>
                <c:pt idx="248">
                  <c:v>4.8250133649347833E-2</c:v>
                </c:pt>
                <c:pt idx="249">
                  <c:v>8.5645723724558906E-2</c:v>
                </c:pt>
                <c:pt idx="250">
                  <c:v>4.7544879192671759E-2</c:v>
                </c:pt>
                <c:pt idx="251">
                  <c:v>6.1032140932180054E-2</c:v>
                </c:pt>
                <c:pt idx="252">
                  <c:v>2.0879017274341046E-2</c:v>
                </c:pt>
                <c:pt idx="253">
                  <c:v>0</c:v>
                </c:pt>
                <c:pt idx="254">
                  <c:v>4.3400535034399244E-2</c:v>
                </c:pt>
                <c:pt idx="255">
                  <c:v>2.7088751787855501E-2</c:v>
                </c:pt>
                <c:pt idx="256">
                  <c:v>1.5216653767227539E-2</c:v>
                </c:pt>
                <c:pt idx="257">
                  <c:v>1.8048669398767179E-2</c:v>
                </c:pt>
                <c:pt idx="258">
                  <c:v>1.3257718527693332E-2</c:v>
                </c:pt>
                <c:pt idx="259">
                  <c:v>4.3493780262688998E-2</c:v>
                </c:pt>
                <c:pt idx="260">
                  <c:v>3.5385557050742955E-3</c:v>
                </c:pt>
                <c:pt idx="261">
                  <c:v>0</c:v>
                </c:pt>
                <c:pt idx="262">
                  <c:v>9.8913028535774147E-3</c:v>
                </c:pt>
                <c:pt idx="263">
                  <c:v>5.3322960117692345E-2</c:v>
                </c:pt>
                <c:pt idx="264">
                  <c:v>1.0325109493772931E-2</c:v>
                </c:pt>
                <c:pt idx="265">
                  <c:v>3.3127485190529511E-3</c:v>
                </c:pt>
                <c:pt idx="266">
                  <c:v>4.6656592897965511E-2</c:v>
                </c:pt>
                <c:pt idx="267">
                  <c:v>8.4943171758904687E-2</c:v>
                </c:pt>
                <c:pt idx="268">
                  <c:v>0.19675983217850754</c:v>
                </c:pt>
                <c:pt idx="269">
                  <c:v>0.28803211227768177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F15D-4F48-B627-340275CBD536}"/>
            </c:ext>
          </c:extLst>
        </c:ser>
        <c:ser>
          <c:idx val="49"/>
          <c:order val="49"/>
          <c:tx>
            <c:strRef>
              <c:f>'Mass Spectra pH 4 pos'!$AY$1</c:f>
              <c:strCache>
                <c:ptCount val="1"/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pos'!$A$2:$A$271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pos'!$AY$2:$AY$271</c:f>
              <c:numCache>
                <c:formatCode>General</c:formatCode>
                <c:ptCount val="270"/>
                <c:pt idx="0">
                  <c:v>1.4562260997421743E-3</c:v>
                </c:pt>
                <c:pt idx="1">
                  <c:v>0</c:v>
                </c:pt>
                <c:pt idx="2">
                  <c:v>0</c:v>
                </c:pt>
                <c:pt idx="3">
                  <c:v>0.78954823246196548</c:v>
                </c:pt>
                <c:pt idx="4">
                  <c:v>7.2620347438080865E-2</c:v>
                </c:pt>
                <c:pt idx="5">
                  <c:v>5.1718206380661994E-3</c:v>
                </c:pt>
                <c:pt idx="6">
                  <c:v>0</c:v>
                </c:pt>
                <c:pt idx="7">
                  <c:v>3.0241591539223976E-3</c:v>
                </c:pt>
                <c:pt idx="8">
                  <c:v>0</c:v>
                </c:pt>
                <c:pt idx="9">
                  <c:v>7.7586333534147275E-2</c:v>
                </c:pt>
                <c:pt idx="10">
                  <c:v>5.9025946348853255E-3</c:v>
                </c:pt>
                <c:pt idx="11">
                  <c:v>0.63804336775904325</c:v>
                </c:pt>
                <c:pt idx="12">
                  <c:v>0.37806791292589731</c:v>
                </c:pt>
                <c:pt idx="13">
                  <c:v>8.4207603476549515</c:v>
                </c:pt>
                <c:pt idx="14">
                  <c:v>0.39148693121783412</c:v>
                </c:pt>
                <c:pt idx="15">
                  <c:v>3.4737871360984833</c:v>
                </c:pt>
                <c:pt idx="16">
                  <c:v>5.2794437480823539</c:v>
                </c:pt>
                <c:pt idx="17">
                  <c:v>11.121229998137386</c:v>
                </c:pt>
                <c:pt idx="18">
                  <c:v>0.99949609548323537</c:v>
                </c:pt>
                <c:pt idx="19">
                  <c:v>5.5743646472300269E-2</c:v>
                </c:pt>
                <c:pt idx="20">
                  <c:v>1.3828470266763555E-2</c:v>
                </c:pt>
                <c:pt idx="21">
                  <c:v>1.1218571385155316E-2</c:v>
                </c:pt>
                <c:pt idx="22">
                  <c:v>6.4295102817999751E-3</c:v>
                </c:pt>
                <c:pt idx="23">
                  <c:v>0.17908595571806307</c:v>
                </c:pt>
                <c:pt idx="24">
                  <c:v>0.1131223600694632</c:v>
                </c:pt>
                <c:pt idx="25">
                  <c:v>2.4001320301936033</c:v>
                </c:pt>
                <c:pt idx="26">
                  <c:v>0.25671361650330987</c:v>
                </c:pt>
                <c:pt idx="27">
                  <c:v>3.130201837135667</c:v>
                </c:pt>
                <c:pt idx="28">
                  <c:v>0.19231427640429416</c:v>
                </c:pt>
                <c:pt idx="29">
                  <c:v>0.51851669670971134</c:v>
                </c:pt>
                <c:pt idx="30">
                  <c:v>0.75405706714772136</c:v>
                </c:pt>
                <c:pt idx="31">
                  <c:v>3.4589677311628892</c:v>
                </c:pt>
                <c:pt idx="32">
                  <c:v>0.1968657939523285</c:v>
                </c:pt>
                <c:pt idx="33">
                  <c:v>0.37940281634740708</c:v>
                </c:pt>
                <c:pt idx="34">
                  <c:v>6.8916113877552592</c:v>
                </c:pt>
                <c:pt idx="35">
                  <c:v>100</c:v>
                </c:pt>
                <c:pt idx="36">
                  <c:v>3.8298096032981674</c:v>
                </c:pt>
                <c:pt idx="37">
                  <c:v>1.5355195357061386</c:v>
                </c:pt>
                <c:pt idx="38">
                  <c:v>0.92095810248093257</c:v>
                </c:pt>
                <c:pt idx="39">
                  <c:v>7.8240127057701105</c:v>
                </c:pt>
                <c:pt idx="40">
                  <c:v>0.90434862786082593</c:v>
                </c:pt>
                <c:pt idx="41">
                  <c:v>4.1324300967016141</c:v>
                </c:pt>
                <c:pt idx="42">
                  <c:v>1.1111237161130985</c:v>
                </c:pt>
                <c:pt idx="43">
                  <c:v>3.3288676190120103</c:v>
                </c:pt>
                <c:pt idx="44">
                  <c:v>0.66898971870759727</c:v>
                </c:pt>
                <c:pt idx="45">
                  <c:v>3.9317907980492035</c:v>
                </c:pt>
                <c:pt idx="46">
                  <c:v>0.29476720174112009</c:v>
                </c:pt>
                <c:pt idx="47">
                  <c:v>0.33484769096699191</c:v>
                </c:pt>
                <c:pt idx="48">
                  <c:v>0</c:v>
                </c:pt>
                <c:pt idx="49">
                  <c:v>0</c:v>
                </c:pt>
                <c:pt idx="50">
                  <c:v>0.48632990794946779</c:v>
                </c:pt>
                <c:pt idx="51">
                  <c:v>2.5543945635796663</c:v>
                </c:pt>
                <c:pt idx="52">
                  <c:v>1.0478579010601621</c:v>
                </c:pt>
                <c:pt idx="53">
                  <c:v>5.297031738605499</c:v>
                </c:pt>
                <c:pt idx="54">
                  <c:v>0.8705173051089482</c:v>
                </c:pt>
                <c:pt idx="55">
                  <c:v>2.9753741609239128</c:v>
                </c:pt>
                <c:pt idx="56">
                  <c:v>0.8638426474579447</c:v>
                </c:pt>
                <c:pt idx="57">
                  <c:v>1.0704310804446162</c:v>
                </c:pt>
                <c:pt idx="58">
                  <c:v>2.0470190068835188</c:v>
                </c:pt>
                <c:pt idx="59">
                  <c:v>9.5205504048317255</c:v>
                </c:pt>
                <c:pt idx="60">
                  <c:v>0.56200554222479882</c:v>
                </c:pt>
                <c:pt idx="61">
                  <c:v>0.65107574294493087</c:v>
                </c:pt>
                <c:pt idx="62">
                  <c:v>5.3711789325199888</c:v>
                </c:pt>
                <c:pt idx="63">
                  <c:v>27.440740154564615</c:v>
                </c:pt>
                <c:pt idx="64">
                  <c:v>3.518705206922252</c:v>
                </c:pt>
                <c:pt idx="65">
                  <c:v>8.748115977988201</c:v>
                </c:pt>
                <c:pt idx="66">
                  <c:v>4.2966439762263198</c:v>
                </c:pt>
                <c:pt idx="67">
                  <c:v>12.11281180106214</c:v>
                </c:pt>
                <c:pt idx="68">
                  <c:v>0.82532063471967454</c:v>
                </c:pt>
                <c:pt idx="69">
                  <c:v>0.46669605723942165</c:v>
                </c:pt>
                <c:pt idx="70">
                  <c:v>0.39584298029961057</c:v>
                </c:pt>
                <c:pt idx="71">
                  <c:v>1.2978292323506329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0.90553746273520108</c:v>
                </c:pt>
                <c:pt idx="78">
                  <c:v>0.33916931442374526</c:v>
                </c:pt>
                <c:pt idx="79">
                  <c:v>1.1153863960177399</c:v>
                </c:pt>
                <c:pt idx="80">
                  <c:v>9.9016068013812912</c:v>
                </c:pt>
                <c:pt idx="81">
                  <c:v>40.598503176415996</c:v>
                </c:pt>
                <c:pt idx="82">
                  <c:v>2.5164699479321273</c:v>
                </c:pt>
                <c:pt idx="83">
                  <c:v>0.40803682076313696</c:v>
                </c:pt>
                <c:pt idx="84">
                  <c:v>8.3630158177491087E-2</c:v>
                </c:pt>
                <c:pt idx="85">
                  <c:v>0.20948875013483889</c:v>
                </c:pt>
                <c:pt idx="86">
                  <c:v>2.3236360158370442</c:v>
                </c:pt>
                <c:pt idx="87">
                  <c:v>7.6610403143014247</c:v>
                </c:pt>
                <c:pt idx="88">
                  <c:v>1.4484349714448193</c:v>
                </c:pt>
                <c:pt idx="89">
                  <c:v>2.8021687354469353</c:v>
                </c:pt>
                <c:pt idx="90">
                  <c:v>0.43014568433959499</c:v>
                </c:pt>
                <c:pt idx="91">
                  <c:v>0.69551161123793004</c:v>
                </c:pt>
                <c:pt idx="92">
                  <c:v>8.0649208401597505E-2</c:v>
                </c:pt>
                <c:pt idx="93">
                  <c:v>8.4965465226672018E-2</c:v>
                </c:pt>
                <c:pt idx="94">
                  <c:v>0.24316288663720564</c:v>
                </c:pt>
                <c:pt idx="95">
                  <c:v>0.53275198343293606</c:v>
                </c:pt>
                <c:pt idx="96">
                  <c:v>0.22499976594315302</c:v>
                </c:pt>
                <c:pt idx="97">
                  <c:v>0.55650181400387977</c:v>
                </c:pt>
                <c:pt idx="98">
                  <c:v>3.0677912591736982</c:v>
                </c:pt>
                <c:pt idx="99">
                  <c:v>11.267082377268336</c:v>
                </c:pt>
                <c:pt idx="100">
                  <c:v>2.5451622235469435</c:v>
                </c:pt>
                <c:pt idx="101">
                  <c:v>5.5047144932347472</c:v>
                </c:pt>
                <c:pt idx="102">
                  <c:v>0.64530137693723921</c:v>
                </c:pt>
                <c:pt idx="103">
                  <c:v>0.56426163169379473</c:v>
                </c:pt>
                <c:pt idx="104">
                  <c:v>1.6245253611187342</c:v>
                </c:pt>
                <c:pt idx="105">
                  <c:v>4.7322784676993637</c:v>
                </c:pt>
                <c:pt idx="106">
                  <c:v>0.59437890361432655</c:v>
                </c:pt>
                <c:pt idx="107">
                  <c:v>0.65898837540438415</c:v>
                </c:pt>
                <c:pt idx="108">
                  <c:v>0.42497954992945597</c:v>
                </c:pt>
                <c:pt idx="109">
                  <c:v>0.80542367093848277</c:v>
                </c:pt>
                <c:pt idx="110">
                  <c:v>0</c:v>
                </c:pt>
                <c:pt idx="111">
                  <c:v>0</c:v>
                </c:pt>
                <c:pt idx="112">
                  <c:v>0.18066163692828602</c:v>
                </c:pt>
                <c:pt idx="113">
                  <c:v>1.3572091404337652</c:v>
                </c:pt>
                <c:pt idx="114">
                  <c:v>1.1310812967182462</c:v>
                </c:pt>
                <c:pt idx="115">
                  <c:v>2.7931206613840267</c:v>
                </c:pt>
                <c:pt idx="116">
                  <c:v>0.70820653823251212</c:v>
                </c:pt>
                <c:pt idx="117">
                  <c:v>1.0801402262400992</c:v>
                </c:pt>
                <c:pt idx="118">
                  <c:v>0.15830905444282242</c:v>
                </c:pt>
                <c:pt idx="119">
                  <c:v>1.1579202391100287</c:v>
                </c:pt>
                <c:pt idx="120">
                  <c:v>0.14439598450435229</c:v>
                </c:pt>
                <c:pt idx="121">
                  <c:v>0.15691062639947037</c:v>
                </c:pt>
                <c:pt idx="122">
                  <c:v>0.92797628071670091</c:v>
                </c:pt>
                <c:pt idx="123">
                  <c:v>2.6125999593531359</c:v>
                </c:pt>
                <c:pt idx="124">
                  <c:v>0.46329577422744567</c:v>
                </c:pt>
                <c:pt idx="125">
                  <c:v>0.68903107664574326</c:v>
                </c:pt>
                <c:pt idx="126">
                  <c:v>0.23199676662330573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1.9405042950358754E-2</c:v>
                </c:pt>
                <c:pt idx="131">
                  <c:v>0.31046930084190866</c:v>
                </c:pt>
                <c:pt idx="132">
                  <c:v>1.1610999711908463</c:v>
                </c:pt>
                <c:pt idx="133">
                  <c:v>2.7159991190554948</c:v>
                </c:pt>
                <c:pt idx="134">
                  <c:v>0.34203140776694829</c:v>
                </c:pt>
                <c:pt idx="135">
                  <c:v>0.21283532702541547</c:v>
                </c:pt>
                <c:pt idx="136">
                  <c:v>7.2586381410882403E-2</c:v>
                </c:pt>
                <c:pt idx="137">
                  <c:v>0.17375467661758337</c:v>
                </c:pt>
                <c:pt idx="138">
                  <c:v>3.6219570666365983E-2</c:v>
                </c:pt>
                <c:pt idx="139">
                  <c:v>5.8690025293905289E-2</c:v>
                </c:pt>
                <c:pt idx="140">
                  <c:v>0.1305685667252357</c:v>
                </c:pt>
                <c:pt idx="141">
                  <c:v>0.21171567413069087</c:v>
                </c:pt>
                <c:pt idx="142">
                  <c:v>1.1362230106569016</c:v>
                </c:pt>
                <c:pt idx="143">
                  <c:v>2.8405267563558811</c:v>
                </c:pt>
                <c:pt idx="144">
                  <c:v>1.2502772346955466</c:v>
                </c:pt>
                <c:pt idx="145">
                  <c:v>1.8313831199566128</c:v>
                </c:pt>
                <c:pt idx="146">
                  <c:v>0.52075302078307861</c:v>
                </c:pt>
                <c:pt idx="147">
                  <c:v>0.93804660295936904</c:v>
                </c:pt>
                <c:pt idx="148">
                  <c:v>0.10910165896441619</c:v>
                </c:pt>
                <c:pt idx="149">
                  <c:v>2.1830513260882298E-2</c:v>
                </c:pt>
                <c:pt idx="150">
                  <c:v>0.11427469421236637</c:v>
                </c:pt>
                <c:pt idx="151">
                  <c:v>0.29718896400587019</c:v>
                </c:pt>
                <c:pt idx="152">
                  <c:v>5.1255458775645961E-2</c:v>
                </c:pt>
                <c:pt idx="153">
                  <c:v>6.6755542563686598E-2</c:v>
                </c:pt>
                <c:pt idx="154">
                  <c:v>3.0895941431581586E-2</c:v>
                </c:pt>
                <c:pt idx="155">
                  <c:v>2.6883596442286255E-2</c:v>
                </c:pt>
                <c:pt idx="156">
                  <c:v>0</c:v>
                </c:pt>
                <c:pt idx="157">
                  <c:v>0</c:v>
                </c:pt>
                <c:pt idx="158">
                  <c:v>6.6401014441229145E-2</c:v>
                </c:pt>
                <c:pt idx="159">
                  <c:v>0.13015592719944036</c:v>
                </c:pt>
                <c:pt idx="160">
                  <c:v>0.7213578015909019</c:v>
                </c:pt>
                <c:pt idx="161">
                  <c:v>1.9027169334896705</c:v>
                </c:pt>
                <c:pt idx="162">
                  <c:v>0.22999963279728522</c:v>
                </c:pt>
                <c:pt idx="163">
                  <c:v>4.5327196648308199E-2</c:v>
                </c:pt>
                <c:pt idx="164">
                  <c:v>0.29815135786471403</c:v>
                </c:pt>
                <c:pt idx="165">
                  <c:v>0.64679321637624887</c:v>
                </c:pt>
                <c:pt idx="166">
                  <c:v>0.15349941410408086</c:v>
                </c:pt>
                <c:pt idx="167">
                  <c:v>6.5773657975172678E-2</c:v>
                </c:pt>
                <c:pt idx="168">
                  <c:v>0.11951721897702672</c:v>
                </c:pt>
                <c:pt idx="169">
                  <c:v>2.9714154246141392E-2</c:v>
                </c:pt>
                <c:pt idx="170">
                  <c:v>0.61916630620291424</c:v>
                </c:pt>
                <c:pt idx="171">
                  <c:v>1.9170916325373837</c:v>
                </c:pt>
                <c:pt idx="172">
                  <c:v>0.26871950373516607</c:v>
                </c:pt>
                <c:pt idx="173">
                  <c:v>0.68429126966958653</c:v>
                </c:pt>
                <c:pt idx="174">
                  <c:v>1.3250324056313108</c:v>
                </c:pt>
                <c:pt idx="175">
                  <c:v>0.57088614059215592</c:v>
                </c:pt>
                <c:pt idx="176">
                  <c:v>0.12066651721988557</c:v>
                </c:pt>
                <c:pt idx="177">
                  <c:v>4.3366721521059332E-2</c:v>
                </c:pt>
                <c:pt idx="178">
                  <c:v>7.4654040902227492E-2</c:v>
                </c:pt>
                <c:pt idx="179">
                  <c:v>0.27662968309836122</c:v>
                </c:pt>
                <c:pt idx="180">
                  <c:v>4.0248052226570491E-2</c:v>
                </c:pt>
                <c:pt idx="181">
                  <c:v>2.3055277144525461E-3</c:v>
                </c:pt>
                <c:pt idx="182">
                  <c:v>2.5973545968626067E-3</c:v>
                </c:pt>
                <c:pt idx="183">
                  <c:v>0.10953291041826077</c:v>
                </c:pt>
                <c:pt idx="184">
                  <c:v>0.22950423772545392</c:v>
                </c:pt>
                <c:pt idx="185">
                  <c:v>4.0266735485943686E-2</c:v>
                </c:pt>
                <c:pt idx="186">
                  <c:v>1.5580971883305783E-2</c:v>
                </c:pt>
                <c:pt idx="187">
                  <c:v>3.8017303870250374E-2</c:v>
                </c:pt>
                <c:pt idx="188">
                  <c:v>1.59277138188307</c:v>
                </c:pt>
                <c:pt idx="189">
                  <c:v>5.1464102019703564</c:v>
                </c:pt>
                <c:pt idx="190">
                  <c:v>0.74664039659244874</c:v>
                </c:pt>
                <c:pt idx="191">
                  <c:v>0.24853358120664096</c:v>
                </c:pt>
                <c:pt idx="192">
                  <c:v>0.82136510784096284</c:v>
                </c:pt>
                <c:pt idx="193">
                  <c:v>0.94296993800473294</c:v>
                </c:pt>
                <c:pt idx="194">
                  <c:v>0.22381155293329416</c:v>
                </c:pt>
                <c:pt idx="195">
                  <c:v>9.2189344053583214E-2</c:v>
                </c:pt>
                <c:pt idx="196">
                  <c:v>1.4957663555618875E-2</c:v>
                </c:pt>
                <c:pt idx="197">
                  <c:v>0</c:v>
                </c:pt>
                <c:pt idx="198">
                  <c:v>0.11654885744596284</c:v>
                </c:pt>
                <c:pt idx="199">
                  <c:v>0.40024473923419163</c:v>
                </c:pt>
                <c:pt idx="200">
                  <c:v>6.5899046014661275E-2</c:v>
                </c:pt>
                <c:pt idx="201">
                  <c:v>1.1133028942616618E-2</c:v>
                </c:pt>
                <c:pt idx="202">
                  <c:v>0.51663332354377656</c:v>
                </c:pt>
                <c:pt idx="203">
                  <c:v>0.86271457365196802</c:v>
                </c:pt>
                <c:pt idx="204">
                  <c:v>0.14083376052249955</c:v>
                </c:pt>
                <c:pt idx="205">
                  <c:v>6.2965010877121114E-2</c:v>
                </c:pt>
                <c:pt idx="206">
                  <c:v>0.17132600699213751</c:v>
                </c:pt>
                <c:pt idx="207">
                  <c:v>0.61170487062359813</c:v>
                </c:pt>
                <c:pt idx="208">
                  <c:v>0.11942738922509724</c:v>
                </c:pt>
                <c:pt idx="209">
                  <c:v>6.1241801984765275E-2</c:v>
                </c:pt>
                <c:pt idx="210">
                  <c:v>2.4667089701508459E-2</c:v>
                </c:pt>
                <c:pt idx="211">
                  <c:v>2.038034937561703E-2</c:v>
                </c:pt>
                <c:pt idx="212">
                  <c:v>6.1809279435848501E-3</c:v>
                </c:pt>
                <c:pt idx="213">
                  <c:v>0</c:v>
                </c:pt>
                <c:pt idx="214">
                  <c:v>6.3111054476159313E-3</c:v>
                </c:pt>
                <c:pt idx="215">
                  <c:v>2.3026052934260213E-2</c:v>
                </c:pt>
                <c:pt idx="216">
                  <c:v>1.0905321736713964</c:v>
                </c:pt>
                <c:pt idx="217">
                  <c:v>3.587110124618166</c:v>
                </c:pt>
                <c:pt idx="218">
                  <c:v>0.56928625734878446</c:v>
                </c:pt>
                <c:pt idx="219">
                  <c:v>0.22659467333850042</c:v>
                </c:pt>
                <c:pt idx="220">
                  <c:v>0.80573788428768189</c:v>
                </c:pt>
                <c:pt idx="221">
                  <c:v>0.87329196341480197</c:v>
                </c:pt>
                <c:pt idx="222">
                  <c:v>0.19064357871516499</c:v>
                </c:pt>
                <c:pt idx="223">
                  <c:v>0.12110332937528226</c:v>
                </c:pt>
                <c:pt idx="224">
                  <c:v>2.8409754174358291E-2</c:v>
                </c:pt>
                <c:pt idx="225">
                  <c:v>2.0665929108513444E-2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3.0138010955099149E-2</c:v>
                </c:pt>
                <c:pt idx="231">
                  <c:v>0.11021451046884216</c:v>
                </c:pt>
                <c:pt idx="232">
                  <c:v>2.1338713138133916E-2</c:v>
                </c:pt>
                <c:pt idx="233">
                  <c:v>4.3835655459151853E-3</c:v>
                </c:pt>
                <c:pt idx="234">
                  <c:v>0.11499056485056842</c:v>
                </c:pt>
                <c:pt idx="235">
                  <c:v>0.42464819926588693</c:v>
                </c:pt>
                <c:pt idx="236">
                  <c:v>0.20192951423729127</c:v>
                </c:pt>
                <c:pt idx="237">
                  <c:v>0.26302629969515468</c:v>
                </c:pt>
                <c:pt idx="238">
                  <c:v>0.25658596200297257</c:v>
                </c:pt>
                <c:pt idx="239">
                  <c:v>0.35646408216722791</c:v>
                </c:pt>
                <c:pt idx="240">
                  <c:v>0.12190120244879382</c:v>
                </c:pt>
                <c:pt idx="241">
                  <c:v>0</c:v>
                </c:pt>
                <c:pt idx="242">
                  <c:v>2.33788379843951E-2</c:v>
                </c:pt>
                <c:pt idx="243">
                  <c:v>1.7771204325128204E-2</c:v>
                </c:pt>
                <c:pt idx="244">
                  <c:v>8.2300523326267569E-2</c:v>
                </c:pt>
                <c:pt idx="245">
                  <c:v>0.33779478165761412</c:v>
                </c:pt>
                <c:pt idx="246">
                  <c:v>6.7824647464624049E-2</c:v>
                </c:pt>
                <c:pt idx="247">
                  <c:v>8.0626428671765719E-3</c:v>
                </c:pt>
                <c:pt idx="248">
                  <c:v>5.201512693285814E-2</c:v>
                </c:pt>
                <c:pt idx="249">
                  <c:v>8.0884854849086987E-2</c:v>
                </c:pt>
                <c:pt idx="250">
                  <c:v>3.3326548452999566E-2</c:v>
                </c:pt>
                <c:pt idx="251">
                  <c:v>3.5277759614504835E-2</c:v>
                </c:pt>
                <c:pt idx="252">
                  <c:v>1.7273963011077555E-2</c:v>
                </c:pt>
                <c:pt idx="253">
                  <c:v>0</c:v>
                </c:pt>
                <c:pt idx="254">
                  <c:v>2.044119062523965E-2</c:v>
                </c:pt>
                <c:pt idx="255">
                  <c:v>0</c:v>
                </c:pt>
                <c:pt idx="256">
                  <c:v>2.290184494348234E-3</c:v>
                </c:pt>
                <c:pt idx="257">
                  <c:v>1.621794308340806E-2</c:v>
                </c:pt>
                <c:pt idx="258">
                  <c:v>1.4288007003896527E-2</c:v>
                </c:pt>
                <c:pt idx="259">
                  <c:v>3.8822333452448551E-2</c:v>
                </c:pt>
                <c:pt idx="260">
                  <c:v>6.8614382441365539E-3</c:v>
                </c:pt>
                <c:pt idx="261">
                  <c:v>2.4239481551281412E-3</c:v>
                </c:pt>
                <c:pt idx="262">
                  <c:v>1.2335781196770283E-2</c:v>
                </c:pt>
                <c:pt idx="263">
                  <c:v>5.8888534461594075E-2</c:v>
                </c:pt>
                <c:pt idx="264">
                  <c:v>1.2165226182700281E-2</c:v>
                </c:pt>
                <c:pt idx="265">
                  <c:v>2.4583646727797336E-3</c:v>
                </c:pt>
                <c:pt idx="266">
                  <c:v>2.5208959690429088E-2</c:v>
                </c:pt>
                <c:pt idx="267">
                  <c:v>5.9636171385421766E-2</c:v>
                </c:pt>
                <c:pt idx="268">
                  <c:v>7.9632534461923851E-2</c:v>
                </c:pt>
                <c:pt idx="269">
                  <c:v>0.10721354217528362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F15D-4F48-B627-340275CBD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913295"/>
        <c:axId val="1597553103"/>
      </c:scatterChart>
      <c:valAx>
        <c:axId val="899913295"/>
        <c:scaling>
          <c:orientation val="minMax"/>
          <c:max val="300"/>
          <c:min val="3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553103"/>
        <c:crosses val="autoZero"/>
        <c:crossBetween val="midCat"/>
        <c:majorUnit val="30"/>
      </c:valAx>
      <c:valAx>
        <c:axId val="1597553103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9132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egendEntry>
        <c:idx val="17"/>
        <c:delete val="1"/>
      </c:legendEntry>
      <c:legendEntry>
        <c:idx val="18"/>
        <c:delete val="1"/>
      </c:legendEntry>
      <c:legendEntry>
        <c:idx val="19"/>
        <c:delete val="1"/>
      </c:legendEntry>
      <c:legendEntry>
        <c:idx val="21"/>
        <c:delete val="1"/>
      </c:legendEntry>
      <c:legendEntry>
        <c:idx val="22"/>
        <c:delete val="1"/>
      </c:legendEntry>
      <c:legendEntry>
        <c:idx val="23"/>
        <c:delete val="1"/>
      </c:legendEntry>
      <c:legendEntry>
        <c:idx val="24"/>
        <c:delete val="1"/>
      </c:legendEntry>
      <c:legendEntry>
        <c:idx val="25"/>
        <c:delete val="1"/>
      </c:legendEntry>
      <c:legendEntry>
        <c:idx val="26"/>
        <c:delete val="1"/>
      </c:legendEntry>
      <c:legendEntry>
        <c:idx val="27"/>
        <c:delete val="1"/>
      </c:legendEntry>
      <c:legendEntry>
        <c:idx val="28"/>
        <c:delete val="1"/>
      </c:legendEntry>
      <c:legendEntry>
        <c:idx val="29"/>
        <c:delete val="1"/>
      </c:legendEntry>
      <c:legendEntry>
        <c:idx val="31"/>
        <c:delete val="1"/>
      </c:legendEntry>
      <c:legendEntry>
        <c:idx val="32"/>
        <c:delete val="1"/>
      </c:legendEntry>
      <c:legendEntry>
        <c:idx val="33"/>
        <c:delete val="1"/>
      </c:legendEntry>
      <c:legendEntry>
        <c:idx val="34"/>
        <c:delete val="1"/>
      </c:legendEntry>
      <c:legendEntry>
        <c:idx val="35"/>
        <c:delete val="1"/>
      </c:legendEntry>
      <c:legendEntry>
        <c:idx val="36"/>
        <c:delete val="1"/>
      </c:legendEntry>
      <c:legendEntry>
        <c:idx val="37"/>
        <c:delete val="1"/>
      </c:legendEntry>
      <c:legendEntry>
        <c:idx val="38"/>
        <c:delete val="1"/>
      </c:legendEntry>
      <c:legendEntry>
        <c:idx val="39"/>
        <c:delete val="1"/>
      </c:legendEntry>
      <c:legendEntry>
        <c:idx val="41"/>
        <c:delete val="1"/>
      </c:legendEntry>
      <c:legendEntry>
        <c:idx val="42"/>
        <c:delete val="1"/>
      </c:legendEntry>
      <c:legendEntry>
        <c:idx val="43"/>
        <c:delete val="1"/>
      </c:legendEntry>
      <c:legendEntry>
        <c:idx val="44"/>
        <c:delete val="1"/>
      </c:legendEntry>
      <c:legendEntry>
        <c:idx val="45"/>
        <c:delete val="1"/>
      </c:legendEntry>
      <c:legendEntry>
        <c:idx val="46"/>
        <c:delete val="1"/>
      </c:legendEntry>
      <c:legendEntry>
        <c:idx val="47"/>
        <c:delete val="1"/>
      </c:legendEntry>
      <c:legendEntry>
        <c:idx val="48"/>
        <c:delete val="1"/>
      </c:legendEntry>
      <c:legendEntry>
        <c:idx val="4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Positive Ionisation, pH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'Mass Spectra pH 4 neg'!$B$1</c:f>
              <c:strCache>
                <c:ptCount val="1"/>
                <c:pt idx="0">
                  <c:v>Gentleman Jack</c:v>
                </c:pt>
              </c:strCache>
            </c:strRef>
          </c:tx>
          <c:spPr>
            <a:ln w="9525" cap="rnd">
              <a:solidFill>
                <a:srgbClr val="F79646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neg'!$B$2:$B$271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2.7830419169235707</c:v>
                </c:pt>
                <c:pt idx="3">
                  <c:v>0</c:v>
                </c:pt>
                <c:pt idx="4">
                  <c:v>0</c:v>
                </c:pt>
                <c:pt idx="5">
                  <c:v>1.2409455549902635</c:v>
                </c:pt>
                <c:pt idx="6">
                  <c:v>0</c:v>
                </c:pt>
                <c:pt idx="7">
                  <c:v>0.71631994696660317</c:v>
                </c:pt>
                <c:pt idx="8">
                  <c:v>0</c:v>
                </c:pt>
                <c:pt idx="9">
                  <c:v>0</c:v>
                </c:pt>
                <c:pt idx="10">
                  <c:v>5.7419277406940208E-2</c:v>
                </c:pt>
                <c:pt idx="11">
                  <c:v>0.5518899833476002</c:v>
                </c:pt>
                <c:pt idx="12">
                  <c:v>5.2273047191391733</c:v>
                </c:pt>
                <c:pt idx="13">
                  <c:v>1.8261899735517684</c:v>
                </c:pt>
                <c:pt idx="14">
                  <c:v>0.13427442837051107</c:v>
                </c:pt>
                <c:pt idx="15">
                  <c:v>7.4867558793994062</c:v>
                </c:pt>
                <c:pt idx="16">
                  <c:v>28.323905764553583</c:v>
                </c:pt>
                <c:pt idx="17">
                  <c:v>0.24244087427854083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4.7879635420392329E-2</c:v>
                </c:pt>
                <c:pt idx="22">
                  <c:v>3.7661031973170484E-3</c:v>
                </c:pt>
                <c:pt idx="23">
                  <c:v>0</c:v>
                </c:pt>
                <c:pt idx="24">
                  <c:v>0</c:v>
                </c:pt>
                <c:pt idx="25">
                  <c:v>3.108213556734131E-2</c:v>
                </c:pt>
                <c:pt idx="26">
                  <c:v>0</c:v>
                </c:pt>
                <c:pt idx="27">
                  <c:v>0.17642797871078175</c:v>
                </c:pt>
                <c:pt idx="28">
                  <c:v>3.9044884178416703</c:v>
                </c:pt>
                <c:pt idx="29">
                  <c:v>77.154443482850425</c:v>
                </c:pt>
                <c:pt idx="30">
                  <c:v>0</c:v>
                </c:pt>
                <c:pt idx="31">
                  <c:v>1.6522768257465801</c:v>
                </c:pt>
                <c:pt idx="32">
                  <c:v>15.475598471890242</c:v>
                </c:pt>
                <c:pt idx="33">
                  <c:v>6.2511234996539211E-2</c:v>
                </c:pt>
                <c:pt idx="34">
                  <c:v>2.729673967413335E-2</c:v>
                </c:pt>
                <c:pt idx="35">
                  <c:v>1.3873297851655744E-2</c:v>
                </c:pt>
                <c:pt idx="36">
                  <c:v>8.8018868485043422E-2</c:v>
                </c:pt>
                <c:pt idx="37">
                  <c:v>3.135305002878018E-2</c:v>
                </c:pt>
                <c:pt idx="38">
                  <c:v>5.2769793597974464E-2</c:v>
                </c:pt>
                <c:pt idx="39">
                  <c:v>0.1888412334511064</c:v>
                </c:pt>
                <c:pt idx="40">
                  <c:v>8.3715092373449693E-3</c:v>
                </c:pt>
                <c:pt idx="41">
                  <c:v>0.26421023446481046</c:v>
                </c:pt>
                <c:pt idx="42">
                  <c:v>5.6888870939343986E-2</c:v>
                </c:pt>
                <c:pt idx="43">
                  <c:v>0.62987505900219976</c:v>
                </c:pt>
                <c:pt idx="44">
                  <c:v>0.12650629494229121</c:v>
                </c:pt>
                <c:pt idx="45">
                  <c:v>0.90065643281727359</c:v>
                </c:pt>
                <c:pt idx="46">
                  <c:v>0</c:v>
                </c:pt>
                <c:pt idx="47">
                  <c:v>0</c:v>
                </c:pt>
                <c:pt idx="48">
                  <c:v>1.3713830111970398E-2</c:v>
                </c:pt>
                <c:pt idx="49">
                  <c:v>0</c:v>
                </c:pt>
                <c:pt idx="50">
                  <c:v>0</c:v>
                </c:pt>
                <c:pt idx="51">
                  <c:v>0.17273099051776949</c:v>
                </c:pt>
                <c:pt idx="52">
                  <c:v>1.304816784874206E-2</c:v>
                </c:pt>
                <c:pt idx="53">
                  <c:v>0.56510739002664467</c:v>
                </c:pt>
                <c:pt idx="54">
                  <c:v>0.19733320739768304</c:v>
                </c:pt>
                <c:pt idx="55">
                  <c:v>0.81332477839021455</c:v>
                </c:pt>
                <c:pt idx="56">
                  <c:v>0.20315824643426489</c:v>
                </c:pt>
                <c:pt idx="57">
                  <c:v>1.9893291395671506</c:v>
                </c:pt>
                <c:pt idx="58">
                  <c:v>0.3918951201926037</c:v>
                </c:pt>
                <c:pt idx="59">
                  <c:v>3.4681718158890247</c:v>
                </c:pt>
                <c:pt idx="60">
                  <c:v>6.398954907037592E-2</c:v>
                </c:pt>
                <c:pt idx="61">
                  <c:v>0.30038257441160143</c:v>
                </c:pt>
                <c:pt idx="62">
                  <c:v>0.13218448814611852</c:v>
                </c:pt>
                <c:pt idx="63">
                  <c:v>0.44107546191594588</c:v>
                </c:pt>
                <c:pt idx="64">
                  <c:v>0.36926278586388511</c:v>
                </c:pt>
                <c:pt idx="65">
                  <c:v>0.26279544461661536</c:v>
                </c:pt>
                <c:pt idx="66">
                  <c:v>0.11720339884386327</c:v>
                </c:pt>
                <c:pt idx="67">
                  <c:v>0.3281871772389483</c:v>
                </c:pt>
                <c:pt idx="68">
                  <c:v>0.32022386516728185</c:v>
                </c:pt>
                <c:pt idx="69">
                  <c:v>0.2896480504678301</c:v>
                </c:pt>
                <c:pt idx="70">
                  <c:v>0.46873112707768999</c:v>
                </c:pt>
                <c:pt idx="71">
                  <c:v>1.6591324566050076</c:v>
                </c:pt>
                <c:pt idx="72">
                  <c:v>0.12607286916738533</c:v>
                </c:pt>
                <c:pt idx="73">
                  <c:v>0.17875543141659786</c:v>
                </c:pt>
                <c:pt idx="74">
                  <c:v>6.9241566222383685E-2</c:v>
                </c:pt>
                <c:pt idx="75">
                  <c:v>0.21240953249915862</c:v>
                </c:pt>
                <c:pt idx="76">
                  <c:v>7.8168005528785417E-2</c:v>
                </c:pt>
                <c:pt idx="77">
                  <c:v>0.20246289577634302</c:v>
                </c:pt>
                <c:pt idx="78">
                  <c:v>0.372922878139122</c:v>
                </c:pt>
                <c:pt idx="79">
                  <c:v>0.27432262760019666</c:v>
                </c:pt>
                <c:pt idx="80">
                  <c:v>0.19929150899543421</c:v>
                </c:pt>
                <c:pt idx="81">
                  <c:v>0.26495763554925178</c:v>
                </c:pt>
                <c:pt idx="82">
                  <c:v>0.18913810595320468</c:v>
                </c:pt>
                <c:pt idx="83">
                  <c:v>0.33175043715315655</c:v>
                </c:pt>
                <c:pt idx="84">
                  <c:v>0.4474816638736025</c:v>
                </c:pt>
                <c:pt idx="85">
                  <c:v>1.1922173332225492</c:v>
                </c:pt>
                <c:pt idx="86">
                  <c:v>0</c:v>
                </c:pt>
                <c:pt idx="87">
                  <c:v>0.34911275535135156</c:v>
                </c:pt>
                <c:pt idx="88">
                  <c:v>1.6814393567439589</c:v>
                </c:pt>
                <c:pt idx="89">
                  <c:v>4.6538955228672148</c:v>
                </c:pt>
                <c:pt idx="90">
                  <c:v>0.7879106395973402</c:v>
                </c:pt>
                <c:pt idx="91">
                  <c:v>0.58221131985556784</c:v>
                </c:pt>
                <c:pt idx="92">
                  <c:v>0.26901466336412605</c:v>
                </c:pt>
                <c:pt idx="93">
                  <c:v>0.22371053716143582</c:v>
                </c:pt>
                <c:pt idx="94">
                  <c:v>1.6794582608575904E-2</c:v>
                </c:pt>
                <c:pt idx="95">
                  <c:v>0.3567116089674407</c:v>
                </c:pt>
                <c:pt idx="96">
                  <c:v>0.19216279252596366</c:v>
                </c:pt>
                <c:pt idx="97">
                  <c:v>0.29957783875628996</c:v>
                </c:pt>
                <c:pt idx="98">
                  <c:v>0.32657047504936004</c:v>
                </c:pt>
                <c:pt idx="99">
                  <c:v>0.99815730614426634</c:v>
                </c:pt>
                <c:pt idx="100">
                  <c:v>0.24068292350171744</c:v>
                </c:pt>
                <c:pt idx="101">
                  <c:v>0.32722704778362077</c:v>
                </c:pt>
                <c:pt idx="102">
                  <c:v>0.16400884128086138</c:v>
                </c:pt>
                <c:pt idx="103">
                  <c:v>0.14387550294536233</c:v>
                </c:pt>
                <c:pt idx="104">
                  <c:v>0.15502599426968139</c:v>
                </c:pt>
                <c:pt idx="105">
                  <c:v>0.65275793824440209</c:v>
                </c:pt>
                <c:pt idx="106">
                  <c:v>0.93378973835534074</c:v>
                </c:pt>
                <c:pt idx="107">
                  <c:v>0.41849116450159624</c:v>
                </c:pt>
                <c:pt idx="108">
                  <c:v>2.3926229075765876E-2</c:v>
                </c:pt>
                <c:pt idx="109">
                  <c:v>5.0063995296527698E-2</c:v>
                </c:pt>
                <c:pt idx="110">
                  <c:v>0</c:v>
                </c:pt>
                <c:pt idx="111">
                  <c:v>0.5042800748029288</c:v>
                </c:pt>
                <c:pt idx="112">
                  <c:v>1.4846619600960296</c:v>
                </c:pt>
                <c:pt idx="113">
                  <c:v>4.2172773274261326</c:v>
                </c:pt>
                <c:pt idx="114">
                  <c:v>0.68750033660146659</c:v>
                </c:pt>
                <c:pt idx="115">
                  <c:v>0.82638282722103074</c:v>
                </c:pt>
                <c:pt idx="116">
                  <c:v>0.58595552678517937</c:v>
                </c:pt>
                <c:pt idx="117">
                  <c:v>0.91613148276262146</c:v>
                </c:pt>
                <c:pt idx="118">
                  <c:v>1.4133199058740298</c:v>
                </c:pt>
                <c:pt idx="119">
                  <c:v>0.70391586964435016</c:v>
                </c:pt>
                <c:pt idx="120">
                  <c:v>0.59612237777761301</c:v>
                </c:pt>
                <c:pt idx="121">
                  <c:v>0.69967118420130181</c:v>
                </c:pt>
                <c:pt idx="122">
                  <c:v>0.46035976663822081</c:v>
                </c:pt>
                <c:pt idx="123">
                  <c:v>0.33659060193634899</c:v>
                </c:pt>
                <c:pt idx="124">
                  <c:v>0.29580785151932215</c:v>
                </c:pt>
                <c:pt idx="125">
                  <c:v>1.9698677742001951</c:v>
                </c:pt>
                <c:pt idx="126">
                  <c:v>6.2124528241003683</c:v>
                </c:pt>
                <c:pt idx="127">
                  <c:v>11.914446759078803</c:v>
                </c:pt>
                <c:pt idx="128">
                  <c:v>0.96165755627750937</c:v>
                </c:pt>
                <c:pt idx="129">
                  <c:v>0.18621192058169458</c:v>
                </c:pt>
                <c:pt idx="130">
                  <c:v>0.32221003334073239</c:v>
                </c:pt>
                <c:pt idx="131">
                  <c:v>0.15325837108949358</c:v>
                </c:pt>
                <c:pt idx="132">
                  <c:v>0.57143246667234204</c:v>
                </c:pt>
                <c:pt idx="133">
                  <c:v>0.99092481478144412</c:v>
                </c:pt>
                <c:pt idx="134">
                  <c:v>0.60839101041184318</c:v>
                </c:pt>
                <c:pt idx="135">
                  <c:v>0.7920937050184953</c:v>
                </c:pt>
                <c:pt idx="136">
                  <c:v>0.74218852319615825</c:v>
                </c:pt>
                <c:pt idx="137">
                  <c:v>0.43230435392166905</c:v>
                </c:pt>
                <c:pt idx="138">
                  <c:v>0.54533927672498683</c:v>
                </c:pt>
                <c:pt idx="139">
                  <c:v>0.88841013469312935</c:v>
                </c:pt>
                <c:pt idx="140">
                  <c:v>6.2105584649384094</c:v>
                </c:pt>
                <c:pt idx="141">
                  <c:v>12.816278493141633</c:v>
                </c:pt>
                <c:pt idx="142">
                  <c:v>1.2734469576818579</c:v>
                </c:pt>
                <c:pt idx="143">
                  <c:v>0.7006484271569412</c:v>
                </c:pt>
                <c:pt idx="144">
                  <c:v>0.2832830083879494</c:v>
                </c:pt>
                <c:pt idx="145">
                  <c:v>3.8048715590523204E-2</c:v>
                </c:pt>
                <c:pt idx="146">
                  <c:v>3.9123724751473916E-2</c:v>
                </c:pt>
                <c:pt idx="147">
                  <c:v>0.17353545924226413</c:v>
                </c:pt>
                <c:pt idx="148">
                  <c:v>0.33504091709804584</c:v>
                </c:pt>
                <c:pt idx="149">
                  <c:v>0.16828792610387894</c:v>
                </c:pt>
                <c:pt idx="150">
                  <c:v>0.80472653359901092</c:v>
                </c:pt>
                <c:pt idx="151">
                  <c:v>0.26395135375714379</c:v>
                </c:pt>
                <c:pt idx="152">
                  <c:v>0</c:v>
                </c:pt>
                <c:pt idx="153">
                  <c:v>0</c:v>
                </c:pt>
                <c:pt idx="154">
                  <c:v>1.0535618634054134</c:v>
                </c:pt>
                <c:pt idx="155">
                  <c:v>2.2969019943588451</c:v>
                </c:pt>
                <c:pt idx="156">
                  <c:v>0.50783488667034149</c:v>
                </c:pt>
                <c:pt idx="157">
                  <c:v>0.71882990214749032</c:v>
                </c:pt>
                <c:pt idx="158">
                  <c:v>0</c:v>
                </c:pt>
                <c:pt idx="159">
                  <c:v>0.43243985335239293</c:v>
                </c:pt>
                <c:pt idx="160">
                  <c:v>0.68108832175115419</c:v>
                </c:pt>
                <c:pt idx="161">
                  <c:v>0.27002883685778623</c:v>
                </c:pt>
                <c:pt idx="162">
                  <c:v>0.27190237412262475</c:v>
                </c:pt>
                <c:pt idx="163">
                  <c:v>0.13670296844903235</c:v>
                </c:pt>
                <c:pt idx="164">
                  <c:v>0</c:v>
                </c:pt>
                <c:pt idx="165">
                  <c:v>0.20221253626615679</c:v>
                </c:pt>
                <c:pt idx="166">
                  <c:v>0.24794486577517588</c:v>
                </c:pt>
                <c:pt idx="167">
                  <c:v>0.31972322033529921</c:v>
                </c:pt>
                <c:pt idx="168">
                  <c:v>0.81119633544454117</c:v>
                </c:pt>
                <c:pt idx="169">
                  <c:v>1.8154807215150905</c:v>
                </c:pt>
                <c:pt idx="170">
                  <c:v>0.4606438867683007</c:v>
                </c:pt>
                <c:pt idx="171">
                  <c:v>0.49916338386010323</c:v>
                </c:pt>
                <c:pt idx="172">
                  <c:v>0.16316510718205268</c:v>
                </c:pt>
                <c:pt idx="173">
                  <c:v>2.71693433660803E-2</c:v>
                </c:pt>
                <c:pt idx="174">
                  <c:v>0.22177091275010749</c:v>
                </c:pt>
                <c:pt idx="175">
                  <c:v>0.26271022643062941</c:v>
                </c:pt>
                <c:pt idx="176">
                  <c:v>0</c:v>
                </c:pt>
                <c:pt idx="177">
                  <c:v>4.0318872902593825E-2</c:v>
                </c:pt>
                <c:pt idx="178">
                  <c:v>0.51513778359661067</c:v>
                </c:pt>
                <c:pt idx="179">
                  <c:v>0</c:v>
                </c:pt>
                <c:pt idx="180">
                  <c:v>0</c:v>
                </c:pt>
                <c:pt idx="181">
                  <c:v>25.4954183859887</c:v>
                </c:pt>
                <c:pt idx="182">
                  <c:v>41.683317055876664</c:v>
                </c:pt>
                <c:pt idx="183">
                  <c:v>6.2384194197202332</c:v>
                </c:pt>
                <c:pt idx="184">
                  <c:v>1.8984825879194691</c:v>
                </c:pt>
                <c:pt idx="185">
                  <c:v>0.4143958506202019</c:v>
                </c:pt>
                <c:pt idx="186">
                  <c:v>0.14778488812041848</c:v>
                </c:pt>
                <c:pt idx="187">
                  <c:v>0.14186237268397042</c:v>
                </c:pt>
                <c:pt idx="188">
                  <c:v>8.6240503223125459E-2</c:v>
                </c:pt>
                <c:pt idx="189">
                  <c:v>0.26273050417928884</c:v>
                </c:pt>
                <c:pt idx="190">
                  <c:v>0.60186396702795331</c:v>
                </c:pt>
                <c:pt idx="191">
                  <c:v>8.4370854359306593E-2</c:v>
                </c:pt>
                <c:pt idx="192">
                  <c:v>1.7260504005314266</c:v>
                </c:pt>
                <c:pt idx="193">
                  <c:v>2.4641226790050959</c:v>
                </c:pt>
                <c:pt idx="194">
                  <c:v>0.94028021865406053</c:v>
                </c:pt>
                <c:pt idx="195">
                  <c:v>0.23824625590693826</c:v>
                </c:pt>
                <c:pt idx="196">
                  <c:v>0.85377312016848939</c:v>
                </c:pt>
                <c:pt idx="197">
                  <c:v>4.5697756887805312</c:v>
                </c:pt>
                <c:pt idx="198">
                  <c:v>1.0720319342981801</c:v>
                </c:pt>
                <c:pt idx="199">
                  <c:v>8.5944987016526433E-2</c:v>
                </c:pt>
                <c:pt idx="200">
                  <c:v>0.90690922423975506</c:v>
                </c:pt>
                <c:pt idx="201">
                  <c:v>0.76243116360288143</c:v>
                </c:pt>
                <c:pt idx="202">
                  <c:v>0.19064865222775551</c:v>
                </c:pt>
                <c:pt idx="203">
                  <c:v>0.20920275942064945</c:v>
                </c:pt>
                <c:pt idx="204">
                  <c:v>0</c:v>
                </c:pt>
                <c:pt idx="205">
                  <c:v>0.21809809180463616</c:v>
                </c:pt>
                <c:pt idx="206">
                  <c:v>5.0353950757752723E-2</c:v>
                </c:pt>
                <c:pt idx="207">
                  <c:v>0.17147387292391048</c:v>
                </c:pt>
                <c:pt idx="208">
                  <c:v>0.26350264664789302</c:v>
                </c:pt>
                <c:pt idx="209">
                  <c:v>0.60148009441988126</c:v>
                </c:pt>
                <c:pt idx="210">
                  <c:v>1.7151600153391304</c:v>
                </c:pt>
                <c:pt idx="211">
                  <c:v>4.7602854404768067</c:v>
                </c:pt>
                <c:pt idx="212">
                  <c:v>0.95491760453354979</c:v>
                </c:pt>
                <c:pt idx="213">
                  <c:v>0.30265787340164929</c:v>
                </c:pt>
                <c:pt idx="214">
                  <c:v>0.24033992403397444</c:v>
                </c:pt>
                <c:pt idx="215">
                  <c:v>0.1066106129231547</c:v>
                </c:pt>
                <c:pt idx="216">
                  <c:v>0</c:v>
                </c:pt>
                <c:pt idx="217">
                  <c:v>0</c:v>
                </c:pt>
                <c:pt idx="218">
                  <c:v>0.10324877747858942</c:v>
                </c:pt>
                <c:pt idx="219">
                  <c:v>0</c:v>
                </c:pt>
                <c:pt idx="220">
                  <c:v>0.39112663776975909</c:v>
                </c:pt>
                <c:pt idx="221">
                  <c:v>0.23966972666895053</c:v>
                </c:pt>
                <c:pt idx="222">
                  <c:v>0.98023420064879063</c:v>
                </c:pt>
                <c:pt idx="223">
                  <c:v>2.2964582309815742</c:v>
                </c:pt>
                <c:pt idx="224">
                  <c:v>32.694779260296066</c:v>
                </c:pt>
                <c:pt idx="225">
                  <c:v>100</c:v>
                </c:pt>
                <c:pt idx="226">
                  <c:v>18.255837925071432</c:v>
                </c:pt>
                <c:pt idx="227">
                  <c:v>1.8386726175061894</c:v>
                </c:pt>
                <c:pt idx="228">
                  <c:v>0.87985471496539547</c:v>
                </c:pt>
                <c:pt idx="229">
                  <c:v>0.75720525808691586</c:v>
                </c:pt>
                <c:pt idx="230">
                  <c:v>7.7700862687518316E-2</c:v>
                </c:pt>
                <c:pt idx="231">
                  <c:v>0.71823779065642535</c:v>
                </c:pt>
                <c:pt idx="232">
                  <c:v>0</c:v>
                </c:pt>
                <c:pt idx="233">
                  <c:v>0.14097480387982589</c:v>
                </c:pt>
                <c:pt idx="234">
                  <c:v>0.10242645174565645</c:v>
                </c:pt>
                <c:pt idx="235">
                  <c:v>0.47374611297269692</c:v>
                </c:pt>
                <c:pt idx="236">
                  <c:v>0.50303431206313343</c:v>
                </c:pt>
                <c:pt idx="237">
                  <c:v>0.62509661978602837</c:v>
                </c:pt>
                <c:pt idx="238">
                  <c:v>1.9198505433209796</c:v>
                </c:pt>
                <c:pt idx="239">
                  <c:v>6.0616014379559306</c:v>
                </c:pt>
                <c:pt idx="240">
                  <c:v>1.1754804831522387</c:v>
                </c:pt>
                <c:pt idx="241">
                  <c:v>0.82191501157230151</c:v>
                </c:pt>
                <c:pt idx="242">
                  <c:v>0.20525791676744465</c:v>
                </c:pt>
                <c:pt idx="243">
                  <c:v>0.20563811684721944</c:v>
                </c:pt>
                <c:pt idx="244">
                  <c:v>0.14318556918283618</c:v>
                </c:pt>
                <c:pt idx="245">
                  <c:v>0.1009606587408932</c:v>
                </c:pt>
                <c:pt idx="246">
                  <c:v>0</c:v>
                </c:pt>
                <c:pt idx="247">
                  <c:v>0</c:v>
                </c:pt>
                <c:pt idx="248">
                  <c:v>0.11934820102869276</c:v>
                </c:pt>
                <c:pt idx="249">
                  <c:v>0.37009737790179004</c:v>
                </c:pt>
                <c:pt idx="250">
                  <c:v>5.3640818854822312</c:v>
                </c:pt>
                <c:pt idx="251">
                  <c:v>4.4697875402181966</c:v>
                </c:pt>
                <c:pt idx="252">
                  <c:v>11.527290561332739</c:v>
                </c:pt>
                <c:pt idx="253">
                  <c:v>39.818138502349527</c:v>
                </c:pt>
                <c:pt idx="254">
                  <c:v>8.8092750004175393</c:v>
                </c:pt>
                <c:pt idx="255">
                  <c:v>1.1615613357180021</c:v>
                </c:pt>
                <c:pt idx="256">
                  <c:v>0.1025573871391581</c:v>
                </c:pt>
                <c:pt idx="257">
                  <c:v>7.8838538959843482E-2</c:v>
                </c:pt>
                <c:pt idx="258">
                  <c:v>0.31219822719368334</c:v>
                </c:pt>
                <c:pt idx="259">
                  <c:v>1.3837876391797219</c:v>
                </c:pt>
                <c:pt idx="260">
                  <c:v>0.95905284128818302</c:v>
                </c:pt>
                <c:pt idx="261">
                  <c:v>8.0686322702146249E-2</c:v>
                </c:pt>
                <c:pt idx="262">
                  <c:v>0.27616481972164192</c:v>
                </c:pt>
                <c:pt idx="263">
                  <c:v>0.35811873264197486</c:v>
                </c:pt>
                <c:pt idx="264">
                  <c:v>0.20134871119055292</c:v>
                </c:pt>
                <c:pt idx="265">
                  <c:v>0.17156328416005481</c:v>
                </c:pt>
                <c:pt idx="266">
                  <c:v>0.4901733439740249</c:v>
                </c:pt>
                <c:pt idx="267">
                  <c:v>1.1017623966805603</c:v>
                </c:pt>
                <c:pt idx="268">
                  <c:v>0.42371731072000879</c:v>
                </c:pt>
                <c:pt idx="269">
                  <c:v>0.51689675711444605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5F-470F-87EB-BD4C5B61FF44}"/>
            </c:ext>
          </c:extLst>
        </c:ser>
        <c:ser>
          <c:idx val="1"/>
          <c:order val="1"/>
          <c:tx>
            <c:strRef>
              <c:f>'Mass Spectra pH 4 neg'!$C$1</c:f>
              <c:strCache>
                <c:ptCount val="1"/>
              </c:strCache>
            </c:strRef>
          </c:tx>
          <c:spPr>
            <a:ln w="9525" cap="rnd">
              <a:solidFill>
                <a:srgbClr val="F79646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neg'!$C$2:$C$271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1.8661750055868509</c:v>
                </c:pt>
                <c:pt idx="3">
                  <c:v>0</c:v>
                </c:pt>
                <c:pt idx="4">
                  <c:v>0</c:v>
                </c:pt>
                <c:pt idx="5">
                  <c:v>0.78215126770799204</c:v>
                </c:pt>
                <c:pt idx="6">
                  <c:v>0</c:v>
                </c:pt>
                <c:pt idx="7">
                  <c:v>0.29704488040598775</c:v>
                </c:pt>
                <c:pt idx="8">
                  <c:v>0</c:v>
                </c:pt>
                <c:pt idx="9">
                  <c:v>0</c:v>
                </c:pt>
                <c:pt idx="10">
                  <c:v>4.2464961054448469E-2</c:v>
                </c:pt>
                <c:pt idx="11">
                  <c:v>0.6932822865497722</c:v>
                </c:pt>
                <c:pt idx="12">
                  <c:v>3.3931738566968801</c:v>
                </c:pt>
                <c:pt idx="13">
                  <c:v>1.0272823793728492</c:v>
                </c:pt>
                <c:pt idx="14">
                  <c:v>0.16419361353173334</c:v>
                </c:pt>
                <c:pt idx="15">
                  <c:v>4.8460858089842125</c:v>
                </c:pt>
                <c:pt idx="16">
                  <c:v>19.748916161571394</c:v>
                </c:pt>
                <c:pt idx="17">
                  <c:v>0.19763203750286065</c:v>
                </c:pt>
                <c:pt idx="18">
                  <c:v>0</c:v>
                </c:pt>
                <c:pt idx="19">
                  <c:v>2.7177092610587597E-3</c:v>
                </c:pt>
                <c:pt idx="20">
                  <c:v>1.9142917346114341E-2</c:v>
                </c:pt>
                <c:pt idx="21">
                  <c:v>0</c:v>
                </c:pt>
                <c:pt idx="22">
                  <c:v>0</c:v>
                </c:pt>
                <c:pt idx="23">
                  <c:v>2.6282889452093013E-2</c:v>
                </c:pt>
                <c:pt idx="24">
                  <c:v>2.6723901160863359E-2</c:v>
                </c:pt>
                <c:pt idx="25">
                  <c:v>7.433552937899772E-2</c:v>
                </c:pt>
                <c:pt idx="26">
                  <c:v>8.6661951535515272E-3</c:v>
                </c:pt>
                <c:pt idx="27">
                  <c:v>0.27979970099835311</c:v>
                </c:pt>
                <c:pt idx="28">
                  <c:v>3.0060712524067181</c:v>
                </c:pt>
                <c:pt idx="29">
                  <c:v>60.393578599184139</c:v>
                </c:pt>
                <c:pt idx="30">
                  <c:v>0</c:v>
                </c:pt>
                <c:pt idx="31">
                  <c:v>0.89131455487014666</c:v>
                </c:pt>
                <c:pt idx="32">
                  <c:v>11.529323316982687</c:v>
                </c:pt>
                <c:pt idx="33">
                  <c:v>0.13314403737851876</c:v>
                </c:pt>
                <c:pt idx="34">
                  <c:v>0.21711614675720217</c:v>
                </c:pt>
                <c:pt idx="35">
                  <c:v>3.9944197000206218E-2</c:v>
                </c:pt>
                <c:pt idx="36">
                  <c:v>0</c:v>
                </c:pt>
                <c:pt idx="37">
                  <c:v>0.11112936446094904</c:v>
                </c:pt>
                <c:pt idx="38">
                  <c:v>1.4503520815810843E-2</c:v>
                </c:pt>
                <c:pt idx="39">
                  <c:v>0.17258082165081315</c:v>
                </c:pt>
                <c:pt idx="40">
                  <c:v>2.4721685235046763E-2</c:v>
                </c:pt>
                <c:pt idx="41">
                  <c:v>0.24842795138690857</c:v>
                </c:pt>
                <c:pt idx="42">
                  <c:v>8.260482284430197E-2</c:v>
                </c:pt>
                <c:pt idx="43">
                  <c:v>0.70241128683020648</c:v>
                </c:pt>
                <c:pt idx="44">
                  <c:v>0.13022801028093842</c:v>
                </c:pt>
                <c:pt idx="45">
                  <c:v>0.59469164884872605</c:v>
                </c:pt>
                <c:pt idx="46">
                  <c:v>2.6085957591769564E-2</c:v>
                </c:pt>
                <c:pt idx="47">
                  <c:v>6.6094681627391044E-2</c:v>
                </c:pt>
                <c:pt idx="48">
                  <c:v>6.0286554621205107E-2</c:v>
                </c:pt>
                <c:pt idx="49">
                  <c:v>8.8509350690872984E-2</c:v>
                </c:pt>
                <c:pt idx="50">
                  <c:v>0</c:v>
                </c:pt>
                <c:pt idx="51">
                  <c:v>0.19959425874550596</c:v>
                </c:pt>
                <c:pt idx="52">
                  <c:v>5.7752976479850858E-2</c:v>
                </c:pt>
                <c:pt idx="53">
                  <c:v>0.37948417349438796</c:v>
                </c:pt>
                <c:pt idx="54">
                  <c:v>0.10127227780047671</c:v>
                </c:pt>
                <c:pt idx="55">
                  <c:v>0.65060126231975757</c:v>
                </c:pt>
                <c:pt idx="56">
                  <c:v>0.34773005812965219</c:v>
                </c:pt>
                <c:pt idx="57">
                  <c:v>1.7611445152076961</c:v>
                </c:pt>
                <c:pt idx="58">
                  <c:v>0.43963629013439787</c:v>
                </c:pt>
                <c:pt idx="59">
                  <c:v>2.5329533027642808</c:v>
                </c:pt>
                <c:pt idx="60">
                  <c:v>0.1186496271007166</c:v>
                </c:pt>
                <c:pt idx="61">
                  <c:v>0.20958555363351397</c:v>
                </c:pt>
                <c:pt idx="62">
                  <c:v>0.13986893555721872</c:v>
                </c:pt>
                <c:pt idx="63">
                  <c:v>0.35618043607106753</c:v>
                </c:pt>
                <c:pt idx="64">
                  <c:v>0.24688775468477719</c:v>
                </c:pt>
                <c:pt idx="65">
                  <c:v>0.22838096732458976</c:v>
                </c:pt>
                <c:pt idx="66">
                  <c:v>0.13085994164704257</c:v>
                </c:pt>
                <c:pt idx="67">
                  <c:v>0.11903523263622554</c:v>
                </c:pt>
                <c:pt idx="68">
                  <c:v>0.14359515812961157</c:v>
                </c:pt>
                <c:pt idx="69">
                  <c:v>0.35986791431747017</c:v>
                </c:pt>
                <c:pt idx="70">
                  <c:v>0.2652415630209905</c:v>
                </c:pt>
                <c:pt idx="71">
                  <c:v>1.4187912966157536</c:v>
                </c:pt>
                <c:pt idx="72">
                  <c:v>0.17984544540921468</c:v>
                </c:pt>
                <c:pt idx="73">
                  <c:v>7.7499162443758568E-2</c:v>
                </c:pt>
                <c:pt idx="74">
                  <c:v>0.15559064062985423</c:v>
                </c:pt>
                <c:pt idx="75">
                  <c:v>0.1036141338092008</c:v>
                </c:pt>
                <c:pt idx="76">
                  <c:v>0</c:v>
                </c:pt>
                <c:pt idx="77">
                  <c:v>0.16066025794756486</c:v>
                </c:pt>
                <c:pt idx="78">
                  <c:v>0.26749142528265535</c:v>
                </c:pt>
                <c:pt idx="79">
                  <c:v>0.16354901040944334</c:v>
                </c:pt>
                <c:pt idx="80">
                  <c:v>8.6318022100492733E-2</c:v>
                </c:pt>
                <c:pt idx="81">
                  <c:v>0</c:v>
                </c:pt>
                <c:pt idx="82">
                  <c:v>0.13689494033854238</c:v>
                </c:pt>
                <c:pt idx="83">
                  <c:v>0.15181838055014601</c:v>
                </c:pt>
                <c:pt idx="84">
                  <c:v>0.34830697760631313</c:v>
                </c:pt>
                <c:pt idx="85">
                  <c:v>1.2457197398411617</c:v>
                </c:pt>
                <c:pt idx="86">
                  <c:v>0.21642731520817324</c:v>
                </c:pt>
                <c:pt idx="87">
                  <c:v>0.24262153708198803</c:v>
                </c:pt>
                <c:pt idx="88">
                  <c:v>1.1670122526508155</c:v>
                </c:pt>
                <c:pt idx="89">
                  <c:v>4.277961586567125</c:v>
                </c:pt>
                <c:pt idx="90">
                  <c:v>0.35760018182619502</c:v>
                </c:pt>
                <c:pt idx="91">
                  <c:v>0.51743511923816488</c:v>
                </c:pt>
                <c:pt idx="92">
                  <c:v>7.8316773935796544E-2</c:v>
                </c:pt>
                <c:pt idx="93">
                  <c:v>0.11006044900464415</c:v>
                </c:pt>
                <c:pt idx="94">
                  <c:v>0.2221959079399089</c:v>
                </c:pt>
                <c:pt idx="95">
                  <c:v>0.23317017149715089</c:v>
                </c:pt>
                <c:pt idx="96">
                  <c:v>9.6221805891251289E-2</c:v>
                </c:pt>
                <c:pt idx="97">
                  <c:v>0.16142287679995271</c:v>
                </c:pt>
                <c:pt idx="98">
                  <c:v>0.25237543544038432</c:v>
                </c:pt>
                <c:pt idx="99">
                  <c:v>0.83914813237497832</c:v>
                </c:pt>
                <c:pt idx="100">
                  <c:v>0.26730562055336693</c:v>
                </c:pt>
                <c:pt idx="101">
                  <c:v>0.25126706035366453</c:v>
                </c:pt>
                <c:pt idx="102">
                  <c:v>7.6161879740533858E-2</c:v>
                </c:pt>
                <c:pt idx="103">
                  <c:v>0.14611039335324208</c:v>
                </c:pt>
                <c:pt idx="104">
                  <c:v>0.18489870725026997</c:v>
                </c:pt>
                <c:pt idx="105">
                  <c:v>0.66411957236816876</c:v>
                </c:pt>
                <c:pt idx="106">
                  <c:v>0.956840104720593</c:v>
                </c:pt>
                <c:pt idx="107">
                  <c:v>0.22812706884050571</c:v>
                </c:pt>
                <c:pt idx="108">
                  <c:v>0.14625471699858808</c:v>
                </c:pt>
                <c:pt idx="109">
                  <c:v>0.21387147139803755</c:v>
                </c:pt>
                <c:pt idx="110">
                  <c:v>0.10642120876446493</c:v>
                </c:pt>
                <c:pt idx="111">
                  <c:v>0.22288713444985167</c:v>
                </c:pt>
                <c:pt idx="112">
                  <c:v>1.0755699321378012</c:v>
                </c:pt>
                <c:pt idx="113">
                  <c:v>3.2734907734080578</c:v>
                </c:pt>
                <c:pt idx="114">
                  <c:v>0.469087574483804</c:v>
                </c:pt>
                <c:pt idx="115">
                  <c:v>0.48952407134978543</c:v>
                </c:pt>
                <c:pt idx="116">
                  <c:v>0.33476180133019251</c:v>
                </c:pt>
                <c:pt idx="117">
                  <c:v>0.39719343232626275</c:v>
                </c:pt>
                <c:pt idx="118">
                  <c:v>0.74925175122801824</c:v>
                </c:pt>
                <c:pt idx="119">
                  <c:v>0.58160446561156842</c:v>
                </c:pt>
                <c:pt idx="120">
                  <c:v>0.509772821599349</c:v>
                </c:pt>
                <c:pt idx="121">
                  <c:v>0.69122728743537087</c:v>
                </c:pt>
                <c:pt idx="122">
                  <c:v>0.33566502446010149</c:v>
                </c:pt>
                <c:pt idx="123">
                  <c:v>0.40943280950754896</c:v>
                </c:pt>
                <c:pt idx="124">
                  <c:v>0.33583940749875629</c:v>
                </c:pt>
                <c:pt idx="125">
                  <c:v>1.2208146732252694</c:v>
                </c:pt>
                <c:pt idx="126">
                  <c:v>4.9874497574147156</c:v>
                </c:pt>
                <c:pt idx="127">
                  <c:v>9.6169855736881491</c:v>
                </c:pt>
                <c:pt idx="128">
                  <c:v>1.0414951260665741</c:v>
                </c:pt>
                <c:pt idx="129">
                  <c:v>0.23005225649876068</c:v>
                </c:pt>
                <c:pt idx="130">
                  <c:v>0.22994361389522339</c:v>
                </c:pt>
                <c:pt idx="131">
                  <c:v>0.50118377307538786</c:v>
                </c:pt>
                <c:pt idx="132">
                  <c:v>0.52538178482377185</c:v>
                </c:pt>
                <c:pt idx="133">
                  <c:v>0.46547984665048181</c:v>
                </c:pt>
                <c:pt idx="134">
                  <c:v>0.51538615762786866</c:v>
                </c:pt>
                <c:pt idx="135">
                  <c:v>0.52842033613481931</c:v>
                </c:pt>
                <c:pt idx="136">
                  <c:v>0.18578218708812938</c:v>
                </c:pt>
                <c:pt idx="137">
                  <c:v>0.16889940907069814</c:v>
                </c:pt>
                <c:pt idx="138">
                  <c:v>0.2952848998503409</c:v>
                </c:pt>
                <c:pt idx="139">
                  <c:v>0.65865768720894091</c:v>
                </c:pt>
                <c:pt idx="140">
                  <c:v>4.5768806167381344</c:v>
                </c:pt>
                <c:pt idx="141">
                  <c:v>10.248407063327431</c:v>
                </c:pt>
                <c:pt idx="142">
                  <c:v>1.4215352225118552</c:v>
                </c:pt>
                <c:pt idx="143">
                  <c:v>0.53169290674934822</c:v>
                </c:pt>
                <c:pt idx="144">
                  <c:v>0.18019822459649829</c:v>
                </c:pt>
                <c:pt idx="145">
                  <c:v>0.17148244134206711</c:v>
                </c:pt>
                <c:pt idx="146">
                  <c:v>0.21330833331220117</c:v>
                </c:pt>
                <c:pt idx="147">
                  <c:v>0.38545349881905233</c:v>
                </c:pt>
                <c:pt idx="148">
                  <c:v>0.18116504944841821</c:v>
                </c:pt>
                <c:pt idx="149">
                  <c:v>0.1317051764560575</c:v>
                </c:pt>
                <c:pt idx="150">
                  <c:v>0.67133467235441702</c:v>
                </c:pt>
                <c:pt idx="151">
                  <c:v>0.43229721444556096</c:v>
                </c:pt>
                <c:pt idx="152">
                  <c:v>0</c:v>
                </c:pt>
                <c:pt idx="153">
                  <c:v>0</c:v>
                </c:pt>
                <c:pt idx="154">
                  <c:v>0.89866768181585566</c:v>
                </c:pt>
                <c:pt idx="155">
                  <c:v>1.8440172098614527</c:v>
                </c:pt>
                <c:pt idx="156">
                  <c:v>0.38844349745506129</c:v>
                </c:pt>
                <c:pt idx="157">
                  <c:v>0.35704314134676401</c:v>
                </c:pt>
                <c:pt idx="158">
                  <c:v>0.13528698682036253</c:v>
                </c:pt>
                <c:pt idx="159">
                  <c:v>0.52960978981725571</c:v>
                </c:pt>
                <c:pt idx="160">
                  <c:v>0.53862605185950263</c:v>
                </c:pt>
                <c:pt idx="161">
                  <c:v>6.5993037999070817E-2</c:v>
                </c:pt>
                <c:pt idx="162">
                  <c:v>0.18323476373094805</c:v>
                </c:pt>
                <c:pt idx="163">
                  <c:v>0.20139521983084732</c:v>
                </c:pt>
                <c:pt idx="164">
                  <c:v>7.7530370081755728E-2</c:v>
                </c:pt>
                <c:pt idx="165">
                  <c:v>6.7246074562448577E-2</c:v>
                </c:pt>
                <c:pt idx="166">
                  <c:v>0.20192959538892108</c:v>
                </c:pt>
                <c:pt idx="167">
                  <c:v>0.27127611662981238</c:v>
                </c:pt>
                <c:pt idx="168">
                  <c:v>0.49575329723842687</c:v>
                </c:pt>
                <c:pt idx="169">
                  <c:v>1.2666713091135997</c:v>
                </c:pt>
                <c:pt idx="170">
                  <c:v>0.40722683830747758</c:v>
                </c:pt>
                <c:pt idx="171">
                  <c:v>0.35903687516638433</c:v>
                </c:pt>
                <c:pt idx="172">
                  <c:v>8.8475427844616372E-2</c:v>
                </c:pt>
                <c:pt idx="173">
                  <c:v>0.10270083155616461</c:v>
                </c:pt>
                <c:pt idx="174">
                  <c:v>0.13043958458304458</c:v>
                </c:pt>
                <c:pt idx="175">
                  <c:v>0.13538552405627924</c:v>
                </c:pt>
                <c:pt idx="176">
                  <c:v>9.3710809499249356E-2</c:v>
                </c:pt>
                <c:pt idx="177">
                  <c:v>2.8378848620224374E-2</c:v>
                </c:pt>
                <c:pt idx="178">
                  <c:v>0.18634172400689233</c:v>
                </c:pt>
                <c:pt idx="179">
                  <c:v>0</c:v>
                </c:pt>
                <c:pt idx="180">
                  <c:v>0</c:v>
                </c:pt>
                <c:pt idx="181">
                  <c:v>10.027383915770791</c:v>
                </c:pt>
                <c:pt idx="182">
                  <c:v>18.943076324601218</c:v>
                </c:pt>
                <c:pt idx="183">
                  <c:v>3.8926678814856825</c:v>
                </c:pt>
                <c:pt idx="184">
                  <c:v>0.66996627710226264</c:v>
                </c:pt>
                <c:pt idx="185">
                  <c:v>0.4558181937865694</c:v>
                </c:pt>
                <c:pt idx="186">
                  <c:v>0.15292801742947937</c:v>
                </c:pt>
                <c:pt idx="187">
                  <c:v>9.8379868492278894E-2</c:v>
                </c:pt>
                <c:pt idx="188">
                  <c:v>9.8664707065888896E-2</c:v>
                </c:pt>
                <c:pt idx="189">
                  <c:v>2.1215112693328597E-2</c:v>
                </c:pt>
                <c:pt idx="190">
                  <c:v>0.25945641117529411</c:v>
                </c:pt>
                <c:pt idx="191">
                  <c:v>8.1726716667778615E-2</c:v>
                </c:pt>
                <c:pt idx="192">
                  <c:v>0.92692329639508764</c:v>
                </c:pt>
                <c:pt idx="193">
                  <c:v>1.4060140348158081</c:v>
                </c:pt>
                <c:pt idx="194">
                  <c:v>0.42415548623553251</c:v>
                </c:pt>
                <c:pt idx="195">
                  <c:v>0.50940258212371203</c:v>
                </c:pt>
                <c:pt idx="196">
                  <c:v>1.0034041940772491</c:v>
                </c:pt>
                <c:pt idx="197">
                  <c:v>3.0674331393680871</c:v>
                </c:pt>
                <c:pt idx="198">
                  <c:v>0.64142336595886162</c:v>
                </c:pt>
                <c:pt idx="199">
                  <c:v>8.0269179706549468E-2</c:v>
                </c:pt>
                <c:pt idx="200">
                  <c:v>0.48421697221393151</c:v>
                </c:pt>
                <c:pt idx="201">
                  <c:v>0.44076062295858065</c:v>
                </c:pt>
                <c:pt idx="202">
                  <c:v>0.21985515196191646</c:v>
                </c:pt>
                <c:pt idx="203">
                  <c:v>0.2695878251501781</c:v>
                </c:pt>
                <c:pt idx="204">
                  <c:v>0.17531065518788494</c:v>
                </c:pt>
                <c:pt idx="205">
                  <c:v>9.3877359666462351E-2</c:v>
                </c:pt>
                <c:pt idx="206">
                  <c:v>0.28962498343855164</c:v>
                </c:pt>
                <c:pt idx="207">
                  <c:v>0.16111202127171279</c:v>
                </c:pt>
                <c:pt idx="208">
                  <c:v>7.0030862814009998E-2</c:v>
                </c:pt>
                <c:pt idx="209">
                  <c:v>0.55167786782668615</c:v>
                </c:pt>
                <c:pt idx="210">
                  <c:v>1.6020500267400333</c:v>
                </c:pt>
                <c:pt idx="211">
                  <c:v>4.8227433664481065</c:v>
                </c:pt>
                <c:pt idx="212">
                  <c:v>1.128779264137052</c:v>
                </c:pt>
                <c:pt idx="213">
                  <c:v>0.28722044603479208</c:v>
                </c:pt>
                <c:pt idx="214">
                  <c:v>3.4924964556420336E-2</c:v>
                </c:pt>
                <c:pt idx="215">
                  <c:v>0</c:v>
                </c:pt>
                <c:pt idx="216">
                  <c:v>0.1278375472545672</c:v>
                </c:pt>
                <c:pt idx="217">
                  <c:v>0</c:v>
                </c:pt>
                <c:pt idx="218">
                  <c:v>0.14366874438056682</c:v>
                </c:pt>
                <c:pt idx="219">
                  <c:v>0.21272698203098686</c:v>
                </c:pt>
                <c:pt idx="220">
                  <c:v>0.24384836622538805</c:v>
                </c:pt>
                <c:pt idx="221">
                  <c:v>0.2081687346774978</c:v>
                </c:pt>
                <c:pt idx="222">
                  <c:v>0.81373416154897737</c:v>
                </c:pt>
                <c:pt idx="223">
                  <c:v>2.3706911477873209</c:v>
                </c:pt>
                <c:pt idx="224">
                  <c:v>31.604004044241048</c:v>
                </c:pt>
                <c:pt idx="225">
                  <c:v>100</c:v>
                </c:pt>
                <c:pt idx="226">
                  <c:v>17.322043328973503</c:v>
                </c:pt>
                <c:pt idx="227">
                  <c:v>2.2205941395873632</c:v>
                </c:pt>
                <c:pt idx="228">
                  <c:v>1.2120173004658021</c:v>
                </c:pt>
                <c:pt idx="229">
                  <c:v>0.65025232186756632</c:v>
                </c:pt>
                <c:pt idx="230">
                  <c:v>6.5503636121683348E-2</c:v>
                </c:pt>
                <c:pt idx="231">
                  <c:v>0.64109401789563814</c:v>
                </c:pt>
                <c:pt idx="232">
                  <c:v>0.77262518947104519</c:v>
                </c:pt>
                <c:pt idx="233">
                  <c:v>5.1006081367245215E-2</c:v>
                </c:pt>
                <c:pt idx="234">
                  <c:v>0.10760423640099649</c:v>
                </c:pt>
                <c:pt idx="235">
                  <c:v>0.13897169175563903</c:v>
                </c:pt>
                <c:pt idx="236">
                  <c:v>0.12975649938529138</c:v>
                </c:pt>
                <c:pt idx="237">
                  <c:v>0.23106504636583808</c:v>
                </c:pt>
                <c:pt idx="238">
                  <c:v>1.8962263393582623</c:v>
                </c:pt>
                <c:pt idx="239">
                  <c:v>4.5922904760792251</c:v>
                </c:pt>
                <c:pt idx="240">
                  <c:v>1.2228564429846391</c:v>
                </c:pt>
                <c:pt idx="241">
                  <c:v>0.97656440529024935</c:v>
                </c:pt>
                <c:pt idx="242">
                  <c:v>0.21721320883336059</c:v>
                </c:pt>
                <c:pt idx="243">
                  <c:v>2.9370457293439352E-2</c:v>
                </c:pt>
                <c:pt idx="244">
                  <c:v>5.0394134024954511E-2</c:v>
                </c:pt>
                <c:pt idx="245">
                  <c:v>6.0889711398876847E-2</c:v>
                </c:pt>
                <c:pt idx="246">
                  <c:v>0</c:v>
                </c:pt>
                <c:pt idx="247">
                  <c:v>0</c:v>
                </c:pt>
                <c:pt idx="248">
                  <c:v>0.35825279411249578</c:v>
                </c:pt>
                <c:pt idx="249">
                  <c:v>0.34606377902485091</c:v>
                </c:pt>
                <c:pt idx="250">
                  <c:v>3.2591930375983473</c:v>
                </c:pt>
                <c:pt idx="251">
                  <c:v>4.3191486169300441</c:v>
                </c:pt>
                <c:pt idx="252">
                  <c:v>11.369341076142353</c:v>
                </c:pt>
                <c:pt idx="253">
                  <c:v>40.03059049868925</c:v>
                </c:pt>
                <c:pt idx="254">
                  <c:v>7.7675073847156115</c:v>
                </c:pt>
                <c:pt idx="255">
                  <c:v>0.98417573369702049</c:v>
                </c:pt>
                <c:pt idx="256">
                  <c:v>7.1622405487803534E-2</c:v>
                </c:pt>
                <c:pt idx="257">
                  <c:v>0.13217530004549791</c:v>
                </c:pt>
                <c:pt idx="258">
                  <c:v>0.12217462289539821</c:v>
                </c:pt>
                <c:pt idx="259">
                  <c:v>1.0464651813250478</c:v>
                </c:pt>
                <c:pt idx="260">
                  <c:v>0.74925783448711125</c:v>
                </c:pt>
                <c:pt idx="261">
                  <c:v>0.16451845075424162</c:v>
                </c:pt>
                <c:pt idx="262">
                  <c:v>0.28019215626298632</c:v>
                </c:pt>
                <c:pt idx="263">
                  <c:v>0.26158460695605223</c:v>
                </c:pt>
                <c:pt idx="264">
                  <c:v>4.9869350110506312E-2</c:v>
                </c:pt>
                <c:pt idx="265">
                  <c:v>0.21298741070162167</c:v>
                </c:pt>
                <c:pt idx="266">
                  <c:v>0.44369168160753847</c:v>
                </c:pt>
                <c:pt idx="267">
                  <c:v>0.25992537312273617</c:v>
                </c:pt>
                <c:pt idx="268">
                  <c:v>0.27293838411813737</c:v>
                </c:pt>
                <c:pt idx="269">
                  <c:v>0.44667718716133481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5F-470F-87EB-BD4C5B61FF44}"/>
            </c:ext>
          </c:extLst>
        </c:ser>
        <c:ser>
          <c:idx val="2"/>
          <c:order val="2"/>
          <c:tx>
            <c:strRef>
              <c:f>'Mass Spectra pH 4 neg'!$D$1</c:f>
              <c:strCache>
                <c:ptCount val="1"/>
              </c:strCache>
            </c:strRef>
          </c:tx>
          <c:spPr>
            <a:ln w="9525" cap="rnd">
              <a:solidFill>
                <a:srgbClr val="F79646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neg'!$D$2:$D$271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0.12607119627885224</c:v>
                </c:pt>
                <c:pt idx="3">
                  <c:v>0</c:v>
                </c:pt>
                <c:pt idx="4">
                  <c:v>0</c:v>
                </c:pt>
                <c:pt idx="5">
                  <c:v>1.1769667419617871</c:v>
                </c:pt>
                <c:pt idx="6">
                  <c:v>0</c:v>
                </c:pt>
                <c:pt idx="7">
                  <c:v>0.65636071225115966</c:v>
                </c:pt>
                <c:pt idx="8">
                  <c:v>0</c:v>
                </c:pt>
                <c:pt idx="9">
                  <c:v>1.0510404382877318E-2</c:v>
                </c:pt>
                <c:pt idx="10">
                  <c:v>3.382037594243667E-2</c:v>
                </c:pt>
                <c:pt idx="11">
                  <c:v>0.53251452703680413</c:v>
                </c:pt>
                <c:pt idx="12">
                  <c:v>3.7874419757432785</c:v>
                </c:pt>
                <c:pt idx="13">
                  <c:v>1.4557896732338345</c:v>
                </c:pt>
                <c:pt idx="14">
                  <c:v>7.0903230866910749E-2</c:v>
                </c:pt>
                <c:pt idx="15">
                  <c:v>5.1620066047310065</c:v>
                </c:pt>
                <c:pt idx="16">
                  <c:v>19.001271345588776</c:v>
                </c:pt>
                <c:pt idx="17">
                  <c:v>2.7400829529901045E-2</c:v>
                </c:pt>
                <c:pt idx="18">
                  <c:v>0</c:v>
                </c:pt>
                <c:pt idx="19">
                  <c:v>6.2737176811436647E-3</c:v>
                </c:pt>
                <c:pt idx="20">
                  <c:v>0</c:v>
                </c:pt>
                <c:pt idx="21">
                  <c:v>5.7252944596860754E-3</c:v>
                </c:pt>
                <c:pt idx="22">
                  <c:v>1.4912860668238124E-3</c:v>
                </c:pt>
                <c:pt idx="23">
                  <c:v>0</c:v>
                </c:pt>
                <c:pt idx="24">
                  <c:v>0</c:v>
                </c:pt>
                <c:pt idx="25">
                  <c:v>4.317260810656727E-2</c:v>
                </c:pt>
                <c:pt idx="26">
                  <c:v>0</c:v>
                </c:pt>
                <c:pt idx="27">
                  <c:v>0.2837523947330069</c:v>
                </c:pt>
                <c:pt idx="28">
                  <c:v>2.6649674873810718</c:v>
                </c:pt>
                <c:pt idx="29">
                  <c:v>68.410661614483544</c:v>
                </c:pt>
                <c:pt idx="30">
                  <c:v>0.44904204371531842</c:v>
                </c:pt>
                <c:pt idx="31">
                  <c:v>1.1081142495524583</c:v>
                </c:pt>
                <c:pt idx="32">
                  <c:v>13.229115455784514</c:v>
                </c:pt>
                <c:pt idx="33">
                  <c:v>7.4245630449053968E-2</c:v>
                </c:pt>
                <c:pt idx="34">
                  <c:v>0.23701559200856975</c:v>
                </c:pt>
                <c:pt idx="35">
                  <c:v>0</c:v>
                </c:pt>
                <c:pt idx="36">
                  <c:v>2.2339300962859139E-2</c:v>
                </c:pt>
                <c:pt idx="37">
                  <c:v>2.9024200014901066E-2</c:v>
                </c:pt>
                <c:pt idx="38">
                  <c:v>5.7910481075595051E-2</c:v>
                </c:pt>
                <c:pt idx="39">
                  <c:v>0.18229154968423139</c:v>
                </c:pt>
                <c:pt idx="40">
                  <c:v>2.4983362102523939E-2</c:v>
                </c:pt>
                <c:pt idx="41">
                  <c:v>0.30544536597386102</c:v>
                </c:pt>
                <c:pt idx="42">
                  <c:v>0.14903363900371819</c:v>
                </c:pt>
                <c:pt idx="43">
                  <c:v>0.80402595485903117</c:v>
                </c:pt>
                <c:pt idx="44">
                  <c:v>0.13321181499525833</c:v>
                </c:pt>
                <c:pt idx="45">
                  <c:v>0.61432117491967653</c:v>
                </c:pt>
                <c:pt idx="46">
                  <c:v>4.4279391397067679E-2</c:v>
                </c:pt>
                <c:pt idx="47">
                  <c:v>2.622411463648101E-2</c:v>
                </c:pt>
                <c:pt idx="48">
                  <c:v>2.2893685787100368E-2</c:v>
                </c:pt>
                <c:pt idx="49">
                  <c:v>4.3773073954150407E-2</c:v>
                </c:pt>
                <c:pt idx="50">
                  <c:v>0</c:v>
                </c:pt>
                <c:pt idx="51">
                  <c:v>0.23237917442242162</c:v>
                </c:pt>
                <c:pt idx="52">
                  <c:v>8.3938084767787316E-2</c:v>
                </c:pt>
                <c:pt idx="53">
                  <c:v>0.37340092093216593</c:v>
                </c:pt>
                <c:pt idx="54">
                  <c:v>0.1396759371985532</c:v>
                </c:pt>
                <c:pt idx="55">
                  <c:v>0.49598890545464758</c:v>
                </c:pt>
                <c:pt idx="56">
                  <c:v>0.22888205335084277</c:v>
                </c:pt>
                <c:pt idx="57">
                  <c:v>2.0982007034873194</c:v>
                </c:pt>
                <c:pt idx="58">
                  <c:v>0.43267153738768516</c:v>
                </c:pt>
                <c:pt idx="59">
                  <c:v>2.6581156974635554</c:v>
                </c:pt>
                <c:pt idx="60">
                  <c:v>0.30513548233366461</c:v>
                </c:pt>
                <c:pt idx="61">
                  <c:v>0.2011197322209704</c:v>
                </c:pt>
                <c:pt idx="62">
                  <c:v>0.21691763630842761</c:v>
                </c:pt>
                <c:pt idx="63">
                  <c:v>0.35937347137401787</c:v>
                </c:pt>
                <c:pt idx="64">
                  <c:v>0.26077376532368035</c:v>
                </c:pt>
                <c:pt idx="65">
                  <c:v>0.17812435975617463</c:v>
                </c:pt>
                <c:pt idx="66">
                  <c:v>0.20455937044749503</c:v>
                </c:pt>
                <c:pt idx="67">
                  <c:v>0.29095277990170054</c:v>
                </c:pt>
                <c:pt idx="68">
                  <c:v>0.27550913060427867</c:v>
                </c:pt>
                <c:pt idx="69">
                  <c:v>0.32949700071831778</c:v>
                </c:pt>
                <c:pt idx="70">
                  <c:v>0.37922188997279094</c:v>
                </c:pt>
                <c:pt idx="71">
                  <c:v>1.7472970148235372</c:v>
                </c:pt>
                <c:pt idx="72">
                  <c:v>0.11022323044900158</c:v>
                </c:pt>
                <c:pt idx="73">
                  <c:v>6.2825350042512829E-2</c:v>
                </c:pt>
                <c:pt idx="74">
                  <c:v>6.7651359937265107E-2</c:v>
                </c:pt>
                <c:pt idx="75">
                  <c:v>0.1467597866427546</c:v>
                </c:pt>
                <c:pt idx="76">
                  <c:v>6.9811652462987969E-2</c:v>
                </c:pt>
                <c:pt idx="77">
                  <c:v>0.15614533834832944</c:v>
                </c:pt>
                <c:pt idx="78">
                  <c:v>0.34341309286128707</c:v>
                </c:pt>
                <c:pt idx="79">
                  <c:v>7.6856531043607998E-2</c:v>
                </c:pt>
                <c:pt idx="80">
                  <c:v>7.5025595629297035E-3</c:v>
                </c:pt>
                <c:pt idx="81">
                  <c:v>0.20545273846942144</c:v>
                </c:pt>
                <c:pt idx="82">
                  <c:v>0.12588408678420984</c:v>
                </c:pt>
                <c:pt idx="83">
                  <c:v>0.26841411210893296</c:v>
                </c:pt>
                <c:pt idx="84">
                  <c:v>0.2696586841598877</c:v>
                </c:pt>
                <c:pt idx="85">
                  <c:v>1.1947208917209242</c:v>
                </c:pt>
                <c:pt idx="86">
                  <c:v>0.19164367991510525</c:v>
                </c:pt>
                <c:pt idx="87">
                  <c:v>0.22710127987911702</c:v>
                </c:pt>
                <c:pt idx="88">
                  <c:v>1.4045460612140663</c:v>
                </c:pt>
                <c:pt idx="89">
                  <c:v>4.3186256779860752</c:v>
                </c:pt>
                <c:pt idx="90">
                  <c:v>0.65198940641336389</c:v>
                </c:pt>
                <c:pt idx="91">
                  <c:v>0.43663649046329017</c:v>
                </c:pt>
                <c:pt idx="92">
                  <c:v>0.12991886266663383</c:v>
                </c:pt>
                <c:pt idx="93">
                  <c:v>0.23991028801352515</c:v>
                </c:pt>
                <c:pt idx="94">
                  <c:v>0.18191399224192339</c:v>
                </c:pt>
                <c:pt idx="95">
                  <c:v>0.29471713408536726</c:v>
                </c:pt>
                <c:pt idx="96">
                  <c:v>0.20048408282217503</c:v>
                </c:pt>
                <c:pt idx="97">
                  <c:v>0.18658701354464935</c:v>
                </c:pt>
                <c:pt idx="98">
                  <c:v>0.2223842589894558</c:v>
                </c:pt>
                <c:pt idx="99">
                  <c:v>0.99248102205824917</c:v>
                </c:pt>
                <c:pt idx="100">
                  <c:v>0.3027762114470316</c:v>
                </c:pt>
                <c:pt idx="101">
                  <c:v>0.26990258710958015</c:v>
                </c:pt>
                <c:pt idx="102">
                  <c:v>7.5989866861907965E-2</c:v>
                </c:pt>
                <c:pt idx="103">
                  <c:v>0.11654573335957982</c:v>
                </c:pt>
                <c:pt idx="104">
                  <c:v>0.13894251790985529</c:v>
                </c:pt>
                <c:pt idx="105">
                  <c:v>0.67409960984486728</c:v>
                </c:pt>
                <c:pt idx="106">
                  <c:v>1.2993616565938468</c:v>
                </c:pt>
                <c:pt idx="107">
                  <c:v>0.31302291038237651</c:v>
                </c:pt>
                <c:pt idx="108">
                  <c:v>0.18371848252385203</c:v>
                </c:pt>
                <c:pt idx="109">
                  <c:v>0.10210288889818495</c:v>
                </c:pt>
                <c:pt idx="110">
                  <c:v>4.6067607075363406E-2</c:v>
                </c:pt>
                <c:pt idx="111">
                  <c:v>0.31002145853899943</c:v>
                </c:pt>
                <c:pt idx="112">
                  <c:v>1.2108608815428241</c:v>
                </c:pt>
                <c:pt idx="113">
                  <c:v>3.657887243306492</c:v>
                </c:pt>
                <c:pt idx="114">
                  <c:v>0.5084500013136628</c:v>
                </c:pt>
                <c:pt idx="115">
                  <c:v>0.86859066337332747</c:v>
                </c:pt>
                <c:pt idx="116">
                  <c:v>0.66875169008358004</c:v>
                </c:pt>
                <c:pt idx="117">
                  <c:v>0.33958071507342735</c:v>
                </c:pt>
                <c:pt idx="118">
                  <c:v>0.79490926168868403</c:v>
                </c:pt>
                <c:pt idx="119">
                  <c:v>0.79062095928845078</c:v>
                </c:pt>
                <c:pt idx="120">
                  <c:v>0.63467804749278911</c:v>
                </c:pt>
                <c:pt idx="121">
                  <c:v>0.99868713871546866</c:v>
                </c:pt>
                <c:pt idx="122">
                  <c:v>0.28443299462581639</c:v>
                </c:pt>
                <c:pt idx="123">
                  <c:v>0.23012512633776305</c:v>
                </c:pt>
                <c:pt idx="124">
                  <c:v>0.23288989288683876</c:v>
                </c:pt>
                <c:pt idx="125">
                  <c:v>1.5272981163738157</c:v>
                </c:pt>
                <c:pt idx="126">
                  <c:v>5.5426338316323056</c:v>
                </c:pt>
                <c:pt idx="127">
                  <c:v>9.2712707135531449</c:v>
                </c:pt>
                <c:pt idx="128">
                  <c:v>1.2203786484958747</c:v>
                </c:pt>
                <c:pt idx="129">
                  <c:v>0.61717843926604499</c:v>
                </c:pt>
                <c:pt idx="130">
                  <c:v>0.21423823196163694</c:v>
                </c:pt>
                <c:pt idx="131">
                  <c:v>0.34845544638132914</c:v>
                </c:pt>
                <c:pt idx="132">
                  <c:v>0.36103840847439939</c:v>
                </c:pt>
                <c:pt idx="133">
                  <c:v>0.69643505424739449</c:v>
                </c:pt>
                <c:pt idx="134">
                  <c:v>0.64111742768384661</c:v>
                </c:pt>
                <c:pt idx="135">
                  <c:v>0.85421726794211406</c:v>
                </c:pt>
                <c:pt idx="136">
                  <c:v>0.36514221965099192</c:v>
                </c:pt>
                <c:pt idx="137">
                  <c:v>0.12127143425913038</c:v>
                </c:pt>
                <c:pt idx="138">
                  <c:v>0.48761743898877363</c:v>
                </c:pt>
                <c:pt idx="139">
                  <c:v>0.97374735324576056</c:v>
                </c:pt>
                <c:pt idx="140">
                  <c:v>4.0664428200216856</c:v>
                </c:pt>
                <c:pt idx="141">
                  <c:v>10.434511672257585</c:v>
                </c:pt>
                <c:pt idx="142">
                  <c:v>1.5133550181397657</c:v>
                </c:pt>
                <c:pt idx="143">
                  <c:v>0.62218740583122278</c:v>
                </c:pt>
                <c:pt idx="144">
                  <c:v>0.2234924046986308</c:v>
                </c:pt>
                <c:pt idx="145">
                  <c:v>0.19246518130859877</c:v>
                </c:pt>
                <c:pt idx="146">
                  <c:v>0.13276852790633739</c:v>
                </c:pt>
                <c:pt idx="147">
                  <c:v>0.21079982703085107</c:v>
                </c:pt>
                <c:pt idx="148">
                  <c:v>8.4563159800873242E-2</c:v>
                </c:pt>
                <c:pt idx="149">
                  <c:v>0.29491819018155502</c:v>
                </c:pt>
                <c:pt idx="150">
                  <c:v>0.58104359450396892</c:v>
                </c:pt>
                <c:pt idx="151">
                  <c:v>0.40574945835774012</c:v>
                </c:pt>
                <c:pt idx="152">
                  <c:v>0</c:v>
                </c:pt>
                <c:pt idx="153">
                  <c:v>5.5211747785873067E-2</c:v>
                </c:pt>
                <c:pt idx="154">
                  <c:v>0.81421672375182563</c:v>
                </c:pt>
                <c:pt idx="155">
                  <c:v>1.7859598061310447</c:v>
                </c:pt>
                <c:pt idx="156">
                  <c:v>0.46444503838650919</c:v>
                </c:pt>
                <c:pt idx="157">
                  <c:v>0.52576167541767749</c:v>
                </c:pt>
                <c:pt idx="158">
                  <c:v>0.19421669720919732</c:v>
                </c:pt>
                <c:pt idx="159">
                  <c:v>0.35178184393757078</c:v>
                </c:pt>
                <c:pt idx="160">
                  <c:v>0</c:v>
                </c:pt>
                <c:pt idx="161">
                  <c:v>0.13669253575032747</c:v>
                </c:pt>
                <c:pt idx="162">
                  <c:v>0.13704928938987682</c:v>
                </c:pt>
                <c:pt idx="163">
                  <c:v>0.19148625619297854</c:v>
                </c:pt>
                <c:pt idx="164">
                  <c:v>7.6995276447089103E-2</c:v>
                </c:pt>
                <c:pt idx="165">
                  <c:v>8.3259751803100635E-2</c:v>
                </c:pt>
                <c:pt idx="166">
                  <c:v>3.6026602183365133E-2</c:v>
                </c:pt>
                <c:pt idx="167">
                  <c:v>0.55109154263758775</c:v>
                </c:pt>
                <c:pt idx="168">
                  <c:v>0.51737898737453647</c:v>
                </c:pt>
                <c:pt idx="169">
                  <c:v>1.0874115320782065</c:v>
                </c:pt>
                <c:pt idx="170">
                  <c:v>0.37915497515312635</c:v>
                </c:pt>
                <c:pt idx="171">
                  <c:v>0.42241217198744885</c:v>
                </c:pt>
                <c:pt idx="172">
                  <c:v>0.13558237139041968</c:v>
                </c:pt>
                <c:pt idx="173">
                  <c:v>2.0578299645591186E-2</c:v>
                </c:pt>
                <c:pt idx="174">
                  <c:v>6.810020275985916E-2</c:v>
                </c:pt>
                <c:pt idx="175">
                  <c:v>0.18075358172673103</c:v>
                </c:pt>
                <c:pt idx="176">
                  <c:v>3.4843292260039793E-2</c:v>
                </c:pt>
                <c:pt idx="177">
                  <c:v>0.17551786677091602</c:v>
                </c:pt>
                <c:pt idx="178">
                  <c:v>5.3385397370679419E-2</c:v>
                </c:pt>
                <c:pt idx="179">
                  <c:v>0</c:v>
                </c:pt>
                <c:pt idx="180">
                  <c:v>0</c:v>
                </c:pt>
                <c:pt idx="181">
                  <c:v>9.7231733200711226</c:v>
                </c:pt>
                <c:pt idx="182">
                  <c:v>18.601773969255277</c:v>
                </c:pt>
                <c:pt idx="183">
                  <c:v>3.7294455963277593</c:v>
                </c:pt>
                <c:pt idx="184">
                  <c:v>1.0088181508841221</c:v>
                </c:pt>
                <c:pt idx="185">
                  <c:v>0.40960092523615099</c:v>
                </c:pt>
                <c:pt idx="186">
                  <c:v>0.12116892221098852</c:v>
                </c:pt>
                <c:pt idx="187">
                  <c:v>0.13858682789358343</c:v>
                </c:pt>
                <c:pt idx="188">
                  <c:v>0.12588651297570286</c:v>
                </c:pt>
                <c:pt idx="189">
                  <c:v>0.24663012992590222</c:v>
                </c:pt>
                <c:pt idx="190">
                  <c:v>0.50003850044638154</c:v>
                </c:pt>
                <c:pt idx="191">
                  <c:v>5.1905268955202331E-2</c:v>
                </c:pt>
                <c:pt idx="192">
                  <c:v>1.0949288166173305</c:v>
                </c:pt>
                <c:pt idx="193">
                  <c:v>1.4745703081441772</c:v>
                </c:pt>
                <c:pt idx="194">
                  <c:v>0.94468585111712688</c:v>
                </c:pt>
                <c:pt idx="195">
                  <c:v>1.0509044650592471E-2</c:v>
                </c:pt>
                <c:pt idx="196">
                  <c:v>0.52657711128837736</c:v>
                </c:pt>
                <c:pt idx="197">
                  <c:v>3.2859338652815624</c:v>
                </c:pt>
                <c:pt idx="198">
                  <c:v>0.62940820869695102</c:v>
                </c:pt>
                <c:pt idx="199">
                  <c:v>0.2000135571252922</c:v>
                </c:pt>
                <c:pt idx="200">
                  <c:v>0.44542921721385303</c:v>
                </c:pt>
                <c:pt idx="201">
                  <c:v>0.34393077100493219</c:v>
                </c:pt>
                <c:pt idx="202">
                  <c:v>0.16898678433569173</c:v>
                </c:pt>
                <c:pt idx="203">
                  <c:v>0.14597205294241042</c:v>
                </c:pt>
                <c:pt idx="204">
                  <c:v>0</c:v>
                </c:pt>
                <c:pt idx="205">
                  <c:v>1.4002421143687818E-2</c:v>
                </c:pt>
                <c:pt idx="206">
                  <c:v>0.18879372514350859</c:v>
                </c:pt>
                <c:pt idx="207">
                  <c:v>0.15979160777288803</c:v>
                </c:pt>
                <c:pt idx="208">
                  <c:v>0.43874263113597017</c:v>
                </c:pt>
                <c:pt idx="209">
                  <c:v>0.82587940495440981</c:v>
                </c:pt>
                <c:pt idx="210">
                  <c:v>1.6343731086143163</c:v>
                </c:pt>
                <c:pt idx="211">
                  <c:v>4.7757016061780257</c:v>
                </c:pt>
                <c:pt idx="212">
                  <c:v>1.0470008920746936</c:v>
                </c:pt>
                <c:pt idx="213">
                  <c:v>0.69511461136307195</c:v>
                </c:pt>
                <c:pt idx="214">
                  <c:v>0.12514461777595146</c:v>
                </c:pt>
                <c:pt idx="215">
                  <c:v>0.13688568229631118</c:v>
                </c:pt>
                <c:pt idx="216">
                  <c:v>0</c:v>
                </c:pt>
                <c:pt idx="217">
                  <c:v>0.15125816138567982</c:v>
                </c:pt>
                <c:pt idx="218">
                  <c:v>4.048647446914861E-2</c:v>
                </c:pt>
                <c:pt idx="219">
                  <c:v>0.20941156312974477</c:v>
                </c:pt>
                <c:pt idx="220">
                  <c:v>0.18762264019593644</c:v>
                </c:pt>
                <c:pt idx="221">
                  <c:v>0.21110394492367565</c:v>
                </c:pt>
                <c:pt idx="222">
                  <c:v>0.76717415898413777</c:v>
                </c:pt>
                <c:pt idx="223">
                  <c:v>2.4021191159806201</c:v>
                </c:pt>
                <c:pt idx="224">
                  <c:v>28.794284985118239</c:v>
                </c:pt>
                <c:pt idx="225">
                  <c:v>100</c:v>
                </c:pt>
                <c:pt idx="226">
                  <c:v>18.658044417734629</c:v>
                </c:pt>
                <c:pt idx="227">
                  <c:v>2.5204721540716579</c:v>
                </c:pt>
                <c:pt idx="228">
                  <c:v>1.2127326732441579</c:v>
                </c:pt>
                <c:pt idx="229">
                  <c:v>0.89742977873155627</c:v>
                </c:pt>
                <c:pt idx="230">
                  <c:v>0.1760980158880476</c:v>
                </c:pt>
                <c:pt idx="231">
                  <c:v>0.14549571134064851</c:v>
                </c:pt>
                <c:pt idx="232">
                  <c:v>0.59074928886377476</c:v>
                </c:pt>
                <c:pt idx="233">
                  <c:v>0.19886629476917936</c:v>
                </c:pt>
                <c:pt idx="234">
                  <c:v>4.4604573020853182E-2</c:v>
                </c:pt>
                <c:pt idx="235">
                  <c:v>0.12214813593455492</c:v>
                </c:pt>
                <c:pt idx="236">
                  <c:v>0.24317209648772134</c:v>
                </c:pt>
                <c:pt idx="237">
                  <c:v>0.46905721480915108</c:v>
                </c:pt>
                <c:pt idx="238">
                  <c:v>1.011426251216802</c:v>
                </c:pt>
                <c:pt idx="239">
                  <c:v>3.7751379748708289</c:v>
                </c:pt>
                <c:pt idx="240">
                  <c:v>1.2419825697973985</c:v>
                </c:pt>
                <c:pt idx="241">
                  <c:v>0.91084596535710571</c:v>
                </c:pt>
                <c:pt idx="242">
                  <c:v>0.20119172517646436</c:v>
                </c:pt>
                <c:pt idx="243">
                  <c:v>3.5598266934355569E-2</c:v>
                </c:pt>
                <c:pt idx="244">
                  <c:v>7.2606542783551234E-2</c:v>
                </c:pt>
                <c:pt idx="245">
                  <c:v>0.19357599224718677</c:v>
                </c:pt>
                <c:pt idx="246">
                  <c:v>0</c:v>
                </c:pt>
                <c:pt idx="247">
                  <c:v>0</c:v>
                </c:pt>
                <c:pt idx="248">
                  <c:v>0.42998690989344385</c:v>
                </c:pt>
                <c:pt idx="249">
                  <c:v>0.45294398694267912</c:v>
                </c:pt>
                <c:pt idx="250">
                  <c:v>2.6061712923784222</c:v>
                </c:pt>
                <c:pt idx="251">
                  <c:v>3.8330277827299675</c:v>
                </c:pt>
                <c:pt idx="252">
                  <c:v>12.901506446809181</c:v>
                </c:pt>
                <c:pt idx="253">
                  <c:v>50.120970795633077</c:v>
                </c:pt>
                <c:pt idx="254">
                  <c:v>9.1318958691566419</c:v>
                </c:pt>
                <c:pt idx="255">
                  <c:v>1.123641082112641</c:v>
                </c:pt>
                <c:pt idx="256">
                  <c:v>0</c:v>
                </c:pt>
                <c:pt idx="257">
                  <c:v>0.10076723742081616</c:v>
                </c:pt>
                <c:pt idx="258">
                  <c:v>0</c:v>
                </c:pt>
                <c:pt idx="259">
                  <c:v>0.77411713884922406</c:v>
                </c:pt>
                <c:pt idx="260">
                  <c:v>0.38341373332632295</c:v>
                </c:pt>
                <c:pt idx="261">
                  <c:v>0</c:v>
                </c:pt>
                <c:pt idx="262">
                  <c:v>0.15644209777996992</c:v>
                </c:pt>
                <c:pt idx="263">
                  <c:v>0.14698441719186969</c:v>
                </c:pt>
                <c:pt idx="264">
                  <c:v>7.5638011581056611E-2</c:v>
                </c:pt>
                <c:pt idx="265">
                  <c:v>0</c:v>
                </c:pt>
                <c:pt idx="266">
                  <c:v>0.40879204334914199</c:v>
                </c:pt>
                <c:pt idx="267">
                  <c:v>1.2259179280604513</c:v>
                </c:pt>
                <c:pt idx="268">
                  <c:v>0.40540468800167995</c:v>
                </c:pt>
                <c:pt idx="269">
                  <c:v>0.4127170133745004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5F-470F-87EB-BD4C5B61FF44}"/>
            </c:ext>
          </c:extLst>
        </c:ser>
        <c:ser>
          <c:idx val="3"/>
          <c:order val="3"/>
          <c:tx>
            <c:strRef>
              <c:f>'Mass Spectra pH 4 neg'!$E$1</c:f>
              <c:strCache>
                <c:ptCount val="1"/>
              </c:strCache>
            </c:strRef>
          </c:tx>
          <c:spPr>
            <a:ln w="9525" cap="rnd">
              <a:solidFill>
                <a:srgbClr val="F79646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neg'!$E$2:$E$271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1.5292280125209832</c:v>
                </c:pt>
                <c:pt idx="3">
                  <c:v>0</c:v>
                </c:pt>
                <c:pt idx="4">
                  <c:v>0</c:v>
                </c:pt>
                <c:pt idx="5">
                  <c:v>1.0844964940873323</c:v>
                </c:pt>
                <c:pt idx="6">
                  <c:v>0</c:v>
                </c:pt>
                <c:pt idx="7">
                  <c:v>0.39439837768547115</c:v>
                </c:pt>
                <c:pt idx="8">
                  <c:v>0</c:v>
                </c:pt>
                <c:pt idx="9">
                  <c:v>4.0231450822746796E-2</c:v>
                </c:pt>
                <c:pt idx="10">
                  <c:v>3.7802202083709664E-2</c:v>
                </c:pt>
                <c:pt idx="11">
                  <c:v>0.55446268498520979</c:v>
                </c:pt>
                <c:pt idx="12">
                  <c:v>3.297766664167896</c:v>
                </c:pt>
                <c:pt idx="13">
                  <c:v>0.83228441408511566</c:v>
                </c:pt>
                <c:pt idx="14">
                  <c:v>7.3914660857614195E-2</c:v>
                </c:pt>
                <c:pt idx="15">
                  <c:v>3.6160236344235446</c:v>
                </c:pt>
                <c:pt idx="16">
                  <c:v>18.407790573495749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7.8062052189081374E-3</c:v>
                </c:pt>
                <c:pt idx="22">
                  <c:v>1.7814498344945894E-3</c:v>
                </c:pt>
                <c:pt idx="23">
                  <c:v>8.5575761797912174E-3</c:v>
                </c:pt>
                <c:pt idx="24">
                  <c:v>8.3641979620553229E-3</c:v>
                </c:pt>
                <c:pt idx="25">
                  <c:v>0</c:v>
                </c:pt>
                <c:pt idx="26">
                  <c:v>0</c:v>
                </c:pt>
                <c:pt idx="27">
                  <c:v>6.4424500236115873E-2</c:v>
                </c:pt>
                <c:pt idx="28">
                  <c:v>2.1020419997087427</c:v>
                </c:pt>
                <c:pt idx="29">
                  <c:v>50.018676755306394</c:v>
                </c:pt>
                <c:pt idx="30">
                  <c:v>0.26323071813018967</c:v>
                </c:pt>
                <c:pt idx="31">
                  <c:v>0.8478096216479365</c:v>
                </c:pt>
                <c:pt idx="32">
                  <c:v>10.493379157243705</c:v>
                </c:pt>
                <c:pt idx="33">
                  <c:v>0.14304559756086965</c:v>
                </c:pt>
                <c:pt idx="34">
                  <c:v>0.34436800369140219</c:v>
                </c:pt>
                <c:pt idx="35">
                  <c:v>0</c:v>
                </c:pt>
                <c:pt idx="36">
                  <c:v>2.4024422273969438E-2</c:v>
                </c:pt>
                <c:pt idx="37">
                  <c:v>4.6325902092298997E-2</c:v>
                </c:pt>
                <c:pt idx="38">
                  <c:v>3.8827193839289863E-2</c:v>
                </c:pt>
                <c:pt idx="39">
                  <c:v>7.89590192944854E-2</c:v>
                </c:pt>
                <c:pt idx="40">
                  <c:v>2.9270926236104892E-2</c:v>
                </c:pt>
                <c:pt idx="41">
                  <c:v>0.24786815214348931</c:v>
                </c:pt>
                <c:pt idx="42">
                  <c:v>7.0197992713443194E-2</c:v>
                </c:pt>
                <c:pt idx="43">
                  <c:v>0.60657602218253293</c:v>
                </c:pt>
                <c:pt idx="44">
                  <c:v>7.2334049358875357E-2</c:v>
                </c:pt>
                <c:pt idx="45">
                  <c:v>0.52859507192919197</c:v>
                </c:pt>
                <c:pt idx="46">
                  <c:v>5.343760650950645E-2</c:v>
                </c:pt>
                <c:pt idx="47">
                  <c:v>0</c:v>
                </c:pt>
                <c:pt idx="48">
                  <c:v>3.2514833060610628E-2</c:v>
                </c:pt>
                <c:pt idx="49">
                  <c:v>0</c:v>
                </c:pt>
                <c:pt idx="50">
                  <c:v>0</c:v>
                </c:pt>
                <c:pt idx="51">
                  <c:v>6.7300104580408637E-2</c:v>
                </c:pt>
                <c:pt idx="52">
                  <c:v>0</c:v>
                </c:pt>
                <c:pt idx="53">
                  <c:v>0.33308154135106338</c:v>
                </c:pt>
                <c:pt idx="54">
                  <c:v>2.9438738642412685E-2</c:v>
                </c:pt>
                <c:pt idx="55">
                  <c:v>0.40342069997052626</c:v>
                </c:pt>
                <c:pt idx="56">
                  <c:v>0.17556305651848114</c:v>
                </c:pt>
                <c:pt idx="57">
                  <c:v>1.5045891708295873</c:v>
                </c:pt>
                <c:pt idx="58">
                  <c:v>0.29694700875648189</c:v>
                </c:pt>
                <c:pt idx="59">
                  <c:v>1.6877622539526635</c:v>
                </c:pt>
                <c:pt idx="60">
                  <c:v>7.8294492511084959E-2</c:v>
                </c:pt>
                <c:pt idx="61">
                  <c:v>0.12879616127642352</c:v>
                </c:pt>
                <c:pt idx="62">
                  <c:v>0.16933224291389851</c:v>
                </c:pt>
                <c:pt idx="63">
                  <c:v>0.38688512657461943</c:v>
                </c:pt>
                <c:pt idx="64">
                  <c:v>0.15022492364548462</c:v>
                </c:pt>
                <c:pt idx="65">
                  <c:v>0.16083862457918074</c:v>
                </c:pt>
                <c:pt idx="66">
                  <c:v>0.115436826001517</c:v>
                </c:pt>
                <c:pt idx="67">
                  <c:v>0.20295756022707556</c:v>
                </c:pt>
                <c:pt idx="68">
                  <c:v>5.8451714723336178E-2</c:v>
                </c:pt>
                <c:pt idx="69">
                  <c:v>0.34136691654148532</c:v>
                </c:pt>
                <c:pt idx="70">
                  <c:v>0.19029206310353233</c:v>
                </c:pt>
                <c:pt idx="71">
                  <c:v>1.2131425499523372</c:v>
                </c:pt>
                <c:pt idx="72">
                  <c:v>0.10892484432186544</c:v>
                </c:pt>
                <c:pt idx="73">
                  <c:v>0.14400167970028527</c:v>
                </c:pt>
                <c:pt idx="74">
                  <c:v>9.4171418992710976E-2</c:v>
                </c:pt>
                <c:pt idx="75">
                  <c:v>6.9648217158232675E-2</c:v>
                </c:pt>
                <c:pt idx="76">
                  <c:v>3.7343551605343479E-2</c:v>
                </c:pt>
                <c:pt idx="77">
                  <c:v>7.7764811644806656E-2</c:v>
                </c:pt>
                <c:pt idx="78">
                  <c:v>0.31381201425998517</c:v>
                </c:pt>
                <c:pt idx="79">
                  <c:v>9.1082180927163803E-2</c:v>
                </c:pt>
                <c:pt idx="80">
                  <c:v>0.10202915971537789</c:v>
                </c:pt>
                <c:pt idx="81">
                  <c:v>0.26767621302050038</c:v>
                </c:pt>
                <c:pt idx="82">
                  <c:v>2.5916410070588532E-2</c:v>
                </c:pt>
                <c:pt idx="83">
                  <c:v>0.23020175182914637</c:v>
                </c:pt>
                <c:pt idx="84">
                  <c:v>0.22466224270077761</c:v>
                </c:pt>
                <c:pt idx="85">
                  <c:v>0.96647601328244281</c:v>
                </c:pt>
                <c:pt idx="86">
                  <c:v>0.12004773942682367</c:v>
                </c:pt>
                <c:pt idx="87">
                  <c:v>0.18233368936227015</c:v>
                </c:pt>
                <c:pt idx="88">
                  <c:v>0.95404749376055842</c:v>
                </c:pt>
                <c:pt idx="89">
                  <c:v>3.612214825469525</c:v>
                </c:pt>
                <c:pt idx="90">
                  <c:v>0.36341560560427305</c:v>
                </c:pt>
                <c:pt idx="91">
                  <c:v>0.328303652773341</c:v>
                </c:pt>
                <c:pt idx="92">
                  <c:v>8.7002120912558864E-2</c:v>
                </c:pt>
                <c:pt idx="93">
                  <c:v>0.15277657984838597</c:v>
                </c:pt>
                <c:pt idx="94">
                  <c:v>0.1908305672744946</c:v>
                </c:pt>
                <c:pt idx="95">
                  <c:v>0.22410418710498237</c:v>
                </c:pt>
                <c:pt idx="96">
                  <c:v>0.10014031790919241</c:v>
                </c:pt>
                <c:pt idx="97">
                  <c:v>4.6552669426976258E-2</c:v>
                </c:pt>
                <c:pt idx="98">
                  <c:v>0.28416251227752404</c:v>
                </c:pt>
                <c:pt idx="99">
                  <c:v>0.8985265596480092</c:v>
                </c:pt>
                <c:pt idx="100">
                  <c:v>0.18581437847188645</c:v>
                </c:pt>
                <c:pt idx="101">
                  <c:v>0.35550798039121467</c:v>
                </c:pt>
                <c:pt idx="102">
                  <c:v>5.6375432217531038E-2</c:v>
                </c:pt>
                <c:pt idx="103">
                  <c:v>5.5065580655770011E-2</c:v>
                </c:pt>
                <c:pt idx="104">
                  <c:v>2.9741039747660972E-2</c:v>
                </c:pt>
                <c:pt idx="105">
                  <c:v>0.68562332985224239</c:v>
                </c:pt>
                <c:pt idx="106">
                  <c:v>1.1238211590498808</c:v>
                </c:pt>
                <c:pt idx="107">
                  <c:v>0.31997588106497338</c:v>
                </c:pt>
                <c:pt idx="108">
                  <c:v>0</c:v>
                </c:pt>
                <c:pt idx="109">
                  <c:v>0</c:v>
                </c:pt>
                <c:pt idx="110">
                  <c:v>0.19850771363512518</c:v>
                </c:pt>
                <c:pt idx="111">
                  <c:v>0.20145322131586935</c:v>
                </c:pt>
                <c:pt idx="112">
                  <c:v>0.78656623067330234</c:v>
                </c:pt>
                <c:pt idx="113">
                  <c:v>2.7486508092708317</c:v>
                </c:pt>
                <c:pt idx="114">
                  <c:v>0.51245821391092361</c:v>
                </c:pt>
                <c:pt idx="115">
                  <c:v>0.54493696875283448</c:v>
                </c:pt>
                <c:pt idx="116">
                  <c:v>0.4517784112216745</c:v>
                </c:pt>
                <c:pt idx="117">
                  <c:v>0.65677660490716783</c:v>
                </c:pt>
                <c:pt idx="118">
                  <c:v>0.95133324866319569</c:v>
                </c:pt>
                <c:pt idx="119">
                  <c:v>0.49253017541083627</c:v>
                </c:pt>
                <c:pt idx="120">
                  <c:v>0.53707239985574073</c:v>
                </c:pt>
                <c:pt idx="121">
                  <c:v>0.8246895474413849</c:v>
                </c:pt>
                <c:pt idx="122">
                  <c:v>0.29326725122390745</c:v>
                </c:pt>
                <c:pt idx="123">
                  <c:v>0.2644385161874413</c:v>
                </c:pt>
                <c:pt idx="124">
                  <c:v>0.25421616727718577</c:v>
                </c:pt>
                <c:pt idx="125">
                  <c:v>0.79566101187161453</c:v>
                </c:pt>
                <c:pt idx="126">
                  <c:v>3.1213641690998615</c:v>
                </c:pt>
                <c:pt idx="127">
                  <c:v>6.2414930190080158</c:v>
                </c:pt>
                <c:pt idx="128">
                  <c:v>0.98637408707030727</c:v>
                </c:pt>
                <c:pt idx="129">
                  <c:v>0.2725993656826356</c:v>
                </c:pt>
                <c:pt idx="130">
                  <c:v>0.16186133323364954</c:v>
                </c:pt>
                <c:pt idx="131">
                  <c:v>0.41937156561297312</c:v>
                </c:pt>
                <c:pt idx="132">
                  <c:v>0.40430497249523684</c:v>
                </c:pt>
                <c:pt idx="133">
                  <c:v>0.52950057596827582</c:v>
                </c:pt>
                <c:pt idx="134">
                  <c:v>0.55144726399316657</c:v>
                </c:pt>
                <c:pt idx="135">
                  <c:v>0.7624101012792216</c:v>
                </c:pt>
                <c:pt idx="136">
                  <c:v>0.13136242901261183</c:v>
                </c:pt>
                <c:pt idx="137">
                  <c:v>9.2511555387968875E-2</c:v>
                </c:pt>
                <c:pt idx="138">
                  <c:v>0.14492554802261362</c:v>
                </c:pt>
                <c:pt idx="139">
                  <c:v>0.17511043652210989</c:v>
                </c:pt>
                <c:pt idx="140">
                  <c:v>3.3799907613495681</c:v>
                </c:pt>
                <c:pt idx="141">
                  <c:v>7.9106496463525913</c:v>
                </c:pt>
                <c:pt idx="142">
                  <c:v>1.0460927305218561</c:v>
                </c:pt>
                <c:pt idx="143">
                  <c:v>0.60204360996821837</c:v>
                </c:pt>
                <c:pt idx="144">
                  <c:v>0.18424173962252646</c:v>
                </c:pt>
                <c:pt idx="145">
                  <c:v>0.16837904505572546</c:v>
                </c:pt>
                <c:pt idx="146">
                  <c:v>0.15491875090301657</c:v>
                </c:pt>
                <c:pt idx="147">
                  <c:v>0.174258708494517</c:v>
                </c:pt>
                <c:pt idx="148">
                  <c:v>4.6441953269311768E-2</c:v>
                </c:pt>
                <c:pt idx="149">
                  <c:v>0.2661982111340801</c:v>
                </c:pt>
                <c:pt idx="150">
                  <c:v>0.43407697825875002</c:v>
                </c:pt>
                <c:pt idx="151">
                  <c:v>9.7935510725268238E-2</c:v>
                </c:pt>
                <c:pt idx="152">
                  <c:v>0</c:v>
                </c:pt>
                <c:pt idx="153">
                  <c:v>0.17797063832366833</c:v>
                </c:pt>
                <c:pt idx="154">
                  <c:v>0.74925329324415346</c:v>
                </c:pt>
                <c:pt idx="155">
                  <c:v>1.6192680862479831</c:v>
                </c:pt>
                <c:pt idx="156">
                  <c:v>0.47407093036079989</c:v>
                </c:pt>
                <c:pt idx="157">
                  <c:v>0.35380540468192351</c:v>
                </c:pt>
                <c:pt idx="158">
                  <c:v>0.21315912072975407</c:v>
                </c:pt>
                <c:pt idx="159">
                  <c:v>0.23981270449487713</c:v>
                </c:pt>
                <c:pt idx="160">
                  <c:v>0.34466016795740562</c:v>
                </c:pt>
                <c:pt idx="161">
                  <c:v>0.20154849956392448</c:v>
                </c:pt>
                <c:pt idx="162">
                  <c:v>0.15309074500122855</c:v>
                </c:pt>
                <c:pt idx="163">
                  <c:v>0.22581866162377537</c:v>
                </c:pt>
                <c:pt idx="164">
                  <c:v>6.4107662414847194E-2</c:v>
                </c:pt>
                <c:pt idx="165">
                  <c:v>0.38226098655783114</c:v>
                </c:pt>
                <c:pt idx="166">
                  <c:v>0.21004284957180736</c:v>
                </c:pt>
                <c:pt idx="167">
                  <c:v>0.31378332167996947</c:v>
                </c:pt>
                <c:pt idx="168">
                  <c:v>0.48887199263043257</c:v>
                </c:pt>
                <c:pt idx="169">
                  <c:v>0.99491039833971662</c:v>
                </c:pt>
                <c:pt idx="170">
                  <c:v>0.26960991936916601</c:v>
                </c:pt>
                <c:pt idx="171">
                  <c:v>0.32377919123821897</c:v>
                </c:pt>
                <c:pt idx="172">
                  <c:v>3.9798618549470317E-2</c:v>
                </c:pt>
                <c:pt idx="173">
                  <c:v>0.16123402722738653</c:v>
                </c:pt>
                <c:pt idx="174">
                  <c:v>1.5706543284566461E-2</c:v>
                </c:pt>
                <c:pt idx="175">
                  <c:v>0.23806864159282073</c:v>
                </c:pt>
                <c:pt idx="176">
                  <c:v>5.13296503738946E-2</c:v>
                </c:pt>
                <c:pt idx="177">
                  <c:v>0.19544570663233998</c:v>
                </c:pt>
                <c:pt idx="178">
                  <c:v>4.1319004849793034E-2</c:v>
                </c:pt>
                <c:pt idx="179">
                  <c:v>0</c:v>
                </c:pt>
                <c:pt idx="180">
                  <c:v>0</c:v>
                </c:pt>
                <c:pt idx="181">
                  <c:v>10.655027743957511</c:v>
                </c:pt>
                <c:pt idx="182">
                  <c:v>16.605673325699559</c:v>
                </c:pt>
                <c:pt idx="183">
                  <c:v>2.9754316803743652</c:v>
                </c:pt>
                <c:pt idx="184">
                  <c:v>1.3347179184942257</c:v>
                </c:pt>
                <c:pt idx="185">
                  <c:v>0.15776669070048965</c:v>
                </c:pt>
                <c:pt idx="186">
                  <c:v>7.9954885720931124E-2</c:v>
                </c:pt>
                <c:pt idx="187">
                  <c:v>6.9659267720476994E-2</c:v>
                </c:pt>
                <c:pt idx="188">
                  <c:v>6.5094180248976619E-2</c:v>
                </c:pt>
                <c:pt idx="189">
                  <c:v>0.20719620684956938</c:v>
                </c:pt>
                <c:pt idx="190">
                  <c:v>0.26037820978625159</c:v>
                </c:pt>
                <c:pt idx="191">
                  <c:v>0.18293319843579764</c:v>
                </c:pt>
                <c:pt idx="192">
                  <c:v>0.5907496921369032</c:v>
                </c:pt>
                <c:pt idx="193">
                  <c:v>0.93616432957234408</c:v>
                </c:pt>
                <c:pt idx="194">
                  <c:v>0.60527783572202332</c:v>
                </c:pt>
                <c:pt idx="195">
                  <c:v>0.24973236503191309</c:v>
                </c:pt>
                <c:pt idx="196">
                  <c:v>0.41643463271172393</c:v>
                </c:pt>
                <c:pt idx="197">
                  <c:v>2.675839631119004</c:v>
                </c:pt>
                <c:pt idx="198">
                  <c:v>0.78142656584564629</c:v>
                </c:pt>
                <c:pt idx="199">
                  <c:v>0.2566847095695714</c:v>
                </c:pt>
                <c:pt idx="200">
                  <c:v>0.40072660295742513</c:v>
                </c:pt>
                <c:pt idx="201">
                  <c:v>0.56248691355790181</c:v>
                </c:pt>
                <c:pt idx="202">
                  <c:v>0.10961705710710704</c:v>
                </c:pt>
                <c:pt idx="203">
                  <c:v>9.9972266784760788E-2</c:v>
                </c:pt>
                <c:pt idx="204">
                  <c:v>0.10878126935421831</c:v>
                </c:pt>
                <c:pt idx="205">
                  <c:v>0.10210088155803883</c:v>
                </c:pt>
                <c:pt idx="206">
                  <c:v>3.0430669867331721E-2</c:v>
                </c:pt>
                <c:pt idx="207">
                  <c:v>0.12162904535078831</c:v>
                </c:pt>
                <c:pt idx="208">
                  <c:v>0.32697063132031345</c:v>
                </c:pt>
                <c:pt idx="209">
                  <c:v>0.45796140524043155</c:v>
                </c:pt>
                <c:pt idx="210">
                  <c:v>0.87330751113286231</c:v>
                </c:pt>
                <c:pt idx="211">
                  <c:v>3.9417621901453224</c:v>
                </c:pt>
                <c:pt idx="212">
                  <c:v>0.568784467380402</c:v>
                </c:pt>
                <c:pt idx="213">
                  <c:v>0</c:v>
                </c:pt>
                <c:pt idx="214">
                  <c:v>4.626505405786286E-2</c:v>
                </c:pt>
                <c:pt idx="215">
                  <c:v>7.6342221786706063E-2</c:v>
                </c:pt>
                <c:pt idx="216">
                  <c:v>0.25527878383495761</c:v>
                </c:pt>
                <c:pt idx="217">
                  <c:v>0</c:v>
                </c:pt>
                <c:pt idx="218">
                  <c:v>3.4022692195098153E-2</c:v>
                </c:pt>
                <c:pt idx="219">
                  <c:v>0</c:v>
                </c:pt>
                <c:pt idx="220">
                  <c:v>0.38623173903059321</c:v>
                </c:pt>
                <c:pt idx="221">
                  <c:v>0.29742090711427177</c:v>
                </c:pt>
                <c:pt idx="222">
                  <c:v>0.78079672722528715</c:v>
                </c:pt>
                <c:pt idx="223">
                  <c:v>2.3202848463030854</c:v>
                </c:pt>
                <c:pt idx="224">
                  <c:v>27.208128655156671</c:v>
                </c:pt>
                <c:pt idx="225">
                  <c:v>100.00000000000001</c:v>
                </c:pt>
                <c:pt idx="226">
                  <c:v>17.171405262102258</c:v>
                </c:pt>
                <c:pt idx="227">
                  <c:v>2.1388325872412293</c:v>
                </c:pt>
                <c:pt idx="228">
                  <c:v>0.8291823504566701</c:v>
                </c:pt>
                <c:pt idx="229">
                  <c:v>0.62649956761273962</c:v>
                </c:pt>
                <c:pt idx="230">
                  <c:v>3.2604981122262171E-2</c:v>
                </c:pt>
                <c:pt idx="231">
                  <c:v>0.33743543875942361</c:v>
                </c:pt>
                <c:pt idx="232">
                  <c:v>0.14519206434597889</c:v>
                </c:pt>
                <c:pt idx="233">
                  <c:v>7.451489276376988E-2</c:v>
                </c:pt>
                <c:pt idx="234">
                  <c:v>0.11417096631184383</c:v>
                </c:pt>
                <c:pt idx="235">
                  <c:v>0.1239978584388987</c:v>
                </c:pt>
                <c:pt idx="236">
                  <c:v>0.25388576913594452</c:v>
                </c:pt>
                <c:pt idx="237">
                  <c:v>0.5134696177993151</c:v>
                </c:pt>
                <c:pt idx="238">
                  <c:v>1.3130409494963238</c:v>
                </c:pt>
                <c:pt idx="239">
                  <c:v>4.927164688902355</c:v>
                </c:pt>
                <c:pt idx="240">
                  <c:v>0.97750471467541</c:v>
                </c:pt>
                <c:pt idx="241">
                  <c:v>0.82616282155006304</c:v>
                </c:pt>
                <c:pt idx="242">
                  <c:v>0.14884578501374077</c:v>
                </c:pt>
                <c:pt idx="243">
                  <c:v>0.13743500499191594</c:v>
                </c:pt>
                <c:pt idx="244">
                  <c:v>0.10458171481016164</c:v>
                </c:pt>
                <c:pt idx="245">
                  <c:v>8.6645805408537505E-3</c:v>
                </c:pt>
                <c:pt idx="246">
                  <c:v>0</c:v>
                </c:pt>
                <c:pt idx="247">
                  <c:v>0</c:v>
                </c:pt>
                <c:pt idx="248">
                  <c:v>8.5249836854839819E-2</c:v>
                </c:pt>
                <c:pt idx="249">
                  <c:v>1.874056576792598E-2</c:v>
                </c:pt>
                <c:pt idx="250">
                  <c:v>1.6489786432979181</c:v>
                </c:pt>
                <c:pt idx="251">
                  <c:v>3.4912815508147395</c:v>
                </c:pt>
                <c:pt idx="252">
                  <c:v>10.518276535425139</c:v>
                </c:pt>
                <c:pt idx="253">
                  <c:v>46.402585367881052</c:v>
                </c:pt>
                <c:pt idx="254">
                  <c:v>8.6887377264378998</c:v>
                </c:pt>
                <c:pt idx="255">
                  <c:v>0.94936883598265032</c:v>
                </c:pt>
                <c:pt idx="256">
                  <c:v>2.9894519431975221E-2</c:v>
                </c:pt>
                <c:pt idx="257">
                  <c:v>8.788053449855153E-2</c:v>
                </c:pt>
                <c:pt idx="258">
                  <c:v>3.4458479046181344E-2</c:v>
                </c:pt>
                <c:pt idx="259">
                  <c:v>0.44037590868350768</c:v>
                </c:pt>
                <c:pt idx="260">
                  <c:v>0.24897934107734437</c:v>
                </c:pt>
                <c:pt idx="261">
                  <c:v>0</c:v>
                </c:pt>
                <c:pt idx="262">
                  <c:v>0.25357285862565138</c:v>
                </c:pt>
                <c:pt idx="263">
                  <c:v>0.13650133554624053</c:v>
                </c:pt>
                <c:pt idx="264">
                  <c:v>6.443484226277757E-2</c:v>
                </c:pt>
                <c:pt idx="265">
                  <c:v>0.20114076949969681</c:v>
                </c:pt>
                <c:pt idx="266">
                  <c:v>0.30182086706063982</c:v>
                </c:pt>
                <c:pt idx="267">
                  <c:v>1.0114231917354235</c:v>
                </c:pt>
                <c:pt idx="268">
                  <c:v>0.53404935659354935</c:v>
                </c:pt>
                <c:pt idx="269">
                  <c:v>0.35280133861627794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5F-470F-87EB-BD4C5B61FF44}"/>
            </c:ext>
          </c:extLst>
        </c:ser>
        <c:ser>
          <c:idx val="4"/>
          <c:order val="4"/>
          <c:tx>
            <c:strRef>
              <c:f>'Mass Spectra pH 4 neg'!$F$1</c:f>
              <c:strCache>
                <c:ptCount val="1"/>
              </c:strCache>
            </c:strRef>
          </c:tx>
          <c:spPr>
            <a:ln w="9525" cap="rnd">
              <a:solidFill>
                <a:srgbClr val="F79646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neg'!$F$2:$F$271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2.1548905057083094</c:v>
                </c:pt>
                <c:pt idx="3">
                  <c:v>0</c:v>
                </c:pt>
                <c:pt idx="4">
                  <c:v>0</c:v>
                </c:pt>
                <c:pt idx="5">
                  <c:v>0.75638367817443142</c:v>
                </c:pt>
                <c:pt idx="6">
                  <c:v>5.0183309228443225E-2</c:v>
                </c:pt>
                <c:pt idx="7">
                  <c:v>0.6902522479730383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0.70732232280312346</c:v>
                </c:pt>
                <c:pt idx="12">
                  <c:v>3.0268117664286884</c:v>
                </c:pt>
                <c:pt idx="13">
                  <c:v>0.96210860319637981</c:v>
                </c:pt>
                <c:pt idx="14">
                  <c:v>0.11696940832340974</c:v>
                </c:pt>
                <c:pt idx="15">
                  <c:v>4.2700522961258267</c:v>
                </c:pt>
                <c:pt idx="16">
                  <c:v>20.089005252607681</c:v>
                </c:pt>
                <c:pt idx="17">
                  <c:v>0.10624046593229701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4.5035865388989779E-3</c:v>
                </c:pt>
                <c:pt idx="22">
                  <c:v>0</c:v>
                </c:pt>
                <c:pt idx="23">
                  <c:v>5.5554352329725269E-2</c:v>
                </c:pt>
                <c:pt idx="24">
                  <c:v>0</c:v>
                </c:pt>
                <c:pt idx="25">
                  <c:v>0</c:v>
                </c:pt>
                <c:pt idx="26">
                  <c:v>1.0751605894160811E-2</c:v>
                </c:pt>
                <c:pt idx="27">
                  <c:v>0.15146161552145657</c:v>
                </c:pt>
                <c:pt idx="28">
                  <c:v>2.372514816497135</c:v>
                </c:pt>
                <c:pt idx="29">
                  <c:v>55.978202181830923</c:v>
                </c:pt>
                <c:pt idx="30">
                  <c:v>1.8447608644606024</c:v>
                </c:pt>
                <c:pt idx="31">
                  <c:v>0.86419728077591362</c:v>
                </c:pt>
                <c:pt idx="32">
                  <c:v>11.558407960756929</c:v>
                </c:pt>
                <c:pt idx="33">
                  <c:v>0.140588210615708</c:v>
                </c:pt>
                <c:pt idx="34">
                  <c:v>9.6372090347468783E-2</c:v>
                </c:pt>
                <c:pt idx="35">
                  <c:v>0</c:v>
                </c:pt>
                <c:pt idx="36">
                  <c:v>5.9981992248027069E-2</c:v>
                </c:pt>
                <c:pt idx="37">
                  <c:v>0</c:v>
                </c:pt>
                <c:pt idx="38">
                  <c:v>3.8436899907376504E-2</c:v>
                </c:pt>
                <c:pt idx="39">
                  <c:v>0.10573336061289224</c:v>
                </c:pt>
                <c:pt idx="40">
                  <c:v>2.9638023983332568E-2</c:v>
                </c:pt>
                <c:pt idx="41">
                  <c:v>0.24885339621477279</c:v>
                </c:pt>
                <c:pt idx="42">
                  <c:v>0.1106513979213798</c:v>
                </c:pt>
                <c:pt idx="43">
                  <c:v>0.7157210517625886</c:v>
                </c:pt>
                <c:pt idx="44">
                  <c:v>9.3217159328769977E-2</c:v>
                </c:pt>
                <c:pt idx="45">
                  <c:v>0.59087417993298286</c:v>
                </c:pt>
                <c:pt idx="46">
                  <c:v>5.0085591943974973E-3</c:v>
                </c:pt>
                <c:pt idx="47">
                  <c:v>0</c:v>
                </c:pt>
                <c:pt idx="48">
                  <c:v>0</c:v>
                </c:pt>
                <c:pt idx="49">
                  <c:v>1.7302783348013388E-2</c:v>
                </c:pt>
                <c:pt idx="50">
                  <c:v>6.019578402353469E-2</c:v>
                </c:pt>
                <c:pt idx="51">
                  <c:v>0.17820965701811237</c:v>
                </c:pt>
                <c:pt idx="52">
                  <c:v>1.244217600962628E-2</c:v>
                </c:pt>
                <c:pt idx="53">
                  <c:v>0.25939965145395383</c:v>
                </c:pt>
                <c:pt idx="54">
                  <c:v>0.14156701822865539</c:v>
                </c:pt>
                <c:pt idx="55">
                  <c:v>0.67016988615128159</c:v>
                </c:pt>
                <c:pt idx="56">
                  <c:v>0.19662487699665038</c:v>
                </c:pt>
                <c:pt idx="57">
                  <c:v>2.134286487936079</c:v>
                </c:pt>
                <c:pt idx="58">
                  <c:v>0.14158283319388751</c:v>
                </c:pt>
                <c:pt idx="59">
                  <c:v>1.2969133652053257</c:v>
                </c:pt>
                <c:pt idx="60">
                  <c:v>0.13570294067195618</c:v>
                </c:pt>
                <c:pt idx="61">
                  <c:v>0.11620913077875628</c:v>
                </c:pt>
                <c:pt idx="62">
                  <c:v>0.27808166536413514</c:v>
                </c:pt>
                <c:pt idx="63">
                  <c:v>0.46881196767434546</c:v>
                </c:pt>
                <c:pt idx="64">
                  <c:v>0.19530622930679492</c:v>
                </c:pt>
                <c:pt idx="65">
                  <c:v>8.4624665998886364E-2</c:v>
                </c:pt>
                <c:pt idx="66">
                  <c:v>0.12736503418752376</c:v>
                </c:pt>
                <c:pt idx="67">
                  <c:v>0.27185602001666931</c:v>
                </c:pt>
                <c:pt idx="68">
                  <c:v>0</c:v>
                </c:pt>
                <c:pt idx="69">
                  <c:v>0.32499053899469693</c:v>
                </c:pt>
                <c:pt idx="70">
                  <c:v>0.24600069181139736</c:v>
                </c:pt>
                <c:pt idx="71">
                  <c:v>1.0982502357465629</c:v>
                </c:pt>
                <c:pt idx="72">
                  <c:v>0.11823593107953877</c:v>
                </c:pt>
                <c:pt idx="73">
                  <c:v>0.11603929485399316</c:v>
                </c:pt>
                <c:pt idx="74">
                  <c:v>0.19418691273330591</c:v>
                </c:pt>
                <c:pt idx="75">
                  <c:v>0.13187585562713505</c:v>
                </c:pt>
                <c:pt idx="76">
                  <c:v>3.511643283271032E-2</c:v>
                </c:pt>
                <c:pt idx="77">
                  <c:v>0.22273843883572395</c:v>
                </c:pt>
                <c:pt idx="78">
                  <c:v>0.1953772520431252</c:v>
                </c:pt>
                <c:pt idx="79">
                  <c:v>0.22378047203383725</c:v>
                </c:pt>
                <c:pt idx="80">
                  <c:v>1.0432110082040397E-2</c:v>
                </c:pt>
                <c:pt idx="81">
                  <c:v>0.33839409993619368</c:v>
                </c:pt>
                <c:pt idx="82">
                  <c:v>4.8088535860621145E-2</c:v>
                </c:pt>
                <c:pt idx="83">
                  <c:v>0.19110195385276091</c:v>
                </c:pt>
                <c:pt idx="84">
                  <c:v>0.3204680694431003</c:v>
                </c:pt>
                <c:pt idx="85">
                  <c:v>1.2184817947006379</c:v>
                </c:pt>
                <c:pt idx="86">
                  <c:v>0.13530475628736263</c:v>
                </c:pt>
                <c:pt idx="87">
                  <c:v>8.6201068148305179E-2</c:v>
                </c:pt>
                <c:pt idx="88">
                  <c:v>1.1687276064089946</c:v>
                </c:pt>
                <c:pt idx="89">
                  <c:v>3.504214637705223</c:v>
                </c:pt>
                <c:pt idx="90">
                  <c:v>0.21059936323157347</c:v>
                </c:pt>
                <c:pt idx="91">
                  <c:v>0.46278889832993808</c:v>
                </c:pt>
                <c:pt idx="92">
                  <c:v>0.27013574039637156</c:v>
                </c:pt>
                <c:pt idx="93">
                  <c:v>0.11397608985443136</c:v>
                </c:pt>
                <c:pt idx="94">
                  <c:v>1.6151967893861172E-2</c:v>
                </c:pt>
                <c:pt idx="95">
                  <c:v>0.1873784374504425</c:v>
                </c:pt>
                <c:pt idx="96">
                  <c:v>0</c:v>
                </c:pt>
                <c:pt idx="97">
                  <c:v>0.31948985793513657</c:v>
                </c:pt>
                <c:pt idx="98">
                  <c:v>0.17129604750005262</c:v>
                </c:pt>
                <c:pt idx="99">
                  <c:v>0.60114564203864551</c:v>
                </c:pt>
                <c:pt idx="100">
                  <c:v>0.19223026314163266</c:v>
                </c:pt>
                <c:pt idx="101">
                  <c:v>0.26475967704241488</c:v>
                </c:pt>
                <c:pt idx="102">
                  <c:v>0</c:v>
                </c:pt>
                <c:pt idx="103">
                  <c:v>0</c:v>
                </c:pt>
                <c:pt idx="104">
                  <c:v>5.4765764143263146E-2</c:v>
                </c:pt>
                <c:pt idx="105">
                  <c:v>0.7299986635208664</c:v>
                </c:pt>
                <c:pt idx="106">
                  <c:v>1.2434368586497733</c:v>
                </c:pt>
                <c:pt idx="107">
                  <c:v>0.3029627016830001</c:v>
                </c:pt>
                <c:pt idx="108">
                  <c:v>0.13283726293107906</c:v>
                </c:pt>
                <c:pt idx="109">
                  <c:v>7.4591448828431967E-2</c:v>
                </c:pt>
                <c:pt idx="110">
                  <c:v>0.11596547465683556</c:v>
                </c:pt>
                <c:pt idx="111">
                  <c:v>0.21379342483172567</c:v>
                </c:pt>
                <c:pt idx="112">
                  <c:v>0.59433517060208507</c:v>
                </c:pt>
                <c:pt idx="113">
                  <c:v>2.4873149572383566</c:v>
                </c:pt>
                <c:pt idx="114">
                  <c:v>0.33036584151094883</c:v>
                </c:pt>
                <c:pt idx="115">
                  <c:v>0.42639571236954904</c:v>
                </c:pt>
                <c:pt idx="116">
                  <c:v>0.25908351657000367</c:v>
                </c:pt>
                <c:pt idx="117">
                  <c:v>0.61592742935760436</c:v>
                </c:pt>
                <c:pt idx="118">
                  <c:v>1.1207983340772061</c:v>
                </c:pt>
                <c:pt idx="119">
                  <c:v>0.51615042054158333</c:v>
                </c:pt>
                <c:pt idx="120">
                  <c:v>0.49787567351609457</c:v>
                </c:pt>
                <c:pt idx="121">
                  <c:v>0.72628855293599481</c:v>
                </c:pt>
                <c:pt idx="122">
                  <c:v>0.37715917052850173</c:v>
                </c:pt>
                <c:pt idx="123">
                  <c:v>0.37246243508521593</c:v>
                </c:pt>
                <c:pt idx="124">
                  <c:v>0.2371956464839316</c:v>
                </c:pt>
                <c:pt idx="125">
                  <c:v>1.6283570875111013</c:v>
                </c:pt>
                <c:pt idx="126">
                  <c:v>4.1359438717904915</c:v>
                </c:pt>
                <c:pt idx="127">
                  <c:v>7.7516342575342394</c:v>
                </c:pt>
                <c:pt idx="128">
                  <c:v>1.0962126065666682</c:v>
                </c:pt>
                <c:pt idx="129">
                  <c:v>0.77143612121306393</c:v>
                </c:pt>
                <c:pt idx="130">
                  <c:v>0.37602223231225523</c:v>
                </c:pt>
                <c:pt idx="131">
                  <c:v>0.38320676606167114</c:v>
                </c:pt>
                <c:pt idx="132">
                  <c:v>0.52177141617730827</c:v>
                </c:pt>
                <c:pt idx="133">
                  <c:v>0.63159095938343712</c:v>
                </c:pt>
                <c:pt idx="134">
                  <c:v>0.52040388892405343</c:v>
                </c:pt>
                <c:pt idx="135">
                  <c:v>0.58200519592221656</c:v>
                </c:pt>
                <c:pt idx="136">
                  <c:v>0.27883439844972396</c:v>
                </c:pt>
                <c:pt idx="137">
                  <c:v>0.25660214659986141</c:v>
                </c:pt>
                <c:pt idx="138">
                  <c:v>0.15009644975442218</c:v>
                </c:pt>
                <c:pt idx="139">
                  <c:v>0.33948201859977117</c:v>
                </c:pt>
                <c:pt idx="140">
                  <c:v>2.5751182577171647</c:v>
                </c:pt>
                <c:pt idx="141">
                  <c:v>7.6982235823019618</c:v>
                </c:pt>
                <c:pt idx="142">
                  <c:v>1.1491010737543979</c:v>
                </c:pt>
                <c:pt idx="143">
                  <c:v>0.44745777317692026</c:v>
                </c:pt>
                <c:pt idx="144">
                  <c:v>0.12334790430887556</c:v>
                </c:pt>
                <c:pt idx="145">
                  <c:v>0.13798692101294005</c:v>
                </c:pt>
                <c:pt idx="146">
                  <c:v>7.29000651589191E-2</c:v>
                </c:pt>
                <c:pt idx="147">
                  <c:v>0.29556053410552174</c:v>
                </c:pt>
                <c:pt idx="148">
                  <c:v>0.33164066098320566</c:v>
                </c:pt>
                <c:pt idx="149">
                  <c:v>0.29536727338757196</c:v>
                </c:pt>
                <c:pt idx="150">
                  <c:v>0.29244330034227423</c:v>
                </c:pt>
                <c:pt idx="151">
                  <c:v>0.43650224878369398</c:v>
                </c:pt>
                <c:pt idx="152">
                  <c:v>0</c:v>
                </c:pt>
                <c:pt idx="153">
                  <c:v>0.1418661027377745</c:v>
                </c:pt>
                <c:pt idx="154">
                  <c:v>0.60929660039605915</c:v>
                </c:pt>
                <c:pt idx="155">
                  <c:v>1.0783696952214186</c:v>
                </c:pt>
                <c:pt idx="156">
                  <c:v>0.35370823789910621</c:v>
                </c:pt>
                <c:pt idx="157">
                  <c:v>0.2683768083079795</c:v>
                </c:pt>
                <c:pt idx="158">
                  <c:v>0.1203468826857633</c:v>
                </c:pt>
                <c:pt idx="159">
                  <c:v>0.35146057340825598</c:v>
                </c:pt>
                <c:pt idx="160">
                  <c:v>0.24908635469459595</c:v>
                </c:pt>
                <c:pt idx="161">
                  <c:v>0.16352261580380015</c:v>
                </c:pt>
                <c:pt idx="162">
                  <c:v>0.12592985885513663</c:v>
                </c:pt>
                <c:pt idx="163">
                  <c:v>9.7733367336453436E-2</c:v>
                </c:pt>
                <c:pt idx="164">
                  <c:v>0.21610197429588252</c:v>
                </c:pt>
                <c:pt idx="165">
                  <c:v>0.2123832843329429</c:v>
                </c:pt>
                <c:pt idx="166">
                  <c:v>8.4198525165774848E-2</c:v>
                </c:pt>
                <c:pt idx="167">
                  <c:v>0.30942086438729688</c:v>
                </c:pt>
                <c:pt idx="168">
                  <c:v>0.30336627893853685</c:v>
                </c:pt>
                <c:pt idx="169">
                  <c:v>1.274969580958522</c:v>
                </c:pt>
                <c:pt idx="170">
                  <c:v>0.16218929295436077</c:v>
                </c:pt>
                <c:pt idx="171">
                  <c:v>0.10528505214421986</c:v>
                </c:pt>
                <c:pt idx="172">
                  <c:v>0.1224353740565423</c:v>
                </c:pt>
                <c:pt idx="173">
                  <c:v>6.7368528486006884E-2</c:v>
                </c:pt>
                <c:pt idx="174">
                  <c:v>6.1002906177788821E-2</c:v>
                </c:pt>
                <c:pt idx="175">
                  <c:v>0.20616274356245812</c:v>
                </c:pt>
                <c:pt idx="176">
                  <c:v>0.12993688980206566</c:v>
                </c:pt>
                <c:pt idx="177">
                  <c:v>8.7651207230660458E-2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11.403576003398964</c:v>
                </c:pt>
                <c:pt idx="182">
                  <c:v>23.08099483907818</c:v>
                </c:pt>
                <c:pt idx="183">
                  <c:v>6.3045962082847824</c:v>
                </c:pt>
                <c:pt idx="184">
                  <c:v>2.1935311218144244</c:v>
                </c:pt>
                <c:pt idx="185">
                  <c:v>0.37659874517918707</c:v>
                </c:pt>
                <c:pt idx="186">
                  <c:v>0.13136297494297966</c:v>
                </c:pt>
                <c:pt idx="187">
                  <c:v>0.13470555899621819</c:v>
                </c:pt>
                <c:pt idx="188">
                  <c:v>0</c:v>
                </c:pt>
                <c:pt idx="189">
                  <c:v>0.15083468152422935</c:v>
                </c:pt>
                <c:pt idx="190">
                  <c:v>0.36484026108542461</c:v>
                </c:pt>
                <c:pt idx="191">
                  <c:v>8.7916409874488025E-2</c:v>
                </c:pt>
                <c:pt idx="192">
                  <c:v>0.75228081860468976</c:v>
                </c:pt>
                <c:pt idx="193">
                  <c:v>1.5324564402749905</c:v>
                </c:pt>
                <c:pt idx="194">
                  <c:v>0.65768981386211867</c:v>
                </c:pt>
                <c:pt idx="195">
                  <c:v>0</c:v>
                </c:pt>
                <c:pt idx="196">
                  <c:v>0.43059555890193457</c:v>
                </c:pt>
                <c:pt idx="197">
                  <c:v>2.7334187734802287</c:v>
                </c:pt>
                <c:pt idx="198">
                  <c:v>0.70839550048579381</c:v>
                </c:pt>
                <c:pt idx="199">
                  <c:v>0.19781085652919334</c:v>
                </c:pt>
                <c:pt idx="200">
                  <c:v>0.55857085488413938</c:v>
                </c:pt>
                <c:pt idx="201">
                  <c:v>0.19156581216043633</c:v>
                </c:pt>
                <c:pt idx="202">
                  <c:v>0.13508817124774133</c:v>
                </c:pt>
                <c:pt idx="203">
                  <c:v>0.27433662376670492</c:v>
                </c:pt>
                <c:pt idx="204">
                  <c:v>5.5720079468784184E-2</c:v>
                </c:pt>
                <c:pt idx="205">
                  <c:v>2.9658145822284609E-2</c:v>
                </c:pt>
                <c:pt idx="206">
                  <c:v>0.16596293720063923</c:v>
                </c:pt>
                <c:pt idx="207">
                  <c:v>0.17943999954505058</c:v>
                </c:pt>
                <c:pt idx="208">
                  <c:v>4.4523858697801781E-2</c:v>
                </c:pt>
                <c:pt idx="209">
                  <c:v>0.63025586670642841</c:v>
                </c:pt>
                <c:pt idx="210">
                  <c:v>1.3064858948180516</c:v>
                </c:pt>
                <c:pt idx="211">
                  <c:v>4.3808379429927484</c:v>
                </c:pt>
                <c:pt idx="212">
                  <c:v>0.61315252179520863</c:v>
                </c:pt>
                <c:pt idx="213">
                  <c:v>0.53875200695790459</c:v>
                </c:pt>
                <c:pt idx="214">
                  <c:v>0</c:v>
                </c:pt>
                <c:pt idx="215">
                  <c:v>9.1557301108707703E-2</c:v>
                </c:pt>
                <c:pt idx="216">
                  <c:v>1.0380401231433573E-2</c:v>
                </c:pt>
                <c:pt idx="217">
                  <c:v>0</c:v>
                </c:pt>
                <c:pt idx="218">
                  <c:v>3.0700824986711034E-2</c:v>
                </c:pt>
                <c:pt idx="219">
                  <c:v>0</c:v>
                </c:pt>
                <c:pt idx="220">
                  <c:v>0.237645475972764</c:v>
                </c:pt>
                <c:pt idx="221">
                  <c:v>0.3170104603893158</c:v>
                </c:pt>
                <c:pt idx="222">
                  <c:v>0.71163100293498871</c:v>
                </c:pt>
                <c:pt idx="223">
                  <c:v>2.1384163223133204</c:v>
                </c:pt>
                <c:pt idx="224">
                  <c:v>21.189113493421623</c:v>
                </c:pt>
                <c:pt idx="225">
                  <c:v>100</c:v>
                </c:pt>
                <c:pt idx="226">
                  <c:v>18.129781971605702</c:v>
                </c:pt>
                <c:pt idx="227">
                  <c:v>2.1123626349599749</c:v>
                </c:pt>
                <c:pt idx="228">
                  <c:v>0.67687963074468172</c:v>
                </c:pt>
                <c:pt idx="229">
                  <c:v>0.72444312947634393</c:v>
                </c:pt>
                <c:pt idx="230">
                  <c:v>0.1636657955748971</c:v>
                </c:pt>
                <c:pt idx="231">
                  <c:v>0.86203957974280609</c:v>
                </c:pt>
                <c:pt idx="232">
                  <c:v>0.36350204290185345</c:v>
                </c:pt>
                <c:pt idx="233">
                  <c:v>0.21679054280887655</c:v>
                </c:pt>
                <c:pt idx="234">
                  <c:v>0.14656153083448092</c:v>
                </c:pt>
                <c:pt idx="235">
                  <c:v>0</c:v>
                </c:pt>
                <c:pt idx="236">
                  <c:v>1.925072118571667E-2</c:v>
                </c:pt>
                <c:pt idx="237">
                  <c:v>0.70692672758817932</c:v>
                </c:pt>
                <c:pt idx="238">
                  <c:v>1.2598426631913777</c:v>
                </c:pt>
                <c:pt idx="239">
                  <c:v>5.0464730900079626</c:v>
                </c:pt>
                <c:pt idx="240">
                  <c:v>1.3467130950191097</c:v>
                </c:pt>
                <c:pt idx="241">
                  <c:v>1.1150787687248576</c:v>
                </c:pt>
                <c:pt idx="242">
                  <c:v>8.1479755578447818E-2</c:v>
                </c:pt>
                <c:pt idx="243">
                  <c:v>8.4882608249694916E-2</c:v>
                </c:pt>
                <c:pt idx="244">
                  <c:v>0.10773465238184156</c:v>
                </c:pt>
                <c:pt idx="245">
                  <c:v>0.22989906287648612</c:v>
                </c:pt>
                <c:pt idx="246">
                  <c:v>0</c:v>
                </c:pt>
                <c:pt idx="247">
                  <c:v>0</c:v>
                </c:pt>
                <c:pt idx="248">
                  <c:v>9.2073936057651726E-2</c:v>
                </c:pt>
                <c:pt idx="249">
                  <c:v>0.11131194862646634</c:v>
                </c:pt>
                <c:pt idx="250">
                  <c:v>1.1227173908944357</c:v>
                </c:pt>
                <c:pt idx="251">
                  <c:v>2.9702607061128168</c:v>
                </c:pt>
                <c:pt idx="252">
                  <c:v>9.4198372189054549</c:v>
                </c:pt>
                <c:pt idx="253">
                  <c:v>48.465582546003255</c:v>
                </c:pt>
                <c:pt idx="254">
                  <c:v>10.472357026126483</c:v>
                </c:pt>
                <c:pt idx="255">
                  <c:v>1.4178916116524267</c:v>
                </c:pt>
                <c:pt idx="256">
                  <c:v>0.20406605987856039</c:v>
                </c:pt>
                <c:pt idx="257">
                  <c:v>3.689803071752179E-2</c:v>
                </c:pt>
                <c:pt idx="258">
                  <c:v>6.0200598808841897E-2</c:v>
                </c:pt>
                <c:pt idx="259">
                  <c:v>1.1266898003403605</c:v>
                </c:pt>
                <c:pt idx="260">
                  <c:v>0.65768211846176639</c:v>
                </c:pt>
                <c:pt idx="261">
                  <c:v>0</c:v>
                </c:pt>
                <c:pt idx="262">
                  <c:v>0.15370680359229025</c:v>
                </c:pt>
                <c:pt idx="263">
                  <c:v>5.0771147622033469E-2</c:v>
                </c:pt>
                <c:pt idx="264">
                  <c:v>0.18316414175697499</c:v>
                </c:pt>
                <c:pt idx="265">
                  <c:v>0</c:v>
                </c:pt>
                <c:pt idx="266">
                  <c:v>0.42458991386112438</c:v>
                </c:pt>
                <c:pt idx="267">
                  <c:v>0.86746016183761043</c:v>
                </c:pt>
                <c:pt idx="268">
                  <c:v>0.14805262702049876</c:v>
                </c:pt>
                <c:pt idx="269">
                  <c:v>0.39178415457583582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5F-470F-87EB-BD4C5B61FF44}"/>
            </c:ext>
          </c:extLst>
        </c:ser>
        <c:ser>
          <c:idx val="5"/>
          <c:order val="5"/>
          <c:tx>
            <c:strRef>
              <c:f>'Mass Spectra pH 4 neg'!$G$1</c:f>
              <c:strCache>
                <c:ptCount val="1"/>
              </c:strCache>
            </c:strRef>
          </c:tx>
          <c:spPr>
            <a:ln w="9525" cap="rnd">
              <a:solidFill>
                <a:srgbClr val="F79646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neg'!$G$2:$G$271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4.5306331966618538</c:v>
                </c:pt>
                <c:pt idx="3">
                  <c:v>0</c:v>
                </c:pt>
                <c:pt idx="4">
                  <c:v>0</c:v>
                </c:pt>
                <c:pt idx="5">
                  <c:v>0.98134719192291497</c:v>
                </c:pt>
                <c:pt idx="6">
                  <c:v>0</c:v>
                </c:pt>
                <c:pt idx="7">
                  <c:v>0.68334323270536046</c:v>
                </c:pt>
                <c:pt idx="8">
                  <c:v>0</c:v>
                </c:pt>
                <c:pt idx="9">
                  <c:v>5.4077201004005593E-2</c:v>
                </c:pt>
                <c:pt idx="10">
                  <c:v>3.0827791187328868E-2</c:v>
                </c:pt>
                <c:pt idx="11">
                  <c:v>1.5231775007804975</c:v>
                </c:pt>
                <c:pt idx="12">
                  <c:v>4.1850812202538608</c:v>
                </c:pt>
                <c:pt idx="13">
                  <c:v>1.3973100090380126</c:v>
                </c:pt>
                <c:pt idx="14">
                  <c:v>0.17619347339761474</c:v>
                </c:pt>
                <c:pt idx="15">
                  <c:v>6.4775104602817715</c:v>
                </c:pt>
                <c:pt idx="16">
                  <c:v>22.926344266846659</c:v>
                </c:pt>
                <c:pt idx="17">
                  <c:v>0.27389028210620575</c:v>
                </c:pt>
                <c:pt idx="18">
                  <c:v>0.11235936768979056</c:v>
                </c:pt>
                <c:pt idx="19">
                  <c:v>2.468890106979833E-2</c:v>
                </c:pt>
                <c:pt idx="20">
                  <c:v>0</c:v>
                </c:pt>
                <c:pt idx="21">
                  <c:v>1.4910113300547841E-2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3.9740230055046212E-2</c:v>
                </c:pt>
                <c:pt idx="26">
                  <c:v>5.2864555232192819E-3</c:v>
                </c:pt>
                <c:pt idx="27">
                  <c:v>0.31924616759682312</c:v>
                </c:pt>
                <c:pt idx="28">
                  <c:v>2.6641971392655344</c:v>
                </c:pt>
                <c:pt idx="29">
                  <c:v>62.665358992724208</c:v>
                </c:pt>
                <c:pt idx="30">
                  <c:v>4.3218239934189882</c:v>
                </c:pt>
                <c:pt idx="31">
                  <c:v>1.4542138927681918</c:v>
                </c:pt>
                <c:pt idx="32">
                  <c:v>15.259201547581231</c:v>
                </c:pt>
                <c:pt idx="33">
                  <c:v>0.18620635822516526</c:v>
                </c:pt>
                <c:pt idx="34">
                  <c:v>0.26068963087615787</c:v>
                </c:pt>
                <c:pt idx="35">
                  <c:v>0</c:v>
                </c:pt>
                <c:pt idx="36">
                  <c:v>4.8379005275845611E-3</c:v>
                </c:pt>
                <c:pt idx="37">
                  <c:v>0.13020856996050353</c:v>
                </c:pt>
                <c:pt idx="38">
                  <c:v>0.10024219638473406</c:v>
                </c:pt>
                <c:pt idx="39">
                  <c:v>0.37610557139329848</c:v>
                </c:pt>
                <c:pt idx="40">
                  <c:v>0</c:v>
                </c:pt>
                <c:pt idx="41">
                  <c:v>0.18755903593340409</c:v>
                </c:pt>
                <c:pt idx="42">
                  <c:v>9.8874484195915463E-2</c:v>
                </c:pt>
                <c:pt idx="43">
                  <c:v>0.95901378516748426</c:v>
                </c:pt>
                <c:pt idx="44">
                  <c:v>0.14203424566623402</c:v>
                </c:pt>
                <c:pt idx="45">
                  <c:v>0.82164572382819334</c:v>
                </c:pt>
                <c:pt idx="46">
                  <c:v>5.2579945599243443E-2</c:v>
                </c:pt>
                <c:pt idx="47">
                  <c:v>0.10411632149133884</c:v>
                </c:pt>
                <c:pt idx="48">
                  <c:v>5.6533167730061347E-2</c:v>
                </c:pt>
                <c:pt idx="49">
                  <c:v>6.1199715342242271E-2</c:v>
                </c:pt>
                <c:pt idx="50">
                  <c:v>0</c:v>
                </c:pt>
                <c:pt idx="51">
                  <c:v>9.4660970473922509E-2</c:v>
                </c:pt>
                <c:pt idx="52">
                  <c:v>4.6675701460496703E-2</c:v>
                </c:pt>
                <c:pt idx="53">
                  <c:v>0.23819134465868244</c:v>
                </c:pt>
                <c:pt idx="54">
                  <c:v>1.2034823228968417E-2</c:v>
                </c:pt>
                <c:pt idx="55">
                  <c:v>0.80463039153027893</c:v>
                </c:pt>
                <c:pt idx="56">
                  <c:v>0.16426255628395334</c:v>
                </c:pt>
                <c:pt idx="57">
                  <c:v>2.7157033948188123</c:v>
                </c:pt>
                <c:pt idx="58">
                  <c:v>0</c:v>
                </c:pt>
                <c:pt idx="59">
                  <c:v>1.2769534019267255</c:v>
                </c:pt>
                <c:pt idx="60">
                  <c:v>0.14104917861520933</c:v>
                </c:pt>
                <c:pt idx="61">
                  <c:v>0.40211896450190837</c:v>
                </c:pt>
                <c:pt idx="62">
                  <c:v>7.048224385016931E-2</c:v>
                </c:pt>
                <c:pt idx="63">
                  <c:v>0.77066406150326339</c:v>
                </c:pt>
                <c:pt idx="64">
                  <c:v>0.33711032300381233</c:v>
                </c:pt>
                <c:pt idx="65">
                  <c:v>0.27370012566975865</c:v>
                </c:pt>
                <c:pt idx="66">
                  <c:v>0.24946955394286038</c:v>
                </c:pt>
                <c:pt idx="67">
                  <c:v>0.2146611608079381</c:v>
                </c:pt>
                <c:pt idx="68">
                  <c:v>0.3637015113669273</c:v>
                </c:pt>
                <c:pt idx="69">
                  <c:v>0.40314974310256818</c:v>
                </c:pt>
                <c:pt idx="70">
                  <c:v>0.34937736802848018</c:v>
                </c:pt>
                <c:pt idx="71">
                  <c:v>1.41225621876341</c:v>
                </c:pt>
                <c:pt idx="72">
                  <c:v>0.11109157798305039</c:v>
                </c:pt>
                <c:pt idx="73">
                  <c:v>0</c:v>
                </c:pt>
                <c:pt idx="74">
                  <c:v>9.4771608642005997E-2</c:v>
                </c:pt>
                <c:pt idx="75">
                  <c:v>0.16189472088926721</c:v>
                </c:pt>
                <c:pt idx="76">
                  <c:v>2.3290444814754889E-2</c:v>
                </c:pt>
                <c:pt idx="77">
                  <c:v>0.16872783562604823</c:v>
                </c:pt>
                <c:pt idx="78">
                  <c:v>0.50800397202534242</c:v>
                </c:pt>
                <c:pt idx="79">
                  <c:v>9.5345411751526221E-2</c:v>
                </c:pt>
                <c:pt idx="80">
                  <c:v>9.2786874071161374E-2</c:v>
                </c:pt>
                <c:pt idx="81">
                  <c:v>0.3695582840408877</c:v>
                </c:pt>
                <c:pt idx="82">
                  <c:v>4.1706203532000226E-2</c:v>
                </c:pt>
                <c:pt idx="83">
                  <c:v>0.34032652463690011</c:v>
                </c:pt>
                <c:pt idx="84">
                  <c:v>0.43801609909913591</c:v>
                </c:pt>
                <c:pt idx="85">
                  <c:v>1.5669428814251383</c:v>
                </c:pt>
                <c:pt idx="86">
                  <c:v>0.21124245705120684</c:v>
                </c:pt>
                <c:pt idx="87">
                  <c:v>0.13125009197618784</c:v>
                </c:pt>
                <c:pt idx="88">
                  <c:v>1.2108749882033525</c:v>
                </c:pt>
                <c:pt idx="89">
                  <c:v>4.9524330383443758</c:v>
                </c:pt>
                <c:pt idx="90">
                  <c:v>0.75004496514062802</c:v>
                </c:pt>
                <c:pt idx="91">
                  <c:v>0.40347111307730144</c:v>
                </c:pt>
                <c:pt idx="92">
                  <c:v>0.13988253892609953</c:v>
                </c:pt>
                <c:pt idx="93">
                  <c:v>0.39975763270272408</c:v>
                </c:pt>
                <c:pt idx="94">
                  <c:v>0.24415399949149166</c:v>
                </c:pt>
                <c:pt idx="95">
                  <c:v>0.34941549656915771</c:v>
                </c:pt>
                <c:pt idx="96">
                  <c:v>0</c:v>
                </c:pt>
                <c:pt idx="97">
                  <c:v>0.12909943806124158</c:v>
                </c:pt>
                <c:pt idx="98">
                  <c:v>0.28392987704209388</c:v>
                </c:pt>
                <c:pt idx="99">
                  <c:v>0.84704512890788652</c:v>
                </c:pt>
                <c:pt idx="100">
                  <c:v>0.22833788172223443</c:v>
                </c:pt>
                <c:pt idx="101">
                  <c:v>0.37456505648262894</c:v>
                </c:pt>
                <c:pt idx="102">
                  <c:v>4.8864513136889658E-2</c:v>
                </c:pt>
                <c:pt idx="103">
                  <c:v>0.222728192676314</c:v>
                </c:pt>
                <c:pt idx="104">
                  <c:v>0</c:v>
                </c:pt>
                <c:pt idx="105">
                  <c:v>0.95770182725911779</c:v>
                </c:pt>
                <c:pt idx="106">
                  <c:v>1.4745474774711669</c:v>
                </c:pt>
                <c:pt idx="107">
                  <c:v>0.50449502909311394</c:v>
                </c:pt>
                <c:pt idx="108">
                  <c:v>0.20434341157207137</c:v>
                </c:pt>
                <c:pt idx="109">
                  <c:v>8.3220121065286229E-2</c:v>
                </c:pt>
                <c:pt idx="110">
                  <c:v>0.16214528174495568</c:v>
                </c:pt>
                <c:pt idx="111">
                  <c:v>7.2523248101428781E-2</c:v>
                </c:pt>
                <c:pt idx="112">
                  <c:v>0.91384878751004173</c:v>
                </c:pt>
                <c:pt idx="113">
                  <c:v>3.4448558106816471</c:v>
                </c:pt>
                <c:pt idx="114">
                  <c:v>0.5385247657320853</c:v>
                </c:pt>
                <c:pt idx="115">
                  <c:v>0.74643971770506223</c:v>
                </c:pt>
                <c:pt idx="116">
                  <c:v>0.91274510857484581</c:v>
                </c:pt>
                <c:pt idx="117">
                  <c:v>1.3687422767821598</c:v>
                </c:pt>
                <c:pt idx="118">
                  <c:v>2.6306258109883882</c:v>
                </c:pt>
                <c:pt idx="119">
                  <c:v>1.8007692128530295</c:v>
                </c:pt>
                <c:pt idx="120">
                  <c:v>0.71436867409628568</c:v>
                </c:pt>
                <c:pt idx="121">
                  <c:v>1.0338736882163391</c:v>
                </c:pt>
                <c:pt idx="122">
                  <c:v>0.2330103922579389</c:v>
                </c:pt>
                <c:pt idx="123">
                  <c:v>0.62075338139301317</c:v>
                </c:pt>
                <c:pt idx="124">
                  <c:v>0.2174105345050702</c:v>
                </c:pt>
                <c:pt idx="125">
                  <c:v>1.5198094880820328</c:v>
                </c:pt>
                <c:pt idx="126">
                  <c:v>5.0046840423674386</c:v>
                </c:pt>
                <c:pt idx="127">
                  <c:v>9.5457654103856786</c:v>
                </c:pt>
                <c:pt idx="128">
                  <c:v>1.6610595106958022</c:v>
                </c:pt>
                <c:pt idx="129">
                  <c:v>0.30185278238486768</c:v>
                </c:pt>
                <c:pt idx="130">
                  <c:v>0.26177265085922352</c:v>
                </c:pt>
                <c:pt idx="131">
                  <c:v>0.50856507800868689</c:v>
                </c:pt>
                <c:pt idx="132">
                  <c:v>0.84943321218956158</c:v>
                </c:pt>
                <c:pt idx="133">
                  <c:v>0.79306428106462523</c:v>
                </c:pt>
                <c:pt idx="134">
                  <c:v>1.0149518514012268</c:v>
                </c:pt>
                <c:pt idx="135">
                  <c:v>1.4531376724931999</c:v>
                </c:pt>
                <c:pt idx="136">
                  <c:v>0.79555977098689534</c:v>
                </c:pt>
                <c:pt idx="137">
                  <c:v>0.67247783303607078</c:v>
                </c:pt>
                <c:pt idx="138">
                  <c:v>0</c:v>
                </c:pt>
                <c:pt idx="139">
                  <c:v>0.57270676311160496</c:v>
                </c:pt>
                <c:pt idx="140">
                  <c:v>3.6142509936986191</c:v>
                </c:pt>
                <c:pt idx="141">
                  <c:v>10.574622749206766</c:v>
                </c:pt>
                <c:pt idx="142">
                  <c:v>1.615783068842124</c:v>
                </c:pt>
                <c:pt idx="143">
                  <c:v>0.64667442625349691</c:v>
                </c:pt>
                <c:pt idx="144">
                  <c:v>0.21778730473264749</c:v>
                </c:pt>
                <c:pt idx="145">
                  <c:v>0.31707068322364323</c:v>
                </c:pt>
                <c:pt idx="146">
                  <c:v>0.24615036177856384</c:v>
                </c:pt>
                <c:pt idx="147">
                  <c:v>0.2220501242027513</c:v>
                </c:pt>
                <c:pt idx="148">
                  <c:v>0.49175894952567245</c:v>
                </c:pt>
                <c:pt idx="149">
                  <c:v>0.28379049805384438</c:v>
                </c:pt>
                <c:pt idx="150">
                  <c:v>0.74341395791548215</c:v>
                </c:pt>
                <c:pt idx="151">
                  <c:v>0.94165805253989598</c:v>
                </c:pt>
                <c:pt idx="152">
                  <c:v>0</c:v>
                </c:pt>
                <c:pt idx="153">
                  <c:v>0.37289919846863756</c:v>
                </c:pt>
                <c:pt idx="154">
                  <c:v>0.36006902824405618</c:v>
                </c:pt>
                <c:pt idx="155">
                  <c:v>2.0270806944782982</c:v>
                </c:pt>
                <c:pt idx="156">
                  <c:v>0.39274331541372487</c:v>
                </c:pt>
                <c:pt idx="157">
                  <c:v>0.56041122169455471</c:v>
                </c:pt>
                <c:pt idx="158">
                  <c:v>0.2836714870824113</c:v>
                </c:pt>
                <c:pt idx="159">
                  <c:v>0.87944023207452859</c:v>
                </c:pt>
                <c:pt idx="160">
                  <c:v>0.38364614508135808</c:v>
                </c:pt>
                <c:pt idx="161">
                  <c:v>0</c:v>
                </c:pt>
                <c:pt idx="162">
                  <c:v>0.21463319302190328</c:v>
                </c:pt>
                <c:pt idx="163">
                  <c:v>0.27017534293079931</c:v>
                </c:pt>
                <c:pt idx="164">
                  <c:v>0.22803374708726995</c:v>
                </c:pt>
                <c:pt idx="165">
                  <c:v>0.14620017191786458</c:v>
                </c:pt>
                <c:pt idx="166">
                  <c:v>0.35771342450536542</c:v>
                </c:pt>
                <c:pt idx="167">
                  <c:v>0.15462968431185181</c:v>
                </c:pt>
                <c:pt idx="168">
                  <c:v>0.83157088711714233</c:v>
                </c:pt>
                <c:pt idx="169">
                  <c:v>1.1585368829468463</c:v>
                </c:pt>
                <c:pt idx="170">
                  <c:v>0.25246864899088217</c:v>
                </c:pt>
                <c:pt idx="171">
                  <c:v>0.45540152020363484</c:v>
                </c:pt>
                <c:pt idx="172">
                  <c:v>1.3814629650334129E-2</c:v>
                </c:pt>
                <c:pt idx="173">
                  <c:v>5.7444364720665705E-2</c:v>
                </c:pt>
                <c:pt idx="174">
                  <c:v>0.14063685368776152</c:v>
                </c:pt>
                <c:pt idx="175">
                  <c:v>0.30715476589498902</c:v>
                </c:pt>
                <c:pt idx="176">
                  <c:v>0.1434937476179384</c:v>
                </c:pt>
                <c:pt idx="177">
                  <c:v>0.18162631505828988</c:v>
                </c:pt>
                <c:pt idx="178">
                  <c:v>0.25730624770214516</c:v>
                </c:pt>
                <c:pt idx="179">
                  <c:v>0</c:v>
                </c:pt>
                <c:pt idx="180">
                  <c:v>0</c:v>
                </c:pt>
                <c:pt idx="181">
                  <c:v>22.328836647105515</c:v>
                </c:pt>
                <c:pt idx="182">
                  <c:v>46.415440308280481</c:v>
                </c:pt>
                <c:pt idx="183">
                  <c:v>8.1741397905775628</c:v>
                </c:pt>
                <c:pt idx="184">
                  <c:v>3.3975715911359363</c:v>
                </c:pt>
                <c:pt idx="185">
                  <c:v>0.72178824168373112</c:v>
                </c:pt>
                <c:pt idx="186">
                  <c:v>0</c:v>
                </c:pt>
                <c:pt idx="187">
                  <c:v>0.12672537701935985</c:v>
                </c:pt>
                <c:pt idx="188">
                  <c:v>0</c:v>
                </c:pt>
                <c:pt idx="189">
                  <c:v>0.28338263552393883</c:v>
                </c:pt>
                <c:pt idx="190">
                  <c:v>0.42236476575861304</c:v>
                </c:pt>
                <c:pt idx="191">
                  <c:v>0</c:v>
                </c:pt>
                <c:pt idx="192">
                  <c:v>2.3166210722543457</c:v>
                </c:pt>
                <c:pt idx="193">
                  <c:v>4.4726079240166472</c:v>
                </c:pt>
                <c:pt idx="194">
                  <c:v>1.8457191540738691</c:v>
                </c:pt>
                <c:pt idx="195">
                  <c:v>0.42392877109639043</c:v>
                </c:pt>
                <c:pt idx="196">
                  <c:v>0.35777539245512946</c:v>
                </c:pt>
                <c:pt idx="197">
                  <c:v>2.9230689241143293</c:v>
                </c:pt>
                <c:pt idx="198">
                  <c:v>1.0561738469576576</c:v>
                </c:pt>
                <c:pt idx="199">
                  <c:v>6.467159659898537E-3</c:v>
                </c:pt>
                <c:pt idx="200">
                  <c:v>0.1666287197767978</c:v>
                </c:pt>
                <c:pt idx="201">
                  <c:v>0.38859238608564889</c:v>
                </c:pt>
                <c:pt idx="202">
                  <c:v>0.17746743610151561</c:v>
                </c:pt>
                <c:pt idx="203">
                  <c:v>0.18232325624381635</c:v>
                </c:pt>
                <c:pt idx="204">
                  <c:v>7.3482444812163733E-2</c:v>
                </c:pt>
                <c:pt idx="205">
                  <c:v>0.10547197642739933</c:v>
                </c:pt>
                <c:pt idx="206">
                  <c:v>0.36307963035197433</c:v>
                </c:pt>
                <c:pt idx="207">
                  <c:v>0.25075171504687171</c:v>
                </c:pt>
                <c:pt idx="208">
                  <c:v>0.48896711519915576</c:v>
                </c:pt>
                <c:pt idx="209">
                  <c:v>0.98085777611306524</c:v>
                </c:pt>
                <c:pt idx="210">
                  <c:v>1.166286683177068</c:v>
                </c:pt>
                <c:pt idx="211">
                  <c:v>5.0536762418851753</c:v>
                </c:pt>
                <c:pt idx="212">
                  <c:v>1.3658831837477921</c:v>
                </c:pt>
                <c:pt idx="213">
                  <c:v>0.4550758427540888</c:v>
                </c:pt>
                <c:pt idx="214">
                  <c:v>0.33075624723772079</c:v>
                </c:pt>
                <c:pt idx="215">
                  <c:v>0.18347875150013973</c:v>
                </c:pt>
                <c:pt idx="216">
                  <c:v>2.7576303632796208E-2</c:v>
                </c:pt>
                <c:pt idx="217">
                  <c:v>0</c:v>
                </c:pt>
                <c:pt idx="218">
                  <c:v>0.10712703403270524</c:v>
                </c:pt>
                <c:pt idx="219">
                  <c:v>0.1370975771402009</c:v>
                </c:pt>
                <c:pt idx="220">
                  <c:v>0.35332205378984144</c:v>
                </c:pt>
                <c:pt idx="221">
                  <c:v>0.24311755675625366</c:v>
                </c:pt>
                <c:pt idx="222">
                  <c:v>0.61677718151479677</c:v>
                </c:pt>
                <c:pt idx="223">
                  <c:v>3.0313647585496772</c:v>
                </c:pt>
                <c:pt idx="224">
                  <c:v>23.634217424193924</c:v>
                </c:pt>
                <c:pt idx="225">
                  <c:v>100</c:v>
                </c:pt>
                <c:pt idx="226">
                  <c:v>20.698333705376129</c:v>
                </c:pt>
                <c:pt idx="227">
                  <c:v>3.4204240414112066</c:v>
                </c:pt>
                <c:pt idx="228">
                  <c:v>1.6164058374050323</c:v>
                </c:pt>
                <c:pt idx="229">
                  <c:v>1.3811483838857395</c:v>
                </c:pt>
                <c:pt idx="230">
                  <c:v>0.29781195537915006</c:v>
                </c:pt>
                <c:pt idx="231">
                  <c:v>2.1175901641080257</c:v>
                </c:pt>
                <c:pt idx="232">
                  <c:v>1.2322265614534955</c:v>
                </c:pt>
                <c:pt idx="233">
                  <c:v>0.31141984058544225</c:v>
                </c:pt>
                <c:pt idx="234">
                  <c:v>0.18240041008688304</c:v>
                </c:pt>
                <c:pt idx="235">
                  <c:v>0.13439386537004788</c:v>
                </c:pt>
                <c:pt idx="236">
                  <c:v>8.5335614190370931E-2</c:v>
                </c:pt>
                <c:pt idx="237">
                  <c:v>0.39039847505319791</c:v>
                </c:pt>
                <c:pt idx="238">
                  <c:v>0.8084431612702716</c:v>
                </c:pt>
                <c:pt idx="239">
                  <c:v>5.5773710029674683</c:v>
                </c:pt>
                <c:pt idx="240">
                  <c:v>1.4711692649254076</c:v>
                </c:pt>
                <c:pt idx="241">
                  <c:v>1.1278557937971785</c:v>
                </c:pt>
                <c:pt idx="242">
                  <c:v>9.973581120554062E-2</c:v>
                </c:pt>
                <c:pt idx="243">
                  <c:v>0.25465975796377666</c:v>
                </c:pt>
                <c:pt idx="244">
                  <c:v>0.1585208198987024</c:v>
                </c:pt>
                <c:pt idx="245">
                  <c:v>0.27119566633149916</c:v>
                </c:pt>
                <c:pt idx="246">
                  <c:v>0</c:v>
                </c:pt>
                <c:pt idx="247">
                  <c:v>0</c:v>
                </c:pt>
                <c:pt idx="248">
                  <c:v>0.60876505709494588</c:v>
                </c:pt>
                <c:pt idx="249">
                  <c:v>0.72426225179595816</c:v>
                </c:pt>
                <c:pt idx="250">
                  <c:v>1.8066036263736112</c:v>
                </c:pt>
                <c:pt idx="251">
                  <c:v>4.3676421285302016</c:v>
                </c:pt>
                <c:pt idx="252">
                  <c:v>13.104621602799373</c:v>
                </c:pt>
                <c:pt idx="253">
                  <c:v>66.804813737022968</c:v>
                </c:pt>
                <c:pt idx="254">
                  <c:v>13.191291272029805</c:v>
                </c:pt>
                <c:pt idx="255">
                  <c:v>1.6196470464443449</c:v>
                </c:pt>
                <c:pt idx="256">
                  <c:v>0.12836881783332124</c:v>
                </c:pt>
                <c:pt idx="257">
                  <c:v>4.4020029907126432E-2</c:v>
                </c:pt>
                <c:pt idx="258">
                  <c:v>6.7539831214956908E-2</c:v>
                </c:pt>
                <c:pt idx="259">
                  <c:v>1.0970192101857239</c:v>
                </c:pt>
                <c:pt idx="260">
                  <c:v>1.2143612450254928</c:v>
                </c:pt>
                <c:pt idx="261">
                  <c:v>0</c:v>
                </c:pt>
                <c:pt idx="262">
                  <c:v>0.19297437158925812</c:v>
                </c:pt>
                <c:pt idx="263">
                  <c:v>0.33508483813995027</c:v>
                </c:pt>
                <c:pt idx="264">
                  <c:v>0.27931270270169234</c:v>
                </c:pt>
                <c:pt idx="265">
                  <c:v>0.35895115069145067</c:v>
                </c:pt>
                <c:pt idx="266">
                  <c:v>1.0444353404039166</c:v>
                </c:pt>
                <c:pt idx="267">
                  <c:v>1.3221348041941452</c:v>
                </c:pt>
                <c:pt idx="268">
                  <c:v>0.61295292722279737</c:v>
                </c:pt>
                <c:pt idx="269">
                  <c:v>0.52783541588777116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5F-470F-87EB-BD4C5B61FF44}"/>
            </c:ext>
          </c:extLst>
        </c:ser>
        <c:ser>
          <c:idx val="6"/>
          <c:order val="6"/>
          <c:tx>
            <c:strRef>
              <c:f>'Mass Spectra pH 4 neg'!$H$1</c:f>
              <c:strCache>
                <c:ptCount val="1"/>
              </c:strCache>
            </c:strRef>
          </c:tx>
          <c:spPr>
            <a:ln w="9525" cap="rnd">
              <a:solidFill>
                <a:srgbClr val="F79646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neg'!$H$2:$H$271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6.5190074716978268</c:v>
                </c:pt>
                <c:pt idx="3">
                  <c:v>0</c:v>
                </c:pt>
                <c:pt idx="4">
                  <c:v>0</c:v>
                </c:pt>
                <c:pt idx="5">
                  <c:v>0.97755028130374166</c:v>
                </c:pt>
                <c:pt idx="6">
                  <c:v>0</c:v>
                </c:pt>
                <c:pt idx="7">
                  <c:v>0.58437658152304817</c:v>
                </c:pt>
                <c:pt idx="8">
                  <c:v>0</c:v>
                </c:pt>
                <c:pt idx="9">
                  <c:v>0</c:v>
                </c:pt>
                <c:pt idx="10">
                  <c:v>0.12337119939881723</c:v>
                </c:pt>
                <c:pt idx="11">
                  <c:v>2.1135530731358321</c:v>
                </c:pt>
                <c:pt idx="12">
                  <c:v>4.2878753507208422</c:v>
                </c:pt>
                <c:pt idx="13">
                  <c:v>2.1179093034907792</c:v>
                </c:pt>
                <c:pt idx="14">
                  <c:v>5.2451114937727597E-2</c:v>
                </c:pt>
                <c:pt idx="15">
                  <c:v>6.1139757124331338</c:v>
                </c:pt>
                <c:pt idx="16">
                  <c:v>30.200292748750307</c:v>
                </c:pt>
                <c:pt idx="17">
                  <c:v>0.27241749772532009</c:v>
                </c:pt>
                <c:pt idx="18">
                  <c:v>0</c:v>
                </c:pt>
                <c:pt idx="19">
                  <c:v>1.8696456898596763E-2</c:v>
                </c:pt>
                <c:pt idx="20">
                  <c:v>0</c:v>
                </c:pt>
                <c:pt idx="21">
                  <c:v>6.6459428850152671E-2</c:v>
                </c:pt>
                <c:pt idx="22">
                  <c:v>0</c:v>
                </c:pt>
                <c:pt idx="23">
                  <c:v>0</c:v>
                </c:pt>
                <c:pt idx="24">
                  <c:v>2.8560284795802072E-3</c:v>
                </c:pt>
                <c:pt idx="25">
                  <c:v>2.6420832831434628E-2</c:v>
                </c:pt>
                <c:pt idx="26">
                  <c:v>1.9948795997513123E-2</c:v>
                </c:pt>
                <c:pt idx="27">
                  <c:v>0.42330714952049919</c:v>
                </c:pt>
                <c:pt idx="28">
                  <c:v>3.7270404000581703</c:v>
                </c:pt>
                <c:pt idx="29">
                  <c:v>72.111968570698238</c:v>
                </c:pt>
                <c:pt idx="30">
                  <c:v>1.9715773364868423</c:v>
                </c:pt>
                <c:pt idx="31">
                  <c:v>1.6192435279895547</c:v>
                </c:pt>
                <c:pt idx="32">
                  <c:v>14.538356731186379</c:v>
                </c:pt>
                <c:pt idx="33">
                  <c:v>0</c:v>
                </c:pt>
                <c:pt idx="34">
                  <c:v>0.2255157135063795</c:v>
                </c:pt>
                <c:pt idx="35">
                  <c:v>0</c:v>
                </c:pt>
                <c:pt idx="36">
                  <c:v>6.1143857376738039E-2</c:v>
                </c:pt>
                <c:pt idx="37">
                  <c:v>0</c:v>
                </c:pt>
                <c:pt idx="38">
                  <c:v>0.12510307645446561</c:v>
                </c:pt>
                <c:pt idx="39">
                  <c:v>0.2958959801305121</c:v>
                </c:pt>
                <c:pt idx="40">
                  <c:v>0</c:v>
                </c:pt>
                <c:pt idx="41">
                  <c:v>0.16743426217328608</c:v>
                </c:pt>
                <c:pt idx="42">
                  <c:v>7.4181245580063893E-2</c:v>
                </c:pt>
                <c:pt idx="43">
                  <c:v>0.83151716935558406</c:v>
                </c:pt>
                <c:pt idx="44">
                  <c:v>0.14188974090953524</c:v>
                </c:pt>
                <c:pt idx="45">
                  <c:v>0.70642042785252301</c:v>
                </c:pt>
                <c:pt idx="46">
                  <c:v>1.3618528935037415E-3</c:v>
                </c:pt>
                <c:pt idx="47">
                  <c:v>8.3602856710122922E-2</c:v>
                </c:pt>
                <c:pt idx="48">
                  <c:v>2.7057791965016256E-2</c:v>
                </c:pt>
                <c:pt idx="49">
                  <c:v>0.13723879650000539</c:v>
                </c:pt>
                <c:pt idx="50">
                  <c:v>4.9841409220076717E-2</c:v>
                </c:pt>
                <c:pt idx="51">
                  <c:v>0.11164999938774181</c:v>
                </c:pt>
                <c:pt idx="52">
                  <c:v>0.10084804677232512</c:v>
                </c:pt>
                <c:pt idx="53">
                  <c:v>0.4295189288190136</c:v>
                </c:pt>
                <c:pt idx="54">
                  <c:v>0.13916701744591625</c:v>
                </c:pt>
                <c:pt idx="55">
                  <c:v>1.0168651049791027</c:v>
                </c:pt>
                <c:pt idx="56">
                  <c:v>0.38524318978559224</c:v>
                </c:pt>
                <c:pt idx="57">
                  <c:v>2.3084210271722854</c:v>
                </c:pt>
                <c:pt idx="58">
                  <c:v>0.25515053301393648</c:v>
                </c:pt>
                <c:pt idx="59">
                  <c:v>1.7349166690714903</c:v>
                </c:pt>
                <c:pt idx="60">
                  <c:v>2.18500319033272E-2</c:v>
                </c:pt>
                <c:pt idx="61">
                  <c:v>0.26132078217241</c:v>
                </c:pt>
                <c:pt idx="62">
                  <c:v>0.47632215393408461</c:v>
                </c:pt>
                <c:pt idx="63">
                  <c:v>0.87151814277390582</c:v>
                </c:pt>
                <c:pt idx="64">
                  <c:v>0.57856023748832563</c:v>
                </c:pt>
                <c:pt idx="65">
                  <c:v>0.34332932634958935</c:v>
                </c:pt>
                <c:pt idx="66">
                  <c:v>6.4835475576074317E-2</c:v>
                </c:pt>
                <c:pt idx="67">
                  <c:v>0</c:v>
                </c:pt>
                <c:pt idx="68">
                  <c:v>0</c:v>
                </c:pt>
                <c:pt idx="69">
                  <c:v>0.44543906528630456</c:v>
                </c:pt>
                <c:pt idx="70">
                  <c:v>0.77647338165633806</c:v>
                </c:pt>
                <c:pt idx="71">
                  <c:v>2.355923094853329</c:v>
                </c:pt>
                <c:pt idx="72">
                  <c:v>0.15343780464858969</c:v>
                </c:pt>
                <c:pt idx="73">
                  <c:v>0.1720515158113943</c:v>
                </c:pt>
                <c:pt idx="74">
                  <c:v>0.15162195501779013</c:v>
                </c:pt>
                <c:pt idx="75">
                  <c:v>0</c:v>
                </c:pt>
                <c:pt idx="76">
                  <c:v>8.5176789633052183E-2</c:v>
                </c:pt>
                <c:pt idx="77">
                  <c:v>0.22395035760736273</c:v>
                </c:pt>
                <c:pt idx="78">
                  <c:v>0.39984320197215184</c:v>
                </c:pt>
                <c:pt idx="79">
                  <c:v>0.23550725297727407</c:v>
                </c:pt>
                <c:pt idx="80">
                  <c:v>8.8815121808694317E-2</c:v>
                </c:pt>
                <c:pt idx="81">
                  <c:v>0.40058976475562963</c:v>
                </c:pt>
                <c:pt idx="82">
                  <c:v>0.13942789570301442</c:v>
                </c:pt>
                <c:pt idx="83">
                  <c:v>0.15622086062776699</c:v>
                </c:pt>
                <c:pt idx="84">
                  <c:v>0.16219881318801047</c:v>
                </c:pt>
                <c:pt idx="85">
                  <c:v>1.8555025614939404</c:v>
                </c:pt>
                <c:pt idx="86">
                  <c:v>0.24828663631575898</c:v>
                </c:pt>
                <c:pt idx="87">
                  <c:v>0.20929470176012641</c:v>
                </c:pt>
                <c:pt idx="88">
                  <c:v>1.6087955900280626</c:v>
                </c:pt>
                <c:pt idx="89">
                  <c:v>4.1937714596242905</c:v>
                </c:pt>
                <c:pt idx="90">
                  <c:v>0.45043416455510743</c:v>
                </c:pt>
                <c:pt idx="91">
                  <c:v>0.31613719299005433</c:v>
                </c:pt>
                <c:pt idx="92">
                  <c:v>0.25719324468381433</c:v>
                </c:pt>
                <c:pt idx="93">
                  <c:v>0.53825829929069147</c:v>
                </c:pt>
                <c:pt idx="94">
                  <c:v>0.21777286586758965</c:v>
                </c:pt>
                <c:pt idx="95">
                  <c:v>0.31581717310449148</c:v>
                </c:pt>
                <c:pt idx="96">
                  <c:v>5.1013303578885345E-2</c:v>
                </c:pt>
                <c:pt idx="97">
                  <c:v>0.21463010945219516</c:v>
                </c:pt>
                <c:pt idx="98">
                  <c:v>0.3112637101943333</c:v>
                </c:pt>
                <c:pt idx="99">
                  <c:v>0.52625494463420874</c:v>
                </c:pt>
                <c:pt idx="100">
                  <c:v>0.45202664894832345</c:v>
                </c:pt>
                <c:pt idx="101">
                  <c:v>0.42193759807564063</c:v>
                </c:pt>
                <c:pt idx="102">
                  <c:v>0.18304088728131865</c:v>
                </c:pt>
                <c:pt idx="103">
                  <c:v>0.21177678601293887</c:v>
                </c:pt>
                <c:pt idx="104">
                  <c:v>0</c:v>
                </c:pt>
                <c:pt idx="105">
                  <c:v>0.96869000404690941</c:v>
                </c:pt>
                <c:pt idx="106">
                  <c:v>1.6481033814099153</c:v>
                </c:pt>
                <c:pt idx="107">
                  <c:v>0.4857378807584114</c:v>
                </c:pt>
                <c:pt idx="108">
                  <c:v>0.19112459008149063</c:v>
                </c:pt>
                <c:pt idx="109">
                  <c:v>0.44041795762145236</c:v>
                </c:pt>
                <c:pt idx="110">
                  <c:v>0.25315656110493084</c:v>
                </c:pt>
                <c:pt idx="111">
                  <c:v>0.24822432414373358</c:v>
                </c:pt>
                <c:pt idx="112">
                  <c:v>1.081105729738969</c:v>
                </c:pt>
                <c:pt idx="113">
                  <c:v>3.1078666000251465</c:v>
                </c:pt>
                <c:pt idx="114">
                  <c:v>0.40010802656083122</c:v>
                </c:pt>
                <c:pt idx="115">
                  <c:v>0.62646696155534021</c:v>
                </c:pt>
                <c:pt idx="116">
                  <c:v>0.68092400047657886</c:v>
                </c:pt>
                <c:pt idx="117">
                  <c:v>1.6640233934387596</c:v>
                </c:pt>
                <c:pt idx="118">
                  <c:v>2.3324670606571765</c:v>
                </c:pt>
                <c:pt idx="119">
                  <c:v>0.88309242463901017</c:v>
                </c:pt>
                <c:pt idx="120">
                  <c:v>1.1020986567990199</c:v>
                </c:pt>
                <c:pt idx="121">
                  <c:v>1.2825291893964101</c:v>
                </c:pt>
                <c:pt idx="122">
                  <c:v>0.33434516605500636</c:v>
                </c:pt>
                <c:pt idx="123">
                  <c:v>0.4501277281858414</c:v>
                </c:pt>
                <c:pt idx="124">
                  <c:v>0.31833014334495202</c:v>
                </c:pt>
                <c:pt idx="125">
                  <c:v>1.3757467955944871</c:v>
                </c:pt>
                <c:pt idx="126">
                  <c:v>5.7607468134706172</c:v>
                </c:pt>
                <c:pt idx="127">
                  <c:v>10.091330978559675</c:v>
                </c:pt>
                <c:pt idx="128">
                  <c:v>1.5431595657672896</c:v>
                </c:pt>
                <c:pt idx="129">
                  <c:v>0.5608234100362357</c:v>
                </c:pt>
                <c:pt idx="130">
                  <c:v>0.33641749377102115</c:v>
                </c:pt>
                <c:pt idx="131">
                  <c:v>0.7852126223922129</c:v>
                </c:pt>
                <c:pt idx="132">
                  <c:v>1.1175183659785908</c:v>
                </c:pt>
                <c:pt idx="133">
                  <c:v>1.1706293232864193</c:v>
                </c:pt>
                <c:pt idx="134">
                  <c:v>1.1436191672615275</c:v>
                </c:pt>
                <c:pt idx="135">
                  <c:v>1.6719133288431638</c:v>
                </c:pt>
                <c:pt idx="136">
                  <c:v>0.58313621138453953</c:v>
                </c:pt>
                <c:pt idx="137">
                  <c:v>0.40370970781069793</c:v>
                </c:pt>
                <c:pt idx="138">
                  <c:v>0.54230368134013784</c:v>
                </c:pt>
                <c:pt idx="139">
                  <c:v>1.1210454525151947</c:v>
                </c:pt>
                <c:pt idx="140">
                  <c:v>3.5120071086685436</c:v>
                </c:pt>
                <c:pt idx="141">
                  <c:v>10.203037460071709</c:v>
                </c:pt>
                <c:pt idx="142">
                  <c:v>1.3058879571982807</c:v>
                </c:pt>
                <c:pt idx="143">
                  <c:v>0.58739800147722132</c:v>
                </c:pt>
                <c:pt idx="144">
                  <c:v>0.34201183332843993</c:v>
                </c:pt>
                <c:pt idx="145">
                  <c:v>0.21891416003136957</c:v>
                </c:pt>
                <c:pt idx="146">
                  <c:v>0.21860245044346338</c:v>
                </c:pt>
                <c:pt idx="147">
                  <c:v>0.22461689820394273</c:v>
                </c:pt>
                <c:pt idx="148">
                  <c:v>0.32991337560001782</c:v>
                </c:pt>
                <c:pt idx="149">
                  <c:v>0.40481960195564165</c:v>
                </c:pt>
                <c:pt idx="150">
                  <c:v>0.83703989260912126</c:v>
                </c:pt>
                <c:pt idx="151">
                  <c:v>1.6008164656739969</c:v>
                </c:pt>
                <c:pt idx="152">
                  <c:v>0.27674741137706155</c:v>
                </c:pt>
                <c:pt idx="153">
                  <c:v>0.23110989231812623</c:v>
                </c:pt>
                <c:pt idx="154">
                  <c:v>0.94126191272518767</c:v>
                </c:pt>
                <c:pt idx="155">
                  <c:v>1.6598689649741754</c:v>
                </c:pt>
                <c:pt idx="156">
                  <c:v>0.25022239025005416</c:v>
                </c:pt>
                <c:pt idx="157">
                  <c:v>0.49003458896895824</c:v>
                </c:pt>
                <c:pt idx="158">
                  <c:v>0.10292338484402258</c:v>
                </c:pt>
                <c:pt idx="159">
                  <c:v>1.3055959790654472</c:v>
                </c:pt>
                <c:pt idx="160">
                  <c:v>0.74452765677251509</c:v>
                </c:pt>
                <c:pt idx="161">
                  <c:v>0.37015620274636013</c:v>
                </c:pt>
                <c:pt idx="162">
                  <c:v>0.35759398163734663</c:v>
                </c:pt>
                <c:pt idx="163">
                  <c:v>0.45519099589064932</c:v>
                </c:pt>
                <c:pt idx="164">
                  <c:v>0</c:v>
                </c:pt>
                <c:pt idx="165">
                  <c:v>0.24782502626795183</c:v>
                </c:pt>
                <c:pt idx="166">
                  <c:v>0.36083596716687899</c:v>
                </c:pt>
                <c:pt idx="167">
                  <c:v>0.49261427875392222</c:v>
                </c:pt>
                <c:pt idx="168">
                  <c:v>0.4217093502770356</c:v>
                </c:pt>
                <c:pt idx="169">
                  <c:v>1.7710617999714391</c:v>
                </c:pt>
                <c:pt idx="170">
                  <c:v>0.38300354808689913</c:v>
                </c:pt>
                <c:pt idx="171">
                  <c:v>0.51818973316414518</c:v>
                </c:pt>
                <c:pt idx="172">
                  <c:v>0</c:v>
                </c:pt>
                <c:pt idx="173">
                  <c:v>6.5824903213340349E-2</c:v>
                </c:pt>
                <c:pt idx="174">
                  <c:v>0.26137384117453649</c:v>
                </c:pt>
                <c:pt idx="175">
                  <c:v>0.18434415694740836</c:v>
                </c:pt>
                <c:pt idx="176">
                  <c:v>9.1096083258220259E-2</c:v>
                </c:pt>
                <c:pt idx="177">
                  <c:v>0.45758007842818293</c:v>
                </c:pt>
                <c:pt idx="178">
                  <c:v>0.39420295005358841</c:v>
                </c:pt>
                <c:pt idx="179">
                  <c:v>0</c:v>
                </c:pt>
                <c:pt idx="180">
                  <c:v>0</c:v>
                </c:pt>
                <c:pt idx="181">
                  <c:v>38.328214591081291</c:v>
                </c:pt>
                <c:pt idx="182">
                  <c:v>68.084201977912969</c:v>
                </c:pt>
                <c:pt idx="183">
                  <c:v>11.387232140008452</c:v>
                </c:pt>
                <c:pt idx="184">
                  <c:v>3.1894786288493222</c:v>
                </c:pt>
                <c:pt idx="185">
                  <c:v>0.69336257429125525</c:v>
                </c:pt>
                <c:pt idx="186">
                  <c:v>0.27536595547289816</c:v>
                </c:pt>
                <c:pt idx="187">
                  <c:v>0.24241657543865996</c:v>
                </c:pt>
                <c:pt idx="188">
                  <c:v>0.18562982709226017</c:v>
                </c:pt>
                <c:pt idx="189">
                  <c:v>0.32143414408044757</c:v>
                </c:pt>
                <c:pt idx="190">
                  <c:v>0.47959302525789027</c:v>
                </c:pt>
                <c:pt idx="191">
                  <c:v>2.3265000136005038E-2</c:v>
                </c:pt>
                <c:pt idx="192">
                  <c:v>1.9796964230095471</c:v>
                </c:pt>
                <c:pt idx="193">
                  <c:v>2.614422425599233</c:v>
                </c:pt>
                <c:pt idx="194">
                  <c:v>1.1179486379225358</c:v>
                </c:pt>
                <c:pt idx="195">
                  <c:v>0.37245984297608226</c:v>
                </c:pt>
                <c:pt idx="196">
                  <c:v>0.28538928146215742</c:v>
                </c:pt>
                <c:pt idx="197">
                  <c:v>2.582629967808308</c:v>
                </c:pt>
                <c:pt idx="198">
                  <c:v>0.72678372897622556</c:v>
                </c:pt>
                <c:pt idx="199">
                  <c:v>7.4265338232738551E-2</c:v>
                </c:pt>
                <c:pt idx="200">
                  <c:v>0.4964262601678972</c:v>
                </c:pt>
                <c:pt idx="201">
                  <c:v>0.45421048360383054</c:v>
                </c:pt>
                <c:pt idx="202">
                  <c:v>0.26116369683738389</c:v>
                </c:pt>
                <c:pt idx="203">
                  <c:v>0</c:v>
                </c:pt>
                <c:pt idx="204">
                  <c:v>0.29592990507338773</c:v>
                </c:pt>
                <c:pt idx="205">
                  <c:v>0.37579641288119142</c:v>
                </c:pt>
                <c:pt idx="206">
                  <c:v>0.31638044079378214</c:v>
                </c:pt>
                <c:pt idx="207">
                  <c:v>0.49568375999039271</c:v>
                </c:pt>
                <c:pt idx="208">
                  <c:v>0.51114817162836101</c:v>
                </c:pt>
                <c:pt idx="209">
                  <c:v>0.91363877483725831</c:v>
                </c:pt>
                <c:pt idx="210">
                  <c:v>2.2495490762436563</c:v>
                </c:pt>
                <c:pt idx="211">
                  <c:v>6.1753722564269857</c:v>
                </c:pt>
                <c:pt idx="212">
                  <c:v>1.9239125900285186</c:v>
                </c:pt>
                <c:pt idx="213">
                  <c:v>1.3103817588201534</c:v>
                </c:pt>
                <c:pt idx="214">
                  <c:v>0.2469533507676907</c:v>
                </c:pt>
                <c:pt idx="215">
                  <c:v>0.16029763377136919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0.18212692294173244</c:v>
                </c:pt>
                <c:pt idx="222">
                  <c:v>0.55949262775971353</c:v>
                </c:pt>
                <c:pt idx="223">
                  <c:v>1.083988738593473</c:v>
                </c:pt>
                <c:pt idx="224">
                  <c:v>27.983106511768796</c:v>
                </c:pt>
                <c:pt idx="225">
                  <c:v>100</c:v>
                </c:pt>
                <c:pt idx="226">
                  <c:v>19.036366250806022</c:v>
                </c:pt>
                <c:pt idx="227">
                  <c:v>2.9097741503995098</c:v>
                </c:pt>
                <c:pt idx="228">
                  <c:v>1.3564955446867673</c:v>
                </c:pt>
                <c:pt idx="229">
                  <c:v>0.92637573987783617</c:v>
                </c:pt>
                <c:pt idx="230">
                  <c:v>0.23176654487547002</c:v>
                </c:pt>
                <c:pt idx="231">
                  <c:v>1.8951838829162431</c:v>
                </c:pt>
                <c:pt idx="232">
                  <c:v>1.7782483492853052</c:v>
                </c:pt>
                <c:pt idx="233">
                  <c:v>0.51064214506690087</c:v>
                </c:pt>
                <c:pt idx="234">
                  <c:v>0.24268900410891917</c:v>
                </c:pt>
                <c:pt idx="235">
                  <c:v>0.10661927309745239</c:v>
                </c:pt>
                <c:pt idx="236">
                  <c:v>0.21509200782804211</c:v>
                </c:pt>
                <c:pt idx="237">
                  <c:v>0.80438932635399796</c:v>
                </c:pt>
                <c:pt idx="238">
                  <c:v>1.4951752541764376</c:v>
                </c:pt>
                <c:pt idx="239">
                  <c:v>4.044295851799542</c:v>
                </c:pt>
                <c:pt idx="240">
                  <c:v>1.4639961998383026</c:v>
                </c:pt>
                <c:pt idx="241">
                  <c:v>1.0927120928904468</c:v>
                </c:pt>
                <c:pt idx="242">
                  <c:v>0.40022403833437215</c:v>
                </c:pt>
                <c:pt idx="243">
                  <c:v>7.4061682341358251E-2</c:v>
                </c:pt>
                <c:pt idx="244">
                  <c:v>0</c:v>
                </c:pt>
                <c:pt idx="245">
                  <c:v>0.19194175388499207</c:v>
                </c:pt>
                <c:pt idx="246">
                  <c:v>0</c:v>
                </c:pt>
                <c:pt idx="247">
                  <c:v>0</c:v>
                </c:pt>
                <c:pt idx="248">
                  <c:v>0.70523315728286973</c:v>
                </c:pt>
                <c:pt idx="249">
                  <c:v>0.43113162239126618</c:v>
                </c:pt>
                <c:pt idx="250">
                  <c:v>3.3362183564561847</c:v>
                </c:pt>
                <c:pt idx="251">
                  <c:v>3.4664897887825332</c:v>
                </c:pt>
                <c:pt idx="252">
                  <c:v>15.903592277387384</c:v>
                </c:pt>
                <c:pt idx="253">
                  <c:v>64.636496648503282</c:v>
                </c:pt>
                <c:pt idx="254">
                  <c:v>13.334299785458276</c:v>
                </c:pt>
                <c:pt idx="255">
                  <c:v>2.5393171434166799</c:v>
                </c:pt>
                <c:pt idx="256">
                  <c:v>0</c:v>
                </c:pt>
                <c:pt idx="257">
                  <c:v>0</c:v>
                </c:pt>
                <c:pt idx="258">
                  <c:v>8.9329670172603751E-2</c:v>
                </c:pt>
                <c:pt idx="259">
                  <c:v>1.4627312568589348</c:v>
                </c:pt>
                <c:pt idx="260">
                  <c:v>1.4982689790040431</c:v>
                </c:pt>
                <c:pt idx="261">
                  <c:v>0</c:v>
                </c:pt>
                <c:pt idx="262">
                  <c:v>0.22080687139647917</c:v>
                </c:pt>
                <c:pt idx="263">
                  <c:v>0.43563299574274883</c:v>
                </c:pt>
                <c:pt idx="264">
                  <c:v>0</c:v>
                </c:pt>
                <c:pt idx="265">
                  <c:v>0.3394244132993629</c:v>
                </c:pt>
                <c:pt idx="266">
                  <c:v>0.23398680531139554</c:v>
                </c:pt>
                <c:pt idx="267">
                  <c:v>1.6458211481426712</c:v>
                </c:pt>
                <c:pt idx="268">
                  <c:v>0.65706727361901995</c:v>
                </c:pt>
                <c:pt idx="269">
                  <c:v>1.0898789155996687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5F-470F-87EB-BD4C5B61FF44}"/>
            </c:ext>
          </c:extLst>
        </c:ser>
        <c:ser>
          <c:idx val="7"/>
          <c:order val="7"/>
          <c:tx>
            <c:strRef>
              <c:f>'Mass Spectra pH 4 neg'!$I$1</c:f>
              <c:strCache>
                <c:ptCount val="1"/>
              </c:strCache>
            </c:strRef>
          </c:tx>
          <c:spPr>
            <a:ln w="9525" cap="rnd">
              <a:solidFill>
                <a:srgbClr val="F79646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neg'!$I$2:$I$271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4.8296461809915501</c:v>
                </c:pt>
                <c:pt idx="3">
                  <c:v>0</c:v>
                </c:pt>
                <c:pt idx="4">
                  <c:v>0</c:v>
                </c:pt>
                <c:pt idx="5">
                  <c:v>0.32555217160679084</c:v>
                </c:pt>
                <c:pt idx="6">
                  <c:v>0</c:v>
                </c:pt>
                <c:pt idx="7">
                  <c:v>0.47371822383895518</c:v>
                </c:pt>
                <c:pt idx="8">
                  <c:v>6.2786671437746341E-2</c:v>
                </c:pt>
                <c:pt idx="9">
                  <c:v>0</c:v>
                </c:pt>
                <c:pt idx="10">
                  <c:v>0</c:v>
                </c:pt>
                <c:pt idx="11">
                  <c:v>1.3664769277255047</c:v>
                </c:pt>
                <c:pt idx="12">
                  <c:v>5.6019137601971529</c:v>
                </c:pt>
                <c:pt idx="13">
                  <c:v>1.3318602178341392</c:v>
                </c:pt>
                <c:pt idx="14">
                  <c:v>7.5542178464394344E-2</c:v>
                </c:pt>
                <c:pt idx="15">
                  <c:v>9.1705564038607825</c:v>
                </c:pt>
                <c:pt idx="16">
                  <c:v>28.591925891302616</c:v>
                </c:pt>
                <c:pt idx="17">
                  <c:v>0</c:v>
                </c:pt>
                <c:pt idx="18">
                  <c:v>0</c:v>
                </c:pt>
                <c:pt idx="19">
                  <c:v>3.0281019986816097E-2</c:v>
                </c:pt>
                <c:pt idx="20">
                  <c:v>3.0239241566711272E-2</c:v>
                </c:pt>
                <c:pt idx="21">
                  <c:v>0</c:v>
                </c:pt>
                <c:pt idx="22">
                  <c:v>2.7060295723328309E-2</c:v>
                </c:pt>
                <c:pt idx="23">
                  <c:v>0</c:v>
                </c:pt>
                <c:pt idx="24">
                  <c:v>0</c:v>
                </c:pt>
                <c:pt idx="25">
                  <c:v>9.6007370839076595E-2</c:v>
                </c:pt>
                <c:pt idx="26">
                  <c:v>0</c:v>
                </c:pt>
                <c:pt idx="27">
                  <c:v>0.36433121998726009</c:v>
                </c:pt>
                <c:pt idx="28">
                  <c:v>4.0217676010028649</c:v>
                </c:pt>
                <c:pt idx="29">
                  <c:v>72.228075901475933</c:v>
                </c:pt>
                <c:pt idx="30">
                  <c:v>1.79973145631003</c:v>
                </c:pt>
                <c:pt idx="31">
                  <c:v>1.6052190683125029</c:v>
                </c:pt>
                <c:pt idx="32">
                  <c:v>15.589436188391121</c:v>
                </c:pt>
                <c:pt idx="33">
                  <c:v>0.10238160514414746</c:v>
                </c:pt>
                <c:pt idx="34">
                  <c:v>0.47753073357342501</c:v>
                </c:pt>
                <c:pt idx="35">
                  <c:v>3.4025994764851748E-2</c:v>
                </c:pt>
                <c:pt idx="36">
                  <c:v>0.1131984410345717</c:v>
                </c:pt>
                <c:pt idx="37">
                  <c:v>0.10733088864209624</c:v>
                </c:pt>
                <c:pt idx="38">
                  <c:v>7.2390143073050195E-2</c:v>
                </c:pt>
                <c:pt idx="39">
                  <c:v>0.34021260234427619</c:v>
                </c:pt>
                <c:pt idx="40">
                  <c:v>7.362121014214576E-2</c:v>
                </c:pt>
                <c:pt idx="41">
                  <c:v>0.26013392624255055</c:v>
                </c:pt>
                <c:pt idx="42">
                  <c:v>0.13869749424697705</c:v>
                </c:pt>
                <c:pt idx="43">
                  <c:v>0.98844445545099968</c:v>
                </c:pt>
                <c:pt idx="44">
                  <c:v>0.14647578300878353</c:v>
                </c:pt>
                <c:pt idx="45">
                  <c:v>0.81419987459425824</c:v>
                </c:pt>
                <c:pt idx="46">
                  <c:v>5.6698994344075632E-2</c:v>
                </c:pt>
                <c:pt idx="47">
                  <c:v>0</c:v>
                </c:pt>
                <c:pt idx="48">
                  <c:v>7.7844089297252561E-2</c:v>
                </c:pt>
                <c:pt idx="49">
                  <c:v>2.9255328355569737E-3</c:v>
                </c:pt>
                <c:pt idx="50">
                  <c:v>0</c:v>
                </c:pt>
                <c:pt idx="51">
                  <c:v>4.8423917300809687E-2</c:v>
                </c:pt>
                <c:pt idx="52">
                  <c:v>0.11622616205079725</c:v>
                </c:pt>
                <c:pt idx="53">
                  <c:v>0.51810321247407987</c:v>
                </c:pt>
                <c:pt idx="54">
                  <c:v>0.19015966480068938</c:v>
                </c:pt>
                <c:pt idx="55">
                  <c:v>0.89283835057239946</c:v>
                </c:pt>
                <c:pt idx="56">
                  <c:v>0.47103484131489698</c:v>
                </c:pt>
                <c:pt idx="57">
                  <c:v>2.9243859980167799</c:v>
                </c:pt>
                <c:pt idx="58">
                  <c:v>0.2813782510176826</c:v>
                </c:pt>
                <c:pt idx="59">
                  <c:v>1.5087887834316496</c:v>
                </c:pt>
                <c:pt idx="60">
                  <c:v>0.23472409726069243</c:v>
                </c:pt>
                <c:pt idx="61">
                  <c:v>0.20017905780370565</c:v>
                </c:pt>
                <c:pt idx="62">
                  <c:v>0.43055758055823029</c:v>
                </c:pt>
                <c:pt idx="63">
                  <c:v>0.29598311194720711</c:v>
                </c:pt>
                <c:pt idx="64">
                  <c:v>0.48091251493879533</c:v>
                </c:pt>
                <c:pt idx="65">
                  <c:v>0.36751966953923881</c:v>
                </c:pt>
                <c:pt idx="66">
                  <c:v>0.19725252854593001</c:v>
                </c:pt>
                <c:pt idx="67">
                  <c:v>0.35450540240178807</c:v>
                </c:pt>
                <c:pt idx="68">
                  <c:v>0.1448737103042588</c:v>
                </c:pt>
                <c:pt idx="69">
                  <c:v>0.2131299235427129</c:v>
                </c:pt>
                <c:pt idx="70">
                  <c:v>0.49176969393348396</c:v>
                </c:pt>
                <c:pt idx="71">
                  <c:v>1.8274048206881075</c:v>
                </c:pt>
                <c:pt idx="72">
                  <c:v>8.9283658388024836E-2</c:v>
                </c:pt>
                <c:pt idx="73">
                  <c:v>2.0234325366175039E-2</c:v>
                </c:pt>
                <c:pt idx="74">
                  <c:v>6.3671785609987847E-2</c:v>
                </c:pt>
                <c:pt idx="75">
                  <c:v>0.14494911582455905</c:v>
                </c:pt>
                <c:pt idx="76">
                  <c:v>8.9830099493358379E-2</c:v>
                </c:pt>
                <c:pt idx="77">
                  <c:v>0.18183624435305554</c:v>
                </c:pt>
                <c:pt idx="78">
                  <c:v>0.40538890903889663</c:v>
                </c:pt>
                <c:pt idx="79">
                  <c:v>0.31666439062988988</c:v>
                </c:pt>
                <c:pt idx="80">
                  <c:v>0.18051053674601547</c:v>
                </c:pt>
                <c:pt idx="81">
                  <c:v>0.26490107299436078</c:v>
                </c:pt>
                <c:pt idx="82">
                  <c:v>4.4788551366783343E-2</c:v>
                </c:pt>
                <c:pt idx="83">
                  <c:v>0.22360953132285366</c:v>
                </c:pt>
                <c:pt idx="84">
                  <c:v>0.47340156698771413</c:v>
                </c:pt>
                <c:pt idx="85">
                  <c:v>1.8387639354865914</c:v>
                </c:pt>
                <c:pt idx="86">
                  <c:v>0.16321206835062058</c:v>
                </c:pt>
                <c:pt idx="87">
                  <c:v>0.17153137013630021</c:v>
                </c:pt>
                <c:pt idx="88">
                  <c:v>1.4149901557449509</c:v>
                </c:pt>
                <c:pt idx="89">
                  <c:v>3.5780634811826926</c:v>
                </c:pt>
                <c:pt idx="90">
                  <c:v>0.1056735752536748</c:v>
                </c:pt>
                <c:pt idx="91">
                  <c:v>0.22209650293953653</c:v>
                </c:pt>
                <c:pt idx="92">
                  <c:v>0.23143882308599384</c:v>
                </c:pt>
                <c:pt idx="93">
                  <c:v>0.40360546405318559</c:v>
                </c:pt>
                <c:pt idx="94">
                  <c:v>0.25795116014610625</c:v>
                </c:pt>
                <c:pt idx="95">
                  <c:v>0.33719278520390245</c:v>
                </c:pt>
                <c:pt idx="96">
                  <c:v>0</c:v>
                </c:pt>
                <c:pt idx="97">
                  <c:v>0.29542906595750695</c:v>
                </c:pt>
                <c:pt idx="98">
                  <c:v>0.23292488915395554</c:v>
                </c:pt>
                <c:pt idx="99">
                  <c:v>0.91167017729927535</c:v>
                </c:pt>
                <c:pt idx="100">
                  <c:v>0.3135872873060907</c:v>
                </c:pt>
                <c:pt idx="101">
                  <c:v>0.28764597352526461</c:v>
                </c:pt>
                <c:pt idx="102">
                  <c:v>0.15907172435054806</c:v>
                </c:pt>
                <c:pt idx="103">
                  <c:v>6.9161245795837156E-2</c:v>
                </c:pt>
                <c:pt idx="104">
                  <c:v>0</c:v>
                </c:pt>
                <c:pt idx="105">
                  <c:v>0.99671243203623749</c:v>
                </c:pt>
                <c:pt idx="106">
                  <c:v>1.3867317815866649</c:v>
                </c:pt>
                <c:pt idx="107">
                  <c:v>0.31319769565419581</c:v>
                </c:pt>
                <c:pt idx="108">
                  <c:v>0.23411204540097852</c:v>
                </c:pt>
                <c:pt idx="109">
                  <c:v>0.26593196918446321</c:v>
                </c:pt>
                <c:pt idx="110">
                  <c:v>0</c:v>
                </c:pt>
                <c:pt idx="111">
                  <c:v>0</c:v>
                </c:pt>
                <c:pt idx="112">
                  <c:v>0.9658506558816391</c:v>
                </c:pt>
                <c:pt idx="113">
                  <c:v>3.6167559923955586</c:v>
                </c:pt>
                <c:pt idx="114">
                  <c:v>0.55799190278486788</c:v>
                </c:pt>
                <c:pt idx="115">
                  <c:v>0.6328077249134213</c:v>
                </c:pt>
                <c:pt idx="116">
                  <c:v>0.84943580117918815</c:v>
                </c:pt>
                <c:pt idx="117">
                  <c:v>1.3420254973447063</c:v>
                </c:pt>
                <c:pt idx="118">
                  <c:v>2.2028271978949854</c:v>
                </c:pt>
                <c:pt idx="119">
                  <c:v>1.2034618825993919</c:v>
                </c:pt>
                <c:pt idx="120">
                  <c:v>0.59911587098029384</c:v>
                </c:pt>
                <c:pt idx="121">
                  <c:v>0.85449272701861245</c:v>
                </c:pt>
                <c:pt idx="122">
                  <c:v>0.47939769379628533</c:v>
                </c:pt>
                <c:pt idx="123">
                  <c:v>0.53912542430243848</c:v>
                </c:pt>
                <c:pt idx="124">
                  <c:v>0.25116780344146822</c:v>
                </c:pt>
                <c:pt idx="125">
                  <c:v>1.5243459036411546</c:v>
                </c:pt>
                <c:pt idx="126">
                  <c:v>4.9992479311289761</c:v>
                </c:pt>
                <c:pt idx="127">
                  <c:v>9.5468973378236921</c:v>
                </c:pt>
                <c:pt idx="128">
                  <c:v>1.425759643594789</c:v>
                </c:pt>
                <c:pt idx="129">
                  <c:v>0.51609579540457795</c:v>
                </c:pt>
                <c:pt idx="130">
                  <c:v>0.31947671384189402</c:v>
                </c:pt>
                <c:pt idx="131">
                  <c:v>0.35698709972581349</c:v>
                </c:pt>
                <c:pt idx="132">
                  <c:v>0.72558813448832482</c:v>
                </c:pt>
                <c:pt idx="133">
                  <c:v>0.74511555877284052</c:v>
                </c:pt>
                <c:pt idx="134">
                  <c:v>0.42427197904416369</c:v>
                </c:pt>
                <c:pt idx="135">
                  <c:v>1.0127562056180068</c:v>
                </c:pt>
                <c:pt idx="136">
                  <c:v>0.44711353162364831</c:v>
                </c:pt>
                <c:pt idx="137">
                  <c:v>0.38517549359815201</c:v>
                </c:pt>
                <c:pt idx="138">
                  <c:v>0.41564478355182621</c:v>
                </c:pt>
                <c:pt idx="139">
                  <c:v>0.44338687159913076</c:v>
                </c:pt>
                <c:pt idx="140">
                  <c:v>4.020131441267103</c:v>
                </c:pt>
                <c:pt idx="141">
                  <c:v>9.2274343039263034</c:v>
                </c:pt>
                <c:pt idx="142">
                  <c:v>1.0919149971610658</c:v>
                </c:pt>
                <c:pt idx="143">
                  <c:v>0.47132538832994164</c:v>
                </c:pt>
                <c:pt idx="144">
                  <c:v>0.21941881914041597</c:v>
                </c:pt>
                <c:pt idx="145">
                  <c:v>0.17447549605686413</c:v>
                </c:pt>
                <c:pt idx="146">
                  <c:v>0.1879448420549665</c:v>
                </c:pt>
                <c:pt idx="147">
                  <c:v>9.7401320437151013E-3</c:v>
                </c:pt>
                <c:pt idx="148">
                  <c:v>0.19741167363416978</c:v>
                </c:pt>
                <c:pt idx="149">
                  <c:v>0.27219307426191586</c:v>
                </c:pt>
                <c:pt idx="150">
                  <c:v>0.70586785637639649</c:v>
                </c:pt>
                <c:pt idx="151">
                  <c:v>3.3500445328996709E-2</c:v>
                </c:pt>
                <c:pt idx="152">
                  <c:v>0</c:v>
                </c:pt>
                <c:pt idx="153">
                  <c:v>0.11399839592879728</c:v>
                </c:pt>
                <c:pt idx="154">
                  <c:v>0.9416782782643347</c:v>
                </c:pt>
                <c:pt idx="155">
                  <c:v>1.7582118306700378</c:v>
                </c:pt>
                <c:pt idx="156">
                  <c:v>0.35501778015118879</c:v>
                </c:pt>
                <c:pt idx="157">
                  <c:v>0.16559373074875566</c:v>
                </c:pt>
                <c:pt idx="158">
                  <c:v>0.15633946997176987</c:v>
                </c:pt>
                <c:pt idx="159">
                  <c:v>0.78786178726965039</c:v>
                </c:pt>
                <c:pt idx="160">
                  <c:v>1.1688729824729229</c:v>
                </c:pt>
                <c:pt idx="161">
                  <c:v>7.6063368419712687E-2</c:v>
                </c:pt>
                <c:pt idx="162">
                  <c:v>0.27806945289893259</c:v>
                </c:pt>
                <c:pt idx="163">
                  <c:v>3.3020230224168806E-2</c:v>
                </c:pt>
                <c:pt idx="164">
                  <c:v>0.33942688089042211</c:v>
                </c:pt>
                <c:pt idx="165">
                  <c:v>0.19017390667572087</c:v>
                </c:pt>
                <c:pt idx="166">
                  <c:v>0.23607145887298492</c:v>
                </c:pt>
                <c:pt idx="167">
                  <c:v>0.30928543009248433</c:v>
                </c:pt>
                <c:pt idx="168">
                  <c:v>0.30384678092508566</c:v>
                </c:pt>
                <c:pt idx="169">
                  <c:v>0.7985621464347753</c:v>
                </c:pt>
                <c:pt idx="170">
                  <c:v>0.31275251312820151</c:v>
                </c:pt>
                <c:pt idx="171">
                  <c:v>0.23779100701420236</c:v>
                </c:pt>
                <c:pt idx="172">
                  <c:v>0.12777532870380992</c:v>
                </c:pt>
                <c:pt idx="173">
                  <c:v>9.3867332804589837E-2</c:v>
                </c:pt>
                <c:pt idx="174">
                  <c:v>5.2850141241043348E-2</c:v>
                </c:pt>
                <c:pt idx="175">
                  <c:v>8.440870134407373E-2</c:v>
                </c:pt>
                <c:pt idx="176">
                  <c:v>0.17241135548932821</c:v>
                </c:pt>
                <c:pt idx="177">
                  <c:v>0.22240712004053712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27.758279331865872</c:v>
                </c:pt>
                <c:pt idx="182">
                  <c:v>43.473212023248223</c:v>
                </c:pt>
                <c:pt idx="183">
                  <c:v>6.6327270649379084</c:v>
                </c:pt>
                <c:pt idx="184">
                  <c:v>2.3666839384409952</c:v>
                </c:pt>
                <c:pt idx="185">
                  <c:v>0.31535685289384258</c:v>
                </c:pt>
                <c:pt idx="186">
                  <c:v>0.31199083490795509</c:v>
                </c:pt>
                <c:pt idx="187">
                  <c:v>0</c:v>
                </c:pt>
                <c:pt idx="188">
                  <c:v>0.17509481823291534</c:v>
                </c:pt>
                <c:pt idx="189">
                  <c:v>0.37162788218010878</c:v>
                </c:pt>
                <c:pt idx="190">
                  <c:v>0.70374943987618044</c:v>
                </c:pt>
                <c:pt idx="191">
                  <c:v>0.25198321374750499</c:v>
                </c:pt>
                <c:pt idx="192">
                  <c:v>1.2677981533730596</c:v>
                </c:pt>
                <c:pt idx="193">
                  <c:v>2.3832652815144386</c:v>
                </c:pt>
                <c:pt idx="194">
                  <c:v>0.47989635192628799</c:v>
                </c:pt>
                <c:pt idx="195">
                  <c:v>0.34763828381592188</c:v>
                </c:pt>
                <c:pt idx="196">
                  <c:v>0</c:v>
                </c:pt>
                <c:pt idx="197">
                  <c:v>2.6480351109246931</c:v>
                </c:pt>
                <c:pt idx="198">
                  <c:v>0.67618504620834818</c:v>
                </c:pt>
                <c:pt idx="199">
                  <c:v>0.19800548840816332</c:v>
                </c:pt>
                <c:pt idx="200">
                  <c:v>0.27643631735408014</c:v>
                </c:pt>
                <c:pt idx="201">
                  <c:v>0.35042152644358349</c:v>
                </c:pt>
                <c:pt idx="202">
                  <c:v>0</c:v>
                </c:pt>
                <c:pt idx="203">
                  <c:v>0.28003540684709821</c:v>
                </c:pt>
                <c:pt idx="204">
                  <c:v>0.31212093167771027</c:v>
                </c:pt>
                <c:pt idx="205">
                  <c:v>0.32099893319907702</c:v>
                </c:pt>
                <c:pt idx="206">
                  <c:v>0.18107900031096222</c:v>
                </c:pt>
                <c:pt idx="207">
                  <c:v>0.17410862390147952</c:v>
                </c:pt>
                <c:pt idx="208">
                  <c:v>0.47849531395193823</c:v>
                </c:pt>
                <c:pt idx="209">
                  <c:v>0.77545989824835537</c:v>
                </c:pt>
                <c:pt idx="210">
                  <c:v>1.4694204272945393</c:v>
                </c:pt>
                <c:pt idx="211">
                  <c:v>3.6148980227290224</c:v>
                </c:pt>
                <c:pt idx="212">
                  <c:v>0.99176252992404179</c:v>
                </c:pt>
                <c:pt idx="213">
                  <c:v>0.8319903105303329</c:v>
                </c:pt>
                <c:pt idx="214">
                  <c:v>0.20260757518810882</c:v>
                </c:pt>
                <c:pt idx="215">
                  <c:v>0</c:v>
                </c:pt>
                <c:pt idx="216">
                  <c:v>0</c:v>
                </c:pt>
                <c:pt idx="217">
                  <c:v>0.10236804860169128</c:v>
                </c:pt>
                <c:pt idx="218">
                  <c:v>0.13532735349257063</c:v>
                </c:pt>
                <c:pt idx="219">
                  <c:v>0.51359325759338226</c:v>
                </c:pt>
                <c:pt idx="220">
                  <c:v>0.41400600490730899</c:v>
                </c:pt>
                <c:pt idx="221">
                  <c:v>0.10005465707591557</c:v>
                </c:pt>
                <c:pt idx="222">
                  <c:v>0.99400419289176933</c:v>
                </c:pt>
                <c:pt idx="223">
                  <c:v>1.96152963769945</c:v>
                </c:pt>
                <c:pt idx="224">
                  <c:v>29.911616567874589</c:v>
                </c:pt>
                <c:pt idx="225">
                  <c:v>100</c:v>
                </c:pt>
                <c:pt idx="226">
                  <c:v>17.714308429398937</c:v>
                </c:pt>
                <c:pt idx="227">
                  <c:v>1.996559838927088</c:v>
                </c:pt>
                <c:pt idx="228">
                  <c:v>1.3647530573294833</c:v>
                </c:pt>
                <c:pt idx="229">
                  <c:v>0.92347379174855204</c:v>
                </c:pt>
                <c:pt idx="230">
                  <c:v>0.13500862211278428</c:v>
                </c:pt>
                <c:pt idx="231">
                  <c:v>0.63435403979418359</c:v>
                </c:pt>
                <c:pt idx="232">
                  <c:v>0.26075533481556701</c:v>
                </c:pt>
                <c:pt idx="233">
                  <c:v>0.1318457343738075</c:v>
                </c:pt>
                <c:pt idx="234">
                  <c:v>0.21770709969744603</c:v>
                </c:pt>
                <c:pt idx="235">
                  <c:v>0.36202391864738415</c:v>
                </c:pt>
                <c:pt idx="236">
                  <c:v>0.42046476145199729</c:v>
                </c:pt>
                <c:pt idx="237">
                  <c:v>0.64987054347037687</c:v>
                </c:pt>
                <c:pt idx="238">
                  <c:v>1.5252151612752221</c:v>
                </c:pt>
                <c:pt idx="239">
                  <c:v>5.0970114581276205</c:v>
                </c:pt>
                <c:pt idx="240">
                  <c:v>1.3631676884813946</c:v>
                </c:pt>
                <c:pt idx="241">
                  <c:v>0.66900850717663451</c:v>
                </c:pt>
                <c:pt idx="242">
                  <c:v>0.38331455870127928</c:v>
                </c:pt>
                <c:pt idx="243">
                  <c:v>9.3677565090635351E-2</c:v>
                </c:pt>
                <c:pt idx="244">
                  <c:v>0.173752736672971</c:v>
                </c:pt>
                <c:pt idx="245">
                  <c:v>0.2316854387133272</c:v>
                </c:pt>
                <c:pt idx="246">
                  <c:v>0</c:v>
                </c:pt>
                <c:pt idx="247">
                  <c:v>0</c:v>
                </c:pt>
                <c:pt idx="248">
                  <c:v>0.48611280517048977</c:v>
                </c:pt>
                <c:pt idx="249">
                  <c:v>0.63217969254325501</c:v>
                </c:pt>
                <c:pt idx="250">
                  <c:v>2.2603702697080097</c:v>
                </c:pt>
                <c:pt idx="251">
                  <c:v>3.4523521180846393</c:v>
                </c:pt>
                <c:pt idx="252">
                  <c:v>13.392933286843958</c:v>
                </c:pt>
                <c:pt idx="253">
                  <c:v>44.22264012496499</c:v>
                </c:pt>
                <c:pt idx="254">
                  <c:v>9.0148175691280557</c:v>
                </c:pt>
                <c:pt idx="255">
                  <c:v>1.0639370678585773</c:v>
                </c:pt>
                <c:pt idx="256">
                  <c:v>0</c:v>
                </c:pt>
                <c:pt idx="257">
                  <c:v>0.1929699783973943</c:v>
                </c:pt>
                <c:pt idx="258">
                  <c:v>0.15353491309239581</c:v>
                </c:pt>
                <c:pt idx="259">
                  <c:v>1.2448945940801968</c:v>
                </c:pt>
                <c:pt idx="260">
                  <c:v>0.71702722869951463</c:v>
                </c:pt>
                <c:pt idx="261">
                  <c:v>0.17093254836978442</c:v>
                </c:pt>
                <c:pt idx="262">
                  <c:v>0.36575687462905804</c:v>
                </c:pt>
                <c:pt idx="263">
                  <c:v>0.36810553716461897</c:v>
                </c:pt>
                <c:pt idx="264">
                  <c:v>0</c:v>
                </c:pt>
                <c:pt idx="265">
                  <c:v>5.4913817229448103E-2</c:v>
                </c:pt>
                <c:pt idx="266">
                  <c:v>0.52629655411663578</c:v>
                </c:pt>
                <c:pt idx="267">
                  <c:v>0.60671771675282027</c:v>
                </c:pt>
                <c:pt idx="268">
                  <c:v>0.40979347071972455</c:v>
                </c:pt>
                <c:pt idx="269">
                  <c:v>0.63214523432952086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5F-470F-87EB-BD4C5B61FF44}"/>
            </c:ext>
          </c:extLst>
        </c:ser>
        <c:ser>
          <c:idx val="8"/>
          <c:order val="8"/>
          <c:tx>
            <c:strRef>
              <c:f>'Mass Spectra pH 4 neg'!$J$1</c:f>
              <c:strCache>
                <c:ptCount val="1"/>
              </c:strCache>
            </c:strRef>
          </c:tx>
          <c:spPr>
            <a:ln w="9525" cap="rnd">
              <a:solidFill>
                <a:srgbClr val="F79646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neg'!$J$2:$J$271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1.7124757230908159</c:v>
                </c:pt>
                <c:pt idx="3">
                  <c:v>0</c:v>
                </c:pt>
                <c:pt idx="4">
                  <c:v>0</c:v>
                </c:pt>
                <c:pt idx="5">
                  <c:v>0.78351160149046872</c:v>
                </c:pt>
                <c:pt idx="6">
                  <c:v>0</c:v>
                </c:pt>
                <c:pt idx="7">
                  <c:v>0.14525087696441377</c:v>
                </c:pt>
                <c:pt idx="8">
                  <c:v>0</c:v>
                </c:pt>
                <c:pt idx="9">
                  <c:v>0</c:v>
                </c:pt>
                <c:pt idx="10">
                  <c:v>1.2592711866004504E-2</c:v>
                </c:pt>
                <c:pt idx="11">
                  <c:v>0.48897999018069627</c:v>
                </c:pt>
                <c:pt idx="12">
                  <c:v>6.2979393342090528</c:v>
                </c:pt>
                <c:pt idx="13">
                  <c:v>0.75649838951160453</c:v>
                </c:pt>
                <c:pt idx="14">
                  <c:v>9.6606914282508741E-2</c:v>
                </c:pt>
                <c:pt idx="15">
                  <c:v>9.0913575294017601</c:v>
                </c:pt>
                <c:pt idx="16">
                  <c:v>25.612155325349953</c:v>
                </c:pt>
                <c:pt idx="17">
                  <c:v>0.27279696343229476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4.4496992021394229E-3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6.0507140771508677E-2</c:v>
                </c:pt>
                <c:pt idx="26">
                  <c:v>0</c:v>
                </c:pt>
                <c:pt idx="27">
                  <c:v>0.24333379748395911</c:v>
                </c:pt>
                <c:pt idx="28">
                  <c:v>4.9151099249227626</c:v>
                </c:pt>
                <c:pt idx="29">
                  <c:v>100</c:v>
                </c:pt>
                <c:pt idx="30">
                  <c:v>0</c:v>
                </c:pt>
                <c:pt idx="31">
                  <c:v>1.1770332580847347</c:v>
                </c:pt>
                <c:pt idx="32">
                  <c:v>12.542004081859655</c:v>
                </c:pt>
                <c:pt idx="33">
                  <c:v>0.23429490571949818</c:v>
                </c:pt>
                <c:pt idx="34">
                  <c:v>0.44417600528553952</c:v>
                </c:pt>
                <c:pt idx="35">
                  <c:v>1.8598552604722464E-2</c:v>
                </c:pt>
                <c:pt idx="36">
                  <c:v>6.1879095505027515E-2</c:v>
                </c:pt>
                <c:pt idx="37">
                  <c:v>2.7249594265175942E-2</c:v>
                </c:pt>
                <c:pt idx="38">
                  <c:v>2.0841472814544178E-2</c:v>
                </c:pt>
                <c:pt idx="39">
                  <c:v>0.22172420458130576</c:v>
                </c:pt>
                <c:pt idx="40">
                  <c:v>0</c:v>
                </c:pt>
                <c:pt idx="41">
                  <c:v>0.20194597351300192</c:v>
                </c:pt>
                <c:pt idx="42">
                  <c:v>0.17643843761342387</c:v>
                </c:pt>
                <c:pt idx="43">
                  <c:v>1.2961313220369397</c:v>
                </c:pt>
                <c:pt idx="44">
                  <c:v>9.4522673877482685E-2</c:v>
                </c:pt>
                <c:pt idx="45">
                  <c:v>0.95214031518985898</c:v>
                </c:pt>
                <c:pt idx="46">
                  <c:v>1.7984149848430209E-2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0.29058993340301553</c:v>
                </c:pt>
                <c:pt idx="52">
                  <c:v>0.12532196825246056</c:v>
                </c:pt>
                <c:pt idx="53">
                  <c:v>0.60677281965873098</c:v>
                </c:pt>
                <c:pt idx="54">
                  <c:v>0</c:v>
                </c:pt>
                <c:pt idx="55">
                  <c:v>0.50449088030954781</c:v>
                </c:pt>
                <c:pt idx="56">
                  <c:v>0.50744541992234027</c:v>
                </c:pt>
                <c:pt idx="57">
                  <c:v>3.5631882209302654</c:v>
                </c:pt>
                <c:pt idx="58">
                  <c:v>0.34044160845673377</c:v>
                </c:pt>
                <c:pt idx="59">
                  <c:v>1.6823210970520857</c:v>
                </c:pt>
                <c:pt idx="60">
                  <c:v>0.15247262034372325</c:v>
                </c:pt>
                <c:pt idx="61">
                  <c:v>0.27239802916047418</c:v>
                </c:pt>
                <c:pt idx="62">
                  <c:v>0.38312385479243405</c:v>
                </c:pt>
                <c:pt idx="63">
                  <c:v>1.1703379555274842</c:v>
                </c:pt>
                <c:pt idx="64">
                  <c:v>0.43540318433077718</c:v>
                </c:pt>
                <c:pt idx="65">
                  <c:v>0.29898001716710332</c:v>
                </c:pt>
                <c:pt idx="66">
                  <c:v>0.11229477015362697</c:v>
                </c:pt>
                <c:pt idx="67">
                  <c:v>0.52657683851715142</c:v>
                </c:pt>
                <c:pt idx="68">
                  <c:v>9.5856532278878706E-2</c:v>
                </c:pt>
                <c:pt idx="69">
                  <c:v>0.47679538799943039</c:v>
                </c:pt>
                <c:pt idx="70">
                  <c:v>0.60263118661896842</c:v>
                </c:pt>
                <c:pt idx="71">
                  <c:v>2.7608163053447483</c:v>
                </c:pt>
                <c:pt idx="72">
                  <c:v>0.13190996001933009</c:v>
                </c:pt>
                <c:pt idx="73">
                  <c:v>9.630066987429442E-2</c:v>
                </c:pt>
                <c:pt idx="74">
                  <c:v>5.1086654034579057E-2</c:v>
                </c:pt>
                <c:pt idx="75">
                  <c:v>0</c:v>
                </c:pt>
                <c:pt idx="76">
                  <c:v>3.2956451611235961E-3</c:v>
                </c:pt>
                <c:pt idx="77">
                  <c:v>0.34788539852138278</c:v>
                </c:pt>
                <c:pt idx="78">
                  <c:v>0.66557890289448784</c:v>
                </c:pt>
                <c:pt idx="79">
                  <c:v>0.15890643819649231</c:v>
                </c:pt>
                <c:pt idx="80">
                  <c:v>0.12720598192359453</c:v>
                </c:pt>
                <c:pt idx="81">
                  <c:v>0.50222056340895505</c:v>
                </c:pt>
                <c:pt idx="82">
                  <c:v>0.209723256523769</c:v>
                </c:pt>
                <c:pt idx="83">
                  <c:v>0.4231022171829929</c:v>
                </c:pt>
                <c:pt idx="84">
                  <c:v>0.52155088443553521</c:v>
                </c:pt>
                <c:pt idx="85">
                  <c:v>2.2183157005786094</c:v>
                </c:pt>
                <c:pt idx="86">
                  <c:v>0.2630409777761803</c:v>
                </c:pt>
                <c:pt idx="87">
                  <c:v>6.978783082756114E-2</c:v>
                </c:pt>
                <c:pt idx="88">
                  <c:v>1.4941065983620674</c:v>
                </c:pt>
                <c:pt idx="89">
                  <c:v>4.3573769542946508</c:v>
                </c:pt>
                <c:pt idx="90">
                  <c:v>0.21293524792628113</c:v>
                </c:pt>
                <c:pt idx="91">
                  <c:v>0.56918476037874188</c:v>
                </c:pt>
                <c:pt idx="92">
                  <c:v>0.12153616477718969</c:v>
                </c:pt>
                <c:pt idx="93">
                  <c:v>0.12318249099852785</c:v>
                </c:pt>
                <c:pt idx="94">
                  <c:v>0.28645024640417599</c:v>
                </c:pt>
                <c:pt idx="95">
                  <c:v>0.34526159627235153</c:v>
                </c:pt>
                <c:pt idx="96">
                  <c:v>0.2332859168980185</c:v>
                </c:pt>
                <c:pt idx="97">
                  <c:v>0.17418915986892136</c:v>
                </c:pt>
                <c:pt idx="98">
                  <c:v>0.30090758900161912</c:v>
                </c:pt>
                <c:pt idx="99">
                  <c:v>1.0966587699688042</c:v>
                </c:pt>
                <c:pt idx="100">
                  <c:v>0.21210767827807625</c:v>
                </c:pt>
                <c:pt idx="101">
                  <c:v>0.24189092152233624</c:v>
                </c:pt>
                <c:pt idx="102">
                  <c:v>3.6255002108826144E-2</c:v>
                </c:pt>
                <c:pt idx="103">
                  <c:v>6.6162978021077096E-2</c:v>
                </c:pt>
                <c:pt idx="104">
                  <c:v>0.28992111691166961</c:v>
                </c:pt>
                <c:pt idx="105">
                  <c:v>0.7131282517930273</c:v>
                </c:pt>
                <c:pt idx="106">
                  <c:v>1.6862818276617528</c:v>
                </c:pt>
                <c:pt idx="107">
                  <c:v>0.47620577702065725</c:v>
                </c:pt>
                <c:pt idx="108">
                  <c:v>0.32196608106390956</c:v>
                </c:pt>
                <c:pt idx="109">
                  <c:v>9.8213203468269006E-2</c:v>
                </c:pt>
                <c:pt idx="110">
                  <c:v>0</c:v>
                </c:pt>
                <c:pt idx="111">
                  <c:v>0</c:v>
                </c:pt>
                <c:pt idx="112">
                  <c:v>1.3222990151481275</c:v>
                </c:pt>
                <c:pt idx="113">
                  <c:v>4.6934221703696322</c:v>
                </c:pt>
                <c:pt idx="114">
                  <c:v>0.67231415907031045</c:v>
                </c:pt>
                <c:pt idx="115">
                  <c:v>0.78265435788253612</c:v>
                </c:pt>
                <c:pt idx="116">
                  <c:v>0.62197351542411494</c:v>
                </c:pt>
                <c:pt idx="117">
                  <c:v>0.81282989086064306</c:v>
                </c:pt>
                <c:pt idx="118">
                  <c:v>1.9604990410702687</c:v>
                </c:pt>
                <c:pt idx="119">
                  <c:v>1.5720776944465396</c:v>
                </c:pt>
                <c:pt idx="120">
                  <c:v>0.8376913433848916</c:v>
                </c:pt>
                <c:pt idx="121">
                  <c:v>0.82743347086190167</c:v>
                </c:pt>
                <c:pt idx="122">
                  <c:v>0.37370305123863901</c:v>
                </c:pt>
                <c:pt idx="123">
                  <c:v>0.42898262520663588</c:v>
                </c:pt>
                <c:pt idx="124">
                  <c:v>0.40302263768984936</c:v>
                </c:pt>
                <c:pt idx="125">
                  <c:v>1.2294749620233953</c:v>
                </c:pt>
                <c:pt idx="126">
                  <c:v>5.8304630432384643</c:v>
                </c:pt>
                <c:pt idx="127">
                  <c:v>11.056229656798678</c:v>
                </c:pt>
                <c:pt idx="128">
                  <c:v>1.731440896172086</c:v>
                </c:pt>
                <c:pt idx="129">
                  <c:v>0.33942366290603604</c:v>
                </c:pt>
                <c:pt idx="130">
                  <c:v>0</c:v>
                </c:pt>
                <c:pt idx="131">
                  <c:v>0.15488272347900714</c:v>
                </c:pt>
                <c:pt idx="132">
                  <c:v>0.79051857711863771</c:v>
                </c:pt>
                <c:pt idx="133">
                  <c:v>0.95177698099251129</c:v>
                </c:pt>
                <c:pt idx="134">
                  <c:v>1.1008021504194208</c:v>
                </c:pt>
                <c:pt idx="135">
                  <c:v>1.5144734188939735</c:v>
                </c:pt>
                <c:pt idx="136">
                  <c:v>0.532542327385914</c:v>
                </c:pt>
                <c:pt idx="137">
                  <c:v>5.4085919953797117E-3</c:v>
                </c:pt>
                <c:pt idx="138">
                  <c:v>8.4685873157119743E-2</c:v>
                </c:pt>
                <c:pt idx="139">
                  <c:v>0.67686568611044617</c:v>
                </c:pt>
                <c:pt idx="140">
                  <c:v>4.7179847930678012</c:v>
                </c:pt>
                <c:pt idx="141">
                  <c:v>10.875223424914381</c:v>
                </c:pt>
                <c:pt idx="142">
                  <c:v>1.5562384646209149</c:v>
                </c:pt>
                <c:pt idx="143">
                  <c:v>0.55157812241581994</c:v>
                </c:pt>
                <c:pt idx="144">
                  <c:v>0.19227653650577758</c:v>
                </c:pt>
                <c:pt idx="145">
                  <c:v>0.2118223967764081</c:v>
                </c:pt>
                <c:pt idx="146">
                  <c:v>0.11292747058982011</c:v>
                </c:pt>
                <c:pt idx="147">
                  <c:v>0.15825066312256553</c:v>
                </c:pt>
                <c:pt idx="148">
                  <c:v>0.15076584622697672</c:v>
                </c:pt>
                <c:pt idx="149">
                  <c:v>9.5731983143546459E-2</c:v>
                </c:pt>
                <c:pt idx="150">
                  <c:v>0.53696388455796518</c:v>
                </c:pt>
                <c:pt idx="151">
                  <c:v>2.0065904746991488E-2</c:v>
                </c:pt>
                <c:pt idx="152">
                  <c:v>0</c:v>
                </c:pt>
                <c:pt idx="153">
                  <c:v>0.3206439795038234</c:v>
                </c:pt>
                <c:pt idx="154">
                  <c:v>0.84247572052735098</c:v>
                </c:pt>
                <c:pt idx="155">
                  <c:v>2.0888148502392254</c:v>
                </c:pt>
                <c:pt idx="156">
                  <c:v>0.21217349597153998</c:v>
                </c:pt>
                <c:pt idx="157">
                  <c:v>0.41556211738377163</c:v>
                </c:pt>
                <c:pt idx="158">
                  <c:v>0.19272590382883203</c:v>
                </c:pt>
                <c:pt idx="159">
                  <c:v>0.61153903339673932</c:v>
                </c:pt>
                <c:pt idx="160">
                  <c:v>0.12894754443839029</c:v>
                </c:pt>
                <c:pt idx="161">
                  <c:v>2.6547888065734115E-2</c:v>
                </c:pt>
                <c:pt idx="162">
                  <c:v>0.49185344983831714</c:v>
                </c:pt>
                <c:pt idx="163">
                  <c:v>0.25600120988683484</c:v>
                </c:pt>
                <c:pt idx="164">
                  <c:v>0.14716496757412631</c:v>
                </c:pt>
                <c:pt idx="165">
                  <c:v>8.8108637978284984E-2</c:v>
                </c:pt>
                <c:pt idx="166">
                  <c:v>0.27446509283017995</c:v>
                </c:pt>
                <c:pt idx="167">
                  <c:v>0</c:v>
                </c:pt>
                <c:pt idx="168">
                  <c:v>0.51163834389698348</c:v>
                </c:pt>
                <c:pt idx="169">
                  <c:v>0.92626523108550107</c:v>
                </c:pt>
                <c:pt idx="170">
                  <c:v>0.31088037339179242</c:v>
                </c:pt>
                <c:pt idx="171">
                  <c:v>9.0453027958233317E-2</c:v>
                </c:pt>
                <c:pt idx="172">
                  <c:v>1.3216451760501735E-2</c:v>
                </c:pt>
                <c:pt idx="173">
                  <c:v>9.2326608480181815E-2</c:v>
                </c:pt>
                <c:pt idx="174">
                  <c:v>0.17121716970869053</c:v>
                </c:pt>
                <c:pt idx="175">
                  <c:v>0.3226598136957845</c:v>
                </c:pt>
                <c:pt idx="176">
                  <c:v>2.3148128037718717E-2</c:v>
                </c:pt>
                <c:pt idx="177">
                  <c:v>0</c:v>
                </c:pt>
                <c:pt idx="178">
                  <c:v>0.21193447095219892</c:v>
                </c:pt>
                <c:pt idx="179">
                  <c:v>0</c:v>
                </c:pt>
                <c:pt idx="180">
                  <c:v>0</c:v>
                </c:pt>
                <c:pt idx="181">
                  <c:v>24.952865784322555</c:v>
                </c:pt>
                <c:pt idx="182">
                  <c:v>31.502132597374015</c:v>
                </c:pt>
                <c:pt idx="183">
                  <c:v>7.8278662957192759</c:v>
                </c:pt>
                <c:pt idx="184">
                  <c:v>2.9600085839814203</c:v>
                </c:pt>
                <c:pt idx="185">
                  <c:v>0.70924703093162511</c:v>
                </c:pt>
                <c:pt idx="186">
                  <c:v>0.2646124875613366</c:v>
                </c:pt>
                <c:pt idx="187">
                  <c:v>0.24351324347147121</c:v>
                </c:pt>
                <c:pt idx="188">
                  <c:v>0.12113671787966883</c:v>
                </c:pt>
                <c:pt idx="189">
                  <c:v>0.34114425161060197</c:v>
                </c:pt>
                <c:pt idx="190">
                  <c:v>0.59873258131848195</c:v>
                </c:pt>
                <c:pt idx="191">
                  <c:v>0.26820093303939907</c:v>
                </c:pt>
                <c:pt idx="192">
                  <c:v>2.3235546465184078</c:v>
                </c:pt>
                <c:pt idx="193">
                  <c:v>3.5308478787689248</c:v>
                </c:pt>
                <c:pt idx="194">
                  <c:v>1.4537751991991499</c:v>
                </c:pt>
                <c:pt idx="195">
                  <c:v>0.69657146424975869</c:v>
                </c:pt>
                <c:pt idx="196">
                  <c:v>7.6289836743445791E-2</c:v>
                </c:pt>
                <c:pt idx="197">
                  <c:v>3.3417406996467776</c:v>
                </c:pt>
                <c:pt idx="198">
                  <c:v>1.2934040171286283</c:v>
                </c:pt>
                <c:pt idx="199">
                  <c:v>0.3200933957116357</c:v>
                </c:pt>
                <c:pt idx="200">
                  <c:v>0.35130846773073582</c:v>
                </c:pt>
                <c:pt idx="201">
                  <c:v>0.24565875183577635</c:v>
                </c:pt>
                <c:pt idx="202">
                  <c:v>9.033210365008762E-2</c:v>
                </c:pt>
                <c:pt idx="203">
                  <c:v>0</c:v>
                </c:pt>
                <c:pt idx="204">
                  <c:v>0.17477351046773892</c:v>
                </c:pt>
                <c:pt idx="205">
                  <c:v>2.9066942424139396E-2</c:v>
                </c:pt>
                <c:pt idx="206">
                  <c:v>0.13858924239438025</c:v>
                </c:pt>
                <c:pt idx="207">
                  <c:v>0.2664317153478683</c:v>
                </c:pt>
                <c:pt idx="208">
                  <c:v>0.57298747249592696</c:v>
                </c:pt>
                <c:pt idx="209">
                  <c:v>0.58977222696806808</c:v>
                </c:pt>
                <c:pt idx="210">
                  <c:v>1.2190462603978836</c:v>
                </c:pt>
                <c:pt idx="211">
                  <c:v>4.2866119011216304</c:v>
                </c:pt>
                <c:pt idx="212">
                  <c:v>0.76462882206780414</c:v>
                </c:pt>
                <c:pt idx="213">
                  <c:v>0.69759152885160058</c:v>
                </c:pt>
                <c:pt idx="214">
                  <c:v>0.11815994855036706</c:v>
                </c:pt>
                <c:pt idx="215">
                  <c:v>0</c:v>
                </c:pt>
                <c:pt idx="216">
                  <c:v>5.2360965352705935E-3</c:v>
                </c:pt>
                <c:pt idx="217">
                  <c:v>8.0038670778630212E-3</c:v>
                </c:pt>
                <c:pt idx="218">
                  <c:v>2.5192998666947092E-2</c:v>
                </c:pt>
                <c:pt idx="219">
                  <c:v>0.21137827976836993</c:v>
                </c:pt>
                <c:pt idx="220">
                  <c:v>0.20062229061357395</c:v>
                </c:pt>
                <c:pt idx="221">
                  <c:v>0.10449636708599867</c:v>
                </c:pt>
                <c:pt idx="222">
                  <c:v>0.63703819038616094</c:v>
                </c:pt>
                <c:pt idx="223">
                  <c:v>1.0637912258624274</c:v>
                </c:pt>
                <c:pt idx="224">
                  <c:v>30.109823721411676</c:v>
                </c:pt>
                <c:pt idx="225">
                  <c:v>99.850302231265317</c:v>
                </c:pt>
                <c:pt idx="226">
                  <c:v>18.561972038400476</c:v>
                </c:pt>
                <c:pt idx="227">
                  <c:v>1.7975878706333677</c:v>
                </c:pt>
                <c:pt idx="228">
                  <c:v>1.153409221324351</c:v>
                </c:pt>
                <c:pt idx="229">
                  <c:v>0.27703356566335485</c:v>
                </c:pt>
                <c:pt idx="230">
                  <c:v>0.12043204320913546</c:v>
                </c:pt>
                <c:pt idx="231">
                  <c:v>0.64849524608295683</c:v>
                </c:pt>
                <c:pt idx="232">
                  <c:v>0.55493540351653603</c:v>
                </c:pt>
                <c:pt idx="233">
                  <c:v>0.4072067266295511</c:v>
                </c:pt>
                <c:pt idx="234">
                  <c:v>0</c:v>
                </c:pt>
                <c:pt idx="235">
                  <c:v>0.16237569579732991</c:v>
                </c:pt>
                <c:pt idx="236">
                  <c:v>0</c:v>
                </c:pt>
                <c:pt idx="237">
                  <c:v>0.59076849599271508</c:v>
                </c:pt>
                <c:pt idx="238">
                  <c:v>1.7988469530870907</c:v>
                </c:pt>
                <c:pt idx="239">
                  <c:v>4.9729523403899307</c:v>
                </c:pt>
                <c:pt idx="240">
                  <c:v>1.7384452434783924</c:v>
                </c:pt>
                <c:pt idx="241">
                  <c:v>1.0021383289830383</c:v>
                </c:pt>
                <c:pt idx="242">
                  <c:v>0.28205646861937156</c:v>
                </c:pt>
                <c:pt idx="243">
                  <c:v>0.14112889297526285</c:v>
                </c:pt>
                <c:pt idx="244">
                  <c:v>7.8709943209219244E-2</c:v>
                </c:pt>
                <c:pt idx="245">
                  <c:v>0.27820423714926734</c:v>
                </c:pt>
                <c:pt idx="246">
                  <c:v>2.9792025285767961E-2</c:v>
                </c:pt>
                <c:pt idx="247">
                  <c:v>0</c:v>
                </c:pt>
                <c:pt idx="248">
                  <c:v>0.34925814106521447</c:v>
                </c:pt>
                <c:pt idx="249">
                  <c:v>0.6422960777455532</c:v>
                </c:pt>
                <c:pt idx="250">
                  <c:v>1.9461849667955482</c:v>
                </c:pt>
                <c:pt idx="251">
                  <c:v>2.7017062558847105</c:v>
                </c:pt>
                <c:pt idx="252">
                  <c:v>14.810989471318264</c:v>
                </c:pt>
                <c:pt idx="253">
                  <c:v>50.596612239650845</c:v>
                </c:pt>
                <c:pt idx="254">
                  <c:v>11.699913793639421</c:v>
                </c:pt>
                <c:pt idx="255">
                  <c:v>1.2368780624325995</c:v>
                </c:pt>
                <c:pt idx="256">
                  <c:v>0</c:v>
                </c:pt>
                <c:pt idx="257">
                  <c:v>5.910083012736652E-2</c:v>
                </c:pt>
                <c:pt idx="258">
                  <c:v>0</c:v>
                </c:pt>
                <c:pt idx="259">
                  <c:v>1.4871565903712582</c:v>
                </c:pt>
                <c:pt idx="260">
                  <c:v>0.78253863890217645</c:v>
                </c:pt>
                <c:pt idx="261">
                  <c:v>0</c:v>
                </c:pt>
                <c:pt idx="262">
                  <c:v>0.42793643301147094</c:v>
                </c:pt>
                <c:pt idx="263">
                  <c:v>0.26030429539364919</c:v>
                </c:pt>
                <c:pt idx="264">
                  <c:v>4.5860356252267261E-2</c:v>
                </c:pt>
                <c:pt idx="265">
                  <c:v>0</c:v>
                </c:pt>
                <c:pt idx="266">
                  <c:v>0.37697996745242596</c:v>
                </c:pt>
                <c:pt idx="267">
                  <c:v>1.1777481122222115</c:v>
                </c:pt>
                <c:pt idx="268">
                  <c:v>0.74660141966417337</c:v>
                </c:pt>
                <c:pt idx="269">
                  <c:v>0.80866899482172305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5F-470F-87EB-BD4C5B61FF44}"/>
            </c:ext>
          </c:extLst>
        </c:ser>
        <c:ser>
          <c:idx val="9"/>
          <c:order val="9"/>
          <c:tx>
            <c:strRef>
              <c:f>'Mass Spectra pH 4 neg'!$K$1</c:f>
              <c:strCache>
                <c:ptCount val="1"/>
              </c:strCache>
            </c:strRef>
          </c:tx>
          <c:spPr>
            <a:ln w="9525" cap="rnd">
              <a:solidFill>
                <a:srgbClr val="F79646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neg'!$K$2:$K$271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0.75634636756444695</c:v>
                </c:pt>
                <c:pt idx="3">
                  <c:v>0</c:v>
                </c:pt>
                <c:pt idx="4">
                  <c:v>0</c:v>
                </c:pt>
                <c:pt idx="5">
                  <c:v>1.3241092049726562</c:v>
                </c:pt>
                <c:pt idx="6">
                  <c:v>0</c:v>
                </c:pt>
                <c:pt idx="7">
                  <c:v>8.7436296538166244E-2</c:v>
                </c:pt>
                <c:pt idx="8">
                  <c:v>0</c:v>
                </c:pt>
                <c:pt idx="9">
                  <c:v>0</c:v>
                </c:pt>
                <c:pt idx="10">
                  <c:v>7.4896374243172636E-2</c:v>
                </c:pt>
                <c:pt idx="11">
                  <c:v>4.4118232291210568E-3</c:v>
                </c:pt>
                <c:pt idx="12">
                  <c:v>5.261456602222113</c:v>
                </c:pt>
                <c:pt idx="13">
                  <c:v>0.25152570053935025</c:v>
                </c:pt>
                <c:pt idx="14">
                  <c:v>0.11084980433865935</c:v>
                </c:pt>
                <c:pt idx="15">
                  <c:v>8.0028749052095502</c:v>
                </c:pt>
                <c:pt idx="16">
                  <c:v>20.413299951010838</c:v>
                </c:pt>
                <c:pt idx="17">
                  <c:v>0.12578650519521475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9.2879431664416329E-3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2.5181920280097046E-2</c:v>
                </c:pt>
                <c:pt idx="27">
                  <c:v>0.14471837176380428</c:v>
                </c:pt>
                <c:pt idx="28">
                  <c:v>4.9179737081581223</c:v>
                </c:pt>
                <c:pt idx="29">
                  <c:v>100</c:v>
                </c:pt>
                <c:pt idx="30">
                  <c:v>0</c:v>
                </c:pt>
                <c:pt idx="31">
                  <c:v>1.0928015409812251</c:v>
                </c:pt>
                <c:pt idx="32">
                  <c:v>5.86685674256218</c:v>
                </c:pt>
                <c:pt idx="33">
                  <c:v>0</c:v>
                </c:pt>
                <c:pt idx="34">
                  <c:v>6.1430877021947244E-2</c:v>
                </c:pt>
                <c:pt idx="35">
                  <c:v>0</c:v>
                </c:pt>
                <c:pt idx="36">
                  <c:v>2.8196729112024799E-2</c:v>
                </c:pt>
                <c:pt idx="37">
                  <c:v>0</c:v>
                </c:pt>
                <c:pt idx="38">
                  <c:v>0.1309078813045782</c:v>
                </c:pt>
                <c:pt idx="39">
                  <c:v>0.10533797767086915</c:v>
                </c:pt>
                <c:pt idx="40">
                  <c:v>8.0434683568644569E-2</c:v>
                </c:pt>
                <c:pt idx="41">
                  <c:v>0.10946082076723483</c:v>
                </c:pt>
                <c:pt idx="42">
                  <c:v>0.17189490895201995</c:v>
                </c:pt>
                <c:pt idx="43">
                  <c:v>1.3490818521137746</c:v>
                </c:pt>
                <c:pt idx="44">
                  <c:v>0.19517027441246992</c:v>
                </c:pt>
                <c:pt idx="45">
                  <c:v>0.82991115665438875</c:v>
                </c:pt>
                <c:pt idx="46">
                  <c:v>9.1609827235335679E-3</c:v>
                </c:pt>
                <c:pt idx="47">
                  <c:v>0</c:v>
                </c:pt>
                <c:pt idx="48">
                  <c:v>1.9199416891744529E-2</c:v>
                </c:pt>
                <c:pt idx="49">
                  <c:v>0</c:v>
                </c:pt>
                <c:pt idx="50">
                  <c:v>0</c:v>
                </c:pt>
                <c:pt idx="51">
                  <c:v>0.20805406742840665</c:v>
                </c:pt>
                <c:pt idx="52">
                  <c:v>7.9998113403603646E-2</c:v>
                </c:pt>
                <c:pt idx="53">
                  <c:v>0.57546952293753084</c:v>
                </c:pt>
                <c:pt idx="54">
                  <c:v>0.15603814269840702</c:v>
                </c:pt>
                <c:pt idx="55">
                  <c:v>0.38423495233032484</c:v>
                </c:pt>
                <c:pt idx="56">
                  <c:v>0.35205614985733669</c:v>
                </c:pt>
                <c:pt idx="57">
                  <c:v>3.55487735360391</c:v>
                </c:pt>
                <c:pt idx="58">
                  <c:v>0</c:v>
                </c:pt>
                <c:pt idx="59">
                  <c:v>1.1699868172035703</c:v>
                </c:pt>
                <c:pt idx="60">
                  <c:v>8.4578060241487854E-3</c:v>
                </c:pt>
                <c:pt idx="61">
                  <c:v>0.44105612837478969</c:v>
                </c:pt>
                <c:pt idx="62">
                  <c:v>0.35448799470903847</c:v>
                </c:pt>
                <c:pt idx="63">
                  <c:v>0.24093833034431833</c:v>
                </c:pt>
                <c:pt idx="64">
                  <c:v>0.36382382132477603</c:v>
                </c:pt>
                <c:pt idx="65">
                  <c:v>0.27074428141505197</c:v>
                </c:pt>
                <c:pt idx="66">
                  <c:v>2.9629468648462234E-2</c:v>
                </c:pt>
                <c:pt idx="67">
                  <c:v>0.19847780359812114</c:v>
                </c:pt>
                <c:pt idx="68">
                  <c:v>0.30526946728246579</c:v>
                </c:pt>
                <c:pt idx="69">
                  <c:v>0.26522215246129538</c:v>
                </c:pt>
                <c:pt idx="70">
                  <c:v>0.5530822544651236</c:v>
                </c:pt>
                <c:pt idx="71">
                  <c:v>3.0426755096407101</c:v>
                </c:pt>
                <c:pt idx="72">
                  <c:v>0.113051935614181</c:v>
                </c:pt>
                <c:pt idx="73">
                  <c:v>0.21434793852163231</c:v>
                </c:pt>
                <c:pt idx="74">
                  <c:v>1.7251166440317326E-2</c:v>
                </c:pt>
                <c:pt idx="75">
                  <c:v>6.8261051176600071E-2</c:v>
                </c:pt>
                <c:pt idx="76">
                  <c:v>0</c:v>
                </c:pt>
                <c:pt idx="77">
                  <c:v>0.33979272365113156</c:v>
                </c:pt>
                <c:pt idx="78">
                  <c:v>0.51875796303318555</c:v>
                </c:pt>
                <c:pt idx="79">
                  <c:v>6.4329186253453421E-2</c:v>
                </c:pt>
                <c:pt idx="80">
                  <c:v>0.10061783886537287</c:v>
                </c:pt>
                <c:pt idx="81">
                  <c:v>0.25691248640249587</c:v>
                </c:pt>
                <c:pt idx="82">
                  <c:v>0</c:v>
                </c:pt>
                <c:pt idx="83">
                  <c:v>0</c:v>
                </c:pt>
                <c:pt idx="84">
                  <c:v>0.63300394604885524</c:v>
                </c:pt>
                <c:pt idx="85">
                  <c:v>2.3935237903978841</c:v>
                </c:pt>
                <c:pt idx="86">
                  <c:v>6.9669817801094585E-3</c:v>
                </c:pt>
                <c:pt idx="87">
                  <c:v>0.15539127863748325</c:v>
                </c:pt>
                <c:pt idx="88">
                  <c:v>0.90698919463365146</c:v>
                </c:pt>
                <c:pt idx="89">
                  <c:v>2.720930239445488</c:v>
                </c:pt>
                <c:pt idx="90">
                  <c:v>0.63887571754150374</c:v>
                </c:pt>
                <c:pt idx="91">
                  <c:v>0.41892758188413792</c:v>
                </c:pt>
                <c:pt idx="92">
                  <c:v>0.29608532381248159</c:v>
                </c:pt>
                <c:pt idx="93">
                  <c:v>0.15314677693526771</c:v>
                </c:pt>
                <c:pt idx="94">
                  <c:v>0.1037966474842435</c:v>
                </c:pt>
                <c:pt idx="95">
                  <c:v>0.18112814544230882</c:v>
                </c:pt>
                <c:pt idx="96">
                  <c:v>2.4350357030648185E-3</c:v>
                </c:pt>
                <c:pt idx="97">
                  <c:v>0.23655844098435866</c:v>
                </c:pt>
                <c:pt idx="98">
                  <c:v>0.34655685619784249</c:v>
                </c:pt>
                <c:pt idx="99">
                  <c:v>1.0318547138573866</c:v>
                </c:pt>
                <c:pt idx="100">
                  <c:v>7.950371912935985E-3</c:v>
                </c:pt>
                <c:pt idx="101">
                  <c:v>7.8253116690642412E-3</c:v>
                </c:pt>
                <c:pt idx="102">
                  <c:v>0.10493849998376539</c:v>
                </c:pt>
                <c:pt idx="103">
                  <c:v>0.29331486539706469</c:v>
                </c:pt>
                <c:pt idx="104">
                  <c:v>0</c:v>
                </c:pt>
                <c:pt idx="105">
                  <c:v>0.63692798975186893</c:v>
                </c:pt>
                <c:pt idx="106">
                  <c:v>1.62890901223458</c:v>
                </c:pt>
                <c:pt idx="107">
                  <c:v>0.11354752334458752</c:v>
                </c:pt>
                <c:pt idx="108">
                  <c:v>8.6522302773993864E-2</c:v>
                </c:pt>
                <c:pt idx="109">
                  <c:v>0.28467145673903466</c:v>
                </c:pt>
                <c:pt idx="110">
                  <c:v>0</c:v>
                </c:pt>
                <c:pt idx="111">
                  <c:v>0</c:v>
                </c:pt>
                <c:pt idx="112">
                  <c:v>1.3571889995188147</c:v>
                </c:pt>
                <c:pt idx="113">
                  <c:v>4.6566160390009532</c:v>
                </c:pt>
                <c:pt idx="114">
                  <c:v>0.69022598667103952</c:v>
                </c:pt>
                <c:pt idx="115">
                  <c:v>0.80578785678657239</c:v>
                </c:pt>
                <c:pt idx="116">
                  <c:v>0.74022110162066201</c:v>
                </c:pt>
                <c:pt idx="117">
                  <c:v>0.92536929403437462</c:v>
                </c:pt>
                <c:pt idx="118">
                  <c:v>1.1024811327825979</c:v>
                </c:pt>
                <c:pt idx="119">
                  <c:v>0.87461371913759045</c:v>
                </c:pt>
                <c:pt idx="120">
                  <c:v>0.68219255187670214</c:v>
                </c:pt>
                <c:pt idx="121">
                  <c:v>0.8716885350266752</c:v>
                </c:pt>
                <c:pt idx="122">
                  <c:v>0.42795681878924619</c:v>
                </c:pt>
                <c:pt idx="123">
                  <c:v>9.6889404831260351E-2</c:v>
                </c:pt>
                <c:pt idx="124">
                  <c:v>0.15685979813743595</c:v>
                </c:pt>
                <c:pt idx="125">
                  <c:v>1.1970931478297342</c:v>
                </c:pt>
                <c:pt idx="126">
                  <c:v>5.3416386103680944</c:v>
                </c:pt>
                <c:pt idx="127">
                  <c:v>11.455937748081222</c:v>
                </c:pt>
                <c:pt idx="128">
                  <c:v>1.8349782479572563</c:v>
                </c:pt>
                <c:pt idx="129">
                  <c:v>0.50137755984403998</c:v>
                </c:pt>
                <c:pt idx="130">
                  <c:v>0.30574598754892512</c:v>
                </c:pt>
                <c:pt idx="131">
                  <c:v>0.18900881615688928</c:v>
                </c:pt>
                <c:pt idx="132">
                  <c:v>0.38657410303441608</c:v>
                </c:pt>
                <c:pt idx="133">
                  <c:v>0.7274645484654666</c:v>
                </c:pt>
                <c:pt idx="134">
                  <c:v>0.95034084750738146</c:v>
                </c:pt>
                <c:pt idx="135">
                  <c:v>1.5520025355091767</c:v>
                </c:pt>
                <c:pt idx="136">
                  <c:v>0.22044181614553596</c:v>
                </c:pt>
                <c:pt idx="137">
                  <c:v>0.32722787614720544</c:v>
                </c:pt>
                <c:pt idx="138">
                  <c:v>0.12820122661888195</c:v>
                </c:pt>
                <c:pt idx="139">
                  <c:v>0.27577234019446378</c:v>
                </c:pt>
                <c:pt idx="140">
                  <c:v>4.6741704460820914</c:v>
                </c:pt>
                <c:pt idx="141">
                  <c:v>10.338080919669475</c:v>
                </c:pt>
                <c:pt idx="142">
                  <c:v>1.5729947515382032</c:v>
                </c:pt>
                <c:pt idx="143">
                  <c:v>0.1857324473279939</c:v>
                </c:pt>
                <c:pt idx="144">
                  <c:v>3.8499908212280497E-3</c:v>
                </c:pt>
                <c:pt idx="145">
                  <c:v>0.16242889554428047</c:v>
                </c:pt>
                <c:pt idx="146">
                  <c:v>3.1534232185119221E-2</c:v>
                </c:pt>
                <c:pt idx="147">
                  <c:v>0.35762514336289414</c:v>
                </c:pt>
                <c:pt idx="148">
                  <c:v>0.33402450562466485</c:v>
                </c:pt>
                <c:pt idx="149">
                  <c:v>0.11734721963192143</c:v>
                </c:pt>
                <c:pt idx="150">
                  <c:v>0.28034681215571372</c:v>
                </c:pt>
                <c:pt idx="151">
                  <c:v>2.1452850723957726E-2</c:v>
                </c:pt>
                <c:pt idx="152">
                  <c:v>0</c:v>
                </c:pt>
                <c:pt idx="153">
                  <c:v>0</c:v>
                </c:pt>
                <c:pt idx="154">
                  <c:v>0.1270197334116368</c:v>
                </c:pt>
                <c:pt idx="155">
                  <c:v>1.4081940479431581</c:v>
                </c:pt>
                <c:pt idx="156">
                  <c:v>0.5283159178113076</c:v>
                </c:pt>
                <c:pt idx="157">
                  <c:v>0.30098129447394445</c:v>
                </c:pt>
                <c:pt idx="158">
                  <c:v>3.7204827007178733E-2</c:v>
                </c:pt>
                <c:pt idx="159">
                  <c:v>0.39360503363416827</c:v>
                </c:pt>
                <c:pt idx="160">
                  <c:v>0.32545048184079012</c:v>
                </c:pt>
                <c:pt idx="161">
                  <c:v>0.28327652757983146</c:v>
                </c:pt>
                <c:pt idx="162">
                  <c:v>0.13066742290408484</c:v>
                </c:pt>
                <c:pt idx="163">
                  <c:v>0.3417392108796784</c:v>
                </c:pt>
                <c:pt idx="164">
                  <c:v>0</c:v>
                </c:pt>
                <c:pt idx="165">
                  <c:v>0.40968227898347082</c:v>
                </c:pt>
                <c:pt idx="166">
                  <c:v>0</c:v>
                </c:pt>
                <c:pt idx="167">
                  <c:v>0.36519136731090851</c:v>
                </c:pt>
                <c:pt idx="168">
                  <c:v>0.60183600106209478</c:v>
                </c:pt>
                <c:pt idx="169">
                  <c:v>1.1098705765218442</c:v>
                </c:pt>
                <c:pt idx="170">
                  <c:v>0.42126331280469076</c:v>
                </c:pt>
                <c:pt idx="171">
                  <c:v>9.5787807262856461E-2</c:v>
                </c:pt>
                <c:pt idx="172">
                  <c:v>5.0948649408077947E-3</c:v>
                </c:pt>
                <c:pt idx="173">
                  <c:v>2.3509375332332591E-2</c:v>
                </c:pt>
                <c:pt idx="174">
                  <c:v>0.14108408587552462</c:v>
                </c:pt>
                <c:pt idx="175">
                  <c:v>0.41193143894552831</c:v>
                </c:pt>
                <c:pt idx="176">
                  <c:v>0.26202211625718663</c:v>
                </c:pt>
                <c:pt idx="177">
                  <c:v>0.29721128995163154</c:v>
                </c:pt>
                <c:pt idx="178">
                  <c:v>7.155746529099628E-3</c:v>
                </c:pt>
                <c:pt idx="179">
                  <c:v>0</c:v>
                </c:pt>
                <c:pt idx="180">
                  <c:v>0</c:v>
                </c:pt>
                <c:pt idx="181">
                  <c:v>16.631334832372495</c:v>
                </c:pt>
                <c:pt idx="182">
                  <c:v>22.652333765646755</c:v>
                </c:pt>
                <c:pt idx="183">
                  <c:v>5.4922050785554655</c:v>
                </c:pt>
                <c:pt idx="184">
                  <c:v>2.3305616966611664</c:v>
                </c:pt>
                <c:pt idx="185">
                  <c:v>0.47911565250101285</c:v>
                </c:pt>
                <c:pt idx="186">
                  <c:v>0.11123791632927697</c:v>
                </c:pt>
                <c:pt idx="187">
                  <c:v>0.15307611132561108</c:v>
                </c:pt>
                <c:pt idx="188">
                  <c:v>0.11101110150886818</c:v>
                </c:pt>
                <c:pt idx="189">
                  <c:v>0.39200992500881526</c:v>
                </c:pt>
                <c:pt idx="190">
                  <c:v>0.15642401602196615</c:v>
                </c:pt>
                <c:pt idx="191">
                  <c:v>0.14423282989053582</c:v>
                </c:pt>
                <c:pt idx="192">
                  <c:v>1.2131242926172372</c:v>
                </c:pt>
                <c:pt idx="193">
                  <c:v>1.462999524753223</c:v>
                </c:pt>
                <c:pt idx="194">
                  <c:v>0.4287893993021677</c:v>
                </c:pt>
                <c:pt idx="195">
                  <c:v>0</c:v>
                </c:pt>
                <c:pt idx="196">
                  <c:v>0</c:v>
                </c:pt>
                <c:pt idx="197">
                  <c:v>2.3941863646828296</c:v>
                </c:pt>
                <c:pt idx="198">
                  <c:v>0.80023563111196516</c:v>
                </c:pt>
                <c:pt idx="199">
                  <c:v>0.3239640079842297</c:v>
                </c:pt>
                <c:pt idx="200">
                  <c:v>0.33553159182885001</c:v>
                </c:pt>
                <c:pt idx="201">
                  <c:v>0.46669889160315292</c:v>
                </c:pt>
                <c:pt idx="202">
                  <c:v>0.24901928915936539</c:v>
                </c:pt>
                <c:pt idx="203">
                  <c:v>0.49773230780592842</c:v>
                </c:pt>
                <c:pt idx="204">
                  <c:v>0.18324169151680372</c:v>
                </c:pt>
                <c:pt idx="205">
                  <c:v>1.2611026104379797E-3</c:v>
                </c:pt>
                <c:pt idx="206">
                  <c:v>0.13942837975416528</c:v>
                </c:pt>
                <c:pt idx="207">
                  <c:v>7.396153260676803E-3</c:v>
                </c:pt>
                <c:pt idx="208">
                  <c:v>3.5297908476678783E-2</c:v>
                </c:pt>
                <c:pt idx="209">
                  <c:v>0.20248542574478198</c:v>
                </c:pt>
                <c:pt idx="210">
                  <c:v>0.6956699419638539</c:v>
                </c:pt>
                <c:pt idx="211">
                  <c:v>5.113115395010305</c:v>
                </c:pt>
                <c:pt idx="212">
                  <c:v>0.6979339378352527</c:v>
                </c:pt>
                <c:pt idx="213">
                  <c:v>0.22187901932411369</c:v>
                </c:pt>
                <c:pt idx="214">
                  <c:v>2.7978324379621146E-2</c:v>
                </c:pt>
                <c:pt idx="215">
                  <c:v>7.4669630305529464E-2</c:v>
                </c:pt>
                <c:pt idx="216">
                  <c:v>0.39361742538404321</c:v>
                </c:pt>
                <c:pt idx="217">
                  <c:v>0</c:v>
                </c:pt>
                <c:pt idx="218">
                  <c:v>0.27698690314183516</c:v>
                </c:pt>
                <c:pt idx="219">
                  <c:v>4.0771690707607465E-3</c:v>
                </c:pt>
                <c:pt idx="220">
                  <c:v>0</c:v>
                </c:pt>
                <c:pt idx="221">
                  <c:v>1.8780451289817889E-3</c:v>
                </c:pt>
                <c:pt idx="222">
                  <c:v>0.11372770739109565</c:v>
                </c:pt>
                <c:pt idx="223">
                  <c:v>0.16174444727736104</c:v>
                </c:pt>
                <c:pt idx="224">
                  <c:v>23.62624861328424</c:v>
                </c:pt>
                <c:pt idx="225">
                  <c:v>78.561343342222997</c:v>
                </c:pt>
                <c:pt idx="226">
                  <c:v>16.250188933218148</c:v>
                </c:pt>
                <c:pt idx="227">
                  <c:v>1.8171296015576921</c:v>
                </c:pt>
                <c:pt idx="228">
                  <c:v>0.31037150693399201</c:v>
                </c:pt>
                <c:pt idx="229">
                  <c:v>0.35987553492709201</c:v>
                </c:pt>
                <c:pt idx="230">
                  <c:v>0.14775461846275201</c:v>
                </c:pt>
                <c:pt idx="231">
                  <c:v>3.9250747711593202E-3</c:v>
                </c:pt>
                <c:pt idx="232">
                  <c:v>0.27350087081163688</c:v>
                </c:pt>
                <c:pt idx="233">
                  <c:v>0.19272129999106405</c:v>
                </c:pt>
                <c:pt idx="234">
                  <c:v>0.13897949531445092</c:v>
                </c:pt>
                <c:pt idx="235">
                  <c:v>0.21720650528525823</c:v>
                </c:pt>
                <c:pt idx="236">
                  <c:v>0</c:v>
                </c:pt>
                <c:pt idx="237">
                  <c:v>0.41631472617058918</c:v>
                </c:pt>
                <c:pt idx="238">
                  <c:v>0.87511484766897973</c:v>
                </c:pt>
                <c:pt idx="239">
                  <c:v>3.8769882761515944</c:v>
                </c:pt>
                <c:pt idx="240">
                  <c:v>1.21754976776559</c:v>
                </c:pt>
                <c:pt idx="241">
                  <c:v>0.83589490764703145</c:v>
                </c:pt>
                <c:pt idx="242">
                  <c:v>0.25049968681904222</c:v>
                </c:pt>
                <c:pt idx="243">
                  <c:v>1.8356069128962919E-2</c:v>
                </c:pt>
                <c:pt idx="244">
                  <c:v>0.1452547768107684</c:v>
                </c:pt>
                <c:pt idx="245">
                  <c:v>2.4217090275429266E-2</c:v>
                </c:pt>
                <c:pt idx="246">
                  <c:v>0</c:v>
                </c:pt>
                <c:pt idx="247">
                  <c:v>0</c:v>
                </c:pt>
                <c:pt idx="248">
                  <c:v>0.68269612067971019</c:v>
                </c:pt>
                <c:pt idx="249">
                  <c:v>0.46976556058783403</c:v>
                </c:pt>
                <c:pt idx="250">
                  <c:v>0.41713798047237366</c:v>
                </c:pt>
                <c:pt idx="251">
                  <c:v>1.9134126107526224</c:v>
                </c:pt>
                <c:pt idx="252">
                  <c:v>11.183776579739117</c:v>
                </c:pt>
                <c:pt idx="253">
                  <c:v>45.647467453796004</c:v>
                </c:pt>
                <c:pt idx="254">
                  <c:v>9.2595711330937238</c:v>
                </c:pt>
                <c:pt idx="255">
                  <c:v>1.3691775008333091</c:v>
                </c:pt>
                <c:pt idx="256">
                  <c:v>0</c:v>
                </c:pt>
                <c:pt idx="257">
                  <c:v>0.12260038398794751</c:v>
                </c:pt>
                <c:pt idx="258">
                  <c:v>0</c:v>
                </c:pt>
                <c:pt idx="259">
                  <c:v>0.81022825044691704</c:v>
                </c:pt>
                <c:pt idx="260">
                  <c:v>1.0097544999068317</c:v>
                </c:pt>
                <c:pt idx="261">
                  <c:v>0</c:v>
                </c:pt>
                <c:pt idx="262">
                  <c:v>0.22914517207134158</c:v>
                </c:pt>
                <c:pt idx="263">
                  <c:v>0.5626907474718631</c:v>
                </c:pt>
                <c:pt idx="264">
                  <c:v>9.7292268269161625E-2</c:v>
                </c:pt>
                <c:pt idx="265">
                  <c:v>0.41149666468381613</c:v>
                </c:pt>
                <c:pt idx="266">
                  <c:v>4.664399522964216E-2</c:v>
                </c:pt>
                <c:pt idx="267">
                  <c:v>0.8635151619889655</c:v>
                </c:pt>
                <c:pt idx="268">
                  <c:v>0.43153512892941093</c:v>
                </c:pt>
                <c:pt idx="269">
                  <c:v>9.7532161692317196E-2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5F-470F-87EB-BD4C5B61FF44}"/>
            </c:ext>
          </c:extLst>
        </c:ser>
        <c:ser>
          <c:idx val="10"/>
          <c:order val="10"/>
          <c:tx>
            <c:strRef>
              <c:f>'Mass Spectra pH 4 neg'!$L$1</c:f>
              <c:strCache>
                <c:ptCount val="1"/>
                <c:pt idx="0">
                  <c:v>Jack Daniels</c:v>
                </c:pt>
              </c:strCache>
            </c:strRef>
          </c:tx>
          <c:spPr>
            <a:ln w="9525" cap="rnd">
              <a:solidFill>
                <a:srgbClr val="4F81BD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neg'!$L$2:$L$271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1.0261346004903122</c:v>
                </c:pt>
                <c:pt idx="3">
                  <c:v>0</c:v>
                </c:pt>
                <c:pt idx="4">
                  <c:v>0</c:v>
                </c:pt>
                <c:pt idx="5">
                  <c:v>1.0680690991722888</c:v>
                </c:pt>
                <c:pt idx="6">
                  <c:v>0</c:v>
                </c:pt>
                <c:pt idx="7">
                  <c:v>0.59921598531140596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0.42246634714998965</c:v>
                </c:pt>
                <c:pt idx="12">
                  <c:v>5.6442426310826468</c:v>
                </c:pt>
                <c:pt idx="13">
                  <c:v>0.9955077008887403</c:v>
                </c:pt>
                <c:pt idx="14">
                  <c:v>0.34316499385847776</c:v>
                </c:pt>
                <c:pt idx="15">
                  <c:v>8.770709569754283</c:v>
                </c:pt>
                <c:pt idx="16">
                  <c:v>32.97537770176185</c:v>
                </c:pt>
                <c:pt idx="17">
                  <c:v>0.21598607255103125</c:v>
                </c:pt>
                <c:pt idx="18">
                  <c:v>0</c:v>
                </c:pt>
                <c:pt idx="19">
                  <c:v>3.2054383482797696E-2</c:v>
                </c:pt>
                <c:pt idx="20">
                  <c:v>0</c:v>
                </c:pt>
                <c:pt idx="21">
                  <c:v>0</c:v>
                </c:pt>
                <c:pt idx="22">
                  <c:v>1.3991890339064703E-2</c:v>
                </c:pt>
                <c:pt idx="23">
                  <c:v>3.1814827713297637E-3</c:v>
                </c:pt>
                <c:pt idx="24">
                  <c:v>0</c:v>
                </c:pt>
                <c:pt idx="25">
                  <c:v>4.9482847246425765E-2</c:v>
                </c:pt>
                <c:pt idx="26">
                  <c:v>0</c:v>
                </c:pt>
                <c:pt idx="27">
                  <c:v>0</c:v>
                </c:pt>
                <c:pt idx="28">
                  <c:v>5.3641404634147047</c:v>
                </c:pt>
                <c:pt idx="29">
                  <c:v>100</c:v>
                </c:pt>
                <c:pt idx="30">
                  <c:v>3.9452966187673342</c:v>
                </c:pt>
                <c:pt idx="31">
                  <c:v>1.5811398022116261</c:v>
                </c:pt>
                <c:pt idx="32">
                  <c:v>15.251342394572717</c:v>
                </c:pt>
                <c:pt idx="33">
                  <c:v>0.1289384237574531</c:v>
                </c:pt>
                <c:pt idx="34">
                  <c:v>5.9810403808405584E-2</c:v>
                </c:pt>
                <c:pt idx="35">
                  <c:v>0.15180262376101819</c:v>
                </c:pt>
                <c:pt idx="36">
                  <c:v>6.8074010543843225E-2</c:v>
                </c:pt>
                <c:pt idx="37">
                  <c:v>3.7791978435538366E-2</c:v>
                </c:pt>
                <c:pt idx="38">
                  <c:v>3.8651087346703826E-2</c:v>
                </c:pt>
                <c:pt idx="39">
                  <c:v>0.26535602416151832</c:v>
                </c:pt>
                <c:pt idx="40">
                  <c:v>0</c:v>
                </c:pt>
                <c:pt idx="41">
                  <c:v>0.17988287070663614</c:v>
                </c:pt>
                <c:pt idx="42">
                  <c:v>0.18941027409200342</c:v>
                </c:pt>
                <c:pt idx="43">
                  <c:v>1.0850004722110824</c:v>
                </c:pt>
                <c:pt idx="44">
                  <c:v>0.2088721423514239</c:v>
                </c:pt>
                <c:pt idx="45">
                  <c:v>1.0487834154696651</c:v>
                </c:pt>
                <c:pt idx="46">
                  <c:v>5.6621381034468003E-2</c:v>
                </c:pt>
                <c:pt idx="47">
                  <c:v>8.561311207904708E-2</c:v>
                </c:pt>
                <c:pt idx="48">
                  <c:v>8.6843836743843699E-3</c:v>
                </c:pt>
                <c:pt idx="49">
                  <c:v>6.0562629539307668E-2</c:v>
                </c:pt>
                <c:pt idx="50">
                  <c:v>0</c:v>
                </c:pt>
                <c:pt idx="51">
                  <c:v>0.22296887579467342</c:v>
                </c:pt>
                <c:pt idx="52">
                  <c:v>0.156573761219753</c:v>
                </c:pt>
                <c:pt idx="53">
                  <c:v>0.4458263301614192</c:v>
                </c:pt>
                <c:pt idx="54">
                  <c:v>0.25134448949112487</c:v>
                </c:pt>
                <c:pt idx="55">
                  <c:v>0.72661736659232057</c:v>
                </c:pt>
                <c:pt idx="56">
                  <c:v>0.66674307394457921</c:v>
                </c:pt>
                <c:pt idx="57">
                  <c:v>3.8804435382907414</c:v>
                </c:pt>
                <c:pt idx="58">
                  <c:v>0</c:v>
                </c:pt>
                <c:pt idx="59">
                  <c:v>1.2815632703825737</c:v>
                </c:pt>
                <c:pt idx="60">
                  <c:v>3.4720936608314728E-3</c:v>
                </c:pt>
                <c:pt idx="61">
                  <c:v>0.3558808206567412</c:v>
                </c:pt>
                <c:pt idx="62">
                  <c:v>0.43615120974311827</c:v>
                </c:pt>
                <c:pt idx="63">
                  <c:v>0.65019392151431765</c:v>
                </c:pt>
                <c:pt idx="64">
                  <c:v>0.73248601318044904</c:v>
                </c:pt>
                <c:pt idx="65">
                  <c:v>0</c:v>
                </c:pt>
                <c:pt idx="66">
                  <c:v>0</c:v>
                </c:pt>
                <c:pt idx="67">
                  <c:v>0.35339760915451612</c:v>
                </c:pt>
                <c:pt idx="68">
                  <c:v>0.37961642456232358</c:v>
                </c:pt>
                <c:pt idx="69">
                  <c:v>0.5421957462633793</c:v>
                </c:pt>
                <c:pt idx="70">
                  <c:v>0.92159234113537003</c:v>
                </c:pt>
                <c:pt idx="71">
                  <c:v>2.5851357878205561</c:v>
                </c:pt>
                <c:pt idx="72">
                  <c:v>0.22646611401558528</c:v>
                </c:pt>
                <c:pt idx="73">
                  <c:v>1.4655909423838187E-2</c:v>
                </c:pt>
                <c:pt idx="74">
                  <c:v>0</c:v>
                </c:pt>
                <c:pt idx="75">
                  <c:v>0</c:v>
                </c:pt>
                <c:pt idx="76">
                  <c:v>0.1653085035792129</c:v>
                </c:pt>
                <c:pt idx="77">
                  <c:v>0.3308826813900963</c:v>
                </c:pt>
                <c:pt idx="78">
                  <c:v>0.49294318983857882</c:v>
                </c:pt>
                <c:pt idx="79">
                  <c:v>0</c:v>
                </c:pt>
                <c:pt idx="80">
                  <c:v>0.12831866936243608</c:v>
                </c:pt>
                <c:pt idx="81">
                  <c:v>0.27950773093936798</c:v>
                </c:pt>
                <c:pt idx="82">
                  <c:v>0.16209417612097254</c:v>
                </c:pt>
                <c:pt idx="83">
                  <c:v>0.35152264829523699</c:v>
                </c:pt>
                <c:pt idx="84">
                  <c:v>0.71221819561292543</c:v>
                </c:pt>
                <c:pt idx="85">
                  <c:v>2.3801370150515151</c:v>
                </c:pt>
                <c:pt idx="86">
                  <c:v>0.40451867256338458</c:v>
                </c:pt>
                <c:pt idx="87">
                  <c:v>0.35531959636618887</c:v>
                </c:pt>
                <c:pt idx="88">
                  <c:v>0.91120140767890112</c:v>
                </c:pt>
                <c:pt idx="89">
                  <c:v>3.1735016780349774</c:v>
                </c:pt>
                <c:pt idx="90">
                  <c:v>0.25679830600697257</c:v>
                </c:pt>
                <c:pt idx="91">
                  <c:v>0.32582453696515729</c:v>
                </c:pt>
                <c:pt idx="92">
                  <c:v>0.10591156557020828</c:v>
                </c:pt>
                <c:pt idx="93">
                  <c:v>0.23125424517286192</c:v>
                </c:pt>
                <c:pt idx="94">
                  <c:v>0.16070415550506162</c:v>
                </c:pt>
                <c:pt idx="95">
                  <c:v>0.22594767403472218</c:v>
                </c:pt>
                <c:pt idx="96">
                  <c:v>0.17896105120096348</c:v>
                </c:pt>
                <c:pt idx="97">
                  <c:v>0.26017312360507194</c:v>
                </c:pt>
                <c:pt idx="98">
                  <c:v>0.10096883418086436</c:v>
                </c:pt>
                <c:pt idx="99">
                  <c:v>0.90762303282483148</c:v>
                </c:pt>
                <c:pt idx="100">
                  <c:v>0.29210393531280171</c:v>
                </c:pt>
                <c:pt idx="101">
                  <c:v>0.68850022661467647</c:v>
                </c:pt>
                <c:pt idx="102">
                  <c:v>0.11715665928538663</c:v>
                </c:pt>
                <c:pt idx="103">
                  <c:v>0.14410541320359221</c:v>
                </c:pt>
                <c:pt idx="104">
                  <c:v>0.13052951926735179</c:v>
                </c:pt>
                <c:pt idx="105">
                  <c:v>1.3698728705626593</c:v>
                </c:pt>
                <c:pt idx="106">
                  <c:v>2.289339784183797</c:v>
                </c:pt>
                <c:pt idx="107">
                  <c:v>0.60620396827343037</c:v>
                </c:pt>
                <c:pt idx="108">
                  <c:v>0.29870250758366212</c:v>
                </c:pt>
                <c:pt idx="109">
                  <c:v>0.24251329412838829</c:v>
                </c:pt>
                <c:pt idx="110">
                  <c:v>0.40130060125280637</c:v>
                </c:pt>
                <c:pt idx="111">
                  <c:v>0.77077627552887096</c:v>
                </c:pt>
                <c:pt idx="112">
                  <c:v>1.2815459255014336</c:v>
                </c:pt>
                <c:pt idx="113">
                  <c:v>4.0565874414828356</c:v>
                </c:pt>
                <c:pt idx="114">
                  <c:v>0.62145921343992327</c:v>
                </c:pt>
                <c:pt idx="115">
                  <c:v>0.59273042284273125</c:v>
                </c:pt>
                <c:pt idx="116">
                  <c:v>0.238470362618774</c:v>
                </c:pt>
                <c:pt idx="117">
                  <c:v>1.2861999538247659</c:v>
                </c:pt>
                <c:pt idx="118">
                  <c:v>1.7416742403060261</c:v>
                </c:pt>
                <c:pt idx="119">
                  <c:v>0.78241731958118299</c:v>
                </c:pt>
                <c:pt idx="120">
                  <c:v>0.7371044035350427</c:v>
                </c:pt>
                <c:pt idx="121">
                  <c:v>1.1940239612660779</c:v>
                </c:pt>
                <c:pt idx="122">
                  <c:v>0.41658697300460401</c:v>
                </c:pt>
                <c:pt idx="123">
                  <c:v>2.5681754669658448E-2</c:v>
                </c:pt>
                <c:pt idx="124">
                  <c:v>7.2110558139404882E-2</c:v>
                </c:pt>
                <c:pt idx="125">
                  <c:v>1.7140911848193752</c:v>
                </c:pt>
                <c:pt idx="126">
                  <c:v>5.731551841114217</c:v>
                </c:pt>
                <c:pt idx="127">
                  <c:v>11.70751082288151</c:v>
                </c:pt>
                <c:pt idx="128">
                  <c:v>1.5511240013311525</c:v>
                </c:pt>
                <c:pt idx="129">
                  <c:v>0.34232287573780174</c:v>
                </c:pt>
                <c:pt idx="130">
                  <c:v>5.6997252551707449E-2</c:v>
                </c:pt>
                <c:pt idx="131">
                  <c:v>6.9474514346576574E-2</c:v>
                </c:pt>
                <c:pt idx="132">
                  <c:v>0.99319230260035296</c:v>
                </c:pt>
                <c:pt idx="133">
                  <c:v>1.4536175559346649</c:v>
                </c:pt>
                <c:pt idx="134">
                  <c:v>1.1573235681159115</c:v>
                </c:pt>
                <c:pt idx="135">
                  <c:v>1.2978908255974353</c:v>
                </c:pt>
                <c:pt idx="136">
                  <c:v>0.86660642091380313</c:v>
                </c:pt>
                <c:pt idx="137">
                  <c:v>0.28914411914716887</c:v>
                </c:pt>
                <c:pt idx="138">
                  <c:v>0.61071086973058963</c:v>
                </c:pt>
                <c:pt idx="139">
                  <c:v>0.51581154200385848</c:v>
                </c:pt>
                <c:pt idx="140">
                  <c:v>3.619458679078372</c:v>
                </c:pt>
                <c:pt idx="141">
                  <c:v>8.7695812830864721</c:v>
                </c:pt>
                <c:pt idx="142">
                  <c:v>1.2998317492949301</c:v>
                </c:pt>
                <c:pt idx="143">
                  <c:v>0.29434424923648433</c:v>
                </c:pt>
                <c:pt idx="144">
                  <c:v>5.8582795662526992E-2</c:v>
                </c:pt>
                <c:pt idx="145">
                  <c:v>0.2253289690504183</c:v>
                </c:pt>
                <c:pt idx="146">
                  <c:v>0.14519308966341049</c:v>
                </c:pt>
                <c:pt idx="147">
                  <c:v>0.45531071073649487</c:v>
                </c:pt>
                <c:pt idx="148">
                  <c:v>0.32934121641041292</c:v>
                </c:pt>
                <c:pt idx="149">
                  <c:v>0.19540599948595105</c:v>
                </c:pt>
                <c:pt idx="150">
                  <c:v>0.45794586224747019</c:v>
                </c:pt>
                <c:pt idx="151">
                  <c:v>0.49878038914298428</c:v>
                </c:pt>
                <c:pt idx="152">
                  <c:v>6.4410226146905614E-2</c:v>
                </c:pt>
                <c:pt idx="153">
                  <c:v>0</c:v>
                </c:pt>
                <c:pt idx="154">
                  <c:v>0.27815166743784003</c:v>
                </c:pt>
                <c:pt idx="155">
                  <c:v>1.1783473343260091</c:v>
                </c:pt>
                <c:pt idx="156">
                  <c:v>0.27952712445284483</c:v>
                </c:pt>
                <c:pt idx="157">
                  <c:v>0.29093923709399105</c:v>
                </c:pt>
                <c:pt idx="158">
                  <c:v>0.18642341000897633</c:v>
                </c:pt>
                <c:pt idx="159">
                  <c:v>0.25879959958533888</c:v>
                </c:pt>
                <c:pt idx="160">
                  <c:v>0.81574332753984558</c:v>
                </c:pt>
                <c:pt idx="161">
                  <c:v>2.5935018622648218E-2</c:v>
                </c:pt>
                <c:pt idx="162">
                  <c:v>0</c:v>
                </c:pt>
                <c:pt idx="163">
                  <c:v>0.3656119974342194</c:v>
                </c:pt>
                <c:pt idx="164">
                  <c:v>0.215493519167198</c:v>
                </c:pt>
                <c:pt idx="165">
                  <c:v>0.13616062324410433</c:v>
                </c:pt>
                <c:pt idx="166">
                  <c:v>0.23600215850776318</c:v>
                </c:pt>
                <c:pt idx="167">
                  <c:v>4.6533911079105331E-2</c:v>
                </c:pt>
                <c:pt idx="168">
                  <c:v>0.41928798667338979</c:v>
                </c:pt>
                <c:pt idx="169">
                  <c:v>0.95965170326062166</c:v>
                </c:pt>
                <c:pt idx="170">
                  <c:v>0.20488776899924369</c:v>
                </c:pt>
                <c:pt idx="171">
                  <c:v>0.15737575526077205</c:v>
                </c:pt>
                <c:pt idx="172">
                  <c:v>8.3352904691913796E-2</c:v>
                </c:pt>
                <c:pt idx="173">
                  <c:v>8.4657471224074812E-2</c:v>
                </c:pt>
                <c:pt idx="174">
                  <c:v>0.12888614402497056</c:v>
                </c:pt>
                <c:pt idx="175">
                  <c:v>0.38973396047646036</c:v>
                </c:pt>
                <c:pt idx="176">
                  <c:v>0</c:v>
                </c:pt>
                <c:pt idx="177">
                  <c:v>0.20815146593457809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21.373628245720504</c:v>
                </c:pt>
                <c:pt idx="182">
                  <c:v>38.955938872908291</c:v>
                </c:pt>
                <c:pt idx="183">
                  <c:v>6.6780569986978193</c:v>
                </c:pt>
                <c:pt idx="184">
                  <c:v>2.6823312933412575</c:v>
                </c:pt>
                <c:pt idx="185">
                  <c:v>8.8992302266556911E-2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0.26049148639574027</c:v>
                </c:pt>
                <c:pt idx="190">
                  <c:v>0.51170934471293816</c:v>
                </c:pt>
                <c:pt idx="191">
                  <c:v>2.4172340532275658E-2</c:v>
                </c:pt>
                <c:pt idx="192">
                  <c:v>1.1622533874431202</c:v>
                </c:pt>
                <c:pt idx="193">
                  <c:v>1.2128401812129508</c:v>
                </c:pt>
                <c:pt idx="194">
                  <c:v>0.43552038411679073</c:v>
                </c:pt>
                <c:pt idx="195">
                  <c:v>0</c:v>
                </c:pt>
                <c:pt idx="196">
                  <c:v>0.34040718530606229</c:v>
                </c:pt>
                <c:pt idx="197">
                  <c:v>2.1516065085137988</c:v>
                </c:pt>
                <c:pt idx="198">
                  <c:v>0.81014669664524375</c:v>
                </c:pt>
                <c:pt idx="199">
                  <c:v>0.4355108925490157</c:v>
                </c:pt>
                <c:pt idx="200">
                  <c:v>0.5842376817637579</c:v>
                </c:pt>
                <c:pt idx="201">
                  <c:v>0.68964206661384864</c:v>
                </c:pt>
                <c:pt idx="202">
                  <c:v>0.25464833175572016</c:v>
                </c:pt>
                <c:pt idx="203">
                  <c:v>0.29718728483635554</c:v>
                </c:pt>
                <c:pt idx="204">
                  <c:v>0.137418973622081</c:v>
                </c:pt>
                <c:pt idx="205">
                  <c:v>7.0176330383952198E-2</c:v>
                </c:pt>
                <c:pt idx="206">
                  <c:v>0.12188374995010644</c:v>
                </c:pt>
                <c:pt idx="207">
                  <c:v>0.38687844121827586</c:v>
                </c:pt>
                <c:pt idx="208">
                  <c:v>0.17730793053058028</c:v>
                </c:pt>
                <c:pt idx="209">
                  <c:v>0.74317388172129317</c:v>
                </c:pt>
                <c:pt idx="210">
                  <c:v>1.2288637712574257</c:v>
                </c:pt>
                <c:pt idx="211">
                  <c:v>4.0056242273193279</c:v>
                </c:pt>
                <c:pt idx="212">
                  <c:v>1.1824679537737066</c:v>
                </c:pt>
                <c:pt idx="213">
                  <c:v>0.82956612201243018</c:v>
                </c:pt>
                <c:pt idx="214">
                  <c:v>0.26945749466093849</c:v>
                </c:pt>
                <c:pt idx="215">
                  <c:v>0.21551283211485939</c:v>
                </c:pt>
                <c:pt idx="216">
                  <c:v>0.75226421528967979</c:v>
                </c:pt>
                <c:pt idx="217">
                  <c:v>0.23689129185904129</c:v>
                </c:pt>
                <c:pt idx="218">
                  <c:v>0.19550971260689065</c:v>
                </c:pt>
                <c:pt idx="219">
                  <c:v>0.44360723935279356</c:v>
                </c:pt>
                <c:pt idx="220">
                  <c:v>0.41703214051881671</c:v>
                </c:pt>
                <c:pt idx="221">
                  <c:v>1.4904417327447756E-2</c:v>
                </c:pt>
                <c:pt idx="222">
                  <c:v>0.70089758219153564</c:v>
                </c:pt>
                <c:pt idx="223">
                  <c:v>1.2357703483328637</c:v>
                </c:pt>
                <c:pt idx="224">
                  <c:v>25.848727751661631</c:v>
                </c:pt>
                <c:pt idx="225">
                  <c:v>86.683719311959862</c:v>
                </c:pt>
                <c:pt idx="226">
                  <c:v>16.316665266716576</c:v>
                </c:pt>
                <c:pt idx="227">
                  <c:v>2.7596713286151817</c:v>
                </c:pt>
                <c:pt idx="228">
                  <c:v>1.5842339640503795</c:v>
                </c:pt>
                <c:pt idx="229">
                  <c:v>1.4182794791630966</c:v>
                </c:pt>
                <c:pt idx="230">
                  <c:v>0.14842498594970269</c:v>
                </c:pt>
                <c:pt idx="231">
                  <c:v>0.49310765165956055</c:v>
                </c:pt>
                <c:pt idx="232">
                  <c:v>0</c:v>
                </c:pt>
                <c:pt idx="233">
                  <c:v>2.204643241030959E-2</c:v>
                </c:pt>
                <c:pt idx="234">
                  <c:v>0.11949422029873506</c:v>
                </c:pt>
                <c:pt idx="235">
                  <c:v>0.4198291702106563</c:v>
                </c:pt>
                <c:pt idx="236">
                  <c:v>0</c:v>
                </c:pt>
                <c:pt idx="237">
                  <c:v>0.53023659861316974</c:v>
                </c:pt>
                <c:pt idx="238">
                  <c:v>1.0697772373487737</c:v>
                </c:pt>
                <c:pt idx="239">
                  <c:v>2.2201735509873797</c:v>
                </c:pt>
                <c:pt idx="240">
                  <c:v>0.55977403320186891</c:v>
                </c:pt>
                <c:pt idx="241">
                  <c:v>0.74789412009417122</c:v>
                </c:pt>
                <c:pt idx="242">
                  <c:v>0.2007582782250337</c:v>
                </c:pt>
                <c:pt idx="243">
                  <c:v>0.18191297098987402</c:v>
                </c:pt>
                <c:pt idx="244">
                  <c:v>0.14882575374784085</c:v>
                </c:pt>
                <c:pt idx="245">
                  <c:v>0.26139586653206992</c:v>
                </c:pt>
                <c:pt idx="246">
                  <c:v>0</c:v>
                </c:pt>
                <c:pt idx="247">
                  <c:v>0</c:v>
                </c:pt>
                <c:pt idx="248">
                  <c:v>1.1630044694497266</c:v>
                </c:pt>
                <c:pt idx="249">
                  <c:v>1.1339837032133107</c:v>
                </c:pt>
                <c:pt idx="250">
                  <c:v>1.3108015540046081</c:v>
                </c:pt>
                <c:pt idx="251">
                  <c:v>2.7618203633169847</c:v>
                </c:pt>
                <c:pt idx="252">
                  <c:v>15.900837727967794</c:v>
                </c:pt>
                <c:pt idx="253">
                  <c:v>46.742702300516775</c:v>
                </c:pt>
                <c:pt idx="254">
                  <c:v>9.8407613931523628</c:v>
                </c:pt>
                <c:pt idx="255">
                  <c:v>1.4192981501155377</c:v>
                </c:pt>
                <c:pt idx="256">
                  <c:v>0.19049240736045511</c:v>
                </c:pt>
                <c:pt idx="257">
                  <c:v>0</c:v>
                </c:pt>
                <c:pt idx="258">
                  <c:v>2.0325556876467938E-2</c:v>
                </c:pt>
                <c:pt idx="259">
                  <c:v>0.57623100803692706</c:v>
                </c:pt>
                <c:pt idx="260">
                  <c:v>0.94523821859822332</c:v>
                </c:pt>
                <c:pt idx="261">
                  <c:v>0.25889933368450274</c:v>
                </c:pt>
                <c:pt idx="262">
                  <c:v>0.3231880526997547</c:v>
                </c:pt>
                <c:pt idx="263">
                  <c:v>7.951415879253472E-2</c:v>
                </c:pt>
                <c:pt idx="264">
                  <c:v>0</c:v>
                </c:pt>
                <c:pt idx="265">
                  <c:v>0.39162021145676756</c:v>
                </c:pt>
                <c:pt idx="266">
                  <c:v>0.28480991181143517</c:v>
                </c:pt>
                <c:pt idx="267">
                  <c:v>0.64035144677690004</c:v>
                </c:pt>
                <c:pt idx="268">
                  <c:v>0.83884907795486696</c:v>
                </c:pt>
                <c:pt idx="269">
                  <c:v>0.81558472371194912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5F-470F-87EB-BD4C5B61FF44}"/>
            </c:ext>
          </c:extLst>
        </c:ser>
        <c:ser>
          <c:idx val="11"/>
          <c:order val="11"/>
          <c:tx>
            <c:strRef>
              <c:f>'Mass Spectra pH 4 neg'!$M$1</c:f>
              <c:strCache>
                <c:ptCount val="1"/>
              </c:strCache>
            </c:strRef>
          </c:tx>
          <c:spPr>
            <a:ln w="9525" cap="rnd">
              <a:solidFill>
                <a:srgbClr val="4F81BD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neg'!$M$2:$M$271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1.2178417872511449</c:v>
                </c:pt>
                <c:pt idx="3">
                  <c:v>0</c:v>
                </c:pt>
                <c:pt idx="4">
                  <c:v>0</c:v>
                </c:pt>
                <c:pt idx="5">
                  <c:v>1.3203879546139499</c:v>
                </c:pt>
                <c:pt idx="6">
                  <c:v>0</c:v>
                </c:pt>
                <c:pt idx="7">
                  <c:v>0.97375022885895612</c:v>
                </c:pt>
                <c:pt idx="8">
                  <c:v>5.2156585212599733E-3</c:v>
                </c:pt>
                <c:pt idx="9">
                  <c:v>0</c:v>
                </c:pt>
                <c:pt idx="10">
                  <c:v>0</c:v>
                </c:pt>
                <c:pt idx="11">
                  <c:v>1.1101346562621113</c:v>
                </c:pt>
                <c:pt idx="12">
                  <c:v>5.8790073785422168</c:v>
                </c:pt>
                <c:pt idx="13">
                  <c:v>1.6076118926910141</c:v>
                </c:pt>
                <c:pt idx="14">
                  <c:v>0.22706708340785453</c:v>
                </c:pt>
                <c:pt idx="15">
                  <c:v>8.9419587885794591</c:v>
                </c:pt>
                <c:pt idx="16">
                  <c:v>27.32842444594294</c:v>
                </c:pt>
                <c:pt idx="17">
                  <c:v>0.14860226205359195</c:v>
                </c:pt>
                <c:pt idx="18">
                  <c:v>0</c:v>
                </c:pt>
                <c:pt idx="19">
                  <c:v>0</c:v>
                </c:pt>
                <c:pt idx="20">
                  <c:v>2.9786121912902329E-2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4.9686384356791055E-2</c:v>
                </c:pt>
                <c:pt idx="26">
                  <c:v>0</c:v>
                </c:pt>
                <c:pt idx="27">
                  <c:v>0.30164408566380563</c:v>
                </c:pt>
                <c:pt idx="28">
                  <c:v>4.9529150875216272</c:v>
                </c:pt>
                <c:pt idx="29">
                  <c:v>100</c:v>
                </c:pt>
                <c:pt idx="30">
                  <c:v>0</c:v>
                </c:pt>
                <c:pt idx="31">
                  <c:v>1.3297021462888987</c:v>
                </c:pt>
                <c:pt idx="32">
                  <c:v>10.220492559040414</c:v>
                </c:pt>
                <c:pt idx="33">
                  <c:v>0</c:v>
                </c:pt>
                <c:pt idx="34">
                  <c:v>0.19532614307269772</c:v>
                </c:pt>
                <c:pt idx="35">
                  <c:v>0</c:v>
                </c:pt>
                <c:pt idx="36">
                  <c:v>4.4399251670955098E-2</c:v>
                </c:pt>
                <c:pt idx="37">
                  <c:v>0</c:v>
                </c:pt>
                <c:pt idx="38">
                  <c:v>3.3515023981816952E-2</c:v>
                </c:pt>
                <c:pt idx="39">
                  <c:v>0.11838900218724402</c:v>
                </c:pt>
                <c:pt idx="40">
                  <c:v>0</c:v>
                </c:pt>
                <c:pt idx="41">
                  <c:v>8.7296264702128493E-2</c:v>
                </c:pt>
                <c:pt idx="42">
                  <c:v>5.7938318854270324E-2</c:v>
                </c:pt>
                <c:pt idx="43">
                  <c:v>1.1178808133985552</c:v>
                </c:pt>
                <c:pt idx="44">
                  <c:v>0.12753281778783859</c:v>
                </c:pt>
                <c:pt idx="45">
                  <c:v>0.69600944893542616</c:v>
                </c:pt>
                <c:pt idx="46">
                  <c:v>3.1308110863215499E-2</c:v>
                </c:pt>
                <c:pt idx="47">
                  <c:v>0</c:v>
                </c:pt>
                <c:pt idx="48">
                  <c:v>3.7692220343145795E-2</c:v>
                </c:pt>
                <c:pt idx="49">
                  <c:v>0</c:v>
                </c:pt>
                <c:pt idx="50">
                  <c:v>0</c:v>
                </c:pt>
                <c:pt idx="51">
                  <c:v>0.20887358049638399</c:v>
                </c:pt>
                <c:pt idx="52">
                  <c:v>0.15127324428033023</c:v>
                </c:pt>
                <c:pt idx="53">
                  <c:v>0.40830500398737618</c:v>
                </c:pt>
                <c:pt idx="54">
                  <c:v>0.12723134963987495</c:v>
                </c:pt>
                <c:pt idx="55">
                  <c:v>0.91173540313156753</c:v>
                </c:pt>
                <c:pt idx="56">
                  <c:v>0.28141676462785381</c:v>
                </c:pt>
                <c:pt idx="57">
                  <c:v>3.4432242756114362</c:v>
                </c:pt>
                <c:pt idx="58">
                  <c:v>0</c:v>
                </c:pt>
                <c:pt idx="59">
                  <c:v>1.2344171541037112</c:v>
                </c:pt>
                <c:pt idx="60">
                  <c:v>7.9197364304378265E-2</c:v>
                </c:pt>
                <c:pt idx="61">
                  <c:v>0.3710801376888932</c:v>
                </c:pt>
                <c:pt idx="62">
                  <c:v>0.27219302355468056</c:v>
                </c:pt>
                <c:pt idx="63">
                  <c:v>0.14095318880130994</c:v>
                </c:pt>
                <c:pt idx="64">
                  <c:v>0.4154238305757878</c:v>
                </c:pt>
                <c:pt idx="65">
                  <c:v>0.25436428438815412</c:v>
                </c:pt>
                <c:pt idx="66">
                  <c:v>0.11888556823197459</c:v>
                </c:pt>
                <c:pt idx="67">
                  <c:v>0.27110672231824784</c:v>
                </c:pt>
                <c:pt idx="68">
                  <c:v>0.17532916729536591</c:v>
                </c:pt>
                <c:pt idx="69">
                  <c:v>0.22554655570233986</c:v>
                </c:pt>
                <c:pt idx="70">
                  <c:v>0.44791529789013512</c:v>
                </c:pt>
                <c:pt idx="71">
                  <c:v>2.2004057957099481</c:v>
                </c:pt>
                <c:pt idx="72">
                  <c:v>0.19445697443844848</c:v>
                </c:pt>
                <c:pt idx="73">
                  <c:v>1.1457359528359173E-2</c:v>
                </c:pt>
                <c:pt idx="74">
                  <c:v>0</c:v>
                </c:pt>
                <c:pt idx="75">
                  <c:v>0.13894089540827903</c:v>
                </c:pt>
                <c:pt idx="76">
                  <c:v>3.3858985011518981E-2</c:v>
                </c:pt>
                <c:pt idx="77">
                  <c:v>0.13842763533542063</c:v>
                </c:pt>
                <c:pt idx="78">
                  <c:v>0.47135450043641119</c:v>
                </c:pt>
                <c:pt idx="79">
                  <c:v>0</c:v>
                </c:pt>
                <c:pt idx="80">
                  <c:v>7.2256702876550824E-2</c:v>
                </c:pt>
                <c:pt idx="81">
                  <c:v>0.44116551528085673</c:v>
                </c:pt>
                <c:pt idx="82">
                  <c:v>0.12640081949754903</c:v>
                </c:pt>
                <c:pt idx="83">
                  <c:v>0.12490738599164532</c:v>
                </c:pt>
                <c:pt idx="84">
                  <c:v>0.49813630358416972</c:v>
                </c:pt>
                <c:pt idx="85">
                  <c:v>2.0493911883878653</c:v>
                </c:pt>
                <c:pt idx="86">
                  <c:v>0.3260776683962236</c:v>
                </c:pt>
                <c:pt idx="87">
                  <c:v>0.19134196409819457</c:v>
                </c:pt>
                <c:pt idx="88">
                  <c:v>1.2686264130095122</c:v>
                </c:pt>
                <c:pt idx="89">
                  <c:v>3.5553808909719171</c:v>
                </c:pt>
                <c:pt idx="90">
                  <c:v>0.39447913500053383</c:v>
                </c:pt>
                <c:pt idx="91">
                  <c:v>0.50139127980306375</c:v>
                </c:pt>
                <c:pt idx="92">
                  <c:v>5.9652637267007654E-2</c:v>
                </c:pt>
                <c:pt idx="93">
                  <c:v>0.22955597322142615</c:v>
                </c:pt>
                <c:pt idx="94">
                  <c:v>0.23547095613240532</c:v>
                </c:pt>
                <c:pt idx="95">
                  <c:v>0.17913008174420353</c:v>
                </c:pt>
                <c:pt idx="96">
                  <c:v>0.21168410819757114</c:v>
                </c:pt>
                <c:pt idx="97">
                  <c:v>0</c:v>
                </c:pt>
                <c:pt idx="98">
                  <c:v>0.16223587988095903</c:v>
                </c:pt>
                <c:pt idx="99">
                  <c:v>1.0068182363490308</c:v>
                </c:pt>
                <c:pt idx="100">
                  <c:v>0</c:v>
                </c:pt>
                <c:pt idx="101">
                  <c:v>0.12370472964733066</c:v>
                </c:pt>
                <c:pt idx="102">
                  <c:v>5.6490178907193998E-4</c:v>
                </c:pt>
                <c:pt idx="103">
                  <c:v>0.11289094057964898</c:v>
                </c:pt>
                <c:pt idx="104">
                  <c:v>0.18845788786424844</c:v>
                </c:pt>
                <c:pt idx="105">
                  <c:v>0.72430837311695084</c:v>
                </c:pt>
                <c:pt idx="106">
                  <c:v>1.881534723980534</c:v>
                </c:pt>
                <c:pt idx="107">
                  <c:v>0.55109726606935339</c:v>
                </c:pt>
                <c:pt idx="108">
                  <c:v>7.501955564609647E-2</c:v>
                </c:pt>
                <c:pt idx="109">
                  <c:v>0.28310559116188888</c:v>
                </c:pt>
                <c:pt idx="110">
                  <c:v>0</c:v>
                </c:pt>
                <c:pt idx="111">
                  <c:v>2.6307065658245199E-2</c:v>
                </c:pt>
                <c:pt idx="112">
                  <c:v>1.4297250222551476</c:v>
                </c:pt>
                <c:pt idx="113">
                  <c:v>4.9189402092528711</c:v>
                </c:pt>
                <c:pt idx="114">
                  <c:v>0.65569905006897455</c:v>
                </c:pt>
                <c:pt idx="115">
                  <c:v>0.52871876378583449</c:v>
                </c:pt>
                <c:pt idx="116">
                  <c:v>0.59969428667042235</c:v>
                </c:pt>
                <c:pt idx="117">
                  <c:v>1.5941665430428609</c:v>
                </c:pt>
                <c:pt idx="118">
                  <c:v>1.7755765087386486</c:v>
                </c:pt>
                <c:pt idx="119">
                  <c:v>1.0671585490181816</c:v>
                </c:pt>
                <c:pt idx="120">
                  <c:v>1.1085021521174985</c:v>
                </c:pt>
                <c:pt idx="121">
                  <c:v>1.5982988189288945</c:v>
                </c:pt>
                <c:pt idx="122">
                  <c:v>0.2334933954778397</c:v>
                </c:pt>
                <c:pt idx="123">
                  <c:v>0.48259412390072715</c:v>
                </c:pt>
                <c:pt idx="124">
                  <c:v>0.24598089758782649</c:v>
                </c:pt>
                <c:pt idx="125">
                  <c:v>1.4219658091216745</c:v>
                </c:pt>
                <c:pt idx="126">
                  <c:v>4.3138341643147582</c:v>
                </c:pt>
                <c:pt idx="127">
                  <c:v>8.9375389817984772</c:v>
                </c:pt>
                <c:pt idx="128">
                  <c:v>1.1184681780442924</c:v>
                </c:pt>
                <c:pt idx="129">
                  <c:v>0.47158486338900052</c:v>
                </c:pt>
                <c:pt idx="130">
                  <c:v>0.34127622809289759</c:v>
                </c:pt>
                <c:pt idx="131">
                  <c:v>0.31460213899860284</c:v>
                </c:pt>
                <c:pt idx="132">
                  <c:v>0.44463008382525476</c:v>
                </c:pt>
                <c:pt idx="133">
                  <c:v>1.1434780573214605</c:v>
                </c:pt>
                <c:pt idx="134">
                  <c:v>0.50542464699544321</c:v>
                </c:pt>
                <c:pt idx="135">
                  <c:v>1.0415182452395437</c:v>
                </c:pt>
                <c:pt idx="136">
                  <c:v>0.62930317309337536</c:v>
                </c:pt>
                <c:pt idx="137">
                  <c:v>0.38467382369388031</c:v>
                </c:pt>
                <c:pt idx="138">
                  <c:v>0.52301697747260112</c:v>
                </c:pt>
                <c:pt idx="139">
                  <c:v>0.90882121298671048</c:v>
                </c:pt>
                <c:pt idx="140">
                  <c:v>4.2509190217714377</c:v>
                </c:pt>
                <c:pt idx="141">
                  <c:v>11.643704460644347</c:v>
                </c:pt>
                <c:pt idx="142">
                  <c:v>1.3914090202949927</c:v>
                </c:pt>
                <c:pt idx="143">
                  <c:v>0.37000036420126209</c:v>
                </c:pt>
                <c:pt idx="144">
                  <c:v>0.28273165072160333</c:v>
                </c:pt>
                <c:pt idx="145">
                  <c:v>0.18064532032632991</c:v>
                </c:pt>
                <c:pt idx="146">
                  <c:v>5.3560478392968403E-2</c:v>
                </c:pt>
                <c:pt idx="147">
                  <c:v>0.29536464249275102</c:v>
                </c:pt>
                <c:pt idx="148">
                  <c:v>0.53336967231396692</c:v>
                </c:pt>
                <c:pt idx="149">
                  <c:v>0.15256326598322126</c:v>
                </c:pt>
                <c:pt idx="150">
                  <c:v>0.25646394465587624</c:v>
                </c:pt>
                <c:pt idx="151">
                  <c:v>1.5078078879577023E-3</c:v>
                </c:pt>
                <c:pt idx="152">
                  <c:v>0</c:v>
                </c:pt>
                <c:pt idx="153">
                  <c:v>0</c:v>
                </c:pt>
                <c:pt idx="154">
                  <c:v>0.3486711231661152</c:v>
                </c:pt>
                <c:pt idx="155">
                  <c:v>1.5869340343726013</c:v>
                </c:pt>
                <c:pt idx="156">
                  <c:v>0.1571177891227884</c:v>
                </c:pt>
                <c:pt idx="157">
                  <c:v>0.39689535836376594</c:v>
                </c:pt>
                <c:pt idx="158">
                  <c:v>0.11342798184663089</c:v>
                </c:pt>
                <c:pt idx="159">
                  <c:v>0.34643555259523306</c:v>
                </c:pt>
                <c:pt idx="160">
                  <c:v>0.25612096455343247</c:v>
                </c:pt>
                <c:pt idx="161">
                  <c:v>0.30748280380370285</c:v>
                </c:pt>
                <c:pt idx="162">
                  <c:v>0.30781821828357009</c:v>
                </c:pt>
                <c:pt idx="163">
                  <c:v>0.10220413839445107</c:v>
                </c:pt>
                <c:pt idx="164">
                  <c:v>0</c:v>
                </c:pt>
                <c:pt idx="165">
                  <c:v>8.5188290218992033E-3</c:v>
                </c:pt>
                <c:pt idx="166">
                  <c:v>7.725855785411162E-2</c:v>
                </c:pt>
                <c:pt idx="167">
                  <c:v>0.52482986505217566</c:v>
                </c:pt>
                <c:pt idx="168">
                  <c:v>0.69945109311735165</c:v>
                </c:pt>
                <c:pt idx="169">
                  <c:v>0.73607360698521929</c:v>
                </c:pt>
                <c:pt idx="170">
                  <c:v>0.27558576645712074</c:v>
                </c:pt>
                <c:pt idx="171">
                  <c:v>0.14866174437426397</c:v>
                </c:pt>
                <c:pt idx="172">
                  <c:v>3.5945986998168498E-2</c:v>
                </c:pt>
                <c:pt idx="173">
                  <c:v>4.0475303461322339E-2</c:v>
                </c:pt>
                <c:pt idx="174">
                  <c:v>0.20839425459082489</c:v>
                </c:pt>
                <c:pt idx="175">
                  <c:v>0.29183968317672909</c:v>
                </c:pt>
                <c:pt idx="176">
                  <c:v>0.11573063024311989</c:v>
                </c:pt>
                <c:pt idx="177">
                  <c:v>0</c:v>
                </c:pt>
                <c:pt idx="178">
                  <c:v>0.62454233757651034</c:v>
                </c:pt>
                <c:pt idx="179">
                  <c:v>0</c:v>
                </c:pt>
                <c:pt idx="180">
                  <c:v>0</c:v>
                </c:pt>
                <c:pt idx="181">
                  <c:v>23.418508208087697</c:v>
                </c:pt>
                <c:pt idx="182">
                  <c:v>43.141856377014228</c:v>
                </c:pt>
                <c:pt idx="183">
                  <c:v>8.15069020573827</c:v>
                </c:pt>
                <c:pt idx="184">
                  <c:v>3.0338751960226489</c:v>
                </c:pt>
                <c:pt idx="185">
                  <c:v>0.55305404799898805</c:v>
                </c:pt>
                <c:pt idx="186">
                  <c:v>0.11808849283124001</c:v>
                </c:pt>
                <c:pt idx="187">
                  <c:v>0.33081169177651398</c:v>
                </c:pt>
                <c:pt idx="188">
                  <c:v>0.16247442892821576</c:v>
                </c:pt>
                <c:pt idx="189">
                  <c:v>0.26298909285402711</c:v>
                </c:pt>
                <c:pt idx="190">
                  <c:v>0.33565748790716188</c:v>
                </c:pt>
                <c:pt idx="191">
                  <c:v>9.1393688011105798E-2</c:v>
                </c:pt>
                <c:pt idx="192">
                  <c:v>1.3497555349350967</c:v>
                </c:pt>
                <c:pt idx="193">
                  <c:v>1.7546730185115962</c:v>
                </c:pt>
                <c:pt idx="194">
                  <c:v>1.0283594277580888</c:v>
                </c:pt>
                <c:pt idx="195">
                  <c:v>0</c:v>
                </c:pt>
                <c:pt idx="196">
                  <c:v>0.20574397405247197</c:v>
                </c:pt>
                <c:pt idx="197">
                  <c:v>2.3598035430859166</c:v>
                </c:pt>
                <c:pt idx="198">
                  <c:v>0.70887881287240084</c:v>
                </c:pt>
                <c:pt idx="199">
                  <c:v>0.12701863352614609</c:v>
                </c:pt>
                <c:pt idx="200">
                  <c:v>0.4918945619332617</c:v>
                </c:pt>
                <c:pt idx="201">
                  <c:v>0.30276045275918095</c:v>
                </c:pt>
                <c:pt idx="202">
                  <c:v>0.34004572983607673</c:v>
                </c:pt>
                <c:pt idx="203">
                  <c:v>0.20580837046286468</c:v>
                </c:pt>
                <c:pt idx="204">
                  <c:v>0.29122614250926071</c:v>
                </c:pt>
                <c:pt idx="205">
                  <c:v>3.309667990136958E-2</c:v>
                </c:pt>
                <c:pt idx="206">
                  <c:v>0.22975060992750043</c:v>
                </c:pt>
                <c:pt idx="207">
                  <c:v>0.35676230323796837</c:v>
                </c:pt>
                <c:pt idx="208">
                  <c:v>0.39680349644201185</c:v>
                </c:pt>
                <c:pt idx="209">
                  <c:v>0.65670096028760716</c:v>
                </c:pt>
                <c:pt idx="210">
                  <c:v>1.2348940455545427</c:v>
                </c:pt>
                <c:pt idx="211">
                  <c:v>3.5261583619283807</c:v>
                </c:pt>
                <c:pt idx="212">
                  <c:v>1.6879842073187856</c:v>
                </c:pt>
                <c:pt idx="213">
                  <c:v>0.63360836601714454</c:v>
                </c:pt>
                <c:pt idx="214">
                  <c:v>0.21798809966409624</c:v>
                </c:pt>
                <c:pt idx="215">
                  <c:v>8.9393726470387055E-2</c:v>
                </c:pt>
                <c:pt idx="216">
                  <c:v>0.41158412350248075</c:v>
                </c:pt>
                <c:pt idx="217">
                  <c:v>0</c:v>
                </c:pt>
                <c:pt idx="218">
                  <c:v>2.4123785374351996E-2</c:v>
                </c:pt>
                <c:pt idx="219">
                  <c:v>0</c:v>
                </c:pt>
                <c:pt idx="220">
                  <c:v>0.21180339187735261</c:v>
                </c:pt>
                <c:pt idx="221">
                  <c:v>0.2557157547967453</c:v>
                </c:pt>
                <c:pt idx="222">
                  <c:v>0.36692581704945848</c:v>
                </c:pt>
                <c:pt idx="223">
                  <c:v>1.8775051315134892</c:v>
                </c:pt>
                <c:pt idx="224">
                  <c:v>26.074193205779761</c:v>
                </c:pt>
                <c:pt idx="225">
                  <c:v>86.162842384098965</c:v>
                </c:pt>
                <c:pt idx="226">
                  <c:v>16.946032224418801</c:v>
                </c:pt>
                <c:pt idx="227">
                  <c:v>1.5054667028432149</c:v>
                </c:pt>
                <c:pt idx="228">
                  <c:v>0.9625761096579839</c:v>
                </c:pt>
                <c:pt idx="229">
                  <c:v>0.73280044127078947</c:v>
                </c:pt>
                <c:pt idx="230">
                  <c:v>0.14126944130106828</c:v>
                </c:pt>
                <c:pt idx="231">
                  <c:v>1.3059337459223281</c:v>
                </c:pt>
                <c:pt idx="232">
                  <c:v>0.60824196104195283</c:v>
                </c:pt>
                <c:pt idx="233">
                  <c:v>6.4143681175206323E-3</c:v>
                </c:pt>
                <c:pt idx="234">
                  <c:v>0.11474128988922373</c:v>
                </c:pt>
                <c:pt idx="235">
                  <c:v>0.20945387533714396</c:v>
                </c:pt>
                <c:pt idx="236">
                  <c:v>0.45113059746388945</c:v>
                </c:pt>
                <c:pt idx="237">
                  <c:v>0.17820675551464932</c:v>
                </c:pt>
                <c:pt idx="238">
                  <c:v>1.521042822104413</c:v>
                </c:pt>
                <c:pt idx="239">
                  <c:v>4.2497074636898811</c:v>
                </c:pt>
                <c:pt idx="240">
                  <c:v>1.0433083957416036</c:v>
                </c:pt>
                <c:pt idx="241">
                  <c:v>0.75821336370307912</c:v>
                </c:pt>
                <c:pt idx="242">
                  <c:v>0.17646332020692915</c:v>
                </c:pt>
                <c:pt idx="243">
                  <c:v>0.16755006040297404</c:v>
                </c:pt>
                <c:pt idx="244">
                  <c:v>0</c:v>
                </c:pt>
                <c:pt idx="245">
                  <c:v>0.13716675664633182</c:v>
                </c:pt>
                <c:pt idx="246">
                  <c:v>0</c:v>
                </c:pt>
                <c:pt idx="247">
                  <c:v>0</c:v>
                </c:pt>
                <c:pt idx="248">
                  <c:v>0.43693345536101003</c:v>
                </c:pt>
                <c:pt idx="249">
                  <c:v>0.75627419021591658</c:v>
                </c:pt>
                <c:pt idx="250">
                  <c:v>2.2964387744579375</c:v>
                </c:pt>
                <c:pt idx="251">
                  <c:v>1.716432259828742</c:v>
                </c:pt>
                <c:pt idx="252">
                  <c:v>10.440699932505398</c:v>
                </c:pt>
                <c:pt idx="253">
                  <c:v>39.917290806235904</c:v>
                </c:pt>
                <c:pt idx="254">
                  <c:v>7.8447591717971905</c:v>
                </c:pt>
                <c:pt idx="255">
                  <c:v>1.2749952061829695</c:v>
                </c:pt>
                <c:pt idx="256">
                  <c:v>0</c:v>
                </c:pt>
                <c:pt idx="257">
                  <c:v>0</c:v>
                </c:pt>
                <c:pt idx="258">
                  <c:v>2.724315116005523E-2</c:v>
                </c:pt>
                <c:pt idx="259">
                  <c:v>1.2236396395399298</c:v>
                </c:pt>
                <c:pt idx="260">
                  <c:v>0.25191741752566071</c:v>
                </c:pt>
                <c:pt idx="261">
                  <c:v>0</c:v>
                </c:pt>
                <c:pt idx="262">
                  <c:v>0.28662294015665807</c:v>
                </c:pt>
                <c:pt idx="263">
                  <c:v>0.84068265834869293</c:v>
                </c:pt>
                <c:pt idx="264">
                  <c:v>7.8933428882278306E-2</c:v>
                </c:pt>
                <c:pt idx="265">
                  <c:v>0.2188085913565106</c:v>
                </c:pt>
                <c:pt idx="266">
                  <c:v>0.26213599573054647</c:v>
                </c:pt>
                <c:pt idx="267">
                  <c:v>1.0948797353753272</c:v>
                </c:pt>
                <c:pt idx="268">
                  <c:v>0.54300117636099998</c:v>
                </c:pt>
                <c:pt idx="269">
                  <c:v>0.55534588981563782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75F-470F-87EB-BD4C5B61FF44}"/>
            </c:ext>
          </c:extLst>
        </c:ser>
        <c:ser>
          <c:idx val="12"/>
          <c:order val="12"/>
          <c:tx>
            <c:strRef>
              <c:f>'Mass Spectra pH 4 neg'!$N$1</c:f>
              <c:strCache>
                <c:ptCount val="1"/>
              </c:strCache>
            </c:strRef>
          </c:tx>
          <c:spPr>
            <a:ln w="9525" cap="rnd">
              <a:solidFill>
                <a:srgbClr val="4F81BD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neg'!$N$2:$N$271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0.34036299176801371</c:v>
                </c:pt>
                <c:pt idx="3">
                  <c:v>0</c:v>
                </c:pt>
                <c:pt idx="4">
                  <c:v>0</c:v>
                </c:pt>
                <c:pt idx="5">
                  <c:v>1.5970892543439976</c:v>
                </c:pt>
                <c:pt idx="6">
                  <c:v>0.24238013733793407</c:v>
                </c:pt>
                <c:pt idx="7">
                  <c:v>1.0064840351901223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0.80245840516448275</c:v>
                </c:pt>
                <c:pt idx="12">
                  <c:v>5.6992606458678994</c:v>
                </c:pt>
                <c:pt idx="13">
                  <c:v>1.422094114276357</c:v>
                </c:pt>
                <c:pt idx="14">
                  <c:v>0.10103644119137133</c:v>
                </c:pt>
                <c:pt idx="15">
                  <c:v>9.6933864919926904</c:v>
                </c:pt>
                <c:pt idx="16">
                  <c:v>28.037284643515616</c:v>
                </c:pt>
                <c:pt idx="17">
                  <c:v>0.29909836757347619</c:v>
                </c:pt>
                <c:pt idx="18">
                  <c:v>0</c:v>
                </c:pt>
                <c:pt idx="19">
                  <c:v>0</c:v>
                </c:pt>
                <c:pt idx="20">
                  <c:v>5.7128385657926627E-2</c:v>
                </c:pt>
                <c:pt idx="21">
                  <c:v>0</c:v>
                </c:pt>
                <c:pt idx="22">
                  <c:v>0</c:v>
                </c:pt>
                <c:pt idx="23">
                  <c:v>1.9556369717774139E-3</c:v>
                </c:pt>
                <c:pt idx="24">
                  <c:v>0</c:v>
                </c:pt>
                <c:pt idx="25">
                  <c:v>4.3725631492301936E-2</c:v>
                </c:pt>
                <c:pt idx="26">
                  <c:v>0</c:v>
                </c:pt>
                <c:pt idx="27">
                  <c:v>0.231116175483048</c:v>
                </c:pt>
                <c:pt idx="28">
                  <c:v>4.7349477262480235</c:v>
                </c:pt>
                <c:pt idx="29">
                  <c:v>100</c:v>
                </c:pt>
                <c:pt idx="30">
                  <c:v>0.391326269904824</c:v>
                </c:pt>
                <c:pt idx="31">
                  <c:v>1.3618358907542158</c:v>
                </c:pt>
                <c:pt idx="32">
                  <c:v>12.576378066308152</c:v>
                </c:pt>
                <c:pt idx="33">
                  <c:v>5.8806131896121994E-2</c:v>
                </c:pt>
                <c:pt idx="34">
                  <c:v>0.33655734927676462</c:v>
                </c:pt>
                <c:pt idx="35">
                  <c:v>2.3653069221653559E-2</c:v>
                </c:pt>
                <c:pt idx="36">
                  <c:v>8.9583836210177431E-2</c:v>
                </c:pt>
                <c:pt idx="37">
                  <c:v>2.4806462048147359E-2</c:v>
                </c:pt>
                <c:pt idx="38">
                  <c:v>2.3629068139814191E-2</c:v>
                </c:pt>
                <c:pt idx="39">
                  <c:v>0.21657720994308116</c:v>
                </c:pt>
                <c:pt idx="40">
                  <c:v>0</c:v>
                </c:pt>
                <c:pt idx="41">
                  <c:v>0.26449806456909825</c:v>
                </c:pt>
                <c:pt idx="42">
                  <c:v>1.0072834638674108E-2</c:v>
                </c:pt>
                <c:pt idx="43">
                  <c:v>1.266106543379492</c:v>
                </c:pt>
                <c:pt idx="44">
                  <c:v>0.16082778937873177</c:v>
                </c:pt>
                <c:pt idx="45">
                  <c:v>1.2156164488372267</c:v>
                </c:pt>
                <c:pt idx="46">
                  <c:v>1.644088493084624E-2</c:v>
                </c:pt>
                <c:pt idx="47">
                  <c:v>0</c:v>
                </c:pt>
                <c:pt idx="48">
                  <c:v>0</c:v>
                </c:pt>
                <c:pt idx="49">
                  <c:v>0.12138524455596716</c:v>
                </c:pt>
                <c:pt idx="50">
                  <c:v>0</c:v>
                </c:pt>
                <c:pt idx="51">
                  <c:v>9.6472713155338508E-2</c:v>
                </c:pt>
                <c:pt idx="52">
                  <c:v>7.9478955100496518E-2</c:v>
                </c:pt>
                <c:pt idx="53">
                  <c:v>0.3257545849768958</c:v>
                </c:pt>
                <c:pt idx="54">
                  <c:v>0.29469565969160255</c:v>
                </c:pt>
                <c:pt idx="55">
                  <c:v>0.76024847475990476</c:v>
                </c:pt>
                <c:pt idx="56">
                  <c:v>0.67507251900903897</c:v>
                </c:pt>
                <c:pt idx="57">
                  <c:v>3.9490465092942046</c:v>
                </c:pt>
                <c:pt idx="58">
                  <c:v>0</c:v>
                </c:pt>
                <c:pt idx="59">
                  <c:v>1.2664019369126596</c:v>
                </c:pt>
                <c:pt idx="60">
                  <c:v>8.3896225938852542E-2</c:v>
                </c:pt>
                <c:pt idx="61">
                  <c:v>0.43809838135886947</c:v>
                </c:pt>
                <c:pt idx="62">
                  <c:v>0.26107772971108301</c:v>
                </c:pt>
                <c:pt idx="63">
                  <c:v>4.6216869667640735E-2</c:v>
                </c:pt>
                <c:pt idx="64">
                  <c:v>0.42944470725967848</c:v>
                </c:pt>
                <c:pt idx="65">
                  <c:v>0.19486445885872991</c:v>
                </c:pt>
                <c:pt idx="66">
                  <c:v>9.5949467536327035E-2</c:v>
                </c:pt>
                <c:pt idx="67">
                  <c:v>0.37721857806883768</c:v>
                </c:pt>
                <c:pt idx="68">
                  <c:v>6.6865948302505529E-3</c:v>
                </c:pt>
                <c:pt idx="69">
                  <c:v>0</c:v>
                </c:pt>
                <c:pt idx="70">
                  <c:v>0.38520500423991905</c:v>
                </c:pt>
                <c:pt idx="71">
                  <c:v>2.7584111670261384</c:v>
                </c:pt>
                <c:pt idx="72">
                  <c:v>0.16324183978701298</c:v>
                </c:pt>
                <c:pt idx="73">
                  <c:v>1.9159036301548919E-2</c:v>
                </c:pt>
                <c:pt idx="74">
                  <c:v>0</c:v>
                </c:pt>
                <c:pt idx="75">
                  <c:v>0.17390190576058689</c:v>
                </c:pt>
                <c:pt idx="76">
                  <c:v>6.9727157495847278E-2</c:v>
                </c:pt>
                <c:pt idx="77">
                  <c:v>0.14853048009070222</c:v>
                </c:pt>
                <c:pt idx="78">
                  <c:v>0.25301098677983097</c:v>
                </c:pt>
                <c:pt idx="79">
                  <c:v>0</c:v>
                </c:pt>
                <c:pt idx="80">
                  <c:v>1.8671315022680362E-2</c:v>
                </c:pt>
                <c:pt idx="81">
                  <c:v>0.3050234297075109</c:v>
                </c:pt>
                <c:pt idx="82">
                  <c:v>0.19141310460194558</c:v>
                </c:pt>
                <c:pt idx="83">
                  <c:v>0.11227239217668342</c:v>
                </c:pt>
                <c:pt idx="84">
                  <c:v>0.67675882576707391</c:v>
                </c:pt>
                <c:pt idx="85">
                  <c:v>2.5686312279267089</c:v>
                </c:pt>
                <c:pt idx="86">
                  <c:v>0.18760563108320111</c:v>
                </c:pt>
                <c:pt idx="87">
                  <c:v>0.15793094031541621</c:v>
                </c:pt>
                <c:pt idx="88">
                  <c:v>1.248282300363307</c:v>
                </c:pt>
                <c:pt idx="89">
                  <c:v>2.958981251589325</c:v>
                </c:pt>
                <c:pt idx="90">
                  <c:v>0.30495767701700155</c:v>
                </c:pt>
                <c:pt idx="91">
                  <c:v>0.73228963566935934</c:v>
                </c:pt>
                <c:pt idx="92">
                  <c:v>0.15005566906585088</c:v>
                </c:pt>
                <c:pt idx="93">
                  <c:v>0.24153548739630923</c:v>
                </c:pt>
                <c:pt idx="94">
                  <c:v>0.30318613623025142</c:v>
                </c:pt>
                <c:pt idx="95">
                  <c:v>0.44573031251513245</c:v>
                </c:pt>
                <c:pt idx="96">
                  <c:v>1.0812321144161826E-2</c:v>
                </c:pt>
                <c:pt idx="97">
                  <c:v>0.31248143172513548</c:v>
                </c:pt>
                <c:pt idx="98">
                  <c:v>0.29675051894783827</c:v>
                </c:pt>
                <c:pt idx="99">
                  <c:v>0.92901448828544919</c:v>
                </c:pt>
                <c:pt idx="100">
                  <c:v>0.44329161119979438</c:v>
                </c:pt>
                <c:pt idx="101">
                  <c:v>0.28516120507988663</c:v>
                </c:pt>
                <c:pt idx="102">
                  <c:v>1.8913761895886012E-2</c:v>
                </c:pt>
                <c:pt idx="103">
                  <c:v>0.13607739663553192</c:v>
                </c:pt>
                <c:pt idx="104">
                  <c:v>0.15759260960885665</c:v>
                </c:pt>
                <c:pt idx="105">
                  <c:v>2.2592929545049572</c:v>
                </c:pt>
                <c:pt idx="106">
                  <c:v>4.0732861478665416</c:v>
                </c:pt>
                <c:pt idx="107">
                  <c:v>0.54825567037610812</c:v>
                </c:pt>
                <c:pt idx="108">
                  <c:v>0.22278995149688821</c:v>
                </c:pt>
                <c:pt idx="109">
                  <c:v>0.21436311492703877</c:v>
                </c:pt>
                <c:pt idx="110">
                  <c:v>0.37948528425703915</c:v>
                </c:pt>
                <c:pt idx="111">
                  <c:v>0.23880342689576534</c:v>
                </c:pt>
                <c:pt idx="112">
                  <c:v>2.2376222408753477</c:v>
                </c:pt>
                <c:pt idx="113">
                  <c:v>6.4499796314521491</c:v>
                </c:pt>
                <c:pt idx="114">
                  <c:v>0.86577386622067776</c:v>
                </c:pt>
                <c:pt idx="115">
                  <c:v>0.42327771106649559</c:v>
                </c:pt>
                <c:pt idx="116">
                  <c:v>0.48811963983857865</c:v>
                </c:pt>
                <c:pt idx="117">
                  <c:v>1.1209786490641007</c:v>
                </c:pt>
                <c:pt idx="118">
                  <c:v>1.6354153763978581</c:v>
                </c:pt>
                <c:pt idx="119">
                  <c:v>0.83179495759491295</c:v>
                </c:pt>
                <c:pt idx="120">
                  <c:v>1.459470668002061</c:v>
                </c:pt>
                <c:pt idx="121">
                  <c:v>2.6187608032654195</c:v>
                </c:pt>
                <c:pt idx="122">
                  <c:v>0.36879165265534336</c:v>
                </c:pt>
                <c:pt idx="123">
                  <c:v>0.60734388030032038</c:v>
                </c:pt>
                <c:pt idx="124">
                  <c:v>0.22567610896625973</c:v>
                </c:pt>
                <c:pt idx="125">
                  <c:v>0.89853191975870472</c:v>
                </c:pt>
                <c:pt idx="126">
                  <c:v>5.279969874165789</c:v>
                </c:pt>
                <c:pt idx="127">
                  <c:v>11.080584458743948</c:v>
                </c:pt>
                <c:pt idx="128">
                  <c:v>1.6169930064403835</c:v>
                </c:pt>
                <c:pt idx="129">
                  <c:v>0.41307903447559696</c:v>
                </c:pt>
                <c:pt idx="130">
                  <c:v>0.13513531647570384</c:v>
                </c:pt>
                <c:pt idx="131">
                  <c:v>0.58893437149075334</c:v>
                </c:pt>
                <c:pt idx="132">
                  <c:v>0.66563066080524935</c:v>
                </c:pt>
                <c:pt idx="133">
                  <c:v>0.91467524740899986</c:v>
                </c:pt>
                <c:pt idx="134">
                  <c:v>0.9705119208257027</c:v>
                </c:pt>
                <c:pt idx="135">
                  <c:v>1.308849842584237</c:v>
                </c:pt>
                <c:pt idx="136">
                  <c:v>0.36696326030032494</c:v>
                </c:pt>
                <c:pt idx="137">
                  <c:v>0.32264826970846683</c:v>
                </c:pt>
                <c:pt idx="138">
                  <c:v>0.36180351365217239</c:v>
                </c:pt>
                <c:pt idx="139">
                  <c:v>0.58279459635226594</c:v>
                </c:pt>
                <c:pt idx="140">
                  <c:v>4.6629431907364625</c:v>
                </c:pt>
                <c:pt idx="141">
                  <c:v>11.808987057124162</c:v>
                </c:pt>
                <c:pt idx="142">
                  <c:v>1.399967870973243</c:v>
                </c:pt>
                <c:pt idx="143">
                  <c:v>0.26635313161898266</c:v>
                </c:pt>
                <c:pt idx="144">
                  <c:v>0.14090389453585256</c:v>
                </c:pt>
                <c:pt idx="145">
                  <c:v>0.10530376892998165</c:v>
                </c:pt>
                <c:pt idx="146">
                  <c:v>9.859130299908507E-2</c:v>
                </c:pt>
                <c:pt idx="147">
                  <c:v>0.20339301057001513</c:v>
                </c:pt>
                <c:pt idx="148">
                  <c:v>0.28059345404841146</c:v>
                </c:pt>
                <c:pt idx="149">
                  <c:v>0.30225846772494758</c:v>
                </c:pt>
                <c:pt idx="150">
                  <c:v>0.67140712949272896</c:v>
                </c:pt>
                <c:pt idx="151">
                  <c:v>0</c:v>
                </c:pt>
                <c:pt idx="152">
                  <c:v>0</c:v>
                </c:pt>
                <c:pt idx="153">
                  <c:v>0.21063181877069909</c:v>
                </c:pt>
                <c:pt idx="154">
                  <c:v>0.80390007915870776</c:v>
                </c:pt>
                <c:pt idx="155">
                  <c:v>1.0601215318917527</c:v>
                </c:pt>
                <c:pt idx="156">
                  <c:v>7.9477470241300779E-2</c:v>
                </c:pt>
                <c:pt idx="157">
                  <c:v>0.26903337674934169</c:v>
                </c:pt>
                <c:pt idx="158">
                  <c:v>0.26237417819403075</c:v>
                </c:pt>
                <c:pt idx="159">
                  <c:v>9.0343348939492765E-2</c:v>
                </c:pt>
                <c:pt idx="160">
                  <c:v>0.20777635688562404</c:v>
                </c:pt>
                <c:pt idx="161">
                  <c:v>5.2240126171491888E-2</c:v>
                </c:pt>
                <c:pt idx="162">
                  <c:v>9.4385606785271303E-2</c:v>
                </c:pt>
                <c:pt idx="163">
                  <c:v>0.18391577141588231</c:v>
                </c:pt>
                <c:pt idx="164">
                  <c:v>7.8957133777777022E-2</c:v>
                </c:pt>
                <c:pt idx="165">
                  <c:v>0.24992506719000196</c:v>
                </c:pt>
                <c:pt idx="166">
                  <c:v>0.15358348274029393</c:v>
                </c:pt>
                <c:pt idx="167">
                  <c:v>1.4844859320791461E-2</c:v>
                </c:pt>
                <c:pt idx="168">
                  <c:v>0.2078402087493719</c:v>
                </c:pt>
                <c:pt idx="169">
                  <c:v>0.92489342703003519</c:v>
                </c:pt>
                <c:pt idx="170">
                  <c:v>0.12675673993572775</c:v>
                </c:pt>
                <c:pt idx="171">
                  <c:v>0.21239638083355591</c:v>
                </c:pt>
                <c:pt idx="172">
                  <c:v>0</c:v>
                </c:pt>
                <c:pt idx="173">
                  <c:v>5.4893373273886728E-2</c:v>
                </c:pt>
                <c:pt idx="174">
                  <c:v>0.20740628297386596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22.078560332025617</c:v>
                </c:pt>
                <c:pt idx="182">
                  <c:v>34.866516739717291</c:v>
                </c:pt>
                <c:pt idx="183">
                  <c:v>5.0434062250189422</c:v>
                </c:pt>
                <c:pt idx="184">
                  <c:v>1.4058577327019486</c:v>
                </c:pt>
                <c:pt idx="185">
                  <c:v>0.23025800409840669</c:v>
                </c:pt>
                <c:pt idx="186">
                  <c:v>0.16422381212693879</c:v>
                </c:pt>
                <c:pt idx="187">
                  <c:v>0.14098565674269806</c:v>
                </c:pt>
                <c:pt idx="188">
                  <c:v>0.23092526439181843</c:v>
                </c:pt>
                <c:pt idx="189">
                  <c:v>0.35647443080799351</c:v>
                </c:pt>
                <c:pt idx="190">
                  <c:v>0.46389218045289848</c:v>
                </c:pt>
                <c:pt idx="191">
                  <c:v>0.26723579908867201</c:v>
                </c:pt>
                <c:pt idx="192">
                  <c:v>1.5363391110264386</c:v>
                </c:pt>
                <c:pt idx="193">
                  <c:v>2.8313432925489148</c:v>
                </c:pt>
                <c:pt idx="194">
                  <c:v>1.3131892183662621</c:v>
                </c:pt>
                <c:pt idx="195">
                  <c:v>0.1201823625404163</c:v>
                </c:pt>
                <c:pt idx="196">
                  <c:v>0</c:v>
                </c:pt>
                <c:pt idx="197">
                  <c:v>2.0549788652030929</c:v>
                </c:pt>
                <c:pt idx="198">
                  <c:v>0.52624447808765273</c:v>
                </c:pt>
                <c:pt idx="199">
                  <c:v>0.11193376121290531</c:v>
                </c:pt>
                <c:pt idx="200">
                  <c:v>0.24794074728995841</c:v>
                </c:pt>
                <c:pt idx="201">
                  <c:v>0.34487635646935555</c:v>
                </c:pt>
                <c:pt idx="202">
                  <c:v>0.10063863551687428</c:v>
                </c:pt>
                <c:pt idx="203">
                  <c:v>2.7284883873473342E-2</c:v>
                </c:pt>
                <c:pt idx="204">
                  <c:v>5.6698627079551027E-2</c:v>
                </c:pt>
                <c:pt idx="205">
                  <c:v>9.8726466072625932E-2</c:v>
                </c:pt>
                <c:pt idx="206">
                  <c:v>0.21817893911651282</c:v>
                </c:pt>
                <c:pt idx="207">
                  <c:v>0.17705006954434993</c:v>
                </c:pt>
                <c:pt idx="208">
                  <c:v>0.46767041162626832</c:v>
                </c:pt>
                <c:pt idx="209">
                  <c:v>0.3252116242522845</c:v>
                </c:pt>
                <c:pt idx="210">
                  <c:v>1.242402127525877</c:v>
                </c:pt>
                <c:pt idx="211">
                  <c:v>3.50858255959082</c:v>
                </c:pt>
                <c:pt idx="212">
                  <c:v>0.56873080958296007</c:v>
                </c:pt>
                <c:pt idx="213">
                  <c:v>3.550962128073331E-2</c:v>
                </c:pt>
                <c:pt idx="214">
                  <c:v>0</c:v>
                </c:pt>
                <c:pt idx="215">
                  <c:v>7.5843764630891819E-2</c:v>
                </c:pt>
                <c:pt idx="216">
                  <c:v>3.4170227561370253E-2</c:v>
                </c:pt>
                <c:pt idx="217">
                  <c:v>0</c:v>
                </c:pt>
                <c:pt idx="218">
                  <c:v>8.8281253153340192E-2</c:v>
                </c:pt>
                <c:pt idx="219">
                  <c:v>0.49898223005833425</c:v>
                </c:pt>
                <c:pt idx="220">
                  <c:v>0.26141201816722764</c:v>
                </c:pt>
                <c:pt idx="221">
                  <c:v>0.40679737991875287</c:v>
                </c:pt>
                <c:pt idx="222">
                  <c:v>0.51415538719229681</c:v>
                </c:pt>
                <c:pt idx="223">
                  <c:v>1.5480593312953523</c:v>
                </c:pt>
                <c:pt idx="224">
                  <c:v>22.720601688976036</c:v>
                </c:pt>
                <c:pt idx="225">
                  <c:v>67.065072673562156</c:v>
                </c:pt>
                <c:pt idx="226">
                  <c:v>14.192887457351731</c:v>
                </c:pt>
                <c:pt idx="227">
                  <c:v>2.003239339178974</c:v>
                </c:pt>
                <c:pt idx="228">
                  <c:v>1.1863210774665789</c:v>
                </c:pt>
                <c:pt idx="229">
                  <c:v>0.99047002194572453</c:v>
                </c:pt>
                <c:pt idx="230">
                  <c:v>0.16357800250407514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0.10550966736931031</c:v>
                </c:pt>
                <c:pt idx="236">
                  <c:v>0.21798687044043899</c:v>
                </c:pt>
                <c:pt idx="237">
                  <c:v>0.15299610187850304</c:v>
                </c:pt>
                <c:pt idx="238">
                  <c:v>1.2294679963244248</c:v>
                </c:pt>
                <c:pt idx="239">
                  <c:v>3.356864540351741</c:v>
                </c:pt>
                <c:pt idx="240">
                  <c:v>1.0146916250219442</c:v>
                </c:pt>
                <c:pt idx="241">
                  <c:v>1.0550399534798465</c:v>
                </c:pt>
                <c:pt idx="242">
                  <c:v>0.10351186865796064</c:v>
                </c:pt>
                <c:pt idx="243">
                  <c:v>9.9581234381663497E-2</c:v>
                </c:pt>
                <c:pt idx="244">
                  <c:v>0</c:v>
                </c:pt>
                <c:pt idx="245">
                  <c:v>0.15847547353943203</c:v>
                </c:pt>
                <c:pt idx="246">
                  <c:v>0</c:v>
                </c:pt>
                <c:pt idx="247">
                  <c:v>0</c:v>
                </c:pt>
                <c:pt idx="248">
                  <c:v>0.37298708783443768</c:v>
                </c:pt>
                <c:pt idx="249">
                  <c:v>0.45281920667904457</c:v>
                </c:pt>
                <c:pt idx="250">
                  <c:v>1.1269026429082118</c:v>
                </c:pt>
                <c:pt idx="251">
                  <c:v>1.036453326757848</c:v>
                </c:pt>
                <c:pt idx="252">
                  <c:v>11.978703234919259</c:v>
                </c:pt>
                <c:pt idx="253">
                  <c:v>41.656068069064538</c:v>
                </c:pt>
                <c:pt idx="254">
                  <c:v>10.033708277639398</c:v>
                </c:pt>
                <c:pt idx="255">
                  <c:v>0.98819092000830511</c:v>
                </c:pt>
                <c:pt idx="256">
                  <c:v>0.22974547760193276</c:v>
                </c:pt>
                <c:pt idx="257">
                  <c:v>0</c:v>
                </c:pt>
                <c:pt idx="258">
                  <c:v>0</c:v>
                </c:pt>
                <c:pt idx="259">
                  <c:v>1.140697146066832</c:v>
                </c:pt>
                <c:pt idx="260">
                  <c:v>0.60614716923250433</c:v>
                </c:pt>
                <c:pt idx="261">
                  <c:v>0</c:v>
                </c:pt>
                <c:pt idx="262">
                  <c:v>0.41059242570697274</c:v>
                </c:pt>
                <c:pt idx="263">
                  <c:v>0.54559816133610439</c:v>
                </c:pt>
                <c:pt idx="264">
                  <c:v>5.4171114312139536E-2</c:v>
                </c:pt>
                <c:pt idx="265">
                  <c:v>0.1890533623606544</c:v>
                </c:pt>
                <c:pt idx="266">
                  <c:v>0.45426971407216304</c:v>
                </c:pt>
                <c:pt idx="267">
                  <c:v>0.78569484120179334</c:v>
                </c:pt>
                <c:pt idx="268">
                  <c:v>0.12719213742289415</c:v>
                </c:pt>
                <c:pt idx="269">
                  <c:v>0.53377746371959212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75F-470F-87EB-BD4C5B61FF44}"/>
            </c:ext>
          </c:extLst>
        </c:ser>
        <c:ser>
          <c:idx val="13"/>
          <c:order val="13"/>
          <c:tx>
            <c:strRef>
              <c:f>'Mass Spectra pH 4 neg'!$O$1</c:f>
              <c:strCache>
                <c:ptCount val="1"/>
              </c:strCache>
            </c:strRef>
          </c:tx>
          <c:spPr>
            <a:ln w="9525" cap="rnd">
              <a:solidFill>
                <a:srgbClr val="4F81BD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neg'!$O$2:$O$271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1.8129562358608708</c:v>
                </c:pt>
                <c:pt idx="3">
                  <c:v>0</c:v>
                </c:pt>
                <c:pt idx="4">
                  <c:v>0</c:v>
                </c:pt>
                <c:pt idx="5">
                  <c:v>1.9788230693154951</c:v>
                </c:pt>
                <c:pt idx="6">
                  <c:v>0</c:v>
                </c:pt>
                <c:pt idx="7">
                  <c:v>0.80855612440947877</c:v>
                </c:pt>
                <c:pt idx="8">
                  <c:v>0</c:v>
                </c:pt>
                <c:pt idx="9">
                  <c:v>0</c:v>
                </c:pt>
                <c:pt idx="10">
                  <c:v>6.9998288029885766E-2</c:v>
                </c:pt>
                <c:pt idx="11">
                  <c:v>0.90828111878837148</c:v>
                </c:pt>
                <c:pt idx="12">
                  <c:v>6.3978295698967607</c:v>
                </c:pt>
                <c:pt idx="13">
                  <c:v>1.774860972696275</c:v>
                </c:pt>
                <c:pt idx="14">
                  <c:v>0.32690909282687353</c:v>
                </c:pt>
                <c:pt idx="15">
                  <c:v>10.595010378132651</c:v>
                </c:pt>
                <c:pt idx="16">
                  <c:v>28.673039349331042</c:v>
                </c:pt>
                <c:pt idx="17">
                  <c:v>0.202052194113265</c:v>
                </c:pt>
                <c:pt idx="18">
                  <c:v>0</c:v>
                </c:pt>
                <c:pt idx="19">
                  <c:v>2.8213035283174699E-3</c:v>
                </c:pt>
                <c:pt idx="20">
                  <c:v>1.6590872010065925E-3</c:v>
                </c:pt>
                <c:pt idx="21">
                  <c:v>2.7369902462143745E-2</c:v>
                </c:pt>
                <c:pt idx="22">
                  <c:v>2.7912163152631836E-3</c:v>
                </c:pt>
                <c:pt idx="23">
                  <c:v>0</c:v>
                </c:pt>
                <c:pt idx="24">
                  <c:v>3.7594679168096994E-2</c:v>
                </c:pt>
                <c:pt idx="25">
                  <c:v>0.16138576286157755</c:v>
                </c:pt>
                <c:pt idx="26">
                  <c:v>7.1576488037087506E-3</c:v>
                </c:pt>
                <c:pt idx="27">
                  <c:v>0.20344963926108767</c:v>
                </c:pt>
                <c:pt idx="28">
                  <c:v>5.6009495450482474</c:v>
                </c:pt>
                <c:pt idx="29">
                  <c:v>100</c:v>
                </c:pt>
                <c:pt idx="30">
                  <c:v>0.81867736339510122</c:v>
                </c:pt>
                <c:pt idx="31">
                  <c:v>1.5785648760709692</c:v>
                </c:pt>
                <c:pt idx="32">
                  <c:v>15.813836597365594</c:v>
                </c:pt>
                <c:pt idx="33">
                  <c:v>0.11955408239073342</c:v>
                </c:pt>
                <c:pt idx="34">
                  <c:v>0</c:v>
                </c:pt>
                <c:pt idx="35">
                  <c:v>0</c:v>
                </c:pt>
                <c:pt idx="36">
                  <c:v>0.12485426149453373</c:v>
                </c:pt>
                <c:pt idx="37">
                  <c:v>8.5147126355278241E-2</c:v>
                </c:pt>
                <c:pt idx="38">
                  <c:v>2.4141950544208462E-2</c:v>
                </c:pt>
                <c:pt idx="39">
                  <c:v>0.24258797633201021</c:v>
                </c:pt>
                <c:pt idx="40">
                  <c:v>9.519451738801081E-2</c:v>
                </c:pt>
                <c:pt idx="41">
                  <c:v>0.3565934760304259</c:v>
                </c:pt>
                <c:pt idx="42">
                  <c:v>9.672746769841252E-2</c:v>
                </c:pt>
                <c:pt idx="43">
                  <c:v>0.6730119946318025</c:v>
                </c:pt>
                <c:pt idx="44">
                  <c:v>0</c:v>
                </c:pt>
                <c:pt idx="45">
                  <c:v>1.0032887813802505</c:v>
                </c:pt>
                <c:pt idx="46">
                  <c:v>8.55601210218387E-2</c:v>
                </c:pt>
                <c:pt idx="47">
                  <c:v>3.1393518118872338E-2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0.27453999405437463</c:v>
                </c:pt>
                <c:pt idx="52">
                  <c:v>9.7222743610235918E-2</c:v>
                </c:pt>
                <c:pt idx="53">
                  <c:v>0.2009415105822327</c:v>
                </c:pt>
                <c:pt idx="54">
                  <c:v>0.13945532719011855</c:v>
                </c:pt>
                <c:pt idx="55">
                  <c:v>1.0066681346274782</c:v>
                </c:pt>
                <c:pt idx="56">
                  <c:v>0.47452423091217361</c:v>
                </c:pt>
                <c:pt idx="57">
                  <c:v>3.412143723126404</c:v>
                </c:pt>
                <c:pt idx="58">
                  <c:v>0</c:v>
                </c:pt>
                <c:pt idx="59">
                  <c:v>0.83046162323050787</c:v>
                </c:pt>
                <c:pt idx="60">
                  <c:v>0</c:v>
                </c:pt>
                <c:pt idx="61">
                  <c:v>0.33451204582720062</c:v>
                </c:pt>
                <c:pt idx="62">
                  <c:v>0.32268236221190433</c:v>
                </c:pt>
                <c:pt idx="63">
                  <c:v>0.52376790692070108</c:v>
                </c:pt>
                <c:pt idx="64">
                  <c:v>0.50614002627513555</c:v>
                </c:pt>
                <c:pt idx="65">
                  <c:v>0.2620433871064532</c:v>
                </c:pt>
                <c:pt idx="66">
                  <c:v>0.12667303989839712</c:v>
                </c:pt>
                <c:pt idx="67">
                  <c:v>0.22211829649094064</c:v>
                </c:pt>
                <c:pt idx="68">
                  <c:v>0.28771323422614731</c:v>
                </c:pt>
                <c:pt idx="69">
                  <c:v>0.55067852247735705</c:v>
                </c:pt>
                <c:pt idx="70">
                  <c:v>0.54597311619965971</c:v>
                </c:pt>
                <c:pt idx="71">
                  <c:v>2.5050278107867174</c:v>
                </c:pt>
                <c:pt idx="72">
                  <c:v>0.17486988829175093</c:v>
                </c:pt>
                <c:pt idx="73">
                  <c:v>0.18419011630516413</c:v>
                </c:pt>
                <c:pt idx="74">
                  <c:v>0</c:v>
                </c:pt>
                <c:pt idx="75">
                  <c:v>8.7256475183025317E-2</c:v>
                </c:pt>
                <c:pt idx="76">
                  <c:v>5.5056802884099483E-2</c:v>
                </c:pt>
                <c:pt idx="77">
                  <c:v>0.19138536611562021</c:v>
                </c:pt>
                <c:pt idx="78">
                  <c:v>0.48592686977667426</c:v>
                </c:pt>
                <c:pt idx="79">
                  <c:v>8.4025382139573113E-2</c:v>
                </c:pt>
                <c:pt idx="80">
                  <c:v>0.10610560082089898</c:v>
                </c:pt>
                <c:pt idx="81">
                  <c:v>0.2861155078110682</c:v>
                </c:pt>
                <c:pt idx="82">
                  <c:v>3.9925598460257124E-2</c:v>
                </c:pt>
                <c:pt idx="83">
                  <c:v>0.33033661531941327</c:v>
                </c:pt>
                <c:pt idx="84">
                  <c:v>0.56083461822001235</c:v>
                </c:pt>
                <c:pt idx="85">
                  <c:v>2.2076641581223035</c:v>
                </c:pt>
                <c:pt idx="86">
                  <c:v>0.37411800131427742</c:v>
                </c:pt>
                <c:pt idx="87">
                  <c:v>0.19649024366345486</c:v>
                </c:pt>
                <c:pt idx="88">
                  <c:v>0.93393607065270956</c:v>
                </c:pt>
                <c:pt idx="89">
                  <c:v>3.0606705330498616</c:v>
                </c:pt>
                <c:pt idx="90">
                  <c:v>0.19580393033891358</c:v>
                </c:pt>
                <c:pt idx="91">
                  <c:v>0.54187979065694114</c:v>
                </c:pt>
                <c:pt idx="92">
                  <c:v>0.10059759126207925</c:v>
                </c:pt>
                <c:pt idx="93">
                  <c:v>0</c:v>
                </c:pt>
                <c:pt idx="94">
                  <c:v>0.24528568768300948</c:v>
                </c:pt>
                <c:pt idx="95">
                  <c:v>5.4452288166478881E-2</c:v>
                </c:pt>
                <c:pt idx="96">
                  <c:v>0.17347075468852666</c:v>
                </c:pt>
                <c:pt idx="97">
                  <c:v>0.23063159892353785</c:v>
                </c:pt>
                <c:pt idx="98">
                  <c:v>0.34156364031627851</c:v>
                </c:pt>
                <c:pt idx="99">
                  <c:v>0.92098841165693035</c:v>
                </c:pt>
                <c:pt idx="100">
                  <c:v>0.30709907210041293</c:v>
                </c:pt>
                <c:pt idx="101">
                  <c:v>0.33503709258355024</c:v>
                </c:pt>
                <c:pt idx="102">
                  <c:v>3.948170366307991E-2</c:v>
                </c:pt>
                <c:pt idx="103">
                  <c:v>2.4666682008415351E-2</c:v>
                </c:pt>
                <c:pt idx="104">
                  <c:v>0</c:v>
                </c:pt>
                <c:pt idx="105">
                  <c:v>1.6500657130394265</c:v>
                </c:pt>
                <c:pt idx="106">
                  <c:v>2.4933173134139359</c:v>
                </c:pt>
                <c:pt idx="107">
                  <c:v>0.45840997693472801</c:v>
                </c:pt>
                <c:pt idx="108">
                  <c:v>0.22639248391102745</c:v>
                </c:pt>
                <c:pt idx="109">
                  <c:v>0.49674973200367528</c:v>
                </c:pt>
                <c:pt idx="110">
                  <c:v>0</c:v>
                </c:pt>
                <c:pt idx="111">
                  <c:v>0</c:v>
                </c:pt>
                <c:pt idx="112">
                  <c:v>1.3979591621336946</c:v>
                </c:pt>
                <c:pt idx="113">
                  <c:v>4.0481172397888434</c:v>
                </c:pt>
                <c:pt idx="114">
                  <c:v>0.59148618620923687</c:v>
                </c:pt>
                <c:pt idx="115">
                  <c:v>0.34559585928986475</c:v>
                </c:pt>
                <c:pt idx="116">
                  <c:v>0.50718303547173182</c:v>
                </c:pt>
                <c:pt idx="117">
                  <c:v>0.68223132718398727</c:v>
                </c:pt>
                <c:pt idx="118">
                  <c:v>1.9187632419538123</c:v>
                </c:pt>
                <c:pt idx="119">
                  <c:v>0.86380140477166079</c:v>
                </c:pt>
                <c:pt idx="120">
                  <c:v>1.0996180633287234</c:v>
                </c:pt>
                <c:pt idx="121">
                  <c:v>1.3518882369332927</c:v>
                </c:pt>
                <c:pt idx="122">
                  <c:v>0.36630263056593038</c:v>
                </c:pt>
                <c:pt idx="123">
                  <c:v>0.69559176345455964</c:v>
                </c:pt>
                <c:pt idx="124">
                  <c:v>0.13754030466926323</c:v>
                </c:pt>
                <c:pt idx="125">
                  <c:v>1.4483350778138746</c:v>
                </c:pt>
                <c:pt idx="126">
                  <c:v>3.8974221288882926</c:v>
                </c:pt>
                <c:pt idx="127">
                  <c:v>9.2856651003757076</c:v>
                </c:pt>
                <c:pt idx="128">
                  <c:v>1.0191763871993065</c:v>
                </c:pt>
                <c:pt idx="129">
                  <c:v>0.67644686057695336</c:v>
                </c:pt>
                <c:pt idx="130">
                  <c:v>0.28953786120555386</c:v>
                </c:pt>
                <c:pt idx="131">
                  <c:v>0.32138278557257627</c:v>
                </c:pt>
                <c:pt idx="132">
                  <c:v>0.48226933938644517</c:v>
                </c:pt>
                <c:pt idx="133">
                  <c:v>1.1277424729828642</c:v>
                </c:pt>
                <c:pt idx="134">
                  <c:v>0.75929135993059027</c:v>
                </c:pt>
                <c:pt idx="135">
                  <c:v>0.58664081415380476</c:v>
                </c:pt>
                <c:pt idx="136">
                  <c:v>0.65823074960720085</c:v>
                </c:pt>
                <c:pt idx="137">
                  <c:v>0.29333831527932408</c:v>
                </c:pt>
                <c:pt idx="138">
                  <c:v>0.38865362397074621</c:v>
                </c:pt>
                <c:pt idx="139">
                  <c:v>0</c:v>
                </c:pt>
                <c:pt idx="140">
                  <c:v>3.5368393682137711</c:v>
                </c:pt>
                <c:pt idx="141">
                  <c:v>10.223444407686737</c:v>
                </c:pt>
                <c:pt idx="142">
                  <c:v>1.3278895132839315</c:v>
                </c:pt>
                <c:pt idx="143">
                  <c:v>0.20872368938648295</c:v>
                </c:pt>
                <c:pt idx="144">
                  <c:v>0.12016682248113396</c:v>
                </c:pt>
                <c:pt idx="145">
                  <c:v>7.4020338198693997E-2</c:v>
                </c:pt>
                <c:pt idx="146">
                  <c:v>4.2013949582220288E-2</c:v>
                </c:pt>
                <c:pt idx="147">
                  <c:v>0</c:v>
                </c:pt>
                <c:pt idx="148">
                  <c:v>0</c:v>
                </c:pt>
                <c:pt idx="149">
                  <c:v>0.21524259224715933</c:v>
                </c:pt>
                <c:pt idx="150">
                  <c:v>0.22124190367295776</c:v>
                </c:pt>
                <c:pt idx="151">
                  <c:v>0.30206498340682825</c:v>
                </c:pt>
                <c:pt idx="152">
                  <c:v>0</c:v>
                </c:pt>
                <c:pt idx="153">
                  <c:v>1.6475723167145004E-2</c:v>
                </c:pt>
                <c:pt idx="154">
                  <c:v>0.82511925269911079</c:v>
                </c:pt>
                <c:pt idx="155">
                  <c:v>1.1063170832147242</c:v>
                </c:pt>
                <c:pt idx="156">
                  <c:v>0.12899730127484893</c:v>
                </c:pt>
                <c:pt idx="157">
                  <c:v>0.37471816718348755</c:v>
                </c:pt>
                <c:pt idx="158">
                  <c:v>7.8469234088392223E-2</c:v>
                </c:pt>
                <c:pt idx="159">
                  <c:v>0.54869348154693043</c:v>
                </c:pt>
                <c:pt idx="160">
                  <c:v>0.30940660094639177</c:v>
                </c:pt>
                <c:pt idx="161">
                  <c:v>0.18948881182760641</c:v>
                </c:pt>
                <c:pt idx="162">
                  <c:v>0.35891835292177415</c:v>
                </c:pt>
                <c:pt idx="163">
                  <c:v>0.21357084947558733</c:v>
                </c:pt>
                <c:pt idx="164">
                  <c:v>0.28842923053687747</c:v>
                </c:pt>
                <c:pt idx="165">
                  <c:v>7.8641939253676407E-2</c:v>
                </c:pt>
                <c:pt idx="166">
                  <c:v>0.34554206762381662</c:v>
                </c:pt>
                <c:pt idx="167">
                  <c:v>0.36239843877952127</c:v>
                </c:pt>
                <c:pt idx="168">
                  <c:v>0.26543815807362142</c:v>
                </c:pt>
                <c:pt idx="169">
                  <c:v>1.2003793498253224</c:v>
                </c:pt>
                <c:pt idx="170">
                  <c:v>0.15211437278812104</c:v>
                </c:pt>
                <c:pt idx="171">
                  <c:v>0.18229481557504718</c:v>
                </c:pt>
                <c:pt idx="172">
                  <c:v>2.3142223425411956E-2</c:v>
                </c:pt>
                <c:pt idx="173">
                  <c:v>0.11631089104019253</c:v>
                </c:pt>
                <c:pt idx="174">
                  <c:v>5.0481687120849668E-2</c:v>
                </c:pt>
                <c:pt idx="175">
                  <c:v>0.10931094771174613</c:v>
                </c:pt>
                <c:pt idx="176">
                  <c:v>0.19006850660286498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22.034368729487486</c:v>
                </c:pt>
                <c:pt idx="182">
                  <c:v>35.399861897781115</c:v>
                </c:pt>
                <c:pt idx="183">
                  <c:v>5.944232404575736</c:v>
                </c:pt>
                <c:pt idx="184">
                  <c:v>2.8638580595942922</c:v>
                </c:pt>
                <c:pt idx="185">
                  <c:v>0.28048687354789853</c:v>
                </c:pt>
                <c:pt idx="186">
                  <c:v>0.23278320098870364</c:v>
                </c:pt>
                <c:pt idx="187">
                  <c:v>0.25081148302762574</c:v>
                </c:pt>
                <c:pt idx="188">
                  <c:v>0</c:v>
                </c:pt>
                <c:pt idx="189">
                  <c:v>0.32748655486318989</c:v>
                </c:pt>
                <c:pt idx="190">
                  <c:v>0.47051328456574798</c:v>
                </c:pt>
                <c:pt idx="191">
                  <c:v>0.1395553010632278</c:v>
                </c:pt>
                <c:pt idx="192">
                  <c:v>1.4311524143613668</c:v>
                </c:pt>
                <c:pt idx="193">
                  <c:v>1.4539466351033909</c:v>
                </c:pt>
                <c:pt idx="194">
                  <c:v>1.0265005337640083</c:v>
                </c:pt>
                <c:pt idx="195">
                  <c:v>0</c:v>
                </c:pt>
                <c:pt idx="196">
                  <c:v>0.25332728001839722</c:v>
                </c:pt>
                <c:pt idx="197">
                  <c:v>1.584065549319307</c:v>
                </c:pt>
                <c:pt idx="198">
                  <c:v>0.50330319058816342</c:v>
                </c:pt>
                <c:pt idx="199">
                  <c:v>0.19624117783860293</c:v>
                </c:pt>
                <c:pt idx="200">
                  <c:v>0.53539267956617331</c:v>
                </c:pt>
                <c:pt idx="201">
                  <c:v>0.81108272193534869</c:v>
                </c:pt>
                <c:pt idx="202">
                  <c:v>0.30850173661979813</c:v>
                </c:pt>
                <c:pt idx="203">
                  <c:v>0.16593035182882845</c:v>
                </c:pt>
                <c:pt idx="204">
                  <c:v>0.16664646186912482</c:v>
                </c:pt>
                <c:pt idx="205">
                  <c:v>0.24059662703871762</c:v>
                </c:pt>
                <c:pt idx="206">
                  <c:v>0</c:v>
                </c:pt>
                <c:pt idx="207">
                  <c:v>0.12458524992755987</c:v>
                </c:pt>
                <c:pt idx="208">
                  <c:v>0.42826137304437489</c:v>
                </c:pt>
                <c:pt idx="209">
                  <c:v>0.54153550117867055</c:v>
                </c:pt>
                <c:pt idx="210">
                  <c:v>1.0490776137518671</c:v>
                </c:pt>
                <c:pt idx="211">
                  <c:v>2.9396345156001287</c:v>
                </c:pt>
                <c:pt idx="212">
                  <c:v>0.14908302387684691</c:v>
                </c:pt>
                <c:pt idx="213">
                  <c:v>0.24056731487347122</c:v>
                </c:pt>
                <c:pt idx="214">
                  <c:v>0</c:v>
                </c:pt>
                <c:pt idx="215">
                  <c:v>0.13360978858490463</c:v>
                </c:pt>
                <c:pt idx="216">
                  <c:v>0.43709151550578684</c:v>
                </c:pt>
                <c:pt idx="217">
                  <c:v>0.22761121157454711</c:v>
                </c:pt>
                <c:pt idx="218">
                  <c:v>0.10129175552940292</c:v>
                </c:pt>
                <c:pt idx="219">
                  <c:v>9.8530445714826567E-2</c:v>
                </c:pt>
                <c:pt idx="220">
                  <c:v>0.45313461431619434</c:v>
                </c:pt>
                <c:pt idx="221">
                  <c:v>0</c:v>
                </c:pt>
                <c:pt idx="222">
                  <c:v>0.96415471703199729</c:v>
                </c:pt>
                <c:pt idx="223">
                  <c:v>2.110502830541872</c:v>
                </c:pt>
                <c:pt idx="224">
                  <c:v>21.302640229252944</c:v>
                </c:pt>
                <c:pt idx="225">
                  <c:v>63.977552735415188</c:v>
                </c:pt>
                <c:pt idx="226">
                  <c:v>12.604270979692854</c:v>
                </c:pt>
                <c:pt idx="227">
                  <c:v>1.2107797321993889</c:v>
                </c:pt>
                <c:pt idx="228">
                  <c:v>1.6151449520182306</c:v>
                </c:pt>
                <c:pt idx="229">
                  <c:v>0.57071385330809299</c:v>
                </c:pt>
                <c:pt idx="230">
                  <c:v>0.1652682230692846</c:v>
                </c:pt>
                <c:pt idx="231">
                  <c:v>0.45220945038276361</c:v>
                </c:pt>
                <c:pt idx="232">
                  <c:v>0.41423162678551972</c:v>
                </c:pt>
                <c:pt idx="233">
                  <c:v>0.31283824359986534</c:v>
                </c:pt>
                <c:pt idx="234">
                  <c:v>0.23140623068318436</c:v>
                </c:pt>
                <c:pt idx="235">
                  <c:v>0.41787584173056436</c:v>
                </c:pt>
                <c:pt idx="236">
                  <c:v>2.4385696976010791E-2</c:v>
                </c:pt>
                <c:pt idx="237">
                  <c:v>0.22103748483899036</c:v>
                </c:pt>
                <c:pt idx="238">
                  <c:v>1.3641714584821301</c:v>
                </c:pt>
                <c:pt idx="239">
                  <c:v>4.3014347465169482</c:v>
                </c:pt>
                <c:pt idx="240">
                  <c:v>0.89033566272147058</c:v>
                </c:pt>
                <c:pt idx="241">
                  <c:v>0.66202437809614822</c:v>
                </c:pt>
                <c:pt idx="242">
                  <c:v>0</c:v>
                </c:pt>
                <c:pt idx="243">
                  <c:v>0.14590741037866178</c:v>
                </c:pt>
                <c:pt idx="244">
                  <c:v>1.4738439025527905E-2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3.7633660492896563E-2</c:v>
                </c:pt>
                <c:pt idx="249">
                  <c:v>0.48693592038983063</c:v>
                </c:pt>
                <c:pt idx="250">
                  <c:v>1.1675721661151233</c:v>
                </c:pt>
                <c:pt idx="251">
                  <c:v>2.9445792652494021</c:v>
                </c:pt>
                <c:pt idx="252">
                  <c:v>11.026564066773272</c:v>
                </c:pt>
                <c:pt idx="253">
                  <c:v>39.153559324215266</c:v>
                </c:pt>
                <c:pt idx="254">
                  <c:v>8.523686203109877</c:v>
                </c:pt>
                <c:pt idx="255">
                  <c:v>0.33106391278554193</c:v>
                </c:pt>
                <c:pt idx="256">
                  <c:v>0</c:v>
                </c:pt>
                <c:pt idx="257">
                  <c:v>0</c:v>
                </c:pt>
                <c:pt idx="258">
                  <c:v>5.9956465630300101E-3</c:v>
                </c:pt>
                <c:pt idx="259">
                  <c:v>9.7337778299368946E-2</c:v>
                </c:pt>
                <c:pt idx="260">
                  <c:v>0</c:v>
                </c:pt>
                <c:pt idx="261">
                  <c:v>0</c:v>
                </c:pt>
                <c:pt idx="262">
                  <c:v>0.26439292075387527</c:v>
                </c:pt>
                <c:pt idx="263">
                  <c:v>0.64827919144909785</c:v>
                </c:pt>
                <c:pt idx="264">
                  <c:v>0</c:v>
                </c:pt>
                <c:pt idx="265">
                  <c:v>2.5303242833041445E-2</c:v>
                </c:pt>
                <c:pt idx="266">
                  <c:v>0</c:v>
                </c:pt>
                <c:pt idx="267">
                  <c:v>0</c:v>
                </c:pt>
                <c:pt idx="268">
                  <c:v>0.30275241889432464</c:v>
                </c:pt>
                <c:pt idx="269">
                  <c:v>0.39434541197322648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75F-470F-87EB-BD4C5B61FF44}"/>
            </c:ext>
          </c:extLst>
        </c:ser>
        <c:ser>
          <c:idx val="14"/>
          <c:order val="14"/>
          <c:tx>
            <c:strRef>
              <c:f>'Mass Spectra pH 4 neg'!$P$1</c:f>
              <c:strCache>
                <c:ptCount val="1"/>
              </c:strCache>
            </c:strRef>
          </c:tx>
          <c:spPr>
            <a:ln w="9525" cap="rnd">
              <a:solidFill>
                <a:srgbClr val="4F81BD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neg'!$P$2:$P$271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1.5293135429238305</c:v>
                </c:pt>
                <c:pt idx="3">
                  <c:v>0</c:v>
                </c:pt>
                <c:pt idx="4">
                  <c:v>0</c:v>
                </c:pt>
                <c:pt idx="5">
                  <c:v>0.97960077561241987</c:v>
                </c:pt>
                <c:pt idx="6">
                  <c:v>0</c:v>
                </c:pt>
                <c:pt idx="7">
                  <c:v>0.71981356758767323</c:v>
                </c:pt>
                <c:pt idx="8">
                  <c:v>2.3664185398146569E-2</c:v>
                </c:pt>
                <c:pt idx="9">
                  <c:v>0</c:v>
                </c:pt>
                <c:pt idx="10">
                  <c:v>0</c:v>
                </c:pt>
                <c:pt idx="11">
                  <c:v>1.1204107823181035</c:v>
                </c:pt>
                <c:pt idx="12">
                  <c:v>5.5427508050503063</c:v>
                </c:pt>
                <c:pt idx="13">
                  <c:v>1.2381814204135155</c:v>
                </c:pt>
                <c:pt idx="14">
                  <c:v>0.1771422120924811</c:v>
                </c:pt>
                <c:pt idx="15">
                  <c:v>10.939788451171411</c:v>
                </c:pt>
                <c:pt idx="16">
                  <c:v>30.596499627818027</c:v>
                </c:pt>
                <c:pt idx="17">
                  <c:v>1.771154772131234E-3</c:v>
                </c:pt>
                <c:pt idx="18">
                  <c:v>0</c:v>
                </c:pt>
                <c:pt idx="19">
                  <c:v>0.16619926321380069</c:v>
                </c:pt>
                <c:pt idx="20">
                  <c:v>9.4927922643831486E-2</c:v>
                </c:pt>
                <c:pt idx="21">
                  <c:v>6.0744406367171058E-2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2.5839463657411098E-2</c:v>
                </c:pt>
                <c:pt idx="27">
                  <c:v>0.354415097624807</c:v>
                </c:pt>
                <c:pt idx="28">
                  <c:v>6.0504156209658193</c:v>
                </c:pt>
                <c:pt idx="29">
                  <c:v>100</c:v>
                </c:pt>
                <c:pt idx="30">
                  <c:v>0</c:v>
                </c:pt>
                <c:pt idx="31">
                  <c:v>1.6932820445001371</c:v>
                </c:pt>
                <c:pt idx="32">
                  <c:v>12.161851284706401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0.16604334741891069</c:v>
                </c:pt>
                <c:pt idx="37">
                  <c:v>5.7993665410416728E-2</c:v>
                </c:pt>
                <c:pt idx="38">
                  <c:v>1.1030267340917338E-2</c:v>
                </c:pt>
                <c:pt idx="39">
                  <c:v>0.15485967335785283</c:v>
                </c:pt>
                <c:pt idx="40">
                  <c:v>6.547998007472268E-2</c:v>
                </c:pt>
                <c:pt idx="41">
                  <c:v>2.8655667080195429E-2</c:v>
                </c:pt>
                <c:pt idx="42">
                  <c:v>0.2572354682494552</c:v>
                </c:pt>
                <c:pt idx="43">
                  <c:v>1.2922765129222067</c:v>
                </c:pt>
                <c:pt idx="44">
                  <c:v>0.17095707262172657</c:v>
                </c:pt>
                <c:pt idx="45">
                  <c:v>0.90528900379394306</c:v>
                </c:pt>
                <c:pt idx="46">
                  <c:v>3.4996510121602493E-3</c:v>
                </c:pt>
                <c:pt idx="47">
                  <c:v>0</c:v>
                </c:pt>
                <c:pt idx="48">
                  <c:v>5.6028015518616026E-2</c:v>
                </c:pt>
                <c:pt idx="49">
                  <c:v>0</c:v>
                </c:pt>
                <c:pt idx="50">
                  <c:v>4.7267908476701877E-2</c:v>
                </c:pt>
                <c:pt idx="51">
                  <c:v>0.20008077326222917</c:v>
                </c:pt>
                <c:pt idx="52">
                  <c:v>0.13157295941269045</c:v>
                </c:pt>
                <c:pt idx="53">
                  <c:v>0.30425601319668161</c:v>
                </c:pt>
                <c:pt idx="54">
                  <c:v>0.19615293390258193</c:v>
                </c:pt>
                <c:pt idx="55">
                  <c:v>0.74180795149765411</c:v>
                </c:pt>
                <c:pt idx="56">
                  <c:v>0.29665857958184955</c:v>
                </c:pt>
                <c:pt idx="57">
                  <c:v>3.2843561096329963</c:v>
                </c:pt>
                <c:pt idx="58">
                  <c:v>0</c:v>
                </c:pt>
                <c:pt idx="59">
                  <c:v>1.0248302012318224</c:v>
                </c:pt>
                <c:pt idx="60">
                  <c:v>0.14547633058336898</c:v>
                </c:pt>
                <c:pt idx="61">
                  <c:v>0.4231894176432156</c:v>
                </c:pt>
                <c:pt idx="62">
                  <c:v>0.26089316275725549</c:v>
                </c:pt>
                <c:pt idx="63">
                  <c:v>0.53520520690354612</c:v>
                </c:pt>
                <c:pt idx="64">
                  <c:v>0.59626331161862256</c:v>
                </c:pt>
                <c:pt idx="65">
                  <c:v>0.40498616085332578</c:v>
                </c:pt>
                <c:pt idx="66">
                  <c:v>0.17307745290746152</c:v>
                </c:pt>
                <c:pt idx="67">
                  <c:v>0.29607037564354344</c:v>
                </c:pt>
                <c:pt idx="68">
                  <c:v>0</c:v>
                </c:pt>
                <c:pt idx="69">
                  <c:v>0.3385050494737521</c:v>
                </c:pt>
                <c:pt idx="70">
                  <c:v>0.3115867571167692</c:v>
                </c:pt>
                <c:pt idx="71">
                  <c:v>2.3937797276366379</c:v>
                </c:pt>
                <c:pt idx="72">
                  <c:v>8.91932707643186E-2</c:v>
                </c:pt>
                <c:pt idx="73">
                  <c:v>0</c:v>
                </c:pt>
                <c:pt idx="74">
                  <c:v>0</c:v>
                </c:pt>
                <c:pt idx="75">
                  <c:v>0.15232091843326737</c:v>
                </c:pt>
                <c:pt idx="76">
                  <c:v>0</c:v>
                </c:pt>
                <c:pt idx="77">
                  <c:v>0.24871751105561177</c:v>
                </c:pt>
                <c:pt idx="78">
                  <c:v>0.56084997348142818</c:v>
                </c:pt>
                <c:pt idx="79">
                  <c:v>0.19030145756285954</c:v>
                </c:pt>
                <c:pt idx="80">
                  <c:v>0.17784258467103675</c:v>
                </c:pt>
                <c:pt idx="81">
                  <c:v>0.29762928803142186</c:v>
                </c:pt>
                <c:pt idx="82">
                  <c:v>0.10066727929510887</c:v>
                </c:pt>
                <c:pt idx="83">
                  <c:v>0.26893940205377809</c:v>
                </c:pt>
                <c:pt idx="84">
                  <c:v>0.46704075352615743</c:v>
                </c:pt>
                <c:pt idx="85">
                  <c:v>2.8408638663558183</c:v>
                </c:pt>
                <c:pt idx="86">
                  <c:v>0.25538367131345002</c:v>
                </c:pt>
                <c:pt idx="87">
                  <c:v>0.17524510524285558</c:v>
                </c:pt>
                <c:pt idx="88">
                  <c:v>1.1169355856799768</c:v>
                </c:pt>
                <c:pt idx="89">
                  <c:v>2.6376651034892857</c:v>
                </c:pt>
                <c:pt idx="90">
                  <c:v>4.759829204630376E-2</c:v>
                </c:pt>
                <c:pt idx="91">
                  <c:v>0.44421368032777137</c:v>
                </c:pt>
                <c:pt idx="92">
                  <c:v>0.15370385460785768</c:v>
                </c:pt>
                <c:pt idx="93">
                  <c:v>0.33140675205161874</c:v>
                </c:pt>
                <c:pt idx="94">
                  <c:v>0.30576642401208393</c:v>
                </c:pt>
                <c:pt idx="95">
                  <c:v>0.27643385477754118</c:v>
                </c:pt>
                <c:pt idx="96">
                  <c:v>9.8509087274506607E-2</c:v>
                </c:pt>
                <c:pt idx="97">
                  <c:v>0.24163846642789946</c:v>
                </c:pt>
                <c:pt idx="98">
                  <c:v>0.36867993316398057</c:v>
                </c:pt>
                <c:pt idx="99">
                  <c:v>0.88713319664839396</c:v>
                </c:pt>
                <c:pt idx="100">
                  <c:v>0.35572082307383279</c:v>
                </c:pt>
                <c:pt idx="101">
                  <c:v>0.67275104030040755</c:v>
                </c:pt>
                <c:pt idx="102">
                  <c:v>0.10273080508526099</c:v>
                </c:pt>
                <c:pt idx="103">
                  <c:v>0.37804876248551389</c:v>
                </c:pt>
                <c:pt idx="104">
                  <c:v>0.19191788608271809</c:v>
                </c:pt>
                <c:pt idx="105">
                  <c:v>1.9178191291067221</c:v>
                </c:pt>
                <c:pt idx="106">
                  <c:v>3.3757481254598303</c:v>
                </c:pt>
                <c:pt idx="107">
                  <c:v>0.63246566168735008</c:v>
                </c:pt>
                <c:pt idx="108">
                  <c:v>0.23873818821788972</c:v>
                </c:pt>
                <c:pt idx="109">
                  <c:v>0.27114728784085529</c:v>
                </c:pt>
                <c:pt idx="110">
                  <c:v>0.25319312923632481</c:v>
                </c:pt>
                <c:pt idx="111">
                  <c:v>0</c:v>
                </c:pt>
                <c:pt idx="112">
                  <c:v>1.6189517934562274</c:v>
                </c:pt>
                <c:pt idx="113">
                  <c:v>4.9214186135209603</c:v>
                </c:pt>
                <c:pt idx="114">
                  <c:v>0.79549659576635157</c:v>
                </c:pt>
                <c:pt idx="115">
                  <c:v>0.57400199888681513</c:v>
                </c:pt>
                <c:pt idx="116">
                  <c:v>0.87480078615019474</c:v>
                </c:pt>
                <c:pt idx="117">
                  <c:v>0.9916922082809122</c:v>
                </c:pt>
                <c:pt idx="118">
                  <c:v>1.7305105792804227</c:v>
                </c:pt>
                <c:pt idx="119">
                  <c:v>0.60379482596970135</c:v>
                </c:pt>
                <c:pt idx="120">
                  <c:v>1.1850597739686568</c:v>
                </c:pt>
                <c:pt idx="121">
                  <c:v>1.6247154470445375</c:v>
                </c:pt>
                <c:pt idx="122">
                  <c:v>0.62484064715109344</c:v>
                </c:pt>
                <c:pt idx="123">
                  <c:v>0.63638684880259033</c:v>
                </c:pt>
                <c:pt idx="124">
                  <c:v>0.21518655797515859</c:v>
                </c:pt>
                <c:pt idx="125">
                  <c:v>1.3754134168843972</c:v>
                </c:pt>
                <c:pt idx="126">
                  <c:v>5.6318371833398047</c:v>
                </c:pt>
                <c:pt idx="127">
                  <c:v>10.970321818006003</c:v>
                </c:pt>
                <c:pt idx="128">
                  <c:v>1.1161569679001544</c:v>
                </c:pt>
                <c:pt idx="129">
                  <c:v>0.60636766153086752</c:v>
                </c:pt>
                <c:pt idx="130">
                  <c:v>0.16816902022125849</c:v>
                </c:pt>
                <c:pt idx="131">
                  <c:v>8.4720654127035493E-3</c:v>
                </c:pt>
                <c:pt idx="132">
                  <c:v>0.49700588481454128</c:v>
                </c:pt>
                <c:pt idx="133">
                  <c:v>1.0073199646856734</c:v>
                </c:pt>
                <c:pt idx="134">
                  <c:v>0.85959907976270311</c:v>
                </c:pt>
                <c:pt idx="135">
                  <c:v>0.97935788602890639</c:v>
                </c:pt>
                <c:pt idx="136">
                  <c:v>0.51484525966078165</c:v>
                </c:pt>
                <c:pt idx="137">
                  <c:v>0.43885845208412738</c:v>
                </c:pt>
                <c:pt idx="138">
                  <c:v>0.2086020130459435</c:v>
                </c:pt>
                <c:pt idx="139">
                  <c:v>0.53220224339260358</c:v>
                </c:pt>
                <c:pt idx="140">
                  <c:v>4.2935575485091544</c:v>
                </c:pt>
                <c:pt idx="141">
                  <c:v>9.9288837159103807</c:v>
                </c:pt>
                <c:pt idx="142">
                  <c:v>1.2891079340548002</c:v>
                </c:pt>
                <c:pt idx="143">
                  <c:v>0.3984542635330876</c:v>
                </c:pt>
                <c:pt idx="144">
                  <c:v>9.0136605698731359E-2</c:v>
                </c:pt>
                <c:pt idx="145">
                  <c:v>1.3000752646369171E-2</c:v>
                </c:pt>
                <c:pt idx="146">
                  <c:v>0.12287166940339719</c:v>
                </c:pt>
                <c:pt idx="147">
                  <c:v>0.15333723080654094</c:v>
                </c:pt>
                <c:pt idx="148">
                  <c:v>0.44890623787195344</c:v>
                </c:pt>
                <c:pt idx="149">
                  <c:v>0.51804731065176357</c:v>
                </c:pt>
                <c:pt idx="150">
                  <c:v>0.95949324918493673</c:v>
                </c:pt>
                <c:pt idx="151">
                  <c:v>0.68288906767166169</c:v>
                </c:pt>
                <c:pt idx="152">
                  <c:v>0</c:v>
                </c:pt>
                <c:pt idx="153">
                  <c:v>0.39874075156644506</c:v>
                </c:pt>
                <c:pt idx="154">
                  <c:v>9.6761890032650649E-2</c:v>
                </c:pt>
                <c:pt idx="155">
                  <c:v>0.92408606426384399</c:v>
                </c:pt>
                <c:pt idx="156">
                  <c:v>0.24465545367025426</c:v>
                </c:pt>
                <c:pt idx="157">
                  <c:v>0.11506824954548769</c:v>
                </c:pt>
                <c:pt idx="158">
                  <c:v>0.19907445480774452</c:v>
                </c:pt>
                <c:pt idx="159">
                  <c:v>0.42386318952148117</c:v>
                </c:pt>
                <c:pt idx="160">
                  <c:v>0.48591993115399457</c:v>
                </c:pt>
                <c:pt idx="161">
                  <c:v>0.31809590353669426</c:v>
                </c:pt>
                <c:pt idx="162">
                  <c:v>0.29077316367939182</c:v>
                </c:pt>
                <c:pt idx="163">
                  <c:v>0.20662740090406184</c:v>
                </c:pt>
                <c:pt idx="164">
                  <c:v>0.15532349970836148</c:v>
                </c:pt>
                <c:pt idx="165">
                  <c:v>0.27387085566225355</c:v>
                </c:pt>
                <c:pt idx="166">
                  <c:v>5.8932820923664232E-2</c:v>
                </c:pt>
                <c:pt idx="167">
                  <c:v>0.41055070816252476</c:v>
                </c:pt>
                <c:pt idx="168">
                  <c:v>0.40180891911451766</c:v>
                </c:pt>
                <c:pt idx="169">
                  <c:v>0.64805148926449219</c:v>
                </c:pt>
                <c:pt idx="170">
                  <c:v>0.10614728793903362</c:v>
                </c:pt>
                <c:pt idx="171">
                  <c:v>0.22093326450737549</c:v>
                </c:pt>
                <c:pt idx="172">
                  <c:v>0.13705154874156492</c:v>
                </c:pt>
                <c:pt idx="173">
                  <c:v>6.4187299841718296E-2</c:v>
                </c:pt>
                <c:pt idx="174">
                  <c:v>1.8392637741745009E-2</c:v>
                </c:pt>
                <c:pt idx="175">
                  <c:v>8.5357139806568949E-2</c:v>
                </c:pt>
                <c:pt idx="176">
                  <c:v>0.13045315342622521</c:v>
                </c:pt>
                <c:pt idx="177">
                  <c:v>0.17928249823842868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20.716484823777041</c:v>
                </c:pt>
                <c:pt idx="182">
                  <c:v>32.141084375057893</c:v>
                </c:pt>
                <c:pt idx="183">
                  <c:v>5.3217529979087699</c:v>
                </c:pt>
                <c:pt idx="184">
                  <c:v>1.7845237938540235</c:v>
                </c:pt>
                <c:pt idx="185">
                  <c:v>0.31692349810901316</c:v>
                </c:pt>
                <c:pt idx="186">
                  <c:v>0.20321769781238166</c:v>
                </c:pt>
                <c:pt idx="187">
                  <c:v>0.15881542364913992</c:v>
                </c:pt>
                <c:pt idx="188">
                  <c:v>0.21741171358063927</c:v>
                </c:pt>
                <c:pt idx="189">
                  <c:v>0.39082877120351722</c:v>
                </c:pt>
                <c:pt idx="190">
                  <c:v>0.27072616364755037</c:v>
                </c:pt>
                <c:pt idx="191">
                  <c:v>1.5191892325736018E-2</c:v>
                </c:pt>
                <c:pt idx="192">
                  <c:v>1.0030076728752813</c:v>
                </c:pt>
                <c:pt idx="193">
                  <c:v>1.5427087347516684</c:v>
                </c:pt>
                <c:pt idx="194">
                  <c:v>1.2450050963804764</c:v>
                </c:pt>
                <c:pt idx="195">
                  <c:v>0</c:v>
                </c:pt>
                <c:pt idx="196">
                  <c:v>0.15762315116837475</c:v>
                </c:pt>
                <c:pt idx="197">
                  <c:v>0.76632646988435338</c:v>
                </c:pt>
                <c:pt idx="198">
                  <c:v>0</c:v>
                </c:pt>
                <c:pt idx="199">
                  <c:v>0.28977892537396616</c:v>
                </c:pt>
                <c:pt idx="200">
                  <c:v>0.21281493951000188</c:v>
                </c:pt>
                <c:pt idx="201">
                  <c:v>0.66399415955887564</c:v>
                </c:pt>
                <c:pt idx="202">
                  <c:v>0.10156312199549503</c:v>
                </c:pt>
                <c:pt idx="203">
                  <c:v>0.28893063195121188</c:v>
                </c:pt>
                <c:pt idx="204">
                  <c:v>0.21546822680839203</c:v>
                </c:pt>
                <c:pt idx="205">
                  <c:v>0.20845593986154362</c:v>
                </c:pt>
                <c:pt idx="206">
                  <c:v>0.20642599054448485</c:v>
                </c:pt>
                <c:pt idx="207">
                  <c:v>3.6334187596729815E-2</c:v>
                </c:pt>
                <c:pt idx="208">
                  <c:v>0.24290991556479666</c:v>
                </c:pt>
                <c:pt idx="209">
                  <c:v>0.51333978651377854</c:v>
                </c:pt>
                <c:pt idx="210">
                  <c:v>0.92743522630845587</c:v>
                </c:pt>
                <c:pt idx="211">
                  <c:v>2.3693338825519992</c:v>
                </c:pt>
                <c:pt idx="212">
                  <c:v>0.87757561955842733</c:v>
                </c:pt>
                <c:pt idx="213">
                  <c:v>0.70529327165473488</c:v>
                </c:pt>
                <c:pt idx="214">
                  <c:v>7.0711658991033571E-2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5.5906157305856657E-2</c:v>
                </c:pt>
                <c:pt idx="219">
                  <c:v>0.61687167239180896</c:v>
                </c:pt>
                <c:pt idx="220">
                  <c:v>0.44194921867957337</c:v>
                </c:pt>
                <c:pt idx="221">
                  <c:v>0.22878663849981951</c:v>
                </c:pt>
                <c:pt idx="222">
                  <c:v>0.19028230510796679</c:v>
                </c:pt>
                <c:pt idx="223">
                  <c:v>1.0935389669494415</c:v>
                </c:pt>
                <c:pt idx="224">
                  <c:v>18.064998274579565</c:v>
                </c:pt>
                <c:pt idx="225">
                  <c:v>51.753672542600874</c:v>
                </c:pt>
                <c:pt idx="226">
                  <c:v>10.304963997259565</c:v>
                </c:pt>
                <c:pt idx="227">
                  <c:v>1.152655435951583</c:v>
                </c:pt>
                <c:pt idx="228">
                  <c:v>0.90116833061761725</c:v>
                </c:pt>
                <c:pt idx="229">
                  <c:v>1.014074287359038</c:v>
                </c:pt>
                <c:pt idx="230">
                  <c:v>0.35677012363669586</c:v>
                </c:pt>
                <c:pt idx="231">
                  <c:v>0.68289940938227978</c:v>
                </c:pt>
                <c:pt idx="232">
                  <c:v>0.10846305492084901</c:v>
                </c:pt>
                <c:pt idx="233">
                  <c:v>9.6970064473462875E-2</c:v>
                </c:pt>
                <c:pt idx="234">
                  <c:v>0.15667201633038616</c:v>
                </c:pt>
                <c:pt idx="235">
                  <c:v>0.25640504985435747</c:v>
                </c:pt>
                <c:pt idx="236">
                  <c:v>0.2888623194655125</c:v>
                </c:pt>
                <c:pt idx="237">
                  <c:v>0.45895638693847146</c:v>
                </c:pt>
                <c:pt idx="238">
                  <c:v>0.61194090463528139</c:v>
                </c:pt>
                <c:pt idx="239">
                  <c:v>1.9987186475741587</c:v>
                </c:pt>
                <c:pt idx="240">
                  <c:v>0.37768755031547169</c:v>
                </c:pt>
                <c:pt idx="241">
                  <c:v>0.33809373193868308</c:v>
                </c:pt>
                <c:pt idx="242">
                  <c:v>0.24661076160605017</c:v>
                </c:pt>
                <c:pt idx="243">
                  <c:v>0.22417092976463174</c:v>
                </c:pt>
                <c:pt idx="244">
                  <c:v>0.17584287509036445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0.67758887004244339</c:v>
                </c:pt>
                <c:pt idx="249">
                  <c:v>0.65608492924716322</c:v>
                </c:pt>
                <c:pt idx="250">
                  <c:v>2.5759232584675265</c:v>
                </c:pt>
                <c:pt idx="251">
                  <c:v>2.841110506363381</c:v>
                </c:pt>
                <c:pt idx="252">
                  <c:v>9.5191863432543595</c:v>
                </c:pt>
                <c:pt idx="253">
                  <c:v>28.148820287316774</c:v>
                </c:pt>
                <c:pt idx="254">
                  <c:v>5.3926952320131818</c:v>
                </c:pt>
                <c:pt idx="255">
                  <c:v>0.59055003236991166</c:v>
                </c:pt>
                <c:pt idx="256">
                  <c:v>0.12283673966637407</c:v>
                </c:pt>
                <c:pt idx="257">
                  <c:v>0.17975528648589953</c:v>
                </c:pt>
                <c:pt idx="258">
                  <c:v>0.10272342490794854</c:v>
                </c:pt>
                <c:pt idx="259">
                  <c:v>1.0566405279471589</c:v>
                </c:pt>
                <c:pt idx="260">
                  <c:v>1.2021247226537914</c:v>
                </c:pt>
                <c:pt idx="261">
                  <c:v>0</c:v>
                </c:pt>
                <c:pt idx="262">
                  <c:v>0.53843250640820028</c:v>
                </c:pt>
                <c:pt idx="263">
                  <c:v>0.34332485905641535</c:v>
                </c:pt>
                <c:pt idx="264">
                  <c:v>0</c:v>
                </c:pt>
                <c:pt idx="265">
                  <c:v>3.5340957229249965E-2</c:v>
                </c:pt>
                <c:pt idx="266">
                  <c:v>0.45580296325410347</c:v>
                </c:pt>
                <c:pt idx="267">
                  <c:v>0.73026852739976256</c:v>
                </c:pt>
                <c:pt idx="268">
                  <c:v>0.74500711418253862</c:v>
                </c:pt>
                <c:pt idx="269">
                  <c:v>0.32848705748148715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75F-470F-87EB-BD4C5B61FF44}"/>
            </c:ext>
          </c:extLst>
        </c:ser>
        <c:ser>
          <c:idx val="15"/>
          <c:order val="15"/>
          <c:tx>
            <c:strRef>
              <c:f>'Mass Spectra pH 4 neg'!$Q$1</c:f>
              <c:strCache>
                <c:ptCount val="1"/>
              </c:strCache>
            </c:strRef>
          </c:tx>
          <c:spPr>
            <a:ln w="9525" cap="rnd">
              <a:solidFill>
                <a:srgbClr val="4F81BD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neg'!$Q$2:$Q$271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3.6638869513417913</c:v>
                </c:pt>
                <c:pt idx="3">
                  <c:v>0</c:v>
                </c:pt>
                <c:pt idx="4">
                  <c:v>0</c:v>
                </c:pt>
                <c:pt idx="5">
                  <c:v>1.8593507211338722</c:v>
                </c:pt>
                <c:pt idx="6">
                  <c:v>0</c:v>
                </c:pt>
                <c:pt idx="7">
                  <c:v>0.45301351175094146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1.4279678477236049</c:v>
                </c:pt>
                <c:pt idx="12">
                  <c:v>6.7857158465603957</c:v>
                </c:pt>
                <c:pt idx="13">
                  <c:v>1.3711070756641848</c:v>
                </c:pt>
                <c:pt idx="14">
                  <c:v>0.19515819068100845</c:v>
                </c:pt>
                <c:pt idx="15">
                  <c:v>11.700935102557684</c:v>
                </c:pt>
                <c:pt idx="16">
                  <c:v>31.071183679318555</c:v>
                </c:pt>
                <c:pt idx="17">
                  <c:v>0.32775943007709007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1.0007563390616651E-2</c:v>
                </c:pt>
                <c:pt idx="25">
                  <c:v>0</c:v>
                </c:pt>
                <c:pt idx="26">
                  <c:v>0</c:v>
                </c:pt>
                <c:pt idx="27">
                  <c:v>0.31981672344133116</c:v>
                </c:pt>
                <c:pt idx="28">
                  <c:v>5.8639282398448893</c:v>
                </c:pt>
                <c:pt idx="29">
                  <c:v>100</c:v>
                </c:pt>
                <c:pt idx="30">
                  <c:v>0</c:v>
                </c:pt>
                <c:pt idx="31">
                  <c:v>1.591037583190118</c:v>
                </c:pt>
                <c:pt idx="32">
                  <c:v>11.741203047641676</c:v>
                </c:pt>
                <c:pt idx="33">
                  <c:v>0</c:v>
                </c:pt>
                <c:pt idx="34">
                  <c:v>0.49108620593326407</c:v>
                </c:pt>
                <c:pt idx="35">
                  <c:v>4.9584297184896702E-2</c:v>
                </c:pt>
                <c:pt idx="36">
                  <c:v>0.12914978322456494</c:v>
                </c:pt>
                <c:pt idx="37">
                  <c:v>6.1431809947352811E-2</c:v>
                </c:pt>
                <c:pt idx="38">
                  <c:v>4.9956606449775412E-2</c:v>
                </c:pt>
                <c:pt idx="39">
                  <c:v>0.31816758319999366</c:v>
                </c:pt>
                <c:pt idx="40">
                  <c:v>8.4942504559604656E-2</c:v>
                </c:pt>
                <c:pt idx="41">
                  <c:v>0.23977286726832925</c:v>
                </c:pt>
                <c:pt idx="42">
                  <c:v>0.23135214342488639</c:v>
                </c:pt>
                <c:pt idx="43">
                  <c:v>1.306581066494326</c:v>
                </c:pt>
                <c:pt idx="44">
                  <c:v>0.22175948000858781</c:v>
                </c:pt>
                <c:pt idx="45">
                  <c:v>1.2165933715528814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7.8035917817627948E-2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9.6753227720787136E-2</c:v>
                </c:pt>
                <c:pt idx="54">
                  <c:v>0.12849350377376609</c:v>
                </c:pt>
                <c:pt idx="55">
                  <c:v>0.70943535223387832</c:v>
                </c:pt>
                <c:pt idx="56">
                  <c:v>0.56225410655834862</c:v>
                </c:pt>
                <c:pt idx="57">
                  <c:v>3.4627115228548231</c:v>
                </c:pt>
                <c:pt idx="58">
                  <c:v>0</c:v>
                </c:pt>
                <c:pt idx="59">
                  <c:v>0.81672621121766642</c:v>
                </c:pt>
                <c:pt idx="60">
                  <c:v>0.17337842976359055</c:v>
                </c:pt>
                <c:pt idx="61">
                  <c:v>0.44275040459807652</c:v>
                </c:pt>
                <c:pt idx="62">
                  <c:v>0.1567112832981046</c:v>
                </c:pt>
                <c:pt idx="63">
                  <c:v>0</c:v>
                </c:pt>
                <c:pt idx="64">
                  <c:v>0.52055507497483233</c:v>
                </c:pt>
                <c:pt idx="65">
                  <c:v>0.26358537633596218</c:v>
                </c:pt>
                <c:pt idx="66">
                  <c:v>0.11198279804308378</c:v>
                </c:pt>
                <c:pt idx="67">
                  <c:v>0.24557699390287133</c:v>
                </c:pt>
                <c:pt idx="68">
                  <c:v>0.19354736533063152</c:v>
                </c:pt>
                <c:pt idx="69">
                  <c:v>0.3736187475843345</c:v>
                </c:pt>
                <c:pt idx="70">
                  <c:v>0.3755244929344641</c:v>
                </c:pt>
                <c:pt idx="71">
                  <c:v>2.9255366029913543</c:v>
                </c:pt>
                <c:pt idx="72">
                  <c:v>0.32040328966069231</c:v>
                </c:pt>
                <c:pt idx="73">
                  <c:v>0</c:v>
                </c:pt>
                <c:pt idx="74">
                  <c:v>0</c:v>
                </c:pt>
                <c:pt idx="75">
                  <c:v>0.1141677409376794</c:v>
                </c:pt>
                <c:pt idx="76">
                  <c:v>4.3848695206721459E-2</c:v>
                </c:pt>
                <c:pt idx="77">
                  <c:v>0.27555459946030719</c:v>
                </c:pt>
                <c:pt idx="78">
                  <c:v>0.29523848748067172</c:v>
                </c:pt>
                <c:pt idx="79">
                  <c:v>0.2149072904965566</c:v>
                </c:pt>
                <c:pt idx="80">
                  <c:v>0.17511651293873878</c:v>
                </c:pt>
                <c:pt idx="81">
                  <c:v>0.10109863834844268</c:v>
                </c:pt>
                <c:pt idx="82">
                  <c:v>0.21259300218562766</c:v>
                </c:pt>
                <c:pt idx="83">
                  <c:v>0.35423514974895676</c:v>
                </c:pt>
                <c:pt idx="84">
                  <c:v>0.69635340965251102</c:v>
                </c:pt>
                <c:pt idx="85">
                  <c:v>2.7392005713825611</c:v>
                </c:pt>
                <c:pt idx="86">
                  <c:v>0.20518407686561416</c:v>
                </c:pt>
                <c:pt idx="87">
                  <c:v>0.20397009031819088</c:v>
                </c:pt>
                <c:pt idx="88">
                  <c:v>0.8958672520367289</c:v>
                </c:pt>
                <c:pt idx="89">
                  <c:v>2.9505186103516858</c:v>
                </c:pt>
                <c:pt idx="90">
                  <c:v>0.20732167766798576</c:v>
                </c:pt>
                <c:pt idx="91">
                  <c:v>0.51181800031164693</c:v>
                </c:pt>
                <c:pt idx="92">
                  <c:v>0.15992343603067993</c:v>
                </c:pt>
                <c:pt idx="93">
                  <c:v>0.2944303589967438</c:v>
                </c:pt>
                <c:pt idx="94">
                  <c:v>0</c:v>
                </c:pt>
                <c:pt idx="95">
                  <c:v>5.5375357983695637E-3</c:v>
                </c:pt>
                <c:pt idx="96">
                  <c:v>0.35467429218691515</c:v>
                </c:pt>
                <c:pt idx="97">
                  <c:v>3.5646048927275046E-3</c:v>
                </c:pt>
                <c:pt idx="98">
                  <c:v>0.2582248416527213</c:v>
                </c:pt>
                <c:pt idx="99">
                  <c:v>0.88920291733493473</c:v>
                </c:pt>
                <c:pt idx="100">
                  <c:v>0.12945103914396308</c:v>
                </c:pt>
                <c:pt idx="101">
                  <c:v>0.46872117558141718</c:v>
                </c:pt>
                <c:pt idx="102">
                  <c:v>0.11731523287927141</c:v>
                </c:pt>
                <c:pt idx="103">
                  <c:v>0.15937679724833709</c:v>
                </c:pt>
                <c:pt idx="104">
                  <c:v>0.2454316168619616</c:v>
                </c:pt>
                <c:pt idx="105">
                  <c:v>1.790382286309413</c:v>
                </c:pt>
                <c:pt idx="106">
                  <c:v>3.4833594429447832</c:v>
                </c:pt>
                <c:pt idx="107">
                  <c:v>0.4963108123796669</c:v>
                </c:pt>
                <c:pt idx="108">
                  <c:v>0.14814826575699055</c:v>
                </c:pt>
                <c:pt idx="109">
                  <c:v>0.29171589247733443</c:v>
                </c:pt>
                <c:pt idx="110">
                  <c:v>0</c:v>
                </c:pt>
                <c:pt idx="111">
                  <c:v>0</c:v>
                </c:pt>
                <c:pt idx="112">
                  <c:v>1.5230355138107223</c:v>
                </c:pt>
                <c:pt idx="113">
                  <c:v>5.5638989755866399</c:v>
                </c:pt>
                <c:pt idx="114">
                  <c:v>0.66501809804818057</c:v>
                </c:pt>
                <c:pt idx="115">
                  <c:v>0.63608875575392809</c:v>
                </c:pt>
                <c:pt idx="116">
                  <c:v>0.76591152691329856</c:v>
                </c:pt>
                <c:pt idx="117">
                  <c:v>1.4742488568830916</c:v>
                </c:pt>
                <c:pt idx="118">
                  <c:v>1.9982859274842781</c:v>
                </c:pt>
                <c:pt idx="119">
                  <c:v>1.2743002028418764</c:v>
                </c:pt>
                <c:pt idx="120">
                  <c:v>0.95690490870709966</c:v>
                </c:pt>
                <c:pt idx="121">
                  <c:v>1.679501967026217</c:v>
                </c:pt>
                <c:pt idx="122">
                  <c:v>0.59376714560041954</c:v>
                </c:pt>
                <c:pt idx="123">
                  <c:v>0.51809602651503206</c:v>
                </c:pt>
                <c:pt idx="124">
                  <c:v>0.21219345803237044</c:v>
                </c:pt>
                <c:pt idx="125">
                  <c:v>1.4054776172616645</c:v>
                </c:pt>
                <c:pt idx="126">
                  <c:v>5.8374683732076873</c:v>
                </c:pt>
                <c:pt idx="127">
                  <c:v>11.658999970031999</c:v>
                </c:pt>
                <c:pt idx="128">
                  <c:v>1.259894410472526</c:v>
                </c:pt>
                <c:pt idx="129">
                  <c:v>0.44917858458541088</c:v>
                </c:pt>
                <c:pt idx="130">
                  <c:v>0.16790126210412992</c:v>
                </c:pt>
                <c:pt idx="131">
                  <c:v>0.51351145594292646</c:v>
                </c:pt>
                <c:pt idx="132">
                  <c:v>0.8381562791829732</c:v>
                </c:pt>
                <c:pt idx="133">
                  <c:v>1.1452286231938436</c:v>
                </c:pt>
                <c:pt idx="134">
                  <c:v>1.0765449422757096</c:v>
                </c:pt>
                <c:pt idx="135">
                  <c:v>1.2547859654785873</c:v>
                </c:pt>
                <c:pt idx="136">
                  <c:v>0.65462433847670409</c:v>
                </c:pt>
                <c:pt idx="137">
                  <c:v>0.29962163620147947</c:v>
                </c:pt>
                <c:pt idx="138">
                  <c:v>0.41025757530704188</c:v>
                </c:pt>
                <c:pt idx="139">
                  <c:v>0.36415552730833045</c:v>
                </c:pt>
                <c:pt idx="140">
                  <c:v>4.5758772837939983</c:v>
                </c:pt>
                <c:pt idx="141">
                  <c:v>10.371746398426328</c:v>
                </c:pt>
                <c:pt idx="142">
                  <c:v>1.2094506905643281</c:v>
                </c:pt>
                <c:pt idx="143">
                  <c:v>0.65608453543097867</c:v>
                </c:pt>
                <c:pt idx="144">
                  <c:v>0.13734003992955454</c:v>
                </c:pt>
                <c:pt idx="145">
                  <c:v>0.24254533094109468</c:v>
                </c:pt>
                <c:pt idx="146">
                  <c:v>0.10079126294743375</c:v>
                </c:pt>
                <c:pt idx="147">
                  <c:v>0.30534983445590919</c:v>
                </c:pt>
                <c:pt idx="148">
                  <c:v>0.3740745847977231</c:v>
                </c:pt>
                <c:pt idx="149">
                  <c:v>0.55066127794617825</c:v>
                </c:pt>
                <c:pt idx="150">
                  <c:v>0.75295248618638888</c:v>
                </c:pt>
                <c:pt idx="151">
                  <c:v>0.35091153051326551</c:v>
                </c:pt>
                <c:pt idx="152">
                  <c:v>0</c:v>
                </c:pt>
                <c:pt idx="153">
                  <c:v>0.14157782296205687</c:v>
                </c:pt>
                <c:pt idx="154">
                  <c:v>5.2235268349831727E-2</c:v>
                </c:pt>
                <c:pt idx="155">
                  <c:v>0.9987912463549633</c:v>
                </c:pt>
                <c:pt idx="156">
                  <c:v>0.15434568508608812</c:v>
                </c:pt>
                <c:pt idx="157">
                  <c:v>0.10450265825604126</c:v>
                </c:pt>
                <c:pt idx="158">
                  <c:v>4.5769222851606332E-2</c:v>
                </c:pt>
                <c:pt idx="159">
                  <c:v>0.50314008748758821</c:v>
                </c:pt>
                <c:pt idx="160">
                  <c:v>0.60596951445555325</c:v>
                </c:pt>
                <c:pt idx="161">
                  <c:v>0.27427766991759744</c:v>
                </c:pt>
                <c:pt idx="162">
                  <c:v>0.40341924770474213</c:v>
                </c:pt>
                <c:pt idx="163">
                  <c:v>0.57876680190638718</c:v>
                </c:pt>
                <c:pt idx="164">
                  <c:v>0</c:v>
                </c:pt>
                <c:pt idx="165">
                  <c:v>0.46085946694772306</c:v>
                </c:pt>
                <c:pt idx="166">
                  <c:v>2.2036288669800307E-2</c:v>
                </c:pt>
                <c:pt idx="167">
                  <c:v>0</c:v>
                </c:pt>
                <c:pt idx="168">
                  <c:v>0.11460994546631074</c:v>
                </c:pt>
                <c:pt idx="169">
                  <c:v>0.72625159290680108</c:v>
                </c:pt>
                <c:pt idx="170">
                  <c:v>0.28284839731828182</c:v>
                </c:pt>
                <c:pt idx="171">
                  <c:v>0.19701612683412922</c:v>
                </c:pt>
                <c:pt idx="172">
                  <c:v>2.4893617634105688E-2</c:v>
                </c:pt>
                <c:pt idx="173">
                  <c:v>0.13832444906541086</c:v>
                </c:pt>
                <c:pt idx="174">
                  <c:v>3.594409504395631E-3</c:v>
                </c:pt>
                <c:pt idx="175">
                  <c:v>0.26421775512199563</c:v>
                </c:pt>
                <c:pt idx="176">
                  <c:v>9.8651702483936773E-2</c:v>
                </c:pt>
                <c:pt idx="177">
                  <c:v>0.30608756480448923</c:v>
                </c:pt>
                <c:pt idx="178">
                  <c:v>0.14039095405989485</c:v>
                </c:pt>
                <c:pt idx="179">
                  <c:v>0</c:v>
                </c:pt>
                <c:pt idx="180">
                  <c:v>0</c:v>
                </c:pt>
                <c:pt idx="181">
                  <c:v>38.054082871080659</c:v>
                </c:pt>
                <c:pt idx="182">
                  <c:v>50.484287053081061</c:v>
                </c:pt>
                <c:pt idx="183">
                  <c:v>10.229312548781362</c:v>
                </c:pt>
                <c:pt idx="184">
                  <c:v>3.2269394326483316</c:v>
                </c:pt>
                <c:pt idx="185">
                  <c:v>0.48333346900659119</c:v>
                </c:pt>
                <c:pt idx="186">
                  <c:v>0.10141978648019412</c:v>
                </c:pt>
                <c:pt idx="187">
                  <c:v>0.14682029027958146</c:v>
                </c:pt>
                <c:pt idx="188">
                  <c:v>0.26535407609652423</c:v>
                </c:pt>
                <c:pt idx="189">
                  <c:v>0.34680543342593051</c:v>
                </c:pt>
                <c:pt idx="190">
                  <c:v>0.33311598821118205</c:v>
                </c:pt>
                <c:pt idx="191">
                  <c:v>0</c:v>
                </c:pt>
                <c:pt idx="192">
                  <c:v>1.5884526761935194</c:v>
                </c:pt>
                <c:pt idx="193">
                  <c:v>2.7068306435675695</c:v>
                </c:pt>
                <c:pt idx="194">
                  <c:v>1.1179229731343432</c:v>
                </c:pt>
                <c:pt idx="195">
                  <c:v>0.15052428671676762</c:v>
                </c:pt>
                <c:pt idx="196">
                  <c:v>0.67685487900345143</c:v>
                </c:pt>
                <c:pt idx="197">
                  <c:v>2.4430762479441892</c:v>
                </c:pt>
                <c:pt idx="198">
                  <c:v>0.32946871569602371</c:v>
                </c:pt>
                <c:pt idx="199">
                  <c:v>0.33127852097667015</c:v>
                </c:pt>
                <c:pt idx="200">
                  <c:v>0.76432003318849828</c:v>
                </c:pt>
                <c:pt idx="201">
                  <c:v>0.24564491473490466</c:v>
                </c:pt>
                <c:pt idx="202">
                  <c:v>0.30517126513702297</c:v>
                </c:pt>
                <c:pt idx="203">
                  <c:v>0.17986613504432686</c:v>
                </c:pt>
                <c:pt idx="204">
                  <c:v>0.27060247850126956</c:v>
                </c:pt>
                <c:pt idx="205">
                  <c:v>0.10640349791950446</c:v>
                </c:pt>
                <c:pt idx="206">
                  <c:v>0.29021507424042903</c:v>
                </c:pt>
                <c:pt idx="207">
                  <c:v>9.0166422824490791E-2</c:v>
                </c:pt>
                <c:pt idx="208">
                  <c:v>0.63676388093268499</c:v>
                </c:pt>
                <c:pt idx="209">
                  <c:v>0.69742226946566621</c:v>
                </c:pt>
                <c:pt idx="210">
                  <c:v>1.8080241283468332</c:v>
                </c:pt>
                <c:pt idx="211">
                  <c:v>3.0325777381688228</c:v>
                </c:pt>
                <c:pt idx="212">
                  <c:v>0.96886182709024782</c:v>
                </c:pt>
                <c:pt idx="213">
                  <c:v>7.5339096939792839E-3</c:v>
                </c:pt>
                <c:pt idx="214">
                  <c:v>0.24372912386090204</c:v>
                </c:pt>
                <c:pt idx="215">
                  <c:v>0.19255190147310217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0.50500371042325454</c:v>
                </c:pt>
                <c:pt idx="220">
                  <c:v>0.43674979611306836</c:v>
                </c:pt>
                <c:pt idx="221">
                  <c:v>0.15071585312709118</c:v>
                </c:pt>
                <c:pt idx="222">
                  <c:v>0.50010252449738779</c:v>
                </c:pt>
                <c:pt idx="223">
                  <c:v>0.28704224764740893</c:v>
                </c:pt>
                <c:pt idx="224">
                  <c:v>22.664489167460424</c:v>
                </c:pt>
                <c:pt idx="225">
                  <c:v>64.367164288435859</c:v>
                </c:pt>
                <c:pt idx="226">
                  <c:v>10.427459397838989</c:v>
                </c:pt>
                <c:pt idx="227">
                  <c:v>1.4793982975148838</c:v>
                </c:pt>
                <c:pt idx="228">
                  <c:v>1.7190888908337365</c:v>
                </c:pt>
                <c:pt idx="229">
                  <c:v>1.3298372257791848</c:v>
                </c:pt>
                <c:pt idx="230">
                  <c:v>0.23658262610196573</c:v>
                </c:pt>
                <c:pt idx="231">
                  <c:v>0.53527864681608273</c:v>
                </c:pt>
                <c:pt idx="232">
                  <c:v>0.13442083134898811</c:v>
                </c:pt>
                <c:pt idx="233">
                  <c:v>0.19195219762803373</c:v>
                </c:pt>
                <c:pt idx="234">
                  <c:v>0.10082058689222646</c:v>
                </c:pt>
                <c:pt idx="235">
                  <c:v>0.12039995796796632</c:v>
                </c:pt>
                <c:pt idx="236">
                  <c:v>0.32609216029850907</c:v>
                </c:pt>
                <c:pt idx="237">
                  <c:v>4.487672577094029E-2</c:v>
                </c:pt>
                <c:pt idx="238">
                  <c:v>0.85388699899553699</c:v>
                </c:pt>
                <c:pt idx="239">
                  <c:v>3.0176714234185908</c:v>
                </c:pt>
                <c:pt idx="240">
                  <c:v>0.80879820611447217</c:v>
                </c:pt>
                <c:pt idx="241">
                  <c:v>0.5247066949603979</c:v>
                </c:pt>
                <c:pt idx="242">
                  <c:v>0.13613455575732483</c:v>
                </c:pt>
                <c:pt idx="243">
                  <c:v>4.9055858313744316E-2</c:v>
                </c:pt>
                <c:pt idx="244">
                  <c:v>0.10686158659260141</c:v>
                </c:pt>
                <c:pt idx="245">
                  <c:v>0.41073923572452192</c:v>
                </c:pt>
                <c:pt idx="246">
                  <c:v>0</c:v>
                </c:pt>
                <c:pt idx="247">
                  <c:v>0</c:v>
                </c:pt>
                <c:pt idx="248">
                  <c:v>0.54881258739769756</c:v>
                </c:pt>
                <c:pt idx="249">
                  <c:v>0.43542731294685189</c:v>
                </c:pt>
                <c:pt idx="250">
                  <c:v>1.9364066147289896</c:v>
                </c:pt>
                <c:pt idx="251">
                  <c:v>2.2539576691380532</c:v>
                </c:pt>
                <c:pt idx="252">
                  <c:v>11.780398419572968</c:v>
                </c:pt>
                <c:pt idx="253">
                  <c:v>33.925563896333507</c:v>
                </c:pt>
                <c:pt idx="254">
                  <c:v>8.6659050263931388</c:v>
                </c:pt>
                <c:pt idx="255">
                  <c:v>0.99224231196226076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0.97491225076544907</c:v>
                </c:pt>
                <c:pt idx="260">
                  <c:v>1.3342343965119803</c:v>
                </c:pt>
                <c:pt idx="261">
                  <c:v>0</c:v>
                </c:pt>
                <c:pt idx="262">
                  <c:v>0.48711670456103684</c:v>
                </c:pt>
                <c:pt idx="263">
                  <c:v>0.47067185077210616</c:v>
                </c:pt>
                <c:pt idx="264">
                  <c:v>0.1289307875460633</c:v>
                </c:pt>
                <c:pt idx="265">
                  <c:v>0.12178952367395585</c:v>
                </c:pt>
                <c:pt idx="266">
                  <c:v>1.1344214734041984</c:v>
                </c:pt>
                <c:pt idx="267">
                  <c:v>1.0593185635642941</c:v>
                </c:pt>
                <c:pt idx="268">
                  <c:v>0.47347423772788699</c:v>
                </c:pt>
                <c:pt idx="269">
                  <c:v>0.56102288645060505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75F-470F-87EB-BD4C5B61FF44}"/>
            </c:ext>
          </c:extLst>
        </c:ser>
        <c:ser>
          <c:idx val="16"/>
          <c:order val="16"/>
          <c:tx>
            <c:strRef>
              <c:f>'Mass Spectra pH 4 neg'!$R$1</c:f>
              <c:strCache>
                <c:ptCount val="1"/>
              </c:strCache>
            </c:strRef>
          </c:tx>
          <c:spPr>
            <a:ln w="9525" cap="rnd">
              <a:solidFill>
                <a:srgbClr val="4F81BD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neg'!$R$2:$R$271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8.3755602018815729</c:v>
                </c:pt>
                <c:pt idx="3">
                  <c:v>0</c:v>
                </c:pt>
                <c:pt idx="4">
                  <c:v>0</c:v>
                </c:pt>
                <c:pt idx="5">
                  <c:v>0.58486666322682968</c:v>
                </c:pt>
                <c:pt idx="6">
                  <c:v>0</c:v>
                </c:pt>
                <c:pt idx="7">
                  <c:v>0.53233490685920293</c:v>
                </c:pt>
                <c:pt idx="8">
                  <c:v>8.4517267908613566E-2</c:v>
                </c:pt>
                <c:pt idx="9">
                  <c:v>0.11204221970125454</c:v>
                </c:pt>
                <c:pt idx="10">
                  <c:v>7.5437619298102361E-3</c:v>
                </c:pt>
                <c:pt idx="11">
                  <c:v>1.6524567742010312</c:v>
                </c:pt>
                <c:pt idx="12">
                  <c:v>6.2832887699177444</c:v>
                </c:pt>
                <c:pt idx="13">
                  <c:v>2.4866365754760897</c:v>
                </c:pt>
                <c:pt idx="14">
                  <c:v>0.26885136666763831</c:v>
                </c:pt>
                <c:pt idx="15">
                  <c:v>9.8037996047208438</c:v>
                </c:pt>
                <c:pt idx="16">
                  <c:v>29.531845070461578</c:v>
                </c:pt>
                <c:pt idx="17">
                  <c:v>0.34309413610287365</c:v>
                </c:pt>
                <c:pt idx="18">
                  <c:v>0</c:v>
                </c:pt>
                <c:pt idx="19">
                  <c:v>7.8510688376375818E-3</c:v>
                </c:pt>
                <c:pt idx="20">
                  <c:v>1.2210109601062126E-2</c:v>
                </c:pt>
                <c:pt idx="21">
                  <c:v>0</c:v>
                </c:pt>
                <c:pt idx="22">
                  <c:v>2.3827869106483081E-2</c:v>
                </c:pt>
                <c:pt idx="23">
                  <c:v>1.3683068697983457E-2</c:v>
                </c:pt>
                <c:pt idx="24">
                  <c:v>2.5357655986226316E-2</c:v>
                </c:pt>
                <c:pt idx="25">
                  <c:v>6.1118615959278456E-2</c:v>
                </c:pt>
                <c:pt idx="26">
                  <c:v>2.6683112759759344E-2</c:v>
                </c:pt>
                <c:pt idx="27">
                  <c:v>0.43488869920369183</c:v>
                </c:pt>
                <c:pt idx="28">
                  <c:v>5.0400889350614495</c:v>
                </c:pt>
                <c:pt idx="29">
                  <c:v>100</c:v>
                </c:pt>
                <c:pt idx="30">
                  <c:v>7.6864767829527691</c:v>
                </c:pt>
                <c:pt idx="31">
                  <c:v>2.2104402953995086</c:v>
                </c:pt>
                <c:pt idx="32">
                  <c:v>16.123616803758829</c:v>
                </c:pt>
                <c:pt idx="33">
                  <c:v>0.25848731465784863</c:v>
                </c:pt>
                <c:pt idx="34">
                  <c:v>0.46065807145421606</c:v>
                </c:pt>
                <c:pt idx="35">
                  <c:v>9.9318804611081016E-2</c:v>
                </c:pt>
                <c:pt idx="36">
                  <c:v>0</c:v>
                </c:pt>
                <c:pt idx="37">
                  <c:v>0.12238456101479518</c:v>
                </c:pt>
                <c:pt idx="38">
                  <c:v>5.3300291542166742E-2</c:v>
                </c:pt>
                <c:pt idx="39">
                  <c:v>0.36955463361787333</c:v>
                </c:pt>
                <c:pt idx="40">
                  <c:v>8.3247821088303392E-2</c:v>
                </c:pt>
                <c:pt idx="41">
                  <c:v>0.34018292921960464</c:v>
                </c:pt>
                <c:pt idx="42">
                  <c:v>0.11211677370347031</c:v>
                </c:pt>
                <c:pt idx="43">
                  <c:v>1.5097522679030277</c:v>
                </c:pt>
                <c:pt idx="44">
                  <c:v>0.22914177592097004</c:v>
                </c:pt>
                <c:pt idx="45">
                  <c:v>1.0347413859937911</c:v>
                </c:pt>
                <c:pt idx="46">
                  <c:v>3.0976880035188739E-2</c:v>
                </c:pt>
                <c:pt idx="47">
                  <c:v>7.0296093732038628E-2</c:v>
                </c:pt>
                <c:pt idx="48">
                  <c:v>5.1244340964238473E-2</c:v>
                </c:pt>
                <c:pt idx="49">
                  <c:v>0</c:v>
                </c:pt>
                <c:pt idx="50">
                  <c:v>3.9943270847698206E-2</c:v>
                </c:pt>
                <c:pt idx="51">
                  <c:v>9.2293141249737642E-2</c:v>
                </c:pt>
                <c:pt idx="52">
                  <c:v>0.15506124894609979</c:v>
                </c:pt>
                <c:pt idx="53">
                  <c:v>0.71980819082882475</c:v>
                </c:pt>
                <c:pt idx="54">
                  <c:v>0.24416732911798253</c:v>
                </c:pt>
                <c:pt idx="55">
                  <c:v>1.1003950774827462</c:v>
                </c:pt>
                <c:pt idx="56">
                  <c:v>0.68834178252473799</c:v>
                </c:pt>
                <c:pt idx="57">
                  <c:v>3.7985013707165791</c:v>
                </c:pt>
                <c:pt idx="58">
                  <c:v>0.29888339667145319</c:v>
                </c:pt>
                <c:pt idx="59">
                  <c:v>0.90041871704425858</c:v>
                </c:pt>
                <c:pt idx="60">
                  <c:v>0.10048704317505944</c:v>
                </c:pt>
                <c:pt idx="61">
                  <c:v>0.45331740453351183</c:v>
                </c:pt>
                <c:pt idx="62">
                  <c:v>0.36404662248822878</c:v>
                </c:pt>
                <c:pt idx="63">
                  <c:v>0.64821316003624607</c:v>
                </c:pt>
                <c:pt idx="64">
                  <c:v>0.53482448424603579</c:v>
                </c:pt>
                <c:pt idx="65">
                  <c:v>0.35735903713975531</c:v>
                </c:pt>
                <c:pt idx="66">
                  <c:v>0.10757874015127698</c:v>
                </c:pt>
                <c:pt idx="67">
                  <c:v>0.20301394542675236</c:v>
                </c:pt>
                <c:pt idx="68">
                  <c:v>0.22617879953309522</c:v>
                </c:pt>
                <c:pt idx="69">
                  <c:v>0.3058363604142057</c:v>
                </c:pt>
                <c:pt idx="70">
                  <c:v>0.66853506824678877</c:v>
                </c:pt>
                <c:pt idx="71">
                  <c:v>2.6053357017133973</c:v>
                </c:pt>
                <c:pt idx="72">
                  <c:v>0.27862081669734401</c:v>
                </c:pt>
                <c:pt idx="73">
                  <c:v>0.16341858125854924</c:v>
                </c:pt>
                <c:pt idx="74">
                  <c:v>0</c:v>
                </c:pt>
                <c:pt idx="75">
                  <c:v>4.3019424683176953E-2</c:v>
                </c:pt>
                <c:pt idx="76">
                  <c:v>0.10062092268776696</c:v>
                </c:pt>
                <c:pt idx="77">
                  <c:v>0.24911072332761888</c:v>
                </c:pt>
                <c:pt idx="78">
                  <c:v>0.66607448091499299</c:v>
                </c:pt>
                <c:pt idx="79">
                  <c:v>0.2858085121238938</c:v>
                </c:pt>
                <c:pt idx="80">
                  <c:v>0.15222782855679232</c:v>
                </c:pt>
                <c:pt idx="81">
                  <c:v>0.44974702705462244</c:v>
                </c:pt>
                <c:pt idx="82">
                  <c:v>0.1128092226076977</c:v>
                </c:pt>
                <c:pt idx="83">
                  <c:v>0.31257514822799387</c:v>
                </c:pt>
                <c:pt idx="84">
                  <c:v>0.53909470310373397</c:v>
                </c:pt>
                <c:pt idx="85">
                  <c:v>2.4851552485977244</c:v>
                </c:pt>
                <c:pt idx="86">
                  <c:v>0.16227320095127884</c:v>
                </c:pt>
                <c:pt idx="87">
                  <c:v>0.28391335149368446</c:v>
                </c:pt>
                <c:pt idx="88">
                  <c:v>1.1476575427755855</c:v>
                </c:pt>
                <c:pt idx="89">
                  <c:v>3.5811543269861801</c:v>
                </c:pt>
                <c:pt idx="90">
                  <c:v>0.34591996578822126</c:v>
                </c:pt>
                <c:pt idx="91">
                  <c:v>0.43804920388371499</c:v>
                </c:pt>
                <c:pt idx="92">
                  <c:v>0.25143914569237158</c:v>
                </c:pt>
                <c:pt idx="93">
                  <c:v>0.35629660021094206</c:v>
                </c:pt>
                <c:pt idx="94">
                  <c:v>0.45367525540406145</c:v>
                </c:pt>
                <c:pt idx="95">
                  <c:v>0.39245045220415004</c:v>
                </c:pt>
                <c:pt idx="96">
                  <c:v>0.15885295830255022</c:v>
                </c:pt>
                <c:pt idx="97">
                  <c:v>0.32597725976358499</c:v>
                </c:pt>
                <c:pt idx="98">
                  <c:v>0.40245967026212875</c:v>
                </c:pt>
                <c:pt idx="99">
                  <c:v>0.8586292226076544</c:v>
                </c:pt>
                <c:pt idx="100">
                  <c:v>0.37421001766051004</c:v>
                </c:pt>
                <c:pt idx="101">
                  <c:v>0.36891816249642106</c:v>
                </c:pt>
                <c:pt idx="102">
                  <c:v>0</c:v>
                </c:pt>
                <c:pt idx="103">
                  <c:v>0.15867682881701151</c:v>
                </c:pt>
                <c:pt idx="104">
                  <c:v>5.8912319871177329E-2</c:v>
                </c:pt>
                <c:pt idx="105">
                  <c:v>1.6513038995569145</c:v>
                </c:pt>
                <c:pt idx="106">
                  <c:v>3.2051233792011482</c:v>
                </c:pt>
                <c:pt idx="107">
                  <c:v>0.80463206644464247</c:v>
                </c:pt>
                <c:pt idx="108">
                  <c:v>0.36093873744627025</c:v>
                </c:pt>
                <c:pt idx="109">
                  <c:v>0.29239686556034378</c:v>
                </c:pt>
                <c:pt idx="110">
                  <c:v>0.40179497796726482</c:v>
                </c:pt>
                <c:pt idx="111">
                  <c:v>0.54205431323758013</c:v>
                </c:pt>
                <c:pt idx="112">
                  <c:v>1.7469903700780836</c:v>
                </c:pt>
                <c:pt idx="113">
                  <c:v>5.5849015269750977</c:v>
                </c:pt>
                <c:pt idx="114">
                  <c:v>0.72693871536798915</c:v>
                </c:pt>
                <c:pt idx="115">
                  <c:v>0.69098707096342959</c:v>
                </c:pt>
                <c:pt idx="116">
                  <c:v>0.52306130548073837</c:v>
                </c:pt>
                <c:pt idx="117">
                  <c:v>1.2776756429785905</c:v>
                </c:pt>
                <c:pt idx="118">
                  <c:v>3.0097489981715362</c:v>
                </c:pt>
                <c:pt idx="119">
                  <c:v>1.2145910601358343</c:v>
                </c:pt>
                <c:pt idx="120">
                  <c:v>1.3413524933526613</c:v>
                </c:pt>
                <c:pt idx="121">
                  <c:v>1.7331032185341739</c:v>
                </c:pt>
                <c:pt idx="122">
                  <c:v>0.62184220511422517</c:v>
                </c:pt>
                <c:pt idx="123">
                  <c:v>0.38691964396400386</c:v>
                </c:pt>
                <c:pt idx="124">
                  <c:v>0.30082165080222956</c:v>
                </c:pt>
                <c:pt idx="125">
                  <c:v>1.8360587292826214</c:v>
                </c:pt>
                <c:pt idx="126">
                  <c:v>6.0606659173193309</c:v>
                </c:pt>
                <c:pt idx="127">
                  <c:v>10.725551747151101</c:v>
                </c:pt>
                <c:pt idx="128">
                  <c:v>1.4403193182791678</c:v>
                </c:pt>
                <c:pt idx="129">
                  <c:v>0.43150011323432175</c:v>
                </c:pt>
                <c:pt idx="130">
                  <c:v>0.28791523627471305</c:v>
                </c:pt>
                <c:pt idx="131">
                  <c:v>0.52477068189265996</c:v>
                </c:pt>
                <c:pt idx="132">
                  <c:v>0.90848879823486495</c:v>
                </c:pt>
                <c:pt idx="133">
                  <c:v>1.0367595161219014</c:v>
                </c:pt>
                <c:pt idx="134">
                  <c:v>1.454407231757203</c:v>
                </c:pt>
                <c:pt idx="135">
                  <c:v>2.3043135526686984</c:v>
                </c:pt>
                <c:pt idx="136">
                  <c:v>0.78324878919683283</c:v>
                </c:pt>
                <c:pt idx="137">
                  <c:v>0.78810487910067317</c:v>
                </c:pt>
                <c:pt idx="138">
                  <c:v>0.37418245628054647</c:v>
                </c:pt>
                <c:pt idx="139">
                  <c:v>1.0309383153636802</c:v>
                </c:pt>
                <c:pt idx="140">
                  <c:v>4.6017750338291545</c:v>
                </c:pt>
                <c:pt idx="141">
                  <c:v>11.215731419425568</c:v>
                </c:pt>
                <c:pt idx="142">
                  <c:v>1.6466733167549492</c:v>
                </c:pt>
                <c:pt idx="143">
                  <c:v>0.4445135095569937</c:v>
                </c:pt>
                <c:pt idx="144">
                  <c:v>0.20282427199897016</c:v>
                </c:pt>
                <c:pt idx="145">
                  <c:v>0.27513551398460379</c:v>
                </c:pt>
                <c:pt idx="146">
                  <c:v>0</c:v>
                </c:pt>
                <c:pt idx="147">
                  <c:v>0.27064312568911475</c:v>
                </c:pt>
                <c:pt idx="148">
                  <c:v>0.45165016057962049</c:v>
                </c:pt>
                <c:pt idx="149">
                  <c:v>0.38576671414479208</c:v>
                </c:pt>
                <c:pt idx="150">
                  <c:v>1.1559780541504321</c:v>
                </c:pt>
                <c:pt idx="151">
                  <c:v>0.9631520820997389</c:v>
                </c:pt>
                <c:pt idx="152">
                  <c:v>0.45360550635491598</c:v>
                </c:pt>
                <c:pt idx="153">
                  <c:v>0.35077016981989168</c:v>
                </c:pt>
                <c:pt idx="154">
                  <c:v>0.67314335352488996</c:v>
                </c:pt>
                <c:pt idx="155">
                  <c:v>1.6061361685987654</c:v>
                </c:pt>
                <c:pt idx="156">
                  <c:v>0.32051514667853509</c:v>
                </c:pt>
                <c:pt idx="157">
                  <c:v>0.19847361028133076</c:v>
                </c:pt>
                <c:pt idx="158">
                  <c:v>5.4664981564502134E-2</c:v>
                </c:pt>
                <c:pt idx="159">
                  <c:v>1.1712007979797026</c:v>
                </c:pt>
                <c:pt idx="160">
                  <c:v>1.3628279273469859</c:v>
                </c:pt>
                <c:pt idx="161">
                  <c:v>0.2857935171365415</c:v>
                </c:pt>
                <c:pt idx="162">
                  <c:v>0.32748327922352727</c:v>
                </c:pt>
                <c:pt idx="163">
                  <c:v>0.16716583009397437</c:v>
                </c:pt>
                <c:pt idx="164">
                  <c:v>0.20907130787436354</c:v>
                </c:pt>
                <c:pt idx="165">
                  <c:v>0.39160808107524192</c:v>
                </c:pt>
                <c:pt idx="166">
                  <c:v>0.66296293624125591</c:v>
                </c:pt>
                <c:pt idx="167">
                  <c:v>0.57628439953442689</c:v>
                </c:pt>
                <c:pt idx="168">
                  <c:v>0.36987025977743404</c:v>
                </c:pt>
                <c:pt idx="169">
                  <c:v>0.95032145909820676</c:v>
                </c:pt>
                <c:pt idx="170">
                  <c:v>0.21068096378874712</c:v>
                </c:pt>
                <c:pt idx="171">
                  <c:v>0.11632260912942877</c:v>
                </c:pt>
                <c:pt idx="172">
                  <c:v>1.4449483316486305E-2</c:v>
                </c:pt>
                <c:pt idx="173">
                  <c:v>0</c:v>
                </c:pt>
                <c:pt idx="174">
                  <c:v>0.18060081462731434</c:v>
                </c:pt>
                <c:pt idx="175">
                  <c:v>0.12731346344027961</c:v>
                </c:pt>
                <c:pt idx="176">
                  <c:v>0</c:v>
                </c:pt>
                <c:pt idx="177">
                  <c:v>0.33418459206824536</c:v>
                </c:pt>
                <c:pt idx="178">
                  <c:v>0.67462397484570102</c:v>
                </c:pt>
                <c:pt idx="179">
                  <c:v>0.66803549760603931</c:v>
                </c:pt>
                <c:pt idx="180">
                  <c:v>1.3022751861895134</c:v>
                </c:pt>
                <c:pt idx="181">
                  <c:v>35.557213422971579</c:v>
                </c:pt>
                <c:pt idx="182">
                  <c:v>61.903202747046656</c:v>
                </c:pt>
                <c:pt idx="183">
                  <c:v>10.632642552456376</c:v>
                </c:pt>
                <c:pt idx="184">
                  <c:v>4.1250614945089286</c:v>
                </c:pt>
                <c:pt idx="185">
                  <c:v>0.79665243340796976</c:v>
                </c:pt>
                <c:pt idx="186">
                  <c:v>0.39257656745401903</c:v>
                </c:pt>
                <c:pt idx="187">
                  <c:v>0.16123064459453421</c:v>
                </c:pt>
                <c:pt idx="188">
                  <c:v>0.18134679581584823</c:v>
                </c:pt>
                <c:pt idx="189">
                  <c:v>0.46344000700519045</c:v>
                </c:pt>
                <c:pt idx="190">
                  <c:v>0.50417497751636275</c:v>
                </c:pt>
                <c:pt idx="191">
                  <c:v>0.19251016279145708</c:v>
                </c:pt>
                <c:pt idx="192">
                  <c:v>5.3429871338608015</c:v>
                </c:pt>
                <c:pt idx="193">
                  <c:v>8.1792050004996284</c:v>
                </c:pt>
                <c:pt idx="194">
                  <c:v>3.5143955702340577</c:v>
                </c:pt>
                <c:pt idx="195">
                  <c:v>1.5639925243858388</c:v>
                </c:pt>
                <c:pt idx="196">
                  <c:v>1.4064609736316231</c:v>
                </c:pt>
                <c:pt idx="197">
                  <c:v>2.170989707215647</c:v>
                </c:pt>
                <c:pt idx="198">
                  <c:v>0.4811067321325137</c:v>
                </c:pt>
                <c:pt idx="199">
                  <c:v>0.18691976359316206</c:v>
                </c:pt>
                <c:pt idx="200">
                  <c:v>0.81543203909339856</c:v>
                </c:pt>
                <c:pt idx="201">
                  <c:v>0.52013388664269267</c:v>
                </c:pt>
                <c:pt idx="202">
                  <c:v>0.23753968685018734</c:v>
                </c:pt>
                <c:pt idx="203">
                  <c:v>0.26766719000874051</c:v>
                </c:pt>
                <c:pt idx="204">
                  <c:v>0.25091497403429819</c:v>
                </c:pt>
                <c:pt idx="205">
                  <c:v>0.11385266353636153</c:v>
                </c:pt>
                <c:pt idx="206">
                  <c:v>0.15671337166112026</c:v>
                </c:pt>
                <c:pt idx="207">
                  <c:v>0.23358932709350846</c:v>
                </c:pt>
                <c:pt idx="208">
                  <c:v>0.61559210020627575</c:v>
                </c:pt>
                <c:pt idx="209">
                  <c:v>1.3451178179951726</c:v>
                </c:pt>
                <c:pt idx="210">
                  <c:v>1.4135608825814803</c:v>
                </c:pt>
                <c:pt idx="211">
                  <c:v>3.3957379074811063</c:v>
                </c:pt>
                <c:pt idx="212">
                  <c:v>2.6839293762612</c:v>
                </c:pt>
                <c:pt idx="213">
                  <c:v>1.3370296576441409</c:v>
                </c:pt>
                <c:pt idx="214">
                  <c:v>2.4022001065487221E-2</c:v>
                </c:pt>
                <c:pt idx="215">
                  <c:v>1.0340003179703128E-2</c:v>
                </c:pt>
                <c:pt idx="216">
                  <c:v>1.6556024266667285E-2</c:v>
                </c:pt>
                <c:pt idx="217">
                  <c:v>0.32487375320221801</c:v>
                </c:pt>
                <c:pt idx="218">
                  <c:v>5.4662387877169004E-2</c:v>
                </c:pt>
                <c:pt idx="219">
                  <c:v>0.40299265283315006</c:v>
                </c:pt>
                <c:pt idx="220">
                  <c:v>0.24866208220817954</c:v>
                </c:pt>
                <c:pt idx="221">
                  <c:v>0.27469374049847578</c:v>
                </c:pt>
                <c:pt idx="222">
                  <c:v>0.72201493091741753</c:v>
                </c:pt>
                <c:pt idx="223">
                  <c:v>2.0511834063297241</c:v>
                </c:pt>
                <c:pt idx="224">
                  <c:v>25.827857414411771</c:v>
                </c:pt>
                <c:pt idx="225">
                  <c:v>75.451591999822725</c:v>
                </c:pt>
                <c:pt idx="226">
                  <c:v>13.966427434072289</c:v>
                </c:pt>
                <c:pt idx="227">
                  <c:v>1.8049406903579066</c:v>
                </c:pt>
                <c:pt idx="228">
                  <c:v>2.036313222619659</c:v>
                </c:pt>
                <c:pt idx="229">
                  <c:v>1.1993729674422029</c:v>
                </c:pt>
                <c:pt idx="230">
                  <c:v>0.29354952519395128</c:v>
                </c:pt>
                <c:pt idx="231">
                  <c:v>1.8710803358535728</c:v>
                </c:pt>
                <c:pt idx="232">
                  <c:v>1.6820399642214192</c:v>
                </c:pt>
                <c:pt idx="233">
                  <c:v>0.56364807719744747</c:v>
                </c:pt>
                <c:pt idx="234">
                  <c:v>0.39429814533563157</c:v>
                </c:pt>
                <c:pt idx="235">
                  <c:v>0.41152789996116113</c:v>
                </c:pt>
                <c:pt idx="236">
                  <c:v>0.53425960943601092</c:v>
                </c:pt>
                <c:pt idx="237">
                  <c:v>0.91567681477815244</c:v>
                </c:pt>
                <c:pt idx="238">
                  <c:v>1.0425033470479022</c:v>
                </c:pt>
                <c:pt idx="239">
                  <c:v>4.2323212713377698</c:v>
                </c:pt>
                <c:pt idx="240">
                  <c:v>0.97155839383540543</c:v>
                </c:pt>
                <c:pt idx="241">
                  <c:v>0.84009170098833696</c:v>
                </c:pt>
                <c:pt idx="242">
                  <c:v>0.21024626465323043</c:v>
                </c:pt>
                <c:pt idx="243">
                  <c:v>0.11880747337264375</c:v>
                </c:pt>
                <c:pt idx="244">
                  <c:v>6.2304538306650566E-2</c:v>
                </c:pt>
                <c:pt idx="245">
                  <c:v>0.15435019262553556</c:v>
                </c:pt>
                <c:pt idx="246">
                  <c:v>3.9766236075241226E-2</c:v>
                </c:pt>
                <c:pt idx="247">
                  <c:v>5.1005452019942867E-2</c:v>
                </c:pt>
                <c:pt idx="248">
                  <c:v>0.75503727067264104</c:v>
                </c:pt>
                <c:pt idx="249">
                  <c:v>0.72253172379552499</c:v>
                </c:pt>
                <c:pt idx="250">
                  <c:v>2.9181931341942282</c:v>
                </c:pt>
                <c:pt idx="251">
                  <c:v>4.4334869092863878</c:v>
                </c:pt>
                <c:pt idx="252">
                  <c:v>11.963558797751666</c:v>
                </c:pt>
                <c:pt idx="253">
                  <c:v>40.634662092437956</c:v>
                </c:pt>
                <c:pt idx="254">
                  <c:v>9.2340021363295879</c:v>
                </c:pt>
                <c:pt idx="255">
                  <c:v>1.2843989071705124</c:v>
                </c:pt>
                <c:pt idx="256">
                  <c:v>0.15609262470579968</c:v>
                </c:pt>
                <c:pt idx="257">
                  <c:v>8.2558717214695848E-2</c:v>
                </c:pt>
                <c:pt idx="258">
                  <c:v>7.3715794819662464E-2</c:v>
                </c:pt>
                <c:pt idx="259">
                  <c:v>3.9092591319155758</c:v>
                </c:pt>
                <c:pt idx="260">
                  <c:v>3.5443108021510059</c:v>
                </c:pt>
                <c:pt idx="261">
                  <c:v>0.30596082653742263</c:v>
                </c:pt>
                <c:pt idx="262">
                  <c:v>0.37896200896892024</c:v>
                </c:pt>
                <c:pt idx="263">
                  <c:v>0.28532657447602316</c:v>
                </c:pt>
                <c:pt idx="264">
                  <c:v>0.13662615309500581</c:v>
                </c:pt>
                <c:pt idx="265">
                  <c:v>6.1699145359000174E-2</c:v>
                </c:pt>
                <c:pt idx="266">
                  <c:v>1.396943190192151</c:v>
                </c:pt>
                <c:pt idx="267">
                  <c:v>1.6944950036534812</c:v>
                </c:pt>
                <c:pt idx="268">
                  <c:v>0.90295462110849578</c:v>
                </c:pt>
                <c:pt idx="269">
                  <c:v>0.78969295235156323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775F-470F-87EB-BD4C5B61FF44}"/>
            </c:ext>
          </c:extLst>
        </c:ser>
        <c:ser>
          <c:idx val="17"/>
          <c:order val="17"/>
          <c:tx>
            <c:strRef>
              <c:f>'Mass Spectra pH 4 neg'!$S$1</c:f>
              <c:strCache>
                <c:ptCount val="1"/>
              </c:strCache>
            </c:strRef>
          </c:tx>
          <c:spPr>
            <a:ln w="9525" cap="rnd">
              <a:solidFill>
                <a:srgbClr val="4F81BD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neg'!$S$2:$S$271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2.576357056427856</c:v>
                </c:pt>
                <c:pt idx="3">
                  <c:v>0</c:v>
                </c:pt>
                <c:pt idx="4">
                  <c:v>0</c:v>
                </c:pt>
                <c:pt idx="5">
                  <c:v>0.92104275989190099</c:v>
                </c:pt>
                <c:pt idx="6">
                  <c:v>0</c:v>
                </c:pt>
                <c:pt idx="7">
                  <c:v>0.75510329882003624</c:v>
                </c:pt>
                <c:pt idx="8">
                  <c:v>0.10046265763464335</c:v>
                </c:pt>
                <c:pt idx="9">
                  <c:v>0.27273292632203328</c:v>
                </c:pt>
                <c:pt idx="10">
                  <c:v>0</c:v>
                </c:pt>
                <c:pt idx="11">
                  <c:v>0.35858329604275163</c:v>
                </c:pt>
                <c:pt idx="12">
                  <c:v>6.676754917629002</c:v>
                </c:pt>
                <c:pt idx="13">
                  <c:v>2.0084019931614354</c:v>
                </c:pt>
                <c:pt idx="14">
                  <c:v>0.38314429387055871</c:v>
                </c:pt>
                <c:pt idx="15">
                  <c:v>10.56591589588586</c:v>
                </c:pt>
                <c:pt idx="16">
                  <c:v>37.873181489633048</c:v>
                </c:pt>
                <c:pt idx="17">
                  <c:v>0.10538742867303937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2.7327414509715174E-2</c:v>
                </c:pt>
                <c:pt idx="25">
                  <c:v>0</c:v>
                </c:pt>
                <c:pt idx="26">
                  <c:v>0.10921865263531891</c:v>
                </c:pt>
                <c:pt idx="27">
                  <c:v>0.2922598949700575</c:v>
                </c:pt>
                <c:pt idx="28">
                  <c:v>6.3730235141922762</c:v>
                </c:pt>
                <c:pt idx="29">
                  <c:v>100</c:v>
                </c:pt>
                <c:pt idx="30">
                  <c:v>0</c:v>
                </c:pt>
                <c:pt idx="31">
                  <c:v>0.95076252847366516</c:v>
                </c:pt>
                <c:pt idx="32">
                  <c:v>6.6947549888403044</c:v>
                </c:pt>
                <c:pt idx="33">
                  <c:v>0.17656971997368001</c:v>
                </c:pt>
                <c:pt idx="34">
                  <c:v>0.36706579168287939</c:v>
                </c:pt>
                <c:pt idx="35">
                  <c:v>0.11934531814873471</c:v>
                </c:pt>
                <c:pt idx="36">
                  <c:v>0.14482105358539141</c:v>
                </c:pt>
                <c:pt idx="37">
                  <c:v>6.9955037676776105E-2</c:v>
                </c:pt>
                <c:pt idx="38">
                  <c:v>6.0901634593979077E-2</c:v>
                </c:pt>
                <c:pt idx="39">
                  <c:v>0.19725433661646499</c:v>
                </c:pt>
                <c:pt idx="40">
                  <c:v>7.7912543395256176E-2</c:v>
                </c:pt>
                <c:pt idx="41">
                  <c:v>0</c:v>
                </c:pt>
                <c:pt idx="42">
                  <c:v>0.15340376593311536</c:v>
                </c:pt>
                <c:pt idx="43">
                  <c:v>1.4931141570632032</c:v>
                </c:pt>
                <c:pt idx="44">
                  <c:v>0.19186999467692445</c:v>
                </c:pt>
                <c:pt idx="45">
                  <c:v>0.82338579988349669</c:v>
                </c:pt>
                <c:pt idx="46">
                  <c:v>0</c:v>
                </c:pt>
                <c:pt idx="47">
                  <c:v>0.14969196400748519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0.47931497743290558</c:v>
                </c:pt>
                <c:pt idx="54">
                  <c:v>0.14661738125391133</c:v>
                </c:pt>
                <c:pt idx="55">
                  <c:v>0.9234068612500661</c:v>
                </c:pt>
                <c:pt idx="56">
                  <c:v>0.56846737710448114</c:v>
                </c:pt>
                <c:pt idx="57">
                  <c:v>3.9214194054877782</c:v>
                </c:pt>
                <c:pt idx="58">
                  <c:v>0</c:v>
                </c:pt>
                <c:pt idx="59">
                  <c:v>0.69282938842072517</c:v>
                </c:pt>
                <c:pt idx="60">
                  <c:v>0</c:v>
                </c:pt>
                <c:pt idx="61">
                  <c:v>0.55366538815418886</c:v>
                </c:pt>
                <c:pt idx="62">
                  <c:v>0.2715205644808501</c:v>
                </c:pt>
                <c:pt idx="63">
                  <c:v>0.65304567587852258</c:v>
                </c:pt>
                <c:pt idx="64">
                  <c:v>0.64606101822357798</c:v>
                </c:pt>
                <c:pt idx="65">
                  <c:v>0.21141059795078035</c:v>
                </c:pt>
                <c:pt idx="66">
                  <c:v>0.16264129525771906</c:v>
                </c:pt>
                <c:pt idx="67">
                  <c:v>0.20618341469777213</c:v>
                </c:pt>
                <c:pt idx="68">
                  <c:v>0</c:v>
                </c:pt>
                <c:pt idx="69">
                  <c:v>0.10260700345943514</c:v>
                </c:pt>
                <c:pt idx="70">
                  <c:v>0.58589142675270378</c:v>
                </c:pt>
                <c:pt idx="71">
                  <c:v>3.1105260001911197</c:v>
                </c:pt>
                <c:pt idx="72">
                  <c:v>0.18895067403522026</c:v>
                </c:pt>
                <c:pt idx="73">
                  <c:v>0</c:v>
                </c:pt>
                <c:pt idx="74">
                  <c:v>0</c:v>
                </c:pt>
                <c:pt idx="75">
                  <c:v>8.7651299507836185E-3</c:v>
                </c:pt>
                <c:pt idx="76">
                  <c:v>6.3645730046924309E-2</c:v>
                </c:pt>
                <c:pt idx="77">
                  <c:v>0.39697610852695758</c:v>
                </c:pt>
                <c:pt idx="78">
                  <c:v>0.84198980095546194</c:v>
                </c:pt>
                <c:pt idx="79">
                  <c:v>0.26816821244358863</c:v>
                </c:pt>
                <c:pt idx="80">
                  <c:v>5.2649221664102734E-2</c:v>
                </c:pt>
                <c:pt idx="81">
                  <c:v>0.28636177959403786</c:v>
                </c:pt>
                <c:pt idx="82">
                  <c:v>0.11705571045378202</c:v>
                </c:pt>
                <c:pt idx="83">
                  <c:v>7.193869398960541E-2</c:v>
                </c:pt>
                <c:pt idx="84">
                  <c:v>0.59940691667642121</c:v>
                </c:pt>
                <c:pt idx="85">
                  <c:v>2.783524877540231</c:v>
                </c:pt>
                <c:pt idx="86">
                  <c:v>3.4479300061184361E-2</c:v>
                </c:pt>
                <c:pt idx="87">
                  <c:v>0.20338680908915183</c:v>
                </c:pt>
                <c:pt idx="88">
                  <c:v>1.1756452682942089</c:v>
                </c:pt>
                <c:pt idx="89">
                  <c:v>3.3555638095126552</c:v>
                </c:pt>
                <c:pt idx="90">
                  <c:v>0.15470054750377948</c:v>
                </c:pt>
                <c:pt idx="91">
                  <c:v>0.38069330761842035</c:v>
                </c:pt>
                <c:pt idx="92">
                  <c:v>0.25425443790877911</c:v>
                </c:pt>
                <c:pt idx="93">
                  <c:v>0</c:v>
                </c:pt>
                <c:pt idx="94">
                  <c:v>0</c:v>
                </c:pt>
                <c:pt idx="95">
                  <c:v>0.52281229426834019</c:v>
                </c:pt>
                <c:pt idx="96">
                  <c:v>0.10159558714154528</c:v>
                </c:pt>
                <c:pt idx="97">
                  <c:v>0.59718168667653126</c:v>
                </c:pt>
                <c:pt idx="98">
                  <c:v>0.10744872488865877</c:v>
                </c:pt>
                <c:pt idx="99">
                  <c:v>0.80370714187197134</c:v>
                </c:pt>
                <c:pt idx="100">
                  <c:v>0.48917562478483556</c:v>
                </c:pt>
                <c:pt idx="101">
                  <c:v>0.58496471528278993</c:v>
                </c:pt>
                <c:pt idx="102">
                  <c:v>5.6585420454796836E-2</c:v>
                </c:pt>
                <c:pt idx="103">
                  <c:v>0.11136200182059271</c:v>
                </c:pt>
                <c:pt idx="104">
                  <c:v>5.4185079239158926E-2</c:v>
                </c:pt>
                <c:pt idx="105">
                  <c:v>1.3727093293865709</c:v>
                </c:pt>
                <c:pt idx="106">
                  <c:v>2.6560169726031524</c:v>
                </c:pt>
                <c:pt idx="107">
                  <c:v>0.53850730835785987</c:v>
                </c:pt>
                <c:pt idx="108">
                  <c:v>0.31565135813537731</c:v>
                </c:pt>
                <c:pt idx="109">
                  <c:v>0.44943352700353767</c:v>
                </c:pt>
                <c:pt idx="110">
                  <c:v>4.4079406279130796E-2</c:v>
                </c:pt>
                <c:pt idx="111">
                  <c:v>0.24071483629057386</c:v>
                </c:pt>
                <c:pt idx="112">
                  <c:v>2.272596435571435</c:v>
                </c:pt>
                <c:pt idx="113">
                  <c:v>6.0166782656764477</c:v>
                </c:pt>
                <c:pt idx="114">
                  <c:v>0.73361166941413658</c:v>
                </c:pt>
                <c:pt idx="115">
                  <c:v>0.35610270959162205</c:v>
                </c:pt>
                <c:pt idx="116">
                  <c:v>0.51840767687026135</c:v>
                </c:pt>
                <c:pt idx="117">
                  <c:v>1.2995778394008606</c:v>
                </c:pt>
                <c:pt idx="118">
                  <c:v>2.5375242884087283</c:v>
                </c:pt>
                <c:pt idx="119">
                  <c:v>1.4647469652340719</c:v>
                </c:pt>
                <c:pt idx="120">
                  <c:v>1.0445692243851852</c:v>
                </c:pt>
                <c:pt idx="121">
                  <c:v>1.5347057217253302</c:v>
                </c:pt>
                <c:pt idx="122">
                  <c:v>0.59791173327940927</c:v>
                </c:pt>
                <c:pt idx="123">
                  <c:v>0.58516727056195317</c:v>
                </c:pt>
                <c:pt idx="124">
                  <c:v>0.39776885930790501</c:v>
                </c:pt>
                <c:pt idx="125">
                  <c:v>1.8457610238293327</c:v>
                </c:pt>
                <c:pt idx="126">
                  <c:v>5.4213930554172949</c:v>
                </c:pt>
                <c:pt idx="127">
                  <c:v>9.3613553966724137</c:v>
                </c:pt>
                <c:pt idx="128">
                  <c:v>1.5618237051686981</c:v>
                </c:pt>
                <c:pt idx="129">
                  <c:v>0.31437984653317014</c:v>
                </c:pt>
                <c:pt idx="130">
                  <c:v>0.21126214212646577</c:v>
                </c:pt>
                <c:pt idx="131">
                  <c:v>0.49580813644141136</c:v>
                </c:pt>
                <c:pt idx="132">
                  <c:v>0.95919255104583723</c:v>
                </c:pt>
                <c:pt idx="133">
                  <c:v>1.2907441353165747</c:v>
                </c:pt>
                <c:pt idx="134">
                  <c:v>1.3528770942571733</c:v>
                </c:pt>
                <c:pt idx="135">
                  <c:v>1.4955569341767689</c:v>
                </c:pt>
                <c:pt idx="136">
                  <c:v>0.46617976571291364</c:v>
                </c:pt>
                <c:pt idx="137">
                  <c:v>0.57533267797165966</c:v>
                </c:pt>
                <c:pt idx="138">
                  <c:v>0.19343462908231251</c:v>
                </c:pt>
                <c:pt idx="139">
                  <c:v>0.59302323504173504</c:v>
                </c:pt>
                <c:pt idx="140">
                  <c:v>3.4493097831544084</c:v>
                </c:pt>
                <c:pt idx="141">
                  <c:v>9.3766195313574876</c:v>
                </c:pt>
                <c:pt idx="142">
                  <c:v>1.6201627113938228</c:v>
                </c:pt>
                <c:pt idx="143">
                  <c:v>0.50538112855976403</c:v>
                </c:pt>
                <c:pt idx="144">
                  <c:v>0.33822462504879702</c:v>
                </c:pt>
                <c:pt idx="145">
                  <c:v>0.25492356543255029</c:v>
                </c:pt>
                <c:pt idx="146">
                  <c:v>9.8101781526716947E-2</c:v>
                </c:pt>
                <c:pt idx="147">
                  <c:v>0.2674487953515885</c:v>
                </c:pt>
                <c:pt idx="148">
                  <c:v>1.4263364509081403E-2</c:v>
                </c:pt>
                <c:pt idx="149">
                  <c:v>0.29456340274965892</c:v>
                </c:pt>
                <c:pt idx="150">
                  <c:v>0.83841057259552265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0.67791609677543907</c:v>
                </c:pt>
                <c:pt idx="155">
                  <c:v>1.5362250889731672</c:v>
                </c:pt>
                <c:pt idx="156">
                  <c:v>0.34088166749093607</c:v>
                </c:pt>
                <c:pt idx="157">
                  <c:v>0.18204875834201853</c:v>
                </c:pt>
                <c:pt idx="158">
                  <c:v>0.25689621588446165</c:v>
                </c:pt>
                <c:pt idx="159">
                  <c:v>0.25317541450111453</c:v>
                </c:pt>
                <c:pt idx="160">
                  <c:v>0.33424624428885519</c:v>
                </c:pt>
                <c:pt idx="161">
                  <c:v>0</c:v>
                </c:pt>
                <c:pt idx="162">
                  <c:v>0.20558257730482604</c:v>
                </c:pt>
                <c:pt idx="163">
                  <c:v>0.23755383197386834</c:v>
                </c:pt>
                <c:pt idx="164">
                  <c:v>0.2846319599328993</c:v>
                </c:pt>
                <c:pt idx="165">
                  <c:v>0.40749231051885026</c:v>
                </c:pt>
                <c:pt idx="166">
                  <c:v>0.28104696251950784</c:v>
                </c:pt>
                <c:pt idx="167">
                  <c:v>8.8809405307476177E-2</c:v>
                </c:pt>
                <c:pt idx="168">
                  <c:v>0.23107851083125253</c:v>
                </c:pt>
                <c:pt idx="169">
                  <c:v>0.84395370492191735</c:v>
                </c:pt>
                <c:pt idx="170">
                  <c:v>0.13203108120557611</c:v>
                </c:pt>
                <c:pt idx="171">
                  <c:v>0.17388481434499736</c:v>
                </c:pt>
                <c:pt idx="172">
                  <c:v>0.11314242156663722</c:v>
                </c:pt>
                <c:pt idx="173">
                  <c:v>3.6680657842745587E-2</c:v>
                </c:pt>
                <c:pt idx="174">
                  <c:v>8.1220481292552049E-2</c:v>
                </c:pt>
                <c:pt idx="175">
                  <c:v>0.68377850023610287</c:v>
                </c:pt>
                <c:pt idx="176">
                  <c:v>0.43148188056007303</c:v>
                </c:pt>
                <c:pt idx="177">
                  <c:v>0.87522626768069767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21.930513453661789</c:v>
                </c:pt>
                <c:pt idx="182">
                  <c:v>43.501832822529799</c:v>
                </c:pt>
                <c:pt idx="183">
                  <c:v>6.3197409003519747</c:v>
                </c:pt>
                <c:pt idx="184">
                  <c:v>3.3018619256278718</c:v>
                </c:pt>
                <c:pt idx="185">
                  <c:v>0.25197590934690367</c:v>
                </c:pt>
                <c:pt idx="186">
                  <c:v>0.29021606616776069</c:v>
                </c:pt>
                <c:pt idx="187">
                  <c:v>0.27333417263632803</c:v>
                </c:pt>
                <c:pt idx="188">
                  <c:v>0.39659834166140878</c:v>
                </c:pt>
                <c:pt idx="189">
                  <c:v>0.90132263456707351</c:v>
                </c:pt>
                <c:pt idx="190">
                  <c:v>1.5673054950421168</c:v>
                </c:pt>
                <c:pt idx="191">
                  <c:v>0.26392423997781972</c:v>
                </c:pt>
                <c:pt idx="192">
                  <c:v>2.9668087336122455</c:v>
                </c:pt>
                <c:pt idx="193">
                  <c:v>3.4294881821054415</c:v>
                </c:pt>
                <c:pt idx="194">
                  <c:v>1.146870787454777</c:v>
                </c:pt>
                <c:pt idx="195">
                  <c:v>0</c:v>
                </c:pt>
                <c:pt idx="196">
                  <c:v>0</c:v>
                </c:pt>
                <c:pt idx="197">
                  <c:v>1.8301691688639261</c:v>
                </c:pt>
                <c:pt idx="198">
                  <c:v>0.71011217699684326</c:v>
                </c:pt>
                <c:pt idx="199">
                  <c:v>0.33041650803302491</c:v>
                </c:pt>
                <c:pt idx="200">
                  <c:v>0.55404817153251518</c:v>
                </c:pt>
                <c:pt idx="201">
                  <c:v>0.77459123556405829</c:v>
                </c:pt>
                <c:pt idx="202">
                  <c:v>0.50760031809634387</c:v>
                </c:pt>
                <c:pt idx="203">
                  <c:v>0.35238967861717363</c:v>
                </c:pt>
                <c:pt idx="204">
                  <c:v>0</c:v>
                </c:pt>
                <c:pt idx="205">
                  <c:v>0.4127715697674067</c:v>
                </c:pt>
                <c:pt idx="206">
                  <c:v>0.22073669493171469</c:v>
                </c:pt>
                <c:pt idx="207">
                  <c:v>0.1577147263150015</c:v>
                </c:pt>
                <c:pt idx="208">
                  <c:v>0.37018623090619879</c:v>
                </c:pt>
                <c:pt idx="209">
                  <c:v>0.70405367561181675</c:v>
                </c:pt>
                <c:pt idx="210">
                  <c:v>1.3320055822269243</c:v>
                </c:pt>
                <c:pt idx="211">
                  <c:v>2.5437864348036783</c:v>
                </c:pt>
                <c:pt idx="212">
                  <c:v>0.55518189635318249</c:v>
                </c:pt>
                <c:pt idx="213">
                  <c:v>0.86658567287744326</c:v>
                </c:pt>
                <c:pt idx="214">
                  <c:v>0.11270108262783941</c:v>
                </c:pt>
                <c:pt idx="215">
                  <c:v>0.11368088033519189</c:v>
                </c:pt>
                <c:pt idx="216">
                  <c:v>0</c:v>
                </c:pt>
                <c:pt idx="217">
                  <c:v>0.36799104275735961</c:v>
                </c:pt>
                <c:pt idx="218">
                  <c:v>0.38387453457292864</c:v>
                </c:pt>
                <c:pt idx="219">
                  <c:v>0.54206956233737291</c:v>
                </c:pt>
                <c:pt idx="220">
                  <c:v>1.164286368987993</c:v>
                </c:pt>
                <c:pt idx="221">
                  <c:v>0.53672741272826296</c:v>
                </c:pt>
                <c:pt idx="222">
                  <c:v>0.5905223473140806</c:v>
                </c:pt>
                <c:pt idx="223">
                  <c:v>1.696428374961706</c:v>
                </c:pt>
                <c:pt idx="224">
                  <c:v>21.902273700130529</c:v>
                </c:pt>
                <c:pt idx="225">
                  <c:v>65.148602931519306</c:v>
                </c:pt>
                <c:pt idx="226">
                  <c:v>10.145158845365803</c:v>
                </c:pt>
                <c:pt idx="227">
                  <c:v>1.3434251564071358</c:v>
                </c:pt>
                <c:pt idx="228">
                  <c:v>0.56244801941795897</c:v>
                </c:pt>
                <c:pt idx="229">
                  <c:v>0.20360228757939589</c:v>
                </c:pt>
                <c:pt idx="230">
                  <c:v>0.14913239318656915</c:v>
                </c:pt>
                <c:pt idx="231">
                  <c:v>0.67069914443055045</c:v>
                </c:pt>
                <c:pt idx="232">
                  <c:v>0.65508325332758832</c:v>
                </c:pt>
                <c:pt idx="233">
                  <c:v>0.29148617215596845</c:v>
                </c:pt>
                <c:pt idx="234">
                  <c:v>0.29991934665308534</c:v>
                </c:pt>
                <c:pt idx="235">
                  <c:v>0.17697640644134585</c:v>
                </c:pt>
                <c:pt idx="236">
                  <c:v>0.45387891698432997</c:v>
                </c:pt>
                <c:pt idx="237">
                  <c:v>0.17699098898257079</c:v>
                </c:pt>
                <c:pt idx="238">
                  <c:v>0.98115301377210562</c:v>
                </c:pt>
                <c:pt idx="239">
                  <c:v>2.6311061046772082</c:v>
                </c:pt>
                <c:pt idx="240">
                  <c:v>0.7349854162417524</c:v>
                </c:pt>
                <c:pt idx="241">
                  <c:v>0.89315365243162825</c:v>
                </c:pt>
                <c:pt idx="242">
                  <c:v>0.1121356020007853</c:v>
                </c:pt>
                <c:pt idx="243">
                  <c:v>0</c:v>
                </c:pt>
                <c:pt idx="244">
                  <c:v>0.1274808002422485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0.84470885975253451</c:v>
                </c:pt>
                <c:pt idx="249">
                  <c:v>0.69686549834382716</c:v>
                </c:pt>
                <c:pt idx="250">
                  <c:v>1.6730000700870291</c:v>
                </c:pt>
                <c:pt idx="251">
                  <c:v>2.3610217257963502</c:v>
                </c:pt>
                <c:pt idx="252">
                  <c:v>10.51162026835212</c:v>
                </c:pt>
                <c:pt idx="253">
                  <c:v>29.592506055299442</c:v>
                </c:pt>
                <c:pt idx="254">
                  <c:v>7.4203644780381097</c:v>
                </c:pt>
                <c:pt idx="255">
                  <c:v>1.0377422862490009</c:v>
                </c:pt>
                <c:pt idx="256">
                  <c:v>0</c:v>
                </c:pt>
                <c:pt idx="257">
                  <c:v>8.5785446017888706E-2</c:v>
                </c:pt>
                <c:pt idx="258">
                  <c:v>0.11187776412596349</c:v>
                </c:pt>
                <c:pt idx="259">
                  <c:v>0.99516190226481493</c:v>
                </c:pt>
                <c:pt idx="260">
                  <c:v>0.50278238461449309</c:v>
                </c:pt>
                <c:pt idx="261">
                  <c:v>0.14847282005483947</c:v>
                </c:pt>
                <c:pt idx="262">
                  <c:v>0.34561317170518441</c:v>
                </c:pt>
                <c:pt idx="263">
                  <c:v>0.49657205683268302</c:v>
                </c:pt>
                <c:pt idx="264">
                  <c:v>0.22616382032044832</c:v>
                </c:pt>
                <c:pt idx="265">
                  <c:v>8.5718314054763507E-3</c:v>
                </c:pt>
                <c:pt idx="266">
                  <c:v>1.3708358298750487</c:v>
                </c:pt>
                <c:pt idx="267">
                  <c:v>1.7923047748433227</c:v>
                </c:pt>
                <c:pt idx="268">
                  <c:v>1.0835933586687283</c:v>
                </c:pt>
                <c:pt idx="269">
                  <c:v>0.62139020126275246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75F-470F-87EB-BD4C5B61FF44}"/>
            </c:ext>
          </c:extLst>
        </c:ser>
        <c:ser>
          <c:idx val="18"/>
          <c:order val="18"/>
          <c:tx>
            <c:strRef>
              <c:f>'Mass Spectra pH 4 neg'!$T$1</c:f>
              <c:strCache>
                <c:ptCount val="1"/>
              </c:strCache>
            </c:strRef>
          </c:tx>
          <c:spPr>
            <a:ln w="9525" cap="rnd">
              <a:solidFill>
                <a:srgbClr val="4F81BD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neg'!$T$2:$T$271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1.566248741461423</c:v>
                </c:pt>
                <c:pt idx="3">
                  <c:v>0</c:v>
                </c:pt>
                <c:pt idx="4">
                  <c:v>0</c:v>
                </c:pt>
                <c:pt idx="5">
                  <c:v>1.6877472160739879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4.2207065873138785E-2</c:v>
                </c:pt>
                <c:pt idx="11">
                  <c:v>0.59193036018085521</c:v>
                </c:pt>
                <c:pt idx="12">
                  <c:v>5.868895017498823</c:v>
                </c:pt>
                <c:pt idx="13">
                  <c:v>1.6175169433071206</c:v>
                </c:pt>
                <c:pt idx="14">
                  <c:v>0.42914639500604085</c:v>
                </c:pt>
                <c:pt idx="15">
                  <c:v>12.857733351050072</c:v>
                </c:pt>
                <c:pt idx="16">
                  <c:v>31.439017285643256</c:v>
                </c:pt>
                <c:pt idx="17">
                  <c:v>0.2403437123816515</c:v>
                </c:pt>
                <c:pt idx="18">
                  <c:v>0</c:v>
                </c:pt>
                <c:pt idx="19">
                  <c:v>0</c:v>
                </c:pt>
                <c:pt idx="20">
                  <c:v>1.8181347629071733E-2</c:v>
                </c:pt>
                <c:pt idx="21">
                  <c:v>0</c:v>
                </c:pt>
                <c:pt idx="22">
                  <c:v>2.3138536341690713E-3</c:v>
                </c:pt>
                <c:pt idx="23">
                  <c:v>2.6609439245515978E-2</c:v>
                </c:pt>
                <c:pt idx="24">
                  <c:v>1.9507476399052457E-2</c:v>
                </c:pt>
                <c:pt idx="25">
                  <c:v>0</c:v>
                </c:pt>
                <c:pt idx="26">
                  <c:v>3.1460217418865281E-2</c:v>
                </c:pt>
                <c:pt idx="27">
                  <c:v>0.39144359915285715</c:v>
                </c:pt>
                <c:pt idx="28">
                  <c:v>5.0157602885068169</c:v>
                </c:pt>
                <c:pt idx="29">
                  <c:v>100</c:v>
                </c:pt>
                <c:pt idx="30">
                  <c:v>2.8551676822020911</c:v>
                </c:pt>
                <c:pt idx="31">
                  <c:v>0.99592820786029868</c:v>
                </c:pt>
                <c:pt idx="32">
                  <c:v>14.589148317769114</c:v>
                </c:pt>
                <c:pt idx="33">
                  <c:v>0.20166559985777655</c:v>
                </c:pt>
                <c:pt idx="34">
                  <c:v>0.35693287746511637</c:v>
                </c:pt>
                <c:pt idx="35">
                  <c:v>0</c:v>
                </c:pt>
                <c:pt idx="36">
                  <c:v>8.7849749102242941E-2</c:v>
                </c:pt>
                <c:pt idx="37">
                  <c:v>0.17445364541661004</c:v>
                </c:pt>
                <c:pt idx="38">
                  <c:v>8.3461638095583494E-3</c:v>
                </c:pt>
                <c:pt idx="39">
                  <c:v>0.30439480800994001</c:v>
                </c:pt>
                <c:pt idx="40">
                  <c:v>3.0814153029148198E-2</c:v>
                </c:pt>
                <c:pt idx="41">
                  <c:v>0.26430524790079046</c:v>
                </c:pt>
                <c:pt idx="42">
                  <c:v>0.15616474606528422</c:v>
                </c:pt>
                <c:pt idx="43">
                  <c:v>1.6250423892983872</c:v>
                </c:pt>
                <c:pt idx="44">
                  <c:v>0.14666123757911476</c:v>
                </c:pt>
                <c:pt idx="45">
                  <c:v>1.0033950456389484</c:v>
                </c:pt>
                <c:pt idx="46">
                  <c:v>8.4045679340020857E-2</c:v>
                </c:pt>
                <c:pt idx="47">
                  <c:v>8.0415416073345514E-2</c:v>
                </c:pt>
                <c:pt idx="48">
                  <c:v>5.6091300014084113E-2</c:v>
                </c:pt>
                <c:pt idx="49">
                  <c:v>0</c:v>
                </c:pt>
                <c:pt idx="50">
                  <c:v>0</c:v>
                </c:pt>
                <c:pt idx="51">
                  <c:v>0.1485180314665708</c:v>
                </c:pt>
                <c:pt idx="52">
                  <c:v>0.11609462537695567</c:v>
                </c:pt>
                <c:pt idx="53">
                  <c:v>0.50177373919901558</c:v>
                </c:pt>
                <c:pt idx="54">
                  <c:v>0.1895083185770258</c:v>
                </c:pt>
                <c:pt idx="55">
                  <c:v>1.103422989712983</c:v>
                </c:pt>
                <c:pt idx="56">
                  <c:v>0.53666980596845859</c:v>
                </c:pt>
                <c:pt idx="57">
                  <c:v>4.6912296624844911</c:v>
                </c:pt>
                <c:pt idx="58">
                  <c:v>5.0667143726620151E-2</c:v>
                </c:pt>
                <c:pt idx="59">
                  <c:v>0.89971887032189435</c:v>
                </c:pt>
                <c:pt idx="60">
                  <c:v>0.17801904621141715</c:v>
                </c:pt>
                <c:pt idx="61">
                  <c:v>0.2668955773472359</c:v>
                </c:pt>
                <c:pt idx="62">
                  <c:v>0.46237776053412882</c:v>
                </c:pt>
                <c:pt idx="63">
                  <c:v>0.37359097641431577</c:v>
                </c:pt>
                <c:pt idx="64">
                  <c:v>0.34420597702599737</c:v>
                </c:pt>
                <c:pt idx="65">
                  <c:v>0.33668985228756448</c:v>
                </c:pt>
                <c:pt idx="66">
                  <c:v>0</c:v>
                </c:pt>
                <c:pt idx="67">
                  <c:v>0.14153807812290367</c:v>
                </c:pt>
                <c:pt idx="68">
                  <c:v>0.2100787113762228</c:v>
                </c:pt>
                <c:pt idx="69">
                  <c:v>0.35524582177091468</c:v>
                </c:pt>
                <c:pt idx="70">
                  <c:v>0.89449750979400422</c:v>
                </c:pt>
                <c:pt idx="71">
                  <c:v>3.7677798315759965</c:v>
                </c:pt>
                <c:pt idx="72">
                  <c:v>0.39388646581040249</c:v>
                </c:pt>
                <c:pt idx="73">
                  <c:v>0</c:v>
                </c:pt>
                <c:pt idx="74">
                  <c:v>0</c:v>
                </c:pt>
                <c:pt idx="75">
                  <c:v>0.19440448835668819</c:v>
                </c:pt>
                <c:pt idx="76">
                  <c:v>2.8726396514989861E-2</c:v>
                </c:pt>
                <c:pt idx="77">
                  <c:v>0.3489874578128449</c:v>
                </c:pt>
                <c:pt idx="78">
                  <c:v>0.64518598281488293</c:v>
                </c:pt>
                <c:pt idx="79">
                  <c:v>0.13060862645157265</c:v>
                </c:pt>
                <c:pt idx="80">
                  <c:v>9.6220273369613307E-2</c:v>
                </c:pt>
                <c:pt idx="81">
                  <c:v>0.27330902623000247</c:v>
                </c:pt>
                <c:pt idx="82">
                  <c:v>9.8671955305123404E-2</c:v>
                </c:pt>
                <c:pt idx="83">
                  <c:v>0</c:v>
                </c:pt>
                <c:pt idx="84">
                  <c:v>1.0359194653768329</c:v>
                </c:pt>
                <c:pt idx="85">
                  <c:v>3.4451378293111206</c:v>
                </c:pt>
                <c:pt idx="86">
                  <c:v>0.26633836414068268</c:v>
                </c:pt>
                <c:pt idx="87">
                  <c:v>9.534477589227848E-2</c:v>
                </c:pt>
                <c:pt idx="88">
                  <c:v>1.3286400058349097</c:v>
                </c:pt>
                <c:pt idx="89">
                  <c:v>3.8139358191194126</c:v>
                </c:pt>
                <c:pt idx="90">
                  <c:v>0.63412949820395637</c:v>
                </c:pt>
                <c:pt idx="91">
                  <c:v>0.46107704017211248</c:v>
                </c:pt>
                <c:pt idx="92">
                  <c:v>0.28852591374257031</c:v>
                </c:pt>
                <c:pt idx="93">
                  <c:v>0.46624987334777379</c:v>
                </c:pt>
                <c:pt idx="94">
                  <c:v>0.35912281304071925</c:v>
                </c:pt>
                <c:pt idx="95">
                  <c:v>0.17240941561294962</c:v>
                </c:pt>
                <c:pt idx="96">
                  <c:v>0.23094486539439898</c:v>
                </c:pt>
                <c:pt idx="97">
                  <c:v>0.2186383195687133</c:v>
                </c:pt>
                <c:pt idx="98">
                  <c:v>0.3498024906812246</c:v>
                </c:pt>
                <c:pt idx="99">
                  <c:v>1.272431876055129</c:v>
                </c:pt>
                <c:pt idx="100">
                  <c:v>0.30028591455388715</c:v>
                </c:pt>
                <c:pt idx="101">
                  <c:v>0.42987592150877824</c:v>
                </c:pt>
                <c:pt idx="102">
                  <c:v>8.8398408667932915E-2</c:v>
                </c:pt>
                <c:pt idx="103">
                  <c:v>0.1765917488556748</c:v>
                </c:pt>
                <c:pt idx="104">
                  <c:v>0.30690624591034932</c:v>
                </c:pt>
                <c:pt idx="105">
                  <c:v>2.3350067709964364</c:v>
                </c:pt>
                <c:pt idx="106">
                  <c:v>4.0922278050940459</c:v>
                </c:pt>
                <c:pt idx="107">
                  <c:v>0.47788699125695833</c:v>
                </c:pt>
                <c:pt idx="108">
                  <c:v>0.29953513880312616</c:v>
                </c:pt>
                <c:pt idx="109">
                  <c:v>0.24327175814384325</c:v>
                </c:pt>
                <c:pt idx="110">
                  <c:v>0</c:v>
                </c:pt>
                <c:pt idx="111">
                  <c:v>9.0053944839939809E-2</c:v>
                </c:pt>
                <c:pt idx="112">
                  <c:v>2.3309349316862962</c:v>
                </c:pt>
                <c:pt idx="113">
                  <c:v>6.9016300947867864</c:v>
                </c:pt>
                <c:pt idx="114">
                  <c:v>0.95213622309619539</c:v>
                </c:pt>
                <c:pt idx="115">
                  <c:v>0.73432601477438542</c:v>
                </c:pt>
                <c:pt idx="116">
                  <c:v>0.75882077070035359</c:v>
                </c:pt>
                <c:pt idx="117">
                  <c:v>1.3658320237604549</c:v>
                </c:pt>
                <c:pt idx="118">
                  <c:v>2.0281376658955317</c:v>
                </c:pt>
                <c:pt idx="119">
                  <c:v>1.0467276721202228</c:v>
                </c:pt>
                <c:pt idx="120">
                  <c:v>1.6859297063776675</c:v>
                </c:pt>
                <c:pt idx="121">
                  <c:v>2.8469166082877964</c:v>
                </c:pt>
                <c:pt idx="122">
                  <c:v>0.95683544174292301</c:v>
                </c:pt>
                <c:pt idx="123">
                  <c:v>0.76352265156967192</c:v>
                </c:pt>
                <c:pt idx="124">
                  <c:v>0.37062488226186197</c:v>
                </c:pt>
                <c:pt idx="125">
                  <c:v>1.5959825631531519</c:v>
                </c:pt>
                <c:pt idx="126">
                  <c:v>6.762280204528559</c:v>
                </c:pt>
                <c:pt idx="127">
                  <c:v>11.65723113201696</c:v>
                </c:pt>
                <c:pt idx="128">
                  <c:v>1.9316190868032475</c:v>
                </c:pt>
                <c:pt idx="129">
                  <c:v>0.43643806230633636</c:v>
                </c:pt>
                <c:pt idx="130">
                  <c:v>0.25826408594640193</c:v>
                </c:pt>
                <c:pt idx="131">
                  <c:v>0.37320229604919258</c:v>
                </c:pt>
                <c:pt idx="132">
                  <c:v>0.80812124551209441</c:v>
                </c:pt>
                <c:pt idx="133">
                  <c:v>0.90562285031359013</c:v>
                </c:pt>
                <c:pt idx="134">
                  <c:v>1.1080320452530483</c:v>
                </c:pt>
                <c:pt idx="135">
                  <c:v>1.6828784435914868</c:v>
                </c:pt>
                <c:pt idx="136">
                  <c:v>0.67457891727890973</c:v>
                </c:pt>
                <c:pt idx="137">
                  <c:v>0.78891646480545974</c:v>
                </c:pt>
                <c:pt idx="138">
                  <c:v>0.44821933232387723</c:v>
                </c:pt>
                <c:pt idx="139">
                  <c:v>0.18981345339183503</c:v>
                </c:pt>
                <c:pt idx="140">
                  <c:v>4.5307431239375013</c:v>
                </c:pt>
                <c:pt idx="141">
                  <c:v>11.38133608122091</c:v>
                </c:pt>
                <c:pt idx="142">
                  <c:v>1.788948107325903</c:v>
                </c:pt>
                <c:pt idx="143">
                  <c:v>0.45011403404313127</c:v>
                </c:pt>
                <c:pt idx="144">
                  <c:v>0.22587793142089951</c:v>
                </c:pt>
                <c:pt idx="145">
                  <c:v>0.29751355073247476</c:v>
                </c:pt>
                <c:pt idx="146">
                  <c:v>0.20193423771535365</c:v>
                </c:pt>
                <c:pt idx="147">
                  <c:v>0.21335081482750698</c:v>
                </c:pt>
                <c:pt idx="148">
                  <c:v>0.41495605056264112</c:v>
                </c:pt>
                <c:pt idx="149">
                  <c:v>0.67463204570836088</c:v>
                </c:pt>
                <c:pt idx="150">
                  <c:v>1.2467335968823741</c:v>
                </c:pt>
                <c:pt idx="151">
                  <c:v>0.64104424949153405</c:v>
                </c:pt>
                <c:pt idx="152">
                  <c:v>0</c:v>
                </c:pt>
                <c:pt idx="153">
                  <c:v>0.30761084117187698</c:v>
                </c:pt>
                <c:pt idx="154">
                  <c:v>0.72261283781501873</c:v>
                </c:pt>
                <c:pt idx="155">
                  <c:v>1.5591261662994231</c:v>
                </c:pt>
                <c:pt idx="156">
                  <c:v>0.27195554022944957</c:v>
                </c:pt>
                <c:pt idx="157">
                  <c:v>0.15868441684578916</c:v>
                </c:pt>
                <c:pt idx="158">
                  <c:v>0.21140361435224156</c:v>
                </c:pt>
                <c:pt idx="159">
                  <c:v>0.35030022066826388</c:v>
                </c:pt>
                <c:pt idx="160">
                  <c:v>0.29832700303708393</c:v>
                </c:pt>
                <c:pt idx="161">
                  <c:v>0</c:v>
                </c:pt>
                <c:pt idx="162">
                  <c:v>5.8183015650055313E-2</c:v>
                </c:pt>
                <c:pt idx="163">
                  <c:v>0</c:v>
                </c:pt>
                <c:pt idx="164">
                  <c:v>0.16528387649685525</c:v>
                </c:pt>
                <c:pt idx="165">
                  <c:v>0.42418718750586237</c:v>
                </c:pt>
                <c:pt idx="166">
                  <c:v>0.40009098809479005</c:v>
                </c:pt>
                <c:pt idx="167">
                  <c:v>9.0015147761282929E-2</c:v>
                </c:pt>
                <c:pt idx="168">
                  <c:v>0.54339339297775924</c:v>
                </c:pt>
                <c:pt idx="169">
                  <c:v>0.89689235409519441</c:v>
                </c:pt>
                <c:pt idx="170">
                  <c:v>0.24042397856265552</c:v>
                </c:pt>
                <c:pt idx="171">
                  <c:v>0.35262156553067964</c:v>
                </c:pt>
                <c:pt idx="172">
                  <c:v>0.13494423509216696</c:v>
                </c:pt>
                <c:pt idx="173">
                  <c:v>1.3653666506389056E-2</c:v>
                </c:pt>
                <c:pt idx="174">
                  <c:v>3.3978989768847105E-2</c:v>
                </c:pt>
                <c:pt idx="175">
                  <c:v>2.0275992459158228E-2</c:v>
                </c:pt>
                <c:pt idx="176">
                  <c:v>0.12730459813416178</c:v>
                </c:pt>
                <c:pt idx="177">
                  <c:v>0.46555471440467078</c:v>
                </c:pt>
                <c:pt idx="178">
                  <c:v>0.18731044743065245</c:v>
                </c:pt>
                <c:pt idx="179">
                  <c:v>0</c:v>
                </c:pt>
                <c:pt idx="180">
                  <c:v>0.86373501344389603</c:v>
                </c:pt>
                <c:pt idx="181">
                  <c:v>25.238700967099412</c:v>
                </c:pt>
                <c:pt idx="182">
                  <c:v>39.853938573235766</c:v>
                </c:pt>
                <c:pt idx="183">
                  <c:v>7.5494894680725064</c:v>
                </c:pt>
                <c:pt idx="184">
                  <c:v>2.5549310150865239</c:v>
                </c:pt>
                <c:pt idx="185">
                  <c:v>0.33922583784569693</c:v>
                </c:pt>
                <c:pt idx="186">
                  <c:v>0.3788107125961071</c:v>
                </c:pt>
                <c:pt idx="187">
                  <c:v>0.33965569157802517</c:v>
                </c:pt>
                <c:pt idx="188">
                  <c:v>0</c:v>
                </c:pt>
                <c:pt idx="189">
                  <c:v>0.65048389116305516</c:v>
                </c:pt>
                <c:pt idx="190">
                  <c:v>0.87407389389021894</c:v>
                </c:pt>
                <c:pt idx="191">
                  <c:v>0.11952878787021423</c:v>
                </c:pt>
                <c:pt idx="192">
                  <c:v>2.629513973588097</c:v>
                </c:pt>
                <c:pt idx="193">
                  <c:v>2.7918116102483652</c:v>
                </c:pt>
                <c:pt idx="194">
                  <c:v>1.5502777118092534</c:v>
                </c:pt>
                <c:pt idx="195">
                  <c:v>0.43740058272780347</c:v>
                </c:pt>
                <c:pt idx="196">
                  <c:v>0</c:v>
                </c:pt>
                <c:pt idx="197">
                  <c:v>1.6360374865228362</c:v>
                </c:pt>
                <c:pt idx="198">
                  <c:v>0.89383653924285544</c:v>
                </c:pt>
                <c:pt idx="199">
                  <c:v>0.29496192162748874</c:v>
                </c:pt>
                <c:pt idx="200">
                  <c:v>0.20448006325040999</c:v>
                </c:pt>
                <c:pt idx="201">
                  <c:v>0.57773034242374355</c:v>
                </c:pt>
                <c:pt idx="202">
                  <c:v>0.32001077830978736</c:v>
                </c:pt>
                <c:pt idx="203">
                  <c:v>0.20327763848340169</c:v>
                </c:pt>
                <c:pt idx="204">
                  <c:v>0</c:v>
                </c:pt>
                <c:pt idx="205">
                  <c:v>0.1659916238691336</c:v>
                </c:pt>
                <c:pt idx="206">
                  <c:v>0.19759912201672519</c:v>
                </c:pt>
                <c:pt idx="207">
                  <c:v>6.4913310172232008E-2</c:v>
                </c:pt>
                <c:pt idx="208">
                  <c:v>0.42394231780144054</c:v>
                </c:pt>
                <c:pt idx="209">
                  <c:v>0.82422693728732999</c:v>
                </c:pt>
                <c:pt idx="210">
                  <c:v>0.97475904951515846</c:v>
                </c:pt>
                <c:pt idx="211">
                  <c:v>2.6106051272884478</c:v>
                </c:pt>
                <c:pt idx="212">
                  <c:v>0.87306192716598896</c:v>
                </c:pt>
                <c:pt idx="213">
                  <c:v>0.25900232572223153</c:v>
                </c:pt>
                <c:pt idx="214">
                  <c:v>0.13538739443614359</c:v>
                </c:pt>
                <c:pt idx="215">
                  <c:v>0.11693517615640356</c:v>
                </c:pt>
                <c:pt idx="216">
                  <c:v>0</c:v>
                </c:pt>
                <c:pt idx="217">
                  <c:v>0</c:v>
                </c:pt>
                <c:pt idx="218">
                  <c:v>0.23080045857979981</c:v>
                </c:pt>
                <c:pt idx="219">
                  <c:v>0.37298198840933322</c:v>
                </c:pt>
                <c:pt idx="220">
                  <c:v>0.38157275394497742</c:v>
                </c:pt>
                <c:pt idx="221">
                  <c:v>0.21785528535283999</c:v>
                </c:pt>
                <c:pt idx="222">
                  <c:v>0.40846864730760191</c:v>
                </c:pt>
                <c:pt idx="223">
                  <c:v>1.327992298275642</c:v>
                </c:pt>
                <c:pt idx="224">
                  <c:v>21.556503733013834</c:v>
                </c:pt>
                <c:pt idx="225">
                  <c:v>59.630775984595758</c:v>
                </c:pt>
                <c:pt idx="226">
                  <c:v>10.138568763112909</c:v>
                </c:pt>
                <c:pt idx="227">
                  <c:v>1.4773161990486769</c:v>
                </c:pt>
                <c:pt idx="228">
                  <c:v>0.90828589170094931</c:v>
                </c:pt>
                <c:pt idx="229">
                  <c:v>0.74689397690985726</c:v>
                </c:pt>
                <c:pt idx="230">
                  <c:v>4.720655076305541E-2</c:v>
                </c:pt>
                <c:pt idx="231">
                  <c:v>0.43044106646467384</c:v>
                </c:pt>
                <c:pt idx="232">
                  <c:v>0.80431559507485251</c:v>
                </c:pt>
                <c:pt idx="233">
                  <c:v>0.43279059250093149</c:v>
                </c:pt>
                <c:pt idx="234">
                  <c:v>0.41396195184574996</c:v>
                </c:pt>
                <c:pt idx="235">
                  <c:v>0</c:v>
                </c:pt>
                <c:pt idx="236">
                  <c:v>6.2724221863404039E-2</c:v>
                </c:pt>
                <c:pt idx="237">
                  <c:v>0.60478007372959153</c:v>
                </c:pt>
                <c:pt idx="238">
                  <c:v>1.1904869528485487</c:v>
                </c:pt>
                <c:pt idx="239">
                  <c:v>4.523349913996495</c:v>
                </c:pt>
                <c:pt idx="240">
                  <c:v>1.0039371448973973</c:v>
                </c:pt>
                <c:pt idx="241">
                  <c:v>0.67423589665974792</c:v>
                </c:pt>
                <c:pt idx="242">
                  <c:v>0.14677649182065328</c:v>
                </c:pt>
                <c:pt idx="243">
                  <c:v>8.8122312550965767E-2</c:v>
                </c:pt>
                <c:pt idx="244">
                  <c:v>0.11410349132313902</c:v>
                </c:pt>
                <c:pt idx="245">
                  <c:v>0.31676135478910478</c:v>
                </c:pt>
                <c:pt idx="246">
                  <c:v>0</c:v>
                </c:pt>
                <c:pt idx="247">
                  <c:v>0</c:v>
                </c:pt>
                <c:pt idx="248">
                  <c:v>0.50191919820794395</c:v>
                </c:pt>
                <c:pt idx="249">
                  <c:v>0.36325224627192876</c:v>
                </c:pt>
                <c:pt idx="250">
                  <c:v>1.6360068505459573</c:v>
                </c:pt>
                <c:pt idx="251">
                  <c:v>1.6660771060332342</c:v>
                </c:pt>
                <c:pt idx="252">
                  <c:v>11.484733981789821</c:v>
                </c:pt>
                <c:pt idx="253">
                  <c:v>36.095949581867622</c:v>
                </c:pt>
                <c:pt idx="254">
                  <c:v>9.0098266916491241</c:v>
                </c:pt>
                <c:pt idx="255">
                  <c:v>0.70492902877896169</c:v>
                </c:pt>
                <c:pt idx="256">
                  <c:v>0.20850952499295408</c:v>
                </c:pt>
                <c:pt idx="257">
                  <c:v>7.1038377058043486E-2</c:v>
                </c:pt>
                <c:pt idx="258">
                  <c:v>0</c:v>
                </c:pt>
                <c:pt idx="259">
                  <c:v>1.0912588736051743</c:v>
                </c:pt>
                <c:pt idx="260">
                  <c:v>0.66356559574763352</c:v>
                </c:pt>
                <c:pt idx="261">
                  <c:v>0</c:v>
                </c:pt>
                <c:pt idx="262">
                  <c:v>0.50480005197059752</c:v>
                </c:pt>
                <c:pt idx="263">
                  <c:v>0.17127344019500099</c:v>
                </c:pt>
                <c:pt idx="264">
                  <c:v>0.282335617110613</c:v>
                </c:pt>
                <c:pt idx="265">
                  <c:v>0.13409108102614314</c:v>
                </c:pt>
                <c:pt idx="266">
                  <c:v>0.83049320155000694</c:v>
                </c:pt>
                <c:pt idx="267">
                  <c:v>0.75974516777705647</c:v>
                </c:pt>
                <c:pt idx="268">
                  <c:v>0.80671992599046816</c:v>
                </c:pt>
                <c:pt idx="269">
                  <c:v>0.59764603022845086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775F-470F-87EB-BD4C5B61FF44}"/>
            </c:ext>
          </c:extLst>
        </c:ser>
        <c:ser>
          <c:idx val="19"/>
          <c:order val="19"/>
          <c:tx>
            <c:strRef>
              <c:f>'Mass Spectra pH 4 neg'!$U$1</c:f>
              <c:strCache>
                <c:ptCount val="1"/>
              </c:strCache>
            </c:strRef>
          </c:tx>
          <c:spPr>
            <a:ln w="9525" cap="rnd">
              <a:solidFill>
                <a:srgbClr val="4F81BD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neg'!$U$2:$U$271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2.606686451294443</c:v>
                </c:pt>
                <c:pt idx="3">
                  <c:v>0</c:v>
                </c:pt>
                <c:pt idx="4">
                  <c:v>0</c:v>
                </c:pt>
                <c:pt idx="5">
                  <c:v>0.84217516925253455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4.0505180992472203E-2</c:v>
                </c:pt>
                <c:pt idx="10">
                  <c:v>0.10969072031310553</c:v>
                </c:pt>
                <c:pt idx="11">
                  <c:v>0.87607283807103908</c:v>
                </c:pt>
                <c:pt idx="12">
                  <c:v>5.7087206382598428</c:v>
                </c:pt>
                <c:pt idx="13">
                  <c:v>1.5947273359146024</c:v>
                </c:pt>
                <c:pt idx="14">
                  <c:v>0.61447966188771375</c:v>
                </c:pt>
                <c:pt idx="15">
                  <c:v>17.254308354407407</c:v>
                </c:pt>
                <c:pt idx="16">
                  <c:v>38.048459389884172</c:v>
                </c:pt>
                <c:pt idx="17">
                  <c:v>0.15197294337022643</c:v>
                </c:pt>
                <c:pt idx="18">
                  <c:v>0</c:v>
                </c:pt>
                <c:pt idx="19">
                  <c:v>0</c:v>
                </c:pt>
                <c:pt idx="20">
                  <c:v>0.18673736035980487</c:v>
                </c:pt>
                <c:pt idx="21">
                  <c:v>9.8482761188794041E-3</c:v>
                </c:pt>
                <c:pt idx="22">
                  <c:v>0</c:v>
                </c:pt>
                <c:pt idx="23">
                  <c:v>7.7754873361395721E-3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0.19452857762425724</c:v>
                </c:pt>
                <c:pt idx="28">
                  <c:v>5.9823409494333015</c:v>
                </c:pt>
                <c:pt idx="29">
                  <c:v>100</c:v>
                </c:pt>
                <c:pt idx="30">
                  <c:v>1.4216510995892226</c:v>
                </c:pt>
                <c:pt idx="31">
                  <c:v>2.2630467025328458</c:v>
                </c:pt>
                <c:pt idx="32">
                  <c:v>17.953899010033254</c:v>
                </c:pt>
                <c:pt idx="33">
                  <c:v>8.9460225099950413E-2</c:v>
                </c:pt>
                <c:pt idx="34">
                  <c:v>0.27193233157919389</c:v>
                </c:pt>
                <c:pt idx="35">
                  <c:v>0</c:v>
                </c:pt>
                <c:pt idx="36">
                  <c:v>5.4807514772332727E-3</c:v>
                </c:pt>
                <c:pt idx="37">
                  <c:v>6.0613021417792193E-2</c:v>
                </c:pt>
                <c:pt idx="38">
                  <c:v>4.5817533863560453E-2</c:v>
                </c:pt>
                <c:pt idx="39">
                  <c:v>0.20372428039666063</c:v>
                </c:pt>
                <c:pt idx="40">
                  <c:v>0</c:v>
                </c:pt>
                <c:pt idx="41">
                  <c:v>0.25882515327865208</c:v>
                </c:pt>
                <c:pt idx="42">
                  <c:v>0.12899285662775795</c:v>
                </c:pt>
                <c:pt idx="43">
                  <c:v>1.3280637467629526</c:v>
                </c:pt>
                <c:pt idx="44">
                  <c:v>0.17220031488846754</c:v>
                </c:pt>
                <c:pt idx="45">
                  <c:v>0.90878229724949289</c:v>
                </c:pt>
                <c:pt idx="46">
                  <c:v>5.8616039331867154E-2</c:v>
                </c:pt>
                <c:pt idx="47">
                  <c:v>0.15573746590041243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0.10487231420366247</c:v>
                </c:pt>
                <c:pt idx="52">
                  <c:v>0</c:v>
                </c:pt>
                <c:pt idx="53">
                  <c:v>0.38206022593392891</c:v>
                </c:pt>
                <c:pt idx="54">
                  <c:v>0.32066818110639916</c:v>
                </c:pt>
                <c:pt idx="55">
                  <c:v>0.73439831093546515</c:v>
                </c:pt>
                <c:pt idx="56">
                  <c:v>0.58002074448167662</c:v>
                </c:pt>
                <c:pt idx="57">
                  <c:v>3.7899316431407377</c:v>
                </c:pt>
                <c:pt idx="58">
                  <c:v>0.22938137084361071</c:v>
                </c:pt>
                <c:pt idx="59">
                  <c:v>0.70571551227909446</c:v>
                </c:pt>
                <c:pt idx="60">
                  <c:v>0.10055169202483918</c:v>
                </c:pt>
                <c:pt idx="61">
                  <c:v>0.46417567987276481</c:v>
                </c:pt>
                <c:pt idx="62">
                  <c:v>0.40590432485541639</c:v>
                </c:pt>
                <c:pt idx="63">
                  <c:v>0.38423121649429348</c:v>
                </c:pt>
                <c:pt idx="64">
                  <c:v>0.49690942017109352</c:v>
                </c:pt>
                <c:pt idx="65">
                  <c:v>0.25351134511130013</c:v>
                </c:pt>
                <c:pt idx="66">
                  <c:v>3.1719611550969945E-2</c:v>
                </c:pt>
                <c:pt idx="67">
                  <c:v>0.2381702706108382</c:v>
                </c:pt>
                <c:pt idx="68">
                  <c:v>0.15605663578704906</c:v>
                </c:pt>
                <c:pt idx="69">
                  <c:v>0.43616860743086533</c:v>
                </c:pt>
                <c:pt idx="70">
                  <c:v>0.57025704861451798</c:v>
                </c:pt>
                <c:pt idx="71">
                  <c:v>2.843958588784099</c:v>
                </c:pt>
                <c:pt idx="72">
                  <c:v>0.20881445074773128</c:v>
                </c:pt>
                <c:pt idx="73">
                  <c:v>8.2820483062781364E-2</c:v>
                </c:pt>
                <c:pt idx="74">
                  <c:v>0</c:v>
                </c:pt>
                <c:pt idx="75">
                  <c:v>0.20337848832798813</c:v>
                </c:pt>
                <c:pt idx="76">
                  <c:v>8.8520309583679582E-2</c:v>
                </c:pt>
                <c:pt idx="77">
                  <c:v>0.33363377171511349</c:v>
                </c:pt>
                <c:pt idx="78">
                  <c:v>0.36686860107026326</c:v>
                </c:pt>
                <c:pt idx="79">
                  <c:v>0.11279583550750964</c:v>
                </c:pt>
                <c:pt idx="80">
                  <c:v>0.19057238808777605</c:v>
                </c:pt>
                <c:pt idx="81">
                  <c:v>0.1466062238687334</c:v>
                </c:pt>
                <c:pt idx="82">
                  <c:v>0.12340928521416047</c:v>
                </c:pt>
                <c:pt idx="83">
                  <c:v>0.37158807658114118</c:v>
                </c:pt>
                <c:pt idx="84">
                  <c:v>0.9025224368056487</c:v>
                </c:pt>
                <c:pt idx="85">
                  <c:v>2.8569854111341977</c:v>
                </c:pt>
                <c:pt idx="86">
                  <c:v>0.33801151310476152</c:v>
                </c:pt>
                <c:pt idx="87">
                  <c:v>7.3235723936146566E-2</c:v>
                </c:pt>
                <c:pt idx="88">
                  <c:v>1.1398938525521953</c:v>
                </c:pt>
                <c:pt idx="89">
                  <c:v>3.3500636120336282</c:v>
                </c:pt>
                <c:pt idx="90">
                  <c:v>0.30425766731318743</c:v>
                </c:pt>
                <c:pt idx="91">
                  <c:v>0.53489653141999083</c:v>
                </c:pt>
                <c:pt idx="92">
                  <c:v>3.501568543373846E-2</c:v>
                </c:pt>
                <c:pt idx="93">
                  <c:v>0.1517668271261258</c:v>
                </c:pt>
                <c:pt idx="94">
                  <c:v>0.16916759628779315</c:v>
                </c:pt>
                <c:pt idx="95">
                  <c:v>0.28463988900294501</c:v>
                </c:pt>
                <c:pt idx="96">
                  <c:v>7.8341662072927615E-2</c:v>
                </c:pt>
                <c:pt idx="97">
                  <c:v>0.41689723672860379</c:v>
                </c:pt>
                <c:pt idx="98">
                  <c:v>0</c:v>
                </c:pt>
                <c:pt idx="99">
                  <c:v>0.41630077819382594</c:v>
                </c:pt>
                <c:pt idx="100">
                  <c:v>0.29844124628385693</c:v>
                </c:pt>
                <c:pt idx="101">
                  <c:v>0.61116997327815747</c:v>
                </c:pt>
                <c:pt idx="102">
                  <c:v>8.4378728335109149E-2</c:v>
                </c:pt>
                <c:pt idx="103">
                  <c:v>0.17650963589450527</c:v>
                </c:pt>
                <c:pt idx="104">
                  <c:v>0.21367575294440985</c:v>
                </c:pt>
                <c:pt idx="105">
                  <c:v>2.1247302713672402</c:v>
                </c:pt>
                <c:pt idx="106">
                  <c:v>3.623648976069207</c:v>
                </c:pt>
                <c:pt idx="107">
                  <c:v>0.78099833821486719</c:v>
                </c:pt>
                <c:pt idx="108">
                  <c:v>0.18401464926273989</c:v>
                </c:pt>
                <c:pt idx="109">
                  <c:v>0.14877576639684828</c:v>
                </c:pt>
                <c:pt idx="110">
                  <c:v>0.24258410222995982</c:v>
                </c:pt>
                <c:pt idx="111">
                  <c:v>0.16043071606628162</c:v>
                </c:pt>
                <c:pt idx="112">
                  <c:v>2.2005711017714926</c:v>
                </c:pt>
                <c:pt idx="113">
                  <c:v>6.3286448191421636</c:v>
                </c:pt>
                <c:pt idx="114">
                  <c:v>0.86105806626955017</c:v>
                </c:pt>
                <c:pt idx="115">
                  <c:v>0.74910846653143159</c:v>
                </c:pt>
                <c:pt idx="116">
                  <c:v>0.65722095310391371</c:v>
                </c:pt>
                <c:pt idx="117">
                  <c:v>1.5158544638048062</c:v>
                </c:pt>
                <c:pt idx="118">
                  <c:v>1.7545031755775644</c:v>
                </c:pt>
                <c:pt idx="119">
                  <c:v>1.3460998724018349</c:v>
                </c:pt>
                <c:pt idx="120">
                  <c:v>1.6225810461793273</c:v>
                </c:pt>
                <c:pt idx="121">
                  <c:v>2.0810092432962031</c:v>
                </c:pt>
                <c:pt idx="122">
                  <c:v>0.48887737863486291</c:v>
                </c:pt>
                <c:pt idx="123">
                  <c:v>0.38563282690564987</c:v>
                </c:pt>
                <c:pt idx="124">
                  <c:v>0.44477251539240642</c:v>
                </c:pt>
                <c:pt idx="125">
                  <c:v>1.8533696802949828</c:v>
                </c:pt>
                <c:pt idx="126">
                  <c:v>5.8092729196629822</c:v>
                </c:pt>
                <c:pt idx="127">
                  <c:v>12.896405204425211</c:v>
                </c:pt>
                <c:pt idx="128">
                  <c:v>1.705463291066303</c:v>
                </c:pt>
                <c:pt idx="129">
                  <c:v>0.52732493533152147</c:v>
                </c:pt>
                <c:pt idx="130">
                  <c:v>0.27818712326828843</c:v>
                </c:pt>
                <c:pt idx="131">
                  <c:v>0.56658256474834146</c:v>
                </c:pt>
                <c:pt idx="132">
                  <c:v>0.46267732639281345</c:v>
                </c:pt>
                <c:pt idx="133">
                  <c:v>0.76806650238392515</c:v>
                </c:pt>
                <c:pt idx="134">
                  <c:v>0.93890650262531627</c:v>
                </c:pt>
                <c:pt idx="135">
                  <c:v>1.0670018732260664</c:v>
                </c:pt>
                <c:pt idx="136">
                  <c:v>0.75982657965431577</c:v>
                </c:pt>
                <c:pt idx="137">
                  <c:v>0.41633276628952215</c:v>
                </c:pt>
                <c:pt idx="138">
                  <c:v>0.1118535484624836</c:v>
                </c:pt>
                <c:pt idx="139">
                  <c:v>0.59741892102442762</c:v>
                </c:pt>
                <c:pt idx="140">
                  <c:v>4.8336959944076829</c:v>
                </c:pt>
                <c:pt idx="141">
                  <c:v>12.389215864976988</c:v>
                </c:pt>
                <c:pt idx="142">
                  <c:v>1.2144248296211457</c:v>
                </c:pt>
                <c:pt idx="143">
                  <c:v>0.36269737520773376</c:v>
                </c:pt>
                <c:pt idx="144">
                  <c:v>0.15737365178846213</c:v>
                </c:pt>
                <c:pt idx="145">
                  <c:v>0.21643897491191219</c:v>
                </c:pt>
                <c:pt idx="146">
                  <c:v>0.16699694241842242</c:v>
                </c:pt>
                <c:pt idx="147">
                  <c:v>0.26983556645874274</c:v>
                </c:pt>
                <c:pt idx="148">
                  <c:v>0.17104922993682556</c:v>
                </c:pt>
                <c:pt idx="149">
                  <c:v>0.42606160547822891</c:v>
                </c:pt>
                <c:pt idx="150">
                  <c:v>0.6749101700182506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0.61508603840029208</c:v>
                </c:pt>
                <c:pt idx="155">
                  <c:v>1.2076681706273003</c:v>
                </c:pt>
                <c:pt idx="156">
                  <c:v>0.24345051112669183</c:v>
                </c:pt>
                <c:pt idx="157">
                  <c:v>0</c:v>
                </c:pt>
                <c:pt idx="158">
                  <c:v>0.19667605216349196</c:v>
                </c:pt>
                <c:pt idx="159">
                  <c:v>0.28076866250792937</c:v>
                </c:pt>
                <c:pt idx="160">
                  <c:v>0.63317280357022199</c:v>
                </c:pt>
                <c:pt idx="161">
                  <c:v>0.17745017383901013</c:v>
                </c:pt>
                <c:pt idx="162">
                  <c:v>0.26303982681798999</c:v>
                </c:pt>
                <c:pt idx="163">
                  <c:v>0.42040457830375405</c:v>
                </c:pt>
                <c:pt idx="164">
                  <c:v>0.26887550365917096</c:v>
                </c:pt>
                <c:pt idx="165">
                  <c:v>0.18778806679157337</c:v>
                </c:pt>
                <c:pt idx="166">
                  <c:v>0.28447844767358654</c:v>
                </c:pt>
                <c:pt idx="167">
                  <c:v>0.32812653788942753</c:v>
                </c:pt>
                <c:pt idx="168">
                  <c:v>0.46382678298504765</c:v>
                </c:pt>
                <c:pt idx="169">
                  <c:v>0.87544371804272769</c:v>
                </c:pt>
                <c:pt idx="170">
                  <c:v>0.23826781970495176</c:v>
                </c:pt>
                <c:pt idx="171">
                  <c:v>0.14128261591304495</c:v>
                </c:pt>
                <c:pt idx="172">
                  <c:v>8.0311294249441195E-2</c:v>
                </c:pt>
                <c:pt idx="173">
                  <c:v>1.7372388021183256E-2</c:v>
                </c:pt>
                <c:pt idx="174">
                  <c:v>0.14817626887347926</c:v>
                </c:pt>
                <c:pt idx="175">
                  <c:v>0.30700245112734464</c:v>
                </c:pt>
                <c:pt idx="176">
                  <c:v>0.18936646315618672</c:v>
                </c:pt>
                <c:pt idx="177">
                  <c:v>0.51508565490258351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24.72227951899329</c:v>
                </c:pt>
                <c:pt idx="182">
                  <c:v>39.242717475906652</c:v>
                </c:pt>
                <c:pt idx="183">
                  <c:v>5.55754231008462</c:v>
                </c:pt>
                <c:pt idx="184">
                  <c:v>2.3571459375251176</c:v>
                </c:pt>
                <c:pt idx="185">
                  <c:v>0.31931142073326696</c:v>
                </c:pt>
                <c:pt idx="186">
                  <c:v>0.25864014642192951</c:v>
                </c:pt>
                <c:pt idx="187">
                  <c:v>0.14672042081418576</c:v>
                </c:pt>
                <c:pt idx="188">
                  <c:v>0.28544282950245764</c:v>
                </c:pt>
                <c:pt idx="189">
                  <c:v>0.37600608777634925</c:v>
                </c:pt>
                <c:pt idx="190">
                  <c:v>0.33892732210691373</c:v>
                </c:pt>
                <c:pt idx="191">
                  <c:v>0.16200605596112475</c:v>
                </c:pt>
                <c:pt idx="192">
                  <c:v>2.2213535385375476</c:v>
                </c:pt>
                <c:pt idx="193">
                  <c:v>2.5572299821840483</c:v>
                </c:pt>
                <c:pt idx="194">
                  <c:v>0.61508637810783362</c:v>
                </c:pt>
                <c:pt idx="195">
                  <c:v>0.46303825044789343</c:v>
                </c:pt>
                <c:pt idx="196">
                  <c:v>4.994278422536632E-2</c:v>
                </c:pt>
                <c:pt idx="197">
                  <c:v>1.5490577439586011</c:v>
                </c:pt>
                <c:pt idx="198">
                  <c:v>0.55280917831529264</c:v>
                </c:pt>
                <c:pt idx="199">
                  <c:v>0.28234917134279858</c:v>
                </c:pt>
                <c:pt idx="200">
                  <c:v>0.54159285208273167</c:v>
                </c:pt>
                <c:pt idx="201">
                  <c:v>0.29037013860761474</c:v>
                </c:pt>
                <c:pt idx="202">
                  <c:v>0.2933621135301771</c:v>
                </c:pt>
                <c:pt idx="203">
                  <c:v>5.0625963259709431E-2</c:v>
                </c:pt>
                <c:pt idx="204">
                  <c:v>0.18142293202002521</c:v>
                </c:pt>
                <c:pt idx="205">
                  <c:v>0.20868742926810144</c:v>
                </c:pt>
                <c:pt idx="206">
                  <c:v>0.15574120937681812</c:v>
                </c:pt>
                <c:pt idx="207">
                  <c:v>0.20906742514153009</c:v>
                </c:pt>
                <c:pt idx="208">
                  <c:v>0.35190588163198228</c:v>
                </c:pt>
                <c:pt idx="209">
                  <c:v>0.90735060029215453</c:v>
                </c:pt>
                <c:pt idx="210">
                  <c:v>0.98377397179842041</c:v>
                </c:pt>
                <c:pt idx="211">
                  <c:v>1.8911773438447119</c:v>
                </c:pt>
                <c:pt idx="212">
                  <c:v>0.59026846489049711</c:v>
                </c:pt>
                <c:pt idx="213">
                  <c:v>0.46831084991347144</c:v>
                </c:pt>
                <c:pt idx="214">
                  <c:v>7.7225862445220228E-2</c:v>
                </c:pt>
                <c:pt idx="215">
                  <c:v>0.11644929087836317</c:v>
                </c:pt>
                <c:pt idx="216">
                  <c:v>0</c:v>
                </c:pt>
                <c:pt idx="217">
                  <c:v>0</c:v>
                </c:pt>
                <c:pt idx="218">
                  <c:v>0.13139238910113438</c:v>
                </c:pt>
                <c:pt idx="219">
                  <c:v>0.1785163918613317</c:v>
                </c:pt>
                <c:pt idx="220">
                  <c:v>0.32508685478493349</c:v>
                </c:pt>
                <c:pt idx="221">
                  <c:v>0.30102710321093595</c:v>
                </c:pt>
                <c:pt idx="222">
                  <c:v>0.73522758874617267</c:v>
                </c:pt>
                <c:pt idx="223">
                  <c:v>1.7815726588629919</c:v>
                </c:pt>
                <c:pt idx="224">
                  <c:v>21.071172596286761</c:v>
                </c:pt>
                <c:pt idx="225">
                  <c:v>62.088714447750213</c:v>
                </c:pt>
                <c:pt idx="226">
                  <c:v>11.860156574976896</c:v>
                </c:pt>
                <c:pt idx="227">
                  <c:v>0.80977549157969808</c:v>
                </c:pt>
                <c:pt idx="228">
                  <c:v>0.90463273794267907</c:v>
                </c:pt>
                <c:pt idx="229">
                  <c:v>0.61467297641984664</c:v>
                </c:pt>
                <c:pt idx="230">
                  <c:v>0.25229885327894103</c:v>
                </c:pt>
                <c:pt idx="231">
                  <c:v>0.51424961688381721</c:v>
                </c:pt>
                <c:pt idx="232">
                  <c:v>0.77705395026510837</c:v>
                </c:pt>
                <c:pt idx="233">
                  <c:v>3.4068565521578893E-2</c:v>
                </c:pt>
                <c:pt idx="234">
                  <c:v>0.22059909656472484</c:v>
                </c:pt>
                <c:pt idx="235">
                  <c:v>0.20591058068724361</c:v>
                </c:pt>
                <c:pt idx="236">
                  <c:v>0.29114923817062965</c:v>
                </c:pt>
                <c:pt idx="237">
                  <c:v>0.30365184333582435</c:v>
                </c:pt>
                <c:pt idx="238">
                  <c:v>1.3537931791307019</c:v>
                </c:pt>
                <c:pt idx="239">
                  <c:v>3.7865856248322745</c:v>
                </c:pt>
                <c:pt idx="240">
                  <c:v>1.0182508708819036</c:v>
                </c:pt>
                <c:pt idx="241">
                  <c:v>0.61661294054209004</c:v>
                </c:pt>
                <c:pt idx="242">
                  <c:v>8.930110375918926E-2</c:v>
                </c:pt>
                <c:pt idx="243">
                  <c:v>1.8069388217656579E-2</c:v>
                </c:pt>
                <c:pt idx="244">
                  <c:v>0.11203991909946401</c:v>
                </c:pt>
                <c:pt idx="245">
                  <c:v>0.13704755523531778</c:v>
                </c:pt>
                <c:pt idx="246">
                  <c:v>0</c:v>
                </c:pt>
                <c:pt idx="247">
                  <c:v>4.6484549109866907E-2</c:v>
                </c:pt>
                <c:pt idx="248">
                  <c:v>0.92782292810670652</c:v>
                </c:pt>
                <c:pt idx="249">
                  <c:v>0.42308269221366362</c:v>
                </c:pt>
                <c:pt idx="250">
                  <c:v>1.8055370105294191</c:v>
                </c:pt>
                <c:pt idx="251">
                  <c:v>2.924397184074671</c:v>
                </c:pt>
                <c:pt idx="252">
                  <c:v>9.511524193007304</c:v>
                </c:pt>
                <c:pt idx="253">
                  <c:v>32.563183372387293</c:v>
                </c:pt>
                <c:pt idx="254">
                  <c:v>6.8954370789794099</c:v>
                </c:pt>
                <c:pt idx="255">
                  <c:v>0.75835286500596721</c:v>
                </c:pt>
                <c:pt idx="256">
                  <c:v>0.12992497314504037</c:v>
                </c:pt>
                <c:pt idx="257">
                  <c:v>0</c:v>
                </c:pt>
                <c:pt idx="258">
                  <c:v>5.2892468604718405E-2</c:v>
                </c:pt>
                <c:pt idx="259">
                  <c:v>1.5474796171337997</c:v>
                </c:pt>
                <c:pt idx="260">
                  <c:v>0.61117043412831307</c:v>
                </c:pt>
                <c:pt idx="261">
                  <c:v>0</c:v>
                </c:pt>
                <c:pt idx="262">
                  <c:v>0.25965779033378333</c:v>
                </c:pt>
                <c:pt idx="263">
                  <c:v>0.54471457409075963</c:v>
                </c:pt>
                <c:pt idx="264">
                  <c:v>0.12746635794248484</c:v>
                </c:pt>
                <c:pt idx="265">
                  <c:v>0.21579837195726945</c:v>
                </c:pt>
                <c:pt idx="266">
                  <c:v>0.45746565144046719</c:v>
                </c:pt>
                <c:pt idx="267">
                  <c:v>0.42993547176862928</c:v>
                </c:pt>
                <c:pt idx="268">
                  <c:v>0.38580273402818516</c:v>
                </c:pt>
                <c:pt idx="269">
                  <c:v>0.52499012192832595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75F-470F-87EB-BD4C5B61FF44}"/>
            </c:ext>
          </c:extLst>
        </c:ser>
        <c:ser>
          <c:idx val="20"/>
          <c:order val="20"/>
          <c:tx>
            <c:strRef>
              <c:f>'Mass Spectra pH 4 neg'!$V$1</c:f>
              <c:strCache>
                <c:ptCount val="1"/>
                <c:pt idx="0">
                  <c:v>Glenfiddich 12</c:v>
                </c:pt>
              </c:strCache>
            </c:strRef>
          </c:tx>
          <c:spPr>
            <a:ln w="95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neg'!$V$2:$V$271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7.2392363691784265</c:v>
                </c:pt>
                <c:pt idx="3">
                  <c:v>0</c:v>
                </c:pt>
                <c:pt idx="4">
                  <c:v>0</c:v>
                </c:pt>
                <c:pt idx="5">
                  <c:v>2.4038351051147804</c:v>
                </c:pt>
                <c:pt idx="6">
                  <c:v>0</c:v>
                </c:pt>
                <c:pt idx="7">
                  <c:v>0.56390240674747871</c:v>
                </c:pt>
                <c:pt idx="8">
                  <c:v>1.4028467497576335E-2</c:v>
                </c:pt>
                <c:pt idx="9">
                  <c:v>0</c:v>
                </c:pt>
                <c:pt idx="10">
                  <c:v>0</c:v>
                </c:pt>
                <c:pt idx="11">
                  <c:v>2.069534172844457</c:v>
                </c:pt>
                <c:pt idx="12">
                  <c:v>6.3095075049296394</c:v>
                </c:pt>
                <c:pt idx="13">
                  <c:v>3.0012807914958501</c:v>
                </c:pt>
                <c:pt idx="14">
                  <c:v>0.43535268102867075</c:v>
                </c:pt>
                <c:pt idx="15">
                  <c:v>11.186163037249949</c:v>
                </c:pt>
                <c:pt idx="16">
                  <c:v>33.288777400567973</c:v>
                </c:pt>
                <c:pt idx="17">
                  <c:v>0.17420340029615278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4.7240243897729788E-2</c:v>
                </c:pt>
                <c:pt idx="22">
                  <c:v>4.8478381691741913E-3</c:v>
                </c:pt>
                <c:pt idx="23">
                  <c:v>0</c:v>
                </c:pt>
                <c:pt idx="24">
                  <c:v>0</c:v>
                </c:pt>
                <c:pt idx="25">
                  <c:v>6.6618537816091339E-2</c:v>
                </c:pt>
                <c:pt idx="26">
                  <c:v>4.7442420068918266E-2</c:v>
                </c:pt>
                <c:pt idx="27">
                  <c:v>0.36220771133773555</c:v>
                </c:pt>
                <c:pt idx="28">
                  <c:v>7.1571997330992767</c:v>
                </c:pt>
                <c:pt idx="29">
                  <c:v>100</c:v>
                </c:pt>
                <c:pt idx="30">
                  <c:v>0</c:v>
                </c:pt>
                <c:pt idx="31">
                  <c:v>2.3140325633464758</c:v>
                </c:pt>
                <c:pt idx="32">
                  <c:v>14.83312349805043</c:v>
                </c:pt>
                <c:pt idx="33">
                  <c:v>0.12888032249472997</c:v>
                </c:pt>
                <c:pt idx="34">
                  <c:v>0.38324312914080894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4.9816436775340533E-2</c:v>
                </c:pt>
                <c:pt idx="39">
                  <c:v>0.25790534073137172</c:v>
                </c:pt>
                <c:pt idx="40">
                  <c:v>6.5030957683770652E-2</c:v>
                </c:pt>
                <c:pt idx="41">
                  <c:v>0.75019483575648171</c:v>
                </c:pt>
                <c:pt idx="42">
                  <c:v>0.23856349594007523</c:v>
                </c:pt>
                <c:pt idx="43">
                  <c:v>1.0677201745047731</c:v>
                </c:pt>
                <c:pt idx="44">
                  <c:v>0.24478381534139843</c:v>
                </c:pt>
                <c:pt idx="45">
                  <c:v>1.2704706037240492</c:v>
                </c:pt>
                <c:pt idx="46">
                  <c:v>0.18817948399991558</c:v>
                </c:pt>
                <c:pt idx="47">
                  <c:v>0.35222837158150216</c:v>
                </c:pt>
                <c:pt idx="48">
                  <c:v>2.4561139508923975E-2</c:v>
                </c:pt>
                <c:pt idx="49">
                  <c:v>0.16770584872711192</c:v>
                </c:pt>
                <c:pt idx="50">
                  <c:v>0</c:v>
                </c:pt>
                <c:pt idx="51">
                  <c:v>0.25990927205399733</c:v>
                </c:pt>
                <c:pt idx="52">
                  <c:v>0.32962873885834698</c:v>
                </c:pt>
                <c:pt idx="53">
                  <c:v>0.46366408288347943</c:v>
                </c:pt>
                <c:pt idx="54">
                  <c:v>0.16288123323937526</c:v>
                </c:pt>
                <c:pt idx="55">
                  <c:v>1.2189503783929132</c:v>
                </c:pt>
                <c:pt idx="56">
                  <c:v>0.91339437911048993</c:v>
                </c:pt>
                <c:pt idx="57">
                  <c:v>3.6147236052157248</c:v>
                </c:pt>
                <c:pt idx="58">
                  <c:v>0.65056424314875927</c:v>
                </c:pt>
                <c:pt idx="59">
                  <c:v>3.2694129914856962</c:v>
                </c:pt>
                <c:pt idx="60">
                  <c:v>0.30832032490264072</c:v>
                </c:pt>
                <c:pt idx="61">
                  <c:v>0.32322211385109223</c:v>
                </c:pt>
                <c:pt idx="62">
                  <c:v>0.25214501455239602</c:v>
                </c:pt>
                <c:pt idx="63">
                  <c:v>0.41573798840357501</c:v>
                </c:pt>
                <c:pt idx="64">
                  <c:v>0.31825015972481768</c:v>
                </c:pt>
                <c:pt idx="65">
                  <c:v>0.17723727617327076</c:v>
                </c:pt>
                <c:pt idx="66">
                  <c:v>0.4311095134702192</c:v>
                </c:pt>
                <c:pt idx="67">
                  <c:v>0.71293334143537901</c:v>
                </c:pt>
                <c:pt idx="68">
                  <c:v>0.48278353003316088</c:v>
                </c:pt>
                <c:pt idx="69">
                  <c:v>0.47746030801161404</c:v>
                </c:pt>
                <c:pt idx="70">
                  <c:v>0.78291096224094026</c:v>
                </c:pt>
                <c:pt idx="71">
                  <c:v>4.657317915429223</c:v>
                </c:pt>
                <c:pt idx="72">
                  <c:v>0.31561237523407698</c:v>
                </c:pt>
                <c:pt idx="73">
                  <c:v>0.12823287999308136</c:v>
                </c:pt>
                <c:pt idx="74">
                  <c:v>0</c:v>
                </c:pt>
                <c:pt idx="75">
                  <c:v>0.28097676287151546</c:v>
                </c:pt>
                <c:pt idx="76">
                  <c:v>6.5971771108501318E-2</c:v>
                </c:pt>
                <c:pt idx="77">
                  <c:v>0.21686946421261574</c:v>
                </c:pt>
                <c:pt idx="78">
                  <c:v>0.37965036330100049</c:v>
                </c:pt>
                <c:pt idx="79">
                  <c:v>0</c:v>
                </c:pt>
                <c:pt idx="80">
                  <c:v>0</c:v>
                </c:pt>
                <c:pt idx="81">
                  <c:v>0.55406580592844534</c:v>
                </c:pt>
                <c:pt idx="82">
                  <c:v>8.6439180018103537E-2</c:v>
                </c:pt>
                <c:pt idx="83">
                  <c:v>0.30872821598280836</c:v>
                </c:pt>
                <c:pt idx="84">
                  <c:v>0.64882373023078554</c:v>
                </c:pt>
                <c:pt idx="85">
                  <c:v>2.4189050070162437</c:v>
                </c:pt>
                <c:pt idx="86">
                  <c:v>0.302791608613737</c:v>
                </c:pt>
                <c:pt idx="87">
                  <c:v>0.14202681830529393</c:v>
                </c:pt>
                <c:pt idx="88">
                  <c:v>2.9929472329599474</c:v>
                </c:pt>
                <c:pt idx="89">
                  <c:v>4.7408702524919821</c:v>
                </c:pt>
                <c:pt idx="90">
                  <c:v>0.34366840097325052</c:v>
                </c:pt>
                <c:pt idx="91">
                  <c:v>0.85938867842344935</c:v>
                </c:pt>
                <c:pt idx="92">
                  <c:v>0.21329950271504688</c:v>
                </c:pt>
                <c:pt idx="93">
                  <c:v>0.24806655873754191</c:v>
                </c:pt>
                <c:pt idx="94">
                  <c:v>0.50617321142715255</c:v>
                </c:pt>
                <c:pt idx="95">
                  <c:v>0.32060082474847096</c:v>
                </c:pt>
                <c:pt idx="96">
                  <c:v>0.31132635970372363</c:v>
                </c:pt>
                <c:pt idx="97">
                  <c:v>0.72021548650883671</c:v>
                </c:pt>
                <c:pt idx="98">
                  <c:v>0.36694569502962343</c:v>
                </c:pt>
                <c:pt idx="99">
                  <c:v>1.2438018584571817</c:v>
                </c:pt>
                <c:pt idx="100">
                  <c:v>0.23113605575559265</c:v>
                </c:pt>
                <c:pt idx="101">
                  <c:v>0.55411299170070083</c:v>
                </c:pt>
                <c:pt idx="102">
                  <c:v>6.9556440154977486E-2</c:v>
                </c:pt>
                <c:pt idx="103">
                  <c:v>3.7947733516709818E-2</c:v>
                </c:pt>
                <c:pt idx="104">
                  <c:v>0.25481435008587022</c:v>
                </c:pt>
                <c:pt idx="105">
                  <c:v>2.5940715539896719</c:v>
                </c:pt>
                <c:pt idx="106">
                  <c:v>4.1622656065726629</c:v>
                </c:pt>
                <c:pt idx="107">
                  <c:v>0.88342779505376079</c:v>
                </c:pt>
                <c:pt idx="108">
                  <c:v>0.12445079368371202</c:v>
                </c:pt>
                <c:pt idx="109">
                  <c:v>7.6178013276332335E-2</c:v>
                </c:pt>
                <c:pt idx="110">
                  <c:v>0</c:v>
                </c:pt>
                <c:pt idx="111">
                  <c:v>0.449926121182534</c:v>
                </c:pt>
                <c:pt idx="112">
                  <c:v>2.7512495821882572</c:v>
                </c:pt>
                <c:pt idx="113">
                  <c:v>7.3670814395066788</c:v>
                </c:pt>
                <c:pt idx="114">
                  <c:v>0.77184504467252779</c:v>
                </c:pt>
                <c:pt idx="115">
                  <c:v>0.93714326599037523</c:v>
                </c:pt>
                <c:pt idx="116">
                  <c:v>0.35972668924130635</c:v>
                </c:pt>
                <c:pt idx="117">
                  <c:v>0.86870900478346647</c:v>
                </c:pt>
                <c:pt idx="118">
                  <c:v>1.9903040735678275</c:v>
                </c:pt>
                <c:pt idx="119">
                  <c:v>0.84007795876835567</c:v>
                </c:pt>
                <c:pt idx="120">
                  <c:v>1.9190666270153787</c:v>
                </c:pt>
                <c:pt idx="121">
                  <c:v>2.494227263053709</c:v>
                </c:pt>
                <c:pt idx="122">
                  <c:v>0.98534751006856025</c:v>
                </c:pt>
                <c:pt idx="123">
                  <c:v>0.68879738462911133</c:v>
                </c:pt>
                <c:pt idx="124">
                  <c:v>0.54990113589681167</c:v>
                </c:pt>
                <c:pt idx="125">
                  <c:v>1.8994327457203626</c:v>
                </c:pt>
                <c:pt idx="126">
                  <c:v>9.5909142644307988</c:v>
                </c:pt>
                <c:pt idx="127">
                  <c:v>16.200803196820086</c:v>
                </c:pt>
                <c:pt idx="128">
                  <c:v>1.7409965615603433</c:v>
                </c:pt>
                <c:pt idx="129">
                  <c:v>0</c:v>
                </c:pt>
                <c:pt idx="130">
                  <c:v>0.25017101680014908</c:v>
                </c:pt>
                <c:pt idx="131">
                  <c:v>0.29659224757184133</c:v>
                </c:pt>
                <c:pt idx="132">
                  <c:v>0.71622704120108227</c:v>
                </c:pt>
                <c:pt idx="133">
                  <c:v>0.85277946941174199</c:v>
                </c:pt>
                <c:pt idx="134">
                  <c:v>1.4964240802064637</c:v>
                </c:pt>
                <c:pt idx="135">
                  <c:v>1.4196349497774592</c:v>
                </c:pt>
                <c:pt idx="136">
                  <c:v>1.2729103300728728</c:v>
                </c:pt>
                <c:pt idx="137">
                  <c:v>1.1148470765450598</c:v>
                </c:pt>
                <c:pt idx="138">
                  <c:v>0.46220459751053783</c:v>
                </c:pt>
                <c:pt idx="139">
                  <c:v>1.0076824163769242</c:v>
                </c:pt>
                <c:pt idx="140">
                  <c:v>9.8875475347615431</c:v>
                </c:pt>
                <c:pt idx="141">
                  <c:v>23.345202470417917</c:v>
                </c:pt>
                <c:pt idx="142">
                  <c:v>2.6151455481380941</c:v>
                </c:pt>
                <c:pt idx="143">
                  <c:v>1.0909620116971388</c:v>
                </c:pt>
                <c:pt idx="144">
                  <c:v>0</c:v>
                </c:pt>
                <c:pt idx="145">
                  <c:v>0.25846636926758565</c:v>
                </c:pt>
                <c:pt idx="146">
                  <c:v>0</c:v>
                </c:pt>
                <c:pt idx="147">
                  <c:v>2.8713360364259394E-2</c:v>
                </c:pt>
                <c:pt idx="148">
                  <c:v>0.22001679181361225</c:v>
                </c:pt>
                <c:pt idx="149">
                  <c:v>0.53773960761605288</c:v>
                </c:pt>
                <c:pt idx="150">
                  <c:v>0.8334873431978288</c:v>
                </c:pt>
                <c:pt idx="151">
                  <c:v>0.406894887598231</c:v>
                </c:pt>
                <c:pt idx="152">
                  <c:v>0</c:v>
                </c:pt>
                <c:pt idx="153">
                  <c:v>0</c:v>
                </c:pt>
                <c:pt idx="154">
                  <c:v>1.1400603176235704</c:v>
                </c:pt>
                <c:pt idx="155">
                  <c:v>3.4893194618642154</c:v>
                </c:pt>
                <c:pt idx="156">
                  <c:v>0.40876798114847135</c:v>
                </c:pt>
                <c:pt idx="157">
                  <c:v>0.33884625401928953</c:v>
                </c:pt>
                <c:pt idx="158">
                  <c:v>0.22143971909332422</c:v>
                </c:pt>
                <c:pt idx="159">
                  <c:v>0</c:v>
                </c:pt>
                <c:pt idx="160">
                  <c:v>0.16227032995934271</c:v>
                </c:pt>
                <c:pt idx="161">
                  <c:v>0.11102295783387643</c:v>
                </c:pt>
                <c:pt idx="162">
                  <c:v>9.7114662006983973E-2</c:v>
                </c:pt>
                <c:pt idx="163">
                  <c:v>0</c:v>
                </c:pt>
                <c:pt idx="164">
                  <c:v>7.4053365142199526E-2</c:v>
                </c:pt>
                <c:pt idx="165">
                  <c:v>0.25717376553847759</c:v>
                </c:pt>
                <c:pt idx="166">
                  <c:v>0.48980314317951495</c:v>
                </c:pt>
                <c:pt idx="167">
                  <c:v>0.65776912572454016</c:v>
                </c:pt>
                <c:pt idx="168">
                  <c:v>1.3114990118946326</c:v>
                </c:pt>
                <c:pt idx="169">
                  <c:v>2.1887234116656678</c:v>
                </c:pt>
                <c:pt idx="170">
                  <c:v>0.79249699652657357</c:v>
                </c:pt>
                <c:pt idx="171">
                  <c:v>0.64969661271277956</c:v>
                </c:pt>
                <c:pt idx="172">
                  <c:v>0.16881807595582926</c:v>
                </c:pt>
                <c:pt idx="173">
                  <c:v>5.1865234814583668E-2</c:v>
                </c:pt>
                <c:pt idx="174">
                  <c:v>0.1434350700252697</c:v>
                </c:pt>
                <c:pt idx="175">
                  <c:v>0.26077117136228439</c:v>
                </c:pt>
                <c:pt idx="176">
                  <c:v>0.30510379591788739</c:v>
                </c:pt>
                <c:pt idx="177">
                  <c:v>0.6301651316071647</c:v>
                </c:pt>
                <c:pt idx="178">
                  <c:v>0.64121441361348475</c:v>
                </c:pt>
                <c:pt idx="179">
                  <c:v>0</c:v>
                </c:pt>
                <c:pt idx="180">
                  <c:v>0</c:v>
                </c:pt>
                <c:pt idx="181">
                  <c:v>35.654257210579026</c:v>
                </c:pt>
                <c:pt idx="182">
                  <c:v>41.5169403335751</c:v>
                </c:pt>
                <c:pt idx="183">
                  <c:v>9.4440027009165952</c:v>
                </c:pt>
                <c:pt idx="184">
                  <c:v>2.861278513594848</c:v>
                </c:pt>
                <c:pt idx="185">
                  <c:v>0.54924382879353917</c:v>
                </c:pt>
                <c:pt idx="186">
                  <c:v>0.18483931818220495</c:v>
                </c:pt>
                <c:pt idx="187">
                  <c:v>0.22627073093317898</c:v>
                </c:pt>
                <c:pt idx="188">
                  <c:v>0.39122847619319834</c:v>
                </c:pt>
                <c:pt idx="189">
                  <c:v>0.98367721568211253</c:v>
                </c:pt>
                <c:pt idx="190">
                  <c:v>1.2138911958619276</c:v>
                </c:pt>
                <c:pt idx="191">
                  <c:v>0.26176226236167505</c:v>
                </c:pt>
                <c:pt idx="192">
                  <c:v>2.3042496475454279</c:v>
                </c:pt>
                <c:pt idx="193">
                  <c:v>3.262157165940974</c:v>
                </c:pt>
                <c:pt idx="194">
                  <c:v>0.87654872951209217</c:v>
                </c:pt>
                <c:pt idx="195">
                  <c:v>0</c:v>
                </c:pt>
                <c:pt idx="196">
                  <c:v>0.69234394630515639</c:v>
                </c:pt>
                <c:pt idx="197">
                  <c:v>3.6533424176514684</c:v>
                </c:pt>
                <c:pt idx="198">
                  <c:v>4.531842681039637E-2</c:v>
                </c:pt>
                <c:pt idx="199">
                  <c:v>0.18882405576543426</c:v>
                </c:pt>
                <c:pt idx="200">
                  <c:v>0.47347061178841976</c:v>
                </c:pt>
                <c:pt idx="201">
                  <c:v>0.22366872919426642</c:v>
                </c:pt>
                <c:pt idx="202">
                  <c:v>0.30711181266486631</c:v>
                </c:pt>
                <c:pt idx="203">
                  <c:v>0.10481727317881247</c:v>
                </c:pt>
                <c:pt idx="204">
                  <c:v>0.15931039615662779</c:v>
                </c:pt>
                <c:pt idx="205">
                  <c:v>0.17514039285160007</c:v>
                </c:pt>
                <c:pt idx="206">
                  <c:v>5.1221032650746193E-2</c:v>
                </c:pt>
                <c:pt idx="207">
                  <c:v>0</c:v>
                </c:pt>
                <c:pt idx="208">
                  <c:v>0.46855718050184553</c:v>
                </c:pt>
                <c:pt idx="209">
                  <c:v>0.43981556498162783</c:v>
                </c:pt>
                <c:pt idx="210">
                  <c:v>1.5810757558346831</c:v>
                </c:pt>
                <c:pt idx="211">
                  <c:v>5.3908966198369894</c:v>
                </c:pt>
                <c:pt idx="212">
                  <c:v>9.3434825134914856E-2</c:v>
                </c:pt>
                <c:pt idx="213">
                  <c:v>0.16445772339756071</c:v>
                </c:pt>
                <c:pt idx="214">
                  <c:v>0.11555897881530312</c:v>
                </c:pt>
                <c:pt idx="215">
                  <c:v>0.12813104916251078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0.57046391543392194</c:v>
                </c:pt>
                <c:pt idx="223">
                  <c:v>1.2593418202711066</c:v>
                </c:pt>
                <c:pt idx="224">
                  <c:v>32.725544578353116</c:v>
                </c:pt>
                <c:pt idx="225">
                  <c:v>84.146087399276652</c:v>
                </c:pt>
                <c:pt idx="226">
                  <c:v>17.09092340059965</c:v>
                </c:pt>
                <c:pt idx="227">
                  <c:v>2.3600790635441129</c:v>
                </c:pt>
                <c:pt idx="228">
                  <c:v>0</c:v>
                </c:pt>
                <c:pt idx="229">
                  <c:v>4.3612239491445721E-2</c:v>
                </c:pt>
                <c:pt idx="230">
                  <c:v>0.29318736325369871</c:v>
                </c:pt>
                <c:pt idx="231">
                  <c:v>0.51356860231410428</c:v>
                </c:pt>
                <c:pt idx="232">
                  <c:v>0.40517018156018197</c:v>
                </c:pt>
                <c:pt idx="233">
                  <c:v>0.28538648334929478</c:v>
                </c:pt>
                <c:pt idx="234">
                  <c:v>0</c:v>
                </c:pt>
                <c:pt idx="235">
                  <c:v>7.6375822949062908E-2</c:v>
                </c:pt>
                <c:pt idx="236">
                  <c:v>0.22229443122096687</c:v>
                </c:pt>
                <c:pt idx="237">
                  <c:v>0.50398529978815021</c:v>
                </c:pt>
                <c:pt idx="238">
                  <c:v>2.675206822727128</c:v>
                </c:pt>
                <c:pt idx="239">
                  <c:v>4.4559001644332827</c:v>
                </c:pt>
                <c:pt idx="240">
                  <c:v>0.62491724358175771</c:v>
                </c:pt>
                <c:pt idx="241">
                  <c:v>0.15752129626173247</c:v>
                </c:pt>
                <c:pt idx="242">
                  <c:v>0</c:v>
                </c:pt>
                <c:pt idx="243">
                  <c:v>0.1172598851947954</c:v>
                </c:pt>
                <c:pt idx="244">
                  <c:v>0</c:v>
                </c:pt>
                <c:pt idx="245">
                  <c:v>4.0375125316037958E-2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0.16629924739015997</c:v>
                </c:pt>
                <c:pt idx="250">
                  <c:v>3.747841657742593</c:v>
                </c:pt>
                <c:pt idx="251">
                  <c:v>3.7454941895637197</c:v>
                </c:pt>
                <c:pt idx="252">
                  <c:v>18.741067837136175</c:v>
                </c:pt>
                <c:pt idx="253">
                  <c:v>45.005728008682567</c:v>
                </c:pt>
                <c:pt idx="254">
                  <c:v>8.092474862506247</c:v>
                </c:pt>
                <c:pt idx="255">
                  <c:v>0.78090470384946031</c:v>
                </c:pt>
                <c:pt idx="256">
                  <c:v>0</c:v>
                </c:pt>
                <c:pt idx="257">
                  <c:v>0.14153863512833317</c:v>
                </c:pt>
                <c:pt idx="258">
                  <c:v>0.87466954246008233</c:v>
                </c:pt>
                <c:pt idx="259">
                  <c:v>2.6993484994587207</c:v>
                </c:pt>
                <c:pt idx="260">
                  <c:v>0</c:v>
                </c:pt>
                <c:pt idx="261">
                  <c:v>0</c:v>
                </c:pt>
                <c:pt idx="262">
                  <c:v>0.1476959645825198</c:v>
                </c:pt>
                <c:pt idx="263">
                  <c:v>0.21414281860398426</c:v>
                </c:pt>
                <c:pt idx="264">
                  <c:v>7.3558195650091102E-3</c:v>
                </c:pt>
                <c:pt idx="265">
                  <c:v>0.28895921965794735</c:v>
                </c:pt>
                <c:pt idx="266">
                  <c:v>0.46432273831352844</c:v>
                </c:pt>
                <c:pt idx="267">
                  <c:v>0.92233955693095371</c:v>
                </c:pt>
                <c:pt idx="268">
                  <c:v>0.55294985691066945</c:v>
                </c:pt>
                <c:pt idx="269">
                  <c:v>0.3857956194866804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75F-470F-87EB-BD4C5B61FF44}"/>
            </c:ext>
          </c:extLst>
        </c:ser>
        <c:ser>
          <c:idx val="21"/>
          <c:order val="21"/>
          <c:tx>
            <c:strRef>
              <c:f>'Mass Spectra pH 4 neg'!$W$1</c:f>
              <c:strCache>
                <c:ptCount val="1"/>
              </c:strCache>
            </c:strRef>
          </c:tx>
          <c:spPr>
            <a:ln w="95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neg'!$W$2:$W$271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6.9391628397724654</c:v>
                </c:pt>
                <c:pt idx="3">
                  <c:v>0</c:v>
                </c:pt>
                <c:pt idx="4">
                  <c:v>0</c:v>
                </c:pt>
                <c:pt idx="5">
                  <c:v>1.4608211719795381</c:v>
                </c:pt>
                <c:pt idx="6">
                  <c:v>0</c:v>
                </c:pt>
                <c:pt idx="7">
                  <c:v>0.71904804496957886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2.2257259232435982</c:v>
                </c:pt>
                <c:pt idx="12">
                  <c:v>5.4265193762573594</c:v>
                </c:pt>
                <c:pt idx="13">
                  <c:v>2.6792525836792831</c:v>
                </c:pt>
                <c:pt idx="14">
                  <c:v>0.32108893026261992</c:v>
                </c:pt>
                <c:pt idx="15">
                  <c:v>9.1535590601641861</c:v>
                </c:pt>
                <c:pt idx="16">
                  <c:v>28.891875916573134</c:v>
                </c:pt>
                <c:pt idx="17">
                  <c:v>0.35344631878041322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7.4500801064360566E-3</c:v>
                </c:pt>
                <c:pt idx="27">
                  <c:v>0.5414590110266686</c:v>
                </c:pt>
                <c:pt idx="28">
                  <c:v>4.3449689276806804</c:v>
                </c:pt>
                <c:pt idx="29">
                  <c:v>75.729427212705957</c:v>
                </c:pt>
                <c:pt idx="30">
                  <c:v>4.1724376512318617</c:v>
                </c:pt>
                <c:pt idx="31">
                  <c:v>2.2830999513136585</c:v>
                </c:pt>
                <c:pt idx="32">
                  <c:v>13.392886985115682</c:v>
                </c:pt>
                <c:pt idx="33">
                  <c:v>0</c:v>
                </c:pt>
                <c:pt idx="34">
                  <c:v>0.35302518006208505</c:v>
                </c:pt>
                <c:pt idx="35">
                  <c:v>0.12160074007172335</c:v>
                </c:pt>
                <c:pt idx="36">
                  <c:v>3.5614405646569716E-2</c:v>
                </c:pt>
                <c:pt idx="37">
                  <c:v>2.2442021153259939E-2</c:v>
                </c:pt>
                <c:pt idx="38">
                  <c:v>0.13507869297389835</c:v>
                </c:pt>
                <c:pt idx="39">
                  <c:v>0.33818398900727398</c:v>
                </c:pt>
                <c:pt idx="40">
                  <c:v>0.10571571553390972</c:v>
                </c:pt>
                <c:pt idx="41">
                  <c:v>0.40533381363696025</c:v>
                </c:pt>
                <c:pt idx="42">
                  <c:v>0.12852324609675161</c:v>
                </c:pt>
                <c:pt idx="43">
                  <c:v>1.4054068667684028</c:v>
                </c:pt>
                <c:pt idx="44">
                  <c:v>0.22021332935420024</c:v>
                </c:pt>
                <c:pt idx="45">
                  <c:v>1.2659009401872945</c:v>
                </c:pt>
                <c:pt idx="46">
                  <c:v>6.6055458052783095E-2</c:v>
                </c:pt>
                <c:pt idx="47">
                  <c:v>2.3660445862753524E-3</c:v>
                </c:pt>
                <c:pt idx="48">
                  <c:v>1.8005780737154918E-3</c:v>
                </c:pt>
                <c:pt idx="49">
                  <c:v>1.1800619187546312E-2</c:v>
                </c:pt>
                <c:pt idx="50">
                  <c:v>0</c:v>
                </c:pt>
                <c:pt idx="51">
                  <c:v>0.24178024024865119</c:v>
                </c:pt>
                <c:pt idx="52">
                  <c:v>0.1544664553850322</c:v>
                </c:pt>
                <c:pt idx="53">
                  <c:v>0.97985889262736758</c:v>
                </c:pt>
                <c:pt idx="54">
                  <c:v>0.28372516976710699</c:v>
                </c:pt>
                <c:pt idx="55">
                  <c:v>1.2942056762193757</c:v>
                </c:pt>
                <c:pt idx="56">
                  <c:v>1.6622185883029448</c:v>
                </c:pt>
                <c:pt idx="57">
                  <c:v>10.815951600027747</c:v>
                </c:pt>
                <c:pt idx="58">
                  <c:v>1.0436250180545712</c:v>
                </c:pt>
                <c:pt idx="59">
                  <c:v>3.9023677675245385</c:v>
                </c:pt>
                <c:pt idx="60">
                  <c:v>0.17834749284499732</c:v>
                </c:pt>
                <c:pt idx="61">
                  <c:v>0.59908862830071719</c:v>
                </c:pt>
                <c:pt idx="62">
                  <c:v>0.49280176359671712</c:v>
                </c:pt>
                <c:pt idx="63">
                  <c:v>0.90334562921407535</c:v>
                </c:pt>
                <c:pt idx="64">
                  <c:v>0.27866205923836618</c:v>
                </c:pt>
                <c:pt idx="65">
                  <c:v>0.41731885052438228</c:v>
                </c:pt>
                <c:pt idx="66">
                  <c:v>0.33847682069283974</c:v>
                </c:pt>
                <c:pt idx="67">
                  <c:v>0.55250290860856921</c:v>
                </c:pt>
                <c:pt idx="68">
                  <c:v>0.35145118655853319</c:v>
                </c:pt>
                <c:pt idx="69">
                  <c:v>0.30420711535134026</c:v>
                </c:pt>
                <c:pt idx="70">
                  <c:v>2.0907580201280473</c:v>
                </c:pt>
                <c:pt idx="71">
                  <c:v>10.818202079173972</c:v>
                </c:pt>
                <c:pt idx="72">
                  <c:v>0.84994232232232936</c:v>
                </c:pt>
                <c:pt idx="73">
                  <c:v>0.18208581593397538</c:v>
                </c:pt>
                <c:pt idx="74">
                  <c:v>0</c:v>
                </c:pt>
                <c:pt idx="75">
                  <c:v>0.11845708883131936</c:v>
                </c:pt>
                <c:pt idx="76">
                  <c:v>4.771589192859909E-2</c:v>
                </c:pt>
                <c:pt idx="77">
                  <c:v>0.34887619488204619</c:v>
                </c:pt>
                <c:pt idx="78">
                  <c:v>0.6073834998652331</c:v>
                </c:pt>
                <c:pt idx="79">
                  <c:v>0.26119553308253091</c:v>
                </c:pt>
                <c:pt idx="80">
                  <c:v>0.26327136032170662</c:v>
                </c:pt>
                <c:pt idx="81">
                  <c:v>0.44959159505428214</c:v>
                </c:pt>
                <c:pt idx="82">
                  <c:v>0.23781556271258711</c:v>
                </c:pt>
                <c:pt idx="83">
                  <c:v>0.43202456572558978</c:v>
                </c:pt>
                <c:pt idx="84">
                  <c:v>1.4854030061654739</c:v>
                </c:pt>
                <c:pt idx="85">
                  <c:v>5.0814019582448244</c:v>
                </c:pt>
                <c:pt idx="86">
                  <c:v>0.24780968137505455</c:v>
                </c:pt>
                <c:pt idx="87">
                  <c:v>0.19885427554703924</c:v>
                </c:pt>
                <c:pt idx="88">
                  <c:v>2.1651885125306602</c:v>
                </c:pt>
                <c:pt idx="89">
                  <c:v>5.0653872626893239</c:v>
                </c:pt>
                <c:pt idx="90">
                  <c:v>0.5821543040906163</c:v>
                </c:pt>
                <c:pt idx="91">
                  <c:v>0.93138498351857912</c:v>
                </c:pt>
                <c:pt idx="92">
                  <c:v>0.38478156814233155</c:v>
                </c:pt>
                <c:pt idx="93">
                  <c:v>0.49933388151692454</c:v>
                </c:pt>
                <c:pt idx="94">
                  <c:v>0.44700274304230098</c:v>
                </c:pt>
                <c:pt idx="95">
                  <c:v>0.36697389323983631</c:v>
                </c:pt>
                <c:pt idx="96">
                  <c:v>0.3113772950683531</c:v>
                </c:pt>
                <c:pt idx="97">
                  <c:v>0.61749113540241929</c:v>
                </c:pt>
                <c:pt idx="98">
                  <c:v>0.47356829370411829</c:v>
                </c:pt>
                <c:pt idx="99">
                  <c:v>2.0047902791913468</c:v>
                </c:pt>
                <c:pt idx="100">
                  <c:v>0.36219043169497284</c:v>
                </c:pt>
                <c:pt idx="101">
                  <c:v>0.39430037180848354</c:v>
                </c:pt>
                <c:pt idx="102">
                  <c:v>4.1200922093718194E-2</c:v>
                </c:pt>
                <c:pt idx="103">
                  <c:v>0.20249515795934075</c:v>
                </c:pt>
                <c:pt idx="104">
                  <c:v>0.20196717191744085</c:v>
                </c:pt>
                <c:pt idx="105">
                  <c:v>2.0954425711778648</c:v>
                </c:pt>
                <c:pt idx="106">
                  <c:v>3.8359291724913347</c:v>
                </c:pt>
                <c:pt idx="107">
                  <c:v>0.84737552582651088</c:v>
                </c:pt>
                <c:pt idx="108">
                  <c:v>0.43009496229322475</c:v>
                </c:pt>
                <c:pt idx="109">
                  <c:v>0.27194427649966268</c:v>
                </c:pt>
                <c:pt idx="110">
                  <c:v>0.46287803028878516</c:v>
                </c:pt>
                <c:pt idx="111">
                  <c:v>0.8717424578491062</c:v>
                </c:pt>
                <c:pt idx="112">
                  <c:v>8.9392462407654207</c:v>
                </c:pt>
                <c:pt idx="113">
                  <c:v>23.65692805069402</c:v>
                </c:pt>
                <c:pt idx="114">
                  <c:v>2.9087955847456395</c:v>
                </c:pt>
                <c:pt idx="115">
                  <c:v>1.1853924120397394</c:v>
                </c:pt>
                <c:pt idx="116">
                  <c:v>0.5502279048733183</c:v>
                </c:pt>
                <c:pt idx="117">
                  <c:v>1.2221321546139541</c:v>
                </c:pt>
                <c:pt idx="118">
                  <c:v>2.3697600266921741</c:v>
                </c:pt>
                <c:pt idx="119">
                  <c:v>1.5627063791555063</c:v>
                </c:pt>
                <c:pt idx="120">
                  <c:v>1.9369686137752202</c:v>
                </c:pt>
                <c:pt idx="121">
                  <c:v>2.3778084592543651</c:v>
                </c:pt>
                <c:pt idx="122">
                  <c:v>0.74681783085924436</c:v>
                </c:pt>
                <c:pt idx="123">
                  <c:v>1.0974215135516161</c:v>
                </c:pt>
                <c:pt idx="124">
                  <c:v>0.90839149008052267</c:v>
                </c:pt>
                <c:pt idx="125">
                  <c:v>2.8748328038297548</c:v>
                </c:pt>
                <c:pt idx="126">
                  <c:v>11.120250474862438</c:v>
                </c:pt>
                <c:pt idx="127">
                  <c:v>22.187204858939317</c:v>
                </c:pt>
                <c:pt idx="128">
                  <c:v>2.5628804735827728</c:v>
                </c:pt>
                <c:pt idx="129">
                  <c:v>1.1196458495097055</c:v>
                </c:pt>
                <c:pt idx="130">
                  <c:v>0.42949674594311632</c:v>
                </c:pt>
                <c:pt idx="131">
                  <c:v>0.50360971511444386</c:v>
                </c:pt>
                <c:pt idx="132">
                  <c:v>0.80235331783474739</c:v>
                </c:pt>
                <c:pt idx="133">
                  <c:v>1.0331338476058813</c:v>
                </c:pt>
                <c:pt idx="134">
                  <c:v>1.6245152701040846</c:v>
                </c:pt>
                <c:pt idx="135">
                  <c:v>2.0565267256586397</c:v>
                </c:pt>
                <c:pt idx="136">
                  <c:v>1.0454494051496186</c:v>
                </c:pt>
                <c:pt idx="137">
                  <c:v>1.1722275354906369</c:v>
                </c:pt>
                <c:pt idx="138">
                  <c:v>0.87065214202407692</c:v>
                </c:pt>
                <c:pt idx="139">
                  <c:v>1.4492614778301494</c:v>
                </c:pt>
                <c:pt idx="140">
                  <c:v>11.268001274359527</c:v>
                </c:pt>
                <c:pt idx="141">
                  <c:v>25.234650219520148</c:v>
                </c:pt>
                <c:pt idx="142">
                  <c:v>3.2241690831562066</c:v>
                </c:pt>
                <c:pt idx="143">
                  <c:v>0.69613995133649864</c:v>
                </c:pt>
                <c:pt idx="144">
                  <c:v>0.41333786237665199</c:v>
                </c:pt>
                <c:pt idx="145">
                  <c:v>0.29940731796231512</c:v>
                </c:pt>
                <c:pt idx="146">
                  <c:v>0.33390550167318139</c:v>
                </c:pt>
                <c:pt idx="147">
                  <c:v>0.48221764722660149</c:v>
                </c:pt>
                <c:pt idx="148">
                  <c:v>0.50392958200524629</c:v>
                </c:pt>
                <c:pt idx="149">
                  <c:v>0.7064313803332134</c:v>
                </c:pt>
                <c:pt idx="150">
                  <c:v>1.2235701854912755</c:v>
                </c:pt>
                <c:pt idx="151">
                  <c:v>1.1569340854360204</c:v>
                </c:pt>
                <c:pt idx="152">
                  <c:v>9.8509449977903854E-2</c:v>
                </c:pt>
                <c:pt idx="153">
                  <c:v>0.43231412188597357</c:v>
                </c:pt>
                <c:pt idx="154">
                  <c:v>1.7167886390211986</c:v>
                </c:pt>
                <c:pt idx="155">
                  <c:v>3.1309594360537489</c:v>
                </c:pt>
                <c:pt idx="156">
                  <c:v>0.93486675019198218</c:v>
                </c:pt>
                <c:pt idx="157">
                  <c:v>0.73220703223391426</c:v>
                </c:pt>
                <c:pt idx="158">
                  <c:v>0.27924180635558965</c:v>
                </c:pt>
                <c:pt idx="159">
                  <c:v>1.1356634578008995</c:v>
                </c:pt>
                <c:pt idx="160">
                  <c:v>0.72352180372211261</c:v>
                </c:pt>
                <c:pt idx="161">
                  <c:v>0.35225249381258422</c:v>
                </c:pt>
                <c:pt idx="162">
                  <c:v>0.32662544891252332</c:v>
                </c:pt>
                <c:pt idx="163">
                  <c:v>0.45966761968949454</c:v>
                </c:pt>
                <c:pt idx="164">
                  <c:v>0.41355217356840179</c:v>
                </c:pt>
                <c:pt idx="165">
                  <c:v>0.59446658311260203</c:v>
                </c:pt>
                <c:pt idx="166">
                  <c:v>0.84935478599178893</c:v>
                </c:pt>
                <c:pt idx="167">
                  <c:v>0.75973406395087351</c:v>
                </c:pt>
                <c:pt idx="168">
                  <c:v>1.0881816002599962</c:v>
                </c:pt>
                <c:pt idx="169">
                  <c:v>2.0373654281591196</c:v>
                </c:pt>
                <c:pt idx="170">
                  <c:v>0.563798916238612</c:v>
                </c:pt>
                <c:pt idx="171">
                  <c:v>0.67205265515372903</c:v>
                </c:pt>
                <c:pt idx="172">
                  <c:v>0.12495548578641413</c:v>
                </c:pt>
                <c:pt idx="173">
                  <c:v>8.1915020006570125E-2</c:v>
                </c:pt>
                <c:pt idx="174">
                  <c:v>0.26791932857836942</c:v>
                </c:pt>
                <c:pt idx="175">
                  <c:v>0.25288558852447368</c:v>
                </c:pt>
                <c:pt idx="176">
                  <c:v>0.16286192322043691</c:v>
                </c:pt>
                <c:pt idx="177">
                  <c:v>0.46577522856556314</c:v>
                </c:pt>
                <c:pt idx="178">
                  <c:v>0.48306769811052463</c:v>
                </c:pt>
                <c:pt idx="179">
                  <c:v>0.18465128144121981</c:v>
                </c:pt>
                <c:pt idx="180">
                  <c:v>0.30920538078561038</c:v>
                </c:pt>
                <c:pt idx="181">
                  <c:v>41.668424877482835</c:v>
                </c:pt>
                <c:pt idx="182">
                  <c:v>55.638932192068665</c:v>
                </c:pt>
                <c:pt idx="183">
                  <c:v>11.524365264271291</c:v>
                </c:pt>
                <c:pt idx="184">
                  <c:v>3.5395818388681834</c:v>
                </c:pt>
                <c:pt idx="185">
                  <c:v>0.74207943707029467</c:v>
                </c:pt>
                <c:pt idx="186">
                  <c:v>0.18423209631732107</c:v>
                </c:pt>
                <c:pt idx="187">
                  <c:v>0.29182272584272279</c:v>
                </c:pt>
                <c:pt idx="188">
                  <c:v>0.4278704965553552</c:v>
                </c:pt>
                <c:pt idx="189">
                  <c:v>0.81886710526284168</c:v>
                </c:pt>
                <c:pt idx="190">
                  <c:v>0.84028553467214151</c:v>
                </c:pt>
                <c:pt idx="191">
                  <c:v>0.45473236984055515</c:v>
                </c:pt>
                <c:pt idx="192">
                  <c:v>3.8252475952857874</c:v>
                </c:pt>
                <c:pt idx="193">
                  <c:v>5.0404824363586735</c:v>
                </c:pt>
                <c:pt idx="194">
                  <c:v>2.0489270054835056</c:v>
                </c:pt>
                <c:pt idx="195">
                  <c:v>1.053091547448463</c:v>
                </c:pt>
                <c:pt idx="196">
                  <c:v>1.9306557135241398</c:v>
                </c:pt>
                <c:pt idx="197">
                  <c:v>3.4987429884353722</c:v>
                </c:pt>
                <c:pt idx="198">
                  <c:v>0.55011095767325302</c:v>
                </c:pt>
                <c:pt idx="199">
                  <c:v>0.43315352404407365</c:v>
                </c:pt>
                <c:pt idx="200">
                  <c:v>0.72496593347395144</c:v>
                </c:pt>
                <c:pt idx="201">
                  <c:v>0.73824036590683351</c:v>
                </c:pt>
                <c:pt idx="202">
                  <c:v>0.29233689108344096</c:v>
                </c:pt>
                <c:pt idx="203">
                  <c:v>0.31375110193285399</c:v>
                </c:pt>
                <c:pt idx="204">
                  <c:v>0.20053035155289178</c:v>
                </c:pt>
                <c:pt idx="205">
                  <c:v>0.16747980041581165</c:v>
                </c:pt>
                <c:pt idx="206">
                  <c:v>0.2073863606914649</c:v>
                </c:pt>
                <c:pt idx="207">
                  <c:v>0.19805321234331361</c:v>
                </c:pt>
                <c:pt idx="208">
                  <c:v>0.8424240198149725</c:v>
                </c:pt>
                <c:pt idx="209">
                  <c:v>1.1934444063337479</c:v>
                </c:pt>
                <c:pt idx="210">
                  <c:v>2.5948014486308923</c:v>
                </c:pt>
                <c:pt idx="211">
                  <c:v>6.1933266957825985</c:v>
                </c:pt>
                <c:pt idx="212">
                  <c:v>2.5181155675059288</c:v>
                </c:pt>
                <c:pt idx="213">
                  <c:v>1.0513880709280528</c:v>
                </c:pt>
                <c:pt idx="214">
                  <c:v>0.26146508164508253</c:v>
                </c:pt>
                <c:pt idx="215">
                  <c:v>0.15751826003716915</c:v>
                </c:pt>
                <c:pt idx="216">
                  <c:v>0.17413122758365224</c:v>
                </c:pt>
                <c:pt idx="217">
                  <c:v>0.13927283338931004</c:v>
                </c:pt>
                <c:pt idx="218">
                  <c:v>0.47131625102853858</c:v>
                </c:pt>
                <c:pt idx="219">
                  <c:v>0.40390870496390946</c:v>
                </c:pt>
                <c:pt idx="220">
                  <c:v>0.56005177515880056</c:v>
                </c:pt>
                <c:pt idx="221">
                  <c:v>0.5210986752398149</c:v>
                </c:pt>
                <c:pt idx="222">
                  <c:v>0.96402948377752273</c:v>
                </c:pt>
                <c:pt idx="223">
                  <c:v>1.8786999705234015</c:v>
                </c:pt>
                <c:pt idx="224">
                  <c:v>41.73600161444115</c:v>
                </c:pt>
                <c:pt idx="225">
                  <c:v>100</c:v>
                </c:pt>
                <c:pt idx="226">
                  <c:v>19.903590129926581</c:v>
                </c:pt>
                <c:pt idx="227">
                  <c:v>2.0525726350441151</c:v>
                </c:pt>
                <c:pt idx="228">
                  <c:v>1.5694532415444755</c:v>
                </c:pt>
                <c:pt idx="229">
                  <c:v>1.3670503666512974</c:v>
                </c:pt>
                <c:pt idx="230">
                  <c:v>0.12289248196680257</c:v>
                </c:pt>
                <c:pt idx="231">
                  <c:v>1.424215855130837</c:v>
                </c:pt>
                <c:pt idx="232">
                  <c:v>0.63190327750495201</c:v>
                </c:pt>
                <c:pt idx="233">
                  <c:v>0.40606062741486182</c:v>
                </c:pt>
                <c:pt idx="234">
                  <c:v>0.25719953347313257</c:v>
                </c:pt>
                <c:pt idx="235">
                  <c:v>0.26270462687229312</c:v>
                </c:pt>
                <c:pt idx="236">
                  <c:v>0.21345550666406182</c:v>
                </c:pt>
                <c:pt idx="237">
                  <c:v>0.60819598719173806</c:v>
                </c:pt>
                <c:pt idx="238">
                  <c:v>2.1954723798754436</c:v>
                </c:pt>
                <c:pt idx="239">
                  <c:v>5.9223128656632014</c:v>
                </c:pt>
                <c:pt idx="240">
                  <c:v>1.3802456645315502</c:v>
                </c:pt>
                <c:pt idx="241">
                  <c:v>0.98970397445142921</c:v>
                </c:pt>
                <c:pt idx="242">
                  <c:v>0.31387403362693483</c:v>
                </c:pt>
                <c:pt idx="243">
                  <c:v>0.12656882294712515</c:v>
                </c:pt>
                <c:pt idx="244">
                  <c:v>0.15745621629448375</c:v>
                </c:pt>
                <c:pt idx="245">
                  <c:v>8.6437092517157602E-2</c:v>
                </c:pt>
                <c:pt idx="246">
                  <c:v>0</c:v>
                </c:pt>
                <c:pt idx="247">
                  <c:v>0</c:v>
                </c:pt>
                <c:pt idx="248">
                  <c:v>0.56638493444730942</c:v>
                </c:pt>
                <c:pt idx="249">
                  <c:v>0.65727166185133956</c:v>
                </c:pt>
                <c:pt idx="250">
                  <c:v>6.6353583034305412</c:v>
                </c:pt>
                <c:pt idx="251">
                  <c:v>5.514063692993199</c:v>
                </c:pt>
                <c:pt idx="252">
                  <c:v>21.455420630632258</c:v>
                </c:pt>
                <c:pt idx="253">
                  <c:v>55.040146087626013</c:v>
                </c:pt>
                <c:pt idx="254">
                  <c:v>11.689378042720513</c:v>
                </c:pt>
                <c:pt idx="255">
                  <c:v>1.3080938434975695</c:v>
                </c:pt>
                <c:pt idx="256">
                  <c:v>0.35197965028118872</c:v>
                </c:pt>
                <c:pt idx="257">
                  <c:v>0.18244301585049405</c:v>
                </c:pt>
                <c:pt idx="258">
                  <c:v>0.29816870579258875</c:v>
                </c:pt>
                <c:pt idx="259">
                  <c:v>2.7707063260061475</c:v>
                </c:pt>
                <c:pt idx="260">
                  <c:v>2.1015485461051622</c:v>
                </c:pt>
                <c:pt idx="261">
                  <c:v>5.242944274280556E-2</c:v>
                </c:pt>
                <c:pt idx="262">
                  <c:v>0.26354471885479563</c:v>
                </c:pt>
                <c:pt idx="263">
                  <c:v>0.37347972983093042</c:v>
                </c:pt>
                <c:pt idx="264">
                  <c:v>4.6018247826196915E-2</c:v>
                </c:pt>
                <c:pt idx="265">
                  <c:v>0.33659674657099031</c:v>
                </c:pt>
                <c:pt idx="266">
                  <c:v>1.6449831864551523</c:v>
                </c:pt>
                <c:pt idx="267">
                  <c:v>1.3026330943865925</c:v>
                </c:pt>
                <c:pt idx="268">
                  <c:v>0.79810917253928415</c:v>
                </c:pt>
                <c:pt idx="269">
                  <c:v>0.77562036564112669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75F-470F-87EB-BD4C5B61FF44}"/>
            </c:ext>
          </c:extLst>
        </c:ser>
        <c:ser>
          <c:idx val="22"/>
          <c:order val="22"/>
          <c:tx>
            <c:strRef>
              <c:f>'Mass Spectra pH 4 neg'!$X$1</c:f>
              <c:strCache>
                <c:ptCount val="1"/>
              </c:strCache>
            </c:strRef>
          </c:tx>
          <c:spPr>
            <a:ln w="95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neg'!$X$2:$X$271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2.3113071545130435</c:v>
                </c:pt>
                <c:pt idx="3">
                  <c:v>0</c:v>
                </c:pt>
                <c:pt idx="4">
                  <c:v>0</c:v>
                </c:pt>
                <c:pt idx="5">
                  <c:v>0.7181651490215295</c:v>
                </c:pt>
                <c:pt idx="6">
                  <c:v>0</c:v>
                </c:pt>
                <c:pt idx="7">
                  <c:v>0.19384122596044259</c:v>
                </c:pt>
                <c:pt idx="8">
                  <c:v>0</c:v>
                </c:pt>
                <c:pt idx="9">
                  <c:v>0</c:v>
                </c:pt>
                <c:pt idx="10">
                  <c:v>3.494270729146335E-2</c:v>
                </c:pt>
                <c:pt idx="11">
                  <c:v>0.45774623666613995</c:v>
                </c:pt>
                <c:pt idx="12">
                  <c:v>5.7952267712016212</c:v>
                </c:pt>
                <c:pt idx="13">
                  <c:v>0.86041038050393615</c:v>
                </c:pt>
                <c:pt idx="14">
                  <c:v>0.11062617198679406</c:v>
                </c:pt>
                <c:pt idx="15">
                  <c:v>8.5179573682261633</c:v>
                </c:pt>
                <c:pt idx="16">
                  <c:v>28.468462956375433</c:v>
                </c:pt>
                <c:pt idx="17">
                  <c:v>0.21370093069932666</c:v>
                </c:pt>
                <c:pt idx="18">
                  <c:v>0</c:v>
                </c:pt>
                <c:pt idx="19">
                  <c:v>3.0051769785114216E-2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0.12305580145151533</c:v>
                </c:pt>
                <c:pt idx="26">
                  <c:v>4.7626574202648465E-2</c:v>
                </c:pt>
                <c:pt idx="27">
                  <c:v>0.30736028586444453</c:v>
                </c:pt>
                <c:pt idx="28">
                  <c:v>4.3913283256780966</c:v>
                </c:pt>
                <c:pt idx="29">
                  <c:v>70.46300659921512</c:v>
                </c:pt>
                <c:pt idx="30">
                  <c:v>4.8952993067738761</c:v>
                </c:pt>
                <c:pt idx="31">
                  <c:v>1.2129755249797243</c:v>
                </c:pt>
                <c:pt idx="32">
                  <c:v>12.642130723654386</c:v>
                </c:pt>
                <c:pt idx="33">
                  <c:v>2.5612478469269326E-2</c:v>
                </c:pt>
                <c:pt idx="34">
                  <c:v>9.8678422642905661E-2</c:v>
                </c:pt>
                <c:pt idx="35">
                  <c:v>0.10981089430835347</c:v>
                </c:pt>
                <c:pt idx="36">
                  <c:v>3.3219622222834116E-2</c:v>
                </c:pt>
                <c:pt idx="37">
                  <c:v>6.3545349424220396E-2</c:v>
                </c:pt>
                <c:pt idx="38">
                  <c:v>0</c:v>
                </c:pt>
                <c:pt idx="39">
                  <c:v>0.51452970117178221</c:v>
                </c:pt>
                <c:pt idx="40">
                  <c:v>0.10867085308020147</c:v>
                </c:pt>
                <c:pt idx="41">
                  <c:v>0.22884670430819393</c:v>
                </c:pt>
                <c:pt idx="42">
                  <c:v>0.25640539326070266</c:v>
                </c:pt>
                <c:pt idx="43">
                  <c:v>1.5906459186973911</c:v>
                </c:pt>
                <c:pt idx="44">
                  <c:v>0.26205074967711001</c:v>
                </c:pt>
                <c:pt idx="45">
                  <c:v>1.1524396036373763</c:v>
                </c:pt>
                <c:pt idx="46">
                  <c:v>0.1040487664441026</c:v>
                </c:pt>
                <c:pt idx="47">
                  <c:v>0.11674150363630441</c:v>
                </c:pt>
                <c:pt idx="48">
                  <c:v>5.6135515174398333E-2</c:v>
                </c:pt>
                <c:pt idx="49">
                  <c:v>0</c:v>
                </c:pt>
                <c:pt idx="50">
                  <c:v>0</c:v>
                </c:pt>
                <c:pt idx="51">
                  <c:v>0.32600800593399343</c:v>
                </c:pt>
                <c:pt idx="52">
                  <c:v>0</c:v>
                </c:pt>
                <c:pt idx="53">
                  <c:v>0.79124844584128962</c:v>
                </c:pt>
                <c:pt idx="54">
                  <c:v>0.12619937824406935</c:v>
                </c:pt>
                <c:pt idx="55">
                  <c:v>0.50679319040755955</c:v>
                </c:pt>
                <c:pt idx="56">
                  <c:v>1.7837852233761116</c:v>
                </c:pt>
                <c:pt idx="57">
                  <c:v>14.037615467077057</c:v>
                </c:pt>
                <c:pt idx="58">
                  <c:v>1.2460922820672131</c:v>
                </c:pt>
                <c:pt idx="59">
                  <c:v>2.9386146084028542</c:v>
                </c:pt>
                <c:pt idx="60">
                  <c:v>0.25291995919086707</c:v>
                </c:pt>
                <c:pt idx="61">
                  <c:v>0.33576521198745551</c:v>
                </c:pt>
                <c:pt idx="62">
                  <c:v>0.35658207336308706</c:v>
                </c:pt>
                <c:pt idx="63">
                  <c:v>0.52122272005984915</c:v>
                </c:pt>
                <c:pt idx="64">
                  <c:v>0</c:v>
                </c:pt>
                <c:pt idx="65">
                  <c:v>0.5833471722746908</c:v>
                </c:pt>
                <c:pt idx="66">
                  <c:v>0.39206234061936163</c:v>
                </c:pt>
                <c:pt idx="67">
                  <c:v>0.47794423057573632</c:v>
                </c:pt>
                <c:pt idx="68">
                  <c:v>0.24643718801050107</c:v>
                </c:pt>
                <c:pt idx="69">
                  <c:v>0.61513840152499011</c:v>
                </c:pt>
                <c:pt idx="70">
                  <c:v>2.9891910736744944</c:v>
                </c:pt>
                <c:pt idx="71">
                  <c:v>13.063002828657165</c:v>
                </c:pt>
                <c:pt idx="72">
                  <c:v>1.0272891321661948</c:v>
                </c:pt>
                <c:pt idx="73">
                  <c:v>0.33829454213793542</c:v>
                </c:pt>
                <c:pt idx="74">
                  <c:v>0.47816177840742058</c:v>
                </c:pt>
                <c:pt idx="75">
                  <c:v>0.1608303913087917</c:v>
                </c:pt>
                <c:pt idx="76">
                  <c:v>0.18639224503371146</c:v>
                </c:pt>
                <c:pt idx="77">
                  <c:v>0.4926492871245462</c:v>
                </c:pt>
                <c:pt idx="78">
                  <c:v>0.27486871857933265</c:v>
                </c:pt>
                <c:pt idx="79">
                  <c:v>0.48729380764633023</c:v>
                </c:pt>
                <c:pt idx="80">
                  <c:v>0.26047056511448102</c:v>
                </c:pt>
                <c:pt idx="81">
                  <c:v>0.21927420492828109</c:v>
                </c:pt>
                <c:pt idx="82">
                  <c:v>0.14544290468403445</c:v>
                </c:pt>
                <c:pt idx="83">
                  <c:v>0.84939547862929354</c:v>
                </c:pt>
                <c:pt idx="84">
                  <c:v>2.2795345505706104</c:v>
                </c:pt>
                <c:pt idx="85">
                  <c:v>7.3577053182657188</c:v>
                </c:pt>
                <c:pt idx="86">
                  <c:v>0.20715632165771045</c:v>
                </c:pt>
                <c:pt idx="87">
                  <c:v>0.16625552953134853</c:v>
                </c:pt>
                <c:pt idx="88">
                  <c:v>1.8086079647337889</c:v>
                </c:pt>
                <c:pt idx="89">
                  <c:v>4.0410903648513976</c:v>
                </c:pt>
                <c:pt idx="90">
                  <c:v>0.70250875485920994</c:v>
                </c:pt>
                <c:pt idx="91">
                  <c:v>0.8631234330302977</c:v>
                </c:pt>
                <c:pt idx="92">
                  <c:v>0.3966903297004995</c:v>
                </c:pt>
                <c:pt idx="93">
                  <c:v>0.41707834400641108</c:v>
                </c:pt>
                <c:pt idx="94">
                  <c:v>0.58669584681800779</c:v>
                </c:pt>
                <c:pt idx="95">
                  <c:v>0.63757461061933751</c:v>
                </c:pt>
                <c:pt idx="96">
                  <c:v>0.40467296823431831</c:v>
                </c:pt>
                <c:pt idx="97">
                  <c:v>0.56573003763251772</c:v>
                </c:pt>
                <c:pt idx="98">
                  <c:v>0.48595739821477496</c:v>
                </c:pt>
                <c:pt idx="99">
                  <c:v>1.8709327525563044</c:v>
                </c:pt>
                <c:pt idx="100">
                  <c:v>0.24115047552123564</c:v>
                </c:pt>
                <c:pt idx="101">
                  <c:v>0.64975038410792785</c:v>
                </c:pt>
                <c:pt idx="102">
                  <c:v>6.3209505735094526E-2</c:v>
                </c:pt>
                <c:pt idx="103">
                  <c:v>0</c:v>
                </c:pt>
                <c:pt idx="104">
                  <c:v>0.24494598962679126</c:v>
                </c:pt>
                <c:pt idx="105">
                  <c:v>1.3967935729411609</c:v>
                </c:pt>
                <c:pt idx="106">
                  <c:v>2.3302809957251709</c:v>
                </c:pt>
                <c:pt idx="107">
                  <c:v>0.57670949839396879</c:v>
                </c:pt>
                <c:pt idx="108">
                  <c:v>0.38277486701585511</c:v>
                </c:pt>
                <c:pt idx="109">
                  <c:v>5.7885165924114378E-2</c:v>
                </c:pt>
                <c:pt idx="110">
                  <c:v>0.11988407049393478</c:v>
                </c:pt>
                <c:pt idx="111">
                  <c:v>1.4023904838390424</c:v>
                </c:pt>
                <c:pt idx="112">
                  <c:v>15.740465115114809</c:v>
                </c:pt>
                <c:pt idx="113">
                  <c:v>44.093325398088453</c:v>
                </c:pt>
                <c:pt idx="114">
                  <c:v>5.5776097553335582</c:v>
                </c:pt>
                <c:pt idx="115">
                  <c:v>1.3300005589986457</c:v>
                </c:pt>
                <c:pt idx="116">
                  <c:v>0.68326516932947989</c:v>
                </c:pt>
                <c:pt idx="117">
                  <c:v>0.85838514450917336</c:v>
                </c:pt>
                <c:pt idx="118">
                  <c:v>2.5663247630649013</c:v>
                </c:pt>
                <c:pt idx="119">
                  <c:v>1.834839459696048</c:v>
                </c:pt>
                <c:pt idx="120">
                  <c:v>1.1767426965771386</c:v>
                </c:pt>
                <c:pt idx="121">
                  <c:v>1.5635951391894161</c:v>
                </c:pt>
                <c:pt idx="122">
                  <c:v>0.70787272099958487</c:v>
                </c:pt>
                <c:pt idx="123">
                  <c:v>7.054469431359503E-2</c:v>
                </c:pt>
                <c:pt idx="124">
                  <c:v>0.25325364192198818</c:v>
                </c:pt>
                <c:pt idx="125">
                  <c:v>1.7210937260748906</c:v>
                </c:pt>
                <c:pt idx="126">
                  <c:v>9.1785003881229184</c:v>
                </c:pt>
                <c:pt idx="127">
                  <c:v>20.821431397362634</c:v>
                </c:pt>
                <c:pt idx="128">
                  <c:v>2.8763221546063757</c:v>
                </c:pt>
                <c:pt idx="129">
                  <c:v>0.2121191185066609</c:v>
                </c:pt>
                <c:pt idx="130">
                  <c:v>0.40057679313379901</c:v>
                </c:pt>
                <c:pt idx="131">
                  <c:v>0.57026490970839905</c:v>
                </c:pt>
                <c:pt idx="132">
                  <c:v>0.66309047943292854</c:v>
                </c:pt>
                <c:pt idx="133">
                  <c:v>0.95654798476640501</c:v>
                </c:pt>
                <c:pt idx="134">
                  <c:v>1.8048326874790612</c:v>
                </c:pt>
                <c:pt idx="135">
                  <c:v>1.8379843922015098</c:v>
                </c:pt>
                <c:pt idx="136">
                  <c:v>0.98422912740426138</c:v>
                </c:pt>
                <c:pt idx="137">
                  <c:v>0.8098402244357894</c:v>
                </c:pt>
                <c:pt idx="138">
                  <c:v>0.57438740643922848</c:v>
                </c:pt>
                <c:pt idx="139">
                  <c:v>1.6262423747649306</c:v>
                </c:pt>
                <c:pt idx="140">
                  <c:v>16.219196471911079</c:v>
                </c:pt>
                <c:pt idx="141">
                  <c:v>31.313822909659184</c:v>
                </c:pt>
                <c:pt idx="142">
                  <c:v>4.5796610548429815</c:v>
                </c:pt>
                <c:pt idx="143">
                  <c:v>0.79977123795682803</c:v>
                </c:pt>
                <c:pt idx="144">
                  <c:v>0.34080625766208289</c:v>
                </c:pt>
                <c:pt idx="145">
                  <c:v>0.36303357018528359</c:v>
                </c:pt>
                <c:pt idx="146">
                  <c:v>0.42921273641281382</c:v>
                </c:pt>
                <c:pt idx="147">
                  <c:v>1.6644213440385185E-2</c:v>
                </c:pt>
                <c:pt idx="148">
                  <c:v>0.32103849424032377</c:v>
                </c:pt>
                <c:pt idx="149">
                  <c:v>0.38209626859509754</c:v>
                </c:pt>
                <c:pt idx="150">
                  <c:v>1.0284543948571228</c:v>
                </c:pt>
                <c:pt idx="151">
                  <c:v>0.56841018903008556</c:v>
                </c:pt>
                <c:pt idx="152">
                  <c:v>2.6491648265917524E-2</c:v>
                </c:pt>
                <c:pt idx="153">
                  <c:v>0</c:v>
                </c:pt>
                <c:pt idx="154">
                  <c:v>0.51403666272676629</c:v>
                </c:pt>
                <c:pt idx="155">
                  <c:v>2.7399384821009698</c:v>
                </c:pt>
                <c:pt idx="156">
                  <c:v>0.2388235363042808</c:v>
                </c:pt>
                <c:pt idx="157">
                  <c:v>0.12974379553413493</c:v>
                </c:pt>
                <c:pt idx="158">
                  <c:v>0.1720737357315883</c:v>
                </c:pt>
                <c:pt idx="159">
                  <c:v>0.73221007768318591</c:v>
                </c:pt>
                <c:pt idx="160">
                  <c:v>0.91230016823254567</c:v>
                </c:pt>
                <c:pt idx="161">
                  <c:v>0.16248752958328888</c:v>
                </c:pt>
                <c:pt idx="162">
                  <c:v>0.73277920142838571</c:v>
                </c:pt>
                <c:pt idx="163">
                  <c:v>0</c:v>
                </c:pt>
                <c:pt idx="164">
                  <c:v>0.11518959760060769</c:v>
                </c:pt>
                <c:pt idx="165">
                  <c:v>8.696992438637062E-2</c:v>
                </c:pt>
                <c:pt idx="166">
                  <c:v>0.31681080875680728</c:v>
                </c:pt>
                <c:pt idx="167">
                  <c:v>0.40836721560927491</c:v>
                </c:pt>
                <c:pt idx="168">
                  <c:v>0.69613688569908327</c:v>
                </c:pt>
                <c:pt idx="169">
                  <c:v>2.6139698315906816</c:v>
                </c:pt>
                <c:pt idx="170">
                  <c:v>0.47920800384455731</c:v>
                </c:pt>
                <c:pt idx="171">
                  <c:v>0.64841214528924718</c:v>
                </c:pt>
                <c:pt idx="172">
                  <c:v>6.7730857776133482E-2</c:v>
                </c:pt>
                <c:pt idx="173">
                  <c:v>4.0343930858388721E-2</c:v>
                </c:pt>
                <c:pt idx="174">
                  <c:v>0.32123916962623683</c:v>
                </c:pt>
                <c:pt idx="175">
                  <c:v>0.70096567778305341</c:v>
                </c:pt>
                <c:pt idx="176">
                  <c:v>0.88454813929149068</c:v>
                </c:pt>
                <c:pt idx="177">
                  <c:v>1.5053283159773634</c:v>
                </c:pt>
                <c:pt idx="178">
                  <c:v>0.71419933794858759</c:v>
                </c:pt>
                <c:pt idx="179">
                  <c:v>0</c:v>
                </c:pt>
                <c:pt idx="180">
                  <c:v>0</c:v>
                </c:pt>
                <c:pt idx="181">
                  <c:v>37.831481492712328</c:v>
                </c:pt>
                <c:pt idx="182">
                  <c:v>50.369516035958533</c:v>
                </c:pt>
                <c:pt idx="183">
                  <c:v>10.85054413537838</c:v>
                </c:pt>
                <c:pt idx="184">
                  <c:v>3.4481220489613276</c:v>
                </c:pt>
                <c:pt idx="185">
                  <c:v>0.80454567330051718</c:v>
                </c:pt>
                <c:pt idx="186">
                  <c:v>0.14644836429552185</c:v>
                </c:pt>
                <c:pt idx="187">
                  <c:v>0.50929306521500117</c:v>
                </c:pt>
                <c:pt idx="188">
                  <c:v>1.003636116643273</c:v>
                </c:pt>
                <c:pt idx="189">
                  <c:v>2.7149901752333001</c:v>
                </c:pt>
                <c:pt idx="190">
                  <c:v>3.6197266951617504</c:v>
                </c:pt>
                <c:pt idx="191">
                  <c:v>0.75687853948212591</c:v>
                </c:pt>
                <c:pt idx="192">
                  <c:v>3.352118719270043</c:v>
                </c:pt>
                <c:pt idx="193">
                  <c:v>4.531546598979185</c:v>
                </c:pt>
                <c:pt idx="194">
                  <c:v>1.924319577329376</c:v>
                </c:pt>
                <c:pt idx="195">
                  <c:v>0.81763437467997924</c:v>
                </c:pt>
                <c:pt idx="196">
                  <c:v>1.0264776373660902</c:v>
                </c:pt>
                <c:pt idx="197">
                  <c:v>3.382014034825469</c:v>
                </c:pt>
                <c:pt idx="198">
                  <c:v>1.224662708175801</c:v>
                </c:pt>
                <c:pt idx="199">
                  <c:v>0.2958001637225427</c:v>
                </c:pt>
                <c:pt idx="200">
                  <c:v>0.39996666674195336</c:v>
                </c:pt>
                <c:pt idx="201">
                  <c:v>0.71754048000511139</c:v>
                </c:pt>
                <c:pt idx="202">
                  <c:v>2.1491755274699386E-2</c:v>
                </c:pt>
                <c:pt idx="203">
                  <c:v>0.69567759463789769</c:v>
                </c:pt>
                <c:pt idx="204">
                  <c:v>9.8865766344280862E-2</c:v>
                </c:pt>
                <c:pt idx="205">
                  <c:v>0.48498522331871269</c:v>
                </c:pt>
                <c:pt idx="206">
                  <c:v>0.48285292344744551</c:v>
                </c:pt>
                <c:pt idx="207">
                  <c:v>0.46493953051079673</c:v>
                </c:pt>
                <c:pt idx="208">
                  <c:v>0.77161250373146684</c:v>
                </c:pt>
                <c:pt idx="209">
                  <c:v>0.85029025148110515</c:v>
                </c:pt>
                <c:pt idx="210">
                  <c:v>0.92654560655913865</c:v>
                </c:pt>
                <c:pt idx="211">
                  <c:v>5.2317264976014224</c:v>
                </c:pt>
                <c:pt idx="212">
                  <c:v>2.0138182548748929</c:v>
                </c:pt>
                <c:pt idx="213">
                  <c:v>1.3870410977429173</c:v>
                </c:pt>
                <c:pt idx="214">
                  <c:v>0.2248333176162671</c:v>
                </c:pt>
                <c:pt idx="215">
                  <c:v>8.2032149778361277E-2</c:v>
                </c:pt>
                <c:pt idx="216">
                  <c:v>0</c:v>
                </c:pt>
                <c:pt idx="217">
                  <c:v>0.15603754546660939</c:v>
                </c:pt>
                <c:pt idx="218">
                  <c:v>0.20528088728527588</c:v>
                </c:pt>
                <c:pt idx="219">
                  <c:v>1.7123193200855804</c:v>
                </c:pt>
                <c:pt idx="220">
                  <c:v>2.8004702836711326</c:v>
                </c:pt>
                <c:pt idx="221">
                  <c:v>0.6264466726820801</c:v>
                </c:pt>
                <c:pt idx="222">
                  <c:v>0.65081222459973098</c:v>
                </c:pt>
                <c:pt idx="223">
                  <c:v>1.9891757501555465</c:v>
                </c:pt>
                <c:pt idx="224">
                  <c:v>40.446569001942919</c:v>
                </c:pt>
                <c:pt idx="225">
                  <c:v>100</c:v>
                </c:pt>
                <c:pt idx="226">
                  <c:v>16.268943652630149</c:v>
                </c:pt>
                <c:pt idx="227">
                  <c:v>2.4530133050103449</c:v>
                </c:pt>
                <c:pt idx="228">
                  <c:v>1.3352763796182308</c:v>
                </c:pt>
                <c:pt idx="229">
                  <c:v>0.57757548255195834</c:v>
                </c:pt>
                <c:pt idx="230">
                  <c:v>0.10786087247346869</c:v>
                </c:pt>
                <c:pt idx="231">
                  <c:v>1.5531461861761677</c:v>
                </c:pt>
                <c:pt idx="232">
                  <c:v>1.3086750820501423</c:v>
                </c:pt>
                <c:pt idx="233">
                  <c:v>0.38681947454623256</c:v>
                </c:pt>
                <c:pt idx="234">
                  <c:v>0.43137199100904722</c:v>
                </c:pt>
                <c:pt idx="235">
                  <c:v>0.2440570426251582</c:v>
                </c:pt>
                <c:pt idx="236">
                  <c:v>0.50700156069789304</c:v>
                </c:pt>
                <c:pt idx="237">
                  <c:v>1.0504404456295531</c:v>
                </c:pt>
                <c:pt idx="238">
                  <c:v>2.6458771481291432</c:v>
                </c:pt>
                <c:pt idx="239">
                  <c:v>5.8106909532642428</c:v>
                </c:pt>
                <c:pt idx="240">
                  <c:v>1.2901414620940652</c:v>
                </c:pt>
                <c:pt idx="241">
                  <c:v>1.2998621459994049</c:v>
                </c:pt>
                <c:pt idx="242">
                  <c:v>0.30754344026741881</c:v>
                </c:pt>
                <c:pt idx="243">
                  <c:v>0</c:v>
                </c:pt>
                <c:pt idx="244">
                  <c:v>0.28731730742045575</c:v>
                </c:pt>
                <c:pt idx="245">
                  <c:v>0.18525493059332201</c:v>
                </c:pt>
                <c:pt idx="246">
                  <c:v>0</c:v>
                </c:pt>
                <c:pt idx="247">
                  <c:v>4.6937082789609438E-2</c:v>
                </c:pt>
                <c:pt idx="248">
                  <c:v>0.33685602967915046</c:v>
                </c:pt>
                <c:pt idx="249">
                  <c:v>0.52027272604158215</c:v>
                </c:pt>
                <c:pt idx="250">
                  <c:v>2.7451944931089791</c:v>
                </c:pt>
                <c:pt idx="251">
                  <c:v>3.6616363467982538</c:v>
                </c:pt>
                <c:pt idx="252">
                  <c:v>17.608325827770738</c:v>
                </c:pt>
                <c:pt idx="253">
                  <c:v>49.558865690192768</c:v>
                </c:pt>
                <c:pt idx="254">
                  <c:v>10.375975855946573</c:v>
                </c:pt>
                <c:pt idx="255">
                  <c:v>1.5557800290142092</c:v>
                </c:pt>
                <c:pt idx="256">
                  <c:v>0.4995898869789992</c:v>
                </c:pt>
                <c:pt idx="257">
                  <c:v>0.28333659598305611</c:v>
                </c:pt>
                <c:pt idx="258">
                  <c:v>0</c:v>
                </c:pt>
                <c:pt idx="259">
                  <c:v>1.866837229113689</c:v>
                </c:pt>
                <c:pt idx="260">
                  <c:v>1.330303899465515</c:v>
                </c:pt>
                <c:pt idx="261">
                  <c:v>6.0759071991363989E-2</c:v>
                </c:pt>
                <c:pt idx="262">
                  <c:v>0</c:v>
                </c:pt>
                <c:pt idx="263">
                  <c:v>0.13654616421483382</c:v>
                </c:pt>
                <c:pt idx="264">
                  <c:v>8.5844784870878391E-2</c:v>
                </c:pt>
                <c:pt idx="265">
                  <c:v>0.71374461433666792</c:v>
                </c:pt>
                <c:pt idx="266">
                  <c:v>1.4255541465208907</c:v>
                </c:pt>
                <c:pt idx="267">
                  <c:v>2.1474299937691335</c:v>
                </c:pt>
                <c:pt idx="268">
                  <c:v>0.8519386704942975</c:v>
                </c:pt>
                <c:pt idx="269">
                  <c:v>0.47003523372972772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75F-470F-87EB-BD4C5B61FF44}"/>
            </c:ext>
          </c:extLst>
        </c:ser>
        <c:ser>
          <c:idx val="23"/>
          <c:order val="23"/>
          <c:tx>
            <c:strRef>
              <c:f>'Mass Spectra pH 4 neg'!$Y$1</c:f>
              <c:strCache>
                <c:ptCount val="1"/>
              </c:strCache>
            </c:strRef>
          </c:tx>
          <c:spPr>
            <a:ln w="95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neg'!$Y$2:$Y$271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5.6523608357926234</c:v>
                </c:pt>
                <c:pt idx="3">
                  <c:v>0</c:v>
                </c:pt>
                <c:pt idx="4">
                  <c:v>0</c:v>
                </c:pt>
                <c:pt idx="5">
                  <c:v>0.59254758402956165</c:v>
                </c:pt>
                <c:pt idx="6">
                  <c:v>0</c:v>
                </c:pt>
                <c:pt idx="7">
                  <c:v>0.38767396033115503</c:v>
                </c:pt>
                <c:pt idx="8">
                  <c:v>5.9062213684924827E-2</c:v>
                </c:pt>
                <c:pt idx="9">
                  <c:v>3.1367649940776125E-3</c:v>
                </c:pt>
                <c:pt idx="10">
                  <c:v>0</c:v>
                </c:pt>
                <c:pt idx="11">
                  <c:v>2.307563387946987</c:v>
                </c:pt>
                <c:pt idx="12">
                  <c:v>4.9948183304631391</c:v>
                </c:pt>
                <c:pt idx="13">
                  <c:v>2.5558682174056169</c:v>
                </c:pt>
                <c:pt idx="14">
                  <c:v>0.27851445503621508</c:v>
                </c:pt>
                <c:pt idx="15">
                  <c:v>7.1208561548914906</c:v>
                </c:pt>
                <c:pt idx="16">
                  <c:v>24.912278111432347</c:v>
                </c:pt>
                <c:pt idx="17">
                  <c:v>0.13910437487725685</c:v>
                </c:pt>
                <c:pt idx="18">
                  <c:v>0</c:v>
                </c:pt>
                <c:pt idx="19">
                  <c:v>2.4220493469365337E-2</c:v>
                </c:pt>
                <c:pt idx="20">
                  <c:v>2.6686389193292626E-2</c:v>
                </c:pt>
                <c:pt idx="21">
                  <c:v>0</c:v>
                </c:pt>
                <c:pt idx="22">
                  <c:v>0</c:v>
                </c:pt>
                <c:pt idx="23">
                  <c:v>6.0394870836372204E-2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0.14141305889086914</c:v>
                </c:pt>
                <c:pt idx="28">
                  <c:v>3.9476410365024965</c:v>
                </c:pt>
                <c:pt idx="29">
                  <c:v>55.815843711241669</c:v>
                </c:pt>
                <c:pt idx="30">
                  <c:v>5.5688627198145788</c:v>
                </c:pt>
                <c:pt idx="31">
                  <c:v>1.7465263015743608</c:v>
                </c:pt>
                <c:pt idx="32">
                  <c:v>10.637636465409388</c:v>
                </c:pt>
                <c:pt idx="33">
                  <c:v>0</c:v>
                </c:pt>
                <c:pt idx="34">
                  <c:v>0.34212293870337251</c:v>
                </c:pt>
                <c:pt idx="35">
                  <c:v>4.9216509201764277E-3</c:v>
                </c:pt>
                <c:pt idx="36">
                  <c:v>2.3036508066136552E-2</c:v>
                </c:pt>
                <c:pt idx="37">
                  <c:v>6.3839949446460015E-2</c:v>
                </c:pt>
                <c:pt idx="38">
                  <c:v>8.4530655647774955E-2</c:v>
                </c:pt>
                <c:pt idx="39">
                  <c:v>0.45062958670296449</c:v>
                </c:pt>
                <c:pt idx="40">
                  <c:v>7.3822072291000976E-2</c:v>
                </c:pt>
                <c:pt idx="41">
                  <c:v>0.47230497027980589</c:v>
                </c:pt>
                <c:pt idx="42">
                  <c:v>0.21009689077012741</c:v>
                </c:pt>
                <c:pt idx="43">
                  <c:v>1.589802459130125</c:v>
                </c:pt>
                <c:pt idx="44">
                  <c:v>0.15858721378724011</c:v>
                </c:pt>
                <c:pt idx="45">
                  <c:v>0.98146002006742439</c:v>
                </c:pt>
                <c:pt idx="46">
                  <c:v>4.9843415238506848E-2</c:v>
                </c:pt>
                <c:pt idx="47">
                  <c:v>0.17217860209665692</c:v>
                </c:pt>
                <c:pt idx="48">
                  <c:v>7.4721693662259711E-2</c:v>
                </c:pt>
                <c:pt idx="49">
                  <c:v>0</c:v>
                </c:pt>
                <c:pt idx="50">
                  <c:v>0</c:v>
                </c:pt>
                <c:pt idx="51">
                  <c:v>9.7114560510076602E-3</c:v>
                </c:pt>
                <c:pt idx="52">
                  <c:v>0.20512600667783787</c:v>
                </c:pt>
                <c:pt idx="53">
                  <c:v>0.66196419423938291</c:v>
                </c:pt>
                <c:pt idx="54">
                  <c:v>0.26560574633428558</c:v>
                </c:pt>
                <c:pt idx="55">
                  <c:v>0.91505701820882468</c:v>
                </c:pt>
                <c:pt idx="56">
                  <c:v>1.5860398299974798</c:v>
                </c:pt>
                <c:pt idx="57">
                  <c:v>9.8539357190615497</c:v>
                </c:pt>
                <c:pt idx="58">
                  <c:v>0.82021586347361231</c:v>
                </c:pt>
                <c:pt idx="59">
                  <c:v>2.4237836234644896</c:v>
                </c:pt>
                <c:pt idx="60">
                  <c:v>0.11752940238987947</c:v>
                </c:pt>
                <c:pt idx="61">
                  <c:v>0.28492118670281757</c:v>
                </c:pt>
                <c:pt idx="62">
                  <c:v>0.5114644258901504</c:v>
                </c:pt>
                <c:pt idx="63">
                  <c:v>0.71784715500380936</c:v>
                </c:pt>
                <c:pt idx="64">
                  <c:v>0.21230279116982687</c:v>
                </c:pt>
                <c:pt idx="65">
                  <c:v>0.43141590149083964</c:v>
                </c:pt>
                <c:pt idx="66">
                  <c:v>0.36049368761755479</c:v>
                </c:pt>
                <c:pt idx="67">
                  <c:v>0.52185110999929285</c:v>
                </c:pt>
                <c:pt idx="68">
                  <c:v>0.36919692527719833</c:v>
                </c:pt>
                <c:pt idx="69">
                  <c:v>0.2922079603445627</c:v>
                </c:pt>
                <c:pt idx="70">
                  <c:v>2.7709209835439665</c:v>
                </c:pt>
                <c:pt idx="71">
                  <c:v>13.256031337625791</c:v>
                </c:pt>
                <c:pt idx="72">
                  <c:v>0.75698146171425496</c:v>
                </c:pt>
                <c:pt idx="73">
                  <c:v>0.15205643804174984</c:v>
                </c:pt>
                <c:pt idx="74">
                  <c:v>0.10164565358394494</c:v>
                </c:pt>
                <c:pt idx="75">
                  <c:v>6.2326817108128346E-2</c:v>
                </c:pt>
                <c:pt idx="76">
                  <c:v>0.10311409154460022</c:v>
                </c:pt>
                <c:pt idx="77">
                  <c:v>0.39827005816252914</c:v>
                </c:pt>
                <c:pt idx="78">
                  <c:v>0.66834834107766727</c:v>
                </c:pt>
                <c:pt idx="79">
                  <c:v>0.2367762032750412</c:v>
                </c:pt>
                <c:pt idx="80">
                  <c:v>0.20398103524538741</c:v>
                </c:pt>
                <c:pt idx="81">
                  <c:v>0.57501782202366347</c:v>
                </c:pt>
                <c:pt idx="82">
                  <c:v>0.22212710486277831</c:v>
                </c:pt>
                <c:pt idx="83">
                  <c:v>0.28929743010569087</c:v>
                </c:pt>
                <c:pt idx="84">
                  <c:v>1.4808800022070889</c:v>
                </c:pt>
                <c:pt idx="85">
                  <c:v>5.6196295191760344</c:v>
                </c:pt>
                <c:pt idx="86">
                  <c:v>0.35741588895135584</c:v>
                </c:pt>
                <c:pt idx="87">
                  <c:v>8.7129841927456028E-2</c:v>
                </c:pt>
                <c:pt idx="88">
                  <c:v>1.7399067111519502</c:v>
                </c:pt>
                <c:pt idx="89">
                  <c:v>4.449327675582464</c:v>
                </c:pt>
                <c:pt idx="90">
                  <c:v>0.582836804937924</c:v>
                </c:pt>
                <c:pt idx="91">
                  <c:v>0.49949342948700787</c:v>
                </c:pt>
                <c:pt idx="92">
                  <c:v>0.28088336493028265</c:v>
                </c:pt>
                <c:pt idx="93">
                  <c:v>0.26686062922801512</c:v>
                </c:pt>
                <c:pt idx="94">
                  <c:v>0.24187678560510772</c:v>
                </c:pt>
                <c:pt idx="95">
                  <c:v>0.15398888401085464</c:v>
                </c:pt>
                <c:pt idx="96">
                  <c:v>0.29406319001965597</c:v>
                </c:pt>
                <c:pt idx="97">
                  <c:v>0.52088457168678415</c:v>
                </c:pt>
                <c:pt idx="98">
                  <c:v>0.46315326864035139</c:v>
                </c:pt>
                <c:pt idx="99">
                  <c:v>1.2006589158480938</c:v>
                </c:pt>
                <c:pt idx="100">
                  <c:v>0.41534615345325598</c:v>
                </c:pt>
                <c:pt idx="101">
                  <c:v>0.61832140869804597</c:v>
                </c:pt>
                <c:pt idx="102">
                  <c:v>3.6458673703039852E-2</c:v>
                </c:pt>
                <c:pt idx="103">
                  <c:v>0.31786586346143475</c:v>
                </c:pt>
                <c:pt idx="104">
                  <c:v>0.14897102456780534</c:v>
                </c:pt>
                <c:pt idx="105">
                  <c:v>1.3905823464947378</c:v>
                </c:pt>
                <c:pt idx="106">
                  <c:v>2.5670826457044216</c:v>
                </c:pt>
                <c:pt idx="107">
                  <c:v>0.7066530958636007</c:v>
                </c:pt>
                <c:pt idx="108">
                  <c:v>0.3217915455067355</c:v>
                </c:pt>
                <c:pt idx="109">
                  <c:v>0.19506249192440281</c:v>
                </c:pt>
                <c:pt idx="110">
                  <c:v>0.20096734913531814</c:v>
                </c:pt>
                <c:pt idx="111">
                  <c:v>0.93759675793662656</c:v>
                </c:pt>
                <c:pt idx="112">
                  <c:v>12.318996160765078</c:v>
                </c:pt>
                <c:pt idx="113">
                  <c:v>33.975837609672041</c:v>
                </c:pt>
                <c:pt idx="114">
                  <c:v>3.8453794257496439</c:v>
                </c:pt>
                <c:pt idx="115">
                  <c:v>1.3526863418178485</c:v>
                </c:pt>
                <c:pt idx="116">
                  <c:v>0.79165099604709577</c:v>
                </c:pt>
                <c:pt idx="117">
                  <c:v>0.76657622840661244</c:v>
                </c:pt>
                <c:pt idx="118">
                  <c:v>1.7750390716995124</c:v>
                </c:pt>
                <c:pt idx="119">
                  <c:v>1.5492182136053176</c:v>
                </c:pt>
                <c:pt idx="120">
                  <c:v>1.3300239656925799</c:v>
                </c:pt>
                <c:pt idx="121">
                  <c:v>1.5619607374371325</c:v>
                </c:pt>
                <c:pt idx="122">
                  <c:v>0.33688501349090444</c:v>
                </c:pt>
                <c:pt idx="123">
                  <c:v>0.46435404010266512</c:v>
                </c:pt>
                <c:pt idx="124">
                  <c:v>0.25975810161981383</c:v>
                </c:pt>
                <c:pt idx="125">
                  <c:v>2.3933583970234285</c:v>
                </c:pt>
                <c:pt idx="126">
                  <c:v>8.111035815020422</c:v>
                </c:pt>
                <c:pt idx="127">
                  <c:v>16.716697473665267</c:v>
                </c:pt>
                <c:pt idx="128">
                  <c:v>2.625416059778412</c:v>
                </c:pt>
                <c:pt idx="129">
                  <c:v>1.0008270289771601</c:v>
                </c:pt>
                <c:pt idx="130">
                  <c:v>0.31860910285501293</c:v>
                </c:pt>
                <c:pt idx="131">
                  <c:v>0.91580213760724172</c:v>
                </c:pt>
                <c:pt idx="132">
                  <c:v>0.60016794840134913</c:v>
                </c:pt>
                <c:pt idx="133">
                  <c:v>0.93878731836052509</c:v>
                </c:pt>
                <c:pt idx="134">
                  <c:v>1.1444376970635712</c:v>
                </c:pt>
                <c:pt idx="135">
                  <c:v>1.7211558396990554</c:v>
                </c:pt>
                <c:pt idx="136">
                  <c:v>0.92831955042233594</c:v>
                </c:pt>
                <c:pt idx="137">
                  <c:v>0.65895581571596784</c:v>
                </c:pt>
                <c:pt idx="138">
                  <c:v>0.89972794711174864</c:v>
                </c:pt>
                <c:pt idx="139">
                  <c:v>1.4818082307413782</c:v>
                </c:pt>
                <c:pt idx="140">
                  <c:v>12.873601619480985</c:v>
                </c:pt>
                <c:pt idx="141">
                  <c:v>28.825055959451745</c:v>
                </c:pt>
                <c:pt idx="142">
                  <c:v>3.6091583277515626</c:v>
                </c:pt>
                <c:pt idx="143">
                  <c:v>0.76881066208084559</c:v>
                </c:pt>
                <c:pt idx="144">
                  <c:v>0.16291850743971761</c:v>
                </c:pt>
                <c:pt idx="145">
                  <c:v>0.29709680997951621</c:v>
                </c:pt>
                <c:pt idx="146">
                  <c:v>0.29554509461626766</c:v>
                </c:pt>
                <c:pt idx="147">
                  <c:v>0.4211946279707327</c:v>
                </c:pt>
                <c:pt idx="148">
                  <c:v>0.47620520069348071</c:v>
                </c:pt>
                <c:pt idx="149">
                  <c:v>0.50340515054712298</c:v>
                </c:pt>
                <c:pt idx="150">
                  <c:v>0.96335252348241107</c:v>
                </c:pt>
                <c:pt idx="151">
                  <c:v>0.59495394166938331</c:v>
                </c:pt>
                <c:pt idx="152">
                  <c:v>0</c:v>
                </c:pt>
                <c:pt idx="153">
                  <c:v>0.69660208086236186</c:v>
                </c:pt>
                <c:pt idx="154">
                  <c:v>1.116781268228203</c:v>
                </c:pt>
                <c:pt idx="155">
                  <c:v>2.0375334328235781</c:v>
                </c:pt>
                <c:pt idx="156">
                  <c:v>0.2774655905123618</c:v>
                </c:pt>
                <c:pt idx="157">
                  <c:v>0.30529555851586426</c:v>
                </c:pt>
                <c:pt idx="158">
                  <c:v>0.12439760585986971</c:v>
                </c:pt>
                <c:pt idx="159">
                  <c:v>0.71264157817526441</c:v>
                </c:pt>
                <c:pt idx="160">
                  <c:v>0.65980645963968276</c:v>
                </c:pt>
                <c:pt idx="161">
                  <c:v>0.15865587400442618</c:v>
                </c:pt>
                <c:pt idx="162">
                  <c:v>0.23711616952681361</c:v>
                </c:pt>
                <c:pt idx="163">
                  <c:v>0.31977940375677483</c:v>
                </c:pt>
                <c:pt idx="164">
                  <c:v>0.48389830343489199</c:v>
                </c:pt>
                <c:pt idx="165">
                  <c:v>0.25428749273450518</c:v>
                </c:pt>
                <c:pt idx="166">
                  <c:v>0.38788846560414997</c:v>
                </c:pt>
                <c:pt idx="167">
                  <c:v>0.44547211578955054</c:v>
                </c:pt>
                <c:pt idx="168">
                  <c:v>0.70245739555465836</c:v>
                </c:pt>
                <c:pt idx="169">
                  <c:v>1.623867189657104</c:v>
                </c:pt>
                <c:pt idx="170">
                  <c:v>0.48585736038132371</c:v>
                </c:pt>
                <c:pt idx="171">
                  <c:v>0.52326612538043271</c:v>
                </c:pt>
                <c:pt idx="172">
                  <c:v>6.7649801280403529E-2</c:v>
                </c:pt>
                <c:pt idx="173">
                  <c:v>1.068192417599923E-2</c:v>
                </c:pt>
                <c:pt idx="174">
                  <c:v>0.41539469714013866</c:v>
                </c:pt>
                <c:pt idx="175">
                  <c:v>0.27481519007478222</c:v>
                </c:pt>
                <c:pt idx="176">
                  <c:v>0.89640039941510552</c:v>
                </c:pt>
                <c:pt idx="177">
                  <c:v>1.8130103210438384</c:v>
                </c:pt>
                <c:pt idx="178">
                  <c:v>0.31151421236184684</c:v>
                </c:pt>
                <c:pt idx="179">
                  <c:v>0</c:v>
                </c:pt>
                <c:pt idx="180">
                  <c:v>0</c:v>
                </c:pt>
                <c:pt idx="181">
                  <c:v>39.133831989378869</c:v>
                </c:pt>
                <c:pt idx="182">
                  <c:v>59.378771150868999</c:v>
                </c:pt>
                <c:pt idx="183">
                  <c:v>10.727361291683236</c:v>
                </c:pt>
                <c:pt idx="184">
                  <c:v>4.381067731313415</c:v>
                </c:pt>
                <c:pt idx="185">
                  <c:v>0.51134290802378513</c:v>
                </c:pt>
                <c:pt idx="186">
                  <c:v>5.0469477257503517E-3</c:v>
                </c:pt>
                <c:pt idx="187">
                  <c:v>0.65108774177698781</c:v>
                </c:pt>
                <c:pt idx="188">
                  <c:v>0.8842516664846215</c:v>
                </c:pt>
                <c:pt idx="189">
                  <c:v>2.3087053628138547</c:v>
                </c:pt>
                <c:pt idx="190">
                  <c:v>3.7068598982396934</c:v>
                </c:pt>
                <c:pt idx="191">
                  <c:v>0.74031164133829619</c:v>
                </c:pt>
                <c:pt idx="192">
                  <c:v>2.8590096212546428</c:v>
                </c:pt>
                <c:pt idx="193">
                  <c:v>3.3065517894313428</c:v>
                </c:pt>
                <c:pt idx="194">
                  <c:v>1.759378618927337</c:v>
                </c:pt>
                <c:pt idx="195">
                  <c:v>1.3220606226701883</c:v>
                </c:pt>
                <c:pt idx="196">
                  <c:v>0.69949975358797223</c:v>
                </c:pt>
                <c:pt idx="197">
                  <c:v>2.1666943730139887</c:v>
                </c:pt>
                <c:pt idx="198">
                  <c:v>0.89120585815023123</c:v>
                </c:pt>
                <c:pt idx="199">
                  <c:v>0.29748586704489804</c:v>
                </c:pt>
                <c:pt idx="200">
                  <c:v>0.85564863262357171</c:v>
                </c:pt>
                <c:pt idx="201">
                  <c:v>0.30947404590131883</c:v>
                </c:pt>
                <c:pt idx="202">
                  <c:v>0.32059869805793412</c:v>
                </c:pt>
                <c:pt idx="203">
                  <c:v>0.51554556138102126</c:v>
                </c:pt>
                <c:pt idx="204">
                  <c:v>0.36919707650232203</c:v>
                </c:pt>
                <c:pt idx="205">
                  <c:v>0.23098546206235587</c:v>
                </c:pt>
                <c:pt idx="206">
                  <c:v>0.35484195445250977</c:v>
                </c:pt>
                <c:pt idx="207">
                  <c:v>0.21599151357978882</c:v>
                </c:pt>
                <c:pt idx="208">
                  <c:v>0.20352956632596356</c:v>
                </c:pt>
                <c:pt idx="209">
                  <c:v>0.70223907418709552</c:v>
                </c:pt>
                <c:pt idx="210">
                  <c:v>1.2523907307857023</c:v>
                </c:pt>
                <c:pt idx="211">
                  <c:v>4.1053226951092174</c:v>
                </c:pt>
                <c:pt idx="212">
                  <c:v>2.5838066041116519</c:v>
                </c:pt>
                <c:pt idx="213">
                  <c:v>1.370031321218975</c:v>
                </c:pt>
                <c:pt idx="214">
                  <c:v>3.8084793586329865E-2</c:v>
                </c:pt>
                <c:pt idx="215">
                  <c:v>0.16550223329031688</c:v>
                </c:pt>
                <c:pt idx="216">
                  <c:v>0.17592872641046342</c:v>
                </c:pt>
                <c:pt idx="217">
                  <c:v>0.33396324734498095</c:v>
                </c:pt>
                <c:pt idx="218">
                  <c:v>0.20090395632351818</c:v>
                </c:pt>
                <c:pt idx="219">
                  <c:v>2.371863191038754</c:v>
                </c:pt>
                <c:pt idx="220">
                  <c:v>4.5188817034076223</c:v>
                </c:pt>
                <c:pt idx="221">
                  <c:v>1.2353486028110474</c:v>
                </c:pt>
                <c:pt idx="222">
                  <c:v>0.52015482264385016</c:v>
                </c:pt>
                <c:pt idx="223">
                  <c:v>1.7628854654356254</c:v>
                </c:pt>
                <c:pt idx="224">
                  <c:v>37.467202007952132</c:v>
                </c:pt>
                <c:pt idx="225">
                  <c:v>100</c:v>
                </c:pt>
                <c:pt idx="226">
                  <c:v>16.745506753683909</c:v>
                </c:pt>
                <c:pt idx="227">
                  <c:v>2.1975044014578189</c:v>
                </c:pt>
                <c:pt idx="228">
                  <c:v>1.051678483656129</c:v>
                </c:pt>
                <c:pt idx="229">
                  <c:v>0.87388337111124703</c:v>
                </c:pt>
                <c:pt idx="230">
                  <c:v>0</c:v>
                </c:pt>
                <c:pt idx="231">
                  <c:v>1.0907049059130578</c:v>
                </c:pt>
                <c:pt idx="232">
                  <c:v>0.79477744472924461</c:v>
                </c:pt>
                <c:pt idx="233">
                  <c:v>7.1199376310130957E-2</c:v>
                </c:pt>
                <c:pt idx="234">
                  <c:v>0.30686323632775286</c:v>
                </c:pt>
                <c:pt idx="235">
                  <c:v>0.17458367921364421</c:v>
                </c:pt>
                <c:pt idx="236">
                  <c:v>0</c:v>
                </c:pt>
                <c:pt idx="237">
                  <c:v>0.96300488690096486</c:v>
                </c:pt>
                <c:pt idx="238">
                  <c:v>2.0262967130689775</c:v>
                </c:pt>
                <c:pt idx="239">
                  <c:v>5.1009763330167033</c:v>
                </c:pt>
                <c:pt idx="240">
                  <c:v>1.2015569636054781</c:v>
                </c:pt>
                <c:pt idx="241">
                  <c:v>0.90999534147973948</c:v>
                </c:pt>
                <c:pt idx="242">
                  <c:v>0.20357506102161638</c:v>
                </c:pt>
                <c:pt idx="243">
                  <c:v>0.11148686726500689</c:v>
                </c:pt>
                <c:pt idx="244">
                  <c:v>0.18548572271062938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0.60431080450178221</c:v>
                </c:pt>
                <c:pt idx="249">
                  <c:v>0.51028011002941598</c:v>
                </c:pt>
                <c:pt idx="250">
                  <c:v>2.8724005150982013</c:v>
                </c:pt>
                <c:pt idx="251">
                  <c:v>2.7807507238896063</c:v>
                </c:pt>
                <c:pt idx="252">
                  <c:v>17.719951242107442</c:v>
                </c:pt>
                <c:pt idx="253">
                  <c:v>51.552460631972231</c:v>
                </c:pt>
                <c:pt idx="254">
                  <c:v>10.42996629482286</c:v>
                </c:pt>
                <c:pt idx="255">
                  <c:v>1.6171413088727211</c:v>
                </c:pt>
                <c:pt idx="256">
                  <c:v>0.26938486146834839</c:v>
                </c:pt>
                <c:pt idx="257">
                  <c:v>5.0611193916700187E-2</c:v>
                </c:pt>
                <c:pt idx="258">
                  <c:v>7.9230119434173726E-2</c:v>
                </c:pt>
                <c:pt idx="259">
                  <c:v>1.26565192273225</c:v>
                </c:pt>
                <c:pt idx="260">
                  <c:v>1.1219439929655888</c:v>
                </c:pt>
                <c:pt idx="261">
                  <c:v>0</c:v>
                </c:pt>
                <c:pt idx="262">
                  <c:v>0.18243201204625487</c:v>
                </c:pt>
                <c:pt idx="263">
                  <c:v>0.47290471596065564</c:v>
                </c:pt>
                <c:pt idx="264">
                  <c:v>0.14027720318783063</c:v>
                </c:pt>
                <c:pt idx="265">
                  <c:v>0</c:v>
                </c:pt>
                <c:pt idx="266">
                  <c:v>0.60072263722866737</c:v>
                </c:pt>
                <c:pt idx="267">
                  <c:v>1.7742247015388903</c:v>
                </c:pt>
                <c:pt idx="268">
                  <c:v>0.47099640162277256</c:v>
                </c:pt>
                <c:pt idx="269">
                  <c:v>0.46370069028770822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75F-470F-87EB-BD4C5B61FF44}"/>
            </c:ext>
          </c:extLst>
        </c:ser>
        <c:ser>
          <c:idx val="24"/>
          <c:order val="24"/>
          <c:tx>
            <c:strRef>
              <c:f>'Mass Spectra pH 4 neg'!$Z$1</c:f>
              <c:strCache>
                <c:ptCount val="1"/>
              </c:strCache>
            </c:strRef>
          </c:tx>
          <c:spPr>
            <a:ln w="95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neg'!$Z$2:$Z$271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8.6986930186409488</c:v>
                </c:pt>
                <c:pt idx="3">
                  <c:v>0</c:v>
                </c:pt>
                <c:pt idx="4">
                  <c:v>0</c:v>
                </c:pt>
                <c:pt idx="5">
                  <c:v>0.92045797052870792</c:v>
                </c:pt>
                <c:pt idx="6">
                  <c:v>0</c:v>
                </c:pt>
                <c:pt idx="7">
                  <c:v>0.69574144332060639</c:v>
                </c:pt>
                <c:pt idx="8">
                  <c:v>0.20277055137752384</c:v>
                </c:pt>
                <c:pt idx="9">
                  <c:v>0.21644608897098605</c:v>
                </c:pt>
                <c:pt idx="10">
                  <c:v>0.15286288224851252</c:v>
                </c:pt>
                <c:pt idx="11">
                  <c:v>2.714229168055887</c:v>
                </c:pt>
                <c:pt idx="12">
                  <c:v>5.9093475867847784</c:v>
                </c:pt>
                <c:pt idx="13">
                  <c:v>2.8836907706785464</c:v>
                </c:pt>
                <c:pt idx="14">
                  <c:v>0.17423394664905531</c:v>
                </c:pt>
                <c:pt idx="15">
                  <c:v>6.5011960136474656</c:v>
                </c:pt>
                <c:pt idx="16">
                  <c:v>24.881767834516278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1.480543813078504E-2</c:v>
                </c:pt>
                <c:pt idx="21">
                  <c:v>0</c:v>
                </c:pt>
                <c:pt idx="22">
                  <c:v>1.5743250188697811E-2</c:v>
                </c:pt>
                <c:pt idx="23">
                  <c:v>1.1216654856872428E-2</c:v>
                </c:pt>
                <c:pt idx="24">
                  <c:v>1.3817861222691922E-3</c:v>
                </c:pt>
                <c:pt idx="25">
                  <c:v>1.6963503887311614E-2</c:v>
                </c:pt>
                <c:pt idx="26">
                  <c:v>7.5931744395088012E-3</c:v>
                </c:pt>
                <c:pt idx="27">
                  <c:v>0.90437192800073063</c:v>
                </c:pt>
                <c:pt idx="28">
                  <c:v>3.9980883536768839</c:v>
                </c:pt>
                <c:pt idx="29">
                  <c:v>66.164987262272277</c:v>
                </c:pt>
                <c:pt idx="30">
                  <c:v>1.5226791808695759</c:v>
                </c:pt>
                <c:pt idx="31">
                  <c:v>2.2280359118759243</c:v>
                </c:pt>
                <c:pt idx="32">
                  <c:v>9.5660161458597912</c:v>
                </c:pt>
                <c:pt idx="33">
                  <c:v>0.16080442884613694</c:v>
                </c:pt>
                <c:pt idx="34">
                  <c:v>0.27728524981623887</c:v>
                </c:pt>
                <c:pt idx="35">
                  <c:v>0.15710655762873296</c:v>
                </c:pt>
                <c:pt idx="36">
                  <c:v>0</c:v>
                </c:pt>
                <c:pt idx="37">
                  <c:v>0</c:v>
                </c:pt>
                <c:pt idx="38">
                  <c:v>0.15648245539373062</c:v>
                </c:pt>
                <c:pt idx="39">
                  <c:v>0.57067092143290843</c:v>
                </c:pt>
                <c:pt idx="40">
                  <c:v>0.11422015777477897</c:v>
                </c:pt>
                <c:pt idx="41">
                  <c:v>0.38410953927879754</c:v>
                </c:pt>
                <c:pt idx="42">
                  <c:v>0.11010421357409808</c:v>
                </c:pt>
                <c:pt idx="43">
                  <c:v>2.026216651642383</c:v>
                </c:pt>
                <c:pt idx="44">
                  <c:v>0.29077305252628488</c:v>
                </c:pt>
                <c:pt idx="45">
                  <c:v>1.3299638601692176</c:v>
                </c:pt>
                <c:pt idx="46">
                  <c:v>0.12289524984629521</c:v>
                </c:pt>
                <c:pt idx="47">
                  <c:v>0.11202081865829164</c:v>
                </c:pt>
                <c:pt idx="48">
                  <c:v>5.7586738930121277E-2</c:v>
                </c:pt>
                <c:pt idx="49">
                  <c:v>0</c:v>
                </c:pt>
                <c:pt idx="50">
                  <c:v>2.5903343987575E-2</c:v>
                </c:pt>
                <c:pt idx="51">
                  <c:v>0.14215040134017176</c:v>
                </c:pt>
                <c:pt idx="52">
                  <c:v>0.17088277652056658</c:v>
                </c:pt>
                <c:pt idx="53">
                  <c:v>0.59839530223748749</c:v>
                </c:pt>
                <c:pt idx="54">
                  <c:v>0.19275648114875357</c:v>
                </c:pt>
                <c:pt idx="55">
                  <c:v>1.4497692608159329</c:v>
                </c:pt>
                <c:pt idx="56">
                  <c:v>2.1114991120275395</c:v>
                </c:pt>
                <c:pt idx="57">
                  <c:v>11.482942295194825</c:v>
                </c:pt>
                <c:pt idx="58">
                  <c:v>0.6488378590374797</c:v>
                </c:pt>
                <c:pt idx="59">
                  <c:v>2.6038580713359387</c:v>
                </c:pt>
                <c:pt idx="60">
                  <c:v>0.21495553279222995</c:v>
                </c:pt>
                <c:pt idx="61">
                  <c:v>0.93558619741412563</c:v>
                </c:pt>
                <c:pt idx="62">
                  <c:v>0.53561262051772984</c:v>
                </c:pt>
                <c:pt idx="63">
                  <c:v>0.90369480122569013</c:v>
                </c:pt>
                <c:pt idx="64">
                  <c:v>0.41000800744198473</c:v>
                </c:pt>
                <c:pt idx="65">
                  <c:v>0.47870187352308696</c:v>
                </c:pt>
                <c:pt idx="66">
                  <c:v>2.1282884288265663E-2</c:v>
                </c:pt>
                <c:pt idx="67">
                  <c:v>0.37962854163235554</c:v>
                </c:pt>
                <c:pt idx="68">
                  <c:v>0.30158577669239478</c:v>
                </c:pt>
                <c:pt idx="69">
                  <c:v>0.51830805081271247</c:v>
                </c:pt>
                <c:pt idx="70">
                  <c:v>2.705614371928605</c:v>
                </c:pt>
                <c:pt idx="71">
                  <c:v>13.179420924583304</c:v>
                </c:pt>
                <c:pt idx="72">
                  <c:v>0.83433600598981061</c:v>
                </c:pt>
                <c:pt idx="73">
                  <c:v>0.16951197328988574</c:v>
                </c:pt>
                <c:pt idx="74">
                  <c:v>0</c:v>
                </c:pt>
                <c:pt idx="75">
                  <c:v>3.0226509244308329E-2</c:v>
                </c:pt>
                <c:pt idx="76">
                  <c:v>3.9226071668221334E-2</c:v>
                </c:pt>
                <c:pt idx="77">
                  <c:v>0.54654210534430725</c:v>
                </c:pt>
                <c:pt idx="78">
                  <c:v>0.14312608831218829</c:v>
                </c:pt>
                <c:pt idx="79">
                  <c:v>0.34882288122174437</c:v>
                </c:pt>
                <c:pt idx="80">
                  <c:v>0.14917405969757297</c:v>
                </c:pt>
                <c:pt idx="81">
                  <c:v>0.44759804346122845</c:v>
                </c:pt>
                <c:pt idx="82">
                  <c:v>0.18180441729960684</c:v>
                </c:pt>
                <c:pt idx="83">
                  <c:v>0.3318878339480496</c:v>
                </c:pt>
                <c:pt idx="84">
                  <c:v>1.948814331984781</c:v>
                </c:pt>
                <c:pt idx="85">
                  <c:v>6.9597429110081857</c:v>
                </c:pt>
                <c:pt idx="86">
                  <c:v>0.4655157291358652</c:v>
                </c:pt>
                <c:pt idx="87">
                  <c:v>0.19284309612895864</c:v>
                </c:pt>
                <c:pt idx="88">
                  <c:v>1.911772504951192</c:v>
                </c:pt>
                <c:pt idx="89">
                  <c:v>5.3860693447956223</c:v>
                </c:pt>
                <c:pt idx="90">
                  <c:v>0.40469004035570233</c:v>
                </c:pt>
                <c:pt idx="91">
                  <c:v>0.78678530762625776</c:v>
                </c:pt>
                <c:pt idx="92">
                  <c:v>0.37577409691571712</c:v>
                </c:pt>
                <c:pt idx="93">
                  <c:v>0.42625368398887875</c:v>
                </c:pt>
                <c:pt idx="94">
                  <c:v>0.5070685784758453</c:v>
                </c:pt>
                <c:pt idx="95">
                  <c:v>0.47800303547690048</c:v>
                </c:pt>
                <c:pt idx="96">
                  <c:v>0.14129374683091106</c:v>
                </c:pt>
                <c:pt idx="97">
                  <c:v>0.93506685437635961</c:v>
                </c:pt>
                <c:pt idx="98">
                  <c:v>0.50471794357316579</c:v>
                </c:pt>
                <c:pt idx="99">
                  <c:v>1.5026043946750383</c:v>
                </c:pt>
                <c:pt idx="100">
                  <c:v>0.62738310913360518</c:v>
                </c:pt>
                <c:pt idx="101">
                  <c:v>0.3575898050313594</c:v>
                </c:pt>
                <c:pt idx="102">
                  <c:v>8.5540852570119605E-2</c:v>
                </c:pt>
                <c:pt idx="103">
                  <c:v>0.18324591454220304</c:v>
                </c:pt>
                <c:pt idx="104">
                  <c:v>0.262310298529074</c:v>
                </c:pt>
                <c:pt idx="105">
                  <c:v>1.6321788083033786</c:v>
                </c:pt>
                <c:pt idx="106">
                  <c:v>2.7631734778754495</c:v>
                </c:pt>
                <c:pt idx="107">
                  <c:v>0.76373591887932191</c:v>
                </c:pt>
                <c:pt idx="108">
                  <c:v>0.41797749765041387</c:v>
                </c:pt>
                <c:pt idx="109">
                  <c:v>0.22738206947928663</c:v>
                </c:pt>
                <c:pt idx="110">
                  <c:v>0.43653501571703102</c:v>
                </c:pt>
                <c:pt idx="111">
                  <c:v>0.62228516351008589</c:v>
                </c:pt>
                <c:pt idx="112">
                  <c:v>14.236873492613386</c:v>
                </c:pt>
                <c:pt idx="113">
                  <c:v>39.77434622237282</c:v>
                </c:pt>
                <c:pt idx="114">
                  <c:v>4.5590202970898224</c:v>
                </c:pt>
                <c:pt idx="115">
                  <c:v>1.0471739488729499</c:v>
                </c:pt>
                <c:pt idx="116">
                  <c:v>0.72933579836193763</c:v>
                </c:pt>
                <c:pt idx="117">
                  <c:v>0.93987067408492309</c:v>
                </c:pt>
                <c:pt idx="118">
                  <c:v>3.2939336481970161</c:v>
                </c:pt>
                <c:pt idx="119">
                  <c:v>2.0071785946065757</c:v>
                </c:pt>
                <c:pt idx="120">
                  <c:v>1.2381708721755764</c:v>
                </c:pt>
                <c:pt idx="121">
                  <c:v>1.8745233117186095</c:v>
                </c:pt>
                <c:pt idx="122">
                  <c:v>1.0129809183978953</c:v>
                </c:pt>
                <c:pt idx="123">
                  <c:v>1.0372692129327941</c:v>
                </c:pt>
                <c:pt idx="124">
                  <c:v>0.44472878161435325</c:v>
                </c:pt>
                <c:pt idx="125">
                  <c:v>1.8424065845534536</c:v>
                </c:pt>
                <c:pt idx="126">
                  <c:v>8.4157137080640467</c:v>
                </c:pt>
                <c:pt idx="127">
                  <c:v>16.765970883814859</c:v>
                </c:pt>
                <c:pt idx="128">
                  <c:v>2.3375173858438369</c:v>
                </c:pt>
                <c:pt idx="129">
                  <c:v>0.82292701744269836</c:v>
                </c:pt>
                <c:pt idx="130">
                  <c:v>0.37700227446954437</c:v>
                </c:pt>
                <c:pt idx="131">
                  <c:v>0.65290193309405564</c:v>
                </c:pt>
                <c:pt idx="132">
                  <c:v>0.66800229308757919</c:v>
                </c:pt>
                <c:pt idx="133">
                  <c:v>0.59893935354568639</c:v>
                </c:pt>
                <c:pt idx="134">
                  <c:v>1.8852849172532049</c:v>
                </c:pt>
                <c:pt idx="135">
                  <c:v>2.8108272004976276</c:v>
                </c:pt>
                <c:pt idx="136">
                  <c:v>1.102189045277673</c:v>
                </c:pt>
                <c:pt idx="137">
                  <c:v>0.76077627173867479</c:v>
                </c:pt>
                <c:pt idx="138">
                  <c:v>0.61939294092494657</c:v>
                </c:pt>
                <c:pt idx="139">
                  <c:v>1.1157557579381445</c:v>
                </c:pt>
                <c:pt idx="140">
                  <c:v>12.346414253738139</c:v>
                </c:pt>
                <c:pt idx="141">
                  <c:v>27.552792735095682</c:v>
                </c:pt>
                <c:pt idx="142">
                  <c:v>3.7048070155021113</c:v>
                </c:pt>
                <c:pt idx="143">
                  <c:v>0.68710850604179041</c:v>
                </c:pt>
                <c:pt idx="144">
                  <c:v>0.23901761355651702</c:v>
                </c:pt>
                <c:pt idx="145">
                  <c:v>0.38563314350799915</c:v>
                </c:pt>
                <c:pt idx="146">
                  <c:v>0.20554211231228753</c:v>
                </c:pt>
                <c:pt idx="147">
                  <c:v>0.53132328850380284</c:v>
                </c:pt>
                <c:pt idx="148">
                  <c:v>6.884832192552838E-2</c:v>
                </c:pt>
                <c:pt idx="149">
                  <c:v>0.22387523147673136</c:v>
                </c:pt>
                <c:pt idx="150">
                  <c:v>0.88966814660775195</c:v>
                </c:pt>
                <c:pt idx="151">
                  <c:v>3.2299240736057569E-2</c:v>
                </c:pt>
                <c:pt idx="152">
                  <c:v>0</c:v>
                </c:pt>
                <c:pt idx="153">
                  <c:v>0.5329070838918506</c:v>
                </c:pt>
                <c:pt idx="154">
                  <c:v>0.76597854627855289</c:v>
                </c:pt>
                <c:pt idx="155">
                  <c:v>2.8585770708186478</c:v>
                </c:pt>
                <c:pt idx="156">
                  <c:v>0.78647160697657703</c:v>
                </c:pt>
                <c:pt idx="157">
                  <c:v>0.38869548486297439</c:v>
                </c:pt>
                <c:pt idx="158">
                  <c:v>0.33793168941540369</c:v>
                </c:pt>
                <c:pt idx="159">
                  <c:v>0.80399713227808467</c:v>
                </c:pt>
                <c:pt idx="160">
                  <c:v>0.82765355464339008</c:v>
                </c:pt>
                <c:pt idx="161">
                  <c:v>0.43324948596549795</c:v>
                </c:pt>
                <c:pt idx="162">
                  <c:v>0.39921285408173096</c:v>
                </c:pt>
                <c:pt idx="163">
                  <c:v>0.29615491117764192</c:v>
                </c:pt>
                <c:pt idx="164">
                  <c:v>0.47713303521041278</c:v>
                </c:pt>
                <c:pt idx="165">
                  <c:v>0.66172216784391036</c:v>
                </c:pt>
                <c:pt idx="166">
                  <c:v>0.47838812389522467</c:v>
                </c:pt>
                <c:pt idx="167">
                  <c:v>0.32863858524894768</c:v>
                </c:pt>
                <c:pt idx="168">
                  <c:v>0.46623825479839293</c:v>
                </c:pt>
                <c:pt idx="169">
                  <c:v>1.1226754271435009</c:v>
                </c:pt>
                <c:pt idx="170">
                  <c:v>0.29849105062720582</c:v>
                </c:pt>
                <c:pt idx="171">
                  <c:v>0</c:v>
                </c:pt>
                <c:pt idx="172">
                  <c:v>2.0302825042234934E-2</c:v>
                </c:pt>
                <c:pt idx="173">
                  <c:v>0.29612701639959571</c:v>
                </c:pt>
                <c:pt idx="174">
                  <c:v>0.35804195785269194</c:v>
                </c:pt>
                <c:pt idx="175">
                  <c:v>0.22985013197168366</c:v>
                </c:pt>
                <c:pt idx="176">
                  <c:v>0.50562746450205254</c:v>
                </c:pt>
                <c:pt idx="177">
                  <c:v>1.170333116980836</c:v>
                </c:pt>
                <c:pt idx="178">
                  <c:v>0.37867997193013264</c:v>
                </c:pt>
                <c:pt idx="179">
                  <c:v>0</c:v>
                </c:pt>
                <c:pt idx="180">
                  <c:v>0</c:v>
                </c:pt>
                <c:pt idx="181">
                  <c:v>53.35143238217276</c:v>
                </c:pt>
                <c:pt idx="182">
                  <c:v>68.859168490272566</c:v>
                </c:pt>
                <c:pt idx="183">
                  <c:v>12.388000899069578</c:v>
                </c:pt>
                <c:pt idx="184">
                  <c:v>4.3376910668511623</c:v>
                </c:pt>
                <c:pt idx="185">
                  <c:v>0.60369986973126322</c:v>
                </c:pt>
                <c:pt idx="186">
                  <c:v>0.4889299515200744</c:v>
                </c:pt>
                <c:pt idx="187">
                  <c:v>0.30268030127893553</c:v>
                </c:pt>
                <c:pt idx="188">
                  <c:v>0.63767828080998679</c:v>
                </c:pt>
                <c:pt idx="189">
                  <c:v>1.7908491035454006</c:v>
                </c:pt>
                <c:pt idx="190">
                  <c:v>3.1422689577980636</c:v>
                </c:pt>
                <c:pt idx="191">
                  <c:v>0.60798803074786489</c:v>
                </c:pt>
                <c:pt idx="192">
                  <c:v>5.7330876464739102</c:v>
                </c:pt>
                <c:pt idx="193">
                  <c:v>6.8320588991608284</c:v>
                </c:pt>
                <c:pt idx="194">
                  <c:v>2.767132023527231</c:v>
                </c:pt>
                <c:pt idx="195">
                  <c:v>0.85909385645689196</c:v>
                </c:pt>
                <c:pt idx="196">
                  <c:v>1.0584765802893361</c:v>
                </c:pt>
                <c:pt idx="197">
                  <c:v>1.6868510066992701</c:v>
                </c:pt>
                <c:pt idx="198">
                  <c:v>0.31696489972789554</c:v>
                </c:pt>
                <c:pt idx="199">
                  <c:v>0.11089034968904957</c:v>
                </c:pt>
                <c:pt idx="200">
                  <c:v>0.45109501720591316</c:v>
                </c:pt>
                <c:pt idx="201">
                  <c:v>0.38864738548033284</c:v>
                </c:pt>
                <c:pt idx="202">
                  <c:v>0.36067339405166421</c:v>
                </c:pt>
                <c:pt idx="203">
                  <c:v>0.1957052122687325</c:v>
                </c:pt>
                <c:pt idx="204">
                  <c:v>0.19218517256994938</c:v>
                </c:pt>
                <c:pt idx="205">
                  <c:v>0.2678125806235076</c:v>
                </c:pt>
                <c:pt idx="206">
                  <c:v>0.43928125847504651</c:v>
                </c:pt>
                <c:pt idx="207">
                  <c:v>0.43558708836189713</c:v>
                </c:pt>
                <c:pt idx="208">
                  <c:v>0.82097028595467925</c:v>
                </c:pt>
                <c:pt idx="209">
                  <c:v>1.306707817972149</c:v>
                </c:pt>
                <c:pt idx="210">
                  <c:v>1.7295163795893587</c:v>
                </c:pt>
                <c:pt idx="211">
                  <c:v>4.7620286537270511</c:v>
                </c:pt>
                <c:pt idx="212">
                  <c:v>1.8528053405207936</c:v>
                </c:pt>
                <c:pt idx="213">
                  <c:v>1.3370979041301283</c:v>
                </c:pt>
                <c:pt idx="214">
                  <c:v>0.28349414195644668</c:v>
                </c:pt>
                <c:pt idx="215">
                  <c:v>0.31057490819485145</c:v>
                </c:pt>
                <c:pt idx="216">
                  <c:v>0</c:v>
                </c:pt>
                <c:pt idx="217">
                  <c:v>0.46507753794620221</c:v>
                </c:pt>
                <c:pt idx="218">
                  <c:v>0.37614058871451878</c:v>
                </c:pt>
                <c:pt idx="219">
                  <c:v>1.5327561579984137</c:v>
                </c:pt>
                <c:pt idx="220">
                  <c:v>2.7382737360086695</c:v>
                </c:pt>
                <c:pt idx="221">
                  <c:v>0.83351425671146495</c:v>
                </c:pt>
                <c:pt idx="222">
                  <c:v>1.0186903954712809</c:v>
                </c:pt>
                <c:pt idx="223">
                  <c:v>1.7090054137017834</c:v>
                </c:pt>
                <c:pt idx="224">
                  <c:v>35.605999441674662</c:v>
                </c:pt>
                <c:pt idx="225">
                  <c:v>100</c:v>
                </c:pt>
                <c:pt idx="226">
                  <c:v>19.839643725282503</c:v>
                </c:pt>
                <c:pt idx="227">
                  <c:v>1.8415664715404299</c:v>
                </c:pt>
                <c:pt idx="228">
                  <c:v>0.64584825706278692</c:v>
                </c:pt>
                <c:pt idx="229">
                  <c:v>0</c:v>
                </c:pt>
                <c:pt idx="230">
                  <c:v>0.23993179395071496</c:v>
                </c:pt>
                <c:pt idx="231">
                  <c:v>0.79319377970286642</c:v>
                </c:pt>
                <c:pt idx="232">
                  <c:v>0.6120651153228911</c:v>
                </c:pt>
                <c:pt idx="233">
                  <c:v>0.16858794509378797</c:v>
                </c:pt>
                <c:pt idx="234">
                  <c:v>0.23537632576635931</c:v>
                </c:pt>
                <c:pt idx="235">
                  <c:v>0.38245434277816803</c:v>
                </c:pt>
                <c:pt idx="236">
                  <c:v>0</c:v>
                </c:pt>
                <c:pt idx="237">
                  <c:v>0.297010317039965</c:v>
                </c:pt>
                <c:pt idx="238">
                  <c:v>2.1962781404021543</c:v>
                </c:pt>
                <c:pt idx="239">
                  <c:v>6.289080397448644</c:v>
                </c:pt>
                <c:pt idx="240">
                  <c:v>1.8216044241822689</c:v>
                </c:pt>
                <c:pt idx="241">
                  <c:v>0.40621929593980394</c:v>
                </c:pt>
                <c:pt idx="242">
                  <c:v>0.20932791423134647</c:v>
                </c:pt>
                <c:pt idx="243">
                  <c:v>0.12848742264794702</c:v>
                </c:pt>
                <c:pt idx="244">
                  <c:v>0.15893659440159799</c:v>
                </c:pt>
                <c:pt idx="245">
                  <c:v>0.27193683315811756</c:v>
                </c:pt>
                <c:pt idx="246">
                  <c:v>0</c:v>
                </c:pt>
                <c:pt idx="247">
                  <c:v>0</c:v>
                </c:pt>
                <c:pt idx="248">
                  <c:v>7.1374014646164344E-2</c:v>
                </c:pt>
                <c:pt idx="249">
                  <c:v>0.8009568898373558</c:v>
                </c:pt>
                <c:pt idx="250">
                  <c:v>2.9290773807493613</c:v>
                </c:pt>
                <c:pt idx="251">
                  <c:v>1.9158597652085272</c:v>
                </c:pt>
                <c:pt idx="252">
                  <c:v>16.783968670051799</c:v>
                </c:pt>
                <c:pt idx="253">
                  <c:v>46.571137089983331</c:v>
                </c:pt>
                <c:pt idx="254">
                  <c:v>9.2776786807387381</c:v>
                </c:pt>
                <c:pt idx="255">
                  <c:v>1.5675938621608021</c:v>
                </c:pt>
                <c:pt idx="256">
                  <c:v>0.28621382538292678</c:v>
                </c:pt>
                <c:pt idx="257">
                  <c:v>0</c:v>
                </c:pt>
                <c:pt idx="258">
                  <c:v>0.18616879458305485</c:v>
                </c:pt>
                <c:pt idx="259">
                  <c:v>2.4691029276803822</c:v>
                </c:pt>
                <c:pt idx="260">
                  <c:v>0.46636074854100845</c:v>
                </c:pt>
                <c:pt idx="261">
                  <c:v>0</c:v>
                </c:pt>
                <c:pt idx="262">
                  <c:v>0.66147243448934323</c:v>
                </c:pt>
                <c:pt idx="263">
                  <c:v>0.1702541798743937</c:v>
                </c:pt>
                <c:pt idx="264">
                  <c:v>0.26692268477449499</c:v>
                </c:pt>
                <c:pt idx="265">
                  <c:v>9.3472327468084121E-2</c:v>
                </c:pt>
                <c:pt idx="266">
                  <c:v>2.5043906877232245</c:v>
                </c:pt>
                <c:pt idx="267">
                  <c:v>3.5365312541886351</c:v>
                </c:pt>
                <c:pt idx="268">
                  <c:v>1.828657841763474</c:v>
                </c:pt>
                <c:pt idx="269">
                  <c:v>1.090653570201757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775F-470F-87EB-BD4C5B61FF44}"/>
            </c:ext>
          </c:extLst>
        </c:ser>
        <c:ser>
          <c:idx val="25"/>
          <c:order val="25"/>
          <c:tx>
            <c:strRef>
              <c:f>'Mass Spectra pH 4 neg'!$AA$1</c:f>
              <c:strCache>
                <c:ptCount val="1"/>
              </c:strCache>
            </c:strRef>
          </c:tx>
          <c:spPr>
            <a:ln w="95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neg'!$AA$2:$AA$271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7.2392363691784265</c:v>
                </c:pt>
                <c:pt idx="3">
                  <c:v>0</c:v>
                </c:pt>
                <c:pt idx="4">
                  <c:v>0</c:v>
                </c:pt>
                <c:pt idx="5">
                  <c:v>2.4038351051147804</c:v>
                </c:pt>
                <c:pt idx="6">
                  <c:v>0</c:v>
                </c:pt>
                <c:pt idx="7">
                  <c:v>0.56390240674747871</c:v>
                </c:pt>
                <c:pt idx="8">
                  <c:v>1.4028467497576335E-2</c:v>
                </c:pt>
                <c:pt idx="9">
                  <c:v>0</c:v>
                </c:pt>
                <c:pt idx="10">
                  <c:v>0</c:v>
                </c:pt>
                <c:pt idx="11">
                  <c:v>2.069534172844457</c:v>
                </c:pt>
                <c:pt idx="12">
                  <c:v>6.3095075049296394</c:v>
                </c:pt>
                <c:pt idx="13">
                  <c:v>3.0012807914958501</c:v>
                </c:pt>
                <c:pt idx="14">
                  <c:v>0.43535268102867075</c:v>
                </c:pt>
                <c:pt idx="15">
                  <c:v>11.186163037249949</c:v>
                </c:pt>
                <c:pt idx="16">
                  <c:v>33.288777400567973</c:v>
                </c:pt>
                <c:pt idx="17">
                  <c:v>0.17420340029615278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4.7240243897729788E-2</c:v>
                </c:pt>
                <c:pt idx="22">
                  <c:v>4.8478381691741913E-3</c:v>
                </c:pt>
                <c:pt idx="23">
                  <c:v>0</c:v>
                </c:pt>
                <c:pt idx="24">
                  <c:v>0</c:v>
                </c:pt>
                <c:pt idx="25">
                  <c:v>6.6618537816091339E-2</c:v>
                </c:pt>
                <c:pt idx="26">
                  <c:v>4.7442420068918266E-2</c:v>
                </c:pt>
                <c:pt idx="27">
                  <c:v>0.36220771133773555</c:v>
                </c:pt>
                <c:pt idx="28">
                  <c:v>7.1571997330992767</c:v>
                </c:pt>
                <c:pt idx="29">
                  <c:v>100</c:v>
                </c:pt>
                <c:pt idx="30">
                  <c:v>0</c:v>
                </c:pt>
                <c:pt idx="31">
                  <c:v>2.3140325633464758</c:v>
                </c:pt>
                <c:pt idx="32">
                  <c:v>14.83312349805043</c:v>
                </c:pt>
                <c:pt idx="33">
                  <c:v>0.12888032249472997</c:v>
                </c:pt>
                <c:pt idx="34">
                  <c:v>0.38324312914080894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4.9816436775340533E-2</c:v>
                </c:pt>
                <c:pt idx="39">
                  <c:v>0.25790534073137172</c:v>
                </c:pt>
                <c:pt idx="40">
                  <c:v>6.5030957683770652E-2</c:v>
                </c:pt>
                <c:pt idx="41">
                  <c:v>0.75019483575648171</c:v>
                </c:pt>
                <c:pt idx="42">
                  <c:v>0.23856349594007523</c:v>
                </c:pt>
                <c:pt idx="43">
                  <c:v>1.0677201745047731</c:v>
                </c:pt>
                <c:pt idx="44">
                  <c:v>0.24478381534139843</c:v>
                </c:pt>
                <c:pt idx="45">
                  <c:v>1.2704706037240492</c:v>
                </c:pt>
                <c:pt idx="46">
                  <c:v>0.18817948399991558</c:v>
                </c:pt>
                <c:pt idx="47">
                  <c:v>0.35222837158150216</c:v>
                </c:pt>
                <c:pt idx="48">
                  <c:v>2.4561139508923975E-2</c:v>
                </c:pt>
                <c:pt idx="49">
                  <c:v>0.16770584872711192</c:v>
                </c:pt>
                <c:pt idx="50">
                  <c:v>0</c:v>
                </c:pt>
                <c:pt idx="51">
                  <c:v>0.25990927205399733</c:v>
                </c:pt>
                <c:pt idx="52">
                  <c:v>0.32962873885834698</c:v>
                </c:pt>
                <c:pt idx="53">
                  <c:v>0.46366408288347943</c:v>
                </c:pt>
                <c:pt idx="54">
                  <c:v>0.16288123323937526</c:v>
                </c:pt>
                <c:pt idx="55">
                  <c:v>1.2189503783929132</c:v>
                </c:pt>
                <c:pt idx="56">
                  <c:v>0.91339437911048993</c:v>
                </c:pt>
                <c:pt idx="57">
                  <c:v>3.6147236052157248</c:v>
                </c:pt>
                <c:pt idx="58">
                  <c:v>0.65056424314875927</c:v>
                </c:pt>
                <c:pt idx="59">
                  <c:v>3.2694129914856962</c:v>
                </c:pt>
                <c:pt idx="60">
                  <c:v>0.30832032490264072</c:v>
                </c:pt>
                <c:pt idx="61">
                  <c:v>0.32322211385109223</c:v>
                </c:pt>
                <c:pt idx="62">
                  <c:v>0.25214501455239602</c:v>
                </c:pt>
                <c:pt idx="63">
                  <c:v>0.41573798840357501</c:v>
                </c:pt>
                <c:pt idx="64">
                  <c:v>0.31825015972481768</c:v>
                </c:pt>
                <c:pt idx="65">
                  <c:v>0.17723727617327076</c:v>
                </c:pt>
                <c:pt idx="66">
                  <c:v>0.4311095134702192</c:v>
                </c:pt>
                <c:pt idx="67">
                  <c:v>0.71293334143537901</c:v>
                </c:pt>
                <c:pt idx="68">
                  <c:v>0.48278353003316088</c:v>
                </c:pt>
                <c:pt idx="69">
                  <c:v>0.47746030801161404</c:v>
                </c:pt>
                <c:pt idx="70">
                  <c:v>0.78291096224094026</c:v>
                </c:pt>
                <c:pt idx="71">
                  <c:v>4.657317915429223</c:v>
                </c:pt>
                <c:pt idx="72">
                  <c:v>0.31561237523407698</c:v>
                </c:pt>
                <c:pt idx="73">
                  <c:v>0.12823287999308136</c:v>
                </c:pt>
                <c:pt idx="74">
                  <c:v>0</c:v>
                </c:pt>
                <c:pt idx="75">
                  <c:v>0.28097676287151546</c:v>
                </c:pt>
                <c:pt idx="76">
                  <c:v>6.5971771108501318E-2</c:v>
                </c:pt>
                <c:pt idx="77">
                  <c:v>0.21686946421261574</c:v>
                </c:pt>
                <c:pt idx="78">
                  <c:v>0.37965036330100049</c:v>
                </c:pt>
                <c:pt idx="79">
                  <c:v>0</c:v>
                </c:pt>
                <c:pt idx="80">
                  <c:v>0</c:v>
                </c:pt>
                <c:pt idx="81">
                  <c:v>0.55406580592844534</c:v>
                </c:pt>
                <c:pt idx="82">
                  <c:v>8.6439180018103537E-2</c:v>
                </c:pt>
                <c:pt idx="83">
                  <c:v>0.30872821598280836</c:v>
                </c:pt>
                <c:pt idx="84">
                  <c:v>0.64882373023078554</c:v>
                </c:pt>
                <c:pt idx="85">
                  <c:v>2.4189050070162437</c:v>
                </c:pt>
                <c:pt idx="86">
                  <c:v>0.302791608613737</c:v>
                </c:pt>
                <c:pt idx="87">
                  <c:v>0.14202681830529393</c:v>
                </c:pt>
                <c:pt idx="88">
                  <c:v>2.9929472329599474</c:v>
                </c:pt>
                <c:pt idx="89">
                  <c:v>4.7408702524919821</c:v>
                </c:pt>
                <c:pt idx="90">
                  <c:v>0.34366840097325052</c:v>
                </c:pt>
                <c:pt idx="91">
                  <c:v>0.85938867842344935</c:v>
                </c:pt>
                <c:pt idx="92">
                  <c:v>0.21329950271504688</c:v>
                </c:pt>
                <c:pt idx="93">
                  <c:v>0.24806655873754191</c:v>
                </c:pt>
                <c:pt idx="94">
                  <c:v>0.50617321142715255</c:v>
                </c:pt>
                <c:pt idx="95">
                  <c:v>0.32060082474847096</c:v>
                </c:pt>
                <c:pt idx="96">
                  <c:v>0.31132635970372363</c:v>
                </c:pt>
                <c:pt idx="97">
                  <c:v>0.72021548650883671</c:v>
                </c:pt>
                <c:pt idx="98">
                  <c:v>0.36694569502962343</c:v>
                </c:pt>
                <c:pt idx="99">
                  <c:v>1.2438018584571817</c:v>
                </c:pt>
                <c:pt idx="100">
                  <c:v>0.23113605575559265</c:v>
                </c:pt>
                <c:pt idx="101">
                  <c:v>0.55411299170070083</c:v>
                </c:pt>
                <c:pt idx="102">
                  <c:v>6.9556440154977486E-2</c:v>
                </c:pt>
                <c:pt idx="103">
                  <c:v>3.7947733516709818E-2</c:v>
                </c:pt>
                <c:pt idx="104">
                  <c:v>0.25481435008587022</c:v>
                </c:pt>
                <c:pt idx="105">
                  <c:v>2.5940715539896719</c:v>
                </c:pt>
                <c:pt idx="106">
                  <c:v>4.1622656065726629</c:v>
                </c:pt>
                <c:pt idx="107">
                  <c:v>0.88342779505376079</c:v>
                </c:pt>
                <c:pt idx="108">
                  <c:v>0.12445079368371202</c:v>
                </c:pt>
                <c:pt idx="109">
                  <c:v>7.6178013276332335E-2</c:v>
                </c:pt>
                <c:pt idx="110">
                  <c:v>0</c:v>
                </c:pt>
                <c:pt idx="111">
                  <c:v>0.449926121182534</c:v>
                </c:pt>
                <c:pt idx="112">
                  <c:v>2.7512495821882572</c:v>
                </c:pt>
                <c:pt idx="113">
                  <c:v>7.3670814395066788</c:v>
                </c:pt>
                <c:pt idx="114">
                  <c:v>0.77184504467252779</c:v>
                </c:pt>
                <c:pt idx="115">
                  <c:v>0.93714326599037523</c:v>
                </c:pt>
                <c:pt idx="116">
                  <c:v>0.35972668924130635</c:v>
                </c:pt>
                <c:pt idx="117">
                  <c:v>0.86870900478346647</c:v>
                </c:pt>
                <c:pt idx="118">
                  <c:v>1.9903040735678275</c:v>
                </c:pt>
                <c:pt idx="119">
                  <c:v>0.84007795876835567</c:v>
                </c:pt>
                <c:pt idx="120">
                  <c:v>1.9190666270153787</c:v>
                </c:pt>
                <c:pt idx="121">
                  <c:v>2.494227263053709</c:v>
                </c:pt>
                <c:pt idx="122">
                  <c:v>0.98534751006856025</c:v>
                </c:pt>
                <c:pt idx="123">
                  <c:v>0.68879738462911133</c:v>
                </c:pt>
                <c:pt idx="124">
                  <c:v>0.54990113589681167</c:v>
                </c:pt>
                <c:pt idx="125">
                  <c:v>1.8994327457203626</c:v>
                </c:pt>
                <c:pt idx="126">
                  <c:v>9.5909142644307988</c:v>
                </c:pt>
                <c:pt idx="127">
                  <c:v>16.200803196820086</c:v>
                </c:pt>
                <c:pt idx="128">
                  <c:v>1.7409965615603433</c:v>
                </c:pt>
                <c:pt idx="129">
                  <c:v>0</c:v>
                </c:pt>
                <c:pt idx="130">
                  <c:v>0.25017101680014908</c:v>
                </c:pt>
                <c:pt idx="131">
                  <c:v>0.29659224757184133</c:v>
                </c:pt>
                <c:pt idx="132">
                  <c:v>0.71622704120108227</c:v>
                </c:pt>
                <c:pt idx="133">
                  <c:v>0.85277946941174199</c:v>
                </c:pt>
                <c:pt idx="134">
                  <c:v>1.4964240802064637</c:v>
                </c:pt>
                <c:pt idx="135">
                  <c:v>1.4196349497774592</c:v>
                </c:pt>
                <c:pt idx="136">
                  <c:v>1.2729103300728728</c:v>
                </c:pt>
                <c:pt idx="137">
                  <c:v>1.1148470765450598</c:v>
                </c:pt>
                <c:pt idx="138">
                  <c:v>0.46220459751053783</c:v>
                </c:pt>
                <c:pt idx="139">
                  <c:v>1.0076824163769242</c:v>
                </c:pt>
                <c:pt idx="140">
                  <c:v>9.8875475347615431</c:v>
                </c:pt>
                <c:pt idx="141">
                  <c:v>23.345202470417917</c:v>
                </c:pt>
                <c:pt idx="142">
                  <c:v>2.6151455481380941</c:v>
                </c:pt>
                <c:pt idx="143">
                  <c:v>1.0909620116971388</c:v>
                </c:pt>
                <c:pt idx="144">
                  <c:v>0</c:v>
                </c:pt>
                <c:pt idx="145">
                  <c:v>0.25846636926758565</c:v>
                </c:pt>
                <c:pt idx="146">
                  <c:v>0</c:v>
                </c:pt>
                <c:pt idx="147">
                  <c:v>2.8713360364259394E-2</c:v>
                </c:pt>
                <c:pt idx="148">
                  <c:v>0.22001679181361225</c:v>
                </c:pt>
                <c:pt idx="149">
                  <c:v>0.53773960761605288</c:v>
                </c:pt>
                <c:pt idx="150">
                  <c:v>0.8334873431978288</c:v>
                </c:pt>
                <c:pt idx="151">
                  <c:v>0.406894887598231</c:v>
                </c:pt>
                <c:pt idx="152">
                  <c:v>0</c:v>
                </c:pt>
                <c:pt idx="153">
                  <c:v>0</c:v>
                </c:pt>
                <c:pt idx="154">
                  <c:v>1.1400603176235704</c:v>
                </c:pt>
                <c:pt idx="155">
                  <c:v>3.4893194618642154</c:v>
                </c:pt>
                <c:pt idx="156">
                  <c:v>0.40876798114847135</c:v>
                </c:pt>
                <c:pt idx="157">
                  <c:v>0.33884625401928953</c:v>
                </c:pt>
                <c:pt idx="158">
                  <c:v>0.22143971909332422</c:v>
                </c:pt>
                <c:pt idx="159">
                  <c:v>0</c:v>
                </c:pt>
                <c:pt idx="160">
                  <c:v>0.16227032995934271</c:v>
                </c:pt>
                <c:pt idx="161">
                  <c:v>0.11102295783387643</c:v>
                </c:pt>
                <c:pt idx="162">
                  <c:v>9.7114662006983973E-2</c:v>
                </c:pt>
                <c:pt idx="163">
                  <c:v>0</c:v>
                </c:pt>
                <c:pt idx="164">
                  <c:v>7.4053365142199526E-2</c:v>
                </c:pt>
                <c:pt idx="165">
                  <c:v>0.25717376553847759</c:v>
                </c:pt>
                <c:pt idx="166">
                  <c:v>0.48980314317951495</c:v>
                </c:pt>
                <c:pt idx="167">
                  <c:v>0.65776912572454016</c:v>
                </c:pt>
                <c:pt idx="168">
                  <c:v>1.3114990118946326</c:v>
                </c:pt>
                <c:pt idx="169">
                  <c:v>2.1887234116656678</c:v>
                </c:pt>
                <c:pt idx="170">
                  <c:v>0.79249699652657357</c:v>
                </c:pt>
                <c:pt idx="171">
                  <c:v>0.64969661271277956</c:v>
                </c:pt>
                <c:pt idx="172">
                  <c:v>0.16881807595582926</c:v>
                </c:pt>
                <c:pt idx="173">
                  <c:v>5.1865234814583668E-2</c:v>
                </c:pt>
                <c:pt idx="174">
                  <c:v>0.1434350700252697</c:v>
                </c:pt>
                <c:pt idx="175">
                  <c:v>0.26077117136228439</c:v>
                </c:pt>
                <c:pt idx="176">
                  <c:v>0.30510379591788739</c:v>
                </c:pt>
                <c:pt idx="177">
                  <c:v>0.6301651316071647</c:v>
                </c:pt>
                <c:pt idx="178">
                  <c:v>0.64121441361348475</c:v>
                </c:pt>
                <c:pt idx="179">
                  <c:v>0</c:v>
                </c:pt>
                <c:pt idx="180">
                  <c:v>0</c:v>
                </c:pt>
                <c:pt idx="181">
                  <c:v>35.654257210579026</c:v>
                </c:pt>
                <c:pt idx="182">
                  <c:v>41.5169403335751</c:v>
                </c:pt>
                <c:pt idx="183">
                  <c:v>9.4440027009165952</c:v>
                </c:pt>
                <c:pt idx="184">
                  <c:v>2.861278513594848</c:v>
                </c:pt>
                <c:pt idx="185">
                  <c:v>0.54924382879353917</c:v>
                </c:pt>
                <c:pt idx="186">
                  <c:v>0.18483931818220495</c:v>
                </c:pt>
                <c:pt idx="187">
                  <c:v>0.22627073093317898</c:v>
                </c:pt>
                <c:pt idx="188">
                  <c:v>0.39122847619319834</c:v>
                </c:pt>
                <c:pt idx="189">
                  <c:v>0.98367721568211253</c:v>
                </c:pt>
                <c:pt idx="190">
                  <c:v>1.2138911958619276</c:v>
                </c:pt>
                <c:pt idx="191">
                  <c:v>0.26176226236167505</c:v>
                </c:pt>
                <c:pt idx="192">
                  <c:v>2.3042496475454279</c:v>
                </c:pt>
                <c:pt idx="193">
                  <c:v>3.262157165940974</c:v>
                </c:pt>
                <c:pt idx="194">
                  <c:v>0.87654872951209217</c:v>
                </c:pt>
                <c:pt idx="195">
                  <c:v>0</c:v>
                </c:pt>
                <c:pt idx="196">
                  <c:v>0.69234394630515639</c:v>
                </c:pt>
                <c:pt idx="197">
                  <c:v>3.6533424176514684</c:v>
                </c:pt>
                <c:pt idx="198">
                  <c:v>4.531842681039637E-2</c:v>
                </c:pt>
                <c:pt idx="199">
                  <c:v>0.18882405576543426</c:v>
                </c:pt>
                <c:pt idx="200">
                  <c:v>0.47347061178841976</c:v>
                </c:pt>
                <c:pt idx="201">
                  <c:v>0.22366872919426642</c:v>
                </c:pt>
                <c:pt idx="202">
                  <c:v>0.30711181266486631</c:v>
                </c:pt>
                <c:pt idx="203">
                  <c:v>0.10481727317881247</c:v>
                </c:pt>
                <c:pt idx="204">
                  <c:v>0.15931039615662779</c:v>
                </c:pt>
                <c:pt idx="205">
                  <c:v>0.17514039285160007</c:v>
                </c:pt>
                <c:pt idx="206">
                  <c:v>5.1221032650746193E-2</c:v>
                </c:pt>
                <c:pt idx="207">
                  <c:v>0</c:v>
                </c:pt>
                <c:pt idx="208">
                  <c:v>0.46855718050184553</c:v>
                </c:pt>
                <c:pt idx="209">
                  <c:v>0.43981556498162783</c:v>
                </c:pt>
                <c:pt idx="210">
                  <c:v>1.5810757558346831</c:v>
                </c:pt>
                <c:pt idx="211">
                  <c:v>5.3908966198369894</c:v>
                </c:pt>
                <c:pt idx="212">
                  <c:v>9.3434825134914856E-2</c:v>
                </c:pt>
                <c:pt idx="213">
                  <c:v>0.16445772339756071</c:v>
                </c:pt>
                <c:pt idx="214">
                  <c:v>0.11555897881530312</c:v>
                </c:pt>
                <c:pt idx="215">
                  <c:v>0.12813104916251078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0.57046391543392194</c:v>
                </c:pt>
                <c:pt idx="223">
                  <c:v>1.2593418202711066</c:v>
                </c:pt>
                <c:pt idx="224">
                  <c:v>32.725544578353116</c:v>
                </c:pt>
                <c:pt idx="225">
                  <c:v>84.146087399276652</c:v>
                </c:pt>
                <c:pt idx="226">
                  <c:v>17.09092340059965</c:v>
                </c:pt>
                <c:pt idx="227">
                  <c:v>2.3600790635441129</c:v>
                </c:pt>
                <c:pt idx="228">
                  <c:v>0</c:v>
                </c:pt>
                <c:pt idx="229">
                  <c:v>4.3612239491445721E-2</c:v>
                </c:pt>
                <c:pt idx="230">
                  <c:v>0.29318736325369871</c:v>
                </c:pt>
                <c:pt idx="231">
                  <c:v>0.51356860231410428</c:v>
                </c:pt>
                <c:pt idx="232">
                  <c:v>0.40517018156018197</c:v>
                </c:pt>
                <c:pt idx="233">
                  <c:v>0.28538648334929478</c:v>
                </c:pt>
                <c:pt idx="234">
                  <c:v>0</c:v>
                </c:pt>
                <c:pt idx="235">
                  <c:v>7.6375822949062908E-2</c:v>
                </c:pt>
                <c:pt idx="236">
                  <c:v>0.22229443122096687</c:v>
                </c:pt>
                <c:pt idx="237">
                  <c:v>0.50398529978815021</c:v>
                </c:pt>
                <c:pt idx="238">
                  <c:v>2.675206822727128</c:v>
                </c:pt>
                <c:pt idx="239">
                  <c:v>4.4559001644332827</c:v>
                </c:pt>
                <c:pt idx="240">
                  <c:v>0.62491724358175771</c:v>
                </c:pt>
                <c:pt idx="241">
                  <c:v>0.15752129626173247</c:v>
                </c:pt>
                <c:pt idx="242">
                  <c:v>0</c:v>
                </c:pt>
                <c:pt idx="243">
                  <c:v>0.1172598851947954</c:v>
                </c:pt>
                <c:pt idx="244">
                  <c:v>0</c:v>
                </c:pt>
                <c:pt idx="245">
                  <c:v>4.0375125316037958E-2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0.16629924739015997</c:v>
                </c:pt>
                <c:pt idx="250">
                  <c:v>3.747841657742593</c:v>
                </c:pt>
                <c:pt idx="251">
                  <c:v>3.7454941895637197</c:v>
                </c:pt>
                <c:pt idx="252">
                  <c:v>18.741067837136175</c:v>
                </c:pt>
                <c:pt idx="253">
                  <c:v>45.005728008682567</c:v>
                </c:pt>
                <c:pt idx="254">
                  <c:v>8.092474862506247</c:v>
                </c:pt>
                <c:pt idx="255">
                  <c:v>0.78090470384946031</c:v>
                </c:pt>
                <c:pt idx="256">
                  <c:v>0</c:v>
                </c:pt>
                <c:pt idx="257">
                  <c:v>0.14153863512833317</c:v>
                </c:pt>
                <c:pt idx="258">
                  <c:v>0.87466954246008233</c:v>
                </c:pt>
                <c:pt idx="259">
                  <c:v>2.6993484994587207</c:v>
                </c:pt>
                <c:pt idx="260">
                  <c:v>0</c:v>
                </c:pt>
                <c:pt idx="261">
                  <c:v>0</c:v>
                </c:pt>
                <c:pt idx="262">
                  <c:v>0.1476959645825198</c:v>
                </c:pt>
                <c:pt idx="263">
                  <c:v>0.21414281860398426</c:v>
                </c:pt>
                <c:pt idx="264">
                  <c:v>7.3558195650091102E-3</c:v>
                </c:pt>
                <c:pt idx="265">
                  <c:v>0.28895921965794735</c:v>
                </c:pt>
                <c:pt idx="266">
                  <c:v>0.46432273831352844</c:v>
                </c:pt>
                <c:pt idx="267">
                  <c:v>0.92233955693095371</c:v>
                </c:pt>
                <c:pt idx="268">
                  <c:v>0.55294985691066945</c:v>
                </c:pt>
                <c:pt idx="269">
                  <c:v>0.3857956194866804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75F-470F-87EB-BD4C5B61FF44}"/>
            </c:ext>
          </c:extLst>
        </c:ser>
        <c:ser>
          <c:idx val="26"/>
          <c:order val="26"/>
          <c:tx>
            <c:strRef>
              <c:f>'Mass Spectra pH 4 neg'!$AB$1</c:f>
              <c:strCache>
                <c:ptCount val="1"/>
              </c:strCache>
            </c:strRef>
          </c:tx>
          <c:spPr>
            <a:ln w="95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neg'!$AB$2:$AB$271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6.9391628397724654</c:v>
                </c:pt>
                <c:pt idx="3">
                  <c:v>0</c:v>
                </c:pt>
                <c:pt idx="4">
                  <c:v>0</c:v>
                </c:pt>
                <c:pt idx="5">
                  <c:v>1.4608211719795381</c:v>
                </c:pt>
                <c:pt idx="6">
                  <c:v>0</c:v>
                </c:pt>
                <c:pt idx="7">
                  <c:v>0.71904804496957886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2.2257259232435982</c:v>
                </c:pt>
                <c:pt idx="12">
                  <c:v>5.4265193762573594</c:v>
                </c:pt>
                <c:pt idx="13">
                  <c:v>2.6792525836792831</c:v>
                </c:pt>
                <c:pt idx="14">
                  <c:v>0.32108893026261992</c:v>
                </c:pt>
                <c:pt idx="15">
                  <c:v>9.1535590601641861</c:v>
                </c:pt>
                <c:pt idx="16">
                  <c:v>28.891875916573134</c:v>
                </c:pt>
                <c:pt idx="17">
                  <c:v>0.35344631878041322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7.4500801064360566E-3</c:v>
                </c:pt>
                <c:pt idx="27">
                  <c:v>0.5414590110266686</c:v>
                </c:pt>
                <c:pt idx="28">
                  <c:v>4.3449689276806804</c:v>
                </c:pt>
                <c:pt idx="29">
                  <c:v>75.729427212705957</c:v>
                </c:pt>
                <c:pt idx="30">
                  <c:v>4.1724376512318617</c:v>
                </c:pt>
                <c:pt idx="31">
                  <c:v>2.2830999513136585</c:v>
                </c:pt>
                <c:pt idx="32">
                  <c:v>13.392886985115682</c:v>
                </c:pt>
                <c:pt idx="33">
                  <c:v>0</c:v>
                </c:pt>
                <c:pt idx="34">
                  <c:v>0.35302518006208505</c:v>
                </c:pt>
                <c:pt idx="35">
                  <c:v>0.12160074007172335</c:v>
                </c:pt>
                <c:pt idx="36">
                  <c:v>3.5614405646569716E-2</c:v>
                </c:pt>
                <c:pt idx="37">
                  <c:v>2.2442021153259939E-2</c:v>
                </c:pt>
                <c:pt idx="38">
                  <c:v>0.13507869297389835</c:v>
                </c:pt>
                <c:pt idx="39">
                  <c:v>0.33818398900727398</c:v>
                </c:pt>
                <c:pt idx="40">
                  <c:v>0.10571571553390972</c:v>
                </c:pt>
                <c:pt idx="41">
                  <c:v>0.40533381363696025</c:v>
                </c:pt>
                <c:pt idx="42">
                  <c:v>0.12852324609675161</c:v>
                </c:pt>
                <c:pt idx="43">
                  <c:v>1.4054068667684028</c:v>
                </c:pt>
                <c:pt idx="44">
                  <c:v>0.22021332935420024</c:v>
                </c:pt>
                <c:pt idx="45">
                  <c:v>1.2659009401872945</c:v>
                </c:pt>
                <c:pt idx="46">
                  <c:v>6.6055458052783095E-2</c:v>
                </c:pt>
                <c:pt idx="47">
                  <c:v>2.3660445862753524E-3</c:v>
                </c:pt>
                <c:pt idx="48">
                  <c:v>1.8005780737154918E-3</c:v>
                </c:pt>
                <c:pt idx="49">
                  <c:v>1.1800619187546312E-2</c:v>
                </c:pt>
                <c:pt idx="50">
                  <c:v>0</c:v>
                </c:pt>
                <c:pt idx="51">
                  <c:v>0.24178024024865119</c:v>
                </c:pt>
                <c:pt idx="52">
                  <c:v>0.1544664553850322</c:v>
                </c:pt>
                <c:pt idx="53">
                  <c:v>0.97985889262736758</c:v>
                </c:pt>
                <c:pt idx="54">
                  <c:v>0.28372516976710699</c:v>
                </c:pt>
                <c:pt idx="55">
                  <c:v>1.2942056762193757</c:v>
                </c:pt>
                <c:pt idx="56">
                  <c:v>1.6622185883029448</c:v>
                </c:pt>
                <c:pt idx="57">
                  <c:v>10.815951600027747</c:v>
                </c:pt>
                <c:pt idx="58">
                  <c:v>1.0436250180545712</c:v>
                </c:pt>
                <c:pt idx="59">
                  <c:v>3.9023677675245385</c:v>
                </c:pt>
                <c:pt idx="60">
                  <c:v>0.17834749284499732</c:v>
                </c:pt>
                <c:pt idx="61">
                  <c:v>0.59908862830071719</c:v>
                </c:pt>
                <c:pt idx="62">
                  <c:v>0.49280176359671712</c:v>
                </c:pt>
                <c:pt idx="63">
                  <c:v>0.90334562921407535</c:v>
                </c:pt>
                <c:pt idx="64">
                  <c:v>0.27866205923836618</c:v>
                </c:pt>
                <c:pt idx="65">
                  <c:v>0.41731885052438228</c:v>
                </c:pt>
                <c:pt idx="66">
                  <c:v>0.33847682069283974</c:v>
                </c:pt>
                <c:pt idx="67">
                  <c:v>0.55250290860856921</c:v>
                </c:pt>
                <c:pt idx="68">
                  <c:v>0.35145118655853319</c:v>
                </c:pt>
                <c:pt idx="69">
                  <c:v>0.30420711535134026</c:v>
                </c:pt>
                <c:pt idx="70">
                  <c:v>2.0907580201280473</c:v>
                </c:pt>
                <c:pt idx="71">
                  <c:v>10.818202079173972</c:v>
                </c:pt>
                <c:pt idx="72">
                  <c:v>0.84994232232232936</c:v>
                </c:pt>
                <c:pt idx="73">
                  <c:v>0.18208581593397538</c:v>
                </c:pt>
                <c:pt idx="74">
                  <c:v>0</c:v>
                </c:pt>
                <c:pt idx="75">
                  <c:v>0.11845708883131936</c:v>
                </c:pt>
                <c:pt idx="76">
                  <c:v>4.771589192859909E-2</c:v>
                </c:pt>
                <c:pt idx="77">
                  <c:v>0.34887619488204619</c:v>
                </c:pt>
                <c:pt idx="78">
                  <c:v>0.6073834998652331</c:v>
                </c:pt>
                <c:pt idx="79">
                  <c:v>0.26119553308253091</c:v>
                </c:pt>
                <c:pt idx="80">
                  <c:v>0.26327136032170662</c:v>
                </c:pt>
                <c:pt idx="81">
                  <c:v>0.44959159505428214</c:v>
                </c:pt>
                <c:pt idx="82">
                  <c:v>0.23781556271258711</c:v>
                </c:pt>
                <c:pt idx="83">
                  <c:v>0.43202456572558978</c:v>
                </c:pt>
                <c:pt idx="84">
                  <c:v>1.4854030061654739</c:v>
                </c:pt>
                <c:pt idx="85">
                  <c:v>5.0814019582448244</c:v>
                </c:pt>
                <c:pt idx="86">
                  <c:v>0.24780968137505455</c:v>
                </c:pt>
                <c:pt idx="87">
                  <c:v>0.19885427554703924</c:v>
                </c:pt>
                <c:pt idx="88">
                  <c:v>2.1651885125306602</c:v>
                </c:pt>
                <c:pt idx="89">
                  <c:v>5.0653872626893239</c:v>
                </c:pt>
                <c:pt idx="90">
                  <c:v>0.5821543040906163</c:v>
                </c:pt>
                <c:pt idx="91">
                  <c:v>0.93138498351857912</c:v>
                </c:pt>
                <c:pt idx="92">
                  <c:v>0.38478156814233155</c:v>
                </c:pt>
                <c:pt idx="93">
                  <c:v>0.49933388151692454</c:v>
                </c:pt>
                <c:pt idx="94">
                  <c:v>0.44700274304230098</c:v>
                </c:pt>
                <c:pt idx="95">
                  <c:v>0.36697389323983631</c:v>
                </c:pt>
                <c:pt idx="96">
                  <c:v>0.3113772950683531</c:v>
                </c:pt>
                <c:pt idx="97">
                  <c:v>0.61749113540241929</c:v>
                </c:pt>
                <c:pt idx="98">
                  <c:v>0.47356829370411829</c:v>
                </c:pt>
                <c:pt idx="99">
                  <c:v>2.0047902791913468</c:v>
                </c:pt>
                <c:pt idx="100">
                  <c:v>0.36219043169497284</c:v>
                </c:pt>
                <c:pt idx="101">
                  <c:v>0.39430037180848354</c:v>
                </c:pt>
                <c:pt idx="102">
                  <c:v>4.1200922093718194E-2</c:v>
                </c:pt>
                <c:pt idx="103">
                  <c:v>0.20249515795934075</c:v>
                </c:pt>
                <c:pt idx="104">
                  <c:v>0.20196717191744085</c:v>
                </c:pt>
                <c:pt idx="105">
                  <c:v>2.0954425711778648</c:v>
                </c:pt>
                <c:pt idx="106">
                  <c:v>3.8359291724913347</c:v>
                </c:pt>
                <c:pt idx="107">
                  <c:v>0.84737552582651088</c:v>
                </c:pt>
                <c:pt idx="108">
                  <c:v>0.43009496229322475</c:v>
                </c:pt>
                <c:pt idx="109">
                  <c:v>0.27194427649966268</c:v>
                </c:pt>
                <c:pt idx="110">
                  <c:v>0.46287803028878516</c:v>
                </c:pt>
                <c:pt idx="111">
                  <c:v>0.8717424578491062</c:v>
                </c:pt>
                <c:pt idx="112">
                  <c:v>8.9392462407654207</c:v>
                </c:pt>
                <c:pt idx="113">
                  <c:v>23.65692805069402</c:v>
                </c:pt>
                <c:pt idx="114">
                  <c:v>2.9087955847456395</c:v>
                </c:pt>
                <c:pt idx="115">
                  <c:v>1.1853924120397394</c:v>
                </c:pt>
                <c:pt idx="116">
                  <c:v>0.5502279048733183</c:v>
                </c:pt>
                <c:pt idx="117">
                  <c:v>1.2221321546139541</c:v>
                </c:pt>
                <c:pt idx="118">
                  <c:v>2.3697600266921741</c:v>
                </c:pt>
                <c:pt idx="119">
                  <c:v>1.5627063791555063</c:v>
                </c:pt>
                <c:pt idx="120">
                  <c:v>1.9369686137752202</c:v>
                </c:pt>
                <c:pt idx="121">
                  <c:v>2.3778084592543651</c:v>
                </c:pt>
                <c:pt idx="122">
                  <c:v>0.74681783085924436</c:v>
                </c:pt>
                <c:pt idx="123">
                  <c:v>1.0974215135516161</c:v>
                </c:pt>
                <c:pt idx="124">
                  <c:v>0.90839149008052267</c:v>
                </c:pt>
                <c:pt idx="125">
                  <c:v>2.8748328038297548</c:v>
                </c:pt>
                <c:pt idx="126">
                  <c:v>11.120250474862438</c:v>
                </c:pt>
                <c:pt idx="127">
                  <c:v>22.187204858939317</c:v>
                </c:pt>
                <c:pt idx="128">
                  <c:v>2.5628804735827728</c:v>
                </c:pt>
                <c:pt idx="129">
                  <c:v>1.1196458495097055</c:v>
                </c:pt>
                <c:pt idx="130">
                  <c:v>0.42949674594311632</c:v>
                </c:pt>
                <c:pt idx="131">
                  <c:v>0.50360971511444386</c:v>
                </c:pt>
                <c:pt idx="132">
                  <c:v>0.80235331783474739</c:v>
                </c:pt>
                <c:pt idx="133">
                  <c:v>1.0331338476058813</c:v>
                </c:pt>
                <c:pt idx="134">
                  <c:v>1.6245152701040846</c:v>
                </c:pt>
                <c:pt idx="135">
                  <c:v>2.0565267256586397</c:v>
                </c:pt>
                <c:pt idx="136">
                  <c:v>1.0454494051496186</c:v>
                </c:pt>
                <c:pt idx="137">
                  <c:v>1.1722275354906369</c:v>
                </c:pt>
                <c:pt idx="138">
                  <c:v>0.87065214202407692</c:v>
                </c:pt>
                <c:pt idx="139">
                  <c:v>1.4492614778301494</c:v>
                </c:pt>
                <c:pt idx="140">
                  <c:v>11.268001274359527</c:v>
                </c:pt>
                <c:pt idx="141">
                  <c:v>25.234650219520148</c:v>
                </c:pt>
                <c:pt idx="142">
                  <c:v>3.2241690831562066</c:v>
                </c:pt>
                <c:pt idx="143">
                  <c:v>0.69613995133649864</c:v>
                </c:pt>
                <c:pt idx="144">
                  <c:v>0.41333786237665199</c:v>
                </c:pt>
                <c:pt idx="145">
                  <c:v>0.29940731796231512</c:v>
                </c:pt>
                <c:pt idx="146">
                  <c:v>0.33390550167318139</c:v>
                </c:pt>
                <c:pt idx="147">
                  <c:v>0.48221764722660149</c:v>
                </c:pt>
                <c:pt idx="148">
                  <c:v>0.50392958200524629</c:v>
                </c:pt>
                <c:pt idx="149">
                  <c:v>0.7064313803332134</c:v>
                </c:pt>
                <c:pt idx="150">
                  <c:v>1.2235701854912755</c:v>
                </c:pt>
                <c:pt idx="151">
                  <c:v>1.1569340854360204</c:v>
                </c:pt>
                <c:pt idx="152">
                  <c:v>9.8509449977903854E-2</c:v>
                </c:pt>
                <c:pt idx="153">
                  <c:v>0.43231412188597357</c:v>
                </c:pt>
                <c:pt idx="154">
                  <c:v>1.7167886390211986</c:v>
                </c:pt>
                <c:pt idx="155">
                  <c:v>3.1309594360537489</c:v>
                </c:pt>
                <c:pt idx="156">
                  <c:v>0.93486675019198218</c:v>
                </c:pt>
                <c:pt idx="157">
                  <c:v>0.73220703223391426</c:v>
                </c:pt>
                <c:pt idx="158">
                  <c:v>0.27924180635558965</c:v>
                </c:pt>
                <c:pt idx="159">
                  <c:v>1.1356634578008995</c:v>
                </c:pt>
                <c:pt idx="160">
                  <c:v>0.72352180372211261</c:v>
                </c:pt>
                <c:pt idx="161">
                  <c:v>0.35225249381258422</c:v>
                </c:pt>
                <c:pt idx="162">
                  <c:v>0.32662544891252332</c:v>
                </c:pt>
                <c:pt idx="163">
                  <c:v>0.45966761968949454</c:v>
                </c:pt>
                <c:pt idx="164">
                  <c:v>0.41355217356840179</c:v>
                </c:pt>
                <c:pt idx="165">
                  <c:v>0.59446658311260203</c:v>
                </c:pt>
                <c:pt idx="166">
                  <c:v>0.84935478599178893</c:v>
                </c:pt>
                <c:pt idx="167">
                  <c:v>0.75973406395087351</c:v>
                </c:pt>
                <c:pt idx="168">
                  <c:v>1.0881816002599962</c:v>
                </c:pt>
                <c:pt idx="169">
                  <c:v>2.0373654281591196</c:v>
                </c:pt>
                <c:pt idx="170">
                  <c:v>0.563798916238612</c:v>
                </c:pt>
                <c:pt idx="171">
                  <c:v>0.67205265515372903</c:v>
                </c:pt>
                <c:pt idx="172">
                  <c:v>0.12495548578641413</c:v>
                </c:pt>
                <c:pt idx="173">
                  <c:v>8.1915020006570125E-2</c:v>
                </c:pt>
                <c:pt idx="174">
                  <c:v>0.26791932857836942</c:v>
                </c:pt>
                <c:pt idx="175">
                  <c:v>0.25288558852447368</c:v>
                </c:pt>
                <c:pt idx="176">
                  <c:v>0.16286192322043691</c:v>
                </c:pt>
                <c:pt idx="177">
                  <c:v>0.46577522856556314</c:v>
                </c:pt>
                <c:pt idx="178">
                  <c:v>0.48306769811052463</c:v>
                </c:pt>
                <c:pt idx="179">
                  <c:v>0.18465128144121981</c:v>
                </c:pt>
                <c:pt idx="180">
                  <c:v>0.30920538078561038</c:v>
                </c:pt>
                <c:pt idx="181">
                  <c:v>41.668424877482835</c:v>
                </c:pt>
                <c:pt idx="182">
                  <c:v>55.638932192068665</c:v>
                </c:pt>
                <c:pt idx="183">
                  <c:v>11.524365264271291</c:v>
                </c:pt>
                <c:pt idx="184">
                  <c:v>3.5395818388681834</c:v>
                </c:pt>
                <c:pt idx="185">
                  <c:v>0.74207943707029467</c:v>
                </c:pt>
                <c:pt idx="186">
                  <c:v>0.18423209631732107</c:v>
                </c:pt>
                <c:pt idx="187">
                  <c:v>0.29182272584272279</c:v>
                </c:pt>
                <c:pt idx="188">
                  <c:v>0.4278704965553552</c:v>
                </c:pt>
                <c:pt idx="189">
                  <c:v>0.81886710526284168</c:v>
                </c:pt>
                <c:pt idx="190">
                  <c:v>0.84028553467214151</c:v>
                </c:pt>
                <c:pt idx="191">
                  <c:v>0.45473236984055515</c:v>
                </c:pt>
                <c:pt idx="192">
                  <c:v>3.8252475952857874</c:v>
                </c:pt>
                <c:pt idx="193">
                  <c:v>5.0404824363586735</c:v>
                </c:pt>
                <c:pt idx="194">
                  <c:v>2.0489270054835056</c:v>
                </c:pt>
                <c:pt idx="195">
                  <c:v>1.053091547448463</c:v>
                </c:pt>
                <c:pt idx="196">
                  <c:v>1.9306557135241398</c:v>
                </c:pt>
                <c:pt idx="197">
                  <c:v>3.4987429884353722</c:v>
                </c:pt>
                <c:pt idx="198">
                  <c:v>0.55011095767325302</c:v>
                </c:pt>
                <c:pt idx="199">
                  <c:v>0.43315352404407365</c:v>
                </c:pt>
                <c:pt idx="200">
                  <c:v>0.72496593347395144</c:v>
                </c:pt>
                <c:pt idx="201">
                  <c:v>0.73824036590683351</c:v>
                </c:pt>
                <c:pt idx="202">
                  <c:v>0.29233689108344096</c:v>
                </c:pt>
                <c:pt idx="203">
                  <c:v>0.31375110193285399</c:v>
                </c:pt>
                <c:pt idx="204">
                  <c:v>0.20053035155289178</c:v>
                </c:pt>
                <c:pt idx="205">
                  <c:v>0.16747980041581165</c:v>
                </c:pt>
                <c:pt idx="206">
                  <c:v>0.2073863606914649</c:v>
                </c:pt>
                <c:pt idx="207">
                  <c:v>0.19805321234331361</c:v>
                </c:pt>
                <c:pt idx="208">
                  <c:v>0.8424240198149725</c:v>
                </c:pt>
                <c:pt idx="209">
                  <c:v>1.1934444063337479</c:v>
                </c:pt>
                <c:pt idx="210">
                  <c:v>2.5948014486308923</c:v>
                </c:pt>
                <c:pt idx="211">
                  <c:v>6.1933266957825985</c:v>
                </c:pt>
                <c:pt idx="212">
                  <c:v>2.5181155675059288</c:v>
                </c:pt>
                <c:pt idx="213">
                  <c:v>1.0513880709280528</c:v>
                </c:pt>
                <c:pt idx="214">
                  <c:v>0.26146508164508253</c:v>
                </c:pt>
                <c:pt idx="215">
                  <c:v>0.15751826003716915</c:v>
                </c:pt>
                <c:pt idx="216">
                  <c:v>0.17413122758365224</c:v>
                </c:pt>
                <c:pt idx="217">
                  <c:v>0.13927283338931004</c:v>
                </c:pt>
                <c:pt idx="218">
                  <c:v>0.47131625102853858</c:v>
                </c:pt>
                <c:pt idx="219">
                  <c:v>0.40390870496390946</c:v>
                </c:pt>
                <c:pt idx="220">
                  <c:v>0.56005177515880056</c:v>
                </c:pt>
                <c:pt idx="221">
                  <c:v>0.5210986752398149</c:v>
                </c:pt>
                <c:pt idx="222">
                  <c:v>0.96402948377752273</c:v>
                </c:pt>
                <c:pt idx="223">
                  <c:v>1.8786999705234015</c:v>
                </c:pt>
                <c:pt idx="224">
                  <c:v>41.73600161444115</c:v>
                </c:pt>
                <c:pt idx="225">
                  <c:v>100</c:v>
                </c:pt>
                <c:pt idx="226">
                  <c:v>19.903590129926581</c:v>
                </c:pt>
                <c:pt idx="227">
                  <c:v>2.0525726350441151</c:v>
                </c:pt>
                <c:pt idx="228">
                  <c:v>1.5694532415444755</c:v>
                </c:pt>
                <c:pt idx="229">
                  <c:v>1.3670503666512974</c:v>
                </c:pt>
                <c:pt idx="230">
                  <c:v>0.12289248196680257</c:v>
                </c:pt>
                <c:pt idx="231">
                  <c:v>1.424215855130837</c:v>
                </c:pt>
                <c:pt idx="232">
                  <c:v>0.63190327750495201</c:v>
                </c:pt>
                <c:pt idx="233">
                  <c:v>0.40606062741486182</c:v>
                </c:pt>
                <c:pt idx="234">
                  <c:v>0.25719953347313257</c:v>
                </c:pt>
                <c:pt idx="235">
                  <c:v>0.26270462687229312</c:v>
                </c:pt>
                <c:pt idx="236">
                  <c:v>0.21345550666406182</c:v>
                </c:pt>
                <c:pt idx="237">
                  <c:v>0.60819598719173806</c:v>
                </c:pt>
                <c:pt idx="238">
                  <c:v>2.1954723798754436</c:v>
                </c:pt>
                <c:pt idx="239">
                  <c:v>5.9223128656632014</c:v>
                </c:pt>
                <c:pt idx="240">
                  <c:v>1.3802456645315502</c:v>
                </c:pt>
                <c:pt idx="241">
                  <c:v>0.98970397445142921</c:v>
                </c:pt>
                <c:pt idx="242">
                  <c:v>0.31387403362693483</c:v>
                </c:pt>
                <c:pt idx="243">
                  <c:v>0.12656882294712515</c:v>
                </c:pt>
                <c:pt idx="244">
                  <c:v>0.15745621629448375</c:v>
                </c:pt>
                <c:pt idx="245">
                  <c:v>8.6437092517157602E-2</c:v>
                </c:pt>
                <c:pt idx="246">
                  <c:v>0</c:v>
                </c:pt>
                <c:pt idx="247">
                  <c:v>0</c:v>
                </c:pt>
                <c:pt idx="248">
                  <c:v>0.56638493444730942</c:v>
                </c:pt>
                <c:pt idx="249">
                  <c:v>0.65727166185133956</c:v>
                </c:pt>
                <c:pt idx="250">
                  <c:v>6.6353583034305412</c:v>
                </c:pt>
                <c:pt idx="251">
                  <c:v>5.514063692993199</c:v>
                </c:pt>
                <c:pt idx="252">
                  <c:v>21.455420630632258</c:v>
                </c:pt>
                <c:pt idx="253">
                  <c:v>55.040146087626013</c:v>
                </c:pt>
                <c:pt idx="254">
                  <c:v>11.689378042720513</c:v>
                </c:pt>
                <c:pt idx="255">
                  <c:v>1.3080938434975695</c:v>
                </c:pt>
                <c:pt idx="256">
                  <c:v>0.35197965028118872</c:v>
                </c:pt>
                <c:pt idx="257">
                  <c:v>0.18244301585049405</c:v>
                </c:pt>
                <c:pt idx="258">
                  <c:v>0.29816870579258875</c:v>
                </c:pt>
                <c:pt idx="259">
                  <c:v>2.7707063260061475</c:v>
                </c:pt>
                <c:pt idx="260">
                  <c:v>2.1015485461051622</c:v>
                </c:pt>
                <c:pt idx="261">
                  <c:v>5.242944274280556E-2</c:v>
                </c:pt>
                <c:pt idx="262">
                  <c:v>0.26354471885479563</c:v>
                </c:pt>
                <c:pt idx="263">
                  <c:v>0.37347972983093042</c:v>
                </c:pt>
                <c:pt idx="264">
                  <c:v>4.6018247826196915E-2</c:v>
                </c:pt>
                <c:pt idx="265">
                  <c:v>0.33659674657099031</c:v>
                </c:pt>
                <c:pt idx="266">
                  <c:v>1.6449831864551523</c:v>
                </c:pt>
                <c:pt idx="267">
                  <c:v>1.3026330943865925</c:v>
                </c:pt>
                <c:pt idx="268">
                  <c:v>0.79810917253928415</c:v>
                </c:pt>
                <c:pt idx="269">
                  <c:v>0.77562036564112669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75F-470F-87EB-BD4C5B61FF44}"/>
            </c:ext>
          </c:extLst>
        </c:ser>
        <c:ser>
          <c:idx val="27"/>
          <c:order val="27"/>
          <c:tx>
            <c:strRef>
              <c:f>'Mass Spectra pH 4 neg'!$AC$1</c:f>
              <c:strCache>
                <c:ptCount val="1"/>
              </c:strCache>
            </c:strRef>
          </c:tx>
          <c:spPr>
            <a:ln w="95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neg'!$AC$2:$AC$271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2.3113071545130435</c:v>
                </c:pt>
                <c:pt idx="3">
                  <c:v>0</c:v>
                </c:pt>
                <c:pt idx="4">
                  <c:v>0</c:v>
                </c:pt>
                <c:pt idx="5">
                  <c:v>0.7181651490215295</c:v>
                </c:pt>
                <c:pt idx="6">
                  <c:v>0</c:v>
                </c:pt>
                <c:pt idx="7">
                  <c:v>0.19384122596044259</c:v>
                </c:pt>
                <c:pt idx="8">
                  <c:v>0</c:v>
                </c:pt>
                <c:pt idx="9">
                  <c:v>0</c:v>
                </c:pt>
                <c:pt idx="10">
                  <c:v>3.494270729146335E-2</c:v>
                </c:pt>
                <c:pt idx="11">
                  <c:v>0.45774623666613995</c:v>
                </c:pt>
                <c:pt idx="12">
                  <c:v>5.7952267712016212</c:v>
                </c:pt>
                <c:pt idx="13">
                  <c:v>0.86041038050393615</c:v>
                </c:pt>
                <c:pt idx="14">
                  <c:v>0.11062617198679406</c:v>
                </c:pt>
                <c:pt idx="15">
                  <c:v>8.5179573682261633</c:v>
                </c:pt>
                <c:pt idx="16">
                  <c:v>28.468462956375433</c:v>
                </c:pt>
                <c:pt idx="17">
                  <c:v>0.21370093069932666</c:v>
                </c:pt>
                <c:pt idx="18">
                  <c:v>0</c:v>
                </c:pt>
                <c:pt idx="19">
                  <c:v>3.0051769785114216E-2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0.12305580145151533</c:v>
                </c:pt>
                <c:pt idx="26">
                  <c:v>4.7626574202648465E-2</c:v>
                </c:pt>
                <c:pt idx="27">
                  <c:v>0.30736028586444453</c:v>
                </c:pt>
                <c:pt idx="28">
                  <c:v>4.3913283256780966</c:v>
                </c:pt>
                <c:pt idx="29">
                  <c:v>70.46300659921512</c:v>
                </c:pt>
                <c:pt idx="30">
                  <c:v>4.8952993067738761</c:v>
                </c:pt>
                <c:pt idx="31">
                  <c:v>1.2129755249797243</c:v>
                </c:pt>
                <c:pt idx="32">
                  <c:v>12.642130723654386</c:v>
                </c:pt>
                <c:pt idx="33">
                  <c:v>2.5612478469269326E-2</c:v>
                </c:pt>
                <c:pt idx="34">
                  <c:v>9.8678422642905661E-2</c:v>
                </c:pt>
                <c:pt idx="35">
                  <c:v>0.10981089430835347</c:v>
                </c:pt>
                <c:pt idx="36">
                  <c:v>3.3219622222834116E-2</c:v>
                </c:pt>
                <c:pt idx="37">
                  <c:v>6.3545349424220396E-2</c:v>
                </c:pt>
                <c:pt idx="38">
                  <c:v>0</c:v>
                </c:pt>
                <c:pt idx="39">
                  <c:v>0.51452970117178221</c:v>
                </c:pt>
                <c:pt idx="40">
                  <c:v>0.10867085308020147</c:v>
                </c:pt>
                <c:pt idx="41">
                  <c:v>0.22884670430819393</c:v>
                </c:pt>
                <c:pt idx="42">
                  <c:v>0.25640539326070266</c:v>
                </c:pt>
                <c:pt idx="43">
                  <c:v>1.5906459186973911</c:v>
                </c:pt>
                <c:pt idx="44">
                  <c:v>0.26205074967711001</c:v>
                </c:pt>
                <c:pt idx="45">
                  <c:v>1.1524396036373763</c:v>
                </c:pt>
                <c:pt idx="46">
                  <c:v>0.1040487664441026</c:v>
                </c:pt>
                <c:pt idx="47">
                  <c:v>0.11674150363630441</c:v>
                </c:pt>
                <c:pt idx="48">
                  <c:v>5.6135515174398333E-2</c:v>
                </c:pt>
                <c:pt idx="49">
                  <c:v>0</c:v>
                </c:pt>
                <c:pt idx="50">
                  <c:v>0</c:v>
                </c:pt>
                <c:pt idx="51">
                  <c:v>0.32600800593399343</c:v>
                </c:pt>
                <c:pt idx="52">
                  <c:v>0</c:v>
                </c:pt>
                <c:pt idx="53">
                  <c:v>0.79124844584128962</c:v>
                </c:pt>
                <c:pt idx="54">
                  <c:v>0.12619937824406935</c:v>
                </c:pt>
                <c:pt idx="55">
                  <c:v>0.50679319040755955</c:v>
                </c:pt>
                <c:pt idx="56">
                  <c:v>1.7837852233761116</c:v>
                </c:pt>
                <c:pt idx="57">
                  <c:v>14.037615467077057</c:v>
                </c:pt>
                <c:pt idx="58">
                  <c:v>1.2460922820672131</c:v>
                </c:pt>
                <c:pt idx="59">
                  <c:v>2.9386146084028542</c:v>
                </c:pt>
                <c:pt idx="60">
                  <c:v>0.25291995919086707</c:v>
                </c:pt>
                <c:pt idx="61">
                  <c:v>0.33576521198745551</c:v>
                </c:pt>
                <c:pt idx="62">
                  <c:v>0.35658207336308706</c:v>
                </c:pt>
                <c:pt idx="63">
                  <c:v>0.52122272005984915</c:v>
                </c:pt>
                <c:pt idx="64">
                  <c:v>0</c:v>
                </c:pt>
                <c:pt idx="65">
                  <c:v>0.5833471722746908</c:v>
                </c:pt>
                <c:pt idx="66">
                  <c:v>0.39206234061936163</c:v>
                </c:pt>
                <c:pt idx="67">
                  <c:v>0.47794423057573632</c:v>
                </c:pt>
                <c:pt idx="68">
                  <c:v>0.24643718801050107</c:v>
                </c:pt>
                <c:pt idx="69">
                  <c:v>0.61513840152499011</c:v>
                </c:pt>
                <c:pt idx="70">
                  <c:v>2.9891910736744944</c:v>
                </c:pt>
                <c:pt idx="71">
                  <c:v>13.063002828657165</c:v>
                </c:pt>
                <c:pt idx="72">
                  <c:v>1.0272891321661948</c:v>
                </c:pt>
                <c:pt idx="73">
                  <c:v>0.33829454213793542</c:v>
                </c:pt>
                <c:pt idx="74">
                  <c:v>0.47816177840742058</c:v>
                </c:pt>
                <c:pt idx="75">
                  <c:v>0.1608303913087917</c:v>
                </c:pt>
                <c:pt idx="76">
                  <c:v>0.18639224503371146</c:v>
                </c:pt>
                <c:pt idx="77">
                  <c:v>0.4926492871245462</c:v>
                </c:pt>
                <c:pt idx="78">
                  <c:v>0.27486871857933265</c:v>
                </c:pt>
                <c:pt idx="79">
                  <c:v>0.48729380764633023</c:v>
                </c:pt>
                <c:pt idx="80">
                  <c:v>0.26047056511448102</c:v>
                </c:pt>
                <c:pt idx="81">
                  <c:v>0.21927420492828109</c:v>
                </c:pt>
                <c:pt idx="82">
                  <c:v>0.14544290468403445</c:v>
                </c:pt>
                <c:pt idx="83">
                  <c:v>0.84939547862929354</c:v>
                </c:pt>
                <c:pt idx="84">
                  <c:v>2.2795345505706104</c:v>
                </c:pt>
                <c:pt idx="85">
                  <c:v>7.3577053182657188</c:v>
                </c:pt>
                <c:pt idx="86">
                  <c:v>0.20715632165771045</c:v>
                </c:pt>
                <c:pt idx="87">
                  <c:v>0.16625552953134853</c:v>
                </c:pt>
                <c:pt idx="88">
                  <c:v>1.8086079647337889</c:v>
                </c:pt>
                <c:pt idx="89">
                  <c:v>4.0410903648513976</c:v>
                </c:pt>
                <c:pt idx="90">
                  <c:v>0.70250875485920994</c:v>
                </c:pt>
                <c:pt idx="91">
                  <c:v>0.8631234330302977</c:v>
                </c:pt>
                <c:pt idx="92">
                  <c:v>0.3966903297004995</c:v>
                </c:pt>
                <c:pt idx="93">
                  <c:v>0.41707834400641108</c:v>
                </c:pt>
                <c:pt idx="94">
                  <c:v>0.58669584681800779</c:v>
                </c:pt>
                <c:pt idx="95">
                  <c:v>0.63757461061933751</c:v>
                </c:pt>
                <c:pt idx="96">
                  <c:v>0.40467296823431831</c:v>
                </c:pt>
                <c:pt idx="97">
                  <c:v>0.56573003763251772</c:v>
                </c:pt>
                <c:pt idx="98">
                  <c:v>0.48595739821477496</c:v>
                </c:pt>
                <c:pt idx="99">
                  <c:v>1.8709327525563044</c:v>
                </c:pt>
                <c:pt idx="100">
                  <c:v>0.24115047552123564</c:v>
                </c:pt>
                <c:pt idx="101">
                  <c:v>0.64975038410792785</c:v>
                </c:pt>
                <c:pt idx="102">
                  <c:v>6.3209505735094526E-2</c:v>
                </c:pt>
                <c:pt idx="103">
                  <c:v>0</c:v>
                </c:pt>
                <c:pt idx="104">
                  <c:v>0.24494598962679126</c:v>
                </c:pt>
                <c:pt idx="105">
                  <c:v>1.3967935729411609</c:v>
                </c:pt>
                <c:pt idx="106">
                  <c:v>2.3302809957251709</c:v>
                </c:pt>
                <c:pt idx="107">
                  <c:v>0.57670949839396879</c:v>
                </c:pt>
                <c:pt idx="108">
                  <c:v>0.38277486701585511</c:v>
                </c:pt>
                <c:pt idx="109">
                  <c:v>5.7885165924114378E-2</c:v>
                </c:pt>
                <c:pt idx="110">
                  <c:v>0.11988407049393478</c:v>
                </c:pt>
                <c:pt idx="111">
                  <c:v>1.4023904838390424</c:v>
                </c:pt>
                <c:pt idx="112">
                  <c:v>15.740465115114809</c:v>
                </c:pt>
                <c:pt idx="113">
                  <c:v>44.093325398088453</c:v>
                </c:pt>
                <c:pt idx="114">
                  <c:v>5.5776097553335582</c:v>
                </c:pt>
                <c:pt idx="115">
                  <c:v>1.3300005589986457</c:v>
                </c:pt>
                <c:pt idx="116">
                  <c:v>0.68326516932947989</c:v>
                </c:pt>
                <c:pt idx="117">
                  <c:v>0.85838514450917336</c:v>
                </c:pt>
                <c:pt idx="118">
                  <c:v>2.5663247630649013</c:v>
                </c:pt>
                <c:pt idx="119">
                  <c:v>1.834839459696048</c:v>
                </c:pt>
                <c:pt idx="120">
                  <c:v>1.1767426965771386</c:v>
                </c:pt>
                <c:pt idx="121">
                  <c:v>1.5635951391894161</c:v>
                </c:pt>
                <c:pt idx="122">
                  <c:v>0.70787272099958487</c:v>
                </c:pt>
                <c:pt idx="123">
                  <c:v>7.054469431359503E-2</c:v>
                </c:pt>
                <c:pt idx="124">
                  <c:v>0.25325364192198818</c:v>
                </c:pt>
                <c:pt idx="125">
                  <c:v>1.7210937260748906</c:v>
                </c:pt>
                <c:pt idx="126">
                  <c:v>9.1785003881229184</c:v>
                </c:pt>
                <c:pt idx="127">
                  <c:v>20.821431397362634</c:v>
                </c:pt>
                <c:pt idx="128">
                  <c:v>2.8763221546063757</c:v>
                </c:pt>
                <c:pt idx="129">
                  <c:v>0.2121191185066609</c:v>
                </c:pt>
                <c:pt idx="130">
                  <c:v>0.40057679313379901</c:v>
                </c:pt>
                <c:pt idx="131">
                  <c:v>0.57026490970839905</c:v>
                </c:pt>
                <c:pt idx="132">
                  <c:v>0.66309047943292854</c:v>
                </c:pt>
                <c:pt idx="133">
                  <c:v>0.95654798476640501</c:v>
                </c:pt>
                <c:pt idx="134">
                  <c:v>1.8048326874790612</c:v>
                </c:pt>
                <c:pt idx="135">
                  <c:v>1.8379843922015098</c:v>
                </c:pt>
                <c:pt idx="136">
                  <c:v>0.98422912740426138</c:v>
                </c:pt>
                <c:pt idx="137">
                  <c:v>0.8098402244357894</c:v>
                </c:pt>
                <c:pt idx="138">
                  <c:v>0.57438740643922848</c:v>
                </c:pt>
                <c:pt idx="139">
                  <c:v>1.6262423747649306</c:v>
                </c:pt>
                <c:pt idx="140">
                  <c:v>16.219196471911079</c:v>
                </c:pt>
                <c:pt idx="141">
                  <c:v>31.313822909659184</c:v>
                </c:pt>
                <c:pt idx="142">
                  <c:v>4.5796610548429815</c:v>
                </c:pt>
                <c:pt idx="143">
                  <c:v>0.79977123795682803</c:v>
                </c:pt>
                <c:pt idx="144">
                  <c:v>0.34080625766208289</c:v>
                </c:pt>
                <c:pt idx="145">
                  <c:v>0.36303357018528359</c:v>
                </c:pt>
                <c:pt idx="146">
                  <c:v>0.42921273641281382</c:v>
                </c:pt>
                <c:pt idx="147">
                  <c:v>1.6644213440385185E-2</c:v>
                </c:pt>
                <c:pt idx="148">
                  <c:v>0.32103849424032377</c:v>
                </c:pt>
                <c:pt idx="149">
                  <c:v>0.38209626859509754</c:v>
                </c:pt>
                <c:pt idx="150">
                  <c:v>1.0284543948571228</c:v>
                </c:pt>
                <c:pt idx="151">
                  <c:v>0.56841018903008556</c:v>
                </c:pt>
                <c:pt idx="152">
                  <c:v>2.6491648265917524E-2</c:v>
                </c:pt>
                <c:pt idx="153">
                  <c:v>0</c:v>
                </c:pt>
                <c:pt idx="154">
                  <c:v>0.51403666272676629</c:v>
                </c:pt>
                <c:pt idx="155">
                  <c:v>2.7399384821009698</c:v>
                </c:pt>
                <c:pt idx="156">
                  <c:v>0.2388235363042808</c:v>
                </c:pt>
                <c:pt idx="157">
                  <c:v>0.12974379553413493</c:v>
                </c:pt>
                <c:pt idx="158">
                  <c:v>0.1720737357315883</c:v>
                </c:pt>
                <c:pt idx="159">
                  <c:v>0.73221007768318591</c:v>
                </c:pt>
                <c:pt idx="160">
                  <c:v>0.91230016823254567</c:v>
                </c:pt>
                <c:pt idx="161">
                  <c:v>0.16248752958328888</c:v>
                </c:pt>
                <c:pt idx="162">
                  <c:v>0.73277920142838571</c:v>
                </c:pt>
                <c:pt idx="163">
                  <c:v>0</c:v>
                </c:pt>
                <c:pt idx="164">
                  <c:v>0.11518959760060769</c:v>
                </c:pt>
                <c:pt idx="165">
                  <c:v>8.696992438637062E-2</c:v>
                </c:pt>
                <c:pt idx="166">
                  <c:v>0.31681080875680728</c:v>
                </c:pt>
                <c:pt idx="167">
                  <c:v>0.40836721560927491</c:v>
                </c:pt>
                <c:pt idx="168">
                  <c:v>0.69613688569908327</c:v>
                </c:pt>
                <c:pt idx="169">
                  <c:v>2.6139698315906816</c:v>
                </c:pt>
                <c:pt idx="170">
                  <c:v>0.47920800384455731</c:v>
                </c:pt>
                <c:pt idx="171">
                  <c:v>0.64841214528924718</c:v>
                </c:pt>
                <c:pt idx="172">
                  <c:v>6.7730857776133482E-2</c:v>
                </c:pt>
                <c:pt idx="173">
                  <c:v>4.0343930858388721E-2</c:v>
                </c:pt>
                <c:pt idx="174">
                  <c:v>0.32123916962623683</c:v>
                </c:pt>
                <c:pt idx="175">
                  <c:v>0.70096567778305341</c:v>
                </c:pt>
                <c:pt idx="176">
                  <c:v>0.88454813929149068</c:v>
                </c:pt>
                <c:pt idx="177">
                  <c:v>1.5053283159773634</c:v>
                </c:pt>
                <c:pt idx="178">
                  <c:v>0.71419933794858759</c:v>
                </c:pt>
                <c:pt idx="179">
                  <c:v>0</c:v>
                </c:pt>
                <c:pt idx="180">
                  <c:v>0</c:v>
                </c:pt>
                <c:pt idx="181">
                  <c:v>37.831481492712328</c:v>
                </c:pt>
                <c:pt idx="182">
                  <c:v>50.369516035958533</c:v>
                </c:pt>
                <c:pt idx="183">
                  <c:v>10.85054413537838</c:v>
                </c:pt>
                <c:pt idx="184">
                  <c:v>3.4481220489613276</c:v>
                </c:pt>
                <c:pt idx="185">
                  <c:v>0.80454567330051718</c:v>
                </c:pt>
                <c:pt idx="186">
                  <c:v>0.14644836429552185</c:v>
                </c:pt>
                <c:pt idx="187">
                  <c:v>0.50929306521500117</c:v>
                </c:pt>
                <c:pt idx="188">
                  <c:v>1.003636116643273</c:v>
                </c:pt>
                <c:pt idx="189">
                  <c:v>2.7149901752333001</c:v>
                </c:pt>
                <c:pt idx="190">
                  <c:v>3.6197266951617504</c:v>
                </c:pt>
                <c:pt idx="191">
                  <c:v>0.75687853948212591</c:v>
                </c:pt>
                <c:pt idx="192">
                  <c:v>3.352118719270043</c:v>
                </c:pt>
                <c:pt idx="193">
                  <c:v>4.531546598979185</c:v>
                </c:pt>
                <c:pt idx="194">
                  <c:v>1.924319577329376</c:v>
                </c:pt>
                <c:pt idx="195">
                  <c:v>0.81763437467997924</c:v>
                </c:pt>
                <c:pt idx="196">
                  <c:v>1.0264776373660902</c:v>
                </c:pt>
                <c:pt idx="197">
                  <c:v>3.382014034825469</c:v>
                </c:pt>
                <c:pt idx="198">
                  <c:v>1.224662708175801</c:v>
                </c:pt>
                <c:pt idx="199">
                  <c:v>0.2958001637225427</c:v>
                </c:pt>
                <c:pt idx="200">
                  <c:v>0.39996666674195336</c:v>
                </c:pt>
                <c:pt idx="201">
                  <c:v>0.71754048000511139</c:v>
                </c:pt>
                <c:pt idx="202">
                  <c:v>2.1491755274699386E-2</c:v>
                </c:pt>
                <c:pt idx="203">
                  <c:v>0.69567759463789769</c:v>
                </c:pt>
                <c:pt idx="204">
                  <c:v>9.8865766344280862E-2</c:v>
                </c:pt>
                <c:pt idx="205">
                  <c:v>0.48498522331871269</c:v>
                </c:pt>
                <c:pt idx="206">
                  <c:v>0.48285292344744551</c:v>
                </c:pt>
                <c:pt idx="207">
                  <c:v>0.46493953051079673</c:v>
                </c:pt>
                <c:pt idx="208">
                  <c:v>0.77161250373146684</c:v>
                </c:pt>
                <c:pt idx="209">
                  <c:v>0.85029025148110515</c:v>
                </c:pt>
                <c:pt idx="210">
                  <c:v>0.92654560655913865</c:v>
                </c:pt>
                <c:pt idx="211">
                  <c:v>5.2317264976014224</c:v>
                </c:pt>
                <c:pt idx="212">
                  <c:v>2.0138182548748929</c:v>
                </c:pt>
                <c:pt idx="213">
                  <c:v>1.3870410977429173</c:v>
                </c:pt>
                <c:pt idx="214">
                  <c:v>0.2248333176162671</c:v>
                </c:pt>
                <c:pt idx="215">
                  <c:v>8.2032149778361277E-2</c:v>
                </c:pt>
                <c:pt idx="216">
                  <c:v>0</c:v>
                </c:pt>
                <c:pt idx="217">
                  <c:v>0.15603754546660939</c:v>
                </c:pt>
                <c:pt idx="218">
                  <c:v>0.20528088728527588</c:v>
                </c:pt>
                <c:pt idx="219">
                  <c:v>1.7123193200855804</c:v>
                </c:pt>
                <c:pt idx="220">
                  <c:v>2.8004702836711326</c:v>
                </c:pt>
                <c:pt idx="221">
                  <c:v>0.6264466726820801</c:v>
                </c:pt>
                <c:pt idx="222">
                  <c:v>0.65081222459973098</c:v>
                </c:pt>
                <c:pt idx="223">
                  <c:v>1.9891757501555465</c:v>
                </c:pt>
                <c:pt idx="224">
                  <c:v>40.446569001942919</c:v>
                </c:pt>
                <c:pt idx="225">
                  <c:v>100</c:v>
                </c:pt>
                <c:pt idx="226">
                  <c:v>16.268943652630149</c:v>
                </c:pt>
                <c:pt idx="227">
                  <c:v>2.4530133050103449</c:v>
                </c:pt>
                <c:pt idx="228">
                  <c:v>1.3352763796182308</c:v>
                </c:pt>
                <c:pt idx="229">
                  <c:v>0.57757548255195834</c:v>
                </c:pt>
                <c:pt idx="230">
                  <c:v>0.10786087247346869</c:v>
                </c:pt>
                <c:pt idx="231">
                  <c:v>1.5531461861761677</c:v>
                </c:pt>
                <c:pt idx="232">
                  <c:v>1.3086750820501423</c:v>
                </c:pt>
                <c:pt idx="233">
                  <c:v>0.38681947454623256</c:v>
                </c:pt>
                <c:pt idx="234">
                  <c:v>0.43137199100904722</c:v>
                </c:pt>
                <c:pt idx="235">
                  <c:v>0.2440570426251582</c:v>
                </c:pt>
                <c:pt idx="236">
                  <c:v>0.50700156069789304</c:v>
                </c:pt>
                <c:pt idx="237">
                  <c:v>1.0504404456295531</c:v>
                </c:pt>
                <c:pt idx="238">
                  <c:v>2.6458771481291432</c:v>
                </c:pt>
                <c:pt idx="239">
                  <c:v>5.8106909532642428</c:v>
                </c:pt>
                <c:pt idx="240">
                  <c:v>1.2901414620940652</c:v>
                </c:pt>
                <c:pt idx="241">
                  <c:v>1.2998621459994049</c:v>
                </c:pt>
                <c:pt idx="242">
                  <c:v>0.30754344026741881</c:v>
                </c:pt>
                <c:pt idx="243">
                  <c:v>0</c:v>
                </c:pt>
                <c:pt idx="244">
                  <c:v>0.28731730742045575</c:v>
                </c:pt>
                <c:pt idx="245">
                  <c:v>0.18525493059332201</c:v>
                </c:pt>
                <c:pt idx="246">
                  <c:v>0</c:v>
                </c:pt>
                <c:pt idx="247">
                  <c:v>4.6937082789609438E-2</c:v>
                </c:pt>
                <c:pt idx="248">
                  <c:v>0.33685602967915046</c:v>
                </c:pt>
                <c:pt idx="249">
                  <c:v>0.52027272604158215</c:v>
                </c:pt>
                <c:pt idx="250">
                  <c:v>2.7451944931089791</c:v>
                </c:pt>
                <c:pt idx="251">
                  <c:v>3.6616363467982538</c:v>
                </c:pt>
                <c:pt idx="252">
                  <c:v>17.608325827770738</c:v>
                </c:pt>
                <c:pt idx="253">
                  <c:v>49.558865690192768</c:v>
                </c:pt>
                <c:pt idx="254">
                  <c:v>10.375975855946573</c:v>
                </c:pt>
                <c:pt idx="255">
                  <c:v>1.5557800290142092</c:v>
                </c:pt>
                <c:pt idx="256">
                  <c:v>0.4995898869789992</c:v>
                </c:pt>
                <c:pt idx="257">
                  <c:v>0.28333659598305611</c:v>
                </c:pt>
                <c:pt idx="258">
                  <c:v>0</c:v>
                </c:pt>
                <c:pt idx="259">
                  <c:v>1.866837229113689</c:v>
                </c:pt>
                <c:pt idx="260">
                  <c:v>1.330303899465515</c:v>
                </c:pt>
                <c:pt idx="261">
                  <c:v>6.0759071991363989E-2</c:v>
                </c:pt>
                <c:pt idx="262">
                  <c:v>0</c:v>
                </c:pt>
                <c:pt idx="263">
                  <c:v>0.13654616421483382</c:v>
                </c:pt>
                <c:pt idx="264">
                  <c:v>8.5844784870878391E-2</c:v>
                </c:pt>
                <c:pt idx="265">
                  <c:v>0.71374461433666792</c:v>
                </c:pt>
                <c:pt idx="266">
                  <c:v>1.4255541465208907</c:v>
                </c:pt>
                <c:pt idx="267">
                  <c:v>2.1474299937691335</c:v>
                </c:pt>
                <c:pt idx="268">
                  <c:v>0.8519386704942975</c:v>
                </c:pt>
                <c:pt idx="269">
                  <c:v>0.47003523372972772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75F-470F-87EB-BD4C5B61FF44}"/>
            </c:ext>
          </c:extLst>
        </c:ser>
        <c:ser>
          <c:idx val="28"/>
          <c:order val="28"/>
          <c:tx>
            <c:strRef>
              <c:f>'Mass Spectra pH 4 neg'!$AD$1</c:f>
              <c:strCache>
                <c:ptCount val="1"/>
              </c:strCache>
            </c:strRef>
          </c:tx>
          <c:spPr>
            <a:ln w="95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neg'!$AD$2:$AD$271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5.6523608357926234</c:v>
                </c:pt>
                <c:pt idx="3">
                  <c:v>0</c:v>
                </c:pt>
                <c:pt idx="4">
                  <c:v>0</c:v>
                </c:pt>
                <c:pt idx="5">
                  <c:v>0.59254758402956165</c:v>
                </c:pt>
                <c:pt idx="6">
                  <c:v>0</c:v>
                </c:pt>
                <c:pt idx="7">
                  <c:v>0.38767396033115503</c:v>
                </c:pt>
                <c:pt idx="8">
                  <c:v>5.9062213684924827E-2</c:v>
                </c:pt>
                <c:pt idx="9">
                  <c:v>3.1367649940776125E-3</c:v>
                </c:pt>
                <c:pt idx="10">
                  <c:v>0</c:v>
                </c:pt>
                <c:pt idx="11">
                  <c:v>2.307563387946987</c:v>
                </c:pt>
                <c:pt idx="12">
                  <c:v>4.9948183304631391</c:v>
                </c:pt>
                <c:pt idx="13">
                  <c:v>2.5558682174056169</c:v>
                </c:pt>
                <c:pt idx="14">
                  <c:v>0.27851445503621508</c:v>
                </c:pt>
                <c:pt idx="15">
                  <c:v>7.1208561548914906</c:v>
                </c:pt>
                <c:pt idx="16">
                  <c:v>24.912278111432347</c:v>
                </c:pt>
                <c:pt idx="17">
                  <c:v>0.13910437487725685</c:v>
                </c:pt>
                <c:pt idx="18">
                  <c:v>0</c:v>
                </c:pt>
                <c:pt idx="19">
                  <c:v>2.4220493469365337E-2</c:v>
                </c:pt>
                <c:pt idx="20">
                  <c:v>2.6686389193292626E-2</c:v>
                </c:pt>
                <c:pt idx="21">
                  <c:v>0</c:v>
                </c:pt>
                <c:pt idx="22">
                  <c:v>0</c:v>
                </c:pt>
                <c:pt idx="23">
                  <c:v>6.0394870836372204E-2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0.14141305889086914</c:v>
                </c:pt>
                <c:pt idx="28">
                  <c:v>3.9476410365024965</c:v>
                </c:pt>
                <c:pt idx="29">
                  <c:v>55.815843711241669</c:v>
                </c:pt>
                <c:pt idx="30">
                  <c:v>5.5688627198145788</c:v>
                </c:pt>
                <c:pt idx="31">
                  <c:v>1.7465263015743608</c:v>
                </c:pt>
                <c:pt idx="32">
                  <c:v>10.637636465409388</c:v>
                </c:pt>
                <c:pt idx="33">
                  <c:v>0</c:v>
                </c:pt>
                <c:pt idx="34">
                  <c:v>0.34212293870337251</c:v>
                </c:pt>
                <c:pt idx="35">
                  <c:v>4.9216509201764277E-3</c:v>
                </c:pt>
                <c:pt idx="36">
                  <c:v>2.3036508066136552E-2</c:v>
                </c:pt>
                <c:pt idx="37">
                  <c:v>6.3839949446460015E-2</c:v>
                </c:pt>
                <c:pt idx="38">
                  <c:v>8.4530655647774955E-2</c:v>
                </c:pt>
                <c:pt idx="39">
                  <c:v>0.45062958670296449</c:v>
                </c:pt>
                <c:pt idx="40">
                  <c:v>7.3822072291000976E-2</c:v>
                </c:pt>
                <c:pt idx="41">
                  <c:v>0.47230497027980589</c:v>
                </c:pt>
                <c:pt idx="42">
                  <c:v>0.21009689077012741</c:v>
                </c:pt>
                <c:pt idx="43">
                  <c:v>1.589802459130125</c:v>
                </c:pt>
                <c:pt idx="44">
                  <c:v>0.15858721378724011</c:v>
                </c:pt>
                <c:pt idx="45">
                  <c:v>0.98146002006742439</c:v>
                </c:pt>
                <c:pt idx="46">
                  <c:v>4.9843415238506848E-2</c:v>
                </c:pt>
                <c:pt idx="47">
                  <c:v>0.17217860209665692</c:v>
                </c:pt>
                <c:pt idx="48">
                  <c:v>7.4721693662259711E-2</c:v>
                </c:pt>
                <c:pt idx="49">
                  <c:v>0</c:v>
                </c:pt>
                <c:pt idx="50">
                  <c:v>0</c:v>
                </c:pt>
                <c:pt idx="51">
                  <c:v>9.7114560510076602E-3</c:v>
                </c:pt>
                <c:pt idx="52">
                  <c:v>0.20512600667783787</c:v>
                </c:pt>
                <c:pt idx="53">
                  <c:v>0.66196419423938291</c:v>
                </c:pt>
                <c:pt idx="54">
                  <c:v>0.26560574633428558</c:v>
                </c:pt>
                <c:pt idx="55">
                  <c:v>0.91505701820882468</c:v>
                </c:pt>
                <c:pt idx="56">
                  <c:v>1.5860398299974798</c:v>
                </c:pt>
                <c:pt idx="57">
                  <c:v>9.8539357190615497</c:v>
                </c:pt>
                <c:pt idx="58">
                  <c:v>0.82021586347361231</c:v>
                </c:pt>
                <c:pt idx="59">
                  <c:v>2.4237836234644896</c:v>
                </c:pt>
                <c:pt idx="60">
                  <c:v>0.11752940238987947</c:v>
                </c:pt>
                <c:pt idx="61">
                  <c:v>0.28492118670281757</c:v>
                </c:pt>
                <c:pt idx="62">
                  <c:v>0.5114644258901504</c:v>
                </c:pt>
                <c:pt idx="63">
                  <c:v>0.71784715500380936</c:v>
                </c:pt>
                <c:pt idx="64">
                  <c:v>0.21230279116982687</c:v>
                </c:pt>
                <c:pt idx="65">
                  <c:v>0.43141590149083964</c:v>
                </c:pt>
                <c:pt idx="66">
                  <c:v>0.36049368761755479</c:v>
                </c:pt>
                <c:pt idx="67">
                  <c:v>0.52185110999929285</c:v>
                </c:pt>
                <c:pt idx="68">
                  <c:v>0.36919692527719833</c:v>
                </c:pt>
                <c:pt idx="69">
                  <c:v>0.2922079603445627</c:v>
                </c:pt>
                <c:pt idx="70">
                  <c:v>2.7709209835439665</c:v>
                </c:pt>
                <c:pt idx="71">
                  <c:v>13.256031337625791</c:v>
                </c:pt>
                <c:pt idx="72">
                  <c:v>0.75698146171425496</c:v>
                </c:pt>
                <c:pt idx="73">
                  <c:v>0.15205643804174984</c:v>
                </c:pt>
                <c:pt idx="74">
                  <c:v>0.10164565358394494</c:v>
                </c:pt>
                <c:pt idx="75">
                  <c:v>6.2326817108128346E-2</c:v>
                </c:pt>
                <c:pt idx="76">
                  <c:v>0.10311409154460022</c:v>
                </c:pt>
                <c:pt idx="77">
                  <c:v>0.39827005816252914</c:v>
                </c:pt>
                <c:pt idx="78">
                  <c:v>0.66834834107766727</c:v>
                </c:pt>
                <c:pt idx="79">
                  <c:v>0.2367762032750412</c:v>
                </c:pt>
                <c:pt idx="80">
                  <c:v>0.20398103524538741</c:v>
                </c:pt>
                <c:pt idx="81">
                  <c:v>0.57501782202366347</c:v>
                </c:pt>
                <c:pt idx="82">
                  <c:v>0.22212710486277831</c:v>
                </c:pt>
                <c:pt idx="83">
                  <c:v>0.28929743010569087</c:v>
                </c:pt>
                <c:pt idx="84">
                  <c:v>1.4808800022070889</c:v>
                </c:pt>
                <c:pt idx="85">
                  <c:v>5.6196295191760344</c:v>
                </c:pt>
                <c:pt idx="86">
                  <c:v>0.35741588895135584</c:v>
                </c:pt>
                <c:pt idx="87">
                  <c:v>8.7129841927456028E-2</c:v>
                </c:pt>
                <c:pt idx="88">
                  <c:v>1.7399067111519502</c:v>
                </c:pt>
                <c:pt idx="89">
                  <c:v>4.449327675582464</c:v>
                </c:pt>
                <c:pt idx="90">
                  <c:v>0.582836804937924</c:v>
                </c:pt>
                <c:pt idx="91">
                  <c:v>0.49949342948700787</c:v>
                </c:pt>
                <c:pt idx="92">
                  <c:v>0.28088336493028265</c:v>
                </c:pt>
                <c:pt idx="93">
                  <c:v>0.26686062922801512</c:v>
                </c:pt>
                <c:pt idx="94">
                  <c:v>0.24187678560510772</c:v>
                </c:pt>
                <c:pt idx="95">
                  <c:v>0.15398888401085464</c:v>
                </c:pt>
                <c:pt idx="96">
                  <c:v>0.29406319001965597</c:v>
                </c:pt>
                <c:pt idx="97">
                  <c:v>0.52088457168678415</c:v>
                </c:pt>
                <c:pt idx="98">
                  <c:v>0.46315326864035139</c:v>
                </c:pt>
                <c:pt idx="99">
                  <c:v>1.2006589158480938</c:v>
                </c:pt>
                <c:pt idx="100">
                  <c:v>0.41534615345325598</c:v>
                </c:pt>
                <c:pt idx="101">
                  <c:v>0.61832140869804597</c:v>
                </c:pt>
                <c:pt idx="102">
                  <c:v>3.6458673703039852E-2</c:v>
                </c:pt>
                <c:pt idx="103">
                  <c:v>0.31786586346143475</c:v>
                </c:pt>
                <c:pt idx="104">
                  <c:v>0.14897102456780534</c:v>
                </c:pt>
                <c:pt idx="105">
                  <c:v>1.3905823464947378</c:v>
                </c:pt>
                <c:pt idx="106">
                  <c:v>2.5670826457044216</c:v>
                </c:pt>
                <c:pt idx="107">
                  <c:v>0.7066530958636007</c:v>
                </c:pt>
                <c:pt idx="108">
                  <c:v>0.3217915455067355</c:v>
                </c:pt>
                <c:pt idx="109">
                  <c:v>0.19506249192440281</c:v>
                </c:pt>
                <c:pt idx="110">
                  <c:v>0.20096734913531814</c:v>
                </c:pt>
                <c:pt idx="111">
                  <c:v>0.93759675793662656</c:v>
                </c:pt>
                <c:pt idx="112">
                  <c:v>12.318996160765078</c:v>
                </c:pt>
                <c:pt idx="113">
                  <c:v>33.975837609672041</c:v>
                </c:pt>
                <c:pt idx="114">
                  <c:v>3.8453794257496439</c:v>
                </c:pt>
                <c:pt idx="115">
                  <c:v>1.3526863418178485</c:v>
                </c:pt>
                <c:pt idx="116">
                  <c:v>0.79165099604709577</c:v>
                </c:pt>
                <c:pt idx="117">
                  <c:v>0.76657622840661244</c:v>
                </c:pt>
                <c:pt idx="118">
                  <c:v>1.7750390716995124</c:v>
                </c:pt>
                <c:pt idx="119">
                  <c:v>1.5492182136053176</c:v>
                </c:pt>
                <c:pt idx="120">
                  <c:v>1.3300239656925799</c:v>
                </c:pt>
                <c:pt idx="121">
                  <c:v>1.5619607374371325</c:v>
                </c:pt>
                <c:pt idx="122">
                  <c:v>0.33688501349090444</c:v>
                </c:pt>
                <c:pt idx="123">
                  <c:v>0.46435404010266512</c:v>
                </c:pt>
                <c:pt idx="124">
                  <c:v>0.25975810161981383</c:v>
                </c:pt>
                <c:pt idx="125">
                  <c:v>2.3933583970234285</c:v>
                </c:pt>
                <c:pt idx="126">
                  <c:v>8.111035815020422</c:v>
                </c:pt>
                <c:pt idx="127">
                  <c:v>16.716697473665267</c:v>
                </c:pt>
                <c:pt idx="128">
                  <c:v>2.625416059778412</c:v>
                </c:pt>
                <c:pt idx="129">
                  <c:v>1.0008270289771601</c:v>
                </c:pt>
                <c:pt idx="130">
                  <c:v>0.31860910285501293</c:v>
                </c:pt>
                <c:pt idx="131">
                  <c:v>0.91580213760724172</c:v>
                </c:pt>
                <c:pt idx="132">
                  <c:v>0.60016794840134913</c:v>
                </c:pt>
                <c:pt idx="133">
                  <c:v>0.93878731836052509</c:v>
                </c:pt>
                <c:pt idx="134">
                  <c:v>1.1444376970635712</c:v>
                </c:pt>
                <c:pt idx="135">
                  <c:v>1.7211558396990554</c:v>
                </c:pt>
                <c:pt idx="136">
                  <c:v>0.92831955042233594</c:v>
                </c:pt>
                <c:pt idx="137">
                  <c:v>0.65895581571596784</c:v>
                </c:pt>
                <c:pt idx="138">
                  <c:v>0.89972794711174864</c:v>
                </c:pt>
                <c:pt idx="139">
                  <c:v>1.4818082307413782</c:v>
                </c:pt>
                <c:pt idx="140">
                  <c:v>12.873601619480985</c:v>
                </c:pt>
                <c:pt idx="141">
                  <c:v>28.825055959451745</c:v>
                </c:pt>
                <c:pt idx="142">
                  <c:v>3.6091583277515626</c:v>
                </c:pt>
                <c:pt idx="143">
                  <c:v>0.76881066208084559</c:v>
                </c:pt>
                <c:pt idx="144">
                  <c:v>0.16291850743971761</c:v>
                </c:pt>
                <c:pt idx="145">
                  <c:v>0.29709680997951621</c:v>
                </c:pt>
                <c:pt idx="146">
                  <c:v>0.29554509461626766</c:v>
                </c:pt>
                <c:pt idx="147">
                  <c:v>0.4211946279707327</c:v>
                </c:pt>
                <c:pt idx="148">
                  <c:v>0.47620520069348071</c:v>
                </c:pt>
                <c:pt idx="149">
                  <c:v>0.50340515054712298</c:v>
                </c:pt>
                <c:pt idx="150">
                  <c:v>0.96335252348241107</c:v>
                </c:pt>
                <c:pt idx="151">
                  <c:v>0.59495394166938331</c:v>
                </c:pt>
                <c:pt idx="152">
                  <c:v>0</c:v>
                </c:pt>
                <c:pt idx="153">
                  <c:v>0.69660208086236186</c:v>
                </c:pt>
                <c:pt idx="154">
                  <c:v>1.116781268228203</c:v>
                </c:pt>
                <c:pt idx="155">
                  <c:v>2.0375334328235781</c:v>
                </c:pt>
                <c:pt idx="156">
                  <c:v>0.2774655905123618</c:v>
                </c:pt>
                <c:pt idx="157">
                  <c:v>0.30529555851586426</c:v>
                </c:pt>
                <c:pt idx="158">
                  <c:v>0.12439760585986971</c:v>
                </c:pt>
                <c:pt idx="159">
                  <c:v>0.71264157817526441</c:v>
                </c:pt>
                <c:pt idx="160">
                  <c:v>0.65980645963968276</c:v>
                </c:pt>
                <c:pt idx="161">
                  <c:v>0.15865587400442618</c:v>
                </c:pt>
                <c:pt idx="162">
                  <c:v>0.23711616952681361</c:v>
                </c:pt>
                <c:pt idx="163">
                  <c:v>0.31977940375677483</c:v>
                </c:pt>
                <c:pt idx="164">
                  <c:v>0.48389830343489199</c:v>
                </c:pt>
                <c:pt idx="165">
                  <c:v>0.25428749273450518</c:v>
                </c:pt>
                <c:pt idx="166">
                  <c:v>0.38788846560414997</c:v>
                </c:pt>
                <c:pt idx="167">
                  <c:v>0.44547211578955054</c:v>
                </c:pt>
                <c:pt idx="168">
                  <c:v>0.70245739555465836</c:v>
                </c:pt>
                <c:pt idx="169">
                  <c:v>1.623867189657104</c:v>
                </c:pt>
                <c:pt idx="170">
                  <c:v>0.48585736038132371</c:v>
                </c:pt>
                <c:pt idx="171">
                  <c:v>0.52326612538043271</c:v>
                </c:pt>
                <c:pt idx="172">
                  <c:v>6.7649801280403529E-2</c:v>
                </c:pt>
                <c:pt idx="173">
                  <c:v>1.068192417599923E-2</c:v>
                </c:pt>
                <c:pt idx="174">
                  <c:v>0.41539469714013866</c:v>
                </c:pt>
                <c:pt idx="175">
                  <c:v>0.27481519007478222</c:v>
                </c:pt>
                <c:pt idx="176">
                  <c:v>0.89640039941510552</c:v>
                </c:pt>
                <c:pt idx="177">
                  <c:v>1.8130103210438384</c:v>
                </c:pt>
                <c:pt idx="178">
                  <c:v>0.31151421236184684</c:v>
                </c:pt>
                <c:pt idx="179">
                  <c:v>0</c:v>
                </c:pt>
                <c:pt idx="180">
                  <c:v>0</c:v>
                </c:pt>
                <c:pt idx="181">
                  <c:v>39.133831989378869</c:v>
                </c:pt>
                <c:pt idx="182">
                  <c:v>59.378771150868999</c:v>
                </c:pt>
                <c:pt idx="183">
                  <c:v>10.727361291683236</c:v>
                </c:pt>
                <c:pt idx="184">
                  <c:v>4.381067731313415</c:v>
                </c:pt>
                <c:pt idx="185">
                  <c:v>0.51134290802378513</c:v>
                </c:pt>
                <c:pt idx="186">
                  <c:v>5.0469477257503517E-3</c:v>
                </c:pt>
                <c:pt idx="187">
                  <c:v>0.65108774177698781</c:v>
                </c:pt>
                <c:pt idx="188">
                  <c:v>0.8842516664846215</c:v>
                </c:pt>
                <c:pt idx="189">
                  <c:v>2.3087053628138547</c:v>
                </c:pt>
                <c:pt idx="190">
                  <c:v>3.7068598982396934</c:v>
                </c:pt>
                <c:pt idx="191">
                  <c:v>0.74031164133829619</c:v>
                </c:pt>
                <c:pt idx="192">
                  <c:v>2.8590096212546428</c:v>
                </c:pt>
                <c:pt idx="193">
                  <c:v>3.3065517894313428</c:v>
                </c:pt>
                <c:pt idx="194">
                  <c:v>1.759378618927337</c:v>
                </c:pt>
                <c:pt idx="195">
                  <c:v>1.3220606226701883</c:v>
                </c:pt>
                <c:pt idx="196">
                  <c:v>0.69949975358797223</c:v>
                </c:pt>
                <c:pt idx="197">
                  <c:v>2.1666943730139887</c:v>
                </c:pt>
                <c:pt idx="198">
                  <c:v>0.89120585815023123</c:v>
                </c:pt>
                <c:pt idx="199">
                  <c:v>0.29748586704489804</c:v>
                </c:pt>
                <c:pt idx="200">
                  <c:v>0.85564863262357171</c:v>
                </c:pt>
                <c:pt idx="201">
                  <c:v>0.30947404590131883</c:v>
                </c:pt>
                <c:pt idx="202">
                  <c:v>0.32059869805793412</c:v>
                </c:pt>
                <c:pt idx="203">
                  <c:v>0.51554556138102126</c:v>
                </c:pt>
                <c:pt idx="204">
                  <c:v>0.36919707650232203</c:v>
                </c:pt>
                <c:pt idx="205">
                  <c:v>0.23098546206235587</c:v>
                </c:pt>
                <c:pt idx="206">
                  <c:v>0.35484195445250977</c:v>
                </c:pt>
                <c:pt idx="207">
                  <c:v>0.21599151357978882</c:v>
                </c:pt>
                <c:pt idx="208">
                  <c:v>0.20352956632596356</c:v>
                </c:pt>
                <c:pt idx="209">
                  <c:v>0.70223907418709552</c:v>
                </c:pt>
                <c:pt idx="210">
                  <c:v>1.2523907307857023</c:v>
                </c:pt>
                <c:pt idx="211">
                  <c:v>4.1053226951092174</c:v>
                </c:pt>
                <c:pt idx="212">
                  <c:v>2.5838066041116519</c:v>
                </c:pt>
                <c:pt idx="213">
                  <c:v>1.370031321218975</c:v>
                </c:pt>
                <c:pt idx="214">
                  <c:v>3.8084793586329865E-2</c:v>
                </c:pt>
                <c:pt idx="215">
                  <c:v>0.16550223329031688</c:v>
                </c:pt>
                <c:pt idx="216">
                  <c:v>0.17592872641046342</c:v>
                </c:pt>
                <c:pt idx="217">
                  <c:v>0.33396324734498095</c:v>
                </c:pt>
                <c:pt idx="218">
                  <c:v>0.20090395632351818</c:v>
                </c:pt>
                <c:pt idx="219">
                  <c:v>2.371863191038754</c:v>
                </c:pt>
                <c:pt idx="220">
                  <c:v>4.5188817034076223</c:v>
                </c:pt>
                <c:pt idx="221">
                  <c:v>1.2353486028110474</c:v>
                </c:pt>
                <c:pt idx="222">
                  <c:v>0.52015482264385016</c:v>
                </c:pt>
                <c:pt idx="223">
                  <c:v>1.7628854654356254</c:v>
                </c:pt>
                <c:pt idx="224">
                  <c:v>37.467202007952132</c:v>
                </c:pt>
                <c:pt idx="225">
                  <c:v>100</c:v>
                </c:pt>
                <c:pt idx="226">
                  <c:v>16.745506753683909</c:v>
                </c:pt>
                <c:pt idx="227">
                  <c:v>2.1975044014578189</c:v>
                </c:pt>
                <c:pt idx="228">
                  <c:v>1.051678483656129</c:v>
                </c:pt>
                <c:pt idx="229">
                  <c:v>0.87388337111124703</c:v>
                </c:pt>
                <c:pt idx="230">
                  <c:v>0</c:v>
                </c:pt>
                <c:pt idx="231">
                  <c:v>1.0907049059130578</c:v>
                </c:pt>
                <c:pt idx="232">
                  <c:v>0.79477744472924461</c:v>
                </c:pt>
                <c:pt idx="233">
                  <c:v>7.1199376310130957E-2</c:v>
                </c:pt>
                <c:pt idx="234">
                  <c:v>0.30686323632775286</c:v>
                </c:pt>
                <c:pt idx="235">
                  <c:v>0.17458367921364421</c:v>
                </c:pt>
                <c:pt idx="236">
                  <c:v>0</c:v>
                </c:pt>
                <c:pt idx="237">
                  <c:v>0.96300488690096486</c:v>
                </c:pt>
                <c:pt idx="238">
                  <c:v>2.0262967130689775</c:v>
                </c:pt>
                <c:pt idx="239">
                  <c:v>5.1009763330167033</c:v>
                </c:pt>
                <c:pt idx="240">
                  <c:v>1.2015569636054781</c:v>
                </c:pt>
                <c:pt idx="241">
                  <c:v>0.90999534147973948</c:v>
                </c:pt>
                <c:pt idx="242">
                  <c:v>0.20357506102161638</c:v>
                </c:pt>
                <c:pt idx="243">
                  <c:v>0.11148686726500689</c:v>
                </c:pt>
                <c:pt idx="244">
                  <c:v>0.18548572271062938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0.60431080450178221</c:v>
                </c:pt>
                <c:pt idx="249">
                  <c:v>0.51028011002941598</c:v>
                </c:pt>
                <c:pt idx="250">
                  <c:v>2.8724005150982013</c:v>
                </c:pt>
                <c:pt idx="251">
                  <c:v>2.7807507238896063</c:v>
                </c:pt>
                <c:pt idx="252">
                  <c:v>17.719951242107442</c:v>
                </c:pt>
                <c:pt idx="253">
                  <c:v>51.552460631972231</c:v>
                </c:pt>
                <c:pt idx="254">
                  <c:v>10.42996629482286</c:v>
                </c:pt>
                <c:pt idx="255">
                  <c:v>1.6171413088727211</c:v>
                </c:pt>
                <c:pt idx="256">
                  <c:v>0.26938486146834839</c:v>
                </c:pt>
                <c:pt idx="257">
                  <c:v>5.0611193916700187E-2</c:v>
                </c:pt>
                <c:pt idx="258">
                  <c:v>7.9230119434173726E-2</c:v>
                </c:pt>
                <c:pt idx="259">
                  <c:v>1.26565192273225</c:v>
                </c:pt>
                <c:pt idx="260">
                  <c:v>1.1219439929655888</c:v>
                </c:pt>
                <c:pt idx="261">
                  <c:v>0</c:v>
                </c:pt>
                <c:pt idx="262">
                  <c:v>0.18243201204625487</c:v>
                </c:pt>
                <c:pt idx="263">
                  <c:v>0.47290471596065564</c:v>
                </c:pt>
                <c:pt idx="264">
                  <c:v>0.14027720318783063</c:v>
                </c:pt>
                <c:pt idx="265">
                  <c:v>0</c:v>
                </c:pt>
                <c:pt idx="266">
                  <c:v>0.60072263722866737</c:v>
                </c:pt>
                <c:pt idx="267">
                  <c:v>1.7742247015388903</c:v>
                </c:pt>
                <c:pt idx="268">
                  <c:v>0.47099640162277256</c:v>
                </c:pt>
                <c:pt idx="269">
                  <c:v>0.46370069028770822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775F-470F-87EB-BD4C5B61FF44}"/>
            </c:ext>
          </c:extLst>
        </c:ser>
        <c:ser>
          <c:idx val="29"/>
          <c:order val="29"/>
          <c:tx>
            <c:strRef>
              <c:f>'Mass Spectra pH 4 neg'!$AE$1</c:f>
              <c:strCache>
                <c:ptCount val="1"/>
              </c:strCache>
            </c:strRef>
          </c:tx>
          <c:spPr>
            <a:ln w="952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neg'!$AE$2:$AE$271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8.6986930186409488</c:v>
                </c:pt>
                <c:pt idx="3">
                  <c:v>0</c:v>
                </c:pt>
                <c:pt idx="4">
                  <c:v>0</c:v>
                </c:pt>
                <c:pt idx="5">
                  <c:v>0.92045797052870792</c:v>
                </c:pt>
                <c:pt idx="6">
                  <c:v>0</c:v>
                </c:pt>
                <c:pt idx="7">
                  <c:v>0.69574144332060639</c:v>
                </c:pt>
                <c:pt idx="8">
                  <c:v>0.20277055137752384</c:v>
                </c:pt>
                <c:pt idx="9">
                  <c:v>0.21644608897098605</c:v>
                </c:pt>
                <c:pt idx="10">
                  <c:v>0.15286288224851252</c:v>
                </c:pt>
                <c:pt idx="11">
                  <c:v>2.714229168055887</c:v>
                </c:pt>
                <c:pt idx="12">
                  <c:v>5.9093475867847784</c:v>
                </c:pt>
                <c:pt idx="13">
                  <c:v>2.8836907706785464</c:v>
                </c:pt>
                <c:pt idx="14">
                  <c:v>0.17423394664905531</c:v>
                </c:pt>
                <c:pt idx="15">
                  <c:v>6.5011960136474656</c:v>
                </c:pt>
                <c:pt idx="16">
                  <c:v>24.881767834516278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1.480543813078504E-2</c:v>
                </c:pt>
                <c:pt idx="21">
                  <c:v>0</c:v>
                </c:pt>
                <c:pt idx="22">
                  <c:v>1.5743250188697811E-2</c:v>
                </c:pt>
                <c:pt idx="23">
                  <c:v>1.1216654856872428E-2</c:v>
                </c:pt>
                <c:pt idx="24">
                  <c:v>1.3817861222691922E-3</c:v>
                </c:pt>
                <c:pt idx="25">
                  <c:v>1.6963503887311614E-2</c:v>
                </c:pt>
                <c:pt idx="26">
                  <c:v>7.5931744395088012E-3</c:v>
                </c:pt>
                <c:pt idx="27">
                  <c:v>0.90437192800073063</c:v>
                </c:pt>
                <c:pt idx="28">
                  <c:v>3.9980883536768839</c:v>
                </c:pt>
                <c:pt idx="29">
                  <c:v>66.164987262272277</c:v>
                </c:pt>
                <c:pt idx="30">
                  <c:v>1.5226791808695759</c:v>
                </c:pt>
                <c:pt idx="31">
                  <c:v>2.2280359118759243</c:v>
                </c:pt>
                <c:pt idx="32">
                  <c:v>9.5660161458597912</c:v>
                </c:pt>
                <c:pt idx="33">
                  <c:v>0.16080442884613694</c:v>
                </c:pt>
                <c:pt idx="34">
                  <c:v>0.27728524981623887</c:v>
                </c:pt>
                <c:pt idx="35">
                  <c:v>0.15710655762873296</c:v>
                </c:pt>
                <c:pt idx="36">
                  <c:v>0</c:v>
                </c:pt>
                <c:pt idx="37">
                  <c:v>0</c:v>
                </c:pt>
                <c:pt idx="38">
                  <c:v>0.15648245539373062</c:v>
                </c:pt>
                <c:pt idx="39">
                  <c:v>0.57067092143290843</c:v>
                </c:pt>
                <c:pt idx="40">
                  <c:v>0.11422015777477897</c:v>
                </c:pt>
                <c:pt idx="41">
                  <c:v>0.38410953927879754</c:v>
                </c:pt>
                <c:pt idx="42">
                  <c:v>0.11010421357409808</c:v>
                </c:pt>
                <c:pt idx="43">
                  <c:v>2.026216651642383</c:v>
                </c:pt>
                <c:pt idx="44">
                  <c:v>0.29077305252628488</c:v>
                </c:pt>
                <c:pt idx="45">
                  <c:v>1.3299638601692176</c:v>
                </c:pt>
                <c:pt idx="46">
                  <c:v>0.12289524984629521</c:v>
                </c:pt>
                <c:pt idx="47">
                  <c:v>0.11202081865829164</c:v>
                </c:pt>
                <c:pt idx="48">
                  <c:v>5.7586738930121277E-2</c:v>
                </c:pt>
                <c:pt idx="49">
                  <c:v>0</c:v>
                </c:pt>
                <c:pt idx="50">
                  <c:v>2.5903343987575E-2</c:v>
                </c:pt>
                <c:pt idx="51">
                  <c:v>0.14215040134017176</c:v>
                </c:pt>
                <c:pt idx="52">
                  <c:v>0.17088277652056658</c:v>
                </c:pt>
                <c:pt idx="53">
                  <c:v>0.59839530223748749</c:v>
                </c:pt>
                <c:pt idx="54">
                  <c:v>0.19275648114875357</c:v>
                </c:pt>
                <c:pt idx="55">
                  <c:v>1.4497692608159329</c:v>
                </c:pt>
                <c:pt idx="56">
                  <c:v>2.1114991120275395</c:v>
                </c:pt>
                <c:pt idx="57">
                  <c:v>11.482942295194825</c:v>
                </c:pt>
                <c:pt idx="58">
                  <c:v>0.6488378590374797</c:v>
                </c:pt>
                <c:pt idx="59">
                  <c:v>2.6038580713359387</c:v>
                </c:pt>
                <c:pt idx="60">
                  <c:v>0.21495553279222995</c:v>
                </c:pt>
                <c:pt idx="61">
                  <c:v>0.93558619741412563</c:v>
                </c:pt>
                <c:pt idx="62">
                  <c:v>0.53561262051772984</c:v>
                </c:pt>
                <c:pt idx="63">
                  <c:v>0.90369480122569013</c:v>
                </c:pt>
                <c:pt idx="64">
                  <c:v>0.41000800744198473</c:v>
                </c:pt>
                <c:pt idx="65">
                  <c:v>0.47870187352308696</c:v>
                </c:pt>
                <c:pt idx="66">
                  <c:v>2.1282884288265663E-2</c:v>
                </c:pt>
                <c:pt idx="67">
                  <c:v>0.37962854163235554</c:v>
                </c:pt>
                <c:pt idx="68">
                  <c:v>0.30158577669239478</c:v>
                </c:pt>
                <c:pt idx="69">
                  <c:v>0.51830805081271247</c:v>
                </c:pt>
                <c:pt idx="70">
                  <c:v>2.705614371928605</c:v>
                </c:pt>
                <c:pt idx="71">
                  <c:v>13.179420924583304</c:v>
                </c:pt>
                <c:pt idx="72">
                  <c:v>0.83433600598981061</c:v>
                </c:pt>
                <c:pt idx="73">
                  <c:v>0.16951197328988574</c:v>
                </c:pt>
                <c:pt idx="74">
                  <c:v>0</c:v>
                </c:pt>
                <c:pt idx="75">
                  <c:v>3.0226509244308329E-2</c:v>
                </c:pt>
                <c:pt idx="76">
                  <c:v>3.9226071668221334E-2</c:v>
                </c:pt>
                <c:pt idx="77">
                  <c:v>0.54654210534430725</c:v>
                </c:pt>
                <c:pt idx="78">
                  <c:v>0.14312608831218829</c:v>
                </c:pt>
                <c:pt idx="79">
                  <c:v>0.34882288122174437</c:v>
                </c:pt>
                <c:pt idx="80">
                  <c:v>0.14917405969757297</c:v>
                </c:pt>
                <c:pt idx="81">
                  <c:v>0.44759804346122845</c:v>
                </c:pt>
                <c:pt idx="82">
                  <c:v>0.18180441729960684</c:v>
                </c:pt>
                <c:pt idx="83">
                  <c:v>0.3318878339480496</c:v>
                </c:pt>
                <c:pt idx="84">
                  <c:v>1.948814331984781</c:v>
                </c:pt>
                <c:pt idx="85">
                  <c:v>6.9597429110081857</c:v>
                </c:pt>
                <c:pt idx="86">
                  <c:v>0.4655157291358652</c:v>
                </c:pt>
                <c:pt idx="87">
                  <c:v>0.19284309612895864</c:v>
                </c:pt>
                <c:pt idx="88">
                  <c:v>1.911772504951192</c:v>
                </c:pt>
                <c:pt idx="89">
                  <c:v>5.3860693447956223</c:v>
                </c:pt>
                <c:pt idx="90">
                  <c:v>0.40469004035570233</c:v>
                </c:pt>
                <c:pt idx="91">
                  <c:v>0.78678530762625776</c:v>
                </c:pt>
                <c:pt idx="92">
                  <c:v>0.37577409691571712</c:v>
                </c:pt>
                <c:pt idx="93">
                  <c:v>0.42625368398887875</c:v>
                </c:pt>
                <c:pt idx="94">
                  <c:v>0.5070685784758453</c:v>
                </c:pt>
                <c:pt idx="95">
                  <c:v>0.47800303547690048</c:v>
                </c:pt>
                <c:pt idx="96">
                  <c:v>0.14129374683091106</c:v>
                </c:pt>
                <c:pt idx="97">
                  <c:v>0.93506685437635961</c:v>
                </c:pt>
                <c:pt idx="98">
                  <c:v>0.50471794357316579</c:v>
                </c:pt>
                <c:pt idx="99">
                  <c:v>1.5026043946750383</c:v>
                </c:pt>
                <c:pt idx="100">
                  <c:v>0.62738310913360518</c:v>
                </c:pt>
                <c:pt idx="101">
                  <c:v>0.3575898050313594</c:v>
                </c:pt>
                <c:pt idx="102">
                  <c:v>8.5540852570119605E-2</c:v>
                </c:pt>
                <c:pt idx="103">
                  <c:v>0.18324591454220304</c:v>
                </c:pt>
                <c:pt idx="104">
                  <c:v>0.262310298529074</c:v>
                </c:pt>
                <c:pt idx="105">
                  <c:v>1.6321788083033786</c:v>
                </c:pt>
                <c:pt idx="106">
                  <c:v>2.7631734778754495</c:v>
                </c:pt>
                <c:pt idx="107">
                  <c:v>0.76373591887932191</c:v>
                </c:pt>
                <c:pt idx="108">
                  <c:v>0.41797749765041387</c:v>
                </c:pt>
                <c:pt idx="109">
                  <c:v>0.22738206947928663</c:v>
                </c:pt>
                <c:pt idx="110">
                  <c:v>0.43653501571703102</c:v>
                </c:pt>
                <c:pt idx="111">
                  <c:v>0.62228516351008589</c:v>
                </c:pt>
                <c:pt idx="112">
                  <c:v>14.236873492613386</c:v>
                </c:pt>
                <c:pt idx="113">
                  <c:v>39.77434622237282</c:v>
                </c:pt>
                <c:pt idx="114">
                  <c:v>4.5590202970898224</c:v>
                </c:pt>
                <c:pt idx="115">
                  <c:v>1.0471739488729499</c:v>
                </c:pt>
                <c:pt idx="116">
                  <c:v>0.72933579836193763</c:v>
                </c:pt>
                <c:pt idx="117">
                  <c:v>0.93987067408492309</c:v>
                </c:pt>
                <c:pt idx="118">
                  <c:v>3.2939336481970161</c:v>
                </c:pt>
                <c:pt idx="119">
                  <c:v>2.0071785946065757</c:v>
                </c:pt>
                <c:pt idx="120">
                  <c:v>1.2381708721755764</c:v>
                </c:pt>
                <c:pt idx="121">
                  <c:v>1.8745233117186095</c:v>
                </c:pt>
                <c:pt idx="122">
                  <c:v>1.0129809183978953</c:v>
                </c:pt>
                <c:pt idx="123">
                  <c:v>1.0372692129327941</c:v>
                </c:pt>
                <c:pt idx="124">
                  <c:v>0.44472878161435325</c:v>
                </c:pt>
                <c:pt idx="125">
                  <c:v>1.8424065845534536</c:v>
                </c:pt>
                <c:pt idx="126">
                  <c:v>8.4157137080640467</c:v>
                </c:pt>
                <c:pt idx="127">
                  <c:v>16.765970883814859</c:v>
                </c:pt>
                <c:pt idx="128">
                  <c:v>2.3375173858438369</c:v>
                </c:pt>
                <c:pt idx="129">
                  <c:v>0.82292701744269836</c:v>
                </c:pt>
                <c:pt idx="130">
                  <c:v>0.37700227446954437</c:v>
                </c:pt>
                <c:pt idx="131">
                  <c:v>0.65290193309405564</c:v>
                </c:pt>
                <c:pt idx="132">
                  <c:v>0.66800229308757919</c:v>
                </c:pt>
                <c:pt idx="133">
                  <c:v>0.59893935354568639</c:v>
                </c:pt>
                <c:pt idx="134">
                  <c:v>1.8852849172532049</c:v>
                </c:pt>
                <c:pt idx="135">
                  <c:v>2.8108272004976276</c:v>
                </c:pt>
                <c:pt idx="136">
                  <c:v>1.102189045277673</c:v>
                </c:pt>
                <c:pt idx="137">
                  <c:v>0.76077627173867479</c:v>
                </c:pt>
                <c:pt idx="138">
                  <c:v>0.61939294092494657</c:v>
                </c:pt>
                <c:pt idx="139">
                  <c:v>1.1157557579381445</c:v>
                </c:pt>
                <c:pt idx="140">
                  <c:v>12.346414253738139</c:v>
                </c:pt>
                <c:pt idx="141">
                  <c:v>27.552792735095682</c:v>
                </c:pt>
                <c:pt idx="142">
                  <c:v>3.7048070155021113</c:v>
                </c:pt>
                <c:pt idx="143">
                  <c:v>0.68710850604179041</c:v>
                </c:pt>
                <c:pt idx="144">
                  <c:v>0.23901761355651702</c:v>
                </c:pt>
                <c:pt idx="145">
                  <c:v>0.38563314350799915</c:v>
                </c:pt>
                <c:pt idx="146">
                  <c:v>0.20554211231228753</c:v>
                </c:pt>
                <c:pt idx="147">
                  <c:v>0.53132328850380284</c:v>
                </c:pt>
                <c:pt idx="148">
                  <c:v>6.884832192552838E-2</c:v>
                </c:pt>
                <c:pt idx="149">
                  <c:v>0.22387523147673136</c:v>
                </c:pt>
                <c:pt idx="150">
                  <c:v>0.88966814660775195</c:v>
                </c:pt>
                <c:pt idx="151">
                  <c:v>3.2299240736057569E-2</c:v>
                </c:pt>
                <c:pt idx="152">
                  <c:v>0</c:v>
                </c:pt>
                <c:pt idx="153">
                  <c:v>0.5329070838918506</c:v>
                </c:pt>
                <c:pt idx="154">
                  <c:v>0.76597854627855289</c:v>
                </c:pt>
                <c:pt idx="155">
                  <c:v>2.8585770708186478</c:v>
                </c:pt>
                <c:pt idx="156">
                  <c:v>0.78647160697657703</c:v>
                </c:pt>
                <c:pt idx="157">
                  <c:v>0.38869548486297439</c:v>
                </c:pt>
                <c:pt idx="158">
                  <c:v>0.33793168941540369</c:v>
                </c:pt>
                <c:pt idx="159">
                  <c:v>0.80399713227808467</c:v>
                </c:pt>
                <c:pt idx="160">
                  <c:v>0.82765355464339008</c:v>
                </c:pt>
                <c:pt idx="161">
                  <c:v>0.43324948596549795</c:v>
                </c:pt>
                <c:pt idx="162">
                  <c:v>0.39921285408173096</c:v>
                </c:pt>
                <c:pt idx="163">
                  <c:v>0.29615491117764192</c:v>
                </c:pt>
                <c:pt idx="164">
                  <c:v>0.47713303521041278</c:v>
                </c:pt>
                <c:pt idx="165">
                  <c:v>0.66172216784391036</c:v>
                </c:pt>
                <c:pt idx="166">
                  <c:v>0.47838812389522467</c:v>
                </c:pt>
                <c:pt idx="167">
                  <c:v>0.32863858524894768</c:v>
                </c:pt>
                <c:pt idx="168">
                  <c:v>0.46623825479839293</c:v>
                </c:pt>
                <c:pt idx="169">
                  <c:v>1.1226754271435009</c:v>
                </c:pt>
                <c:pt idx="170">
                  <c:v>0.29849105062720582</c:v>
                </c:pt>
                <c:pt idx="171">
                  <c:v>0</c:v>
                </c:pt>
                <c:pt idx="172">
                  <c:v>2.0302825042234934E-2</c:v>
                </c:pt>
                <c:pt idx="173">
                  <c:v>0.29612701639959571</c:v>
                </c:pt>
                <c:pt idx="174">
                  <c:v>0.35804195785269194</c:v>
                </c:pt>
                <c:pt idx="175">
                  <c:v>0.22985013197168366</c:v>
                </c:pt>
                <c:pt idx="176">
                  <c:v>0.50562746450205254</c:v>
                </c:pt>
                <c:pt idx="177">
                  <c:v>1.170333116980836</c:v>
                </c:pt>
                <c:pt idx="178">
                  <c:v>0.37867997193013264</c:v>
                </c:pt>
                <c:pt idx="179">
                  <c:v>0</c:v>
                </c:pt>
                <c:pt idx="180">
                  <c:v>0</c:v>
                </c:pt>
                <c:pt idx="181">
                  <c:v>53.35143238217276</c:v>
                </c:pt>
                <c:pt idx="182">
                  <c:v>68.859168490272566</c:v>
                </c:pt>
                <c:pt idx="183">
                  <c:v>12.388000899069578</c:v>
                </c:pt>
                <c:pt idx="184">
                  <c:v>4.3376910668511623</c:v>
                </c:pt>
                <c:pt idx="185">
                  <c:v>0.60369986973126322</c:v>
                </c:pt>
                <c:pt idx="186">
                  <c:v>0.4889299515200744</c:v>
                </c:pt>
                <c:pt idx="187">
                  <c:v>0.30268030127893553</c:v>
                </c:pt>
                <c:pt idx="188">
                  <c:v>0.63767828080998679</c:v>
                </c:pt>
                <c:pt idx="189">
                  <c:v>1.7908491035454006</c:v>
                </c:pt>
                <c:pt idx="190">
                  <c:v>3.1422689577980636</c:v>
                </c:pt>
                <c:pt idx="191">
                  <c:v>0.60798803074786489</c:v>
                </c:pt>
                <c:pt idx="192">
                  <c:v>5.7330876464739102</c:v>
                </c:pt>
                <c:pt idx="193">
                  <c:v>6.8320588991608284</c:v>
                </c:pt>
                <c:pt idx="194">
                  <c:v>2.767132023527231</c:v>
                </c:pt>
                <c:pt idx="195">
                  <c:v>0.85909385645689196</c:v>
                </c:pt>
                <c:pt idx="196">
                  <c:v>1.0584765802893361</c:v>
                </c:pt>
                <c:pt idx="197">
                  <c:v>1.6868510066992701</c:v>
                </c:pt>
                <c:pt idx="198">
                  <c:v>0.31696489972789554</c:v>
                </c:pt>
                <c:pt idx="199">
                  <c:v>0.11089034968904957</c:v>
                </c:pt>
                <c:pt idx="200">
                  <c:v>0.45109501720591316</c:v>
                </c:pt>
                <c:pt idx="201">
                  <c:v>0.38864738548033284</c:v>
                </c:pt>
                <c:pt idx="202">
                  <c:v>0.36067339405166421</c:v>
                </c:pt>
                <c:pt idx="203">
                  <c:v>0.1957052122687325</c:v>
                </c:pt>
                <c:pt idx="204">
                  <c:v>0.19218517256994938</c:v>
                </c:pt>
                <c:pt idx="205">
                  <c:v>0.2678125806235076</c:v>
                </c:pt>
                <c:pt idx="206">
                  <c:v>0.43928125847504651</c:v>
                </c:pt>
                <c:pt idx="207">
                  <c:v>0.43558708836189713</c:v>
                </c:pt>
                <c:pt idx="208">
                  <c:v>0.82097028595467925</c:v>
                </c:pt>
                <c:pt idx="209">
                  <c:v>1.306707817972149</c:v>
                </c:pt>
                <c:pt idx="210">
                  <c:v>1.7295163795893587</c:v>
                </c:pt>
                <c:pt idx="211">
                  <c:v>4.7620286537270511</c:v>
                </c:pt>
                <c:pt idx="212">
                  <c:v>1.8528053405207936</c:v>
                </c:pt>
                <c:pt idx="213">
                  <c:v>1.3370979041301283</c:v>
                </c:pt>
                <c:pt idx="214">
                  <c:v>0.28349414195644668</c:v>
                </c:pt>
                <c:pt idx="215">
                  <c:v>0.31057490819485145</c:v>
                </c:pt>
                <c:pt idx="216">
                  <c:v>0</c:v>
                </c:pt>
                <c:pt idx="217">
                  <c:v>0.46507753794620221</c:v>
                </c:pt>
                <c:pt idx="218">
                  <c:v>0.37614058871451878</c:v>
                </c:pt>
                <c:pt idx="219">
                  <c:v>1.5327561579984137</c:v>
                </c:pt>
                <c:pt idx="220">
                  <c:v>2.7382737360086695</c:v>
                </c:pt>
                <c:pt idx="221">
                  <c:v>0.83351425671146495</c:v>
                </c:pt>
                <c:pt idx="222">
                  <c:v>1.0186903954712809</c:v>
                </c:pt>
                <c:pt idx="223">
                  <c:v>1.7090054137017834</c:v>
                </c:pt>
                <c:pt idx="224">
                  <c:v>35.605999441674662</c:v>
                </c:pt>
                <c:pt idx="225">
                  <c:v>100</c:v>
                </c:pt>
                <c:pt idx="226">
                  <c:v>19.839643725282503</c:v>
                </c:pt>
                <c:pt idx="227">
                  <c:v>1.8415664715404299</c:v>
                </c:pt>
                <c:pt idx="228">
                  <c:v>0.64584825706278692</c:v>
                </c:pt>
                <c:pt idx="229">
                  <c:v>0</c:v>
                </c:pt>
                <c:pt idx="230">
                  <c:v>0.23993179395071496</c:v>
                </c:pt>
                <c:pt idx="231">
                  <c:v>0.79319377970286642</c:v>
                </c:pt>
                <c:pt idx="232">
                  <c:v>0.6120651153228911</c:v>
                </c:pt>
                <c:pt idx="233">
                  <c:v>0.16858794509378797</c:v>
                </c:pt>
                <c:pt idx="234">
                  <c:v>0.23537632576635931</c:v>
                </c:pt>
                <c:pt idx="235">
                  <c:v>0.38245434277816803</c:v>
                </c:pt>
                <c:pt idx="236">
                  <c:v>0</c:v>
                </c:pt>
                <c:pt idx="237">
                  <c:v>0.297010317039965</c:v>
                </c:pt>
                <c:pt idx="238">
                  <c:v>2.1962781404021543</c:v>
                </c:pt>
                <c:pt idx="239">
                  <c:v>6.289080397448644</c:v>
                </c:pt>
                <c:pt idx="240">
                  <c:v>1.8216044241822689</c:v>
                </c:pt>
                <c:pt idx="241">
                  <c:v>0.40621929593980394</c:v>
                </c:pt>
                <c:pt idx="242">
                  <c:v>0.20932791423134647</c:v>
                </c:pt>
                <c:pt idx="243">
                  <c:v>0.12848742264794702</c:v>
                </c:pt>
                <c:pt idx="244">
                  <c:v>0.15893659440159799</c:v>
                </c:pt>
                <c:pt idx="245">
                  <c:v>0.27193683315811756</c:v>
                </c:pt>
                <c:pt idx="246">
                  <c:v>0</c:v>
                </c:pt>
                <c:pt idx="247">
                  <c:v>0</c:v>
                </c:pt>
                <c:pt idx="248">
                  <c:v>7.1374014646164344E-2</c:v>
                </c:pt>
                <c:pt idx="249">
                  <c:v>0.8009568898373558</c:v>
                </c:pt>
                <c:pt idx="250">
                  <c:v>2.9290773807493613</c:v>
                </c:pt>
                <c:pt idx="251">
                  <c:v>1.9158597652085272</c:v>
                </c:pt>
                <c:pt idx="252">
                  <c:v>16.783968670051799</c:v>
                </c:pt>
                <c:pt idx="253">
                  <c:v>46.571137089983331</c:v>
                </c:pt>
                <c:pt idx="254">
                  <c:v>9.2776786807387381</c:v>
                </c:pt>
                <c:pt idx="255">
                  <c:v>1.5675938621608021</c:v>
                </c:pt>
                <c:pt idx="256">
                  <c:v>0.28621382538292678</c:v>
                </c:pt>
                <c:pt idx="257">
                  <c:v>0</c:v>
                </c:pt>
                <c:pt idx="258">
                  <c:v>0.18616879458305485</c:v>
                </c:pt>
                <c:pt idx="259">
                  <c:v>2.4691029276803822</c:v>
                </c:pt>
                <c:pt idx="260">
                  <c:v>0.46636074854100845</c:v>
                </c:pt>
                <c:pt idx="261">
                  <c:v>0</c:v>
                </c:pt>
                <c:pt idx="262">
                  <c:v>0.66147243448934323</c:v>
                </c:pt>
                <c:pt idx="263">
                  <c:v>0.1702541798743937</c:v>
                </c:pt>
                <c:pt idx="264">
                  <c:v>0.26692268477449499</c:v>
                </c:pt>
                <c:pt idx="265">
                  <c:v>9.3472327468084121E-2</c:v>
                </c:pt>
                <c:pt idx="266">
                  <c:v>2.5043906877232245</c:v>
                </c:pt>
                <c:pt idx="267">
                  <c:v>3.5365312541886351</c:v>
                </c:pt>
                <c:pt idx="268">
                  <c:v>1.828657841763474</c:v>
                </c:pt>
                <c:pt idx="269">
                  <c:v>1.090653570201757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75F-470F-87EB-BD4C5B61FF44}"/>
            </c:ext>
          </c:extLst>
        </c:ser>
        <c:ser>
          <c:idx val="30"/>
          <c:order val="30"/>
          <c:tx>
            <c:strRef>
              <c:f>'Mass Spectra pH 4 neg'!$AF$1</c:f>
              <c:strCache>
                <c:ptCount val="1"/>
                <c:pt idx="0">
                  <c:v>Glenfiddich 15</c:v>
                </c:pt>
              </c:strCache>
            </c:strRef>
          </c:tx>
          <c:spPr>
            <a:ln w="9525" cap="rnd">
              <a:solidFill>
                <a:srgbClr val="8064A2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neg'!$AF$2:$AF$271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3.6173212094284191</c:v>
                </c:pt>
                <c:pt idx="3">
                  <c:v>0</c:v>
                </c:pt>
                <c:pt idx="4">
                  <c:v>0</c:v>
                </c:pt>
                <c:pt idx="5">
                  <c:v>2.2319187490750356</c:v>
                </c:pt>
                <c:pt idx="6">
                  <c:v>0</c:v>
                </c:pt>
                <c:pt idx="7">
                  <c:v>1.5751684882526793</c:v>
                </c:pt>
                <c:pt idx="8">
                  <c:v>0.38152708316232281</c:v>
                </c:pt>
                <c:pt idx="9">
                  <c:v>0.19488521770780787</c:v>
                </c:pt>
                <c:pt idx="10">
                  <c:v>1.250376500954118E-2</c:v>
                </c:pt>
                <c:pt idx="11">
                  <c:v>4.8023108852065972</c:v>
                </c:pt>
                <c:pt idx="12">
                  <c:v>6.2979819135498705</c:v>
                </c:pt>
                <c:pt idx="13">
                  <c:v>3.7711079374343162</c:v>
                </c:pt>
                <c:pt idx="14">
                  <c:v>0.49554542346189023</c:v>
                </c:pt>
                <c:pt idx="15">
                  <c:v>12.987835793241302</c:v>
                </c:pt>
                <c:pt idx="16">
                  <c:v>32.519605413519791</c:v>
                </c:pt>
                <c:pt idx="17">
                  <c:v>0.23641600318269362</c:v>
                </c:pt>
                <c:pt idx="18">
                  <c:v>0</c:v>
                </c:pt>
                <c:pt idx="19">
                  <c:v>0.12054735294128423</c:v>
                </c:pt>
                <c:pt idx="20">
                  <c:v>0.12017829192058868</c:v>
                </c:pt>
                <c:pt idx="21">
                  <c:v>4.8096444016016586E-2</c:v>
                </c:pt>
                <c:pt idx="22">
                  <c:v>0.214284960625622</c:v>
                </c:pt>
                <c:pt idx="23">
                  <c:v>0</c:v>
                </c:pt>
                <c:pt idx="24">
                  <c:v>9.3910452264591507E-2</c:v>
                </c:pt>
                <c:pt idx="25">
                  <c:v>6.0550687797052839E-2</c:v>
                </c:pt>
                <c:pt idx="26">
                  <c:v>0.17871034625801169</c:v>
                </c:pt>
                <c:pt idx="27">
                  <c:v>0.79700977613859147</c:v>
                </c:pt>
                <c:pt idx="28">
                  <c:v>6.7932341167369552</c:v>
                </c:pt>
                <c:pt idx="29">
                  <c:v>88.28265210722131</c:v>
                </c:pt>
                <c:pt idx="30">
                  <c:v>3.8530472854950459</c:v>
                </c:pt>
                <c:pt idx="31">
                  <c:v>1.4519837206653055</c:v>
                </c:pt>
                <c:pt idx="32">
                  <c:v>7.5039624343432578</c:v>
                </c:pt>
                <c:pt idx="33">
                  <c:v>0.45142278042064715</c:v>
                </c:pt>
                <c:pt idx="34">
                  <c:v>0.65661692220702983</c:v>
                </c:pt>
                <c:pt idx="35">
                  <c:v>0.11743066175966989</c:v>
                </c:pt>
                <c:pt idx="36">
                  <c:v>0.25158353655215632</c:v>
                </c:pt>
                <c:pt idx="37">
                  <c:v>0</c:v>
                </c:pt>
                <c:pt idx="38">
                  <c:v>0.17641924188669794</c:v>
                </c:pt>
                <c:pt idx="39">
                  <c:v>0.52231709347077349</c:v>
                </c:pt>
                <c:pt idx="40">
                  <c:v>0.18279672692506921</c:v>
                </c:pt>
                <c:pt idx="41">
                  <c:v>0.47357953556285454</c:v>
                </c:pt>
                <c:pt idx="42">
                  <c:v>0.53190343177551791</c:v>
                </c:pt>
                <c:pt idx="43">
                  <c:v>4.267799618700578</c:v>
                </c:pt>
                <c:pt idx="44">
                  <c:v>0.50401304059803465</c:v>
                </c:pt>
                <c:pt idx="45">
                  <c:v>1.391521079889033</c:v>
                </c:pt>
                <c:pt idx="46">
                  <c:v>5.5691028256653986E-2</c:v>
                </c:pt>
                <c:pt idx="47">
                  <c:v>0.22143967082045821</c:v>
                </c:pt>
                <c:pt idx="48">
                  <c:v>0.15843605834570818</c:v>
                </c:pt>
                <c:pt idx="49">
                  <c:v>0.12544457086248367</c:v>
                </c:pt>
                <c:pt idx="50">
                  <c:v>0</c:v>
                </c:pt>
                <c:pt idx="51">
                  <c:v>0</c:v>
                </c:pt>
                <c:pt idx="52">
                  <c:v>0.27532942495654938</c:v>
                </c:pt>
                <c:pt idx="53">
                  <c:v>1.154216523979313</c:v>
                </c:pt>
                <c:pt idx="54">
                  <c:v>0.60486159279528473</c:v>
                </c:pt>
                <c:pt idx="55">
                  <c:v>1.5037370179797167</c:v>
                </c:pt>
                <c:pt idx="56">
                  <c:v>3.886151337532552</c:v>
                </c:pt>
                <c:pt idx="57">
                  <c:v>18.51959873315441</c:v>
                </c:pt>
                <c:pt idx="58">
                  <c:v>1.3586188782170461</c:v>
                </c:pt>
                <c:pt idx="59">
                  <c:v>2.4417972672433677</c:v>
                </c:pt>
                <c:pt idx="60">
                  <c:v>5.8037308751981195E-2</c:v>
                </c:pt>
                <c:pt idx="61">
                  <c:v>0.82277902719949059</c:v>
                </c:pt>
                <c:pt idx="62">
                  <c:v>0.58275517175560088</c:v>
                </c:pt>
                <c:pt idx="63">
                  <c:v>1.6475698486817369</c:v>
                </c:pt>
                <c:pt idx="64">
                  <c:v>0.48519144276111886</c:v>
                </c:pt>
                <c:pt idx="65">
                  <c:v>0.84407859848106637</c:v>
                </c:pt>
                <c:pt idx="66">
                  <c:v>0.34474174549901715</c:v>
                </c:pt>
                <c:pt idx="67">
                  <c:v>0.65000704400170162</c:v>
                </c:pt>
                <c:pt idx="68">
                  <c:v>0.39844084675345609</c:v>
                </c:pt>
                <c:pt idx="69">
                  <c:v>0.23672199834601654</c:v>
                </c:pt>
                <c:pt idx="70">
                  <c:v>4.3839912243802486</c:v>
                </c:pt>
                <c:pt idx="71">
                  <c:v>21.446172354692802</c:v>
                </c:pt>
                <c:pt idx="72">
                  <c:v>1.6505571485660706</c:v>
                </c:pt>
                <c:pt idx="73">
                  <c:v>0.24389163397326255</c:v>
                </c:pt>
                <c:pt idx="74">
                  <c:v>0</c:v>
                </c:pt>
                <c:pt idx="75">
                  <c:v>5.6432731339530508E-2</c:v>
                </c:pt>
                <c:pt idx="76">
                  <c:v>0.17229381522728962</c:v>
                </c:pt>
                <c:pt idx="77">
                  <c:v>0.81839715203991681</c:v>
                </c:pt>
                <c:pt idx="78">
                  <c:v>1.0310252342448816</c:v>
                </c:pt>
                <c:pt idx="79">
                  <c:v>0.16949362850127872</c:v>
                </c:pt>
                <c:pt idx="80">
                  <c:v>0.41347407907779926</c:v>
                </c:pt>
                <c:pt idx="81">
                  <c:v>0.51768902903680747</c:v>
                </c:pt>
                <c:pt idx="82">
                  <c:v>0.36045892751499459</c:v>
                </c:pt>
                <c:pt idx="83">
                  <c:v>0.67168590021065677</c:v>
                </c:pt>
                <c:pt idx="84">
                  <c:v>3.6015244212940232</c:v>
                </c:pt>
                <c:pt idx="85">
                  <c:v>12.215145562748425</c:v>
                </c:pt>
                <c:pt idx="86">
                  <c:v>1.0464930988309269</c:v>
                </c:pt>
                <c:pt idx="87">
                  <c:v>0.32603279986946088</c:v>
                </c:pt>
                <c:pt idx="88">
                  <c:v>2.2554040310008809</c:v>
                </c:pt>
                <c:pt idx="89">
                  <c:v>5.5860639373130354</c:v>
                </c:pt>
                <c:pt idx="90">
                  <c:v>0.79246053623368828</c:v>
                </c:pt>
                <c:pt idx="91">
                  <c:v>1.5390975773470184</c:v>
                </c:pt>
                <c:pt idx="92">
                  <c:v>0.42194298248827755</c:v>
                </c:pt>
                <c:pt idx="93">
                  <c:v>0.80988504536034844</c:v>
                </c:pt>
                <c:pt idx="94">
                  <c:v>0.24094167943257255</c:v>
                </c:pt>
                <c:pt idx="95">
                  <c:v>0.3171954934152601</c:v>
                </c:pt>
                <c:pt idx="96">
                  <c:v>0.59640216654757783</c:v>
                </c:pt>
                <c:pt idx="97">
                  <c:v>0.62054638046345167</c:v>
                </c:pt>
                <c:pt idx="98">
                  <c:v>0.93857579812491332</c:v>
                </c:pt>
                <c:pt idx="99">
                  <c:v>2.1094857308907229</c:v>
                </c:pt>
                <c:pt idx="100">
                  <c:v>0.48869825901462138</c:v>
                </c:pt>
                <c:pt idx="101">
                  <c:v>0.58517596723737697</c:v>
                </c:pt>
                <c:pt idx="102">
                  <c:v>0.28301969434996316</c:v>
                </c:pt>
                <c:pt idx="103">
                  <c:v>0.50532463206778011</c:v>
                </c:pt>
                <c:pt idx="104">
                  <c:v>0.65596148010594313</c:v>
                </c:pt>
                <c:pt idx="105">
                  <c:v>2.1979007044901246</c:v>
                </c:pt>
                <c:pt idx="106">
                  <c:v>3.4964017046034019</c:v>
                </c:pt>
                <c:pt idx="107">
                  <c:v>1.3251013684168289</c:v>
                </c:pt>
                <c:pt idx="108">
                  <c:v>0.73096244399736099</c:v>
                </c:pt>
                <c:pt idx="109">
                  <c:v>1.0137770570001021</c:v>
                </c:pt>
                <c:pt idx="110">
                  <c:v>0.51544701951271366</c:v>
                </c:pt>
                <c:pt idx="111">
                  <c:v>1.9402899978344068</c:v>
                </c:pt>
                <c:pt idx="112">
                  <c:v>33.495625828542401</c:v>
                </c:pt>
                <c:pt idx="113">
                  <c:v>96.223648030439207</c:v>
                </c:pt>
                <c:pt idx="114">
                  <c:v>10.24198846465274</c:v>
                </c:pt>
                <c:pt idx="115">
                  <c:v>2.2308692966971932</c:v>
                </c:pt>
                <c:pt idx="116">
                  <c:v>1.6272627377687585</c:v>
                </c:pt>
                <c:pt idx="117">
                  <c:v>1.5554611343693359</c:v>
                </c:pt>
                <c:pt idx="118">
                  <c:v>2.4713898754989407</c:v>
                </c:pt>
                <c:pt idx="119">
                  <c:v>1.9936685021710192</c:v>
                </c:pt>
                <c:pt idx="120">
                  <c:v>1.6618602940648686</c:v>
                </c:pt>
                <c:pt idx="121">
                  <c:v>1.6972495305578459</c:v>
                </c:pt>
                <c:pt idx="122">
                  <c:v>0.47261717671320741</c:v>
                </c:pt>
                <c:pt idx="123">
                  <c:v>0.78191575873497332</c:v>
                </c:pt>
                <c:pt idx="124">
                  <c:v>0.8384861582468911</c:v>
                </c:pt>
                <c:pt idx="125">
                  <c:v>2.7856193657818471</c:v>
                </c:pt>
                <c:pt idx="126">
                  <c:v>13.203096673518369</c:v>
                </c:pt>
                <c:pt idx="127">
                  <c:v>28.907197377057212</c:v>
                </c:pt>
                <c:pt idx="128">
                  <c:v>2.0621760676379211</c:v>
                </c:pt>
                <c:pt idx="129">
                  <c:v>0.66486287271553368</c:v>
                </c:pt>
                <c:pt idx="130">
                  <c:v>0.61604265944243775</c:v>
                </c:pt>
                <c:pt idx="131">
                  <c:v>0.94087092198730671</c:v>
                </c:pt>
                <c:pt idx="132">
                  <c:v>1.0289549887228997</c:v>
                </c:pt>
                <c:pt idx="133">
                  <c:v>1.0832213955802841</c:v>
                </c:pt>
                <c:pt idx="134">
                  <c:v>2.2614613233394771</c:v>
                </c:pt>
                <c:pt idx="135">
                  <c:v>3.4699917130050224</c:v>
                </c:pt>
                <c:pt idx="136">
                  <c:v>1.4119827729670318</c:v>
                </c:pt>
                <c:pt idx="137">
                  <c:v>0.39685144212104823</c:v>
                </c:pt>
                <c:pt idx="138">
                  <c:v>0.7142323191293567</c:v>
                </c:pt>
                <c:pt idx="139">
                  <c:v>2.3427120483100676</c:v>
                </c:pt>
                <c:pt idx="140">
                  <c:v>30.119549748604253</c:v>
                </c:pt>
                <c:pt idx="141">
                  <c:v>71.591911904256648</c:v>
                </c:pt>
                <c:pt idx="142">
                  <c:v>9.060171369859102</c:v>
                </c:pt>
                <c:pt idx="143">
                  <c:v>1.8595564187144136</c:v>
                </c:pt>
                <c:pt idx="144">
                  <c:v>0.71853394764693301</c:v>
                </c:pt>
                <c:pt idx="145">
                  <c:v>0.39278557262595692</c:v>
                </c:pt>
                <c:pt idx="146">
                  <c:v>0.4894278095511263</c:v>
                </c:pt>
                <c:pt idx="147">
                  <c:v>0.65629689128042867</c:v>
                </c:pt>
                <c:pt idx="148">
                  <c:v>0.11759605792413277</c:v>
                </c:pt>
                <c:pt idx="149">
                  <c:v>0.81993590831149421</c:v>
                </c:pt>
                <c:pt idx="150">
                  <c:v>0.87531612727374486</c:v>
                </c:pt>
                <c:pt idx="151">
                  <c:v>0</c:v>
                </c:pt>
                <c:pt idx="152">
                  <c:v>0</c:v>
                </c:pt>
                <c:pt idx="153">
                  <c:v>0.13662502434151594</c:v>
                </c:pt>
                <c:pt idx="154">
                  <c:v>1.2603498340264594</c:v>
                </c:pt>
                <c:pt idx="155">
                  <c:v>4.1535306142236559</c:v>
                </c:pt>
                <c:pt idx="156">
                  <c:v>1.0420692118754988</c:v>
                </c:pt>
                <c:pt idx="157">
                  <c:v>0.95539951562789938</c:v>
                </c:pt>
                <c:pt idx="158">
                  <c:v>0.41502968907942106</c:v>
                </c:pt>
                <c:pt idx="159">
                  <c:v>1.1353385975303318</c:v>
                </c:pt>
                <c:pt idx="160">
                  <c:v>0.9966159588559379</c:v>
                </c:pt>
                <c:pt idx="161">
                  <c:v>0.61419648223728007</c:v>
                </c:pt>
                <c:pt idx="162">
                  <c:v>0.59435358175624431</c:v>
                </c:pt>
                <c:pt idx="163">
                  <c:v>0.75682687098294021</c:v>
                </c:pt>
                <c:pt idx="164">
                  <c:v>0.62580856043535971</c:v>
                </c:pt>
                <c:pt idx="165">
                  <c:v>1.0054427729976807</c:v>
                </c:pt>
                <c:pt idx="166">
                  <c:v>1.0470201517425806</c:v>
                </c:pt>
                <c:pt idx="167">
                  <c:v>0.39599913050530078</c:v>
                </c:pt>
                <c:pt idx="168">
                  <c:v>1.1267809353322016</c:v>
                </c:pt>
                <c:pt idx="169">
                  <c:v>1.4230274767921196</c:v>
                </c:pt>
                <c:pt idx="170">
                  <c:v>0.68730874280388887</c:v>
                </c:pt>
                <c:pt idx="171">
                  <c:v>0.46765544625533845</c:v>
                </c:pt>
                <c:pt idx="172">
                  <c:v>0.12682478052206034</c:v>
                </c:pt>
                <c:pt idx="173">
                  <c:v>0.27529416031674653</c:v>
                </c:pt>
                <c:pt idx="174">
                  <c:v>0.49350603284209821</c:v>
                </c:pt>
                <c:pt idx="175">
                  <c:v>0.91537494565210664</c:v>
                </c:pt>
                <c:pt idx="176">
                  <c:v>0.95936412284335182</c:v>
                </c:pt>
                <c:pt idx="177">
                  <c:v>2.6165374296151369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43.363703478061979</c:v>
                </c:pt>
                <c:pt idx="182">
                  <c:v>53.047880317420635</c:v>
                </c:pt>
                <c:pt idx="183">
                  <c:v>8.6331603038170464</c:v>
                </c:pt>
                <c:pt idx="184">
                  <c:v>5.4539684213029265</c:v>
                </c:pt>
                <c:pt idx="185">
                  <c:v>0.89434705884269539</c:v>
                </c:pt>
                <c:pt idx="186">
                  <c:v>0.51296885919350654</c:v>
                </c:pt>
                <c:pt idx="187">
                  <c:v>1.0148024245931642</c:v>
                </c:pt>
                <c:pt idx="188">
                  <c:v>0.97123728451623104</c:v>
                </c:pt>
                <c:pt idx="189">
                  <c:v>3.1915377117994401</c:v>
                </c:pt>
                <c:pt idx="190">
                  <c:v>4.191921579522619</c:v>
                </c:pt>
                <c:pt idx="191">
                  <c:v>1.3355108011637651</c:v>
                </c:pt>
                <c:pt idx="192">
                  <c:v>5.2817429518340298</c:v>
                </c:pt>
                <c:pt idx="193">
                  <c:v>6.7147782997403276</c:v>
                </c:pt>
                <c:pt idx="194">
                  <c:v>1.635347070913107</c:v>
                </c:pt>
                <c:pt idx="195">
                  <c:v>0</c:v>
                </c:pt>
                <c:pt idx="196">
                  <c:v>1.2792615146300463</c:v>
                </c:pt>
                <c:pt idx="197">
                  <c:v>3.6799020835788334</c:v>
                </c:pt>
                <c:pt idx="198">
                  <c:v>1.2963850478154806</c:v>
                </c:pt>
                <c:pt idx="199">
                  <c:v>0.35545264939990251</c:v>
                </c:pt>
                <c:pt idx="200">
                  <c:v>0.50570212750057597</c:v>
                </c:pt>
                <c:pt idx="201">
                  <c:v>1.2118176236701139</c:v>
                </c:pt>
                <c:pt idx="202">
                  <c:v>0.47366909705943572</c:v>
                </c:pt>
                <c:pt idx="203">
                  <c:v>0.4458954926941322</c:v>
                </c:pt>
                <c:pt idx="204">
                  <c:v>0.19477576051404025</c:v>
                </c:pt>
                <c:pt idx="205">
                  <c:v>0.75900891541470827</c:v>
                </c:pt>
                <c:pt idx="206">
                  <c:v>0.40666732760400426</c:v>
                </c:pt>
                <c:pt idx="207">
                  <c:v>0.40369456646639368</c:v>
                </c:pt>
                <c:pt idx="208">
                  <c:v>1.3123455446390679</c:v>
                </c:pt>
                <c:pt idx="209">
                  <c:v>1.2288277600706039</c:v>
                </c:pt>
                <c:pt idx="210">
                  <c:v>2.2367608925494489</c:v>
                </c:pt>
                <c:pt idx="211">
                  <c:v>5.9479586263867281</c:v>
                </c:pt>
                <c:pt idx="212">
                  <c:v>2.9388291559144575</c:v>
                </c:pt>
                <c:pt idx="213">
                  <c:v>1.6995667820960609</c:v>
                </c:pt>
                <c:pt idx="214">
                  <c:v>0.38286646251836981</c:v>
                </c:pt>
                <c:pt idx="215">
                  <c:v>0.40251385695763492</c:v>
                </c:pt>
                <c:pt idx="216">
                  <c:v>0.44222171623786205</c:v>
                </c:pt>
                <c:pt idx="217">
                  <c:v>0.18974542713590831</c:v>
                </c:pt>
                <c:pt idx="218">
                  <c:v>0.23060321308170631</c:v>
                </c:pt>
                <c:pt idx="219">
                  <c:v>3.0203980733246532</c:v>
                </c:pt>
                <c:pt idx="220">
                  <c:v>5.1576286351014886</c:v>
                </c:pt>
                <c:pt idx="221">
                  <c:v>0.70762718831106497</c:v>
                </c:pt>
                <c:pt idx="222">
                  <c:v>1.1826841320219035</c:v>
                </c:pt>
                <c:pt idx="223">
                  <c:v>1.6404487334819575</c:v>
                </c:pt>
                <c:pt idx="224">
                  <c:v>37.074866868029886</c:v>
                </c:pt>
                <c:pt idx="225">
                  <c:v>100</c:v>
                </c:pt>
                <c:pt idx="226">
                  <c:v>16.389470888551568</c:v>
                </c:pt>
                <c:pt idx="227">
                  <c:v>1.6603120522020036</c:v>
                </c:pt>
                <c:pt idx="228">
                  <c:v>1.8953876499859159</c:v>
                </c:pt>
                <c:pt idx="229">
                  <c:v>1.3308789713747764</c:v>
                </c:pt>
                <c:pt idx="230">
                  <c:v>0.30797866292161541</c:v>
                </c:pt>
                <c:pt idx="231">
                  <c:v>1.8315294947850638</c:v>
                </c:pt>
                <c:pt idx="232">
                  <c:v>1.3027215227623932</c:v>
                </c:pt>
                <c:pt idx="233">
                  <c:v>0.29012696322201426</c:v>
                </c:pt>
                <c:pt idx="234">
                  <c:v>0.42982148455071784</c:v>
                </c:pt>
                <c:pt idx="235">
                  <c:v>2.0764214139403853E-2</c:v>
                </c:pt>
                <c:pt idx="236">
                  <c:v>0.10068957348555016</c:v>
                </c:pt>
                <c:pt idx="237">
                  <c:v>1.2642024860405516</c:v>
                </c:pt>
                <c:pt idx="238">
                  <c:v>0</c:v>
                </c:pt>
                <c:pt idx="239">
                  <c:v>2.5483938669002306</c:v>
                </c:pt>
                <c:pt idx="240">
                  <c:v>0.36258583285210172</c:v>
                </c:pt>
                <c:pt idx="241">
                  <c:v>1.001061250555376</c:v>
                </c:pt>
                <c:pt idx="242">
                  <c:v>0.44936690261926532</c:v>
                </c:pt>
                <c:pt idx="243">
                  <c:v>0.21654955142190677</c:v>
                </c:pt>
                <c:pt idx="244">
                  <c:v>0</c:v>
                </c:pt>
                <c:pt idx="245">
                  <c:v>0.51728964566296343</c:v>
                </c:pt>
                <c:pt idx="246">
                  <c:v>0</c:v>
                </c:pt>
                <c:pt idx="247">
                  <c:v>0</c:v>
                </c:pt>
                <c:pt idx="248">
                  <c:v>0.95851018502350016</c:v>
                </c:pt>
                <c:pt idx="249">
                  <c:v>0.59861156771317103</c:v>
                </c:pt>
                <c:pt idx="250">
                  <c:v>4.1969881152899342</c:v>
                </c:pt>
                <c:pt idx="251">
                  <c:v>5.0894376046029945</c:v>
                </c:pt>
                <c:pt idx="252">
                  <c:v>17.919460137176657</c:v>
                </c:pt>
                <c:pt idx="253">
                  <c:v>53.945710581132531</c:v>
                </c:pt>
                <c:pt idx="254">
                  <c:v>10.796317925749552</c:v>
                </c:pt>
                <c:pt idx="255">
                  <c:v>1.8295035654123244</c:v>
                </c:pt>
                <c:pt idx="256">
                  <c:v>0.44898661948694141</c:v>
                </c:pt>
                <c:pt idx="257">
                  <c:v>2.3637053605392731E-2</c:v>
                </c:pt>
                <c:pt idx="258">
                  <c:v>0.17842171894680589</c:v>
                </c:pt>
                <c:pt idx="259">
                  <c:v>2.1998147035173048</c:v>
                </c:pt>
                <c:pt idx="260">
                  <c:v>0.83782062672705315</c:v>
                </c:pt>
                <c:pt idx="261">
                  <c:v>0.36399536907178281</c:v>
                </c:pt>
                <c:pt idx="262">
                  <c:v>0.59335858688571697</c:v>
                </c:pt>
                <c:pt idx="263">
                  <c:v>0.73228505741677596</c:v>
                </c:pt>
                <c:pt idx="264">
                  <c:v>0.12347068872149496</c:v>
                </c:pt>
                <c:pt idx="265">
                  <c:v>0.69455293242907989</c:v>
                </c:pt>
                <c:pt idx="266">
                  <c:v>1.4141597691811942</c:v>
                </c:pt>
                <c:pt idx="267">
                  <c:v>2.0185718044577787</c:v>
                </c:pt>
                <c:pt idx="268">
                  <c:v>0.39884389241058332</c:v>
                </c:pt>
                <c:pt idx="269">
                  <c:v>0.99310918848128493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75F-470F-87EB-BD4C5B61FF44}"/>
            </c:ext>
          </c:extLst>
        </c:ser>
        <c:ser>
          <c:idx val="31"/>
          <c:order val="31"/>
          <c:tx>
            <c:strRef>
              <c:f>'Mass Spectra pH 4 neg'!$AG$1</c:f>
              <c:strCache>
                <c:ptCount val="1"/>
              </c:strCache>
            </c:strRef>
          </c:tx>
          <c:spPr>
            <a:ln w="9525" cap="rnd">
              <a:solidFill>
                <a:srgbClr val="8064A2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neg'!$AG$2:$AG$271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11.981505337032743</c:v>
                </c:pt>
                <c:pt idx="3">
                  <c:v>0</c:v>
                </c:pt>
                <c:pt idx="4">
                  <c:v>0</c:v>
                </c:pt>
                <c:pt idx="5">
                  <c:v>0.92400525277437551</c:v>
                </c:pt>
                <c:pt idx="6">
                  <c:v>0</c:v>
                </c:pt>
                <c:pt idx="7">
                  <c:v>0.29487373338614808</c:v>
                </c:pt>
                <c:pt idx="8">
                  <c:v>0.27197563055031254</c:v>
                </c:pt>
                <c:pt idx="9">
                  <c:v>0.156009354961509</c:v>
                </c:pt>
                <c:pt idx="10">
                  <c:v>0.22183328490474521</c:v>
                </c:pt>
                <c:pt idx="11">
                  <c:v>3.9748877724225684</c:v>
                </c:pt>
                <c:pt idx="12">
                  <c:v>6.188544394953464</c:v>
                </c:pt>
                <c:pt idx="13">
                  <c:v>3.9483117504986485</c:v>
                </c:pt>
                <c:pt idx="14">
                  <c:v>0</c:v>
                </c:pt>
                <c:pt idx="15">
                  <c:v>8.8796723094334862</c:v>
                </c:pt>
                <c:pt idx="16">
                  <c:v>26.670846172084701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3.2840310828142899E-2</c:v>
                </c:pt>
                <c:pt idx="25">
                  <c:v>0.18265188461310899</c:v>
                </c:pt>
                <c:pt idx="26">
                  <c:v>0.11681876068770604</c:v>
                </c:pt>
                <c:pt idx="27">
                  <c:v>1.0271725936840612</c:v>
                </c:pt>
                <c:pt idx="28">
                  <c:v>4.4603747482733063</c:v>
                </c:pt>
                <c:pt idx="29">
                  <c:v>68.398526490049647</c:v>
                </c:pt>
                <c:pt idx="30">
                  <c:v>0.29721789545701977</c:v>
                </c:pt>
                <c:pt idx="31">
                  <c:v>0.98451037814596609</c:v>
                </c:pt>
                <c:pt idx="32">
                  <c:v>8.7681674901055189</c:v>
                </c:pt>
                <c:pt idx="33">
                  <c:v>0</c:v>
                </c:pt>
                <c:pt idx="34">
                  <c:v>0.18682787811946852</c:v>
                </c:pt>
                <c:pt idx="35">
                  <c:v>0</c:v>
                </c:pt>
                <c:pt idx="36">
                  <c:v>0</c:v>
                </c:pt>
                <c:pt idx="37">
                  <c:v>4.4914357260091582E-2</c:v>
                </c:pt>
                <c:pt idx="38">
                  <c:v>0.10131097412212063</c:v>
                </c:pt>
                <c:pt idx="39">
                  <c:v>0.58042496244393549</c:v>
                </c:pt>
                <c:pt idx="40">
                  <c:v>9.0713537371161404E-2</c:v>
                </c:pt>
                <c:pt idx="41">
                  <c:v>0.41604542568989361</c:v>
                </c:pt>
                <c:pt idx="42">
                  <c:v>0.29584238234565935</c:v>
                </c:pt>
                <c:pt idx="43">
                  <c:v>2.2726735903331479</c:v>
                </c:pt>
                <c:pt idx="44">
                  <c:v>0.29560058325852967</c:v>
                </c:pt>
                <c:pt idx="45">
                  <c:v>0.87742302816431916</c:v>
                </c:pt>
                <c:pt idx="46">
                  <c:v>7.2935082464100215E-2</c:v>
                </c:pt>
                <c:pt idx="47">
                  <c:v>0</c:v>
                </c:pt>
                <c:pt idx="48">
                  <c:v>9.9666001285933031E-2</c:v>
                </c:pt>
                <c:pt idx="49">
                  <c:v>6.7265261766054324E-2</c:v>
                </c:pt>
                <c:pt idx="50">
                  <c:v>0</c:v>
                </c:pt>
                <c:pt idx="51">
                  <c:v>0.36093602357782822</c:v>
                </c:pt>
                <c:pt idx="52">
                  <c:v>0</c:v>
                </c:pt>
                <c:pt idx="53">
                  <c:v>0.50951177836116213</c:v>
                </c:pt>
                <c:pt idx="54">
                  <c:v>0.17482614152371312</c:v>
                </c:pt>
                <c:pt idx="55">
                  <c:v>1.5261040846524301</c:v>
                </c:pt>
                <c:pt idx="56">
                  <c:v>1.5278698332486766</c:v>
                </c:pt>
                <c:pt idx="57">
                  <c:v>12.394851843002805</c:v>
                </c:pt>
                <c:pt idx="58">
                  <c:v>0.30120891476688277</c:v>
                </c:pt>
                <c:pt idx="59">
                  <c:v>2.1944420918080016</c:v>
                </c:pt>
                <c:pt idx="60">
                  <c:v>0.25167773829634948</c:v>
                </c:pt>
                <c:pt idx="61">
                  <c:v>0.71010013099501179</c:v>
                </c:pt>
                <c:pt idx="62">
                  <c:v>0.7670260221812204</c:v>
                </c:pt>
                <c:pt idx="63">
                  <c:v>1.5974286568785407</c:v>
                </c:pt>
                <c:pt idx="64">
                  <c:v>0.20169267609907535</c:v>
                </c:pt>
                <c:pt idx="65">
                  <c:v>0.54485133197898106</c:v>
                </c:pt>
                <c:pt idx="66">
                  <c:v>0.25416841703741555</c:v>
                </c:pt>
                <c:pt idx="67">
                  <c:v>0.72431089644712432</c:v>
                </c:pt>
                <c:pt idx="68">
                  <c:v>0.42960722977242927</c:v>
                </c:pt>
                <c:pt idx="69">
                  <c:v>0.68761775243390832</c:v>
                </c:pt>
                <c:pt idx="70">
                  <c:v>3.1404749038812803</c:v>
                </c:pt>
                <c:pt idx="71">
                  <c:v>13.516625321212738</c:v>
                </c:pt>
                <c:pt idx="72">
                  <c:v>0.7800693267960952</c:v>
                </c:pt>
                <c:pt idx="73">
                  <c:v>0.30923136758091263</c:v>
                </c:pt>
                <c:pt idx="74">
                  <c:v>0</c:v>
                </c:pt>
                <c:pt idx="75">
                  <c:v>0.11701004920157544</c:v>
                </c:pt>
                <c:pt idx="76">
                  <c:v>0.29856617292926385</c:v>
                </c:pt>
                <c:pt idx="77">
                  <c:v>0.84043352235268243</c:v>
                </c:pt>
                <c:pt idx="78">
                  <c:v>0.67944112364796083</c:v>
                </c:pt>
                <c:pt idx="79">
                  <c:v>0.41503602353599706</c:v>
                </c:pt>
                <c:pt idx="80">
                  <c:v>0.24781514417054759</c:v>
                </c:pt>
                <c:pt idx="81">
                  <c:v>0.42251260501163906</c:v>
                </c:pt>
                <c:pt idx="82">
                  <c:v>0.35551752055488761</c:v>
                </c:pt>
                <c:pt idx="83">
                  <c:v>0.57361312860867975</c:v>
                </c:pt>
                <c:pt idx="84">
                  <c:v>2.143223886036608</c:v>
                </c:pt>
                <c:pt idx="85">
                  <c:v>8.5379143752802946</c:v>
                </c:pt>
                <c:pt idx="86">
                  <c:v>0.39286778187894295</c:v>
                </c:pt>
                <c:pt idx="87">
                  <c:v>0.349602273850603</c:v>
                </c:pt>
                <c:pt idx="88">
                  <c:v>1.6056691163489734</c:v>
                </c:pt>
                <c:pt idx="89">
                  <c:v>5.3672363733507531</c:v>
                </c:pt>
                <c:pt idx="90">
                  <c:v>0.30768212096095454</c:v>
                </c:pt>
                <c:pt idx="91">
                  <c:v>1.1770938081115299</c:v>
                </c:pt>
                <c:pt idx="92">
                  <c:v>0.4640709703333436</c:v>
                </c:pt>
                <c:pt idx="93">
                  <c:v>0.82427056846119728</c:v>
                </c:pt>
                <c:pt idx="94">
                  <c:v>0.44685229579308661</c:v>
                </c:pt>
                <c:pt idx="95">
                  <c:v>0.54588356027379947</c:v>
                </c:pt>
                <c:pt idx="96">
                  <c:v>0.19298055058201477</c:v>
                </c:pt>
                <c:pt idx="97">
                  <c:v>0.18445547126732315</c:v>
                </c:pt>
                <c:pt idx="98">
                  <c:v>0.41734112660510442</c:v>
                </c:pt>
                <c:pt idx="99">
                  <c:v>1.5114275754471311</c:v>
                </c:pt>
                <c:pt idx="100">
                  <c:v>0.40591730992891406</c:v>
                </c:pt>
                <c:pt idx="101">
                  <c:v>0.42315558272846426</c:v>
                </c:pt>
                <c:pt idx="102">
                  <c:v>0.10922122414768687</c:v>
                </c:pt>
                <c:pt idx="103">
                  <c:v>0.29182637400670702</c:v>
                </c:pt>
                <c:pt idx="104">
                  <c:v>9.6953653754762711E-2</c:v>
                </c:pt>
                <c:pt idx="105">
                  <c:v>1.8173177715847471</c:v>
                </c:pt>
                <c:pt idx="106">
                  <c:v>2.4635394275616918</c:v>
                </c:pt>
                <c:pt idx="107">
                  <c:v>0.57882911678742943</c:v>
                </c:pt>
                <c:pt idx="108">
                  <c:v>0.14638142752233579</c:v>
                </c:pt>
                <c:pt idx="109">
                  <c:v>0.62024905076741665</c:v>
                </c:pt>
                <c:pt idx="110">
                  <c:v>0.40550250193119147</c:v>
                </c:pt>
                <c:pt idx="111">
                  <c:v>1.4073409378519135</c:v>
                </c:pt>
                <c:pt idx="112">
                  <c:v>19.819474361096127</c:v>
                </c:pt>
                <c:pt idx="113">
                  <c:v>58.241090826620727</c:v>
                </c:pt>
                <c:pt idx="114">
                  <c:v>6.9429798902171234</c:v>
                </c:pt>
                <c:pt idx="115">
                  <c:v>1.7626330325247839</c:v>
                </c:pt>
                <c:pt idx="116">
                  <c:v>1.1814128054216546</c:v>
                </c:pt>
                <c:pt idx="117">
                  <c:v>1.2766230818323192</c:v>
                </c:pt>
                <c:pt idx="118">
                  <c:v>2.9375754867412378</c:v>
                </c:pt>
                <c:pt idx="119">
                  <c:v>1.7225829010541673</c:v>
                </c:pt>
                <c:pt idx="120">
                  <c:v>1.0596634777425067</c:v>
                </c:pt>
                <c:pt idx="121">
                  <c:v>1.7827653126577778</c:v>
                </c:pt>
                <c:pt idx="122">
                  <c:v>0.55019381360675579</c:v>
                </c:pt>
                <c:pt idx="123">
                  <c:v>0.72341456253806047</c:v>
                </c:pt>
                <c:pt idx="124">
                  <c:v>0.71774284436484004</c:v>
                </c:pt>
                <c:pt idx="125">
                  <c:v>2.776573484257876</c:v>
                </c:pt>
                <c:pt idx="126">
                  <c:v>9.3753886271633888</c:v>
                </c:pt>
                <c:pt idx="127">
                  <c:v>19.696638542046973</c:v>
                </c:pt>
                <c:pt idx="128">
                  <c:v>1.9769020670119732</c:v>
                </c:pt>
                <c:pt idx="129">
                  <c:v>0.87017479618945859</c:v>
                </c:pt>
                <c:pt idx="130">
                  <c:v>0.52779427881769481</c:v>
                </c:pt>
                <c:pt idx="131">
                  <c:v>0.96981728191432615</c:v>
                </c:pt>
                <c:pt idx="132">
                  <c:v>0.83676730585480097</c:v>
                </c:pt>
                <c:pt idx="133">
                  <c:v>0.72544171578803573</c:v>
                </c:pt>
                <c:pt idx="134">
                  <c:v>1.560077606879875</c:v>
                </c:pt>
                <c:pt idx="135">
                  <c:v>2.5357270439023933</c:v>
                </c:pt>
                <c:pt idx="136">
                  <c:v>1.0632587863414291</c:v>
                </c:pt>
                <c:pt idx="137">
                  <c:v>0.7222184581023855</c:v>
                </c:pt>
                <c:pt idx="138">
                  <c:v>0.68510500075489944</c:v>
                </c:pt>
                <c:pt idx="139">
                  <c:v>1.1738627666796955</c:v>
                </c:pt>
                <c:pt idx="140">
                  <c:v>20.338391493249279</c:v>
                </c:pt>
                <c:pt idx="141">
                  <c:v>46.060868272241017</c:v>
                </c:pt>
                <c:pt idx="142">
                  <c:v>6.3889037152393087</c:v>
                </c:pt>
                <c:pt idx="143">
                  <c:v>0.92632164944505158</c:v>
                </c:pt>
                <c:pt idx="144">
                  <c:v>0.471804650001171</c:v>
                </c:pt>
                <c:pt idx="145">
                  <c:v>0.10596023771985001</c:v>
                </c:pt>
                <c:pt idx="146">
                  <c:v>0.31503223891446314</c:v>
                </c:pt>
                <c:pt idx="147">
                  <c:v>0.46298582376410297</c:v>
                </c:pt>
                <c:pt idx="148">
                  <c:v>0.31094000545715261</c:v>
                </c:pt>
                <c:pt idx="149">
                  <c:v>0.4369630153286686</c:v>
                </c:pt>
                <c:pt idx="150">
                  <c:v>0.73461567124491911</c:v>
                </c:pt>
                <c:pt idx="151">
                  <c:v>1.1167759266434065</c:v>
                </c:pt>
                <c:pt idx="152">
                  <c:v>0.5404120885964423</c:v>
                </c:pt>
                <c:pt idx="153">
                  <c:v>0.34886166149978037</c:v>
                </c:pt>
                <c:pt idx="154">
                  <c:v>1.130825157008817</c:v>
                </c:pt>
                <c:pt idx="155">
                  <c:v>3.7174782164727431</c:v>
                </c:pt>
                <c:pt idx="156">
                  <c:v>0.69983853214800895</c:v>
                </c:pt>
                <c:pt idx="157">
                  <c:v>0.78490069652908412</c:v>
                </c:pt>
                <c:pt idx="158">
                  <c:v>0.35413988057780543</c:v>
                </c:pt>
                <c:pt idx="159">
                  <c:v>0.98636744628770745</c:v>
                </c:pt>
                <c:pt idx="160">
                  <c:v>1.2341508028836492</c:v>
                </c:pt>
                <c:pt idx="161">
                  <c:v>0.41735505314901516</c:v>
                </c:pt>
                <c:pt idx="162">
                  <c:v>0.39616437936326643</c:v>
                </c:pt>
                <c:pt idx="163">
                  <c:v>0.27661717043924394</c:v>
                </c:pt>
                <c:pt idx="164">
                  <c:v>0.16394628288436508</c:v>
                </c:pt>
                <c:pt idx="165">
                  <c:v>0.75387216314380445</c:v>
                </c:pt>
                <c:pt idx="166">
                  <c:v>0.90100084238079359</c:v>
                </c:pt>
                <c:pt idx="167">
                  <c:v>0.55936116351903764</c:v>
                </c:pt>
                <c:pt idx="168">
                  <c:v>0.91240338603000826</c:v>
                </c:pt>
                <c:pt idx="169">
                  <c:v>2.7209211200686232</c:v>
                </c:pt>
                <c:pt idx="170">
                  <c:v>0.49217318804591692</c:v>
                </c:pt>
                <c:pt idx="171">
                  <c:v>0.19574886463443714</c:v>
                </c:pt>
                <c:pt idx="172">
                  <c:v>9.3931430578623576E-2</c:v>
                </c:pt>
                <c:pt idx="173">
                  <c:v>0.24393915891681869</c:v>
                </c:pt>
                <c:pt idx="174">
                  <c:v>0.26937936040388483</c:v>
                </c:pt>
                <c:pt idx="175">
                  <c:v>0.68754798601641787</c:v>
                </c:pt>
                <c:pt idx="176">
                  <c:v>0.89174388393345216</c:v>
                </c:pt>
                <c:pt idx="177">
                  <c:v>1.9515260031528285</c:v>
                </c:pt>
                <c:pt idx="178">
                  <c:v>0.70479996199142603</c:v>
                </c:pt>
                <c:pt idx="179">
                  <c:v>0</c:v>
                </c:pt>
                <c:pt idx="180">
                  <c:v>0.11128862003557433</c:v>
                </c:pt>
                <c:pt idx="181">
                  <c:v>60.700796400339001</c:v>
                </c:pt>
                <c:pt idx="182">
                  <c:v>88.301955628943162</c:v>
                </c:pt>
                <c:pt idx="183">
                  <c:v>15.698400543076509</c:v>
                </c:pt>
                <c:pt idx="184">
                  <c:v>4.7788042997931779</c:v>
                </c:pt>
                <c:pt idx="185">
                  <c:v>1.0171401381899858</c:v>
                </c:pt>
                <c:pt idx="186">
                  <c:v>0.1666709925724254</c:v>
                </c:pt>
                <c:pt idx="187">
                  <c:v>0.40364480271756453</c:v>
                </c:pt>
                <c:pt idx="188">
                  <c:v>0.68185772822479207</c:v>
                </c:pt>
                <c:pt idx="189">
                  <c:v>1.5751335085610139</c:v>
                </c:pt>
                <c:pt idx="190">
                  <c:v>3.5475040160243334</c:v>
                </c:pt>
                <c:pt idx="191">
                  <c:v>0.4903158963153969</c:v>
                </c:pt>
                <c:pt idx="192">
                  <c:v>3.4700402960880998</c:v>
                </c:pt>
                <c:pt idx="193">
                  <c:v>4.2730140819350577</c:v>
                </c:pt>
                <c:pt idx="194">
                  <c:v>1.7596746606698359</c:v>
                </c:pt>
                <c:pt idx="195">
                  <c:v>0.42460555416988915</c:v>
                </c:pt>
                <c:pt idx="196">
                  <c:v>0.45758364389676154</c:v>
                </c:pt>
                <c:pt idx="197">
                  <c:v>3.1368709420405883</c:v>
                </c:pt>
                <c:pt idx="198">
                  <c:v>0.67859362723359951</c:v>
                </c:pt>
                <c:pt idx="199">
                  <c:v>0.45067860504830881</c:v>
                </c:pt>
                <c:pt idx="200">
                  <c:v>0.51774070029830865</c:v>
                </c:pt>
                <c:pt idx="201">
                  <c:v>0.91628895578431646</c:v>
                </c:pt>
                <c:pt idx="202">
                  <c:v>0.276107146230956</c:v>
                </c:pt>
                <c:pt idx="203">
                  <c:v>0.2719366911092444</c:v>
                </c:pt>
                <c:pt idx="204">
                  <c:v>0.12396969482545404</c:v>
                </c:pt>
                <c:pt idx="205">
                  <c:v>0.55783002031924689</c:v>
                </c:pt>
                <c:pt idx="206">
                  <c:v>0.8728242475997654</c:v>
                </c:pt>
                <c:pt idx="207">
                  <c:v>0.14370085313476769</c:v>
                </c:pt>
                <c:pt idx="208">
                  <c:v>0.50475058564997921</c:v>
                </c:pt>
                <c:pt idx="209">
                  <c:v>0.89412831643936497</c:v>
                </c:pt>
                <c:pt idx="210">
                  <c:v>1.6179357877967842</c:v>
                </c:pt>
                <c:pt idx="211">
                  <c:v>4.6846167453171521</c:v>
                </c:pt>
                <c:pt idx="212">
                  <c:v>2.571340086139239</c:v>
                </c:pt>
                <c:pt idx="213">
                  <c:v>1.6283359161016502</c:v>
                </c:pt>
                <c:pt idx="214">
                  <c:v>0.29202825480468747</c:v>
                </c:pt>
                <c:pt idx="215">
                  <c:v>0.21528688884022654</c:v>
                </c:pt>
                <c:pt idx="216">
                  <c:v>0</c:v>
                </c:pt>
                <c:pt idx="217">
                  <c:v>0.34877697959226539</c:v>
                </c:pt>
                <c:pt idx="218">
                  <c:v>0.19310644530958021</c:v>
                </c:pt>
                <c:pt idx="219">
                  <c:v>1.2233130486654427</c:v>
                </c:pt>
                <c:pt idx="220">
                  <c:v>1.886595698679761</c:v>
                </c:pt>
                <c:pt idx="221">
                  <c:v>0.37691761686253084</c:v>
                </c:pt>
                <c:pt idx="222">
                  <c:v>0</c:v>
                </c:pt>
                <c:pt idx="223">
                  <c:v>0.2042282418013712</c:v>
                </c:pt>
                <c:pt idx="224">
                  <c:v>28.101367482566118</c:v>
                </c:pt>
                <c:pt idx="225">
                  <c:v>100</c:v>
                </c:pt>
                <c:pt idx="226">
                  <c:v>18.837194161564053</c:v>
                </c:pt>
                <c:pt idx="227">
                  <c:v>2.4737846724816444</c:v>
                </c:pt>
                <c:pt idx="228">
                  <c:v>1.7284824494690376</c:v>
                </c:pt>
                <c:pt idx="229">
                  <c:v>0.59416659447241404</c:v>
                </c:pt>
                <c:pt idx="230">
                  <c:v>0</c:v>
                </c:pt>
                <c:pt idx="231">
                  <c:v>1.4783845343746089</c:v>
                </c:pt>
                <c:pt idx="232">
                  <c:v>0.67177346322014109</c:v>
                </c:pt>
                <c:pt idx="233">
                  <c:v>0.41337049088760847</c:v>
                </c:pt>
                <c:pt idx="234">
                  <c:v>0.25117845696136065</c:v>
                </c:pt>
                <c:pt idx="235">
                  <c:v>0.52405003417041474</c:v>
                </c:pt>
                <c:pt idx="236">
                  <c:v>0.70451136146647941</c:v>
                </c:pt>
                <c:pt idx="237">
                  <c:v>0.70677739987892951</c:v>
                </c:pt>
                <c:pt idx="238">
                  <c:v>2.2200952220737755</c:v>
                </c:pt>
                <c:pt idx="239">
                  <c:v>5.00740077110179</c:v>
                </c:pt>
                <c:pt idx="240">
                  <c:v>1.2954401647992859</c:v>
                </c:pt>
                <c:pt idx="241">
                  <c:v>1.3958686861334713</c:v>
                </c:pt>
                <c:pt idx="242">
                  <c:v>0.25790434388117217</c:v>
                </c:pt>
                <c:pt idx="243">
                  <c:v>7.8395057661258205E-2</c:v>
                </c:pt>
                <c:pt idx="244">
                  <c:v>0.16305798307922395</c:v>
                </c:pt>
                <c:pt idx="245">
                  <c:v>1.5588925202409714E-2</c:v>
                </c:pt>
                <c:pt idx="246">
                  <c:v>0</c:v>
                </c:pt>
                <c:pt idx="247">
                  <c:v>0</c:v>
                </c:pt>
                <c:pt idx="248">
                  <c:v>1.0375509196782249</c:v>
                </c:pt>
                <c:pt idx="249">
                  <c:v>0.90417063065982928</c:v>
                </c:pt>
                <c:pt idx="250">
                  <c:v>1.0227491389591354</c:v>
                </c:pt>
                <c:pt idx="251">
                  <c:v>1.6649263885093668</c:v>
                </c:pt>
                <c:pt idx="252">
                  <c:v>15.573585974717721</c:v>
                </c:pt>
                <c:pt idx="253">
                  <c:v>63.146019982312474</c:v>
                </c:pt>
                <c:pt idx="254">
                  <c:v>15.563086944934915</c:v>
                </c:pt>
                <c:pt idx="255">
                  <c:v>1.8315207928749559</c:v>
                </c:pt>
                <c:pt idx="256">
                  <c:v>0.93828846701159085</c:v>
                </c:pt>
                <c:pt idx="257">
                  <c:v>0.11865103309504911</c:v>
                </c:pt>
                <c:pt idx="258">
                  <c:v>0</c:v>
                </c:pt>
                <c:pt idx="259">
                  <c:v>1.8354641922556685</c:v>
                </c:pt>
                <c:pt idx="260">
                  <c:v>1.7686308291667556</c:v>
                </c:pt>
                <c:pt idx="261">
                  <c:v>0.21472022124882359</c:v>
                </c:pt>
                <c:pt idx="262">
                  <c:v>0.3806758745295909</c:v>
                </c:pt>
                <c:pt idx="263">
                  <c:v>0.68988994109826773</c:v>
                </c:pt>
                <c:pt idx="264">
                  <c:v>2.9919389633957013E-2</c:v>
                </c:pt>
                <c:pt idx="265">
                  <c:v>0</c:v>
                </c:pt>
                <c:pt idx="266">
                  <c:v>0.8660689570118757</c:v>
                </c:pt>
                <c:pt idx="267">
                  <c:v>1.6489173388976825</c:v>
                </c:pt>
                <c:pt idx="268">
                  <c:v>1.1593866605448278</c:v>
                </c:pt>
                <c:pt idx="269">
                  <c:v>0.85019020196853856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75F-470F-87EB-BD4C5B61FF44}"/>
            </c:ext>
          </c:extLst>
        </c:ser>
        <c:ser>
          <c:idx val="32"/>
          <c:order val="32"/>
          <c:tx>
            <c:strRef>
              <c:f>'Mass Spectra pH 4 neg'!$AH$1</c:f>
              <c:strCache>
                <c:ptCount val="1"/>
              </c:strCache>
            </c:strRef>
          </c:tx>
          <c:spPr>
            <a:ln w="9525" cap="rnd">
              <a:solidFill>
                <a:srgbClr val="8064A2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neg'!$AH$2:$AH$271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7.1676130262366131</c:v>
                </c:pt>
                <c:pt idx="3">
                  <c:v>0</c:v>
                </c:pt>
                <c:pt idx="4">
                  <c:v>0</c:v>
                </c:pt>
                <c:pt idx="5">
                  <c:v>1.2754661033238908</c:v>
                </c:pt>
                <c:pt idx="6">
                  <c:v>0</c:v>
                </c:pt>
                <c:pt idx="7">
                  <c:v>0.33498991911250675</c:v>
                </c:pt>
                <c:pt idx="8">
                  <c:v>9.4176078074605415E-2</c:v>
                </c:pt>
                <c:pt idx="9">
                  <c:v>0.21412211766180031</c:v>
                </c:pt>
                <c:pt idx="10">
                  <c:v>3.0717851237709998E-2</c:v>
                </c:pt>
                <c:pt idx="11">
                  <c:v>3.1382630468177646</c:v>
                </c:pt>
                <c:pt idx="12">
                  <c:v>5.7570373396101848</c:v>
                </c:pt>
                <c:pt idx="13">
                  <c:v>3.2039457706495402</c:v>
                </c:pt>
                <c:pt idx="14">
                  <c:v>0.2993357908098066</c:v>
                </c:pt>
                <c:pt idx="15">
                  <c:v>9.8948911359639009</c:v>
                </c:pt>
                <c:pt idx="16">
                  <c:v>28.113054100632194</c:v>
                </c:pt>
                <c:pt idx="17">
                  <c:v>0.2671459147904427</c:v>
                </c:pt>
                <c:pt idx="18">
                  <c:v>0</c:v>
                </c:pt>
                <c:pt idx="19">
                  <c:v>6.8283452741991456E-3</c:v>
                </c:pt>
                <c:pt idx="20">
                  <c:v>3.2247529999169799E-2</c:v>
                </c:pt>
                <c:pt idx="21">
                  <c:v>1.5873167353653704E-2</c:v>
                </c:pt>
                <c:pt idx="22">
                  <c:v>5.7884868605575695E-3</c:v>
                </c:pt>
                <c:pt idx="23">
                  <c:v>4.6591515111678049E-2</c:v>
                </c:pt>
                <c:pt idx="24">
                  <c:v>1.3896611241440468E-2</c:v>
                </c:pt>
                <c:pt idx="25">
                  <c:v>0.13304444085954809</c:v>
                </c:pt>
                <c:pt idx="26">
                  <c:v>3.8969001727216679E-2</c:v>
                </c:pt>
                <c:pt idx="27">
                  <c:v>0.58239638385521275</c:v>
                </c:pt>
                <c:pt idx="28">
                  <c:v>3.1526981387158339</c:v>
                </c:pt>
                <c:pt idx="29">
                  <c:v>65.451607961088115</c:v>
                </c:pt>
                <c:pt idx="30">
                  <c:v>2.50229467023909</c:v>
                </c:pt>
                <c:pt idx="31">
                  <c:v>1.5171442468890532</c:v>
                </c:pt>
                <c:pt idx="32">
                  <c:v>13.770030640792223</c:v>
                </c:pt>
                <c:pt idx="33">
                  <c:v>0.11473240130839008</c:v>
                </c:pt>
                <c:pt idx="34">
                  <c:v>0.37075361850382332</c:v>
                </c:pt>
                <c:pt idx="35">
                  <c:v>0.21106262243331075</c:v>
                </c:pt>
                <c:pt idx="36">
                  <c:v>5.462396564230055E-2</c:v>
                </c:pt>
                <c:pt idx="37">
                  <c:v>9.3600029788427949E-2</c:v>
                </c:pt>
                <c:pt idx="38">
                  <c:v>5.6772455488825042E-2</c:v>
                </c:pt>
                <c:pt idx="39">
                  <c:v>0.38471033943925953</c:v>
                </c:pt>
                <c:pt idx="40">
                  <c:v>8.0722167519142671E-2</c:v>
                </c:pt>
                <c:pt idx="41">
                  <c:v>0.39518620861273962</c:v>
                </c:pt>
                <c:pt idx="42">
                  <c:v>0.14409834772184565</c:v>
                </c:pt>
                <c:pt idx="43">
                  <c:v>1.7715095541801045</c:v>
                </c:pt>
                <c:pt idx="44">
                  <c:v>0.19474390633459898</c:v>
                </c:pt>
                <c:pt idx="45">
                  <c:v>0.81494123441500843</c:v>
                </c:pt>
                <c:pt idx="46">
                  <c:v>4.2810799506289826E-2</c:v>
                </c:pt>
                <c:pt idx="47">
                  <c:v>4.6618051217584978E-2</c:v>
                </c:pt>
                <c:pt idx="48">
                  <c:v>0</c:v>
                </c:pt>
                <c:pt idx="49">
                  <c:v>0.28405728529671542</c:v>
                </c:pt>
                <c:pt idx="50">
                  <c:v>0</c:v>
                </c:pt>
                <c:pt idx="51">
                  <c:v>0.37841071702184709</c:v>
                </c:pt>
                <c:pt idx="52">
                  <c:v>0.10384112852045911</c:v>
                </c:pt>
                <c:pt idx="53">
                  <c:v>0.85152080556920717</c:v>
                </c:pt>
                <c:pt idx="54">
                  <c:v>0.14820624801907492</c:v>
                </c:pt>
                <c:pt idx="55">
                  <c:v>1.5155281246156995</c:v>
                </c:pt>
                <c:pt idx="56">
                  <c:v>1.3899221758939242</c:v>
                </c:pt>
                <c:pt idx="57">
                  <c:v>10.88049781809392</c:v>
                </c:pt>
                <c:pt idx="58">
                  <c:v>0.57366653585318872</c:v>
                </c:pt>
                <c:pt idx="59">
                  <c:v>2.3768635734287873</c:v>
                </c:pt>
                <c:pt idx="60">
                  <c:v>0.17660232229168618</c:v>
                </c:pt>
                <c:pt idx="61">
                  <c:v>0.6954769885014066</c:v>
                </c:pt>
                <c:pt idx="62">
                  <c:v>0.63800737183381739</c:v>
                </c:pt>
                <c:pt idx="63">
                  <c:v>1.6370702495776868</c:v>
                </c:pt>
                <c:pt idx="64">
                  <c:v>0.24854018806005893</c:v>
                </c:pt>
                <c:pt idx="65">
                  <c:v>0.39073438269633592</c:v>
                </c:pt>
                <c:pt idx="66">
                  <c:v>7.7093508861226678E-2</c:v>
                </c:pt>
                <c:pt idx="67">
                  <c:v>0.52700087847031751</c:v>
                </c:pt>
                <c:pt idx="68">
                  <c:v>0.38662901039290459</c:v>
                </c:pt>
                <c:pt idx="69">
                  <c:v>0.52535921803467689</c:v>
                </c:pt>
                <c:pt idx="70">
                  <c:v>2.1128684362111776</c:v>
                </c:pt>
                <c:pt idx="71">
                  <c:v>13.734008132585869</c:v>
                </c:pt>
                <c:pt idx="72">
                  <c:v>0.95657917488642807</c:v>
                </c:pt>
                <c:pt idx="73">
                  <c:v>0.13827661751351053</c:v>
                </c:pt>
                <c:pt idx="74">
                  <c:v>5.7995363934755038E-2</c:v>
                </c:pt>
                <c:pt idx="75">
                  <c:v>0.23259524552648272</c:v>
                </c:pt>
                <c:pt idx="76">
                  <c:v>0.18198907065410905</c:v>
                </c:pt>
                <c:pt idx="77">
                  <c:v>0.55639223577911834</c:v>
                </c:pt>
                <c:pt idx="78">
                  <c:v>0.51893751240652308</c:v>
                </c:pt>
                <c:pt idx="79">
                  <c:v>0.38331464081683214</c:v>
                </c:pt>
                <c:pt idx="80">
                  <c:v>0.31036551842971949</c:v>
                </c:pt>
                <c:pt idx="81">
                  <c:v>0.70578097017632857</c:v>
                </c:pt>
                <c:pt idx="82">
                  <c:v>0.29043066702465442</c:v>
                </c:pt>
                <c:pt idx="83">
                  <c:v>0.70591660852872418</c:v>
                </c:pt>
                <c:pt idx="84">
                  <c:v>1.7249503212713921</c:v>
                </c:pt>
                <c:pt idx="85">
                  <c:v>9.51249704328254</c:v>
                </c:pt>
                <c:pt idx="86">
                  <c:v>0.74120838165190683</c:v>
                </c:pt>
                <c:pt idx="87">
                  <c:v>0.30443778972770313</c:v>
                </c:pt>
                <c:pt idx="88">
                  <c:v>1.6287051907485859</c:v>
                </c:pt>
                <c:pt idx="89">
                  <c:v>6.0640289817852588</c:v>
                </c:pt>
                <c:pt idx="90">
                  <c:v>0.35818472446171629</c:v>
                </c:pt>
                <c:pt idx="91">
                  <c:v>0.8934329296141077</c:v>
                </c:pt>
                <c:pt idx="92">
                  <c:v>0.30764764820950374</c:v>
                </c:pt>
                <c:pt idx="93">
                  <c:v>0.54205334809240646</c:v>
                </c:pt>
                <c:pt idx="94">
                  <c:v>0.72267054150069543</c:v>
                </c:pt>
                <c:pt idx="95">
                  <c:v>0.5750434257504724</c:v>
                </c:pt>
                <c:pt idx="96">
                  <c:v>0.43949978531707395</c:v>
                </c:pt>
                <c:pt idx="97">
                  <c:v>0.81018712900845236</c:v>
                </c:pt>
                <c:pt idx="98">
                  <c:v>0.75377477184613795</c:v>
                </c:pt>
                <c:pt idx="99">
                  <c:v>1.9668549188526991</c:v>
                </c:pt>
                <c:pt idx="100">
                  <c:v>0.32694490827335243</c:v>
                </c:pt>
                <c:pt idx="101">
                  <c:v>0.41947192049476989</c:v>
                </c:pt>
                <c:pt idx="102">
                  <c:v>9.2929077216717337E-2</c:v>
                </c:pt>
                <c:pt idx="103">
                  <c:v>0</c:v>
                </c:pt>
                <c:pt idx="104">
                  <c:v>0.15557678604289787</c:v>
                </c:pt>
                <c:pt idx="105">
                  <c:v>1.8102589540085829</c:v>
                </c:pt>
                <c:pt idx="106">
                  <c:v>2.349737397255542</c:v>
                </c:pt>
                <c:pt idx="107">
                  <c:v>0.60748326041869027</c:v>
                </c:pt>
                <c:pt idx="108">
                  <c:v>0.40583181466329044</c:v>
                </c:pt>
                <c:pt idx="109">
                  <c:v>0.57580549781334756</c:v>
                </c:pt>
                <c:pt idx="110">
                  <c:v>0.54363844053485699</c:v>
                </c:pt>
                <c:pt idx="111">
                  <c:v>1.5212083715239153</c:v>
                </c:pt>
                <c:pt idx="112">
                  <c:v>20.830654285607945</c:v>
                </c:pt>
                <c:pt idx="113">
                  <c:v>74.610058269505998</c:v>
                </c:pt>
                <c:pt idx="114">
                  <c:v>8.1834440328045979</c:v>
                </c:pt>
                <c:pt idx="115">
                  <c:v>1.5432913003441564</c:v>
                </c:pt>
                <c:pt idx="116">
                  <c:v>0.61237300064537747</c:v>
                </c:pt>
                <c:pt idx="117">
                  <c:v>1.1631042659764255</c:v>
                </c:pt>
                <c:pt idx="118">
                  <c:v>2.451033344192878</c:v>
                </c:pt>
                <c:pt idx="119">
                  <c:v>1.4574907439805374</c:v>
                </c:pt>
                <c:pt idx="120">
                  <c:v>1.4211160320573999</c:v>
                </c:pt>
                <c:pt idx="121">
                  <c:v>2.2186119787308165</c:v>
                </c:pt>
                <c:pt idx="122">
                  <c:v>0.62840495364556004</c:v>
                </c:pt>
                <c:pt idx="123">
                  <c:v>1.2527028629615919</c:v>
                </c:pt>
                <c:pt idx="124">
                  <c:v>0.59791829814554975</c:v>
                </c:pt>
                <c:pt idx="125">
                  <c:v>2.39332384552899</c:v>
                </c:pt>
                <c:pt idx="126">
                  <c:v>8.4755221272392003</c:v>
                </c:pt>
                <c:pt idx="127">
                  <c:v>20.411439546925326</c:v>
                </c:pt>
                <c:pt idx="128">
                  <c:v>2.8491597216235096</c:v>
                </c:pt>
                <c:pt idx="129">
                  <c:v>1.1911667578365348</c:v>
                </c:pt>
                <c:pt idx="130">
                  <c:v>0.52749828485562344</c:v>
                </c:pt>
                <c:pt idx="131">
                  <c:v>0.77282780538729667</c:v>
                </c:pt>
                <c:pt idx="132">
                  <c:v>0.72771423296997262</c:v>
                </c:pt>
                <c:pt idx="133">
                  <c:v>1.1950865062471689</c:v>
                </c:pt>
                <c:pt idx="134">
                  <c:v>1.5764309120697724</c:v>
                </c:pt>
                <c:pt idx="135">
                  <c:v>1.7085458890435368</c:v>
                </c:pt>
                <c:pt idx="136">
                  <c:v>0.85395672084009566</c:v>
                </c:pt>
                <c:pt idx="137">
                  <c:v>1.1772750252841331</c:v>
                </c:pt>
                <c:pt idx="138">
                  <c:v>0.62625774295303704</c:v>
                </c:pt>
                <c:pt idx="139">
                  <c:v>1.39872749097697</c:v>
                </c:pt>
                <c:pt idx="140">
                  <c:v>19.83953098995843</c:v>
                </c:pt>
                <c:pt idx="141">
                  <c:v>54.576923089622149</c:v>
                </c:pt>
                <c:pt idx="142">
                  <c:v>6.3038459560147508</c:v>
                </c:pt>
                <c:pt idx="143">
                  <c:v>1.1542558680292085</c:v>
                </c:pt>
                <c:pt idx="144">
                  <c:v>0.42091901292375083</c:v>
                </c:pt>
                <c:pt idx="145">
                  <c:v>7.740960261358106E-3</c:v>
                </c:pt>
                <c:pt idx="146">
                  <c:v>0.21100021518619405</c:v>
                </c:pt>
                <c:pt idx="147">
                  <c:v>0.51497218803879596</c:v>
                </c:pt>
                <c:pt idx="148">
                  <c:v>0.42879736564919407</c:v>
                </c:pt>
                <c:pt idx="149">
                  <c:v>0.29030796366436246</c:v>
                </c:pt>
                <c:pt idx="150">
                  <c:v>0.98870184426105212</c:v>
                </c:pt>
                <c:pt idx="151">
                  <c:v>1.8590491573919836</c:v>
                </c:pt>
                <c:pt idx="152">
                  <c:v>0.54580076963303392</c:v>
                </c:pt>
                <c:pt idx="153">
                  <c:v>0.53468695583922898</c:v>
                </c:pt>
                <c:pt idx="154">
                  <c:v>1.4127619659497581</c:v>
                </c:pt>
                <c:pt idx="155">
                  <c:v>3.8784627925271207</c:v>
                </c:pt>
                <c:pt idx="156">
                  <c:v>0.78979882048858374</c:v>
                </c:pt>
                <c:pt idx="157">
                  <c:v>0.81416362972264222</c:v>
                </c:pt>
                <c:pt idx="158">
                  <c:v>0.34188928155334808</c:v>
                </c:pt>
                <c:pt idx="159">
                  <c:v>1.3104524005744487</c:v>
                </c:pt>
                <c:pt idx="160">
                  <c:v>0.9210793685031412</c:v>
                </c:pt>
                <c:pt idx="161">
                  <c:v>0.28017376842364589</c:v>
                </c:pt>
                <c:pt idx="162">
                  <c:v>0.340593267212986</c:v>
                </c:pt>
                <c:pt idx="163">
                  <c:v>0.22726955482277894</c:v>
                </c:pt>
                <c:pt idx="164">
                  <c:v>0.21633897131216201</c:v>
                </c:pt>
                <c:pt idx="165">
                  <c:v>0.45714495000518857</c:v>
                </c:pt>
                <c:pt idx="166">
                  <c:v>0.64651421083136673</c:v>
                </c:pt>
                <c:pt idx="167">
                  <c:v>0.82816133910065726</c:v>
                </c:pt>
                <c:pt idx="168">
                  <c:v>0.66553067853518078</c:v>
                </c:pt>
                <c:pt idx="169">
                  <c:v>2.7607072081904755</c:v>
                </c:pt>
                <c:pt idx="170">
                  <c:v>0.34009049779672917</c:v>
                </c:pt>
                <c:pt idx="171">
                  <c:v>0.42803081314685149</c:v>
                </c:pt>
                <c:pt idx="172">
                  <c:v>0.22610037179387571</c:v>
                </c:pt>
                <c:pt idx="173">
                  <c:v>0.25224142730677857</c:v>
                </c:pt>
                <c:pt idx="174">
                  <c:v>8.0612713996921492E-2</c:v>
                </c:pt>
                <c:pt idx="175">
                  <c:v>0.70871546633661775</c:v>
                </c:pt>
                <c:pt idx="176">
                  <c:v>1.0392529818230576</c:v>
                </c:pt>
                <c:pt idx="177">
                  <c:v>1.7656897057721592</c:v>
                </c:pt>
                <c:pt idx="178">
                  <c:v>0.27741167726493171</c:v>
                </c:pt>
                <c:pt idx="179">
                  <c:v>0</c:v>
                </c:pt>
                <c:pt idx="180">
                  <c:v>0</c:v>
                </c:pt>
                <c:pt idx="181">
                  <c:v>46.759062210374893</c:v>
                </c:pt>
                <c:pt idx="182">
                  <c:v>75.066213423926001</c:v>
                </c:pt>
                <c:pt idx="183">
                  <c:v>14.137114786436333</c:v>
                </c:pt>
                <c:pt idx="184">
                  <c:v>3.7370748421258839</c:v>
                </c:pt>
                <c:pt idx="185">
                  <c:v>0.61445741216765637</c:v>
                </c:pt>
                <c:pt idx="186">
                  <c:v>0.30144727982332947</c:v>
                </c:pt>
                <c:pt idx="187">
                  <c:v>0.65364067121478453</c:v>
                </c:pt>
                <c:pt idx="188">
                  <c:v>1.2567086837328176</c:v>
                </c:pt>
                <c:pt idx="189">
                  <c:v>2.1837494727251001</c:v>
                </c:pt>
                <c:pt idx="190">
                  <c:v>3.4408293769343667</c:v>
                </c:pt>
                <c:pt idx="191">
                  <c:v>0.42443748730258868</c:v>
                </c:pt>
                <c:pt idx="192">
                  <c:v>2.8953006630021036</c:v>
                </c:pt>
                <c:pt idx="193">
                  <c:v>5.1017867589524126</c:v>
                </c:pt>
                <c:pt idx="194">
                  <c:v>2.6322415287869307</c:v>
                </c:pt>
                <c:pt idx="195">
                  <c:v>0.47988379824030386</c:v>
                </c:pt>
                <c:pt idx="196">
                  <c:v>0.63768795901871922</c:v>
                </c:pt>
                <c:pt idx="197">
                  <c:v>3.1010841559268219</c:v>
                </c:pt>
                <c:pt idx="198">
                  <c:v>1.0001067629383169</c:v>
                </c:pt>
                <c:pt idx="199">
                  <c:v>0.39562649133230315</c:v>
                </c:pt>
                <c:pt idx="200">
                  <c:v>0.63869948498575979</c:v>
                </c:pt>
                <c:pt idx="201">
                  <c:v>0.36122803870577314</c:v>
                </c:pt>
                <c:pt idx="202">
                  <c:v>0.3983209155975681</c:v>
                </c:pt>
                <c:pt idx="203">
                  <c:v>0.78259932617401906</c:v>
                </c:pt>
                <c:pt idx="204">
                  <c:v>0.35021406867311217</c:v>
                </c:pt>
                <c:pt idx="205">
                  <c:v>0.55939674715568055</c:v>
                </c:pt>
                <c:pt idx="206">
                  <c:v>0.30897158425217264</c:v>
                </c:pt>
                <c:pt idx="207">
                  <c:v>0.52832965128934239</c:v>
                </c:pt>
                <c:pt idx="208">
                  <c:v>0.58535462805809368</c:v>
                </c:pt>
                <c:pt idx="209">
                  <c:v>0.85542419063569686</c:v>
                </c:pt>
                <c:pt idx="210">
                  <c:v>1.2351407033637452</c:v>
                </c:pt>
                <c:pt idx="211">
                  <c:v>4.1967836997738228</c:v>
                </c:pt>
                <c:pt idx="212">
                  <c:v>1.9168404213215298</c:v>
                </c:pt>
                <c:pt idx="213">
                  <c:v>1.8762472054843697</c:v>
                </c:pt>
                <c:pt idx="214">
                  <c:v>0.2857773360516877</c:v>
                </c:pt>
                <c:pt idx="215">
                  <c:v>0.13439896630726628</c:v>
                </c:pt>
                <c:pt idx="216">
                  <c:v>3.1195257892307458E-2</c:v>
                </c:pt>
                <c:pt idx="217">
                  <c:v>0.16258506183319149</c:v>
                </c:pt>
                <c:pt idx="218">
                  <c:v>0.38676593570191398</c:v>
                </c:pt>
                <c:pt idx="219">
                  <c:v>1.9703737355448092</c:v>
                </c:pt>
                <c:pt idx="220">
                  <c:v>4.3597129352754678</c:v>
                </c:pt>
                <c:pt idx="221">
                  <c:v>1.3598478151944022</c:v>
                </c:pt>
                <c:pt idx="222">
                  <c:v>1.127275694186858</c:v>
                </c:pt>
                <c:pt idx="223">
                  <c:v>1.797740250430901</c:v>
                </c:pt>
                <c:pt idx="224">
                  <c:v>27.554654603245542</c:v>
                </c:pt>
                <c:pt idx="225">
                  <c:v>100</c:v>
                </c:pt>
                <c:pt idx="226">
                  <c:v>19.493485241693993</c:v>
                </c:pt>
                <c:pt idx="227">
                  <c:v>1.7851040053429983</c:v>
                </c:pt>
                <c:pt idx="228">
                  <c:v>1.7811844076071432</c:v>
                </c:pt>
                <c:pt idx="229">
                  <c:v>1.1114123920771286</c:v>
                </c:pt>
                <c:pt idx="230">
                  <c:v>0.42143385545972872</c:v>
                </c:pt>
                <c:pt idx="231">
                  <c:v>1.5093733274945049</c:v>
                </c:pt>
                <c:pt idx="232">
                  <c:v>1.0431007450685905</c:v>
                </c:pt>
                <c:pt idx="233">
                  <c:v>0.12472258525518815</c:v>
                </c:pt>
                <c:pt idx="234">
                  <c:v>0.48105545622632806</c:v>
                </c:pt>
                <c:pt idx="235">
                  <c:v>0.42154285347807285</c:v>
                </c:pt>
                <c:pt idx="236">
                  <c:v>0.19792702853130018</c:v>
                </c:pt>
                <c:pt idx="237">
                  <c:v>0.35296788927323564</c:v>
                </c:pt>
                <c:pt idx="238">
                  <c:v>1.1609839346520445</c:v>
                </c:pt>
                <c:pt idx="239">
                  <c:v>5.299744184828497</c:v>
                </c:pt>
                <c:pt idx="240">
                  <c:v>1.7386988463571442</c:v>
                </c:pt>
                <c:pt idx="241">
                  <c:v>1.3986961617998843</c:v>
                </c:pt>
                <c:pt idx="242">
                  <c:v>0.13202500857885702</c:v>
                </c:pt>
                <c:pt idx="243">
                  <c:v>0.31684596423517747</c:v>
                </c:pt>
                <c:pt idx="244">
                  <c:v>0.15796704501087144</c:v>
                </c:pt>
                <c:pt idx="245">
                  <c:v>0.26922500740870908</c:v>
                </c:pt>
                <c:pt idx="246">
                  <c:v>0</c:v>
                </c:pt>
                <c:pt idx="247">
                  <c:v>0</c:v>
                </c:pt>
                <c:pt idx="248">
                  <c:v>0.19716480610996973</c:v>
                </c:pt>
                <c:pt idx="249">
                  <c:v>0.68553978608740995</c:v>
                </c:pt>
                <c:pt idx="250">
                  <c:v>3.1171915400527443</c:v>
                </c:pt>
                <c:pt idx="251">
                  <c:v>3.2801028273308908</c:v>
                </c:pt>
                <c:pt idx="252">
                  <c:v>13.473384530364575</c:v>
                </c:pt>
                <c:pt idx="253">
                  <c:v>64.597278568063871</c:v>
                </c:pt>
                <c:pt idx="254">
                  <c:v>12.733909267894985</c:v>
                </c:pt>
                <c:pt idx="255">
                  <c:v>2.57482381504638</c:v>
                </c:pt>
                <c:pt idx="256">
                  <c:v>0.29892681586286546</c:v>
                </c:pt>
                <c:pt idx="257">
                  <c:v>0.22877885663938066</c:v>
                </c:pt>
                <c:pt idx="258">
                  <c:v>9.6737915758012133E-2</c:v>
                </c:pt>
                <c:pt idx="259">
                  <c:v>2.3197038259792588</c:v>
                </c:pt>
                <c:pt idx="260">
                  <c:v>2.0475370514823421</c:v>
                </c:pt>
                <c:pt idx="261">
                  <c:v>0</c:v>
                </c:pt>
                <c:pt idx="262">
                  <c:v>0.39129578315875818</c:v>
                </c:pt>
                <c:pt idx="263">
                  <c:v>0.751649421016651</c:v>
                </c:pt>
                <c:pt idx="264">
                  <c:v>0.20202759484706365</c:v>
                </c:pt>
                <c:pt idx="265">
                  <c:v>0.27807177334458044</c:v>
                </c:pt>
                <c:pt idx="266">
                  <c:v>1.2254098099906046</c:v>
                </c:pt>
                <c:pt idx="267">
                  <c:v>2.7648293977075937</c:v>
                </c:pt>
                <c:pt idx="268">
                  <c:v>0.95352099039143334</c:v>
                </c:pt>
                <c:pt idx="269">
                  <c:v>0.97018790936453569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775F-470F-87EB-BD4C5B61FF44}"/>
            </c:ext>
          </c:extLst>
        </c:ser>
        <c:ser>
          <c:idx val="33"/>
          <c:order val="33"/>
          <c:tx>
            <c:strRef>
              <c:f>'Mass Spectra pH 4 neg'!$AI$1</c:f>
              <c:strCache>
                <c:ptCount val="1"/>
              </c:strCache>
            </c:strRef>
          </c:tx>
          <c:spPr>
            <a:ln w="9525" cap="rnd">
              <a:solidFill>
                <a:srgbClr val="8064A2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neg'!$AI$2:$AI$271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10.145777331130965</c:v>
                </c:pt>
                <c:pt idx="3">
                  <c:v>0</c:v>
                </c:pt>
                <c:pt idx="4">
                  <c:v>6.7604350468847524E-2</c:v>
                </c:pt>
                <c:pt idx="5">
                  <c:v>1.107504284913152</c:v>
                </c:pt>
                <c:pt idx="6">
                  <c:v>0</c:v>
                </c:pt>
                <c:pt idx="7">
                  <c:v>0.30135258367068651</c:v>
                </c:pt>
                <c:pt idx="8">
                  <c:v>0</c:v>
                </c:pt>
                <c:pt idx="9">
                  <c:v>5.6047535254686899E-2</c:v>
                </c:pt>
                <c:pt idx="10">
                  <c:v>0</c:v>
                </c:pt>
                <c:pt idx="11">
                  <c:v>3.560648709725367</c:v>
                </c:pt>
                <c:pt idx="12">
                  <c:v>5.9176399337910031</c:v>
                </c:pt>
                <c:pt idx="13">
                  <c:v>3.916185704830168</c:v>
                </c:pt>
                <c:pt idx="14">
                  <c:v>0</c:v>
                </c:pt>
                <c:pt idx="15">
                  <c:v>8.2259170857158139</c:v>
                </c:pt>
                <c:pt idx="16">
                  <c:v>25.49415074913982</c:v>
                </c:pt>
                <c:pt idx="17">
                  <c:v>0.15780370079885564</c:v>
                </c:pt>
                <c:pt idx="18">
                  <c:v>5.0209778027250858E-2</c:v>
                </c:pt>
                <c:pt idx="19">
                  <c:v>5.6155538087944754E-2</c:v>
                </c:pt>
                <c:pt idx="20">
                  <c:v>0</c:v>
                </c:pt>
                <c:pt idx="21">
                  <c:v>8.8105291341070507E-2</c:v>
                </c:pt>
                <c:pt idx="22">
                  <c:v>3.7215229733930891E-2</c:v>
                </c:pt>
                <c:pt idx="23">
                  <c:v>9.3064031035690845E-2</c:v>
                </c:pt>
                <c:pt idx="24">
                  <c:v>4.5665595711558904E-3</c:v>
                </c:pt>
                <c:pt idx="25">
                  <c:v>0</c:v>
                </c:pt>
                <c:pt idx="26">
                  <c:v>1.0816662451457609E-2</c:v>
                </c:pt>
                <c:pt idx="27">
                  <c:v>0.80600025717738399</c:v>
                </c:pt>
                <c:pt idx="28">
                  <c:v>3.073224385518206</c:v>
                </c:pt>
                <c:pt idx="29">
                  <c:v>54.285129745728</c:v>
                </c:pt>
                <c:pt idx="30">
                  <c:v>1.7836778368237154</c:v>
                </c:pt>
                <c:pt idx="31">
                  <c:v>0.59357378467164279</c:v>
                </c:pt>
                <c:pt idx="32">
                  <c:v>4.7795009325002296</c:v>
                </c:pt>
                <c:pt idx="33">
                  <c:v>0</c:v>
                </c:pt>
                <c:pt idx="34">
                  <c:v>0</c:v>
                </c:pt>
                <c:pt idx="35">
                  <c:v>7.0927155571520448E-2</c:v>
                </c:pt>
                <c:pt idx="36">
                  <c:v>0</c:v>
                </c:pt>
                <c:pt idx="37">
                  <c:v>0</c:v>
                </c:pt>
                <c:pt idx="38">
                  <c:v>5.7472830815404302E-2</c:v>
                </c:pt>
                <c:pt idx="39">
                  <c:v>0.27473527046152191</c:v>
                </c:pt>
                <c:pt idx="40">
                  <c:v>3.6281661438579887E-2</c:v>
                </c:pt>
                <c:pt idx="41">
                  <c:v>0.30260422257425573</c:v>
                </c:pt>
                <c:pt idx="42">
                  <c:v>0.15456724083716272</c:v>
                </c:pt>
                <c:pt idx="43">
                  <c:v>1.554550439069011</c:v>
                </c:pt>
                <c:pt idx="44">
                  <c:v>0.17452792329442135</c:v>
                </c:pt>
                <c:pt idx="45">
                  <c:v>0.87706741813957334</c:v>
                </c:pt>
                <c:pt idx="46">
                  <c:v>0</c:v>
                </c:pt>
                <c:pt idx="47">
                  <c:v>3.7310504110859434E-2</c:v>
                </c:pt>
                <c:pt idx="48">
                  <c:v>0</c:v>
                </c:pt>
                <c:pt idx="49">
                  <c:v>0.18032407512214604</c:v>
                </c:pt>
                <c:pt idx="50">
                  <c:v>0.13001616893891813</c:v>
                </c:pt>
                <c:pt idx="51">
                  <c:v>0</c:v>
                </c:pt>
                <c:pt idx="52">
                  <c:v>0.18285211414213567</c:v>
                </c:pt>
                <c:pt idx="53">
                  <c:v>0.73603124978902379</c:v>
                </c:pt>
                <c:pt idx="54">
                  <c:v>0.36289372995406721</c:v>
                </c:pt>
                <c:pt idx="55">
                  <c:v>1.3487264536337618</c:v>
                </c:pt>
                <c:pt idx="56">
                  <c:v>1.3217492305433762</c:v>
                </c:pt>
                <c:pt idx="57">
                  <c:v>11.763011930885265</c:v>
                </c:pt>
                <c:pt idx="58">
                  <c:v>0.25225226618537178</c:v>
                </c:pt>
                <c:pt idx="59">
                  <c:v>2.3161674486130335</c:v>
                </c:pt>
                <c:pt idx="60">
                  <c:v>0</c:v>
                </c:pt>
                <c:pt idx="61">
                  <c:v>0.6717255189215785</c:v>
                </c:pt>
                <c:pt idx="62">
                  <c:v>0.28739638287877045</c:v>
                </c:pt>
                <c:pt idx="63">
                  <c:v>1.4157569020501246</c:v>
                </c:pt>
                <c:pt idx="64">
                  <c:v>0.40751560994577285</c:v>
                </c:pt>
                <c:pt idx="65">
                  <c:v>0.21618038402513098</c:v>
                </c:pt>
                <c:pt idx="66">
                  <c:v>0.21484799298226748</c:v>
                </c:pt>
                <c:pt idx="67">
                  <c:v>0.5337689779219903</c:v>
                </c:pt>
                <c:pt idx="68">
                  <c:v>8.5660909994265233E-2</c:v>
                </c:pt>
                <c:pt idx="69">
                  <c:v>0.75402155976058971</c:v>
                </c:pt>
                <c:pt idx="70">
                  <c:v>2.1609894492576043</c:v>
                </c:pt>
                <c:pt idx="71">
                  <c:v>13.675179016061648</c:v>
                </c:pt>
                <c:pt idx="72">
                  <c:v>0.884064788608525</c:v>
                </c:pt>
                <c:pt idx="73">
                  <c:v>0.25341654938585717</c:v>
                </c:pt>
                <c:pt idx="74">
                  <c:v>0</c:v>
                </c:pt>
                <c:pt idx="75">
                  <c:v>0.28049167658502444</c:v>
                </c:pt>
                <c:pt idx="76">
                  <c:v>0.12893972517839727</c:v>
                </c:pt>
                <c:pt idx="77">
                  <c:v>0.72722703754693263</c:v>
                </c:pt>
                <c:pt idx="78">
                  <c:v>0.69972581591139948</c:v>
                </c:pt>
                <c:pt idx="79">
                  <c:v>0.2777213581382198</c:v>
                </c:pt>
                <c:pt idx="80">
                  <c:v>3.6305992927563459E-2</c:v>
                </c:pt>
                <c:pt idx="81">
                  <c:v>0.43928905892762493</c:v>
                </c:pt>
                <c:pt idx="82">
                  <c:v>0.14649655344235388</c:v>
                </c:pt>
                <c:pt idx="83">
                  <c:v>0.61177019743581929</c:v>
                </c:pt>
                <c:pt idx="84">
                  <c:v>1.6248679271851192</c:v>
                </c:pt>
                <c:pt idx="85">
                  <c:v>8.3342450754178472</c:v>
                </c:pt>
                <c:pt idx="86">
                  <c:v>0.44409337908099827</c:v>
                </c:pt>
                <c:pt idx="87">
                  <c:v>0.1238413066734812</c:v>
                </c:pt>
                <c:pt idx="88">
                  <c:v>1.5722392809338737</c:v>
                </c:pt>
                <c:pt idx="89">
                  <c:v>5.095968813815535</c:v>
                </c:pt>
                <c:pt idx="90">
                  <c:v>0.85815198152673466</c:v>
                </c:pt>
                <c:pt idx="91">
                  <c:v>1.3015808878877908</c:v>
                </c:pt>
                <c:pt idx="92">
                  <c:v>0.32196655119665846</c:v>
                </c:pt>
                <c:pt idx="93">
                  <c:v>0.38840176425149248</c:v>
                </c:pt>
                <c:pt idx="94">
                  <c:v>6.3088925474499249E-2</c:v>
                </c:pt>
                <c:pt idx="95">
                  <c:v>0.13337447847317066</c:v>
                </c:pt>
                <c:pt idx="96">
                  <c:v>0.14289107822613914</c:v>
                </c:pt>
                <c:pt idx="97">
                  <c:v>0.59547428391013668</c:v>
                </c:pt>
                <c:pt idx="98">
                  <c:v>0.64817533591701015</c:v>
                </c:pt>
                <c:pt idx="99">
                  <c:v>1.6754972220233966</c:v>
                </c:pt>
                <c:pt idx="100">
                  <c:v>0.45470285384118597</c:v>
                </c:pt>
                <c:pt idx="101">
                  <c:v>0.57783742471792621</c:v>
                </c:pt>
                <c:pt idx="102">
                  <c:v>4.9501482383530596E-2</c:v>
                </c:pt>
                <c:pt idx="103">
                  <c:v>0.36594833316781838</c:v>
                </c:pt>
                <c:pt idx="104">
                  <c:v>0.15351384476481103</c:v>
                </c:pt>
                <c:pt idx="105">
                  <c:v>1.7597604144636605</c:v>
                </c:pt>
                <c:pt idx="106">
                  <c:v>2.1943109692839342</c:v>
                </c:pt>
                <c:pt idx="107">
                  <c:v>1.0894725855328953</c:v>
                </c:pt>
                <c:pt idx="108">
                  <c:v>0.40273149798292662</c:v>
                </c:pt>
                <c:pt idx="109">
                  <c:v>0.34054953814390265</c:v>
                </c:pt>
                <c:pt idx="110">
                  <c:v>0</c:v>
                </c:pt>
                <c:pt idx="111">
                  <c:v>5.4645261260589863E-2</c:v>
                </c:pt>
                <c:pt idx="112">
                  <c:v>15.687363232517892</c:v>
                </c:pt>
                <c:pt idx="113">
                  <c:v>55.643174678224831</c:v>
                </c:pt>
                <c:pt idx="114">
                  <c:v>4.7518055567269846</c:v>
                </c:pt>
                <c:pt idx="115">
                  <c:v>1.2892842604065173</c:v>
                </c:pt>
                <c:pt idx="116">
                  <c:v>0.64015470900295024</c:v>
                </c:pt>
                <c:pt idx="117">
                  <c:v>1.236411698713975</c:v>
                </c:pt>
                <c:pt idx="118">
                  <c:v>2.7920895968034354</c:v>
                </c:pt>
                <c:pt idx="119">
                  <c:v>2.0612374303223229</c:v>
                </c:pt>
                <c:pt idx="120">
                  <c:v>0.58723004928793276</c:v>
                </c:pt>
                <c:pt idx="121">
                  <c:v>1.6442175109947086</c:v>
                </c:pt>
                <c:pt idx="122">
                  <c:v>0.44748604424803229</c:v>
                </c:pt>
                <c:pt idx="123">
                  <c:v>0.72646999195514039</c:v>
                </c:pt>
                <c:pt idx="124">
                  <c:v>0.50151745256349978</c:v>
                </c:pt>
                <c:pt idx="125">
                  <c:v>3.1088416502212524</c:v>
                </c:pt>
                <c:pt idx="126">
                  <c:v>8.5139164995901595</c:v>
                </c:pt>
                <c:pt idx="127">
                  <c:v>17.084821893603916</c:v>
                </c:pt>
                <c:pt idx="128">
                  <c:v>2.3325051278685818</c:v>
                </c:pt>
                <c:pt idx="129">
                  <c:v>0.98592559603386798</c:v>
                </c:pt>
                <c:pt idx="130">
                  <c:v>0.45665101086632698</c:v>
                </c:pt>
                <c:pt idx="131">
                  <c:v>1.3866861764574125</c:v>
                </c:pt>
                <c:pt idx="132">
                  <c:v>0.8997375998421161</c:v>
                </c:pt>
                <c:pt idx="133">
                  <c:v>0.79096858174656082</c:v>
                </c:pt>
                <c:pt idx="134">
                  <c:v>1.8708727240060017</c:v>
                </c:pt>
                <c:pt idx="135">
                  <c:v>2.3569268786383111</c:v>
                </c:pt>
                <c:pt idx="136">
                  <c:v>0.88947268397670642</c:v>
                </c:pt>
                <c:pt idx="137">
                  <c:v>0.77463364049301886</c:v>
                </c:pt>
                <c:pt idx="138">
                  <c:v>0.9144180126003989</c:v>
                </c:pt>
                <c:pt idx="139">
                  <c:v>2.4223296266702139</c:v>
                </c:pt>
                <c:pt idx="140">
                  <c:v>14.163634939740824</c:v>
                </c:pt>
                <c:pt idx="141">
                  <c:v>42.88497576804199</c:v>
                </c:pt>
                <c:pt idx="142">
                  <c:v>4.387554301857933</c:v>
                </c:pt>
                <c:pt idx="143">
                  <c:v>0.83898530665077753</c:v>
                </c:pt>
                <c:pt idx="144">
                  <c:v>0.17161711462149859</c:v>
                </c:pt>
                <c:pt idx="145">
                  <c:v>0.43240149892742169</c:v>
                </c:pt>
                <c:pt idx="146">
                  <c:v>0.38188290812231906</c:v>
                </c:pt>
                <c:pt idx="147">
                  <c:v>0.92970469902698027</c:v>
                </c:pt>
                <c:pt idx="148">
                  <c:v>0.31798811496854218</c:v>
                </c:pt>
                <c:pt idx="149">
                  <c:v>0.52349418237470291</c:v>
                </c:pt>
                <c:pt idx="150">
                  <c:v>0.99238712031015597</c:v>
                </c:pt>
                <c:pt idx="151">
                  <c:v>1.5620955541564772</c:v>
                </c:pt>
                <c:pt idx="152">
                  <c:v>1.1105532152958153</c:v>
                </c:pt>
                <c:pt idx="153">
                  <c:v>0.35808449492170102</c:v>
                </c:pt>
                <c:pt idx="154">
                  <c:v>1.023619731808721</c:v>
                </c:pt>
                <c:pt idx="155">
                  <c:v>2.7970392248995277</c:v>
                </c:pt>
                <c:pt idx="156">
                  <c:v>0.17693500661143682</c:v>
                </c:pt>
                <c:pt idx="157">
                  <c:v>0.52189931433400549</c:v>
                </c:pt>
                <c:pt idx="158">
                  <c:v>0.17301322142811992</c:v>
                </c:pt>
                <c:pt idx="159">
                  <c:v>0.99543169461964043</c:v>
                </c:pt>
                <c:pt idx="160">
                  <c:v>0.53531232389591799</c:v>
                </c:pt>
                <c:pt idx="161">
                  <c:v>0.40062420849128511</c:v>
                </c:pt>
                <c:pt idx="162">
                  <c:v>0.38200787506963602</c:v>
                </c:pt>
                <c:pt idx="163">
                  <c:v>0.45468516546450405</c:v>
                </c:pt>
                <c:pt idx="164">
                  <c:v>0.13113679815123705</c:v>
                </c:pt>
                <c:pt idx="165">
                  <c:v>0.46999185348946854</c:v>
                </c:pt>
                <c:pt idx="166">
                  <c:v>0.14301809669142987</c:v>
                </c:pt>
                <c:pt idx="167">
                  <c:v>0.93742161547038372</c:v>
                </c:pt>
                <c:pt idx="168">
                  <c:v>1.121171431924779</c:v>
                </c:pt>
                <c:pt idx="169">
                  <c:v>2.5273714192144623</c:v>
                </c:pt>
                <c:pt idx="170">
                  <c:v>0.6493201015611505</c:v>
                </c:pt>
                <c:pt idx="171">
                  <c:v>0.26756235684703833</c:v>
                </c:pt>
                <c:pt idx="172">
                  <c:v>0</c:v>
                </c:pt>
                <c:pt idx="173">
                  <c:v>0</c:v>
                </c:pt>
                <c:pt idx="174">
                  <c:v>0.15422590294888874</c:v>
                </c:pt>
                <c:pt idx="175">
                  <c:v>0.31955168054591621</c:v>
                </c:pt>
                <c:pt idx="176">
                  <c:v>0.82144891160105138</c:v>
                </c:pt>
                <c:pt idx="177">
                  <c:v>2.0908275008576971</c:v>
                </c:pt>
                <c:pt idx="178">
                  <c:v>0.54893865275512033</c:v>
                </c:pt>
                <c:pt idx="179">
                  <c:v>0.24230838255014381</c:v>
                </c:pt>
                <c:pt idx="180">
                  <c:v>0</c:v>
                </c:pt>
                <c:pt idx="181">
                  <c:v>46.154259537732074</c:v>
                </c:pt>
                <c:pt idx="182">
                  <c:v>73.129182423371645</c:v>
                </c:pt>
                <c:pt idx="183">
                  <c:v>13.038590797696431</c:v>
                </c:pt>
                <c:pt idx="184">
                  <c:v>5.0410034764466145</c:v>
                </c:pt>
                <c:pt idx="185">
                  <c:v>0.50295286351033652</c:v>
                </c:pt>
                <c:pt idx="186">
                  <c:v>0.36232957807429156</c:v>
                </c:pt>
                <c:pt idx="187">
                  <c:v>0.52251329379774503</c:v>
                </c:pt>
                <c:pt idx="188">
                  <c:v>0.63500319985676013</c:v>
                </c:pt>
                <c:pt idx="189">
                  <c:v>1.5060645092271288</c:v>
                </c:pt>
                <c:pt idx="190">
                  <c:v>2.8075828112911858</c:v>
                </c:pt>
                <c:pt idx="191">
                  <c:v>0.45603754199339336</c:v>
                </c:pt>
                <c:pt idx="192">
                  <c:v>3.5519363687352468</c:v>
                </c:pt>
                <c:pt idx="193">
                  <c:v>5.3797545341537925</c:v>
                </c:pt>
                <c:pt idx="194">
                  <c:v>1.9956758751836603</c:v>
                </c:pt>
                <c:pt idx="195">
                  <c:v>1.425306354165238</c:v>
                </c:pt>
                <c:pt idx="196">
                  <c:v>0.96400184761728513</c:v>
                </c:pt>
                <c:pt idx="197">
                  <c:v>2.9208239479681888</c:v>
                </c:pt>
                <c:pt idx="198">
                  <c:v>1.004153566068519</c:v>
                </c:pt>
                <c:pt idx="199">
                  <c:v>0.54166916039522861</c:v>
                </c:pt>
                <c:pt idx="200">
                  <c:v>0.77389912186733389</c:v>
                </c:pt>
                <c:pt idx="201">
                  <c:v>1.1260779132057404</c:v>
                </c:pt>
                <c:pt idx="202">
                  <c:v>0.25945246930995131</c:v>
                </c:pt>
                <c:pt idx="203">
                  <c:v>0.44051306349226188</c:v>
                </c:pt>
                <c:pt idx="204">
                  <c:v>0.3368298645882698</c:v>
                </c:pt>
                <c:pt idx="205">
                  <c:v>0.53103435652266195</c:v>
                </c:pt>
                <c:pt idx="206">
                  <c:v>0.33030956554876362</c:v>
                </c:pt>
                <c:pt idx="207">
                  <c:v>0.39783997775718311</c:v>
                </c:pt>
                <c:pt idx="208">
                  <c:v>0.5354773161334585</c:v>
                </c:pt>
                <c:pt idx="209">
                  <c:v>0.87685679845537667</c:v>
                </c:pt>
                <c:pt idx="210">
                  <c:v>1.3817833395595278</c:v>
                </c:pt>
                <c:pt idx="211">
                  <c:v>4.0069926895291736</c:v>
                </c:pt>
                <c:pt idx="212">
                  <c:v>1.8650013382158626</c:v>
                </c:pt>
                <c:pt idx="213">
                  <c:v>1.9872208806875558</c:v>
                </c:pt>
                <c:pt idx="214">
                  <c:v>0.38157058071468308</c:v>
                </c:pt>
                <c:pt idx="215">
                  <c:v>0.10426874585684504</c:v>
                </c:pt>
                <c:pt idx="216">
                  <c:v>0.23492541788338678</c:v>
                </c:pt>
                <c:pt idx="217">
                  <c:v>0</c:v>
                </c:pt>
                <c:pt idx="218">
                  <c:v>0</c:v>
                </c:pt>
                <c:pt idx="219">
                  <c:v>1.6604284414228057</c:v>
                </c:pt>
                <c:pt idx="220">
                  <c:v>3.7118403799952264</c:v>
                </c:pt>
                <c:pt idx="221">
                  <c:v>0</c:v>
                </c:pt>
                <c:pt idx="222">
                  <c:v>0.3025028636467112</c:v>
                </c:pt>
                <c:pt idx="223">
                  <c:v>1.7700324397232026</c:v>
                </c:pt>
                <c:pt idx="224">
                  <c:v>28.138653705297472</c:v>
                </c:pt>
                <c:pt idx="225">
                  <c:v>100</c:v>
                </c:pt>
                <c:pt idx="226">
                  <c:v>17.637479083261134</c:v>
                </c:pt>
                <c:pt idx="227">
                  <c:v>2.3231634058330348</c:v>
                </c:pt>
                <c:pt idx="228">
                  <c:v>1.2605540064188017</c:v>
                </c:pt>
                <c:pt idx="229">
                  <c:v>0.94560062800660694</c:v>
                </c:pt>
                <c:pt idx="230">
                  <c:v>0.11428067239999226</c:v>
                </c:pt>
                <c:pt idx="231">
                  <c:v>1.4432687052315427</c:v>
                </c:pt>
                <c:pt idx="232">
                  <c:v>1.7255413165075766</c:v>
                </c:pt>
                <c:pt idx="233">
                  <c:v>0.3789222202936845</c:v>
                </c:pt>
                <c:pt idx="234">
                  <c:v>0.41431916103563071</c:v>
                </c:pt>
                <c:pt idx="235">
                  <c:v>0.68096102873152364</c:v>
                </c:pt>
                <c:pt idx="236">
                  <c:v>0.34822010727230718</c:v>
                </c:pt>
                <c:pt idx="237">
                  <c:v>0.69821343532297797</c:v>
                </c:pt>
                <c:pt idx="238">
                  <c:v>0.76430373568254406</c:v>
                </c:pt>
                <c:pt idx="239">
                  <c:v>5.2454064605082245</c:v>
                </c:pt>
                <c:pt idx="240">
                  <c:v>0.82084623111027255</c:v>
                </c:pt>
                <c:pt idx="241">
                  <c:v>0.84089936462020409</c:v>
                </c:pt>
                <c:pt idx="242">
                  <c:v>0.19466756154310591</c:v>
                </c:pt>
                <c:pt idx="243">
                  <c:v>0.11241185084742319</c:v>
                </c:pt>
                <c:pt idx="244">
                  <c:v>0</c:v>
                </c:pt>
                <c:pt idx="245">
                  <c:v>0.1685959021300994</c:v>
                </c:pt>
                <c:pt idx="246">
                  <c:v>0</c:v>
                </c:pt>
                <c:pt idx="247">
                  <c:v>0</c:v>
                </c:pt>
                <c:pt idx="248">
                  <c:v>0.61018592210979583</c:v>
                </c:pt>
                <c:pt idx="249">
                  <c:v>0.99342438425193869</c:v>
                </c:pt>
                <c:pt idx="250">
                  <c:v>4.3840671062898249</c:v>
                </c:pt>
                <c:pt idx="251">
                  <c:v>4.0441706947154286</c:v>
                </c:pt>
                <c:pt idx="252">
                  <c:v>14.356722956216165</c:v>
                </c:pt>
                <c:pt idx="253">
                  <c:v>60.99724595419228</c:v>
                </c:pt>
                <c:pt idx="254">
                  <c:v>12.868229257909793</c:v>
                </c:pt>
                <c:pt idx="255">
                  <c:v>1.5910674866533594</c:v>
                </c:pt>
                <c:pt idx="256">
                  <c:v>0.43570405262915718</c:v>
                </c:pt>
                <c:pt idx="257">
                  <c:v>0.21985185276741462</c:v>
                </c:pt>
                <c:pt idx="258">
                  <c:v>0.18444440652502603</c:v>
                </c:pt>
                <c:pt idx="259">
                  <c:v>2.460721309438239</c:v>
                </c:pt>
                <c:pt idx="260">
                  <c:v>2.1814794670508126</c:v>
                </c:pt>
                <c:pt idx="261">
                  <c:v>0</c:v>
                </c:pt>
                <c:pt idx="262">
                  <c:v>0.3856943532042057</c:v>
                </c:pt>
                <c:pt idx="263">
                  <c:v>0.21713371815358901</c:v>
                </c:pt>
                <c:pt idx="264">
                  <c:v>0</c:v>
                </c:pt>
                <c:pt idx="265">
                  <c:v>0.14335472610976099</c:v>
                </c:pt>
                <c:pt idx="266">
                  <c:v>1.3709544340364752</c:v>
                </c:pt>
                <c:pt idx="267">
                  <c:v>1.3659176807538496</c:v>
                </c:pt>
                <c:pt idx="268">
                  <c:v>0.84226322114193652</c:v>
                </c:pt>
                <c:pt idx="269">
                  <c:v>1.0210668905015823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75F-470F-87EB-BD4C5B61FF44}"/>
            </c:ext>
          </c:extLst>
        </c:ser>
        <c:ser>
          <c:idx val="34"/>
          <c:order val="34"/>
          <c:tx>
            <c:strRef>
              <c:f>'Mass Spectra pH 4 neg'!$AJ$1</c:f>
              <c:strCache>
                <c:ptCount val="1"/>
              </c:strCache>
            </c:strRef>
          </c:tx>
          <c:spPr>
            <a:ln w="9525" cap="rnd">
              <a:solidFill>
                <a:srgbClr val="8064A2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neg'!$AJ$2:$AJ$271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5.2351276038639059</c:v>
                </c:pt>
                <c:pt idx="3">
                  <c:v>0</c:v>
                </c:pt>
                <c:pt idx="4">
                  <c:v>0</c:v>
                </c:pt>
                <c:pt idx="5">
                  <c:v>0.9864786308294432</c:v>
                </c:pt>
                <c:pt idx="6">
                  <c:v>0</c:v>
                </c:pt>
                <c:pt idx="7">
                  <c:v>0.88241631795193709</c:v>
                </c:pt>
                <c:pt idx="8">
                  <c:v>0.32935406994696337</c:v>
                </c:pt>
                <c:pt idx="9">
                  <c:v>0.11367693277374691</c:v>
                </c:pt>
                <c:pt idx="10">
                  <c:v>0</c:v>
                </c:pt>
                <c:pt idx="11">
                  <c:v>1.5823917308991604</c:v>
                </c:pt>
                <c:pt idx="12">
                  <c:v>5.3369979798629599</c:v>
                </c:pt>
                <c:pt idx="13">
                  <c:v>1.2869032819485771</c:v>
                </c:pt>
                <c:pt idx="14">
                  <c:v>0.34807219426982511</c:v>
                </c:pt>
                <c:pt idx="15">
                  <c:v>8.4472248673417472</c:v>
                </c:pt>
                <c:pt idx="16">
                  <c:v>21.822276517374124</c:v>
                </c:pt>
                <c:pt idx="17">
                  <c:v>0.20310656179350545</c:v>
                </c:pt>
                <c:pt idx="18">
                  <c:v>0</c:v>
                </c:pt>
                <c:pt idx="19">
                  <c:v>4.4684981987008682E-2</c:v>
                </c:pt>
                <c:pt idx="20">
                  <c:v>0</c:v>
                </c:pt>
                <c:pt idx="21">
                  <c:v>2.8785462483457327E-2</c:v>
                </c:pt>
                <c:pt idx="22">
                  <c:v>1.5299256786005404E-2</c:v>
                </c:pt>
                <c:pt idx="23">
                  <c:v>1.5708222321703675E-2</c:v>
                </c:pt>
                <c:pt idx="24">
                  <c:v>5.4018218890559057E-2</c:v>
                </c:pt>
                <c:pt idx="25">
                  <c:v>0.19560823056290549</c:v>
                </c:pt>
                <c:pt idx="26">
                  <c:v>0.1366640768749402</c:v>
                </c:pt>
                <c:pt idx="27">
                  <c:v>0.70019328296877525</c:v>
                </c:pt>
                <c:pt idx="28">
                  <c:v>3.3008819703524868</c:v>
                </c:pt>
                <c:pt idx="29">
                  <c:v>65.098752942905691</c:v>
                </c:pt>
                <c:pt idx="30">
                  <c:v>0.73056812653515402</c:v>
                </c:pt>
                <c:pt idx="31">
                  <c:v>1.0601845501952718</c:v>
                </c:pt>
                <c:pt idx="32">
                  <c:v>3.617309223616437</c:v>
                </c:pt>
                <c:pt idx="33">
                  <c:v>0.15761151735184301</c:v>
                </c:pt>
                <c:pt idx="34">
                  <c:v>0.48831218494685125</c:v>
                </c:pt>
                <c:pt idx="35">
                  <c:v>8.366753768733616E-2</c:v>
                </c:pt>
                <c:pt idx="36">
                  <c:v>0.1236746477494742</c:v>
                </c:pt>
                <c:pt idx="37">
                  <c:v>0</c:v>
                </c:pt>
                <c:pt idx="38">
                  <c:v>0.14087074073504352</c:v>
                </c:pt>
                <c:pt idx="39">
                  <c:v>0.45318038425040813</c:v>
                </c:pt>
                <c:pt idx="40">
                  <c:v>3.1902887245881945E-2</c:v>
                </c:pt>
                <c:pt idx="41">
                  <c:v>0.42565324793046588</c:v>
                </c:pt>
                <c:pt idx="42">
                  <c:v>0.24146438797425918</c:v>
                </c:pt>
                <c:pt idx="43">
                  <c:v>2.2050231417698414</c:v>
                </c:pt>
                <c:pt idx="44">
                  <c:v>0.18159470746247658</c:v>
                </c:pt>
                <c:pt idx="45">
                  <c:v>1.0076450618276711</c:v>
                </c:pt>
                <c:pt idx="46">
                  <c:v>2.5250349377931785E-2</c:v>
                </c:pt>
                <c:pt idx="47">
                  <c:v>1.8541001162000491E-2</c:v>
                </c:pt>
                <c:pt idx="48">
                  <c:v>0</c:v>
                </c:pt>
                <c:pt idx="49">
                  <c:v>0.15932551108738516</c:v>
                </c:pt>
                <c:pt idx="50">
                  <c:v>0</c:v>
                </c:pt>
                <c:pt idx="51">
                  <c:v>0.45868761837046146</c:v>
                </c:pt>
                <c:pt idx="52">
                  <c:v>0</c:v>
                </c:pt>
                <c:pt idx="53">
                  <c:v>0.94171280291656867</c:v>
                </c:pt>
                <c:pt idx="54">
                  <c:v>0.31114041549131766</c:v>
                </c:pt>
                <c:pt idx="55">
                  <c:v>0.61304411166073203</c:v>
                </c:pt>
                <c:pt idx="56">
                  <c:v>2.0719657872108126</c:v>
                </c:pt>
                <c:pt idx="57">
                  <c:v>14.467268290794642</c:v>
                </c:pt>
                <c:pt idx="58">
                  <c:v>0.32200546977301847</c:v>
                </c:pt>
                <c:pt idx="59">
                  <c:v>2.3740548510649675</c:v>
                </c:pt>
                <c:pt idx="60">
                  <c:v>0.17953674922721993</c:v>
                </c:pt>
                <c:pt idx="61">
                  <c:v>0.42913497747341017</c:v>
                </c:pt>
                <c:pt idx="62">
                  <c:v>0.62967316050902544</c:v>
                </c:pt>
                <c:pt idx="63">
                  <c:v>1.5736874978221953</c:v>
                </c:pt>
                <c:pt idx="64">
                  <c:v>0.3251591316694396</c:v>
                </c:pt>
                <c:pt idx="65">
                  <c:v>0.477235973089979</c:v>
                </c:pt>
                <c:pt idx="66">
                  <c:v>0.41625123725156149</c:v>
                </c:pt>
                <c:pt idx="67">
                  <c:v>0.43421684692321544</c:v>
                </c:pt>
                <c:pt idx="68">
                  <c:v>0.40782744676250043</c:v>
                </c:pt>
                <c:pt idx="69">
                  <c:v>0.59512091579704629</c:v>
                </c:pt>
                <c:pt idx="70">
                  <c:v>2.413378545653202</c:v>
                </c:pt>
                <c:pt idx="71">
                  <c:v>18.198610531654218</c:v>
                </c:pt>
                <c:pt idx="72">
                  <c:v>1.2735280993031164</c:v>
                </c:pt>
                <c:pt idx="73">
                  <c:v>0.35079844985414993</c:v>
                </c:pt>
                <c:pt idx="74">
                  <c:v>0</c:v>
                </c:pt>
                <c:pt idx="75">
                  <c:v>0</c:v>
                </c:pt>
                <c:pt idx="76">
                  <c:v>0.28763526193633454</c:v>
                </c:pt>
                <c:pt idx="77">
                  <c:v>0.87456567479948999</c:v>
                </c:pt>
                <c:pt idx="78">
                  <c:v>0.92933860116097278</c:v>
                </c:pt>
                <c:pt idx="79">
                  <c:v>0.53586510347405003</c:v>
                </c:pt>
                <c:pt idx="80">
                  <c:v>5.0685778482014394E-2</c:v>
                </c:pt>
                <c:pt idx="81">
                  <c:v>0.16389254503591688</c:v>
                </c:pt>
                <c:pt idx="82">
                  <c:v>0.16593241491826194</c:v>
                </c:pt>
                <c:pt idx="83">
                  <c:v>0.81683251305289806</c:v>
                </c:pt>
                <c:pt idx="84">
                  <c:v>2.4180759121944666</c:v>
                </c:pt>
                <c:pt idx="85">
                  <c:v>13.81123927991662</c:v>
                </c:pt>
                <c:pt idx="86">
                  <c:v>0.9467218609776421</c:v>
                </c:pt>
                <c:pt idx="87">
                  <c:v>0.21693168020623257</c:v>
                </c:pt>
                <c:pt idx="88">
                  <c:v>0.77777978233278455</c:v>
                </c:pt>
                <c:pt idx="89">
                  <c:v>4.0562117608447306</c:v>
                </c:pt>
                <c:pt idx="90">
                  <c:v>0.94929294732284908</c:v>
                </c:pt>
                <c:pt idx="91">
                  <c:v>1.3981848088441398</c:v>
                </c:pt>
                <c:pt idx="92">
                  <c:v>0.38834485331707752</c:v>
                </c:pt>
                <c:pt idx="93">
                  <c:v>0.37700030024688985</c:v>
                </c:pt>
                <c:pt idx="94">
                  <c:v>0.27941519806867343</c:v>
                </c:pt>
                <c:pt idx="95">
                  <c:v>0.84884685848120423</c:v>
                </c:pt>
                <c:pt idx="96">
                  <c:v>0.39555445766719816</c:v>
                </c:pt>
                <c:pt idx="97">
                  <c:v>1.6684555209425082E-2</c:v>
                </c:pt>
                <c:pt idx="98">
                  <c:v>0.45862212677958974</c:v>
                </c:pt>
                <c:pt idx="99">
                  <c:v>1.8968560830418226</c:v>
                </c:pt>
                <c:pt idx="100">
                  <c:v>0.55235396862524022</c:v>
                </c:pt>
                <c:pt idx="101">
                  <c:v>0.62913174573690311</c:v>
                </c:pt>
                <c:pt idx="102">
                  <c:v>0.2759916589751899</c:v>
                </c:pt>
                <c:pt idx="103">
                  <c:v>0.31266956036180538</c:v>
                </c:pt>
                <c:pt idx="104">
                  <c:v>0.32291710707328131</c:v>
                </c:pt>
                <c:pt idx="105">
                  <c:v>2.0556435437880372</c:v>
                </c:pt>
                <c:pt idx="106">
                  <c:v>3.1663495996844859</c:v>
                </c:pt>
                <c:pt idx="107">
                  <c:v>0.99408229652180424</c:v>
                </c:pt>
                <c:pt idx="108">
                  <c:v>0.39119472999170252</c:v>
                </c:pt>
                <c:pt idx="109">
                  <c:v>0.54202737802752199</c:v>
                </c:pt>
                <c:pt idx="110">
                  <c:v>0.29500024218930931</c:v>
                </c:pt>
                <c:pt idx="111">
                  <c:v>0.1465014240696875</c:v>
                </c:pt>
                <c:pt idx="112">
                  <c:v>27.860285067203748</c:v>
                </c:pt>
                <c:pt idx="113">
                  <c:v>100</c:v>
                </c:pt>
                <c:pt idx="114">
                  <c:v>10.390680932899507</c:v>
                </c:pt>
                <c:pt idx="115">
                  <c:v>1.2607302443360233</c:v>
                </c:pt>
                <c:pt idx="116">
                  <c:v>1.1005565332193012</c:v>
                </c:pt>
                <c:pt idx="117">
                  <c:v>1.0897993339386975</c:v>
                </c:pt>
                <c:pt idx="118">
                  <c:v>2.6795234362027398</c:v>
                </c:pt>
                <c:pt idx="119">
                  <c:v>1.3479385994593021</c:v>
                </c:pt>
                <c:pt idx="120">
                  <c:v>1.1317051183096631</c:v>
                </c:pt>
                <c:pt idx="121">
                  <c:v>2.0956970979041074</c:v>
                </c:pt>
                <c:pt idx="122">
                  <c:v>0.74845541738191079</c:v>
                </c:pt>
                <c:pt idx="123">
                  <c:v>1.216899305899235</c:v>
                </c:pt>
                <c:pt idx="124">
                  <c:v>0.15569913586304224</c:v>
                </c:pt>
                <c:pt idx="125">
                  <c:v>1.9382603561239238</c:v>
                </c:pt>
                <c:pt idx="126">
                  <c:v>11.216623660269823</c:v>
                </c:pt>
                <c:pt idx="127">
                  <c:v>25.444858958879479</c:v>
                </c:pt>
                <c:pt idx="128">
                  <c:v>2.6759417048422303</c:v>
                </c:pt>
                <c:pt idx="129">
                  <c:v>0.8589861686437773</c:v>
                </c:pt>
                <c:pt idx="130">
                  <c:v>0.7902451017520975</c:v>
                </c:pt>
                <c:pt idx="131">
                  <c:v>1.3307683167857347</c:v>
                </c:pt>
                <c:pt idx="132">
                  <c:v>0.25290524367401795</c:v>
                </c:pt>
                <c:pt idx="133">
                  <c:v>0.49633540013011052</c:v>
                </c:pt>
                <c:pt idx="134">
                  <c:v>1.5536644143997245</c:v>
                </c:pt>
                <c:pt idx="135">
                  <c:v>1.7615864131741044</c:v>
                </c:pt>
                <c:pt idx="136">
                  <c:v>0.43214393403537105</c:v>
                </c:pt>
                <c:pt idx="137">
                  <c:v>1.4560618894073243</c:v>
                </c:pt>
                <c:pt idx="138">
                  <c:v>0.58992663003984436</c:v>
                </c:pt>
                <c:pt idx="139">
                  <c:v>1.4035943192749052</c:v>
                </c:pt>
                <c:pt idx="140">
                  <c:v>19.188248981292499</c:v>
                </c:pt>
                <c:pt idx="141">
                  <c:v>61.309462080006604</c:v>
                </c:pt>
                <c:pt idx="142">
                  <c:v>8.1495573665425525</c:v>
                </c:pt>
                <c:pt idx="143">
                  <c:v>0.96772155236878432</c:v>
                </c:pt>
                <c:pt idx="144">
                  <c:v>0.54225798852411122</c:v>
                </c:pt>
                <c:pt idx="145">
                  <c:v>8.3290364445927995E-2</c:v>
                </c:pt>
                <c:pt idx="146">
                  <c:v>0.37678547655269273</c:v>
                </c:pt>
                <c:pt idx="147">
                  <c:v>0.46890445044129103</c:v>
                </c:pt>
                <c:pt idx="148">
                  <c:v>0.70067136233219152</c:v>
                </c:pt>
                <c:pt idx="149">
                  <c:v>0.73738787831074415</c:v>
                </c:pt>
                <c:pt idx="150">
                  <c:v>1.0463141602531087</c:v>
                </c:pt>
                <c:pt idx="151">
                  <c:v>0</c:v>
                </c:pt>
                <c:pt idx="152">
                  <c:v>0</c:v>
                </c:pt>
                <c:pt idx="153">
                  <c:v>1.2803565162130248</c:v>
                </c:pt>
                <c:pt idx="154">
                  <c:v>1.3673777194242236</c:v>
                </c:pt>
                <c:pt idx="155">
                  <c:v>2.923452225098635</c:v>
                </c:pt>
                <c:pt idx="156">
                  <c:v>0.46697921042226564</c:v>
                </c:pt>
                <c:pt idx="157">
                  <c:v>0.62895038595797292</c:v>
                </c:pt>
                <c:pt idx="158">
                  <c:v>0.3634671799093957</c:v>
                </c:pt>
                <c:pt idx="159">
                  <c:v>0.71255613667589524</c:v>
                </c:pt>
                <c:pt idx="160">
                  <c:v>0.60149119716519017</c:v>
                </c:pt>
                <c:pt idx="161">
                  <c:v>0.3675767749054869</c:v>
                </c:pt>
                <c:pt idx="162">
                  <c:v>9.328471635674207E-2</c:v>
                </c:pt>
                <c:pt idx="163">
                  <c:v>0.43920798445500625</c:v>
                </c:pt>
                <c:pt idx="164">
                  <c:v>0</c:v>
                </c:pt>
                <c:pt idx="165">
                  <c:v>0.58322300867100396</c:v>
                </c:pt>
                <c:pt idx="166">
                  <c:v>0.93209654997851865</c:v>
                </c:pt>
                <c:pt idx="167">
                  <c:v>0.26573120576853132</c:v>
                </c:pt>
                <c:pt idx="168">
                  <c:v>0.62905521042561141</c:v>
                </c:pt>
                <c:pt idx="169">
                  <c:v>2.1405412018725012</c:v>
                </c:pt>
                <c:pt idx="170">
                  <c:v>0.1642355490776479</c:v>
                </c:pt>
                <c:pt idx="171">
                  <c:v>0.38991758367583806</c:v>
                </c:pt>
                <c:pt idx="172">
                  <c:v>0.15758229109836061</c:v>
                </c:pt>
                <c:pt idx="173">
                  <c:v>0.14751296053482532</c:v>
                </c:pt>
                <c:pt idx="174">
                  <c:v>0</c:v>
                </c:pt>
                <c:pt idx="175">
                  <c:v>0.70424936845014274</c:v>
                </c:pt>
                <c:pt idx="176">
                  <c:v>0.41761677322226259</c:v>
                </c:pt>
                <c:pt idx="177">
                  <c:v>1.015712299494504</c:v>
                </c:pt>
                <c:pt idx="178">
                  <c:v>0.6744841206457397</c:v>
                </c:pt>
                <c:pt idx="179">
                  <c:v>0</c:v>
                </c:pt>
                <c:pt idx="180">
                  <c:v>0</c:v>
                </c:pt>
                <c:pt idx="181">
                  <c:v>38.282758387307304</c:v>
                </c:pt>
                <c:pt idx="182">
                  <c:v>61.389515361464511</c:v>
                </c:pt>
                <c:pt idx="183">
                  <c:v>9.2799090456437483</c:v>
                </c:pt>
                <c:pt idx="184">
                  <c:v>5.4095045037099636</c:v>
                </c:pt>
                <c:pt idx="185">
                  <c:v>1.0905052928198351</c:v>
                </c:pt>
                <c:pt idx="186">
                  <c:v>0.47298724751539467</c:v>
                </c:pt>
                <c:pt idx="187">
                  <c:v>0.53044790741477199</c:v>
                </c:pt>
                <c:pt idx="188">
                  <c:v>1.0041355577885331</c:v>
                </c:pt>
                <c:pt idx="189">
                  <c:v>1.5006587593069491</c:v>
                </c:pt>
                <c:pt idx="190">
                  <c:v>3.2948535843755593</c:v>
                </c:pt>
                <c:pt idx="191">
                  <c:v>0.30531011290121185</c:v>
                </c:pt>
                <c:pt idx="192">
                  <c:v>2.3841528076983907</c:v>
                </c:pt>
                <c:pt idx="193">
                  <c:v>3.679751799389344</c:v>
                </c:pt>
                <c:pt idx="194">
                  <c:v>1.1298096711752688</c:v>
                </c:pt>
                <c:pt idx="195">
                  <c:v>0</c:v>
                </c:pt>
                <c:pt idx="196">
                  <c:v>0</c:v>
                </c:pt>
                <c:pt idx="197">
                  <c:v>3.3289440478022656</c:v>
                </c:pt>
                <c:pt idx="198">
                  <c:v>1.2567854628124724</c:v>
                </c:pt>
                <c:pt idx="199">
                  <c:v>1.2588172333550821E-2</c:v>
                </c:pt>
                <c:pt idx="200">
                  <c:v>0.68599747578549908</c:v>
                </c:pt>
                <c:pt idx="201">
                  <c:v>0.6809464439201186</c:v>
                </c:pt>
                <c:pt idx="202">
                  <c:v>0.47397889772450408</c:v>
                </c:pt>
                <c:pt idx="203">
                  <c:v>0.72722751394926533</c:v>
                </c:pt>
                <c:pt idx="204">
                  <c:v>0.36438519958038917</c:v>
                </c:pt>
                <c:pt idx="205">
                  <c:v>0.55574552932040044</c:v>
                </c:pt>
                <c:pt idx="206">
                  <c:v>0</c:v>
                </c:pt>
                <c:pt idx="207">
                  <c:v>0.21813079954667672</c:v>
                </c:pt>
                <c:pt idx="208">
                  <c:v>0.14755040997736218</c:v>
                </c:pt>
                <c:pt idx="209">
                  <c:v>0.69164556620181805</c:v>
                </c:pt>
                <c:pt idx="210">
                  <c:v>1.0411582181433965</c:v>
                </c:pt>
                <c:pt idx="211">
                  <c:v>3.7720632520477473</c:v>
                </c:pt>
                <c:pt idx="212">
                  <c:v>0</c:v>
                </c:pt>
                <c:pt idx="213">
                  <c:v>0.8463067604685337</c:v>
                </c:pt>
                <c:pt idx="214">
                  <c:v>0.31706396302553563</c:v>
                </c:pt>
                <c:pt idx="215">
                  <c:v>0.35637752906474046</c:v>
                </c:pt>
                <c:pt idx="216">
                  <c:v>0.56060204885526987</c:v>
                </c:pt>
                <c:pt idx="217">
                  <c:v>0.54147840591204499</c:v>
                </c:pt>
                <c:pt idx="218">
                  <c:v>0.49396824988654253</c:v>
                </c:pt>
                <c:pt idx="219">
                  <c:v>2.3160028283190464</c:v>
                </c:pt>
                <c:pt idx="220">
                  <c:v>5.1409402031693929</c:v>
                </c:pt>
                <c:pt idx="221">
                  <c:v>1.5592333622524583</c:v>
                </c:pt>
                <c:pt idx="222">
                  <c:v>0.97344952361764681</c:v>
                </c:pt>
                <c:pt idx="223">
                  <c:v>1.6793170765298056</c:v>
                </c:pt>
                <c:pt idx="224">
                  <c:v>19.7026332655741</c:v>
                </c:pt>
                <c:pt idx="225">
                  <c:v>92.470779538225145</c:v>
                </c:pt>
                <c:pt idx="226">
                  <c:v>17.486224598192589</c:v>
                </c:pt>
                <c:pt idx="227">
                  <c:v>1.4828106861443504</c:v>
                </c:pt>
                <c:pt idx="228">
                  <c:v>0.99334712744969034</c:v>
                </c:pt>
                <c:pt idx="229">
                  <c:v>0.63601996293838203</c:v>
                </c:pt>
                <c:pt idx="230">
                  <c:v>0.20656182098826301</c:v>
                </c:pt>
                <c:pt idx="231">
                  <c:v>0.96533942611479484</c:v>
                </c:pt>
                <c:pt idx="232">
                  <c:v>0.43872998556527859</c:v>
                </c:pt>
                <c:pt idx="233">
                  <c:v>0.60445879019059401</c:v>
                </c:pt>
                <c:pt idx="234">
                  <c:v>0.59240503229326968</c:v>
                </c:pt>
                <c:pt idx="235">
                  <c:v>0.51460559477975121</c:v>
                </c:pt>
                <c:pt idx="236">
                  <c:v>0.62507530754042318</c:v>
                </c:pt>
                <c:pt idx="237">
                  <c:v>0.14019753244199729</c:v>
                </c:pt>
                <c:pt idx="238">
                  <c:v>1.7953847509694891</c:v>
                </c:pt>
                <c:pt idx="239">
                  <c:v>2.7494094630908772</c:v>
                </c:pt>
                <c:pt idx="240">
                  <c:v>0.27547339732548815</c:v>
                </c:pt>
                <c:pt idx="241">
                  <c:v>0</c:v>
                </c:pt>
                <c:pt idx="242">
                  <c:v>2.4420639832039015E-2</c:v>
                </c:pt>
                <c:pt idx="243">
                  <c:v>0.24618115016294553</c:v>
                </c:pt>
                <c:pt idx="244">
                  <c:v>0.13412636925156446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1.1136262284164995</c:v>
                </c:pt>
                <c:pt idx="249">
                  <c:v>0.66050594575434085</c:v>
                </c:pt>
                <c:pt idx="250">
                  <c:v>2.4809948099637769</c:v>
                </c:pt>
                <c:pt idx="251">
                  <c:v>2.5731243813221725</c:v>
                </c:pt>
                <c:pt idx="252">
                  <c:v>11.597564728800762</c:v>
                </c:pt>
                <c:pt idx="253">
                  <c:v>63.37289075002289</c:v>
                </c:pt>
                <c:pt idx="254">
                  <c:v>11.104019842647638</c:v>
                </c:pt>
                <c:pt idx="255">
                  <c:v>2.3771807855782914</c:v>
                </c:pt>
                <c:pt idx="256">
                  <c:v>7.2212816768823559E-2</c:v>
                </c:pt>
                <c:pt idx="257">
                  <c:v>0.20685967717340548</c:v>
                </c:pt>
                <c:pt idx="258">
                  <c:v>0.10020839028317154</c:v>
                </c:pt>
                <c:pt idx="259">
                  <c:v>1.3908999442064165</c:v>
                </c:pt>
                <c:pt idx="260">
                  <c:v>2.4014329316518297</c:v>
                </c:pt>
                <c:pt idx="261">
                  <c:v>0</c:v>
                </c:pt>
                <c:pt idx="262">
                  <c:v>0.63820028012556074</c:v>
                </c:pt>
                <c:pt idx="263">
                  <c:v>0.96868261781867593</c:v>
                </c:pt>
                <c:pt idx="264">
                  <c:v>0.1351150325791653</c:v>
                </c:pt>
                <c:pt idx="265">
                  <c:v>0</c:v>
                </c:pt>
                <c:pt idx="266">
                  <c:v>1.697231326146128</c:v>
                </c:pt>
                <c:pt idx="267">
                  <c:v>2.6386559655594306</c:v>
                </c:pt>
                <c:pt idx="268">
                  <c:v>0.60865091370790092</c:v>
                </c:pt>
                <c:pt idx="269">
                  <c:v>0.72381969967209636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775F-470F-87EB-BD4C5B61FF44}"/>
            </c:ext>
          </c:extLst>
        </c:ser>
        <c:ser>
          <c:idx val="35"/>
          <c:order val="35"/>
          <c:tx>
            <c:strRef>
              <c:f>'Mass Spectra pH 4 neg'!$AK$1</c:f>
              <c:strCache>
                <c:ptCount val="1"/>
              </c:strCache>
            </c:strRef>
          </c:tx>
          <c:spPr>
            <a:ln w="9525" cap="rnd">
              <a:solidFill>
                <a:srgbClr val="8064A2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neg'!$AK$2:$AK$271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3.6173212094284191</c:v>
                </c:pt>
                <c:pt idx="3">
                  <c:v>0</c:v>
                </c:pt>
                <c:pt idx="4">
                  <c:v>0</c:v>
                </c:pt>
                <c:pt idx="5">
                  <c:v>2.2319187490750356</c:v>
                </c:pt>
                <c:pt idx="6">
                  <c:v>0</c:v>
                </c:pt>
                <c:pt idx="7">
                  <c:v>1.5751684882526793</c:v>
                </c:pt>
                <c:pt idx="8">
                  <c:v>0.38152708316232281</c:v>
                </c:pt>
                <c:pt idx="9">
                  <c:v>0.19488521770780787</c:v>
                </c:pt>
                <c:pt idx="10">
                  <c:v>1.250376500954118E-2</c:v>
                </c:pt>
                <c:pt idx="11">
                  <c:v>4.8023108852065972</c:v>
                </c:pt>
                <c:pt idx="12">
                  <c:v>6.2979819135498705</c:v>
                </c:pt>
                <c:pt idx="13">
                  <c:v>3.7711079374343162</c:v>
                </c:pt>
                <c:pt idx="14">
                  <c:v>0.49554542346189023</c:v>
                </c:pt>
                <c:pt idx="15">
                  <c:v>12.987835793241302</c:v>
                </c:pt>
                <c:pt idx="16">
                  <c:v>32.519605413519791</c:v>
                </c:pt>
                <c:pt idx="17">
                  <c:v>0.23641600318269362</c:v>
                </c:pt>
                <c:pt idx="18">
                  <c:v>0</c:v>
                </c:pt>
                <c:pt idx="19">
                  <c:v>0.12054735294128423</c:v>
                </c:pt>
                <c:pt idx="20">
                  <c:v>0.12017829192058868</c:v>
                </c:pt>
                <c:pt idx="21">
                  <c:v>4.8096444016016586E-2</c:v>
                </c:pt>
                <c:pt idx="22">
                  <c:v>0.214284960625622</c:v>
                </c:pt>
                <c:pt idx="23">
                  <c:v>0</c:v>
                </c:pt>
                <c:pt idx="24">
                  <c:v>9.3910452264591507E-2</c:v>
                </c:pt>
                <c:pt idx="25">
                  <c:v>6.0550687797052839E-2</c:v>
                </c:pt>
                <c:pt idx="26">
                  <c:v>0.17871034625801169</c:v>
                </c:pt>
                <c:pt idx="27">
                  <c:v>0.79700977613859147</c:v>
                </c:pt>
                <c:pt idx="28">
                  <c:v>6.7932341167369552</c:v>
                </c:pt>
                <c:pt idx="29">
                  <c:v>88.28265210722131</c:v>
                </c:pt>
                <c:pt idx="30">
                  <c:v>3.8530472854950459</c:v>
                </c:pt>
                <c:pt idx="31">
                  <c:v>1.4519837206653055</c:v>
                </c:pt>
                <c:pt idx="32">
                  <c:v>7.5039624343432578</c:v>
                </c:pt>
                <c:pt idx="33">
                  <c:v>0.45142278042064715</c:v>
                </c:pt>
                <c:pt idx="34">
                  <c:v>0.65661692220702983</c:v>
                </c:pt>
                <c:pt idx="35">
                  <c:v>0.11743066175966989</c:v>
                </c:pt>
                <c:pt idx="36">
                  <c:v>0.25158353655215632</c:v>
                </c:pt>
                <c:pt idx="37">
                  <c:v>0</c:v>
                </c:pt>
                <c:pt idx="38">
                  <c:v>0.17641924188669794</c:v>
                </c:pt>
                <c:pt idx="39">
                  <c:v>0.52231709347077349</c:v>
                </c:pt>
                <c:pt idx="40">
                  <c:v>0.18279672692506921</c:v>
                </c:pt>
                <c:pt idx="41">
                  <c:v>0.47357953556285454</c:v>
                </c:pt>
                <c:pt idx="42">
                  <c:v>0.53190343177551791</c:v>
                </c:pt>
                <c:pt idx="43">
                  <c:v>4.267799618700578</c:v>
                </c:pt>
                <c:pt idx="44">
                  <c:v>0.50401304059803465</c:v>
                </c:pt>
                <c:pt idx="45">
                  <c:v>1.391521079889033</c:v>
                </c:pt>
                <c:pt idx="46">
                  <c:v>5.5691028256653986E-2</c:v>
                </c:pt>
                <c:pt idx="47">
                  <c:v>0.22143967082045821</c:v>
                </c:pt>
                <c:pt idx="48">
                  <c:v>0.15843605834570818</c:v>
                </c:pt>
                <c:pt idx="49">
                  <c:v>0.12544457086248367</c:v>
                </c:pt>
                <c:pt idx="50">
                  <c:v>0</c:v>
                </c:pt>
                <c:pt idx="51">
                  <c:v>0</c:v>
                </c:pt>
                <c:pt idx="52">
                  <c:v>0.27532942495654938</c:v>
                </c:pt>
                <c:pt idx="53">
                  <c:v>1.154216523979313</c:v>
                </c:pt>
                <c:pt idx="54">
                  <c:v>0.60486159279528473</c:v>
                </c:pt>
                <c:pt idx="55">
                  <c:v>1.5037370179797167</c:v>
                </c:pt>
                <c:pt idx="56">
                  <c:v>3.886151337532552</c:v>
                </c:pt>
                <c:pt idx="57">
                  <c:v>18.51959873315441</c:v>
                </c:pt>
                <c:pt idx="58">
                  <c:v>1.3586188782170461</c:v>
                </c:pt>
                <c:pt idx="59">
                  <c:v>2.4417972672433677</c:v>
                </c:pt>
                <c:pt idx="60">
                  <c:v>5.8037308751981195E-2</c:v>
                </c:pt>
                <c:pt idx="61">
                  <c:v>0.82277902719949059</c:v>
                </c:pt>
                <c:pt idx="62">
                  <c:v>0.58275517175560088</c:v>
                </c:pt>
                <c:pt idx="63">
                  <c:v>1.6475698486817369</c:v>
                </c:pt>
                <c:pt idx="64">
                  <c:v>0.48519144276111886</c:v>
                </c:pt>
                <c:pt idx="65">
                  <c:v>0.84407859848106637</c:v>
                </c:pt>
                <c:pt idx="66">
                  <c:v>0.34474174549901715</c:v>
                </c:pt>
                <c:pt idx="67">
                  <c:v>0.65000704400170162</c:v>
                </c:pt>
                <c:pt idx="68">
                  <c:v>0.39844084675345609</c:v>
                </c:pt>
                <c:pt idx="69">
                  <c:v>0.23672199834601654</c:v>
                </c:pt>
                <c:pt idx="70">
                  <c:v>4.3839912243802486</c:v>
                </c:pt>
                <c:pt idx="71">
                  <c:v>21.446172354692802</c:v>
                </c:pt>
                <c:pt idx="72">
                  <c:v>1.6505571485660706</c:v>
                </c:pt>
                <c:pt idx="73">
                  <c:v>0.24389163397326255</c:v>
                </c:pt>
                <c:pt idx="74">
                  <c:v>0</c:v>
                </c:pt>
                <c:pt idx="75">
                  <c:v>5.6432731339530508E-2</c:v>
                </c:pt>
                <c:pt idx="76">
                  <c:v>0.17229381522728962</c:v>
                </c:pt>
                <c:pt idx="77">
                  <c:v>0.81839715203991681</c:v>
                </c:pt>
                <c:pt idx="78">
                  <c:v>1.0310252342448816</c:v>
                </c:pt>
                <c:pt idx="79">
                  <c:v>0.16949362850127872</c:v>
                </c:pt>
                <c:pt idx="80">
                  <c:v>0.41347407907779926</c:v>
                </c:pt>
                <c:pt idx="81">
                  <c:v>0.51768902903680747</c:v>
                </c:pt>
                <c:pt idx="82">
                  <c:v>0.36045892751499459</c:v>
                </c:pt>
                <c:pt idx="83">
                  <c:v>0.67168590021065677</c:v>
                </c:pt>
                <c:pt idx="84">
                  <c:v>3.6015244212940232</c:v>
                </c:pt>
                <c:pt idx="85">
                  <c:v>12.215145562748425</c:v>
                </c:pt>
                <c:pt idx="86">
                  <c:v>1.0464930988309269</c:v>
                </c:pt>
                <c:pt idx="87">
                  <c:v>0.32603279986946088</c:v>
                </c:pt>
                <c:pt idx="88">
                  <c:v>2.2554040310008809</c:v>
                </c:pt>
                <c:pt idx="89">
                  <c:v>5.5860639373130354</c:v>
                </c:pt>
                <c:pt idx="90">
                  <c:v>0.79246053623368828</c:v>
                </c:pt>
                <c:pt idx="91">
                  <c:v>1.5390975773470184</c:v>
                </c:pt>
                <c:pt idx="92">
                  <c:v>0.42194298248827755</c:v>
                </c:pt>
                <c:pt idx="93">
                  <c:v>0.80988504536034844</c:v>
                </c:pt>
                <c:pt idx="94">
                  <c:v>0.24094167943257255</c:v>
                </c:pt>
                <c:pt idx="95">
                  <c:v>0.3171954934152601</c:v>
                </c:pt>
                <c:pt idx="96">
                  <c:v>0.59640216654757783</c:v>
                </c:pt>
                <c:pt idx="97">
                  <c:v>0.62054638046345167</c:v>
                </c:pt>
                <c:pt idx="98">
                  <c:v>0.93857579812491332</c:v>
                </c:pt>
                <c:pt idx="99">
                  <c:v>2.1094857308907229</c:v>
                </c:pt>
                <c:pt idx="100">
                  <c:v>0.48869825901462138</c:v>
                </c:pt>
                <c:pt idx="101">
                  <c:v>0.58517596723737697</c:v>
                </c:pt>
                <c:pt idx="102">
                  <c:v>0.28301969434996316</c:v>
                </c:pt>
                <c:pt idx="103">
                  <c:v>0.50532463206778011</c:v>
                </c:pt>
                <c:pt idx="104">
                  <c:v>0.65596148010594313</c:v>
                </c:pt>
                <c:pt idx="105">
                  <c:v>2.1979007044901246</c:v>
                </c:pt>
                <c:pt idx="106">
                  <c:v>3.4964017046034019</c:v>
                </c:pt>
                <c:pt idx="107">
                  <c:v>1.3251013684168289</c:v>
                </c:pt>
                <c:pt idx="108">
                  <c:v>0.73096244399736099</c:v>
                </c:pt>
                <c:pt idx="109">
                  <c:v>1.0137770570001021</c:v>
                </c:pt>
                <c:pt idx="110">
                  <c:v>0.51544701951271366</c:v>
                </c:pt>
                <c:pt idx="111">
                  <c:v>1.9402899978344068</c:v>
                </c:pt>
                <c:pt idx="112">
                  <c:v>33.495625828542401</c:v>
                </c:pt>
                <c:pt idx="113">
                  <c:v>96.223648030439207</c:v>
                </c:pt>
                <c:pt idx="114">
                  <c:v>10.24198846465274</c:v>
                </c:pt>
                <c:pt idx="115">
                  <c:v>2.2308692966971932</c:v>
                </c:pt>
                <c:pt idx="116">
                  <c:v>1.6272627377687585</c:v>
                </c:pt>
                <c:pt idx="117">
                  <c:v>1.5554611343693359</c:v>
                </c:pt>
                <c:pt idx="118">
                  <c:v>2.4713898754989407</c:v>
                </c:pt>
                <c:pt idx="119">
                  <c:v>1.9936685021710192</c:v>
                </c:pt>
                <c:pt idx="120">
                  <c:v>1.6618602940648686</c:v>
                </c:pt>
                <c:pt idx="121">
                  <c:v>1.6972495305578459</c:v>
                </c:pt>
                <c:pt idx="122">
                  <c:v>0.47261717671320741</c:v>
                </c:pt>
                <c:pt idx="123">
                  <c:v>0.78191575873497332</c:v>
                </c:pt>
                <c:pt idx="124">
                  <c:v>0.8384861582468911</c:v>
                </c:pt>
                <c:pt idx="125">
                  <c:v>2.7856193657818471</c:v>
                </c:pt>
                <c:pt idx="126">
                  <c:v>13.203096673518369</c:v>
                </c:pt>
                <c:pt idx="127">
                  <c:v>28.907197377057212</c:v>
                </c:pt>
                <c:pt idx="128">
                  <c:v>2.0621760676379211</c:v>
                </c:pt>
                <c:pt idx="129">
                  <c:v>0.66486287271553368</c:v>
                </c:pt>
                <c:pt idx="130">
                  <c:v>0.61604265944243775</c:v>
                </c:pt>
                <c:pt idx="131">
                  <c:v>0.94087092198730671</c:v>
                </c:pt>
                <c:pt idx="132">
                  <c:v>1.0289549887228997</c:v>
                </c:pt>
                <c:pt idx="133">
                  <c:v>1.0832213955802841</c:v>
                </c:pt>
                <c:pt idx="134">
                  <c:v>2.2614613233394771</c:v>
                </c:pt>
                <c:pt idx="135">
                  <c:v>3.4699917130050224</c:v>
                </c:pt>
                <c:pt idx="136">
                  <c:v>1.4119827729670318</c:v>
                </c:pt>
                <c:pt idx="137">
                  <c:v>0.39685144212104823</c:v>
                </c:pt>
                <c:pt idx="138">
                  <c:v>0.7142323191293567</c:v>
                </c:pt>
                <c:pt idx="139">
                  <c:v>2.3427120483100676</c:v>
                </c:pt>
                <c:pt idx="140">
                  <c:v>30.119549748604253</c:v>
                </c:pt>
                <c:pt idx="141">
                  <c:v>71.591911904256648</c:v>
                </c:pt>
                <c:pt idx="142">
                  <c:v>9.060171369859102</c:v>
                </c:pt>
                <c:pt idx="143">
                  <c:v>1.8595564187144136</c:v>
                </c:pt>
                <c:pt idx="144">
                  <c:v>0.71853394764693301</c:v>
                </c:pt>
                <c:pt idx="145">
                  <c:v>0.39278557262595692</c:v>
                </c:pt>
                <c:pt idx="146">
                  <c:v>0.4894278095511263</c:v>
                </c:pt>
                <c:pt idx="147">
                  <c:v>0.65629689128042867</c:v>
                </c:pt>
                <c:pt idx="148">
                  <c:v>0.11759605792413277</c:v>
                </c:pt>
                <c:pt idx="149">
                  <c:v>0.81993590831149421</c:v>
                </c:pt>
                <c:pt idx="150">
                  <c:v>0.87531612727374486</c:v>
                </c:pt>
                <c:pt idx="151">
                  <c:v>0</c:v>
                </c:pt>
                <c:pt idx="152">
                  <c:v>0</c:v>
                </c:pt>
                <c:pt idx="153">
                  <c:v>0.13662502434151594</c:v>
                </c:pt>
                <c:pt idx="154">
                  <c:v>1.2603498340264594</c:v>
                </c:pt>
                <c:pt idx="155">
                  <c:v>4.1535306142236559</c:v>
                </c:pt>
                <c:pt idx="156">
                  <c:v>1.0420692118754988</c:v>
                </c:pt>
                <c:pt idx="157">
                  <c:v>0.95539951562789938</c:v>
                </c:pt>
                <c:pt idx="158">
                  <c:v>0.41502968907942106</c:v>
                </c:pt>
                <c:pt idx="159">
                  <c:v>1.1353385975303318</c:v>
                </c:pt>
                <c:pt idx="160">
                  <c:v>0.9966159588559379</c:v>
                </c:pt>
                <c:pt idx="161">
                  <c:v>0.61419648223728007</c:v>
                </c:pt>
                <c:pt idx="162">
                  <c:v>0.59435358175624431</c:v>
                </c:pt>
                <c:pt idx="163">
                  <c:v>0.75682687098294021</c:v>
                </c:pt>
                <c:pt idx="164">
                  <c:v>0.62580856043535971</c:v>
                </c:pt>
                <c:pt idx="165">
                  <c:v>1.0054427729976807</c:v>
                </c:pt>
                <c:pt idx="166">
                  <c:v>1.0470201517425806</c:v>
                </c:pt>
                <c:pt idx="167">
                  <c:v>0.39599913050530078</c:v>
                </c:pt>
                <c:pt idx="168">
                  <c:v>1.1267809353322016</c:v>
                </c:pt>
                <c:pt idx="169">
                  <c:v>1.4230274767921196</c:v>
                </c:pt>
                <c:pt idx="170">
                  <c:v>0.68730874280388887</c:v>
                </c:pt>
                <c:pt idx="171">
                  <c:v>0.46765544625533845</c:v>
                </c:pt>
                <c:pt idx="172">
                  <c:v>0.12682478052206034</c:v>
                </c:pt>
                <c:pt idx="173">
                  <c:v>0.27529416031674653</c:v>
                </c:pt>
                <c:pt idx="174">
                  <c:v>0.49350603284209821</c:v>
                </c:pt>
                <c:pt idx="175">
                  <c:v>0.91537494565210664</c:v>
                </c:pt>
                <c:pt idx="176">
                  <c:v>0.95936412284335182</c:v>
                </c:pt>
                <c:pt idx="177">
                  <c:v>2.6165374296151369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43.363703478061979</c:v>
                </c:pt>
                <c:pt idx="182">
                  <c:v>53.047880317420635</c:v>
                </c:pt>
                <c:pt idx="183">
                  <c:v>8.6331603038170464</c:v>
                </c:pt>
                <c:pt idx="184">
                  <c:v>5.4539684213029265</c:v>
                </c:pt>
                <c:pt idx="185">
                  <c:v>0.89434705884269539</c:v>
                </c:pt>
                <c:pt idx="186">
                  <c:v>0.51296885919350654</c:v>
                </c:pt>
                <c:pt idx="187">
                  <c:v>1.0148024245931642</c:v>
                </c:pt>
                <c:pt idx="188">
                  <c:v>0.97123728451623104</c:v>
                </c:pt>
                <c:pt idx="189">
                  <c:v>3.1915377117994401</c:v>
                </c:pt>
                <c:pt idx="190">
                  <c:v>4.191921579522619</c:v>
                </c:pt>
                <c:pt idx="191">
                  <c:v>1.3355108011637651</c:v>
                </c:pt>
                <c:pt idx="192">
                  <c:v>5.2817429518340298</c:v>
                </c:pt>
                <c:pt idx="193">
                  <c:v>6.7147782997403276</c:v>
                </c:pt>
                <c:pt idx="194">
                  <c:v>1.635347070913107</c:v>
                </c:pt>
                <c:pt idx="195">
                  <c:v>0</c:v>
                </c:pt>
                <c:pt idx="196">
                  <c:v>1.2792615146300463</c:v>
                </c:pt>
                <c:pt idx="197">
                  <c:v>3.6799020835788334</c:v>
                </c:pt>
                <c:pt idx="198">
                  <c:v>1.2963850478154806</c:v>
                </c:pt>
                <c:pt idx="199">
                  <c:v>0.35545264939990251</c:v>
                </c:pt>
                <c:pt idx="200">
                  <c:v>0.50570212750057597</c:v>
                </c:pt>
                <c:pt idx="201">
                  <c:v>1.2118176236701139</c:v>
                </c:pt>
                <c:pt idx="202">
                  <c:v>0.47366909705943572</c:v>
                </c:pt>
                <c:pt idx="203">
                  <c:v>0.4458954926941322</c:v>
                </c:pt>
                <c:pt idx="204">
                  <c:v>0.19477576051404025</c:v>
                </c:pt>
                <c:pt idx="205">
                  <c:v>0.75900891541470827</c:v>
                </c:pt>
                <c:pt idx="206">
                  <c:v>0.40666732760400426</c:v>
                </c:pt>
                <c:pt idx="207">
                  <c:v>0.40369456646639368</c:v>
                </c:pt>
                <c:pt idx="208">
                  <c:v>1.3123455446390679</c:v>
                </c:pt>
                <c:pt idx="209">
                  <c:v>1.2288277600706039</c:v>
                </c:pt>
                <c:pt idx="210">
                  <c:v>2.2367608925494489</c:v>
                </c:pt>
                <c:pt idx="211">
                  <c:v>5.9479586263867281</c:v>
                </c:pt>
                <c:pt idx="212">
                  <c:v>2.9388291559144575</c:v>
                </c:pt>
                <c:pt idx="213">
                  <c:v>1.6995667820960609</c:v>
                </c:pt>
                <c:pt idx="214">
                  <c:v>0.38286646251836981</c:v>
                </c:pt>
                <c:pt idx="215">
                  <c:v>0.40251385695763492</c:v>
                </c:pt>
                <c:pt idx="216">
                  <c:v>0.44222171623786205</c:v>
                </c:pt>
                <c:pt idx="217">
                  <c:v>0.18974542713590831</c:v>
                </c:pt>
                <c:pt idx="218">
                  <c:v>0.23060321308170631</c:v>
                </c:pt>
                <c:pt idx="219">
                  <c:v>3.0203980733246532</c:v>
                </c:pt>
                <c:pt idx="220">
                  <c:v>5.1576286351014886</c:v>
                </c:pt>
                <c:pt idx="221">
                  <c:v>0.70762718831106497</c:v>
                </c:pt>
                <c:pt idx="222">
                  <c:v>1.1826841320219035</c:v>
                </c:pt>
                <c:pt idx="223">
                  <c:v>1.6404487334819575</c:v>
                </c:pt>
                <c:pt idx="224">
                  <c:v>37.074866868029886</c:v>
                </c:pt>
                <c:pt idx="225">
                  <c:v>100</c:v>
                </c:pt>
                <c:pt idx="226">
                  <c:v>16.389470888551568</c:v>
                </c:pt>
                <c:pt idx="227">
                  <c:v>1.6603120522020036</c:v>
                </c:pt>
                <c:pt idx="228">
                  <c:v>1.8953876499859159</c:v>
                </c:pt>
                <c:pt idx="229">
                  <c:v>1.3308789713747764</c:v>
                </c:pt>
                <c:pt idx="230">
                  <c:v>0.30797866292161541</c:v>
                </c:pt>
                <c:pt idx="231">
                  <c:v>1.8315294947850638</c:v>
                </c:pt>
                <c:pt idx="232">
                  <c:v>1.3027215227623932</c:v>
                </c:pt>
                <c:pt idx="233">
                  <c:v>0.29012696322201426</c:v>
                </c:pt>
                <c:pt idx="234">
                  <c:v>0.42982148455071784</c:v>
                </c:pt>
                <c:pt idx="235">
                  <c:v>2.0764214139403853E-2</c:v>
                </c:pt>
                <c:pt idx="236">
                  <c:v>0.10068957348555016</c:v>
                </c:pt>
                <c:pt idx="237">
                  <c:v>1.2642024860405516</c:v>
                </c:pt>
                <c:pt idx="238">
                  <c:v>0</c:v>
                </c:pt>
                <c:pt idx="239">
                  <c:v>2.5483938669002306</c:v>
                </c:pt>
                <c:pt idx="240">
                  <c:v>0.36258583285210172</c:v>
                </c:pt>
                <c:pt idx="241">
                  <c:v>1.001061250555376</c:v>
                </c:pt>
                <c:pt idx="242">
                  <c:v>0.44936690261926532</c:v>
                </c:pt>
                <c:pt idx="243">
                  <c:v>0.21654955142190677</c:v>
                </c:pt>
                <c:pt idx="244">
                  <c:v>0</c:v>
                </c:pt>
                <c:pt idx="245">
                  <c:v>0.51728964566296343</c:v>
                </c:pt>
                <c:pt idx="246">
                  <c:v>0</c:v>
                </c:pt>
                <c:pt idx="247">
                  <c:v>0</c:v>
                </c:pt>
                <c:pt idx="248">
                  <c:v>0.95851018502350016</c:v>
                </c:pt>
                <c:pt idx="249">
                  <c:v>0.59861156771317103</c:v>
                </c:pt>
                <c:pt idx="250">
                  <c:v>4.1969881152899342</c:v>
                </c:pt>
                <c:pt idx="251">
                  <c:v>5.0894376046029945</c:v>
                </c:pt>
                <c:pt idx="252">
                  <c:v>17.919460137176657</c:v>
                </c:pt>
                <c:pt idx="253">
                  <c:v>53.945710581132531</c:v>
                </c:pt>
                <c:pt idx="254">
                  <c:v>10.796317925749552</c:v>
                </c:pt>
                <c:pt idx="255">
                  <c:v>1.8295035654123244</c:v>
                </c:pt>
                <c:pt idx="256">
                  <c:v>0.44898661948694141</c:v>
                </c:pt>
                <c:pt idx="257">
                  <c:v>2.3637053605392731E-2</c:v>
                </c:pt>
                <c:pt idx="258">
                  <c:v>0.17842171894680589</c:v>
                </c:pt>
                <c:pt idx="259">
                  <c:v>2.1998147035173048</c:v>
                </c:pt>
                <c:pt idx="260">
                  <c:v>0.83782062672705315</c:v>
                </c:pt>
                <c:pt idx="261">
                  <c:v>0.36399536907178281</c:v>
                </c:pt>
                <c:pt idx="262">
                  <c:v>0.59335858688571697</c:v>
                </c:pt>
                <c:pt idx="263">
                  <c:v>0.73228505741677596</c:v>
                </c:pt>
                <c:pt idx="264">
                  <c:v>0.12347068872149496</c:v>
                </c:pt>
                <c:pt idx="265">
                  <c:v>0.69455293242907989</c:v>
                </c:pt>
                <c:pt idx="266">
                  <c:v>1.4141597691811942</c:v>
                </c:pt>
                <c:pt idx="267">
                  <c:v>2.0185718044577787</c:v>
                </c:pt>
                <c:pt idx="268">
                  <c:v>0.39884389241058332</c:v>
                </c:pt>
                <c:pt idx="269">
                  <c:v>0.99310918848128493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775F-470F-87EB-BD4C5B61FF44}"/>
            </c:ext>
          </c:extLst>
        </c:ser>
        <c:ser>
          <c:idx val="36"/>
          <c:order val="36"/>
          <c:tx>
            <c:strRef>
              <c:f>'Mass Spectra pH 4 neg'!$AL$1</c:f>
              <c:strCache>
                <c:ptCount val="1"/>
              </c:strCache>
            </c:strRef>
          </c:tx>
          <c:spPr>
            <a:ln w="9525" cap="rnd">
              <a:solidFill>
                <a:srgbClr val="8064A2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neg'!$AL$2:$AL$271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11.981505337032743</c:v>
                </c:pt>
                <c:pt idx="3">
                  <c:v>0</c:v>
                </c:pt>
                <c:pt idx="4">
                  <c:v>0</c:v>
                </c:pt>
                <c:pt idx="5">
                  <c:v>0.92400525277437551</c:v>
                </c:pt>
                <c:pt idx="6">
                  <c:v>0</c:v>
                </c:pt>
                <c:pt idx="7">
                  <c:v>0.29487373338614808</c:v>
                </c:pt>
                <c:pt idx="8">
                  <c:v>0.27197563055031254</c:v>
                </c:pt>
                <c:pt idx="9">
                  <c:v>0.156009354961509</c:v>
                </c:pt>
                <c:pt idx="10">
                  <c:v>0.22183328490474521</c:v>
                </c:pt>
                <c:pt idx="11">
                  <c:v>3.9748877724225684</c:v>
                </c:pt>
                <c:pt idx="12">
                  <c:v>6.188544394953464</c:v>
                </c:pt>
                <c:pt idx="13">
                  <c:v>3.9483117504986485</c:v>
                </c:pt>
                <c:pt idx="14">
                  <c:v>0</c:v>
                </c:pt>
                <c:pt idx="15">
                  <c:v>8.8796723094334862</c:v>
                </c:pt>
                <c:pt idx="16">
                  <c:v>26.670846172084701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3.2840310828142899E-2</c:v>
                </c:pt>
                <c:pt idx="25">
                  <c:v>0.18265188461310899</c:v>
                </c:pt>
                <c:pt idx="26">
                  <c:v>0.11681876068770604</c:v>
                </c:pt>
                <c:pt idx="27">
                  <c:v>1.0271725936840612</c:v>
                </c:pt>
                <c:pt idx="28">
                  <c:v>4.4603747482733063</c:v>
                </c:pt>
                <c:pt idx="29">
                  <c:v>68.398526490049647</c:v>
                </c:pt>
                <c:pt idx="30">
                  <c:v>0.29721789545701977</c:v>
                </c:pt>
                <c:pt idx="31">
                  <c:v>0.98451037814596609</c:v>
                </c:pt>
                <c:pt idx="32">
                  <c:v>8.7681674901055189</c:v>
                </c:pt>
                <c:pt idx="33">
                  <c:v>0</c:v>
                </c:pt>
                <c:pt idx="34">
                  <c:v>0.18682787811946852</c:v>
                </c:pt>
                <c:pt idx="35">
                  <c:v>0</c:v>
                </c:pt>
                <c:pt idx="36">
                  <c:v>0</c:v>
                </c:pt>
                <c:pt idx="37">
                  <c:v>4.4914357260091582E-2</c:v>
                </c:pt>
                <c:pt idx="38">
                  <c:v>0.10131097412212063</c:v>
                </c:pt>
                <c:pt idx="39">
                  <c:v>0.58042496244393549</c:v>
                </c:pt>
                <c:pt idx="40">
                  <c:v>9.0713537371161404E-2</c:v>
                </c:pt>
                <c:pt idx="41">
                  <c:v>0.41604542568989361</c:v>
                </c:pt>
                <c:pt idx="42">
                  <c:v>0.29584238234565935</c:v>
                </c:pt>
                <c:pt idx="43">
                  <c:v>2.2726735903331479</c:v>
                </c:pt>
                <c:pt idx="44">
                  <c:v>0.29560058325852967</c:v>
                </c:pt>
                <c:pt idx="45">
                  <c:v>0.87742302816431916</c:v>
                </c:pt>
                <c:pt idx="46">
                  <c:v>7.2935082464100215E-2</c:v>
                </c:pt>
                <c:pt idx="47">
                  <c:v>0</c:v>
                </c:pt>
                <c:pt idx="48">
                  <c:v>9.9666001285933031E-2</c:v>
                </c:pt>
                <c:pt idx="49">
                  <c:v>6.7265261766054324E-2</c:v>
                </c:pt>
                <c:pt idx="50">
                  <c:v>0</c:v>
                </c:pt>
                <c:pt idx="51">
                  <c:v>0.36093602357782822</c:v>
                </c:pt>
                <c:pt idx="52">
                  <c:v>0</c:v>
                </c:pt>
                <c:pt idx="53">
                  <c:v>0.50951177836116213</c:v>
                </c:pt>
                <c:pt idx="54">
                  <c:v>0.17482614152371312</c:v>
                </c:pt>
                <c:pt idx="55">
                  <c:v>1.5261040846524301</c:v>
                </c:pt>
                <c:pt idx="56">
                  <c:v>1.5278698332486766</c:v>
                </c:pt>
                <c:pt idx="57">
                  <c:v>12.394851843002805</c:v>
                </c:pt>
                <c:pt idx="58">
                  <c:v>0.30120891476688277</c:v>
                </c:pt>
                <c:pt idx="59">
                  <c:v>2.1944420918080016</c:v>
                </c:pt>
                <c:pt idx="60">
                  <c:v>0.25167773829634948</c:v>
                </c:pt>
                <c:pt idx="61">
                  <c:v>0.71010013099501179</c:v>
                </c:pt>
                <c:pt idx="62">
                  <c:v>0.7670260221812204</c:v>
                </c:pt>
                <c:pt idx="63">
                  <c:v>1.5974286568785407</c:v>
                </c:pt>
                <c:pt idx="64">
                  <c:v>0.20169267609907535</c:v>
                </c:pt>
                <c:pt idx="65">
                  <c:v>0.54485133197898106</c:v>
                </c:pt>
                <c:pt idx="66">
                  <c:v>0.25416841703741555</c:v>
                </c:pt>
                <c:pt idx="67">
                  <c:v>0.72431089644712432</c:v>
                </c:pt>
                <c:pt idx="68">
                  <c:v>0.42960722977242927</c:v>
                </c:pt>
                <c:pt idx="69">
                  <c:v>0.68761775243390832</c:v>
                </c:pt>
                <c:pt idx="70">
                  <c:v>3.1404749038812803</c:v>
                </c:pt>
                <c:pt idx="71">
                  <c:v>13.516625321212738</c:v>
                </c:pt>
                <c:pt idx="72">
                  <c:v>0.7800693267960952</c:v>
                </c:pt>
                <c:pt idx="73">
                  <c:v>0.30923136758091263</c:v>
                </c:pt>
                <c:pt idx="74">
                  <c:v>0</c:v>
                </c:pt>
                <c:pt idx="75">
                  <c:v>0.11701004920157544</c:v>
                </c:pt>
                <c:pt idx="76">
                  <c:v>0.29856617292926385</c:v>
                </c:pt>
                <c:pt idx="77">
                  <c:v>0.84043352235268243</c:v>
                </c:pt>
                <c:pt idx="78">
                  <c:v>0.67944112364796083</c:v>
                </c:pt>
                <c:pt idx="79">
                  <c:v>0.41503602353599706</c:v>
                </c:pt>
                <c:pt idx="80">
                  <c:v>0.24781514417054759</c:v>
                </c:pt>
                <c:pt idx="81">
                  <c:v>0.42251260501163906</c:v>
                </c:pt>
                <c:pt idx="82">
                  <c:v>0.35551752055488761</c:v>
                </c:pt>
                <c:pt idx="83">
                  <c:v>0.57361312860867975</c:v>
                </c:pt>
                <c:pt idx="84">
                  <c:v>2.143223886036608</c:v>
                </c:pt>
                <c:pt idx="85">
                  <c:v>8.5379143752802946</c:v>
                </c:pt>
                <c:pt idx="86">
                  <c:v>0.39286778187894295</c:v>
                </c:pt>
                <c:pt idx="87">
                  <c:v>0.349602273850603</c:v>
                </c:pt>
                <c:pt idx="88">
                  <c:v>1.6056691163489734</c:v>
                </c:pt>
                <c:pt idx="89">
                  <c:v>5.3672363733507531</c:v>
                </c:pt>
                <c:pt idx="90">
                  <c:v>0.30768212096095454</c:v>
                </c:pt>
                <c:pt idx="91">
                  <c:v>1.1770938081115299</c:v>
                </c:pt>
                <c:pt idx="92">
                  <c:v>0.4640709703333436</c:v>
                </c:pt>
                <c:pt idx="93">
                  <c:v>0.82427056846119728</c:v>
                </c:pt>
                <c:pt idx="94">
                  <c:v>0.44685229579308661</c:v>
                </c:pt>
                <c:pt idx="95">
                  <c:v>0.54588356027379947</c:v>
                </c:pt>
                <c:pt idx="96">
                  <c:v>0.19298055058201477</c:v>
                </c:pt>
                <c:pt idx="97">
                  <c:v>0.18445547126732315</c:v>
                </c:pt>
                <c:pt idx="98">
                  <c:v>0.41734112660510442</c:v>
                </c:pt>
                <c:pt idx="99">
                  <c:v>1.5114275754471311</c:v>
                </c:pt>
                <c:pt idx="100">
                  <c:v>0.40591730992891406</c:v>
                </c:pt>
                <c:pt idx="101">
                  <c:v>0.42315558272846426</c:v>
                </c:pt>
                <c:pt idx="102">
                  <c:v>0.10922122414768687</c:v>
                </c:pt>
                <c:pt idx="103">
                  <c:v>0.29182637400670702</c:v>
                </c:pt>
                <c:pt idx="104">
                  <c:v>9.6953653754762711E-2</c:v>
                </c:pt>
                <c:pt idx="105">
                  <c:v>1.8173177715847471</c:v>
                </c:pt>
                <c:pt idx="106">
                  <c:v>2.4635394275616918</c:v>
                </c:pt>
                <c:pt idx="107">
                  <c:v>0.57882911678742943</c:v>
                </c:pt>
                <c:pt idx="108">
                  <c:v>0.14638142752233579</c:v>
                </c:pt>
                <c:pt idx="109">
                  <c:v>0.62024905076741665</c:v>
                </c:pt>
                <c:pt idx="110">
                  <c:v>0.40550250193119147</c:v>
                </c:pt>
                <c:pt idx="111">
                  <c:v>1.4073409378519135</c:v>
                </c:pt>
                <c:pt idx="112">
                  <c:v>19.819474361096127</c:v>
                </c:pt>
                <c:pt idx="113">
                  <c:v>58.241090826620727</c:v>
                </c:pt>
                <c:pt idx="114">
                  <c:v>6.9429798902171234</c:v>
                </c:pt>
                <c:pt idx="115">
                  <c:v>1.7626330325247839</c:v>
                </c:pt>
                <c:pt idx="116">
                  <c:v>1.1814128054216546</c:v>
                </c:pt>
                <c:pt idx="117">
                  <c:v>1.2766230818323192</c:v>
                </c:pt>
                <c:pt idx="118">
                  <c:v>2.9375754867412378</c:v>
                </c:pt>
                <c:pt idx="119">
                  <c:v>1.7225829010541673</c:v>
                </c:pt>
                <c:pt idx="120">
                  <c:v>1.0596634777425067</c:v>
                </c:pt>
                <c:pt idx="121">
                  <c:v>1.7827653126577778</c:v>
                </c:pt>
                <c:pt idx="122">
                  <c:v>0.55019381360675579</c:v>
                </c:pt>
                <c:pt idx="123">
                  <c:v>0.72341456253806047</c:v>
                </c:pt>
                <c:pt idx="124">
                  <c:v>0.71774284436484004</c:v>
                </c:pt>
                <c:pt idx="125">
                  <c:v>2.776573484257876</c:v>
                </c:pt>
                <c:pt idx="126">
                  <c:v>9.3753886271633888</c:v>
                </c:pt>
                <c:pt idx="127">
                  <c:v>19.696638542046973</c:v>
                </c:pt>
                <c:pt idx="128">
                  <c:v>1.9769020670119732</c:v>
                </c:pt>
                <c:pt idx="129">
                  <c:v>0.87017479618945859</c:v>
                </c:pt>
                <c:pt idx="130">
                  <c:v>0.52779427881769481</c:v>
                </c:pt>
                <c:pt idx="131">
                  <c:v>0.96981728191432615</c:v>
                </c:pt>
                <c:pt idx="132">
                  <c:v>0.83676730585480097</c:v>
                </c:pt>
                <c:pt idx="133">
                  <c:v>0.72544171578803573</c:v>
                </c:pt>
                <c:pt idx="134">
                  <c:v>1.560077606879875</c:v>
                </c:pt>
                <c:pt idx="135">
                  <c:v>2.5357270439023933</c:v>
                </c:pt>
                <c:pt idx="136">
                  <c:v>1.0632587863414291</c:v>
                </c:pt>
                <c:pt idx="137">
                  <c:v>0.7222184581023855</c:v>
                </c:pt>
                <c:pt idx="138">
                  <c:v>0.68510500075489944</c:v>
                </c:pt>
                <c:pt idx="139">
                  <c:v>1.1738627666796955</c:v>
                </c:pt>
                <c:pt idx="140">
                  <c:v>20.338391493249279</c:v>
                </c:pt>
                <c:pt idx="141">
                  <c:v>46.060868272241017</c:v>
                </c:pt>
                <c:pt idx="142">
                  <c:v>6.3889037152393087</c:v>
                </c:pt>
                <c:pt idx="143">
                  <c:v>0.92632164944505158</c:v>
                </c:pt>
                <c:pt idx="144">
                  <c:v>0.471804650001171</c:v>
                </c:pt>
                <c:pt idx="145">
                  <c:v>0.10596023771985001</c:v>
                </c:pt>
                <c:pt idx="146">
                  <c:v>0.31503223891446314</c:v>
                </c:pt>
                <c:pt idx="147">
                  <c:v>0.46298582376410297</c:v>
                </c:pt>
                <c:pt idx="148">
                  <c:v>0.31094000545715261</c:v>
                </c:pt>
                <c:pt idx="149">
                  <c:v>0.4369630153286686</c:v>
                </c:pt>
                <c:pt idx="150">
                  <c:v>0.73461567124491911</c:v>
                </c:pt>
                <c:pt idx="151">
                  <c:v>1.1167759266434065</c:v>
                </c:pt>
                <c:pt idx="152">
                  <c:v>0.5404120885964423</c:v>
                </c:pt>
                <c:pt idx="153">
                  <c:v>0.34886166149978037</c:v>
                </c:pt>
                <c:pt idx="154">
                  <c:v>1.130825157008817</c:v>
                </c:pt>
                <c:pt idx="155">
                  <c:v>3.7174782164727431</c:v>
                </c:pt>
                <c:pt idx="156">
                  <c:v>0.69983853214800895</c:v>
                </c:pt>
                <c:pt idx="157">
                  <c:v>0.78490069652908412</c:v>
                </c:pt>
                <c:pt idx="158">
                  <c:v>0.35413988057780543</c:v>
                </c:pt>
                <c:pt idx="159">
                  <c:v>0.98636744628770745</c:v>
                </c:pt>
                <c:pt idx="160">
                  <c:v>1.2341508028836492</c:v>
                </c:pt>
                <c:pt idx="161">
                  <c:v>0.41735505314901516</c:v>
                </c:pt>
                <c:pt idx="162">
                  <c:v>0.39616437936326643</c:v>
                </c:pt>
                <c:pt idx="163">
                  <c:v>0.27661717043924394</c:v>
                </c:pt>
                <c:pt idx="164">
                  <c:v>0.16394628288436508</c:v>
                </c:pt>
                <c:pt idx="165">
                  <c:v>0.75387216314380445</c:v>
                </c:pt>
                <c:pt idx="166">
                  <c:v>0.90100084238079359</c:v>
                </c:pt>
                <c:pt idx="167">
                  <c:v>0.55936116351903764</c:v>
                </c:pt>
                <c:pt idx="168">
                  <c:v>0.91240338603000826</c:v>
                </c:pt>
                <c:pt idx="169">
                  <c:v>2.7209211200686232</c:v>
                </c:pt>
                <c:pt idx="170">
                  <c:v>0.49217318804591692</c:v>
                </c:pt>
                <c:pt idx="171">
                  <c:v>0.19574886463443714</c:v>
                </c:pt>
                <c:pt idx="172">
                  <c:v>9.3931430578623576E-2</c:v>
                </c:pt>
                <c:pt idx="173">
                  <c:v>0.24393915891681869</c:v>
                </c:pt>
                <c:pt idx="174">
                  <c:v>0.26937936040388483</c:v>
                </c:pt>
                <c:pt idx="175">
                  <c:v>0.68754798601641787</c:v>
                </c:pt>
                <c:pt idx="176">
                  <c:v>0.89174388393345216</c:v>
                </c:pt>
                <c:pt idx="177">
                  <c:v>1.9515260031528285</c:v>
                </c:pt>
                <c:pt idx="178">
                  <c:v>0.70479996199142603</c:v>
                </c:pt>
                <c:pt idx="179">
                  <c:v>0</c:v>
                </c:pt>
                <c:pt idx="180">
                  <c:v>0.11128862003557433</c:v>
                </c:pt>
                <c:pt idx="181">
                  <c:v>60.700796400339001</c:v>
                </c:pt>
                <c:pt idx="182">
                  <c:v>88.301955628943162</c:v>
                </c:pt>
                <c:pt idx="183">
                  <c:v>15.698400543076509</c:v>
                </c:pt>
                <c:pt idx="184">
                  <c:v>4.7788042997931779</c:v>
                </c:pt>
                <c:pt idx="185">
                  <c:v>1.0171401381899858</c:v>
                </c:pt>
                <c:pt idx="186">
                  <c:v>0.1666709925724254</c:v>
                </c:pt>
                <c:pt idx="187">
                  <c:v>0.40364480271756453</c:v>
                </c:pt>
                <c:pt idx="188">
                  <c:v>0.68185772822479207</c:v>
                </c:pt>
                <c:pt idx="189">
                  <c:v>1.5751335085610139</c:v>
                </c:pt>
                <c:pt idx="190">
                  <c:v>3.5475040160243334</c:v>
                </c:pt>
                <c:pt idx="191">
                  <c:v>0.4903158963153969</c:v>
                </c:pt>
                <c:pt idx="192">
                  <c:v>3.4700402960880998</c:v>
                </c:pt>
                <c:pt idx="193">
                  <c:v>4.2730140819350577</c:v>
                </c:pt>
                <c:pt idx="194">
                  <c:v>1.7596746606698359</c:v>
                </c:pt>
                <c:pt idx="195">
                  <c:v>0.42460555416988915</c:v>
                </c:pt>
                <c:pt idx="196">
                  <c:v>0.45758364389676154</c:v>
                </c:pt>
                <c:pt idx="197">
                  <c:v>3.1368709420405883</c:v>
                </c:pt>
                <c:pt idx="198">
                  <c:v>0.67859362723359951</c:v>
                </c:pt>
                <c:pt idx="199">
                  <c:v>0.45067860504830881</c:v>
                </c:pt>
                <c:pt idx="200">
                  <c:v>0.51774070029830865</c:v>
                </c:pt>
                <c:pt idx="201">
                  <c:v>0.91628895578431646</c:v>
                </c:pt>
                <c:pt idx="202">
                  <c:v>0.276107146230956</c:v>
                </c:pt>
                <c:pt idx="203">
                  <c:v>0.2719366911092444</c:v>
                </c:pt>
                <c:pt idx="204">
                  <c:v>0.12396969482545404</c:v>
                </c:pt>
                <c:pt idx="205">
                  <c:v>0.55783002031924689</c:v>
                </c:pt>
                <c:pt idx="206">
                  <c:v>0.8728242475997654</c:v>
                </c:pt>
                <c:pt idx="207">
                  <c:v>0.14370085313476769</c:v>
                </c:pt>
                <c:pt idx="208">
                  <c:v>0.50475058564997921</c:v>
                </c:pt>
                <c:pt idx="209">
                  <c:v>0.89412831643936497</c:v>
                </c:pt>
                <c:pt idx="210">
                  <c:v>1.6179357877967842</c:v>
                </c:pt>
                <c:pt idx="211">
                  <c:v>4.6846167453171521</c:v>
                </c:pt>
                <c:pt idx="212">
                  <c:v>2.571340086139239</c:v>
                </c:pt>
                <c:pt idx="213">
                  <c:v>1.6283359161016502</c:v>
                </c:pt>
                <c:pt idx="214">
                  <c:v>0.29202825480468747</c:v>
                </c:pt>
                <c:pt idx="215">
                  <c:v>0.21528688884022654</c:v>
                </c:pt>
                <c:pt idx="216">
                  <c:v>0</c:v>
                </c:pt>
                <c:pt idx="217">
                  <c:v>0.34877697959226539</c:v>
                </c:pt>
                <c:pt idx="218">
                  <c:v>0.19310644530958021</c:v>
                </c:pt>
                <c:pt idx="219">
                  <c:v>1.2233130486654427</c:v>
                </c:pt>
                <c:pt idx="220">
                  <c:v>1.886595698679761</c:v>
                </c:pt>
                <c:pt idx="221">
                  <c:v>0.37691761686253084</c:v>
                </c:pt>
                <c:pt idx="222">
                  <c:v>0</c:v>
                </c:pt>
                <c:pt idx="223">
                  <c:v>0.2042282418013712</c:v>
                </c:pt>
                <c:pt idx="224">
                  <c:v>28.101367482566118</c:v>
                </c:pt>
                <c:pt idx="225">
                  <c:v>100</c:v>
                </c:pt>
                <c:pt idx="226">
                  <c:v>18.837194161564053</c:v>
                </c:pt>
                <c:pt idx="227">
                  <c:v>2.4737846724816444</c:v>
                </c:pt>
                <c:pt idx="228">
                  <c:v>1.7284824494690376</c:v>
                </c:pt>
                <c:pt idx="229">
                  <c:v>0.59416659447241404</c:v>
                </c:pt>
                <c:pt idx="230">
                  <c:v>0</c:v>
                </c:pt>
                <c:pt idx="231">
                  <c:v>1.4783845343746089</c:v>
                </c:pt>
                <c:pt idx="232">
                  <c:v>0.67177346322014109</c:v>
                </c:pt>
                <c:pt idx="233">
                  <c:v>0.41337049088760847</c:v>
                </c:pt>
                <c:pt idx="234">
                  <c:v>0.25117845696136065</c:v>
                </c:pt>
                <c:pt idx="235">
                  <c:v>0.52405003417041474</c:v>
                </c:pt>
                <c:pt idx="236">
                  <c:v>0.70451136146647941</c:v>
                </c:pt>
                <c:pt idx="237">
                  <c:v>0.70677739987892951</c:v>
                </c:pt>
                <c:pt idx="238">
                  <c:v>2.2200952220737755</c:v>
                </c:pt>
                <c:pt idx="239">
                  <c:v>5.00740077110179</c:v>
                </c:pt>
                <c:pt idx="240">
                  <c:v>1.2954401647992859</c:v>
                </c:pt>
                <c:pt idx="241">
                  <c:v>1.3958686861334713</c:v>
                </c:pt>
                <c:pt idx="242">
                  <c:v>0.25790434388117217</c:v>
                </c:pt>
                <c:pt idx="243">
                  <c:v>7.8395057661258205E-2</c:v>
                </c:pt>
                <c:pt idx="244">
                  <c:v>0.16305798307922395</c:v>
                </c:pt>
                <c:pt idx="245">
                  <c:v>1.5588925202409714E-2</c:v>
                </c:pt>
                <c:pt idx="246">
                  <c:v>0</c:v>
                </c:pt>
                <c:pt idx="247">
                  <c:v>0</c:v>
                </c:pt>
                <c:pt idx="248">
                  <c:v>1.0375509196782249</c:v>
                </c:pt>
                <c:pt idx="249">
                  <c:v>0.90417063065982928</c:v>
                </c:pt>
                <c:pt idx="250">
                  <c:v>1.0227491389591354</c:v>
                </c:pt>
                <c:pt idx="251">
                  <c:v>1.6649263885093668</c:v>
                </c:pt>
                <c:pt idx="252">
                  <c:v>15.573585974717721</c:v>
                </c:pt>
                <c:pt idx="253">
                  <c:v>63.146019982312474</c:v>
                </c:pt>
                <c:pt idx="254">
                  <c:v>15.563086944934915</c:v>
                </c:pt>
                <c:pt idx="255">
                  <c:v>1.8315207928749559</c:v>
                </c:pt>
                <c:pt idx="256">
                  <c:v>0.93828846701159085</c:v>
                </c:pt>
                <c:pt idx="257">
                  <c:v>0.11865103309504911</c:v>
                </c:pt>
                <c:pt idx="258">
                  <c:v>0</c:v>
                </c:pt>
                <c:pt idx="259">
                  <c:v>1.8354641922556685</c:v>
                </c:pt>
                <c:pt idx="260">
                  <c:v>1.7686308291667556</c:v>
                </c:pt>
                <c:pt idx="261">
                  <c:v>0.21472022124882359</c:v>
                </c:pt>
                <c:pt idx="262">
                  <c:v>0.3806758745295909</c:v>
                </c:pt>
                <c:pt idx="263">
                  <c:v>0.68988994109826773</c:v>
                </c:pt>
                <c:pt idx="264">
                  <c:v>2.9919389633957013E-2</c:v>
                </c:pt>
                <c:pt idx="265">
                  <c:v>0</c:v>
                </c:pt>
                <c:pt idx="266">
                  <c:v>0.8660689570118757</c:v>
                </c:pt>
                <c:pt idx="267">
                  <c:v>1.6489173388976825</c:v>
                </c:pt>
                <c:pt idx="268">
                  <c:v>1.1593866605448278</c:v>
                </c:pt>
                <c:pt idx="269">
                  <c:v>0.85019020196853856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775F-470F-87EB-BD4C5B61FF44}"/>
            </c:ext>
          </c:extLst>
        </c:ser>
        <c:ser>
          <c:idx val="37"/>
          <c:order val="37"/>
          <c:tx>
            <c:strRef>
              <c:f>'Mass Spectra pH 4 neg'!$AM$1</c:f>
              <c:strCache>
                <c:ptCount val="1"/>
              </c:strCache>
            </c:strRef>
          </c:tx>
          <c:spPr>
            <a:ln w="9525" cap="rnd">
              <a:solidFill>
                <a:srgbClr val="8064A2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neg'!$AM$2:$AM$271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7.1676130262366131</c:v>
                </c:pt>
                <c:pt idx="3">
                  <c:v>0</c:v>
                </c:pt>
                <c:pt idx="4">
                  <c:v>0</c:v>
                </c:pt>
                <c:pt idx="5">
                  <c:v>1.2754661033238908</c:v>
                </c:pt>
                <c:pt idx="6">
                  <c:v>0</c:v>
                </c:pt>
                <c:pt idx="7">
                  <c:v>0.33498991911250675</c:v>
                </c:pt>
                <c:pt idx="8">
                  <c:v>9.4176078074605415E-2</c:v>
                </c:pt>
                <c:pt idx="9">
                  <c:v>0.21412211766180031</c:v>
                </c:pt>
                <c:pt idx="10">
                  <c:v>3.0717851237709998E-2</c:v>
                </c:pt>
                <c:pt idx="11">
                  <c:v>3.1382630468177646</c:v>
                </c:pt>
                <c:pt idx="12">
                  <c:v>5.7570373396101848</c:v>
                </c:pt>
                <c:pt idx="13">
                  <c:v>3.2039457706495402</c:v>
                </c:pt>
                <c:pt idx="14">
                  <c:v>0.2993357908098066</c:v>
                </c:pt>
                <c:pt idx="15">
                  <c:v>9.8948911359639009</c:v>
                </c:pt>
                <c:pt idx="16">
                  <c:v>28.113054100632194</c:v>
                </c:pt>
                <c:pt idx="17">
                  <c:v>0.2671459147904427</c:v>
                </c:pt>
                <c:pt idx="18">
                  <c:v>0</c:v>
                </c:pt>
                <c:pt idx="19">
                  <c:v>6.8283452741991456E-3</c:v>
                </c:pt>
                <c:pt idx="20">
                  <c:v>3.2247529999169799E-2</c:v>
                </c:pt>
                <c:pt idx="21">
                  <c:v>1.5873167353653704E-2</c:v>
                </c:pt>
                <c:pt idx="22">
                  <c:v>5.7884868605575695E-3</c:v>
                </c:pt>
                <c:pt idx="23">
                  <c:v>4.6591515111678049E-2</c:v>
                </c:pt>
                <c:pt idx="24">
                  <c:v>1.3896611241440468E-2</c:v>
                </c:pt>
                <c:pt idx="25">
                  <c:v>0.13304444085954809</c:v>
                </c:pt>
                <c:pt idx="26">
                  <c:v>3.8969001727216679E-2</c:v>
                </c:pt>
                <c:pt idx="27">
                  <c:v>0.58239638385521275</c:v>
                </c:pt>
                <c:pt idx="28">
                  <c:v>3.1526981387158339</c:v>
                </c:pt>
                <c:pt idx="29">
                  <c:v>65.451607961088115</c:v>
                </c:pt>
                <c:pt idx="30">
                  <c:v>2.50229467023909</c:v>
                </c:pt>
                <c:pt idx="31">
                  <c:v>1.5171442468890532</c:v>
                </c:pt>
                <c:pt idx="32">
                  <c:v>13.770030640792223</c:v>
                </c:pt>
                <c:pt idx="33">
                  <c:v>0.11473240130839008</c:v>
                </c:pt>
                <c:pt idx="34">
                  <c:v>0.37075361850382332</c:v>
                </c:pt>
                <c:pt idx="35">
                  <c:v>0.21106262243331075</c:v>
                </c:pt>
                <c:pt idx="36">
                  <c:v>5.462396564230055E-2</c:v>
                </c:pt>
                <c:pt idx="37">
                  <c:v>9.3600029788427949E-2</c:v>
                </c:pt>
                <c:pt idx="38">
                  <c:v>5.6772455488825042E-2</c:v>
                </c:pt>
                <c:pt idx="39">
                  <c:v>0.38471033943925953</c:v>
                </c:pt>
                <c:pt idx="40">
                  <c:v>8.0722167519142671E-2</c:v>
                </c:pt>
                <c:pt idx="41">
                  <c:v>0.39518620861273962</c:v>
                </c:pt>
                <c:pt idx="42">
                  <c:v>0.14409834772184565</c:v>
                </c:pt>
                <c:pt idx="43">
                  <c:v>1.7715095541801045</c:v>
                </c:pt>
                <c:pt idx="44">
                  <c:v>0.19474390633459898</c:v>
                </c:pt>
                <c:pt idx="45">
                  <c:v>0.81494123441500843</c:v>
                </c:pt>
                <c:pt idx="46">
                  <c:v>4.2810799506289826E-2</c:v>
                </c:pt>
                <c:pt idx="47">
                  <c:v>4.6618051217584978E-2</c:v>
                </c:pt>
                <c:pt idx="48">
                  <c:v>0</c:v>
                </c:pt>
                <c:pt idx="49">
                  <c:v>0.28405728529671542</c:v>
                </c:pt>
                <c:pt idx="50">
                  <c:v>0</c:v>
                </c:pt>
                <c:pt idx="51">
                  <c:v>0.37841071702184709</c:v>
                </c:pt>
                <c:pt idx="52">
                  <c:v>0.10384112852045911</c:v>
                </c:pt>
                <c:pt idx="53">
                  <c:v>0.85152080556920717</c:v>
                </c:pt>
                <c:pt idx="54">
                  <c:v>0.14820624801907492</c:v>
                </c:pt>
                <c:pt idx="55">
                  <c:v>1.5155281246156995</c:v>
                </c:pt>
                <c:pt idx="56">
                  <c:v>1.3899221758939242</c:v>
                </c:pt>
                <c:pt idx="57">
                  <c:v>10.88049781809392</c:v>
                </c:pt>
                <c:pt idx="58">
                  <c:v>0.57366653585318872</c:v>
                </c:pt>
                <c:pt idx="59">
                  <c:v>2.3768635734287873</c:v>
                </c:pt>
                <c:pt idx="60">
                  <c:v>0.17660232229168618</c:v>
                </c:pt>
                <c:pt idx="61">
                  <c:v>0.6954769885014066</c:v>
                </c:pt>
                <c:pt idx="62">
                  <c:v>0.63800737183381739</c:v>
                </c:pt>
                <c:pt idx="63">
                  <c:v>1.6370702495776868</c:v>
                </c:pt>
                <c:pt idx="64">
                  <c:v>0.24854018806005893</c:v>
                </c:pt>
                <c:pt idx="65">
                  <c:v>0.39073438269633592</c:v>
                </c:pt>
                <c:pt idx="66">
                  <c:v>7.7093508861226678E-2</c:v>
                </c:pt>
                <c:pt idx="67">
                  <c:v>0.52700087847031751</c:v>
                </c:pt>
                <c:pt idx="68">
                  <c:v>0.38662901039290459</c:v>
                </c:pt>
                <c:pt idx="69">
                  <c:v>0.52535921803467689</c:v>
                </c:pt>
                <c:pt idx="70">
                  <c:v>2.1128684362111776</c:v>
                </c:pt>
                <c:pt idx="71">
                  <c:v>13.734008132585869</c:v>
                </c:pt>
                <c:pt idx="72">
                  <c:v>0.95657917488642807</c:v>
                </c:pt>
                <c:pt idx="73">
                  <c:v>0.13827661751351053</c:v>
                </c:pt>
                <c:pt idx="74">
                  <c:v>5.7995363934755038E-2</c:v>
                </c:pt>
                <c:pt idx="75">
                  <c:v>0.23259524552648272</c:v>
                </c:pt>
                <c:pt idx="76">
                  <c:v>0.18198907065410905</c:v>
                </c:pt>
                <c:pt idx="77">
                  <c:v>0.55639223577911834</c:v>
                </c:pt>
                <c:pt idx="78">
                  <c:v>0.51893751240652308</c:v>
                </c:pt>
                <c:pt idx="79">
                  <c:v>0.38331464081683214</c:v>
                </c:pt>
                <c:pt idx="80">
                  <c:v>0.31036551842971949</c:v>
                </c:pt>
                <c:pt idx="81">
                  <c:v>0.70578097017632857</c:v>
                </c:pt>
                <c:pt idx="82">
                  <c:v>0.29043066702465442</c:v>
                </c:pt>
                <c:pt idx="83">
                  <c:v>0.70591660852872418</c:v>
                </c:pt>
                <c:pt idx="84">
                  <c:v>1.7249503212713921</c:v>
                </c:pt>
                <c:pt idx="85">
                  <c:v>9.51249704328254</c:v>
                </c:pt>
                <c:pt idx="86">
                  <c:v>0.74120838165190683</c:v>
                </c:pt>
                <c:pt idx="87">
                  <c:v>0.30443778972770313</c:v>
                </c:pt>
                <c:pt idx="88">
                  <c:v>1.6287051907485859</c:v>
                </c:pt>
                <c:pt idx="89">
                  <c:v>6.0640289817852588</c:v>
                </c:pt>
                <c:pt idx="90">
                  <c:v>0.35818472446171629</c:v>
                </c:pt>
                <c:pt idx="91">
                  <c:v>0.8934329296141077</c:v>
                </c:pt>
                <c:pt idx="92">
                  <c:v>0.30764764820950374</c:v>
                </c:pt>
                <c:pt idx="93">
                  <c:v>0.54205334809240646</c:v>
                </c:pt>
                <c:pt idx="94">
                  <c:v>0.72267054150069543</c:v>
                </c:pt>
                <c:pt idx="95">
                  <c:v>0.5750434257504724</c:v>
                </c:pt>
                <c:pt idx="96">
                  <c:v>0.43949978531707395</c:v>
                </c:pt>
                <c:pt idx="97">
                  <c:v>0.81018712900845236</c:v>
                </c:pt>
                <c:pt idx="98">
                  <c:v>0.75377477184613795</c:v>
                </c:pt>
                <c:pt idx="99">
                  <c:v>1.9668549188526991</c:v>
                </c:pt>
                <c:pt idx="100">
                  <c:v>0.32694490827335243</c:v>
                </c:pt>
                <c:pt idx="101">
                  <c:v>0.41947192049476989</c:v>
                </c:pt>
                <c:pt idx="102">
                  <c:v>9.2929077216717337E-2</c:v>
                </c:pt>
                <c:pt idx="103">
                  <c:v>0</c:v>
                </c:pt>
                <c:pt idx="104">
                  <c:v>0.15557678604289787</c:v>
                </c:pt>
                <c:pt idx="105">
                  <c:v>1.8102589540085829</c:v>
                </c:pt>
                <c:pt idx="106">
                  <c:v>2.349737397255542</c:v>
                </c:pt>
                <c:pt idx="107">
                  <c:v>0.60748326041869027</c:v>
                </c:pt>
                <c:pt idx="108">
                  <c:v>0.40583181466329044</c:v>
                </c:pt>
                <c:pt idx="109">
                  <c:v>0.57580549781334756</c:v>
                </c:pt>
                <c:pt idx="110">
                  <c:v>0.54363844053485699</c:v>
                </c:pt>
                <c:pt idx="111">
                  <c:v>1.5212083715239153</c:v>
                </c:pt>
                <c:pt idx="112">
                  <c:v>20.830654285607945</c:v>
                </c:pt>
                <c:pt idx="113">
                  <c:v>74.610058269505998</c:v>
                </c:pt>
                <c:pt idx="114">
                  <c:v>8.1834440328045979</c:v>
                </c:pt>
                <c:pt idx="115">
                  <c:v>1.5432913003441564</c:v>
                </c:pt>
                <c:pt idx="116">
                  <c:v>0.61237300064537747</c:v>
                </c:pt>
                <c:pt idx="117">
                  <c:v>1.1631042659764255</c:v>
                </c:pt>
                <c:pt idx="118">
                  <c:v>2.451033344192878</c:v>
                </c:pt>
                <c:pt idx="119">
                  <c:v>1.4574907439805374</c:v>
                </c:pt>
                <c:pt idx="120">
                  <c:v>1.4211160320573999</c:v>
                </c:pt>
                <c:pt idx="121">
                  <c:v>2.2186119787308165</c:v>
                </c:pt>
                <c:pt idx="122">
                  <c:v>0.62840495364556004</c:v>
                </c:pt>
                <c:pt idx="123">
                  <c:v>1.2527028629615919</c:v>
                </c:pt>
                <c:pt idx="124">
                  <c:v>0.59791829814554975</c:v>
                </c:pt>
                <c:pt idx="125">
                  <c:v>2.39332384552899</c:v>
                </c:pt>
                <c:pt idx="126">
                  <c:v>8.4755221272392003</c:v>
                </c:pt>
                <c:pt idx="127">
                  <c:v>20.411439546925326</c:v>
                </c:pt>
                <c:pt idx="128">
                  <c:v>2.8491597216235096</c:v>
                </c:pt>
                <c:pt idx="129">
                  <c:v>1.1911667578365348</c:v>
                </c:pt>
                <c:pt idx="130">
                  <c:v>0.52749828485562344</c:v>
                </c:pt>
                <c:pt idx="131">
                  <c:v>0.77282780538729667</c:v>
                </c:pt>
                <c:pt idx="132">
                  <c:v>0.72771423296997262</c:v>
                </c:pt>
                <c:pt idx="133">
                  <c:v>1.1950865062471689</c:v>
                </c:pt>
                <c:pt idx="134">
                  <c:v>1.5764309120697724</c:v>
                </c:pt>
                <c:pt idx="135">
                  <c:v>1.7085458890435368</c:v>
                </c:pt>
                <c:pt idx="136">
                  <c:v>0.85395672084009566</c:v>
                </c:pt>
                <c:pt idx="137">
                  <c:v>1.1772750252841331</c:v>
                </c:pt>
                <c:pt idx="138">
                  <c:v>0.62625774295303704</c:v>
                </c:pt>
                <c:pt idx="139">
                  <c:v>1.39872749097697</c:v>
                </c:pt>
                <c:pt idx="140">
                  <c:v>19.83953098995843</c:v>
                </c:pt>
                <c:pt idx="141">
                  <c:v>54.576923089622149</c:v>
                </c:pt>
                <c:pt idx="142">
                  <c:v>6.3038459560147508</c:v>
                </c:pt>
                <c:pt idx="143">
                  <c:v>1.1542558680292085</c:v>
                </c:pt>
                <c:pt idx="144">
                  <c:v>0.42091901292375083</c:v>
                </c:pt>
                <c:pt idx="145">
                  <c:v>7.740960261358106E-3</c:v>
                </c:pt>
                <c:pt idx="146">
                  <c:v>0.21100021518619405</c:v>
                </c:pt>
                <c:pt idx="147">
                  <c:v>0.51497218803879596</c:v>
                </c:pt>
                <c:pt idx="148">
                  <c:v>0.42879736564919407</c:v>
                </c:pt>
                <c:pt idx="149">
                  <c:v>0.29030796366436246</c:v>
                </c:pt>
                <c:pt idx="150">
                  <c:v>0.98870184426105212</c:v>
                </c:pt>
                <c:pt idx="151">
                  <c:v>1.8590491573919836</c:v>
                </c:pt>
                <c:pt idx="152">
                  <c:v>0.54580076963303392</c:v>
                </c:pt>
                <c:pt idx="153">
                  <c:v>0.53468695583922898</c:v>
                </c:pt>
                <c:pt idx="154">
                  <c:v>1.4127619659497581</c:v>
                </c:pt>
                <c:pt idx="155">
                  <c:v>3.8784627925271207</c:v>
                </c:pt>
                <c:pt idx="156">
                  <c:v>0.78979882048858374</c:v>
                </c:pt>
                <c:pt idx="157">
                  <c:v>0.81416362972264222</c:v>
                </c:pt>
                <c:pt idx="158">
                  <c:v>0.34188928155334808</c:v>
                </c:pt>
                <c:pt idx="159">
                  <c:v>1.3104524005744487</c:v>
                </c:pt>
                <c:pt idx="160">
                  <c:v>0.9210793685031412</c:v>
                </c:pt>
                <c:pt idx="161">
                  <c:v>0.28017376842364589</c:v>
                </c:pt>
                <c:pt idx="162">
                  <c:v>0.340593267212986</c:v>
                </c:pt>
                <c:pt idx="163">
                  <c:v>0.22726955482277894</c:v>
                </c:pt>
                <c:pt idx="164">
                  <c:v>0.21633897131216201</c:v>
                </c:pt>
                <c:pt idx="165">
                  <c:v>0.45714495000518857</c:v>
                </c:pt>
                <c:pt idx="166">
                  <c:v>0.64651421083136673</c:v>
                </c:pt>
                <c:pt idx="167">
                  <c:v>0.82816133910065726</c:v>
                </c:pt>
                <c:pt idx="168">
                  <c:v>0.66553067853518078</c:v>
                </c:pt>
                <c:pt idx="169">
                  <c:v>2.7607072081904755</c:v>
                </c:pt>
                <c:pt idx="170">
                  <c:v>0.34009049779672917</c:v>
                </c:pt>
                <c:pt idx="171">
                  <c:v>0.42803081314685149</c:v>
                </c:pt>
                <c:pt idx="172">
                  <c:v>0.22610037179387571</c:v>
                </c:pt>
                <c:pt idx="173">
                  <c:v>0.25224142730677857</c:v>
                </c:pt>
                <c:pt idx="174">
                  <c:v>8.0612713996921492E-2</c:v>
                </c:pt>
                <c:pt idx="175">
                  <c:v>0.70871546633661775</c:v>
                </c:pt>
                <c:pt idx="176">
                  <c:v>1.0392529818230576</c:v>
                </c:pt>
                <c:pt idx="177">
                  <c:v>1.7656897057721592</c:v>
                </c:pt>
                <c:pt idx="178">
                  <c:v>0.27741167726493171</c:v>
                </c:pt>
                <c:pt idx="179">
                  <c:v>0</c:v>
                </c:pt>
                <c:pt idx="180">
                  <c:v>0</c:v>
                </c:pt>
                <c:pt idx="181">
                  <c:v>46.759062210374893</c:v>
                </c:pt>
                <c:pt idx="182">
                  <c:v>75.066213423926001</c:v>
                </c:pt>
                <c:pt idx="183">
                  <c:v>14.137114786436333</c:v>
                </c:pt>
                <c:pt idx="184">
                  <c:v>3.7370748421258839</c:v>
                </c:pt>
                <c:pt idx="185">
                  <c:v>0.61445741216765637</c:v>
                </c:pt>
                <c:pt idx="186">
                  <c:v>0.30144727982332947</c:v>
                </c:pt>
                <c:pt idx="187">
                  <c:v>0.65364067121478453</c:v>
                </c:pt>
                <c:pt idx="188">
                  <c:v>1.2567086837328176</c:v>
                </c:pt>
                <c:pt idx="189">
                  <c:v>2.1837494727251001</c:v>
                </c:pt>
                <c:pt idx="190">
                  <c:v>3.4408293769343667</c:v>
                </c:pt>
                <c:pt idx="191">
                  <c:v>0.42443748730258868</c:v>
                </c:pt>
                <c:pt idx="192">
                  <c:v>2.8953006630021036</c:v>
                </c:pt>
                <c:pt idx="193">
                  <c:v>5.1017867589524126</c:v>
                </c:pt>
                <c:pt idx="194">
                  <c:v>2.6322415287869307</c:v>
                </c:pt>
                <c:pt idx="195">
                  <c:v>0.47988379824030386</c:v>
                </c:pt>
                <c:pt idx="196">
                  <c:v>0.63768795901871922</c:v>
                </c:pt>
                <c:pt idx="197">
                  <c:v>3.1010841559268219</c:v>
                </c:pt>
                <c:pt idx="198">
                  <c:v>1.0001067629383169</c:v>
                </c:pt>
                <c:pt idx="199">
                  <c:v>0.39562649133230315</c:v>
                </c:pt>
                <c:pt idx="200">
                  <c:v>0.63869948498575979</c:v>
                </c:pt>
                <c:pt idx="201">
                  <c:v>0.36122803870577314</c:v>
                </c:pt>
                <c:pt idx="202">
                  <c:v>0.3983209155975681</c:v>
                </c:pt>
                <c:pt idx="203">
                  <c:v>0.78259932617401906</c:v>
                </c:pt>
                <c:pt idx="204">
                  <c:v>0.35021406867311217</c:v>
                </c:pt>
                <c:pt idx="205">
                  <c:v>0.55939674715568055</c:v>
                </c:pt>
                <c:pt idx="206">
                  <c:v>0.30897158425217264</c:v>
                </c:pt>
                <c:pt idx="207">
                  <c:v>0.52832965128934239</c:v>
                </c:pt>
                <c:pt idx="208">
                  <c:v>0.58535462805809368</c:v>
                </c:pt>
                <c:pt idx="209">
                  <c:v>0.85542419063569686</c:v>
                </c:pt>
                <c:pt idx="210">
                  <c:v>1.2351407033637452</c:v>
                </c:pt>
                <c:pt idx="211">
                  <c:v>4.1967836997738228</c:v>
                </c:pt>
                <c:pt idx="212">
                  <c:v>1.9168404213215298</c:v>
                </c:pt>
                <c:pt idx="213">
                  <c:v>1.8762472054843697</c:v>
                </c:pt>
                <c:pt idx="214">
                  <c:v>0.2857773360516877</c:v>
                </c:pt>
                <c:pt idx="215">
                  <c:v>0.13439896630726628</c:v>
                </c:pt>
                <c:pt idx="216">
                  <c:v>3.1195257892307458E-2</c:v>
                </c:pt>
                <c:pt idx="217">
                  <c:v>0.16258506183319149</c:v>
                </c:pt>
                <c:pt idx="218">
                  <c:v>0.38676593570191398</c:v>
                </c:pt>
                <c:pt idx="219">
                  <c:v>1.9703737355448092</c:v>
                </c:pt>
                <c:pt idx="220">
                  <c:v>4.3597129352754678</c:v>
                </c:pt>
                <c:pt idx="221">
                  <c:v>1.3598478151944022</c:v>
                </c:pt>
                <c:pt idx="222">
                  <c:v>1.127275694186858</c:v>
                </c:pt>
                <c:pt idx="223">
                  <c:v>1.797740250430901</c:v>
                </c:pt>
                <c:pt idx="224">
                  <c:v>27.554654603245542</c:v>
                </c:pt>
                <c:pt idx="225">
                  <c:v>100</c:v>
                </c:pt>
                <c:pt idx="226">
                  <c:v>19.493485241693993</c:v>
                </c:pt>
                <c:pt idx="227">
                  <c:v>1.7851040053429983</c:v>
                </c:pt>
                <c:pt idx="228">
                  <c:v>1.7811844076071432</c:v>
                </c:pt>
                <c:pt idx="229">
                  <c:v>1.1114123920771286</c:v>
                </c:pt>
                <c:pt idx="230">
                  <c:v>0.42143385545972872</c:v>
                </c:pt>
                <c:pt idx="231">
                  <c:v>1.5093733274945049</c:v>
                </c:pt>
                <c:pt idx="232">
                  <c:v>1.0431007450685905</c:v>
                </c:pt>
                <c:pt idx="233">
                  <c:v>0.12472258525518815</c:v>
                </c:pt>
                <c:pt idx="234">
                  <c:v>0.48105545622632806</c:v>
                </c:pt>
                <c:pt idx="235">
                  <c:v>0.42154285347807285</c:v>
                </c:pt>
                <c:pt idx="236">
                  <c:v>0.19792702853130018</c:v>
                </c:pt>
                <c:pt idx="237">
                  <c:v>0.35296788927323564</c:v>
                </c:pt>
                <c:pt idx="238">
                  <c:v>1.1609839346520445</c:v>
                </c:pt>
                <c:pt idx="239">
                  <c:v>5.299744184828497</c:v>
                </c:pt>
                <c:pt idx="240">
                  <c:v>1.7386988463571442</c:v>
                </c:pt>
                <c:pt idx="241">
                  <c:v>1.3986961617998843</c:v>
                </c:pt>
                <c:pt idx="242">
                  <c:v>0.13202500857885702</c:v>
                </c:pt>
                <c:pt idx="243">
                  <c:v>0.31684596423517747</c:v>
                </c:pt>
                <c:pt idx="244">
                  <c:v>0.15796704501087144</c:v>
                </c:pt>
                <c:pt idx="245">
                  <c:v>0.26922500740870908</c:v>
                </c:pt>
                <c:pt idx="246">
                  <c:v>0</c:v>
                </c:pt>
                <c:pt idx="247">
                  <c:v>0</c:v>
                </c:pt>
                <c:pt idx="248">
                  <c:v>0.19716480610996973</c:v>
                </c:pt>
                <c:pt idx="249">
                  <c:v>0.68553978608740995</c:v>
                </c:pt>
                <c:pt idx="250">
                  <c:v>3.1171915400527443</c:v>
                </c:pt>
                <c:pt idx="251">
                  <c:v>3.2801028273308908</c:v>
                </c:pt>
                <c:pt idx="252">
                  <c:v>13.473384530364575</c:v>
                </c:pt>
                <c:pt idx="253">
                  <c:v>64.597278568063871</c:v>
                </c:pt>
                <c:pt idx="254">
                  <c:v>12.733909267894985</c:v>
                </c:pt>
                <c:pt idx="255">
                  <c:v>2.57482381504638</c:v>
                </c:pt>
                <c:pt idx="256">
                  <c:v>0.29892681586286546</c:v>
                </c:pt>
                <c:pt idx="257">
                  <c:v>0.22877885663938066</c:v>
                </c:pt>
                <c:pt idx="258">
                  <c:v>9.6737915758012133E-2</c:v>
                </c:pt>
                <c:pt idx="259">
                  <c:v>2.3197038259792588</c:v>
                </c:pt>
                <c:pt idx="260">
                  <c:v>2.0475370514823421</c:v>
                </c:pt>
                <c:pt idx="261">
                  <c:v>0</c:v>
                </c:pt>
                <c:pt idx="262">
                  <c:v>0.39129578315875818</c:v>
                </c:pt>
                <c:pt idx="263">
                  <c:v>0.751649421016651</c:v>
                </c:pt>
                <c:pt idx="264">
                  <c:v>0.20202759484706365</c:v>
                </c:pt>
                <c:pt idx="265">
                  <c:v>0.27807177334458044</c:v>
                </c:pt>
                <c:pt idx="266">
                  <c:v>1.2254098099906046</c:v>
                </c:pt>
                <c:pt idx="267">
                  <c:v>2.7648293977075937</c:v>
                </c:pt>
                <c:pt idx="268">
                  <c:v>0.95352099039143334</c:v>
                </c:pt>
                <c:pt idx="269">
                  <c:v>0.97018790936453569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775F-470F-87EB-BD4C5B61FF44}"/>
            </c:ext>
          </c:extLst>
        </c:ser>
        <c:ser>
          <c:idx val="38"/>
          <c:order val="38"/>
          <c:tx>
            <c:strRef>
              <c:f>'Mass Spectra pH 4 neg'!$AN$1</c:f>
              <c:strCache>
                <c:ptCount val="1"/>
              </c:strCache>
            </c:strRef>
          </c:tx>
          <c:spPr>
            <a:ln w="9525" cap="rnd">
              <a:solidFill>
                <a:srgbClr val="8064A2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neg'!$AN$2:$AN$271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10.145777331130965</c:v>
                </c:pt>
                <c:pt idx="3">
                  <c:v>0</c:v>
                </c:pt>
                <c:pt idx="4">
                  <c:v>6.7604350468847524E-2</c:v>
                </c:pt>
                <c:pt idx="5">
                  <c:v>1.107504284913152</c:v>
                </c:pt>
                <c:pt idx="6">
                  <c:v>0</c:v>
                </c:pt>
                <c:pt idx="7">
                  <c:v>0.30135258367068651</c:v>
                </c:pt>
                <c:pt idx="8">
                  <c:v>0</c:v>
                </c:pt>
                <c:pt idx="9">
                  <c:v>5.6047535254686899E-2</c:v>
                </c:pt>
                <c:pt idx="10">
                  <c:v>0</c:v>
                </c:pt>
                <c:pt idx="11">
                  <c:v>3.560648709725367</c:v>
                </c:pt>
                <c:pt idx="12">
                  <c:v>5.9176399337910031</c:v>
                </c:pt>
                <c:pt idx="13">
                  <c:v>3.916185704830168</c:v>
                </c:pt>
                <c:pt idx="14">
                  <c:v>0</c:v>
                </c:pt>
                <c:pt idx="15">
                  <c:v>8.2259170857158139</c:v>
                </c:pt>
                <c:pt idx="16">
                  <c:v>25.49415074913982</c:v>
                </c:pt>
                <c:pt idx="17">
                  <c:v>0.15780370079885564</c:v>
                </c:pt>
                <c:pt idx="18">
                  <c:v>5.0209778027250858E-2</c:v>
                </c:pt>
                <c:pt idx="19">
                  <c:v>5.6155538087944754E-2</c:v>
                </c:pt>
                <c:pt idx="20">
                  <c:v>0</c:v>
                </c:pt>
                <c:pt idx="21">
                  <c:v>8.8105291341070507E-2</c:v>
                </c:pt>
                <c:pt idx="22">
                  <c:v>3.7215229733930891E-2</c:v>
                </c:pt>
                <c:pt idx="23">
                  <c:v>9.3064031035690845E-2</c:v>
                </c:pt>
                <c:pt idx="24">
                  <c:v>4.5665595711558904E-3</c:v>
                </c:pt>
                <c:pt idx="25">
                  <c:v>0</c:v>
                </c:pt>
                <c:pt idx="26">
                  <c:v>1.0816662451457609E-2</c:v>
                </c:pt>
                <c:pt idx="27">
                  <c:v>0.80600025717738399</c:v>
                </c:pt>
                <c:pt idx="28">
                  <c:v>3.073224385518206</c:v>
                </c:pt>
                <c:pt idx="29">
                  <c:v>54.285129745728</c:v>
                </c:pt>
                <c:pt idx="30">
                  <c:v>1.7836778368237154</c:v>
                </c:pt>
                <c:pt idx="31">
                  <c:v>0.59357378467164279</c:v>
                </c:pt>
                <c:pt idx="32">
                  <c:v>4.7795009325002296</c:v>
                </c:pt>
                <c:pt idx="33">
                  <c:v>0</c:v>
                </c:pt>
                <c:pt idx="34">
                  <c:v>0</c:v>
                </c:pt>
                <c:pt idx="35">
                  <c:v>7.0927155571520448E-2</c:v>
                </c:pt>
                <c:pt idx="36">
                  <c:v>0</c:v>
                </c:pt>
                <c:pt idx="37">
                  <c:v>0</c:v>
                </c:pt>
                <c:pt idx="38">
                  <c:v>5.7472830815404302E-2</c:v>
                </c:pt>
                <c:pt idx="39">
                  <c:v>0.27473527046152191</c:v>
                </c:pt>
                <c:pt idx="40">
                  <c:v>3.6281661438579887E-2</c:v>
                </c:pt>
                <c:pt idx="41">
                  <c:v>0.30260422257425573</c:v>
                </c:pt>
                <c:pt idx="42">
                  <c:v>0.15456724083716272</c:v>
                </c:pt>
                <c:pt idx="43">
                  <c:v>1.554550439069011</c:v>
                </c:pt>
                <c:pt idx="44">
                  <c:v>0.17452792329442135</c:v>
                </c:pt>
                <c:pt idx="45">
                  <c:v>0.87706741813957334</c:v>
                </c:pt>
                <c:pt idx="46">
                  <c:v>0</c:v>
                </c:pt>
                <c:pt idx="47">
                  <c:v>3.7310504110859434E-2</c:v>
                </c:pt>
                <c:pt idx="48">
                  <c:v>0</c:v>
                </c:pt>
                <c:pt idx="49">
                  <c:v>0.18032407512214604</c:v>
                </c:pt>
                <c:pt idx="50">
                  <c:v>0.13001616893891813</c:v>
                </c:pt>
                <c:pt idx="51">
                  <c:v>0</c:v>
                </c:pt>
                <c:pt idx="52">
                  <c:v>0.18285211414213567</c:v>
                </c:pt>
                <c:pt idx="53">
                  <c:v>0.73603124978902379</c:v>
                </c:pt>
                <c:pt idx="54">
                  <c:v>0.36289372995406721</c:v>
                </c:pt>
                <c:pt idx="55">
                  <c:v>1.3487264536337618</c:v>
                </c:pt>
                <c:pt idx="56">
                  <c:v>1.3217492305433762</c:v>
                </c:pt>
                <c:pt idx="57">
                  <c:v>11.763011930885265</c:v>
                </c:pt>
                <c:pt idx="58">
                  <c:v>0.25225226618537178</c:v>
                </c:pt>
                <c:pt idx="59">
                  <c:v>2.3161674486130335</c:v>
                </c:pt>
                <c:pt idx="60">
                  <c:v>0</c:v>
                </c:pt>
                <c:pt idx="61">
                  <c:v>0.6717255189215785</c:v>
                </c:pt>
                <c:pt idx="62">
                  <c:v>0.28739638287877045</c:v>
                </c:pt>
                <c:pt idx="63">
                  <c:v>1.4157569020501246</c:v>
                </c:pt>
                <c:pt idx="64">
                  <c:v>0.40751560994577285</c:v>
                </c:pt>
                <c:pt idx="65">
                  <c:v>0.21618038402513098</c:v>
                </c:pt>
                <c:pt idx="66">
                  <c:v>0.21484799298226748</c:v>
                </c:pt>
                <c:pt idx="67">
                  <c:v>0.5337689779219903</c:v>
                </c:pt>
                <c:pt idx="68">
                  <c:v>8.5660909994265233E-2</c:v>
                </c:pt>
                <c:pt idx="69">
                  <c:v>0.75402155976058971</c:v>
                </c:pt>
                <c:pt idx="70">
                  <c:v>2.1609894492576043</c:v>
                </c:pt>
                <c:pt idx="71">
                  <c:v>13.675179016061648</c:v>
                </c:pt>
                <c:pt idx="72">
                  <c:v>0.884064788608525</c:v>
                </c:pt>
                <c:pt idx="73">
                  <c:v>0.25341654938585717</c:v>
                </c:pt>
                <c:pt idx="74">
                  <c:v>0</c:v>
                </c:pt>
                <c:pt idx="75">
                  <c:v>0.28049167658502444</c:v>
                </c:pt>
                <c:pt idx="76">
                  <c:v>0.12893972517839727</c:v>
                </c:pt>
                <c:pt idx="77">
                  <c:v>0.72722703754693263</c:v>
                </c:pt>
                <c:pt idx="78">
                  <c:v>0.69972581591139948</c:v>
                </c:pt>
                <c:pt idx="79">
                  <c:v>0.2777213581382198</c:v>
                </c:pt>
                <c:pt idx="80">
                  <c:v>3.6305992927563459E-2</c:v>
                </c:pt>
                <c:pt idx="81">
                  <c:v>0.43928905892762493</c:v>
                </c:pt>
                <c:pt idx="82">
                  <c:v>0.14649655344235388</c:v>
                </c:pt>
                <c:pt idx="83">
                  <c:v>0.61177019743581929</c:v>
                </c:pt>
                <c:pt idx="84">
                  <c:v>1.6248679271851192</c:v>
                </c:pt>
                <c:pt idx="85">
                  <c:v>8.3342450754178472</c:v>
                </c:pt>
                <c:pt idx="86">
                  <c:v>0.44409337908099827</c:v>
                </c:pt>
                <c:pt idx="87">
                  <c:v>0.1238413066734812</c:v>
                </c:pt>
                <c:pt idx="88">
                  <c:v>1.5722392809338737</c:v>
                </c:pt>
                <c:pt idx="89">
                  <c:v>5.095968813815535</c:v>
                </c:pt>
                <c:pt idx="90">
                  <c:v>0.85815198152673466</c:v>
                </c:pt>
                <c:pt idx="91">
                  <c:v>1.3015808878877908</c:v>
                </c:pt>
                <c:pt idx="92">
                  <c:v>0.32196655119665846</c:v>
                </c:pt>
                <c:pt idx="93">
                  <c:v>0.38840176425149248</c:v>
                </c:pt>
                <c:pt idx="94">
                  <c:v>6.3088925474499249E-2</c:v>
                </c:pt>
                <c:pt idx="95">
                  <c:v>0.13337447847317066</c:v>
                </c:pt>
                <c:pt idx="96">
                  <c:v>0.14289107822613914</c:v>
                </c:pt>
                <c:pt idx="97">
                  <c:v>0.59547428391013668</c:v>
                </c:pt>
                <c:pt idx="98">
                  <c:v>0.64817533591701015</c:v>
                </c:pt>
                <c:pt idx="99">
                  <c:v>1.6754972220233966</c:v>
                </c:pt>
                <c:pt idx="100">
                  <c:v>0.45470285384118597</c:v>
                </c:pt>
                <c:pt idx="101">
                  <c:v>0.57783742471792621</c:v>
                </c:pt>
                <c:pt idx="102">
                  <c:v>4.9501482383530596E-2</c:v>
                </c:pt>
                <c:pt idx="103">
                  <c:v>0.36594833316781838</c:v>
                </c:pt>
                <c:pt idx="104">
                  <c:v>0.15351384476481103</c:v>
                </c:pt>
                <c:pt idx="105">
                  <c:v>1.7597604144636605</c:v>
                </c:pt>
                <c:pt idx="106">
                  <c:v>2.1943109692839342</c:v>
                </c:pt>
                <c:pt idx="107">
                  <c:v>1.0894725855328953</c:v>
                </c:pt>
                <c:pt idx="108">
                  <c:v>0.40273149798292662</c:v>
                </c:pt>
                <c:pt idx="109">
                  <c:v>0.34054953814390265</c:v>
                </c:pt>
                <c:pt idx="110">
                  <c:v>0</c:v>
                </c:pt>
                <c:pt idx="111">
                  <c:v>5.4645261260589863E-2</c:v>
                </c:pt>
                <c:pt idx="112">
                  <c:v>15.687363232517892</c:v>
                </c:pt>
                <c:pt idx="113">
                  <c:v>55.643174678224831</c:v>
                </c:pt>
                <c:pt idx="114">
                  <c:v>4.7518055567269846</c:v>
                </c:pt>
                <c:pt idx="115">
                  <c:v>1.2892842604065173</c:v>
                </c:pt>
                <c:pt idx="116">
                  <c:v>0.64015470900295024</c:v>
                </c:pt>
                <c:pt idx="117">
                  <c:v>1.236411698713975</c:v>
                </c:pt>
                <c:pt idx="118">
                  <c:v>2.7920895968034354</c:v>
                </c:pt>
                <c:pt idx="119">
                  <c:v>2.0612374303223229</c:v>
                </c:pt>
                <c:pt idx="120">
                  <c:v>0.58723004928793276</c:v>
                </c:pt>
                <c:pt idx="121">
                  <c:v>1.6442175109947086</c:v>
                </c:pt>
                <c:pt idx="122">
                  <c:v>0.44748604424803229</c:v>
                </c:pt>
                <c:pt idx="123">
                  <c:v>0.72646999195514039</c:v>
                </c:pt>
                <c:pt idx="124">
                  <c:v>0.50151745256349978</c:v>
                </c:pt>
                <c:pt idx="125">
                  <c:v>3.1088416502212524</c:v>
                </c:pt>
                <c:pt idx="126">
                  <c:v>8.5139164995901595</c:v>
                </c:pt>
                <c:pt idx="127">
                  <c:v>17.084821893603916</c:v>
                </c:pt>
                <c:pt idx="128">
                  <c:v>2.3325051278685818</c:v>
                </c:pt>
                <c:pt idx="129">
                  <c:v>0.98592559603386798</c:v>
                </c:pt>
                <c:pt idx="130">
                  <c:v>0.45665101086632698</c:v>
                </c:pt>
                <c:pt idx="131">
                  <c:v>1.3866861764574125</c:v>
                </c:pt>
                <c:pt idx="132">
                  <c:v>0.8997375998421161</c:v>
                </c:pt>
                <c:pt idx="133">
                  <c:v>0.79096858174656082</c:v>
                </c:pt>
                <c:pt idx="134">
                  <c:v>1.8708727240060017</c:v>
                </c:pt>
                <c:pt idx="135">
                  <c:v>2.3569268786383111</c:v>
                </c:pt>
                <c:pt idx="136">
                  <c:v>0.88947268397670642</c:v>
                </c:pt>
                <c:pt idx="137">
                  <c:v>0.77463364049301886</c:v>
                </c:pt>
                <c:pt idx="138">
                  <c:v>0.9144180126003989</c:v>
                </c:pt>
                <c:pt idx="139">
                  <c:v>2.4223296266702139</c:v>
                </c:pt>
                <c:pt idx="140">
                  <c:v>14.163634939740824</c:v>
                </c:pt>
                <c:pt idx="141">
                  <c:v>42.88497576804199</c:v>
                </c:pt>
                <c:pt idx="142">
                  <c:v>4.387554301857933</c:v>
                </c:pt>
                <c:pt idx="143">
                  <c:v>0.83898530665077753</c:v>
                </c:pt>
                <c:pt idx="144">
                  <c:v>0.17161711462149859</c:v>
                </c:pt>
                <c:pt idx="145">
                  <c:v>0.43240149892742169</c:v>
                </c:pt>
                <c:pt idx="146">
                  <c:v>0.38188290812231906</c:v>
                </c:pt>
                <c:pt idx="147">
                  <c:v>0.92970469902698027</c:v>
                </c:pt>
                <c:pt idx="148">
                  <c:v>0.31798811496854218</c:v>
                </c:pt>
                <c:pt idx="149">
                  <c:v>0.52349418237470291</c:v>
                </c:pt>
                <c:pt idx="150">
                  <c:v>0.99238712031015597</c:v>
                </c:pt>
                <c:pt idx="151">
                  <c:v>1.5620955541564772</c:v>
                </c:pt>
                <c:pt idx="152">
                  <c:v>1.1105532152958153</c:v>
                </c:pt>
                <c:pt idx="153">
                  <c:v>0.35808449492170102</c:v>
                </c:pt>
                <c:pt idx="154">
                  <c:v>1.023619731808721</c:v>
                </c:pt>
                <c:pt idx="155">
                  <c:v>2.7970392248995277</c:v>
                </c:pt>
                <c:pt idx="156">
                  <c:v>0.17693500661143682</c:v>
                </c:pt>
                <c:pt idx="157">
                  <c:v>0.52189931433400549</c:v>
                </c:pt>
                <c:pt idx="158">
                  <c:v>0.17301322142811992</c:v>
                </c:pt>
                <c:pt idx="159">
                  <c:v>0.99543169461964043</c:v>
                </c:pt>
                <c:pt idx="160">
                  <c:v>0.53531232389591799</c:v>
                </c:pt>
                <c:pt idx="161">
                  <c:v>0.40062420849128511</c:v>
                </c:pt>
                <c:pt idx="162">
                  <c:v>0.38200787506963602</c:v>
                </c:pt>
                <c:pt idx="163">
                  <c:v>0.45468516546450405</c:v>
                </c:pt>
                <c:pt idx="164">
                  <c:v>0.13113679815123705</c:v>
                </c:pt>
                <c:pt idx="165">
                  <c:v>0.46999185348946854</c:v>
                </c:pt>
                <c:pt idx="166">
                  <c:v>0.14301809669142987</c:v>
                </c:pt>
                <c:pt idx="167">
                  <c:v>0.93742161547038372</c:v>
                </c:pt>
                <c:pt idx="168">
                  <c:v>1.121171431924779</c:v>
                </c:pt>
                <c:pt idx="169">
                  <c:v>2.5273714192144623</c:v>
                </c:pt>
                <c:pt idx="170">
                  <c:v>0.6493201015611505</c:v>
                </c:pt>
                <c:pt idx="171">
                  <c:v>0.26756235684703833</c:v>
                </c:pt>
                <c:pt idx="172">
                  <c:v>0</c:v>
                </c:pt>
                <c:pt idx="173">
                  <c:v>0</c:v>
                </c:pt>
                <c:pt idx="174">
                  <c:v>0.15422590294888874</c:v>
                </c:pt>
                <c:pt idx="175">
                  <c:v>0.31955168054591621</c:v>
                </c:pt>
                <c:pt idx="176">
                  <c:v>0.82144891160105138</c:v>
                </c:pt>
                <c:pt idx="177">
                  <c:v>2.0908275008576971</c:v>
                </c:pt>
                <c:pt idx="178">
                  <c:v>0.54893865275512033</c:v>
                </c:pt>
                <c:pt idx="179">
                  <c:v>0.24230838255014381</c:v>
                </c:pt>
                <c:pt idx="180">
                  <c:v>0</c:v>
                </c:pt>
                <c:pt idx="181">
                  <c:v>46.154259537732074</c:v>
                </c:pt>
                <c:pt idx="182">
                  <c:v>73.129182423371645</c:v>
                </c:pt>
                <c:pt idx="183">
                  <c:v>13.038590797696431</c:v>
                </c:pt>
                <c:pt idx="184">
                  <c:v>5.0410034764466145</c:v>
                </c:pt>
                <c:pt idx="185">
                  <c:v>0.50295286351033652</c:v>
                </c:pt>
                <c:pt idx="186">
                  <c:v>0.36232957807429156</c:v>
                </c:pt>
                <c:pt idx="187">
                  <c:v>0.52251329379774503</c:v>
                </c:pt>
                <c:pt idx="188">
                  <c:v>0.63500319985676013</c:v>
                </c:pt>
                <c:pt idx="189">
                  <c:v>1.5060645092271288</c:v>
                </c:pt>
                <c:pt idx="190">
                  <c:v>2.8075828112911858</c:v>
                </c:pt>
                <c:pt idx="191">
                  <c:v>0.45603754199339336</c:v>
                </c:pt>
                <c:pt idx="192">
                  <c:v>3.5519363687352468</c:v>
                </c:pt>
                <c:pt idx="193">
                  <c:v>5.3797545341537925</c:v>
                </c:pt>
                <c:pt idx="194">
                  <c:v>1.9956758751836603</c:v>
                </c:pt>
                <c:pt idx="195">
                  <c:v>1.425306354165238</c:v>
                </c:pt>
                <c:pt idx="196">
                  <c:v>0.96400184761728513</c:v>
                </c:pt>
                <c:pt idx="197">
                  <c:v>2.9208239479681888</c:v>
                </c:pt>
                <c:pt idx="198">
                  <c:v>1.004153566068519</c:v>
                </c:pt>
                <c:pt idx="199">
                  <c:v>0.54166916039522861</c:v>
                </c:pt>
                <c:pt idx="200">
                  <c:v>0.77389912186733389</c:v>
                </c:pt>
                <c:pt idx="201">
                  <c:v>1.1260779132057404</c:v>
                </c:pt>
                <c:pt idx="202">
                  <c:v>0.25945246930995131</c:v>
                </c:pt>
                <c:pt idx="203">
                  <c:v>0.44051306349226188</c:v>
                </c:pt>
                <c:pt idx="204">
                  <c:v>0.3368298645882698</c:v>
                </c:pt>
                <c:pt idx="205">
                  <c:v>0.53103435652266195</c:v>
                </c:pt>
                <c:pt idx="206">
                  <c:v>0.33030956554876362</c:v>
                </c:pt>
                <c:pt idx="207">
                  <c:v>0.39783997775718311</c:v>
                </c:pt>
                <c:pt idx="208">
                  <c:v>0.5354773161334585</c:v>
                </c:pt>
                <c:pt idx="209">
                  <c:v>0.87685679845537667</c:v>
                </c:pt>
                <c:pt idx="210">
                  <c:v>1.3817833395595278</c:v>
                </c:pt>
                <c:pt idx="211">
                  <c:v>4.0069926895291736</c:v>
                </c:pt>
                <c:pt idx="212">
                  <c:v>1.8650013382158626</c:v>
                </c:pt>
                <c:pt idx="213">
                  <c:v>1.9872208806875558</c:v>
                </c:pt>
                <c:pt idx="214">
                  <c:v>0.38157058071468308</c:v>
                </c:pt>
                <c:pt idx="215">
                  <c:v>0.10426874585684504</c:v>
                </c:pt>
                <c:pt idx="216">
                  <c:v>0.23492541788338678</c:v>
                </c:pt>
                <c:pt idx="217">
                  <c:v>0</c:v>
                </c:pt>
                <c:pt idx="218">
                  <c:v>0</c:v>
                </c:pt>
                <c:pt idx="219">
                  <c:v>1.6604284414228057</c:v>
                </c:pt>
                <c:pt idx="220">
                  <c:v>3.7118403799952264</c:v>
                </c:pt>
                <c:pt idx="221">
                  <c:v>0</c:v>
                </c:pt>
                <c:pt idx="222">
                  <c:v>0.3025028636467112</c:v>
                </c:pt>
                <c:pt idx="223">
                  <c:v>1.7700324397232026</c:v>
                </c:pt>
                <c:pt idx="224">
                  <c:v>28.138653705297472</c:v>
                </c:pt>
                <c:pt idx="225">
                  <c:v>100</c:v>
                </c:pt>
                <c:pt idx="226">
                  <c:v>17.637479083261134</c:v>
                </c:pt>
                <c:pt idx="227">
                  <c:v>2.3231634058330348</c:v>
                </c:pt>
                <c:pt idx="228">
                  <c:v>1.2605540064188017</c:v>
                </c:pt>
                <c:pt idx="229">
                  <c:v>0.94560062800660694</c:v>
                </c:pt>
                <c:pt idx="230">
                  <c:v>0.11428067239999226</c:v>
                </c:pt>
                <c:pt idx="231">
                  <c:v>1.4432687052315427</c:v>
                </c:pt>
                <c:pt idx="232">
                  <c:v>1.7255413165075766</c:v>
                </c:pt>
                <c:pt idx="233">
                  <c:v>0.3789222202936845</c:v>
                </c:pt>
                <c:pt idx="234">
                  <c:v>0.41431916103563071</c:v>
                </c:pt>
                <c:pt idx="235">
                  <c:v>0.68096102873152364</c:v>
                </c:pt>
                <c:pt idx="236">
                  <c:v>0.34822010727230718</c:v>
                </c:pt>
                <c:pt idx="237">
                  <c:v>0.69821343532297797</c:v>
                </c:pt>
                <c:pt idx="238">
                  <c:v>0.76430373568254406</c:v>
                </c:pt>
                <c:pt idx="239">
                  <c:v>5.2454064605082245</c:v>
                </c:pt>
                <c:pt idx="240">
                  <c:v>0.82084623111027255</c:v>
                </c:pt>
                <c:pt idx="241">
                  <c:v>0.84089936462020409</c:v>
                </c:pt>
                <c:pt idx="242">
                  <c:v>0.19466756154310591</c:v>
                </c:pt>
                <c:pt idx="243">
                  <c:v>0.11241185084742319</c:v>
                </c:pt>
                <c:pt idx="244">
                  <c:v>0</c:v>
                </c:pt>
                <c:pt idx="245">
                  <c:v>0.1685959021300994</c:v>
                </c:pt>
                <c:pt idx="246">
                  <c:v>0</c:v>
                </c:pt>
                <c:pt idx="247">
                  <c:v>0</c:v>
                </c:pt>
                <c:pt idx="248">
                  <c:v>0.61018592210979583</c:v>
                </c:pt>
                <c:pt idx="249">
                  <c:v>0.99342438425193869</c:v>
                </c:pt>
                <c:pt idx="250">
                  <c:v>4.3840671062898249</c:v>
                </c:pt>
                <c:pt idx="251">
                  <c:v>4.0441706947154286</c:v>
                </c:pt>
                <c:pt idx="252">
                  <c:v>14.356722956216165</c:v>
                </c:pt>
                <c:pt idx="253">
                  <c:v>60.99724595419228</c:v>
                </c:pt>
                <c:pt idx="254">
                  <c:v>12.868229257909793</c:v>
                </c:pt>
                <c:pt idx="255">
                  <c:v>1.5910674866533594</c:v>
                </c:pt>
                <c:pt idx="256">
                  <c:v>0.43570405262915718</c:v>
                </c:pt>
                <c:pt idx="257">
                  <c:v>0.21985185276741462</c:v>
                </c:pt>
                <c:pt idx="258">
                  <c:v>0.18444440652502603</c:v>
                </c:pt>
                <c:pt idx="259">
                  <c:v>2.460721309438239</c:v>
                </c:pt>
                <c:pt idx="260">
                  <c:v>2.1814794670508126</c:v>
                </c:pt>
                <c:pt idx="261">
                  <c:v>0</c:v>
                </c:pt>
                <c:pt idx="262">
                  <c:v>0.3856943532042057</c:v>
                </c:pt>
                <c:pt idx="263">
                  <c:v>0.21713371815358901</c:v>
                </c:pt>
                <c:pt idx="264">
                  <c:v>0</c:v>
                </c:pt>
                <c:pt idx="265">
                  <c:v>0.14335472610976099</c:v>
                </c:pt>
                <c:pt idx="266">
                  <c:v>1.3709544340364752</c:v>
                </c:pt>
                <c:pt idx="267">
                  <c:v>1.3659176807538496</c:v>
                </c:pt>
                <c:pt idx="268">
                  <c:v>0.84226322114193652</c:v>
                </c:pt>
                <c:pt idx="269">
                  <c:v>1.0210668905015823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775F-470F-87EB-BD4C5B61FF44}"/>
            </c:ext>
          </c:extLst>
        </c:ser>
        <c:ser>
          <c:idx val="39"/>
          <c:order val="39"/>
          <c:tx>
            <c:strRef>
              <c:f>'Mass Spectra pH 4 neg'!$AO$1</c:f>
              <c:strCache>
                <c:ptCount val="1"/>
              </c:strCache>
            </c:strRef>
          </c:tx>
          <c:spPr>
            <a:ln w="9525" cap="rnd">
              <a:solidFill>
                <a:srgbClr val="8064A2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neg'!$AO$2:$AO$271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5.2351276038639059</c:v>
                </c:pt>
                <c:pt idx="3">
                  <c:v>0</c:v>
                </c:pt>
                <c:pt idx="4">
                  <c:v>0</c:v>
                </c:pt>
                <c:pt idx="5">
                  <c:v>0.9864786308294432</c:v>
                </c:pt>
                <c:pt idx="6">
                  <c:v>0</c:v>
                </c:pt>
                <c:pt idx="7">
                  <c:v>0.88241631795193709</c:v>
                </c:pt>
                <c:pt idx="8">
                  <c:v>0.32935406994696337</c:v>
                </c:pt>
                <c:pt idx="9">
                  <c:v>0.11367693277374691</c:v>
                </c:pt>
                <c:pt idx="10">
                  <c:v>0</c:v>
                </c:pt>
                <c:pt idx="11">
                  <c:v>1.5823917308991604</c:v>
                </c:pt>
                <c:pt idx="12">
                  <c:v>5.3369979798629599</c:v>
                </c:pt>
                <c:pt idx="13">
                  <c:v>1.2869032819485771</c:v>
                </c:pt>
                <c:pt idx="14">
                  <c:v>0.34807219426982511</c:v>
                </c:pt>
                <c:pt idx="15">
                  <c:v>8.4472248673417472</c:v>
                </c:pt>
                <c:pt idx="16">
                  <c:v>21.822276517374124</c:v>
                </c:pt>
                <c:pt idx="17">
                  <c:v>0.20310656179350545</c:v>
                </c:pt>
                <c:pt idx="18">
                  <c:v>0</c:v>
                </c:pt>
                <c:pt idx="19">
                  <c:v>4.4684981987008682E-2</c:v>
                </c:pt>
                <c:pt idx="20">
                  <c:v>0</c:v>
                </c:pt>
                <c:pt idx="21">
                  <c:v>2.8785462483457327E-2</c:v>
                </c:pt>
                <c:pt idx="22">
                  <c:v>1.5299256786005404E-2</c:v>
                </c:pt>
                <c:pt idx="23">
                  <c:v>1.5708222321703675E-2</c:v>
                </c:pt>
                <c:pt idx="24">
                  <c:v>5.4018218890559057E-2</c:v>
                </c:pt>
                <c:pt idx="25">
                  <c:v>0.19560823056290549</c:v>
                </c:pt>
                <c:pt idx="26">
                  <c:v>0.1366640768749402</c:v>
                </c:pt>
                <c:pt idx="27">
                  <c:v>0.70019328296877525</c:v>
                </c:pt>
                <c:pt idx="28">
                  <c:v>3.3008819703524868</c:v>
                </c:pt>
                <c:pt idx="29">
                  <c:v>65.098752942905691</c:v>
                </c:pt>
                <c:pt idx="30">
                  <c:v>0.73056812653515402</c:v>
                </c:pt>
                <c:pt idx="31">
                  <c:v>1.0601845501952718</c:v>
                </c:pt>
                <c:pt idx="32">
                  <c:v>3.617309223616437</c:v>
                </c:pt>
                <c:pt idx="33">
                  <c:v>0.15761151735184301</c:v>
                </c:pt>
                <c:pt idx="34">
                  <c:v>0.48831218494685125</c:v>
                </c:pt>
                <c:pt idx="35">
                  <c:v>8.366753768733616E-2</c:v>
                </c:pt>
                <c:pt idx="36">
                  <c:v>0.1236746477494742</c:v>
                </c:pt>
                <c:pt idx="37">
                  <c:v>0</c:v>
                </c:pt>
                <c:pt idx="38">
                  <c:v>0.14087074073504352</c:v>
                </c:pt>
                <c:pt idx="39">
                  <c:v>0.45318038425040813</c:v>
                </c:pt>
                <c:pt idx="40">
                  <c:v>3.1902887245881945E-2</c:v>
                </c:pt>
                <c:pt idx="41">
                  <c:v>0.42565324793046588</c:v>
                </c:pt>
                <c:pt idx="42">
                  <c:v>0.24146438797425918</c:v>
                </c:pt>
                <c:pt idx="43">
                  <c:v>2.2050231417698414</c:v>
                </c:pt>
                <c:pt idx="44">
                  <c:v>0.18159470746247658</c:v>
                </c:pt>
                <c:pt idx="45">
                  <c:v>1.0076450618276711</c:v>
                </c:pt>
                <c:pt idx="46">
                  <c:v>2.5250349377931785E-2</c:v>
                </c:pt>
                <c:pt idx="47">
                  <c:v>1.8541001162000491E-2</c:v>
                </c:pt>
                <c:pt idx="48">
                  <c:v>0</c:v>
                </c:pt>
                <c:pt idx="49">
                  <c:v>0.15932551108738516</c:v>
                </c:pt>
                <c:pt idx="50">
                  <c:v>0</c:v>
                </c:pt>
                <c:pt idx="51">
                  <c:v>0.45868761837046146</c:v>
                </c:pt>
                <c:pt idx="52">
                  <c:v>0</c:v>
                </c:pt>
                <c:pt idx="53">
                  <c:v>0.94171280291656867</c:v>
                </c:pt>
                <c:pt idx="54">
                  <c:v>0.31114041549131766</c:v>
                </c:pt>
                <c:pt idx="55">
                  <c:v>0.61304411166073203</c:v>
                </c:pt>
                <c:pt idx="56">
                  <c:v>2.0719657872108126</c:v>
                </c:pt>
                <c:pt idx="57">
                  <c:v>14.467268290794642</c:v>
                </c:pt>
                <c:pt idx="58">
                  <c:v>0.32200546977301847</c:v>
                </c:pt>
                <c:pt idx="59">
                  <c:v>2.3740548510649675</c:v>
                </c:pt>
                <c:pt idx="60">
                  <c:v>0.17953674922721993</c:v>
                </c:pt>
                <c:pt idx="61">
                  <c:v>0.42913497747341017</c:v>
                </c:pt>
                <c:pt idx="62">
                  <c:v>0.62967316050902544</c:v>
                </c:pt>
                <c:pt idx="63">
                  <c:v>1.5736874978221953</c:v>
                </c:pt>
                <c:pt idx="64">
                  <c:v>0.3251591316694396</c:v>
                </c:pt>
                <c:pt idx="65">
                  <c:v>0.477235973089979</c:v>
                </c:pt>
                <c:pt idx="66">
                  <c:v>0.41625123725156149</c:v>
                </c:pt>
                <c:pt idx="67">
                  <c:v>0.43421684692321544</c:v>
                </c:pt>
                <c:pt idx="68">
                  <c:v>0.40782744676250043</c:v>
                </c:pt>
                <c:pt idx="69">
                  <c:v>0.59512091579704629</c:v>
                </c:pt>
                <c:pt idx="70">
                  <c:v>2.413378545653202</c:v>
                </c:pt>
                <c:pt idx="71">
                  <c:v>18.198610531654218</c:v>
                </c:pt>
                <c:pt idx="72">
                  <c:v>1.2735280993031164</c:v>
                </c:pt>
                <c:pt idx="73">
                  <c:v>0.35079844985414993</c:v>
                </c:pt>
                <c:pt idx="74">
                  <c:v>0</c:v>
                </c:pt>
                <c:pt idx="75">
                  <c:v>0</c:v>
                </c:pt>
                <c:pt idx="76">
                  <c:v>0.28763526193633454</c:v>
                </c:pt>
                <c:pt idx="77">
                  <c:v>0.87456567479948999</c:v>
                </c:pt>
                <c:pt idx="78">
                  <c:v>0.92933860116097278</c:v>
                </c:pt>
                <c:pt idx="79">
                  <c:v>0.53586510347405003</c:v>
                </c:pt>
                <c:pt idx="80">
                  <c:v>5.0685778482014394E-2</c:v>
                </c:pt>
                <c:pt idx="81">
                  <c:v>0.16389254503591688</c:v>
                </c:pt>
                <c:pt idx="82">
                  <c:v>0.16593241491826194</c:v>
                </c:pt>
                <c:pt idx="83">
                  <c:v>0.81683251305289806</c:v>
                </c:pt>
                <c:pt idx="84">
                  <c:v>2.4180759121944666</c:v>
                </c:pt>
                <c:pt idx="85">
                  <c:v>13.81123927991662</c:v>
                </c:pt>
                <c:pt idx="86">
                  <c:v>0.9467218609776421</c:v>
                </c:pt>
                <c:pt idx="87">
                  <c:v>0.21693168020623257</c:v>
                </c:pt>
                <c:pt idx="88">
                  <c:v>0.77777978233278455</c:v>
                </c:pt>
                <c:pt idx="89">
                  <c:v>4.0562117608447306</c:v>
                </c:pt>
                <c:pt idx="90">
                  <c:v>0.94929294732284908</c:v>
                </c:pt>
                <c:pt idx="91">
                  <c:v>1.3981848088441398</c:v>
                </c:pt>
                <c:pt idx="92">
                  <c:v>0.38834485331707752</c:v>
                </c:pt>
                <c:pt idx="93">
                  <c:v>0.37700030024688985</c:v>
                </c:pt>
                <c:pt idx="94">
                  <c:v>0.27941519806867343</c:v>
                </c:pt>
                <c:pt idx="95">
                  <c:v>0.84884685848120423</c:v>
                </c:pt>
                <c:pt idx="96">
                  <c:v>0.39555445766719816</c:v>
                </c:pt>
                <c:pt idx="97">
                  <c:v>1.6684555209425082E-2</c:v>
                </c:pt>
                <c:pt idx="98">
                  <c:v>0.45862212677958974</c:v>
                </c:pt>
                <c:pt idx="99">
                  <c:v>1.8968560830418226</c:v>
                </c:pt>
                <c:pt idx="100">
                  <c:v>0.55235396862524022</c:v>
                </c:pt>
                <c:pt idx="101">
                  <c:v>0.62913174573690311</c:v>
                </c:pt>
                <c:pt idx="102">
                  <c:v>0.2759916589751899</c:v>
                </c:pt>
                <c:pt idx="103">
                  <c:v>0.31266956036180538</c:v>
                </c:pt>
                <c:pt idx="104">
                  <c:v>0.32291710707328131</c:v>
                </c:pt>
                <c:pt idx="105">
                  <c:v>2.0556435437880372</c:v>
                </c:pt>
                <c:pt idx="106">
                  <c:v>3.1663495996844859</c:v>
                </c:pt>
                <c:pt idx="107">
                  <c:v>0.99408229652180424</c:v>
                </c:pt>
                <c:pt idx="108">
                  <c:v>0.39119472999170252</c:v>
                </c:pt>
                <c:pt idx="109">
                  <c:v>0.54202737802752199</c:v>
                </c:pt>
                <c:pt idx="110">
                  <c:v>0.29500024218930931</c:v>
                </c:pt>
                <c:pt idx="111">
                  <c:v>0.1465014240696875</c:v>
                </c:pt>
                <c:pt idx="112">
                  <c:v>27.860285067203748</c:v>
                </c:pt>
                <c:pt idx="113">
                  <c:v>100</c:v>
                </c:pt>
                <c:pt idx="114">
                  <c:v>10.390680932899507</c:v>
                </c:pt>
                <c:pt idx="115">
                  <c:v>1.2607302443360233</c:v>
                </c:pt>
                <c:pt idx="116">
                  <c:v>1.1005565332193012</c:v>
                </c:pt>
                <c:pt idx="117">
                  <c:v>1.0897993339386975</c:v>
                </c:pt>
                <c:pt idx="118">
                  <c:v>2.6795234362027398</c:v>
                </c:pt>
                <c:pt idx="119">
                  <c:v>1.3479385994593021</c:v>
                </c:pt>
                <c:pt idx="120">
                  <c:v>1.1317051183096631</c:v>
                </c:pt>
                <c:pt idx="121">
                  <c:v>2.0956970979041074</c:v>
                </c:pt>
                <c:pt idx="122">
                  <c:v>0.74845541738191079</c:v>
                </c:pt>
                <c:pt idx="123">
                  <c:v>1.216899305899235</c:v>
                </c:pt>
                <c:pt idx="124">
                  <c:v>0.15569913586304224</c:v>
                </c:pt>
                <c:pt idx="125">
                  <c:v>1.9382603561239238</c:v>
                </c:pt>
                <c:pt idx="126">
                  <c:v>11.216623660269823</c:v>
                </c:pt>
                <c:pt idx="127">
                  <c:v>25.444858958879479</c:v>
                </c:pt>
                <c:pt idx="128">
                  <c:v>2.6759417048422303</c:v>
                </c:pt>
                <c:pt idx="129">
                  <c:v>0.8589861686437773</c:v>
                </c:pt>
                <c:pt idx="130">
                  <c:v>0.7902451017520975</c:v>
                </c:pt>
                <c:pt idx="131">
                  <c:v>1.3307683167857347</c:v>
                </c:pt>
                <c:pt idx="132">
                  <c:v>0.25290524367401795</c:v>
                </c:pt>
                <c:pt idx="133">
                  <c:v>0.49633540013011052</c:v>
                </c:pt>
                <c:pt idx="134">
                  <c:v>1.5536644143997245</c:v>
                </c:pt>
                <c:pt idx="135">
                  <c:v>1.7615864131741044</c:v>
                </c:pt>
                <c:pt idx="136">
                  <c:v>0.43214393403537105</c:v>
                </c:pt>
                <c:pt idx="137">
                  <c:v>1.4560618894073243</c:v>
                </c:pt>
                <c:pt idx="138">
                  <c:v>0.58992663003984436</c:v>
                </c:pt>
                <c:pt idx="139">
                  <c:v>1.4035943192749052</c:v>
                </c:pt>
                <c:pt idx="140">
                  <c:v>19.188248981292499</c:v>
                </c:pt>
                <c:pt idx="141">
                  <c:v>61.309462080006604</c:v>
                </c:pt>
                <c:pt idx="142">
                  <c:v>8.1495573665425525</c:v>
                </c:pt>
                <c:pt idx="143">
                  <c:v>0.96772155236878432</c:v>
                </c:pt>
                <c:pt idx="144">
                  <c:v>0.54225798852411122</c:v>
                </c:pt>
                <c:pt idx="145">
                  <c:v>8.3290364445927995E-2</c:v>
                </c:pt>
                <c:pt idx="146">
                  <c:v>0.37678547655269273</c:v>
                </c:pt>
                <c:pt idx="147">
                  <c:v>0.46890445044129103</c:v>
                </c:pt>
                <c:pt idx="148">
                  <c:v>0.70067136233219152</c:v>
                </c:pt>
                <c:pt idx="149">
                  <c:v>0.73738787831074415</c:v>
                </c:pt>
                <c:pt idx="150">
                  <c:v>1.0463141602531087</c:v>
                </c:pt>
                <c:pt idx="151">
                  <c:v>0</c:v>
                </c:pt>
                <c:pt idx="152">
                  <c:v>0</c:v>
                </c:pt>
                <c:pt idx="153">
                  <c:v>1.2803565162130248</c:v>
                </c:pt>
                <c:pt idx="154">
                  <c:v>1.3673777194242236</c:v>
                </c:pt>
                <c:pt idx="155">
                  <c:v>2.923452225098635</c:v>
                </c:pt>
                <c:pt idx="156">
                  <c:v>0.46697921042226564</c:v>
                </c:pt>
                <c:pt idx="157">
                  <c:v>0.62895038595797292</c:v>
                </c:pt>
                <c:pt idx="158">
                  <c:v>0.3634671799093957</c:v>
                </c:pt>
                <c:pt idx="159">
                  <c:v>0.71255613667589524</c:v>
                </c:pt>
                <c:pt idx="160">
                  <c:v>0.60149119716519017</c:v>
                </c:pt>
                <c:pt idx="161">
                  <c:v>0.3675767749054869</c:v>
                </c:pt>
                <c:pt idx="162">
                  <c:v>9.328471635674207E-2</c:v>
                </c:pt>
                <c:pt idx="163">
                  <c:v>0.43920798445500625</c:v>
                </c:pt>
                <c:pt idx="164">
                  <c:v>0</c:v>
                </c:pt>
                <c:pt idx="165">
                  <c:v>0.58322300867100396</c:v>
                </c:pt>
                <c:pt idx="166">
                  <c:v>0.93209654997851865</c:v>
                </c:pt>
                <c:pt idx="167">
                  <c:v>0.26573120576853132</c:v>
                </c:pt>
                <c:pt idx="168">
                  <c:v>0.62905521042561141</c:v>
                </c:pt>
                <c:pt idx="169">
                  <c:v>2.1405412018725012</c:v>
                </c:pt>
                <c:pt idx="170">
                  <c:v>0.1642355490776479</c:v>
                </c:pt>
                <c:pt idx="171">
                  <c:v>0.38991758367583806</c:v>
                </c:pt>
                <c:pt idx="172">
                  <c:v>0.15758229109836061</c:v>
                </c:pt>
                <c:pt idx="173">
                  <c:v>0.14751296053482532</c:v>
                </c:pt>
                <c:pt idx="174">
                  <c:v>0</c:v>
                </c:pt>
                <c:pt idx="175">
                  <c:v>0.70424936845014274</c:v>
                </c:pt>
                <c:pt idx="176">
                  <c:v>0.41761677322226259</c:v>
                </c:pt>
                <c:pt idx="177">
                  <c:v>1.015712299494504</c:v>
                </c:pt>
                <c:pt idx="178">
                  <c:v>0.6744841206457397</c:v>
                </c:pt>
                <c:pt idx="179">
                  <c:v>0</c:v>
                </c:pt>
                <c:pt idx="180">
                  <c:v>0</c:v>
                </c:pt>
                <c:pt idx="181">
                  <c:v>38.282758387307304</c:v>
                </c:pt>
                <c:pt idx="182">
                  <c:v>61.389515361464511</c:v>
                </c:pt>
                <c:pt idx="183">
                  <c:v>9.2799090456437483</c:v>
                </c:pt>
                <c:pt idx="184">
                  <c:v>5.4095045037099636</c:v>
                </c:pt>
                <c:pt idx="185">
                  <c:v>1.0905052928198351</c:v>
                </c:pt>
                <c:pt idx="186">
                  <c:v>0.47298724751539467</c:v>
                </c:pt>
                <c:pt idx="187">
                  <c:v>0.53044790741477199</c:v>
                </c:pt>
                <c:pt idx="188">
                  <c:v>1.0041355577885331</c:v>
                </c:pt>
                <c:pt idx="189">
                  <c:v>1.5006587593069491</c:v>
                </c:pt>
                <c:pt idx="190">
                  <c:v>3.2948535843755593</c:v>
                </c:pt>
                <c:pt idx="191">
                  <c:v>0.30531011290121185</c:v>
                </c:pt>
                <c:pt idx="192">
                  <c:v>2.3841528076983907</c:v>
                </c:pt>
                <c:pt idx="193">
                  <c:v>3.679751799389344</c:v>
                </c:pt>
                <c:pt idx="194">
                  <c:v>1.1298096711752688</c:v>
                </c:pt>
                <c:pt idx="195">
                  <c:v>0</c:v>
                </c:pt>
                <c:pt idx="196">
                  <c:v>0</c:v>
                </c:pt>
                <c:pt idx="197">
                  <c:v>3.3289440478022656</c:v>
                </c:pt>
                <c:pt idx="198">
                  <c:v>1.2567854628124724</c:v>
                </c:pt>
                <c:pt idx="199">
                  <c:v>1.2588172333550821E-2</c:v>
                </c:pt>
                <c:pt idx="200">
                  <c:v>0.68599747578549908</c:v>
                </c:pt>
                <c:pt idx="201">
                  <c:v>0.6809464439201186</c:v>
                </c:pt>
                <c:pt idx="202">
                  <c:v>0.47397889772450408</c:v>
                </c:pt>
                <c:pt idx="203">
                  <c:v>0.72722751394926533</c:v>
                </c:pt>
                <c:pt idx="204">
                  <c:v>0.36438519958038917</c:v>
                </c:pt>
                <c:pt idx="205">
                  <c:v>0.55574552932040044</c:v>
                </c:pt>
                <c:pt idx="206">
                  <c:v>0</c:v>
                </c:pt>
                <c:pt idx="207">
                  <c:v>0.21813079954667672</c:v>
                </c:pt>
                <c:pt idx="208">
                  <c:v>0.14755040997736218</c:v>
                </c:pt>
                <c:pt idx="209">
                  <c:v>0.69164556620181805</c:v>
                </c:pt>
                <c:pt idx="210">
                  <c:v>1.0411582181433965</c:v>
                </c:pt>
                <c:pt idx="211">
                  <c:v>3.7720632520477473</c:v>
                </c:pt>
                <c:pt idx="212">
                  <c:v>0</c:v>
                </c:pt>
                <c:pt idx="213">
                  <c:v>0.8463067604685337</c:v>
                </c:pt>
                <c:pt idx="214">
                  <c:v>0.31706396302553563</c:v>
                </c:pt>
                <c:pt idx="215">
                  <c:v>0.35637752906474046</c:v>
                </c:pt>
                <c:pt idx="216">
                  <c:v>0.56060204885526987</c:v>
                </c:pt>
                <c:pt idx="217">
                  <c:v>0.54147840591204499</c:v>
                </c:pt>
                <c:pt idx="218">
                  <c:v>0.49396824988654253</c:v>
                </c:pt>
                <c:pt idx="219">
                  <c:v>2.3160028283190464</c:v>
                </c:pt>
                <c:pt idx="220">
                  <c:v>5.1409402031693929</c:v>
                </c:pt>
                <c:pt idx="221">
                  <c:v>1.5592333622524583</c:v>
                </c:pt>
                <c:pt idx="222">
                  <c:v>0.97344952361764681</c:v>
                </c:pt>
                <c:pt idx="223">
                  <c:v>1.6793170765298056</c:v>
                </c:pt>
                <c:pt idx="224">
                  <c:v>19.7026332655741</c:v>
                </c:pt>
                <c:pt idx="225">
                  <c:v>92.470779538225145</c:v>
                </c:pt>
                <c:pt idx="226">
                  <c:v>17.486224598192589</c:v>
                </c:pt>
                <c:pt idx="227">
                  <c:v>1.4828106861443504</c:v>
                </c:pt>
                <c:pt idx="228">
                  <c:v>0.99334712744969034</c:v>
                </c:pt>
                <c:pt idx="229">
                  <c:v>0.63601996293838203</c:v>
                </c:pt>
                <c:pt idx="230">
                  <c:v>0.20656182098826301</c:v>
                </c:pt>
                <c:pt idx="231">
                  <c:v>0.96533942611479484</c:v>
                </c:pt>
                <c:pt idx="232">
                  <c:v>0.43872998556527859</c:v>
                </c:pt>
                <c:pt idx="233">
                  <c:v>0.60445879019059401</c:v>
                </c:pt>
                <c:pt idx="234">
                  <c:v>0.59240503229326968</c:v>
                </c:pt>
                <c:pt idx="235">
                  <c:v>0.51460559477975121</c:v>
                </c:pt>
                <c:pt idx="236">
                  <c:v>0.62507530754042318</c:v>
                </c:pt>
                <c:pt idx="237">
                  <c:v>0.14019753244199729</c:v>
                </c:pt>
                <c:pt idx="238">
                  <c:v>1.7953847509694891</c:v>
                </c:pt>
                <c:pt idx="239">
                  <c:v>2.7494094630908772</c:v>
                </c:pt>
                <c:pt idx="240">
                  <c:v>0.27547339732548815</c:v>
                </c:pt>
                <c:pt idx="241">
                  <c:v>0</c:v>
                </c:pt>
                <c:pt idx="242">
                  <c:v>2.4420639832039015E-2</c:v>
                </c:pt>
                <c:pt idx="243">
                  <c:v>0.24618115016294553</c:v>
                </c:pt>
                <c:pt idx="244">
                  <c:v>0.13412636925156446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1.1136262284164995</c:v>
                </c:pt>
                <c:pt idx="249">
                  <c:v>0.66050594575434085</c:v>
                </c:pt>
                <c:pt idx="250">
                  <c:v>2.4809948099637769</c:v>
                </c:pt>
                <c:pt idx="251">
                  <c:v>2.5731243813221725</c:v>
                </c:pt>
                <c:pt idx="252">
                  <c:v>11.597564728800762</c:v>
                </c:pt>
                <c:pt idx="253">
                  <c:v>63.37289075002289</c:v>
                </c:pt>
                <c:pt idx="254">
                  <c:v>11.104019842647638</c:v>
                </c:pt>
                <c:pt idx="255">
                  <c:v>2.3771807855782914</c:v>
                </c:pt>
                <c:pt idx="256">
                  <c:v>7.2212816768823559E-2</c:v>
                </c:pt>
                <c:pt idx="257">
                  <c:v>0.20685967717340548</c:v>
                </c:pt>
                <c:pt idx="258">
                  <c:v>0.10020839028317154</c:v>
                </c:pt>
                <c:pt idx="259">
                  <c:v>1.3908999442064165</c:v>
                </c:pt>
                <c:pt idx="260">
                  <c:v>2.4014329316518297</c:v>
                </c:pt>
                <c:pt idx="261">
                  <c:v>0</c:v>
                </c:pt>
                <c:pt idx="262">
                  <c:v>0.63820028012556074</c:v>
                </c:pt>
                <c:pt idx="263">
                  <c:v>0.96868261781867593</c:v>
                </c:pt>
                <c:pt idx="264">
                  <c:v>0.1351150325791653</c:v>
                </c:pt>
                <c:pt idx="265">
                  <c:v>0</c:v>
                </c:pt>
                <c:pt idx="266">
                  <c:v>1.697231326146128</c:v>
                </c:pt>
                <c:pt idx="267">
                  <c:v>2.6386559655594306</c:v>
                </c:pt>
                <c:pt idx="268">
                  <c:v>0.60865091370790092</c:v>
                </c:pt>
                <c:pt idx="269">
                  <c:v>0.72381969967209636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775F-470F-87EB-BD4C5B61FF44}"/>
            </c:ext>
          </c:extLst>
        </c:ser>
        <c:ser>
          <c:idx val="40"/>
          <c:order val="40"/>
          <c:tx>
            <c:strRef>
              <c:f>'Mass Spectra pH 4 neg'!$AP$1</c:f>
              <c:strCache>
                <c:ptCount val="1"/>
                <c:pt idx="0">
                  <c:v>Glenfiddich 18</c:v>
                </c:pt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neg'!$AP$2:$AP$271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5.8757026233546998</c:v>
                </c:pt>
                <c:pt idx="3">
                  <c:v>0</c:v>
                </c:pt>
                <c:pt idx="4">
                  <c:v>0</c:v>
                </c:pt>
                <c:pt idx="5">
                  <c:v>1.1474757037389565</c:v>
                </c:pt>
                <c:pt idx="6">
                  <c:v>0</c:v>
                </c:pt>
                <c:pt idx="7">
                  <c:v>0.52126627199375086</c:v>
                </c:pt>
                <c:pt idx="8">
                  <c:v>4.9777756882532082E-2</c:v>
                </c:pt>
                <c:pt idx="9">
                  <c:v>0</c:v>
                </c:pt>
                <c:pt idx="10">
                  <c:v>4.240581948983032E-2</c:v>
                </c:pt>
                <c:pt idx="11">
                  <c:v>0.81119922188185267</c:v>
                </c:pt>
                <c:pt idx="12">
                  <c:v>3.8077479124496376</c:v>
                </c:pt>
                <c:pt idx="13">
                  <c:v>1.797586071987523</c:v>
                </c:pt>
                <c:pt idx="14">
                  <c:v>0.24900643387822632</c:v>
                </c:pt>
                <c:pt idx="15">
                  <c:v>8.8735144723663097</c:v>
                </c:pt>
                <c:pt idx="16">
                  <c:v>18.105244493730375</c:v>
                </c:pt>
                <c:pt idx="17">
                  <c:v>8.4341573329678968E-2</c:v>
                </c:pt>
                <c:pt idx="18">
                  <c:v>9.4260270146422256E-2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7.9702678159379939E-3</c:v>
                </c:pt>
                <c:pt idx="23">
                  <c:v>0</c:v>
                </c:pt>
                <c:pt idx="24">
                  <c:v>0</c:v>
                </c:pt>
                <c:pt idx="25">
                  <c:v>3.1677968550164227E-2</c:v>
                </c:pt>
                <c:pt idx="26">
                  <c:v>0</c:v>
                </c:pt>
                <c:pt idx="27">
                  <c:v>0.1735391547496426</c:v>
                </c:pt>
                <c:pt idx="28">
                  <c:v>2.5539639281587196</c:v>
                </c:pt>
                <c:pt idx="29">
                  <c:v>60.913259673465149</c:v>
                </c:pt>
                <c:pt idx="30">
                  <c:v>2.0480271338997551</c:v>
                </c:pt>
                <c:pt idx="31">
                  <c:v>0</c:v>
                </c:pt>
                <c:pt idx="32">
                  <c:v>0</c:v>
                </c:pt>
                <c:pt idx="33">
                  <c:v>0.10097782063623707</c:v>
                </c:pt>
                <c:pt idx="34">
                  <c:v>0.23219158460270256</c:v>
                </c:pt>
                <c:pt idx="35">
                  <c:v>0</c:v>
                </c:pt>
                <c:pt idx="36">
                  <c:v>3.8976080540873988E-2</c:v>
                </c:pt>
                <c:pt idx="37">
                  <c:v>2.9058121232414792E-2</c:v>
                </c:pt>
                <c:pt idx="38">
                  <c:v>3.1916439045089715E-2</c:v>
                </c:pt>
                <c:pt idx="39">
                  <c:v>0.33401752105791405</c:v>
                </c:pt>
                <c:pt idx="40">
                  <c:v>5.732909627685296E-2</c:v>
                </c:pt>
                <c:pt idx="41">
                  <c:v>0.14341832269690663</c:v>
                </c:pt>
                <c:pt idx="42">
                  <c:v>0.19364738831180361</c:v>
                </c:pt>
                <c:pt idx="43">
                  <c:v>1.5464819470608813</c:v>
                </c:pt>
                <c:pt idx="44">
                  <c:v>7.9549203534679966E-2</c:v>
                </c:pt>
                <c:pt idx="45">
                  <c:v>0.75134360164649239</c:v>
                </c:pt>
                <c:pt idx="46">
                  <c:v>1.0056989841077522E-2</c:v>
                </c:pt>
                <c:pt idx="47">
                  <c:v>0</c:v>
                </c:pt>
                <c:pt idx="48">
                  <c:v>3.9824818017072307E-2</c:v>
                </c:pt>
                <c:pt idx="49">
                  <c:v>0</c:v>
                </c:pt>
                <c:pt idx="50">
                  <c:v>7.5781742256472967E-2</c:v>
                </c:pt>
                <c:pt idx="51">
                  <c:v>0.21178607052434115</c:v>
                </c:pt>
                <c:pt idx="52">
                  <c:v>4.6460458371381005E-2</c:v>
                </c:pt>
                <c:pt idx="53">
                  <c:v>0.35583693695367102</c:v>
                </c:pt>
                <c:pt idx="54">
                  <c:v>0.1708481736167286</c:v>
                </c:pt>
                <c:pt idx="55">
                  <c:v>0.54950330323604313</c:v>
                </c:pt>
                <c:pt idx="56">
                  <c:v>1.1958612346194379</c:v>
                </c:pt>
                <c:pt idx="57">
                  <c:v>9.6060546059207095</c:v>
                </c:pt>
                <c:pt idx="58">
                  <c:v>0.21677354750182759</c:v>
                </c:pt>
                <c:pt idx="59">
                  <c:v>0.96233403326634936</c:v>
                </c:pt>
                <c:pt idx="60">
                  <c:v>8.9610952665343621E-2</c:v>
                </c:pt>
                <c:pt idx="61">
                  <c:v>8.6961481367538729E-2</c:v>
                </c:pt>
                <c:pt idx="62">
                  <c:v>0.32604743988906926</c:v>
                </c:pt>
                <c:pt idx="63">
                  <c:v>0.64088518853237542</c:v>
                </c:pt>
                <c:pt idx="64">
                  <c:v>0.16464626878860164</c:v>
                </c:pt>
                <c:pt idx="65">
                  <c:v>0.28940610624598728</c:v>
                </c:pt>
                <c:pt idx="66">
                  <c:v>0.11747166866403491</c:v>
                </c:pt>
                <c:pt idx="67">
                  <c:v>0.37897704282254063</c:v>
                </c:pt>
                <c:pt idx="68">
                  <c:v>0.30225233761954484</c:v>
                </c:pt>
                <c:pt idx="69">
                  <c:v>0.47112437257044187</c:v>
                </c:pt>
                <c:pt idx="70">
                  <c:v>1.7204059427139744</c:v>
                </c:pt>
                <c:pt idx="71">
                  <c:v>12.140935681286868</c:v>
                </c:pt>
                <c:pt idx="72">
                  <c:v>0.74949641286519764</c:v>
                </c:pt>
                <c:pt idx="73">
                  <c:v>0</c:v>
                </c:pt>
                <c:pt idx="74">
                  <c:v>0</c:v>
                </c:pt>
                <c:pt idx="75">
                  <c:v>6.1208805657395775E-2</c:v>
                </c:pt>
                <c:pt idx="76">
                  <c:v>7.9273828636144631E-3</c:v>
                </c:pt>
                <c:pt idx="77">
                  <c:v>0.14666757426308299</c:v>
                </c:pt>
                <c:pt idx="78">
                  <c:v>0.65430776180011163</c:v>
                </c:pt>
                <c:pt idx="79">
                  <c:v>0.20808212440717955</c:v>
                </c:pt>
                <c:pt idx="80">
                  <c:v>0.17187095410751491</c:v>
                </c:pt>
                <c:pt idx="81">
                  <c:v>0.3181042115092555</c:v>
                </c:pt>
                <c:pt idx="82">
                  <c:v>0.14921746328260657</c:v>
                </c:pt>
                <c:pt idx="83">
                  <c:v>0.47574249135030044</c:v>
                </c:pt>
                <c:pt idx="84">
                  <c:v>2.2367934525314044</c:v>
                </c:pt>
                <c:pt idx="85">
                  <c:v>13.329115110671484</c:v>
                </c:pt>
                <c:pt idx="86">
                  <c:v>1.008004348256009</c:v>
                </c:pt>
                <c:pt idx="87">
                  <c:v>0.16092868146354941</c:v>
                </c:pt>
                <c:pt idx="88">
                  <c:v>0.78393900507337888</c:v>
                </c:pt>
                <c:pt idx="89">
                  <c:v>3.9241313174048833</c:v>
                </c:pt>
                <c:pt idx="90">
                  <c:v>0.3226565406079977</c:v>
                </c:pt>
                <c:pt idx="91">
                  <c:v>0.54589278404479091</c:v>
                </c:pt>
                <c:pt idx="92">
                  <c:v>0.28044897479223124</c:v>
                </c:pt>
                <c:pt idx="93">
                  <c:v>0.32073254320937966</c:v>
                </c:pt>
                <c:pt idx="94">
                  <c:v>0.259468930053109</c:v>
                </c:pt>
                <c:pt idx="95">
                  <c:v>0.21018058747630353</c:v>
                </c:pt>
                <c:pt idx="96">
                  <c:v>5.8315906415270902E-2</c:v>
                </c:pt>
                <c:pt idx="97">
                  <c:v>0.39990254760388422</c:v>
                </c:pt>
                <c:pt idx="98">
                  <c:v>0.37388952960641197</c:v>
                </c:pt>
                <c:pt idx="99">
                  <c:v>1.7038870118604357</c:v>
                </c:pt>
                <c:pt idx="100">
                  <c:v>0.2655811509400432</c:v>
                </c:pt>
                <c:pt idx="101">
                  <c:v>0.33509228598870033</c:v>
                </c:pt>
                <c:pt idx="102">
                  <c:v>3.1382217586186825E-2</c:v>
                </c:pt>
                <c:pt idx="103">
                  <c:v>0.11321898691274022</c:v>
                </c:pt>
                <c:pt idx="104">
                  <c:v>0.26496529432057153</c:v>
                </c:pt>
                <c:pt idx="105">
                  <c:v>1.3415200745730711</c:v>
                </c:pt>
                <c:pt idx="106">
                  <c:v>2.6485724825676229</c:v>
                </c:pt>
                <c:pt idx="107">
                  <c:v>0.45957856497693983</c:v>
                </c:pt>
                <c:pt idx="108">
                  <c:v>0.15015782252551185</c:v>
                </c:pt>
                <c:pt idx="109">
                  <c:v>0.30045885388716054</c:v>
                </c:pt>
                <c:pt idx="110">
                  <c:v>0.35741460806349629</c:v>
                </c:pt>
                <c:pt idx="111">
                  <c:v>0.70431966403089186</c:v>
                </c:pt>
                <c:pt idx="112">
                  <c:v>25.904989792331438</c:v>
                </c:pt>
                <c:pt idx="113">
                  <c:v>100</c:v>
                </c:pt>
                <c:pt idx="114">
                  <c:v>10.210981936834898</c:v>
                </c:pt>
                <c:pt idx="115">
                  <c:v>1.2470867701581523</c:v>
                </c:pt>
                <c:pt idx="116">
                  <c:v>0.61453532137142364</c:v>
                </c:pt>
                <c:pt idx="117">
                  <c:v>0.88499330649199126</c:v>
                </c:pt>
                <c:pt idx="118">
                  <c:v>1.3817450014485104</c:v>
                </c:pt>
                <c:pt idx="119">
                  <c:v>0.94415259461175882</c:v>
                </c:pt>
                <c:pt idx="120">
                  <c:v>0.93011741029970585</c:v>
                </c:pt>
                <c:pt idx="121">
                  <c:v>1.7502974673384579</c:v>
                </c:pt>
                <c:pt idx="122">
                  <c:v>0.32462064053814921</c:v>
                </c:pt>
                <c:pt idx="123">
                  <c:v>0.7056993373664241</c:v>
                </c:pt>
                <c:pt idx="124">
                  <c:v>0.33601753422149144</c:v>
                </c:pt>
                <c:pt idx="125">
                  <c:v>1.2785437090766321</c:v>
                </c:pt>
                <c:pt idx="126">
                  <c:v>6.4732223465709779</c:v>
                </c:pt>
                <c:pt idx="127">
                  <c:v>15.668192967895603</c:v>
                </c:pt>
                <c:pt idx="128">
                  <c:v>1.7240695207905921</c:v>
                </c:pt>
                <c:pt idx="129">
                  <c:v>0.61470472136272247</c:v>
                </c:pt>
                <c:pt idx="130">
                  <c:v>0.42556928925121723</c:v>
                </c:pt>
                <c:pt idx="131">
                  <c:v>0.88480246035170729</c:v>
                </c:pt>
                <c:pt idx="132">
                  <c:v>0.76911909215167429</c:v>
                </c:pt>
                <c:pt idx="133">
                  <c:v>0.69345307016335955</c:v>
                </c:pt>
                <c:pt idx="134">
                  <c:v>0.88261920735509924</c:v>
                </c:pt>
                <c:pt idx="135">
                  <c:v>1.1920316935618522</c:v>
                </c:pt>
                <c:pt idx="136">
                  <c:v>0.31366541123902691</c:v>
                </c:pt>
                <c:pt idx="137">
                  <c:v>0.47022487943172897</c:v>
                </c:pt>
                <c:pt idx="138">
                  <c:v>0.52776538571524623</c:v>
                </c:pt>
                <c:pt idx="139">
                  <c:v>0.70409659004157654</c:v>
                </c:pt>
                <c:pt idx="140">
                  <c:v>16.698969737032293</c:v>
                </c:pt>
                <c:pt idx="141">
                  <c:v>53.248787913999848</c:v>
                </c:pt>
                <c:pt idx="142">
                  <c:v>6.1299498106376875</c:v>
                </c:pt>
                <c:pt idx="143">
                  <c:v>0.62456285765590769</c:v>
                </c:pt>
                <c:pt idx="144">
                  <c:v>0.1299213293382975</c:v>
                </c:pt>
                <c:pt idx="145">
                  <c:v>9.8996963098423291E-2</c:v>
                </c:pt>
                <c:pt idx="146">
                  <c:v>0.19602123677429686</c:v>
                </c:pt>
                <c:pt idx="147">
                  <c:v>0.46902930756023614</c:v>
                </c:pt>
                <c:pt idx="148">
                  <c:v>0.26068911920377119</c:v>
                </c:pt>
                <c:pt idx="149">
                  <c:v>0.34661956475083894</c:v>
                </c:pt>
                <c:pt idx="150">
                  <c:v>0.73230768823327108</c:v>
                </c:pt>
                <c:pt idx="151">
                  <c:v>0.6209300773050952</c:v>
                </c:pt>
                <c:pt idx="152">
                  <c:v>0.15523547902376972</c:v>
                </c:pt>
                <c:pt idx="153">
                  <c:v>0.62111551593076519</c:v>
                </c:pt>
                <c:pt idx="154">
                  <c:v>0.33249609306380801</c:v>
                </c:pt>
                <c:pt idx="155">
                  <c:v>2.4659443536720564</c:v>
                </c:pt>
                <c:pt idx="156">
                  <c:v>0.46868521208508684</c:v>
                </c:pt>
                <c:pt idx="157">
                  <c:v>0.50462572886064305</c:v>
                </c:pt>
                <c:pt idx="158">
                  <c:v>0.12904618360424705</c:v>
                </c:pt>
                <c:pt idx="159">
                  <c:v>0.72257069868778678</c:v>
                </c:pt>
                <c:pt idx="160">
                  <c:v>0.83843742755107542</c:v>
                </c:pt>
                <c:pt idx="161">
                  <c:v>9.2624682615887022E-2</c:v>
                </c:pt>
                <c:pt idx="162">
                  <c:v>4.0520929182604255E-2</c:v>
                </c:pt>
                <c:pt idx="163">
                  <c:v>0.14115008614386559</c:v>
                </c:pt>
                <c:pt idx="164">
                  <c:v>0.21221314212496728</c:v>
                </c:pt>
                <c:pt idx="165">
                  <c:v>0.32210745805272567</c:v>
                </c:pt>
                <c:pt idx="166">
                  <c:v>0.48213934694526278</c:v>
                </c:pt>
                <c:pt idx="167">
                  <c:v>0.5743071401494112</c:v>
                </c:pt>
                <c:pt idx="168">
                  <c:v>0.75002847766513037</c:v>
                </c:pt>
                <c:pt idx="169">
                  <c:v>1.9940372771828085</c:v>
                </c:pt>
                <c:pt idx="170">
                  <c:v>0.4221023718056327</c:v>
                </c:pt>
                <c:pt idx="171">
                  <c:v>0.16397723064192743</c:v>
                </c:pt>
                <c:pt idx="172">
                  <c:v>7.0158221673792251E-2</c:v>
                </c:pt>
                <c:pt idx="173">
                  <c:v>5.7569965701196296E-2</c:v>
                </c:pt>
                <c:pt idx="174">
                  <c:v>0.18884126558449849</c:v>
                </c:pt>
                <c:pt idx="175">
                  <c:v>0.44204767356751878</c:v>
                </c:pt>
                <c:pt idx="176">
                  <c:v>0</c:v>
                </c:pt>
                <c:pt idx="177">
                  <c:v>0.14256118499543632</c:v>
                </c:pt>
                <c:pt idx="178">
                  <c:v>0.10419595515585127</c:v>
                </c:pt>
                <c:pt idx="179">
                  <c:v>0</c:v>
                </c:pt>
                <c:pt idx="180">
                  <c:v>0</c:v>
                </c:pt>
                <c:pt idx="181">
                  <c:v>29.555543929609989</c:v>
                </c:pt>
                <c:pt idx="182">
                  <c:v>42.256989120875055</c:v>
                </c:pt>
                <c:pt idx="183">
                  <c:v>5.7724997377670926</c:v>
                </c:pt>
                <c:pt idx="184">
                  <c:v>2.8964727728803523</c:v>
                </c:pt>
                <c:pt idx="185">
                  <c:v>0.26045632778463634</c:v>
                </c:pt>
                <c:pt idx="186">
                  <c:v>0.17391304659425263</c:v>
                </c:pt>
                <c:pt idx="187">
                  <c:v>0.22251290270813825</c:v>
                </c:pt>
                <c:pt idx="188">
                  <c:v>0.32722063720461492</c:v>
                </c:pt>
                <c:pt idx="189">
                  <c:v>0.56692100643237009</c:v>
                </c:pt>
                <c:pt idx="190">
                  <c:v>0.5045448316640162</c:v>
                </c:pt>
                <c:pt idx="191">
                  <c:v>0.19623949662970205</c:v>
                </c:pt>
                <c:pt idx="192">
                  <c:v>1.3573299177517204</c:v>
                </c:pt>
                <c:pt idx="193">
                  <c:v>2.3305948042758899</c:v>
                </c:pt>
                <c:pt idx="194">
                  <c:v>1.1305190866863166</c:v>
                </c:pt>
                <c:pt idx="195">
                  <c:v>0.67762497583650938</c:v>
                </c:pt>
                <c:pt idx="196">
                  <c:v>0.14092555142506588</c:v>
                </c:pt>
                <c:pt idx="197">
                  <c:v>1.7938794362752004</c:v>
                </c:pt>
                <c:pt idx="198">
                  <c:v>0.95915844205105838</c:v>
                </c:pt>
                <c:pt idx="199">
                  <c:v>0.27793639501380091</c:v>
                </c:pt>
                <c:pt idx="200">
                  <c:v>0.33237477271038923</c:v>
                </c:pt>
                <c:pt idx="201">
                  <c:v>0.52574365679642576</c:v>
                </c:pt>
                <c:pt idx="202">
                  <c:v>0.12983002029632759</c:v>
                </c:pt>
                <c:pt idx="203">
                  <c:v>0.23772099950168168</c:v>
                </c:pt>
                <c:pt idx="204">
                  <c:v>0.11514851853565869</c:v>
                </c:pt>
                <c:pt idx="205">
                  <c:v>0.27264198807153883</c:v>
                </c:pt>
                <c:pt idx="206">
                  <c:v>7.3869771503897924E-2</c:v>
                </c:pt>
                <c:pt idx="207">
                  <c:v>6.4106435750899873E-2</c:v>
                </c:pt>
                <c:pt idx="208">
                  <c:v>0.14145269830393919</c:v>
                </c:pt>
                <c:pt idx="209">
                  <c:v>0.32915771969884161</c:v>
                </c:pt>
                <c:pt idx="210">
                  <c:v>1.1651242721702324</c:v>
                </c:pt>
                <c:pt idx="211">
                  <c:v>3.1708345534552111</c:v>
                </c:pt>
                <c:pt idx="212">
                  <c:v>1.1728908329524133</c:v>
                </c:pt>
                <c:pt idx="213">
                  <c:v>0.5847758981463147</c:v>
                </c:pt>
                <c:pt idx="214">
                  <c:v>0.19058751663708728</c:v>
                </c:pt>
                <c:pt idx="215">
                  <c:v>0</c:v>
                </c:pt>
                <c:pt idx="216">
                  <c:v>0.25821448470260794</c:v>
                </c:pt>
                <c:pt idx="217">
                  <c:v>0.37957006209181771</c:v>
                </c:pt>
                <c:pt idx="218">
                  <c:v>0.15315335526086507</c:v>
                </c:pt>
                <c:pt idx="219">
                  <c:v>0.94500596528152592</c:v>
                </c:pt>
                <c:pt idx="220">
                  <c:v>1.988250942800589</c:v>
                </c:pt>
                <c:pt idx="221">
                  <c:v>0.50466394354941024</c:v>
                </c:pt>
                <c:pt idx="222">
                  <c:v>8.1328061984762376E-2</c:v>
                </c:pt>
                <c:pt idx="223">
                  <c:v>1.0961932388598166</c:v>
                </c:pt>
                <c:pt idx="224">
                  <c:v>17.022196332658549</c:v>
                </c:pt>
                <c:pt idx="225">
                  <c:v>77.538409770011341</c:v>
                </c:pt>
                <c:pt idx="226">
                  <c:v>14.907981898033515</c:v>
                </c:pt>
                <c:pt idx="227">
                  <c:v>1.6738610632225348</c:v>
                </c:pt>
                <c:pt idx="228">
                  <c:v>1.1417747614142946</c:v>
                </c:pt>
                <c:pt idx="229">
                  <c:v>1.3452246979083429</c:v>
                </c:pt>
                <c:pt idx="230">
                  <c:v>3.0129547038507523E-2</c:v>
                </c:pt>
                <c:pt idx="231">
                  <c:v>0.88391335161596263</c:v>
                </c:pt>
                <c:pt idx="232">
                  <c:v>0.63224898339631841</c:v>
                </c:pt>
                <c:pt idx="233">
                  <c:v>0.27559743784293295</c:v>
                </c:pt>
                <c:pt idx="234">
                  <c:v>0.28471076899540942</c:v>
                </c:pt>
                <c:pt idx="235">
                  <c:v>0.14456096036430449</c:v>
                </c:pt>
                <c:pt idx="236">
                  <c:v>5.2531665414347874E-2</c:v>
                </c:pt>
                <c:pt idx="237">
                  <c:v>0.31767386272035936</c:v>
                </c:pt>
                <c:pt idx="238">
                  <c:v>1.1374142831451013</c:v>
                </c:pt>
                <c:pt idx="239">
                  <c:v>3.2813316898386269</c:v>
                </c:pt>
                <c:pt idx="240">
                  <c:v>0.86896137741116608</c:v>
                </c:pt>
                <c:pt idx="241">
                  <c:v>0.63500200872318679</c:v>
                </c:pt>
                <c:pt idx="242">
                  <c:v>1.8234155267266058E-2</c:v>
                </c:pt>
                <c:pt idx="243">
                  <c:v>6.4216876345924379E-2</c:v>
                </c:pt>
                <c:pt idx="244">
                  <c:v>8.3239100479330488E-2</c:v>
                </c:pt>
                <c:pt idx="245">
                  <c:v>0.16627490324914829</c:v>
                </c:pt>
                <c:pt idx="246">
                  <c:v>0</c:v>
                </c:pt>
                <c:pt idx="247">
                  <c:v>0.14091271040783765</c:v>
                </c:pt>
                <c:pt idx="248">
                  <c:v>0</c:v>
                </c:pt>
                <c:pt idx="249">
                  <c:v>0</c:v>
                </c:pt>
                <c:pt idx="250">
                  <c:v>2.0914205024032637</c:v>
                </c:pt>
                <c:pt idx="251">
                  <c:v>2.635013736434098</c:v>
                </c:pt>
                <c:pt idx="252">
                  <c:v>9.2826047232739022</c:v>
                </c:pt>
                <c:pt idx="253">
                  <c:v>45.741589579589913</c:v>
                </c:pt>
                <c:pt idx="254">
                  <c:v>9.8919836039617781</c:v>
                </c:pt>
                <c:pt idx="255">
                  <c:v>1.1087229152308034</c:v>
                </c:pt>
                <c:pt idx="256">
                  <c:v>0.17633278810186115</c:v>
                </c:pt>
                <c:pt idx="257">
                  <c:v>5.1692669672179392E-2</c:v>
                </c:pt>
                <c:pt idx="258">
                  <c:v>0.11664833532599719</c:v>
                </c:pt>
                <c:pt idx="259">
                  <c:v>1.035689536739244</c:v>
                </c:pt>
                <c:pt idx="260">
                  <c:v>1.2177741618701341</c:v>
                </c:pt>
                <c:pt idx="261">
                  <c:v>5.238011172274195E-2</c:v>
                </c:pt>
                <c:pt idx="262">
                  <c:v>0.18971902159246135</c:v>
                </c:pt>
                <c:pt idx="263">
                  <c:v>0.23621999655993345</c:v>
                </c:pt>
                <c:pt idx="264">
                  <c:v>0.1388015414130758</c:v>
                </c:pt>
                <c:pt idx="265">
                  <c:v>1.8525204402342871E-2</c:v>
                </c:pt>
                <c:pt idx="266">
                  <c:v>0.4082281244669872</c:v>
                </c:pt>
                <c:pt idx="267">
                  <c:v>0.32513888836744659</c:v>
                </c:pt>
                <c:pt idx="268">
                  <c:v>0.70403599640564096</c:v>
                </c:pt>
                <c:pt idx="269">
                  <c:v>0.55992859539744655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775F-470F-87EB-BD4C5B61FF44}"/>
            </c:ext>
          </c:extLst>
        </c:ser>
        <c:ser>
          <c:idx val="41"/>
          <c:order val="41"/>
          <c:tx>
            <c:strRef>
              <c:f>'Mass Spectra pH 4 neg'!$AQ$1</c:f>
              <c:strCache>
                <c:ptCount val="1"/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neg'!$AQ$2:$AQ$271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4.7704342681247516</c:v>
                </c:pt>
                <c:pt idx="3">
                  <c:v>0</c:v>
                </c:pt>
                <c:pt idx="4">
                  <c:v>0</c:v>
                </c:pt>
                <c:pt idx="5">
                  <c:v>0.62360769804086413</c:v>
                </c:pt>
                <c:pt idx="6">
                  <c:v>0</c:v>
                </c:pt>
                <c:pt idx="7">
                  <c:v>0.40294041198020752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1.0851539376335719</c:v>
                </c:pt>
                <c:pt idx="12">
                  <c:v>3.0985959278228221</c:v>
                </c:pt>
                <c:pt idx="13">
                  <c:v>1.7588317668164215</c:v>
                </c:pt>
                <c:pt idx="14">
                  <c:v>0.26498710408925141</c:v>
                </c:pt>
                <c:pt idx="15">
                  <c:v>8.7515212802437752</c:v>
                </c:pt>
                <c:pt idx="16">
                  <c:v>15.935195534191307</c:v>
                </c:pt>
                <c:pt idx="17">
                  <c:v>0.27048102703135118</c:v>
                </c:pt>
                <c:pt idx="18">
                  <c:v>0</c:v>
                </c:pt>
                <c:pt idx="19">
                  <c:v>8.6808165280727045E-3</c:v>
                </c:pt>
                <c:pt idx="20">
                  <c:v>7.0382608523608297E-3</c:v>
                </c:pt>
                <c:pt idx="21">
                  <c:v>6.7492741758549413E-2</c:v>
                </c:pt>
                <c:pt idx="22">
                  <c:v>1.0584030734258575E-2</c:v>
                </c:pt>
                <c:pt idx="23">
                  <c:v>9.8305966781932885E-3</c:v>
                </c:pt>
                <c:pt idx="24">
                  <c:v>4.4909305060640697E-3</c:v>
                </c:pt>
                <c:pt idx="25">
                  <c:v>4.4266334333254137E-2</c:v>
                </c:pt>
                <c:pt idx="26">
                  <c:v>2.6621941496010184E-2</c:v>
                </c:pt>
                <c:pt idx="27">
                  <c:v>0.214775506934993</c:v>
                </c:pt>
                <c:pt idx="28">
                  <c:v>2.8512793890739485</c:v>
                </c:pt>
                <c:pt idx="29">
                  <c:v>49.481763037348934</c:v>
                </c:pt>
                <c:pt idx="30">
                  <c:v>2.5631806512424409</c:v>
                </c:pt>
                <c:pt idx="31">
                  <c:v>0.7666687092586415</c:v>
                </c:pt>
                <c:pt idx="32">
                  <c:v>5.294686411520745</c:v>
                </c:pt>
                <c:pt idx="33">
                  <c:v>0</c:v>
                </c:pt>
                <c:pt idx="34">
                  <c:v>0.23507957166042909</c:v>
                </c:pt>
                <c:pt idx="35">
                  <c:v>3.4125668907671387E-2</c:v>
                </c:pt>
                <c:pt idx="36">
                  <c:v>4.8420409458584529E-2</c:v>
                </c:pt>
                <c:pt idx="37">
                  <c:v>0</c:v>
                </c:pt>
                <c:pt idx="38">
                  <c:v>1.8640996857159531E-2</c:v>
                </c:pt>
                <c:pt idx="39">
                  <c:v>0.27303646215292487</c:v>
                </c:pt>
                <c:pt idx="40">
                  <c:v>3.4913672185099824E-2</c:v>
                </c:pt>
                <c:pt idx="41">
                  <c:v>0.25275647176002425</c:v>
                </c:pt>
                <c:pt idx="42">
                  <c:v>0.10366129521930359</c:v>
                </c:pt>
                <c:pt idx="43">
                  <c:v>1.0128969161360724</c:v>
                </c:pt>
                <c:pt idx="44">
                  <c:v>0.11316730379073785</c:v>
                </c:pt>
                <c:pt idx="45">
                  <c:v>0.58330588849363751</c:v>
                </c:pt>
                <c:pt idx="46">
                  <c:v>1.7744982044517271E-2</c:v>
                </c:pt>
                <c:pt idx="47">
                  <c:v>1.7086950164292417E-2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0.11040818929659102</c:v>
                </c:pt>
                <c:pt idx="52">
                  <c:v>1.9293306317382512E-2</c:v>
                </c:pt>
                <c:pt idx="53">
                  <c:v>0.52825996164673228</c:v>
                </c:pt>
                <c:pt idx="54">
                  <c:v>0.12327222967849188</c:v>
                </c:pt>
                <c:pt idx="55">
                  <c:v>0.85958574492470552</c:v>
                </c:pt>
                <c:pt idx="56">
                  <c:v>1.1195878965228971</c:v>
                </c:pt>
                <c:pt idx="57">
                  <c:v>8.7848977907860135</c:v>
                </c:pt>
                <c:pt idx="58">
                  <c:v>0.31778165949436571</c:v>
                </c:pt>
                <c:pt idx="59">
                  <c:v>1.1160738635919187</c:v>
                </c:pt>
                <c:pt idx="60">
                  <c:v>0.11924798186848469</c:v>
                </c:pt>
                <c:pt idx="61">
                  <c:v>0.19750145396483512</c:v>
                </c:pt>
                <c:pt idx="62">
                  <c:v>0.17419078029357785</c:v>
                </c:pt>
                <c:pt idx="63">
                  <c:v>0.35114177623781734</c:v>
                </c:pt>
                <c:pt idx="64">
                  <c:v>0.2987400924969057</c:v>
                </c:pt>
                <c:pt idx="65">
                  <c:v>0.2290074280049014</c:v>
                </c:pt>
                <c:pt idx="66">
                  <c:v>0.13904449167165039</c:v>
                </c:pt>
                <c:pt idx="67">
                  <c:v>0.36694147457670334</c:v>
                </c:pt>
                <c:pt idx="68">
                  <c:v>0.22300657279349648</c:v>
                </c:pt>
                <c:pt idx="69">
                  <c:v>0.46050220199006003</c:v>
                </c:pt>
                <c:pt idx="70">
                  <c:v>1.6154575098426849</c:v>
                </c:pt>
                <c:pt idx="71">
                  <c:v>10.975819695340316</c:v>
                </c:pt>
                <c:pt idx="72">
                  <c:v>0.64407276415504089</c:v>
                </c:pt>
                <c:pt idx="73">
                  <c:v>0.10579320886226588</c:v>
                </c:pt>
                <c:pt idx="74">
                  <c:v>0</c:v>
                </c:pt>
                <c:pt idx="75">
                  <c:v>2.3885589302434725E-2</c:v>
                </c:pt>
                <c:pt idx="76">
                  <c:v>9.1583100433498585E-2</c:v>
                </c:pt>
                <c:pt idx="77">
                  <c:v>0.23006689936563149</c:v>
                </c:pt>
                <c:pt idx="78">
                  <c:v>0.31237919580320378</c:v>
                </c:pt>
                <c:pt idx="79">
                  <c:v>0.1726929305936582</c:v>
                </c:pt>
                <c:pt idx="80">
                  <c:v>4.0467843723043052E-2</c:v>
                </c:pt>
                <c:pt idx="81">
                  <c:v>0.30951011121708938</c:v>
                </c:pt>
                <c:pt idx="82">
                  <c:v>0.14526050507860949</c:v>
                </c:pt>
                <c:pt idx="83">
                  <c:v>0.54242978732697678</c:v>
                </c:pt>
                <c:pt idx="84">
                  <c:v>2.8015026290570688</c:v>
                </c:pt>
                <c:pt idx="85">
                  <c:v>12.952207416005427</c:v>
                </c:pt>
                <c:pt idx="86">
                  <c:v>0.95486395384666034</c:v>
                </c:pt>
                <c:pt idx="87">
                  <c:v>0.29658800454617934</c:v>
                </c:pt>
                <c:pt idx="88">
                  <c:v>0.83254630148611941</c:v>
                </c:pt>
                <c:pt idx="89">
                  <c:v>2.2246919748620368</c:v>
                </c:pt>
                <c:pt idx="90">
                  <c:v>0.23335296659229068</c:v>
                </c:pt>
                <c:pt idx="91">
                  <c:v>0.47028078512566951</c:v>
                </c:pt>
                <c:pt idx="92">
                  <c:v>0.20043851818495959</c:v>
                </c:pt>
                <c:pt idx="93">
                  <c:v>0.12307777110593812</c:v>
                </c:pt>
                <c:pt idx="94">
                  <c:v>0.28746145128381606</c:v>
                </c:pt>
                <c:pt idx="95">
                  <c:v>0.43412350284326218</c:v>
                </c:pt>
                <c:pt idx="96">
                  <c:v>0.18870132739905179</c:v>
                </c:pt>
                <c:pt idx="97">
                  <c:v>0.41281299045042935</c:v>
                </c:pt>
                <c:pt idx="98">
                  <c:v>0.54971634999955676</c:v>
                </c:pt>
                <c:pt idx="99">
                  <c:v>1.585700441951011</c:v>
                </c:pt>
                <c:pt idx="100">
                  <c:v>0.21732348940867913</c:v>
                </c:pt>
                <c:pt idx="101">
                  <c:v>0.33437768573528914</c:v>
                </c:pt>
                <c:pt idx="102">
                  <c:v>5.4685721632881212E-2</c:v>
                </c:pt>
                <c:pt idx="103">
                  <c:v>0.21829070925317262</c:v>
                </c:pt>
                <c:pt idx="104">
                  <c:v>9.638229128471193E-2</c:v>
                </c:pt>
                <c:pt idx="105">
                  <c:v>1.0854546259365865</c:v>
                </c:pt>
                <c:pt idx="106">
                  <c:v>2.2416614189930573</c:v>
                </c:pt>
                <c:pt idx="107">
                  <c:v>0.50150575261721719</c:v>
                </c:pt>
                <c:pt idx="108">
                  <c:v>0.41649314167724866</c:v>
                </c:pt>
                <c:pt idx="109">
                  <c:v>0.27659125438560067</c:v>
                </c:pt>
                <c:pt idx="110">
                  <c:v>0.47844741480760156</c:v>
                </c:pt>
                <c:pt idx="111">
                  <c:v>1.0767615261263401</c:v>
                </c:pt>
                <c:pt idx="112">
                  <c:v>30.396473662340313</c:v>
                </c:pt>
                <c:pt idx="113">
                  <c:v>100</c:v>
                </c:pt>
                <c:pt idx="114">
                  <c:v>10.291891297903531</c:v>
                </c:pt>
                <c:pt idx="115">
                  <c:v>1.563104156564965</c:v>
                </c:pt>
                <c:pt idx="116">
                  <c:v>0.63286524595542804</c:v>
                </c:pt>
                <c:pt idx="117">
                  <c:v>0.75677098580030733</c:v>
                </c:pt>
                <c:pt idx="118">
                  <c:v>1.3938432635971383</c:v>
                </c:pt>
                <c:pt idx="119">
                  <c:v>0.82823318460934092</c:v>
                </c:pt>
                <c:pt idx="120">
                  <c:v>0.85789305296064766</c:v>
                </c:pt>
                <c:pt idx="121">
                  <c:v>1.3675226712812043</c:v>
                </c:pt>
                <c:pt idx="122">
                  <c:v>0.38701711633227981</c:v>
                </c:pt>
                <c:pt idx="123">
                  <c:v>0.41461835844018313</c:v>
                </c:pt>
                <c:pt idx="124">
                  <c:v>0.38953229889021068</c:v>
                </c:pt>
                <c:pt idx="125">
                  <c:v>1.2900580876134862</c:v>
                </c:pt>
                <c:pt idx="126">
                  <c:v>6.985522651591304</c:v>
                </c:pt>
                <c:pt idx="127">
                  <c:v>17.27809882824581</c:v>
                </c:pt>
                <c:pt idx="128">
                  <c:v>2.0140283427265637</c:v>
                </c:pt>
                <c:pt idx="129">
                  <c:v>0.50485618936734955</c:v>
                </c:pt>
                <c:pt idx="130">
                  <c:v>0.22539310478988617</c:v>
                </c:pt>
                <c:pt idx="131">
                  <c:v>0.63771628427025429</c:v>
                </c:pt>
                <c:pt idx="132">
                  <c:v>0.51228693635000788</c:v>
                </c:pt>
                <c:pt idx="133">
                  <c:v>0.62796911160586077</c:v>
                </c:pt>
                <c:pt idx="134">
                  <c:v>0.672087379052282</c:v>
                </c:pt>
                <c:pt idx="135">
                  <c:v>0.97685970003692957</c:v>
                </c:pt>
                <c:pt idx="136">
                  <c:v>0.47828492257916805</c:v>
                </c:pt>
                <c:pt idx="137">
                  <c:v>0.43861543421553834</c:v>
                </c:pt>
                <c:pt idx="138">
                  <c:v>0.40281719560467155</c:v>
                </c:pt>
                <c:pt idx="139">
                  <c:v>0.91584843001419247</c:v>
                </c:pt>
                <c:pt idx="140">
                  <c:v>20.906766566920691</c:v>
                </c:pt>
                <c:pt idx="141">
                  <c:v>55.059895455152827</c:v>
                </c:pt>
                <c:pt idx="142">
                  <c:v>6.7949897290591643</c:v>
                </c:pt>
                <c:pt idx="143">
                  <c:v>0.71621378175600792</c:v>
                </c:pt>
                <c:pt idx="144">
                  <c:v>0.21177119967134411</c:v>
                </c:pt>
                <c:pt idx="145">
                  <c:v>0.12227352187186816</c:v>
                </c:pt>
                <c:pt idx="146">
                  <c:v>3.8503671498000533E-2</c:v>
                </c:pt>
                <c:pt idx="147">
                  <c:v>0.29356894032326114</c:v>
                </c:pt>
                <c:pt idx="148">
                  <c:v>0.13458313368720221</c:v>
                </c:pt>
                <c:pt idx="149">
                  <c:v>0.34985172460408509</c:v>
                </c:pt>
                <c:pt idx="150">
                  <c:v>0.42792343108862041</c:v>
                </c:pt>
                <c:pt idx="151">
                  <c:v>0.30577655907238327</c:v>
                </c:pt>
                <c:pt idx="152">
                  <c:v>0.21433211408065636</c:v>
                </c:pt>
                <c:pt idx="153">
                  <c:v>0.38357031263282609</c:v>
                </c:pt>
                <c:pt idx="154">
                  <c:v>0.7107929357135071</c:v>
                </c:pt>
                <c:pt idx="155">
                  <c:v>1.6422469693225916</c:v>
                </c:pt>
                <c:pt idx="156">
                  <c:v>0.31486923148207768</c:v>
                </c:pt>
                <c:pt idx="157">
                  <c:v>0.33164057895753918</c:v>
                </c:pt>
                <c:pt idx="158">
                  <c:v>0.15983820008607708</c:v>
                </c:pt>
                <c:pt idx="159">
                  <c:v>0.70002452827808648</c:v>
                </c:pt>
                <c:pt idx="160">
                  <c:v>0.58361634290729769</c:v>
                </c:pt>
                <c:pt idx="161">
                  <c:v>0.16679862739992277</c:v>
                </c:pt>
                <c:pt idx="162">
                  <c:v>0.21532337030642512</c:v>
                </c:pt>
                <c:pt idx="163">
                  <c:v>0.28378425588446654</c:v>
                </c:pt>
                <c:pt idx="164">
                  <c:v>0.29578463867501903</c:v>
                </c:pt>
                <c:pt idx="165">
                  <c:v>0.30528445076662108</c:v>
                </c:pt>
                <c:pt idx="166">
                  <c:v>0.14325184956594225</c:v>
                </c:pt>
                <c:pt idx="167">
                  <c:v>0.30548813560942661</c:v>
                </c:pt>
                <c:pt idx="168">
                  <c:v>0.46473104849861613</c:v>
                </c:pt>
                <c:pt idx="169">
                  <c:v>1.4917478692890287</c:v>
                </c:pt>
                <c:pt idx="170">
                  <c:v>0.1965975407438125</c:v>
                </c:pt>
                <c:pt idx="171">
                  <c:v>0.24518459716584989</c:v>
                </c:pt>
                <c:pt idx="172">
                  <c:v>8.1204281333999498E-2</c:v>
                </c:pt>
                <c:pt idx="173">
                  <c:v>5.9690650203975452E-2</c:v>
                </c:pt>
                <c:pt idx="174">
                  <c:v>0.27822087145335378</c:v>
                </c:pt>
                <c:pt idx="175">
                  <c:v>0.68574958892994231</c:v>
                </c:pt>
                <c:pt idx="176">
                  <c:v>0.26991913593535971</c:v>
                </c:pt>
                <c:pt idx="177">
                  <c:v>0.64937006959793153</c:v>
                </c:pt>
                <c:pt idx="178">
                  <c:v>0.5013707512072233</c:v>
                </c:pt>
                <c:pt idx="179">
                  <c:v>0.22625745415633075</c:v>
                </c:pt>
                <c:pt idx="180">
                  <c:v>0</c:v>
                </c:pt>
                <c:pt idx="181">
                  <c:v>21.690887359008343</c:v>
                </c:pt>
                <c:pt idx="182">
                  <c:v>36.537194275615924</c:v>
                </c:pt>
                <c:pt idx="183">
                  <c:v>6.0012200647501199</c:v>
                </c:pt>
                <c:pt idx="184">
                  <c:v>2.4130058863666717</c:v>
                </c:pt>
                <c:pt idx="185">
                  <c:v>0.43091579013198739</c:v>
                </c:pt>
                <c:pt idx="186">
                  <c:v>0.18766848391065274</c:v>
                </c:pt>
                <c:pt idx="187">
                  <c:v>0.18483630659364073</c:v>
                </c:pt>
                <c:pt idx="188">
                  <c:v>0.48303907575559685</c:v>
                </c:pt>
                <c:pt idx="189">
                  <c:v>0.82283176701848859</c:v>
                </c:pt>
                <c:pt idx="190">
                  <c:v>1.1695579620088636</c:v>
                </c:pt>
                <c:pt idx="191">
                  <c:v>8.5194671609387262E-2</c:v>
                </c:pt>
                <c:pt idx="192">
                  <c:v>1.3289472070295378</c:v>
                </c:pt>
                <c:pt idx="193">
                  <c:v>2.0174952806079363</c:v>
                </c:pt>
                <c:pt idx="194">
                  <c:v>0.87727845980773878</c:v>
                </c:pt>
                <c:pt idx="195">
                  <c:v>0.37913674997644492</c:v>
                </c:pt>
                <c:pt idx="196">
                  <c:v>0</c:v>
                </c:pt>
                <c:pt idx="197">
                  <c:v>1.1812490865244232</c:v>
                </c:pt>
                <c:pt idx="198">
                  <c:v>0.69552126987436169</c:v>
                </c:pt>
                <c:pt idx="199">
                  <c:v>0.16636492820333523</c:v>
                </c:pt>
                <c:pt idx="200">
                  <c:v>0.49979118663735639</c:v>
                </c:pt>
                <c:pt idx="201">
                  <c:v>0.23450730340852644</c:v>
                </c:pt>
                <c:pt idx="202">
                  <c:v>0.26226452559342867</c:v>
                </c:pt>
                <c:pt idx="203">
                  <c:v>0.48944425857645629</c:v>
                </c:pt>
                <c:pt idx="204">
                  <c:v>0.20813756889277232</c:v>
                </c:pt>
                <c:pt idx="205">
                  <c:v>0.19181179623271041</c:v>
                </c:pt>
                <c:pt idx="206">
                  <c:v>0.17136727268777355</c:v>
                </c:pt>
                <c:pt idx="207">
                  <c:v>0.10632900320636317</c:v>
                </c:pt>
                <c:pt idx="208">
                  <c:v>0.13464800963537468</c:v>
                </c:pt>
                <c:pt idx="209">
                  <c:v>0.37194361450414865</c:v>
                </c:pt>
                <c:pt idx="210">
                  <c:v>1.0865380285501705</c:v>
                </c:pt>
                <c:pt idx="211">
                  <c:v>1.8709172951649742</c:v>
                </c:pt>
                <c:pt idx="212">
                  <c:v>0.7065105435406509</c:v>
                </c:pt>
                <c:pt idx="213">
                  <c:v>0.47763766205198793</c:v>
                </c:pt>
                <c:pt idx="214">
                  <c:v>1.4258141959619062E-2</c:v>
                </c:pt>
                <c:pt idx="215">
                  <c:v>4.5645216464453867E-2</c:v>
                </c:pt>
                <c:pt idx="216">
                  <c:v>0.10687435352312509</c:v>
                </c:pt>
                <c:pt idx="217">
                  <c:v>0</c:v>
                </c:pt>
                <c:pt idx="218">
                  <c:v>0.11754362114415742</c:v>
                </c:pt>
                <c:pt idx="219">
                  <c:v>2.0864054219737169</c:v>
                </c:pt>
                <c:pt idx="220">
                  <c:v>3.6988902562861088</c:v>
                </c:pt>
                <c:pt idx="221">
                  <c:v>0.72634238056386002</c:v>
                </c:pt>
                <c:pt idx="222">
                  <c:v>0.33387135958398695</c:v>
                </c:pt>
                <c:pt idx="223">
                  <c:v>0.89020308568158857</c:v>
                </c:pt>
                <c:pt idx="224">
                  <c:v>13.12249962833595</c:v>
                </c:pt>
                <c:pt idx="225">
                  <c:v>45.066063456802631</c:v>
                </c:pt>
                <c:pt idx="226">
                  <c:v>8.0794827070030397</c:v>
                </c:pt>
                <c:pt idx="227">
                  <c:v>0.9027711111356943</c:v>
                </c:pt>
                <c:pt idx="228">
                  <c:v>0.74823548247628513</c:v>
                </c:pt>
                <c:pt idx="229">
                  <c:v>0.67020010528280716</c:v>
                </c:pt>
                <c:pt idx="230">
                  <c:v>0.16673170130033674</c:v>
                </c:pt>
                <c:pt idx="231">
                  <c:v>0.78247523370250838</c:v>
                </c:pt>
                <c:pt idx="232">
                  <c:v>0.36532646593181406</c:v>
                </c:pt>
                <c:pt idx="233">
                  <c:v>0.19972766518830493</c:v>
                </c:pt>
                <c:pt idx="234">
                  <c:v>0.12740550431513092</c:v>
                </c:pt>
                <c:pt idx="235">
                  <c:v>0.3143241634698492</c:v>
                </c:pt>
                <c:pt idx="236">
                  <c:v>0.19737716779005024</c:v>
                </c:pt>
                <c:pt idx="237">
                  <c:v>0.13722862163449231</c:v>
                </c:pt>
                <c:pt idx="238">
                  <c:v>0.89927029309860318</c:v>
                </c:pt>
                <c:pt idx="239">
                  <c:v>2.4637304714919361</c:v>
                </c:pt>
                <c:pt idx="240">
                  <c:v>0.74217953481864063</c:v>
                </c:pt>
                <c:pt idx="241">
                  <c:v>0.52410356508966294</c:v>
                </c:pt>
                <c:pt idx="242">
                  <c:v>0.12887628298362719</c:v>
                </c:pt>
                <c:pt idx="243">
                  <c:v>9.5582794389011197E-2</c:v>
                </c:pt>
                <c:pt idx="244">
                  <c:v>6.8580046512062925E-2</c:v>
                </c:pt>
                <c:pt idx="245">
                  <c:v>0.23554220144343485</c:v>
                </c:pt>
                <c:pt idx="246">
                  <c:v>0</c:v>
                </c:pt>
                <c:pt idx="247">
                  <c:v>0</c:v>
                </c:pt>
                <c:pt idx="248">
                  <c:v>0.15756257709781776</c:v>
                </c:pt>
                <c:pt idx="249">
                  <c:v>0.35197354318496377</c:v>
                </c:pt>
                <c:pt idx="250">
                  <c:v>1.632606415634219</c:v>
                </c:pt>
                <c:pt idx="251">
                  <c:v>1.9622408550782344</c:v>
                </c:pt>
                <c:pt idx="252">
                  <c:v>7.2485170991887546</c:v>
                </c:pt>
                <c:pt idx="253">
                  <c:v>28.936937040247912</c:v>
                </c:pt>
                <c:pt idx="254">
                  <c:v>5.8631906058399954</c:v>
                </c:pt>
                <c:pt idx="255">
                  <c:v>0.90190415864348283</c:v>
                </c:pt>
                <c:pt idx="256">
                  <c:v>0</c:v>
                </c:pt>
                <c:pt idx="257">
                  <c:v>2.6884684584986229E-2</c:v>
                </c:pt>
                <c:pt idx="258">
                  <c:v>0</c:v>
                </c:pt>
                <c:pt idx="259">
                  <c:v>1.266708216428464</c:v>
                </c:pt>
                <c:pt idx="260">
                  <c:v>1.0325681787890686</c:v>
                </c:pt>
                <c:pt idx="261">
                  <c:v>0</c:v>
                </c:pt>
                <c:pt idx="262">
                  <c:v>0.26484727733421637</c:v>
                </c:pt>
                <c:pt idx="263">
                  <c:v>0.31221165463362449</c:v>
                </c:pt>
                <c:pt idx="264">
                  <c:v>0.12006637173542055</c:v>
                </c:pt>
                <c:pt idx="265">
                  <c:v>0.15022237644772199</c:v>
                </c:pt>
                <c:pt idx="266">
                  <c:v>0.61714760322391593</c:v>
                </c:pt>
                <c:pt idx="267">
                  <c:v>0.98906938391104393</c:v>
                </c:pt>
                <c:pt idx="268">
                  <c:v>0.45272686600601147</c:v>
                </c:pt>
                <c:pt idx="269">
                  <c:v>0.19825456434519886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775F-470F-87EB-BD4C5B61FF44}"/>
            </c:ext>
          </c:extLst>
        </c:ser>
        <c:ser>
          <c:idx val="42"/>
          <c:order val="42"/>
          <c:tx>
            <c:strRef>
              <c:f>'Mass Spectra pH 4 neg'!$AR$1</c:f>
              <c:strCache>
                <c:ptCount val="1"/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neg'!$AR$2:$AR$271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2.6162685629241449</c:v>
                </c:pt>
                <c:pt idx="12">
                  <c:v>4.8603376734994201</c:v>
                </c:pt>
                <c:pt idx="13">
                  <c:v>2.7505126357487306</c:v>
                </c:pt>
                <c:pt idx="14">
                  <c:v>0.12724065199096429</c:v>
                </c:pt>
                <c:pt idx="15">
                  <c:v>8.6024599174804735</c:v>
                </c:pt>
                <c:pt idx="16">
                  <c:v>22.215544777500519</c:v>
                </c:pt>
                <c:pt idx="17">
                  <c:v>2.8657091707202331E-2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0.53612298305192641</c:v>
                </c:pt>
                <c:pt idx="28">
                  <c:v>2.8913760451897463</c:v>
                </c:pt>
                <c:pt idx="29">
                  <c:v>62.057958936608848</c:v>
                </c:pt>
                <c:pt idx="30">
                  <c:v>2.022078534402123</c:v>
                </c:pt>
                <c:pt idx="31">
                  <c:v>0.96069074978100721</c:v>
                </c:pt>
                <c:pt idx="32">
                  <c:v>6.3463840846109578</c:v>
                </c:pt>
                <c:pt idx="33">
                  <c:v>7.152035032328169E-2</c:v>
                </c:pt>
                <c:pt idx="34">
                  <c:v>0</c:v>
                </c:pt>
                <c:pt idx="35">
                  <c:v>3.2684870329509307E-2</c:v>
                </c:pt>
                <c:pt idx="36">
                  <c:v>0</c:v>
                </c:pt>
                <c:pt idx="37">
                  <c:v>7.9362988862791931E-2</c:v>
                </c:pt>
                <c:pt idx="38">
                  <c:v>0</c:v>
                </c:pt>
                <c:pt idx="39">
                  <c:v>0.11508344068495401</c:v>
                </c:pt>
                <c:pt idx="40">
                  <c:v>2.9310133091808962E-2</c:v>
                </c:pt>
                <c:pt idx="41">
                  <c:v>0.34052848196622998</c:v>
                </c:pt>
                <c:pt idx="42">
                  <c:v>9.4360467396037498E-2</c:v>
                </c:pt>
                <c:pt idx="43">
                  <c:v>1.4336959757714127</c:v>
                </c:pt>
                <c:pt idx="44">
                  <c:v>0.2326175445546603</c:v>
                </c:pt>
                <c:pt idx="45">
                  <c:v>0.87969303076368799</c:v>
                </c:pt>
                <c:pt idx="46">
                  <c:v>0</c:v>
                </c:pt>
                <c:pt idx="47">
                  <c:v>0</c:v>
                </c:pt>
                <c:pt idx="48">
                  <c:v>3.5937385786297842E-2</c:v>
                </c:pt>
                <c:pt idx="49">
                  <c:v>2.2341969242690819E-2</c:v>
                </c:pt>
                <c:pt idx="50">
                  <c:v>0</c:v>
                </c:pt>
                <c:pt idx="51">
                  <c:v>3.4327813237032344E-2</c:v>
                </c:pt>
                <c:pt idx="52">
                  <c:v>0</c:v>
                </c:pt>
                <c:pt idx="53">
                  <c:v>0.50417285304317838</c:v>
                </c:pt>
                <c:pt idx="54">
                  <c:v>0.12845041526497691</c:v>
                </c:pt>
                <c:pt idx="55">
                  <c:v>0.85081479396431137</c:v>
                </c:pt>
                <c:pt idx="56">
                  <c:v>1.1140592280659076</c:v>
                </c:pt>
                <c:pt idx="57">
                  <c:v>10.08122214884361</c:v>
                </c:pt>
                <c:pt idx="58">
                  <c:v>0.61467319001023468</c:v>
                </c:pt>
                <c:pt idx="59">
                  <c:v>1.742656267822873</c:v>
                </c:pt>
                <c:pt idx="60">
                  <c:v>8.6968344760497043E-2</c:v>
                </c:pt>
                <c:pt idx="61">
                  <c:v>0.71726623181561489</c:v>
                </c:pt>
                <c:pt idx="62">
                  <c:v>0.22570129409230735</c:v>
                </c:pt>
                <c:pt idx="63">
                  <c:v>0.23659657256852101</c:v>
                </c:pt>
                <c:pt idx="64">
                  <c:v>0.33797566195601264</c:v>
                </c:pt>
                <c:pt idx="65">
                  <c:v>0.25066575149410847</c:v>
                </c:pt>
                <c:pt idx="66">
                  <c:v>0.10044094335750336</c:v>
                </c:pt>
                <c:pt idx="67">
                  <c:v>0.44025541216697667</c:v>
                </c:pt>
                <c:pt idx="68">
                  <c:v>0.20952982062726788</c:v>
                </c:pt>
                <c:pt idx="69">
                  <c:v>8.6429741630308046E-2</c:v>
                </c:pt>
                <c:pt idx="70">
                  <c:v>2.0182318647657431</c:v>
                </c:pt>
                <c:pt idx="71">
                  <c:v>13.041013849860359</c:v>
                </c:pt>
                <c:pt idx="72">
                  <c:v>0.70592568881339512</c:v>
                </c:pt>
                <c:pt idx="73">
                  <c:v>0</c:v>
                </c:pt>
                <c:pt idx="74">
                  <c:v>0</c:v>
                </c:pt>
                <c:pt idx="75">
                  <c:v>0.19898227196943191</c:v>
                </c:pt>
                <c:pt idx="76">
                  <c:v>0.10249016385491751</c:v>
                </c:pt>
                <c:pt idx="77">
                  <c:v>0.20897391312520777</c:v>
                </c:pt>
                <c:pt idx="78">
                  <c:v>6.9864151480788256E-2</c:v>
                </c:pt>
                <c:pt idx="79">
                  <c:v>1.5689493233797865E-2</c:v>
                </c:pt>
                <c:pt idx="80">
                  <c:v>0.1148029964871661</c:v>
                </c:pt>
                <c:pt idx="81">
                  <c:v>0.4091635935117493</c:v>
                </c:pt>
                <c:pt idx="82">
                  <c:v>0.11241741148930219</c:v>
                </c:pt>
                <c:pt idx="83">
                  <c:v>0.58127065595033423</c:v>
                </c:pt>
                <c:pt idx="84">
                  <c:v>2.2285390503820475</c:v>
                </c:pt>
                <c:pt idx="85">
                  <c:v>13.048353609942541</c:v>
                </c:pt>
                <c:pt idx="86">
                  <c:v>1.0098282270414698</c:v>
                </c:pt>
                <c:pt idx="87">
                  <c:v>0.42827710450593381</c:v>
                </c:pt>
                <c:pt idx="88">
                  <c:v>1.1938589874754724</c:v>
                </c:pt>
                <c:pt idx="89">
                  <c:v>3.4014601206369175</c:v>
                </c:pt>
                <c:pt idx="90">
                  <c:v>0.48939305513601306</c:v>
                </c:pt>
                <c:pt idx="91">
                  <c:v>0.74909867069966918</c:v>
                </c:pt>
                <c:pt idx="92">
                  <c:v>0.26598115659499094</c:v>
                </c:pt>
                <c:pt idx="93">
                  <c:v>0.16514617098767931</c:v>
                </c:pt>
                <c:pt idx="94">
                  <c:v>0</c:v>
                </c:pt>
                <c:pt idx="95">
                  <c:v>0.36821361559960203</c:v>
                </c:pt>
                <c:pt idx="96">
                  <c:v>0.32823541065492223</c:v>
                </c:pt>
                <c:pt idx="97">
                  <c:v>0.60745413339043386</c:v>
                </c:pt>
                <c:pt idx="98">
                  <c:v>0.38359881336371959</c:v>
                </c:pt>
                <c:pt idx="99">
                  <c:v>2.0882628246326602</c:v>
                </c:pt>
                <c:pt idx="100">
                  <c:v>0.11280463689694614</c:v>
                </c:pt>
                <c:pt idx="101">
                  <c:v>0.90567280309419551</c:v>
                </c:pt>
                <c:pt idx="102">
                  <c:v>0.10890949529198977</c:v>
                </c:pt>
                <c:pt idx="103">
                  <c:v>0.18773880065168558</c:v>
                </c:pt>
                <c:pt idx="104">
                  <c:v>5.5523152732895641E-3</c:v>
                </c:pt>
                <c:pt idx="105">
                  <c:v>1.2784983077929739</c:v>
                </c:pt>
                <c:pt idx="106">
                  <c:v>2.7063805656658682</c:v>
                </c:pt>
                <c:pt idx="107">
                  <c:v>0.65499265341340873</c:v>
                </c:pt>
                <c:pt idx="108">
                  <c:v>0.38408199100869916</c:v>
                </c:pt>
                <c:pt idx="109">
                  <c:v>0.22957160072799931</c:v>
                </c:pt>
                <c:pt idx="110">
                  <c:v>0</c:v>
                </c:pt>
                <c:pt idx="111">
                  <c:v>0.25976657520349644</c:v>
                </c:pt>
                <c:pt idx="112">
                  <c:v>29.238156574365949</c:v>
                </c:pt>
                <c:pt idx="113">
                  <c:v>100</c:v>
                </c:pt>
                <c:pt idx="114">
                  <c:v>9.4735473648029966</c:v>
                </c:pt>
                <c:pt idx="115">
                  <c:v>1.5762016196000403</c:v>
                </c:pt>
                <c:pt idx="116">
                  <c:v>0.4224017964281695</c:v>
                </c:pt>
                <c:pt idx="117">
                  <c:v>1.025352231752293</c:v>
                </c:pt>
                <c:pt idx="118">
                  <c:v>1.6668550171823733</c:v>
                </c:pt>
                <c:pt idx="119">
                  <c:v>0.89914711660071478</c:v>
                </c:pt>
                <c:pt idx="120">
                  <c:v>0.994048878740598</c:v>
                </c:pt>
                <c:pt idx="121">
                  <c:v>1.5405333609725433</c:v>
                </c:pt>
                <c:pt idx="122">
                  <c:v>0.55841760689960107</c:v>
                </c:pt>
                <c:pt idx="123">
                  <c:v>0.66244862170445318</c:v>
                </c:pt>
                <c:pt idx="124">
                  <c:v>0.48500509640826794</c:v>
                </c:pt>
                <c:pt idx="125">
                  <c:v>2.0079914308829312</c:v>
                </c:pt>
                <c:pt idx="126">
                  <c:v>7.0551271808014029</c:v>
                </c:pt>
                <c:pt idx="127">
                  <c:v>15.076670275278543</c:v>
                </c:pt>
                <c:pt idx="128">
                  <c:v>2.0720726550425788</c:v>
                </c:pt>
                <c:pt idx="129">
                  <c:v>0.31479844775123506</c:v>
                </c:pt>
                <c:pt idx="130">
                  <c:v>0.2548755608936572</c:v>
                </c:pt>
                <c:pt idx="131">
                  <c:v>1.0042533750059304</c:v>
                </c:pt>
                <c:pt idx="132">
                  <c:v>0.34921380071708902</c:v>
                </c:pt>
                <c:pt idx="133">
                  <c:v>1.0225034990167758</c:v>
                </c:pt>
                <c:pt idx="134">
                  <c:v>0.88113217545222955</c:v>
                </c:pt>
                <c:pt idx="135">
                  <c:v>1.3010716245934686</c:v>
                </c:pt>
                <c:pt idx="136">
                  <c:v>0.65569700042213397</c:v>
                </c:pt>
                <c:pt idx="137">
                  <c:v>0.29349631980089275</c:v>
                </c:pt>
                <c:pt idx="138">
                  <c:v>0.6011670807095274</c:v>
                </c:pt>
                <c:pt idx="139">
                  <c:v>1.0760226679128655</c:v>
                </c:pt>
                <c:pt idx="140">
                  <c:v>20.657409086000111</c:v>
                </c:pt>
                <c:pt idx="141">
                  <c:v>57.553632910437905</c:v>
                </c:pt>
                <c:pt idx="142">
                  <c:v>6.2248348320823581</c:v>
                </c:pt>
                <c:pt idx="143">
                  <c:v>0.70419807624342179</c:v>
                </c:pt>
                <c:pt idx="144">
                  <c:v>0.23805384993541151</c:v>
                </c:pt>
                <c:pt idx="145">
                  <c:v>7.6519487676387096E-2</c:v>
                </c:pt>
                <c:pt idx="146">
                  <c:v>0.14171122273162115</c:v>
                </c:pt>
                <c:pt idx="147">
                  <c:v>0.39071387252334538</c:v>
                </c:pt>
                <c:pt idx="148">
                  <c:v>0.26179029621482103</c:v>
                </c:pt>
                <c:pt idx="149">
                  <c:v>0.36024639268401837</c:v>
                </c:pt>
                <c:pt idx="150">
                  <c:v>0.83080914902564817</c:v>
                </c:pt>
                <c:pt idx="151">
                  <c:v>0.55563564292743961</c:v>
                </c:pt>
                <c:pt idx="152">
                  <c:v>0</c:v>
                </c:pt>
                <c:pt idx="153">
                  <c:v>0.17091394164770699</c:v>
                </c:pt>
                <c:pt idx="154">
                  <c:v>1.1600378754856222</c:v>
                </c:pt>
                <c:pt idx="155">
                  <c:v>2.0690677822602885</c:v>
                </c:pt>
                <c:pt idx="156">
                  <c:v>0.45795570663595642</c:v>
                </c:pt>
                <c:pt idx="157">
                  <c:v>0.36778159609296596</c:v>
                </c:pt>
                <c:pt idx="158">
                  <c:v>0.22335616662635663</c:v>
                </c:pt>
                <c:pt idx="159">
                  <c:v>0.57268220743894638</c:v>
                </c:pt>
                <c:pt idx="160">
                  <c:v>0.29082448127314675</c:v>
                </c:pt>
                <c:pt idx="161">
                  <c:v>0.21158364063957633</c:v>
                </c:pt>
                <c:pt idx="162">
                  <c:v>0.43810657403562314</c:v>
                </c:pt>
                <c:pt idx="163">
                  <c:v>9.4806006751873173E-2</c:v>
                </c:pt>
                <c:pt idx="164">
                  <c:v>0</c:v>
                </c:pt>
                <c:pt idx="165">
                  <c:v>6.4297277325079852E-2</c:v>
                </c:pt>
                <c:pt idx="166">
                  <c:v>0.3170911048427057</c:v>
                </c:pt>
                <c:pt idx="167">
                  <c:v>0.52282027990541469</c:v>
                </c:pt>
                <c:pt idx="168">
                  <c:v>0.54990083588391636</c:v>
                </c:pt>
                <c:pt idx="169">
                  <c:v>2.0172811553018786</c:v>
                </c:pt>
                <c:pt idx="170">
                  <c:v>0.27825339260135568</c:v>
                </c:pt>
                <c:pt idx="171">
                  <c:v>0.28466158438840472</c:v>
                </c:pt>
                <c:pt idx="172">
                  <c:v>2.4356557357479356E-2</c:v>
                </c:pt>
                <c:pt idx="173">
                  <c:v>8.4205828956643511E-2</c:v>
                </c:pt>
                <c:pt idx="174">
                  <c:v>3.6314687701900043E-2</c:v>
                </c:pt>
                <c:pt idx="175">
                  <c:v>0.35576693826030376</c:v>
                </c:pt>
                <c:pt idx="176">
                  <c:v>0.59742843393622225</c:v>
                </c:pt>
                <c:pt idx="177">
                  <c:v>1.6985481939113019</c:v>
                </c:pt>
                <c:pt idx="178">
                  <c:v>0.55738997861554396</c:v>
                </c:pt>
                <c:pt idx="179">
                  <c:v>0</c:v>
                </c:pt>
                <c:pt idx="180">
                  <c:v>0</c:v>
                </c:pt>
                <c:pt idx="181">
                  <c:v>35.264434221062508</c:v>
                </c:pt>
                <c:pt idx="182">
                  <c:v>53.925871892592617</c:v>
                </c:pt>
                <c:pt idx="183">
                  <c:v>8.7672593228867637</c:v>
                </c:pt>
                <c:pt idx="184">
                  <c:v>2.6386181279241185</c:v>
                </c:pt>
                <c:pt idx="185">
                  <c:v>0.27474336436018915</c:v>
                </c:pt>
                <c:pt idx="186">
                  <c:v>0.19225307394100613</c:v>
                </c:pt>
                <c:pt idx="187">
                  <c:v>3.7677085876854075E-2</c:v>
                </c:pt>
                <c:pt idx="188">
                  <c:v>0.47273478097080301</c:v>
                </c:pt>
                <c:pt idx="189">
                  <c:v>0.64500825113729832</c:v>
                </c:pt>
                <c:pt idx="190">
                  <c:v>2.1743519334700974</c:v>
                </c:pt>
                <c:pt idx="191">
                  <c:v>0.22751314216187565</c:v>
                </c:pt>
                <c:pt idx="192">
                  <c:v>1.900709216305924</c:v>
                </c:pt>
                <c:pt idx="193">
                  <c:v>3.0370217230961862</c:v>
                </c:pt>
                <c:pt idx="194">
                  <c:v>0.83833304366921924</c:v>
                </c:pt>
                <c:pt idx="195">
                  <c:v>0</c:v>
                </c:pt>
                <c:pt idx="196">
                  <c:v>0</c:v>
                </c:pt>
                <c:pt idx="197">
                  <c:v>1.3932158552506522</c:v>
                </c:pt>
                <c:pt idx="198">
                  <c:v>0.85606136096385776</c:v>
                </c:pt>
                <c:pt idx="199">
                  <c:v>0.31388258843973127</c:v>
                </c:pt>
                <c:pt idx="200">
                  <c:v>0.32212106077831348</c:v>
                </c:pt>
                <c:pt idx="201">
                  <c:v>0.85886275298346637</c:v>
                </c:pt>
                <c:pt idx="202">
                  <c:v>0.24002485983108485</c:v>
                </c:pt>
                <c:pt idx="203">
                  <c:v>0.3162444435027017</c:v>
                </c:pt>
                <c:pt idx="204">
                  <c:v>3.4915813575608357E-2</c:v>
                </c:pt>
                <c:pt idx="205">
                  <c:v>0.527154339955623</c:v>
                </c:pt>
                <c:pt idx="206">
                  <c:v>0.2633702902217902</c:v>
                </c:pt>
                <c:pt idx="207">
                  <c:v>0.13394613043693746</c:v>
                </c:pt>
                <c:pt idx="208">
                  <c:v>0.29627411347075755</c:v>
                </c:pt>
                <c:pt idx="209">
                  <c:v>0.88552196423975937</c:v>
                </c:pt>
                <c:pt idx="210">
                  <c:v>1.0813844680868612</c:v>
                </c:pt>
                <c:pt idx="211">
                  <c:v>3.102588498479419</c:v>
                </c:pt>
                <c:pt idx="212">
                  <c:v>0.3462054353245293</c:v>
                </c:pt>
                <c:pt idx="213">
                  <c:v>0</c:v>
                </c:pt>
                <c:pt idx="214">
                  <c:v>0</c:v>
                </c:pt>
                <c:pt idx="215">
                  <c:v>0.12324102319074133</c:v>
                </c:pt>
                <c:pt idx="216">
                  <c:v>0</c:v>
                </c:pt>
                <c:pt idx="217">
                  <c:v>0.37522578483636471</c:v>
                </c:pt>
                <c:pt idx="218">
                  <c:v>0.12542296771745504</c:v>
                </c:pt>
                <c:pt idx="219">
                  <c:v>1.6537426927457488</c:v>
                </c:pt>
                <c:pt idx="220">
                  <c:v>4.2911059432959062</c:v>
                </c:pt>
                <c:pt idx="221">
                  <c:v>0.91801770678042438</c:v>
                </c:pt>
                <c:pt idx="222">
                  <c:v>0.34851265836227013</c:v>
                </c:pt>
                <c:pt idx="223">
                  <c:v>0.67539090835669136</c:v>
                </c:pt>
                <c:pt idx="224">
                  <c:v>21.899013850155708</c:v>
                </c:pt>
                <c:pt idx="225">
                  <c:v>76.339434750815073</c:v>
                </c:pt>
                <c:pt idx="226">
                  <c:v>11.822177276600742</c:v>
                </c:pt>
                <c:pt idx="227">
                  <c:v>1.7978665872567285</c:v>
                </c:pt>
                <c:pt idx="228">
                  <c:v>0</c:v>
                </c:pt>
                <c:pt idx="229">
                  <c:v>0</c:v>
                </c:pt>
                <c:pt idx="230">
                  <c:v>0.28665869645045439</c:v>
                </c:pt>
                <c:pt idx="231">
                  <c:v>1.0455815500590544</c:v>
                </c:pt>
                <c:pt idx="232">
                  <c:v>0.58641934176574972</c:v>
                </c:pt>
                <c:pt idx="233">
                  <c:v>0.30987936055692583</c:v>
                </c:pt>
                <c:pt idx="234">
                  <c:v>0.28043993319446786</c:v>
                </c:pt>
                <c:pt idx="235">
                  <c:v>0.36790616823939359</c:v>
                </c:pt>
                <c:pt idx="236">
                  <c:v>2.7463877667881376E-2</c:v>
                </c:pt>
                <c:pt idx="237">
                  <c:v>0</c:v>
                </c:pt>
                <c:pt idx="238">
                  <c:v>0.81521746712308274</c:v>
                </c:pt>
                <c:pt idx="239">
                  <c:v>3.7612827677920126</c:v>
                </c:pt>
                <c:pt idx="240">
                  <c:v>0.99878821657412165</c:v>
                </c:pt>
                <c:pt idx="241">
                  <c:v>0.38999216771887196</c:v>
                </c:pt>
                <c:pt idx="242">
                  <c:v>0.22234674795130757</c:v>
                </c:pt>
                <c:pt idx="243">
                  <c:v>6.347641330023962E-2</c:v>
                </c:pt>
                <c:pt idx="244">
                  <c:v>0.14619391013418714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1.0233868256555743</c:v>
                </c:pt>
                <c:pt idx="249">
                  <c:v>0.31205803672294119</c:v>
                </c:pt>
                <c:pt idx="250">
                  <c:v>1.1412542107088184</c:v>
                </c:pt>
                <c:pt idx="251">
                  <c:v>1.1649379742183763</c:v>
                </c:pt>
                <c:pt idx="252">
                  <c:v>13.42693308423982</c:v>
                </c:pt>
                <c:pt idx="253">
                  <c:v>49.746620588169833</c:v>
                </c:pt>
                <c:pt idx="254">
                  <c:v>11.103164623367405</c:v>
                </c:pt>
                <c:pt idx="255">
                  <c:v>1.1222549882097752</c:v>
                </c:pt>
                <c:pt idx="256">
                  <c:v>0.23258273658379827</c:v>
                </c:pt>
                <c:pt idx="257">
                  <c:v>0.11965040164571596</c:v>
                </c:pt>
                <c:pt idx="258">
                  <c:v>1.6177854684297416E-2</c:v>
                </c:pt>
                <c:pt idx="259">
                  <c:v>1.095694837293792</c:v>
                </c:pt>
                <c:pt idx="260">
                  <c:v>0.98241738795730305</c:v>
                </c:pt>
                <c:pt idx="261">
                  <c:v>0</c:v>
                </c:pt>
                <c:pt idx="262">
                  <c:v>0.36028452775125136</c:v>
                </c:pt>
                <c:pt idx="263">
                  <c:v>7.3962920027109913E-2</c:v>
                </c:pt>
                <c:pt idx="264">
                  <c:v>0</c:v>
                </c:pt>
                <c:pt idx="265">
                  <c:v>0.15604916055001639</c:v>
                </c:pt>
                <c:pt idx="266">
                  <c:v>0.13056489055954903</c:v>
                </c:pt>
                <c:pt idx="267">
                  <c:v>1.3411276788612351E-2</c:v>
                </c:pt>
                <c:pt idx="268">
                  <c:v>0.79319675369275677</c:v>
                </c:pt>
                <c:pt idx="269">
                  <c:v>0.54206631100876601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775F-470F-87EB-BD4C5B61FF44}"/>
            </c:ext>
          </c:extLst>
        </c:ser>
        <c:ser>
          <c:idx val="43"/>
          <c:order val="43"/>
          <c:tx>
            <c:strRef>
              <c:f>'Mass Spectra pH 4 neg'!$AS$1</c:f>
              <c:strCache>
                <c:ptCount val="1"/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neg'!$AS$2:$AS$271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1.9759670430796412</c:v>
                </c:pt>
                <c:pt idx="3">
                  <c:v>0</c:v>
                </c:pt>
                <c:pt idx="4">
                  <c:v>0</c:v>
                </c:pt>
                <c:pt idx="5">
                  <c:v>0.69712841973034678</c:v>
                </c:pt>
                <c:pt idx="6">
                  <c:v>0</c:v>
                </c:pt>
                <c:pt idx="7">
                  <c:v>0.59512639664101852</c:v>
                </c:pt>
                <c:pt idx="8">
                  <c:v>3.0704771766043113E-3</c:v>
                </c:pt>
                <c:pt idx="9">
                  <c:v>5.5075883025383215E-2</c:v>
                </c:pt>
                <c:pt idx="10">
                  <c:v>4.4078883886304321E-2</c:v>
                </c:pt>
                <c:pt idx="11">
                  <c:v>1.9985636211856876</c:v>
                </c:pt>
                <c:pt idx="12">
                  <c:v>7.3185442941306702</c:v>
                </c:pt>
                <c:pt idx="13">
                  <c:v>3.3459240636495169</c:v>
                </c:pt>
                <c:pt idx="14">
                  <c:v>0.27216990396246904</c:v>
                </c:pt>
                <c:pt idx="15">
                  <c:v>11.78007578025448</c:v>
                </c:pt>
                <c:pt idx="16">
                  <c:v>30.085826899700297</c:v>
                </c:pt>
                <c:pt idx="17">
                  <c:v>9.1663887761395807E-2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2.2171409151091608E-2</c:v>
                </c:pt>
                <c:pt idx="24">
                  <c:v>0</c:v>
                </c:pt>
                <c:pt idx="25">
                  <c:v>0.14875586119974493</c:v>
                </c:pt>
                <c:pt idx="26">
                  <c:v>6.4926147794505895E-2</c:v>
                </c:pt>
                <c:pt idx="27">
                  <c:v>0.7519530480119383</c:v>
                </c:pt>
                <c:pt idx="28">
                  <c:v>4.0943950728794762</c:v>
                </c:pt>
                <c:pt idx="29">
                  <c:v>81.196249988477987</c:v>
                </c:pt>
                <c:pt idx="30">
                  <c:v>0</c:v>
                </c:pt>
                <c:pt idx="31">
                  <c:v>1.1923925306093275</c:v>
                </c:pt>
                <c:pt idx="32">
                  <c:v>6.9212138172470725</c:v>
                </c:pt>
                <c:pt idx="33">
                  <c:v>1.4460925117986627E-2</c:v>
                </c:pt>
                <c:pt idx="34">
                  <c:v>0</c:v>
                </c:pt>
                <c:pt idx="35">
                  <c:v>0</c:v>
                </c:pt>
                <c:pt idx="36">
                  <c:v>8.3775567373681872E-2</c:v>
                </c:pt>
                <c:pt idx="37">
                  <c:v>0</c:v>
                </c:pt>
                <c:pt idx="38">
                  <c:v>0</c:v>
                </c:pt>
                <c:pt idx="39">
                  <c:v>0.30766411868299171</c:v>
                </c:pt>
                <c:pt idx="40">
                  <c:v>3.4923646789158991E-2</c:v>
                </c:pt>
                <c:pt idx="41">
                  <c:v>0.27061756223438022</c:v>
                </c:pt>
                <c:pt idx="42">
                  <c:v>0.26107011125819946</c:v>
                </c:pt>
                <c:pt idx="43">
                  <c:v>2.1016732445695316</c:v>
                </c:pt>
                <c:pt idx="44">
                  <c:v>0.24304916044174765</c:v>
                </c:pt>
                <c:pt idx="45">
                  <c:v>1.0558431418387455</c:v>
                </c:pt>
                <c:pt idx="46">
                  <c:v>0</c:v>
                </c:pt>
                <c:pt idx="47">
                  <c:v>9.3062493575217717E-2</c:v>
                </c:pt>
                <c:pt idx="48">
                  <c:v>2.9978288666954126E-2</c:v>
                </c:pt>
                <c:pt idx="49">
                  <c:v>0.19332399961321348</c:v>
                </c:pt>
                <c:pt idx="50">
                  <c:v>0</c:v>
                </c:pt>
                <c:pt idx="51">
                  <c:v>0.20800759158773355</c:v>
                </c:pt>
                <c:pt idx="52">
                  <c:v>0.21958143241226219</c:v>
                </c:pt>
                <c:pt idx="53">
                  <c:v>1.06202482440845</c:v>
                </c:pt>
                <c:pt idx="54">
                  <c:v>0.4035653280862212</c:v>
                </c:pt>
                <c:pt idx="55">
                  <c:v>1.3254157042308201</c:v>
                </c:pt>
                <c:pt idx="56">
                  <c:v>1.8371935820171224</c:v>
                </c:pt>
                <c:pt idx="57">
                  <c:v>13.016622704517594</c:v>
                </c:pt>
                <c:pt idx="58">
                  <c:v>0</c:v>
                </c:pt>
                <c:pt idx="59">
                  <c:v>2.4548557213886406</c:v>
                </c:pt>
                <c:pt idx="60">
                  <c:v>0</c:v>
                </c:pt>
                <c:pt idx="61">
                  <c:v>0.59442753573309925</c:v>
                </c:pt>
                <c:pt idx="62">
                  <c:v>0.47162936152101703</c:v>
                </c:pt>
                <c:pt idx="63">
                  <c:v>1.1311706191313864</c:v>
                </c:pt>
                <c:pt idx="64">
                  <c:v>0.15967953210948513</c:v>
                </c:pt>
                <c:pt idx="65">
                  <c:v>0.35416485076474724</c:v>
                </c:pt>
                <c:pt idx="66">
                  <c:v>0.11975315015266269</c:v>
                </c:pt>
                <c:pt idx="67">
                  <c:v>0.51755968898299309</c:v>
                </c:pt>
                <c:pt idx="68">
                  <c:v>0.51254681192062379</c:v>
                </c:pt>
                <c:pt idx="69">
                  <c:v>0.46481212976409192</c:v>
                </c:pt>
                <c:pt idx="70">
                  <c:v>2.5947804638217602</c:v>
                </c:pt>
                <c:pt idx="71">
                  <c:v>15.227175592825212</c:v>
                </c:pt>
                <c:pt idx="72">
                  <c:v>0.91315763925335602</c:v>
                </c:pt>
                <c:pt idx="73">
                  <c:v>0</c:v>
                </c:pt>
                <c:pt idx="74">
                  <c:v>0</c:v>
                </c:pt>
                <c:pt idx="75">
                  <c:v>3.3564121301803071E-2</c:v>
                </c:pt>
                <c:pt idx="76">
                  <c:v>5.1150159164999036E-2</c:v>
                </c:pt>
                <c:pt idx="77">
                  <c:v>0.17035834942102035</c:v>
                </c:pt>
                <c:pt idx="78">
                  <c:v>0.33328160738549567</c:v>
                </c:pt>
                <c:pt idx="79">
                  <c:v>0.23829928139371703</c:v>
                </c:pt>
                <c:pt idx="80">
                  <c:v>0.21952704215796323</c:v>
                </c:pt>
                <c:pt idx="81">
                  <c:v>0.61836459550355372</c:v>
                </c:pt>
                <c:pt idx="82">
                  <c:v>0.37055469586965045</c:v>
                </c:pt>
                <c:pt idx="83">
                  <c:v>0.67052550684491385</c:v>
                </c:pt>
                <c:pt idx="84">
                  <c:v>2.9218745040558134</c:v>
                </c:pt>
                <c:pt idx="85">
                  <c:v>11.961970289076906</c:v>
                </c:pt>
                <c:pt idx="86">
                  <c:v>0.7410030334461043</c:v>
                </c:pt>
                <c:pt idx="87">
                  <c:v>0.11526471705814702</c:v>
                </c:pt>
                <c:pt idx="88">
                  <c:v>1.5437187981838383</c:v>
                </c:pt>
                <c:pt idx="89">
                  <c:v>4.4671442682241951</c:v>
                </c:pt>
                <c:pt idx="90">
                  <c:v>0.23259558656120871</c:v>
                </c:pt>
                <c:pt idx="91">
                  <c:v>0.37238428646852484</c:v>
                </c:pt>
                <c:pt idx="92">
                  <c:v>0.32370191324497399</c:v>
                </c:pt>
                <c:pt idx="93">
                  <c:v>0.44307413281742347</c:v>
                </c:pt>
                <c:pt idx="94">
                  <c:v>0.38563652832678835</c:v>
                </c:pt>
                <c:pt idx="95">
                  <c:v>0.52073483950034294</c:v>
                </c:pt>
                <c:pt idx="96">
                  <c:v>0.14187773344736823</c:v>
                </c:pt>
                <c:pt idx="97">
                  <c:v>0.7842613871711277</c:v>
                </c:pt>
                <c:pt idx="98">
                  <c:v>0.6183082903067092</c:v>
                </c:pt>
                <c:pt idx="99">
                  <c:v>1.3601906739147005</c:v>
                </c:pt>
                <c:pt idx="100">
                  <c:v>0.56080683878877735</c:v>
                </c:pt>
                <c:pt idx="101">
                  <c:v>0.41767780482403055</c:v>
                </c:pt>
                <c:pt idx="102">
                  <c:v>9.2476209307108079E-2</c:v>
                </c:pt>
                <c:pt idx="103">
                  <c:v>0.16402681391109855</c:v>
                </c:pt>
                <c:pt idx="104">
                  <c:v>0</c:v>
                </c:pt>
                <c:pt idx="105">
                  <c:v>2.5298410152126709</c:v>
                </c:pt>
                <c:pt idx="106">
                  <c:v>4.4881617980897195</c:v>
                </c:pt>
                <c:pt idx="107">
                  <c:v>0.85794206491523972</c:v>
                </c:pt>
                <c:pt idx="108">
                  <c:v>0.41866324958590867</c:v>
                </c:pt>
                <c:pt idx="109">
                  <c:v>0.2346073088377971</c:v>
                </c:pt>
                <c:pt idx="110">
                  <c:v>0.31669410554376665</c:v>
                </c:pt>
                <c:pt idx="111">
                  <c:v>0.79142221383182798</c:v>
                </c:pt>
                <c:pt idx="112">
                  <c:v>29.33546609564015</c:v>
                </c:pt>
                <c:pt idx="113">
                  <c:v>100</c:v>
                </c:pt>
                <c:pt idx="114">
                  <c:v>10.417573371740856</c:v>
                </c:pt>
                <c:pt idx="115">
                  <c:v>1.4098636787267798</c:v>
                </c:pt>
                <c:pt idx="116">
                  <c:v>0</c:v>
                </c:pt>
                <c:pt idx="117">
                  <c:v>1.5024483825610588</c:v>
                </c:pt>
                <c:pt idx="118">
                  <c:v>2.4551072119188198</c:v>
                </c:pt>
                <c:pt idx="119">
                  <c:v>1.4756571307700286</c:v>
                </c:pt>
                <c:pt idx="120">
                  <c:v>1.0766837990741585</c:v>
                </c:pt>
                <c:pt idx="121">
                  <c:v>2.7409016377390447</c:v>
                </c:pt>
                <c:pt idx="122">
                  <c:v>0.9809637772553822</c:v>
                </c:pt>
                <c:pt idx="123">
                  <c:v>0.82728114166618594</c:v>
                </c:pt>
                <c:pt idx="124">
                  <c:v>0.30684715937601648</c:v>
                </c:pt>
                <c:pt idx="125">
                  <c:v>3.1726488703506397</c:v>
                </c:pt>
                <c:pt idx="126">
                  <c:v>9.3058646423690874</c:v>
                </c:pt>
                <c:pt idx="127">
                  <c:v>17.88624281043418</c:v>
                </c:pt>
                <c:pt idx="128">
                  <c:v>2.1437249865449561</c:v>
                </c:pt>
                <c:pt idx="129">
                  <c:v>1.0077534714854568</c:v>
                </c:pt>
                <c:pt idx="130">
                  <c:v>0.60743460063622357</c:v>
                </c:pt>
                <c:pt idx="131">
                  <c:v>0</c:v>
                </c:pt>
                <c:pt idx="132">
                  <c:v>0.50207376649310276</c:v>
                </c:pt>
                <c:pt idx="133">
                  <c:v>0.23430463281890687</c:v>
                </c:pt>
                <c:pt idx="134">
                  <c:v>0.99720231730085584</c:v>
                </c:pt>
                <c:pt idx="135">
                  <c:v>1.5897091353586112</c:v>
                </c:pt>
                <c:pt idx="136">
                  <c:v>0.58123804163748138</c:v>
                </c:pt>
                <c:pt idx="137">
                  <c:v>0.83368130781968175</c:v>
                </c:pt>
                <c:pt idx="138">
                  <c:v>0.60776588093275852</c:v>
                </c:pt>
                <c:pt idx="139">
                  <c:v>1.7800619803800231</c:v>
                </c:pt>
                <c:pt idx="140">
                  <c:v>20.939987304245587</c:v>
                </c:pt>
                <c:pt idx="141">
                  <c:v>56.282798594073384</c:v>
                </c:pt>
                <c:pt idx="142">
                  <c:v>5.8714033434523669</c:v>
                </c:pt>
                <c:pt idx="143">
                  <c:v>0.83779202450902213</c:v>
                </c:pt>
                <c:pt idx="144">
                  <c:v>8.5757738470064973E-2</c:v>
                </c:pt>
                <c:pt idx="145">
                  <c:v>0.41528906599586485</c:v>
                </c:pt>
                <c:pt idx="146">
                  <c:v>0.29708157519131556</c:v>
                </c:pt>
                <c:pt idx="147">
                  <c:v>0.54151440282866758</c:v>
                </c:pt>
                <c:pt idx="148">
                  <c:v>0</c:v>
                </c:pt>
                <c:pt idx="149">
                  <c:v>0.63749245268414478</c:v>
                </c:pt>
                <c:pt idx="150">
                  <c:v>0.81993027190543744</c:v>
                </c:pt>
                <c:pt idx="151">
                  <c:v>0.25179027107856305</c:v>
                </c:pt>
                <c:pt idx="152">
                  <c:v>0</c:v>
                </c:pt>
                <c:pt idx="153">
                  <c:v>0.21258062803636929</c:v>
                </c:pt>
                <c:pt idx="154">
                  <c:v>1.0111047232099226</c:v>
                </c:pt>
                <c:pt idx="155">
                  <c:v>2.7160131705730359</c:v>
                </c:pt>
                <c:pt idx="156">
                  <c:v>0.48906925653623479</c:v>
                </c:pt>
                <c:pt idx="157">
                  <c:v>0.46910077274787687</c:v>
                </c:pt>
                <c:pt idx="158">
                  <c:v>0.24238681189988259</c:v>
                </c:pt>
                <c:pt idx="159">
                  <c:v>1.120442791506034</c:v>
                </c:pt>
                <c:pt idx="160">
                  <c:v>0.55278834492970619</c:v>
                </c:pt>
                <c:pt idx="161">
                  <c:v>0.18190661989095575</c:v>
                </c:pt>
                <c:pt idx="162">
                  <c:v>0.42816534014369356</c:v>
                </c:pt>
                <c:pt idx="163">
                  <c:v>0.20099649442738599</c:v>
                </c:pt>
                <c:pt idx="164">
                  <c:v>9.5365728660888729E-2</c:v>
                </c:pt>
                <c:pt idx="165">
                  <c:v>0.10828616397854046</c:v>
                </c:pt>
                <c:pt idx="166">
                  <c:v>0</c:v>
                </c:pt>
                <c:pt idx="167">
                  <c:v>0.47947972696830837</c:v>
                </c:pt>
                <c:pt idx="168">
                  <c:v>1.2037021962730114</c:v>
                </c:pt>
                <c:pt idx="169">
                  <c:v>2.575979701896455</c:v>
                </c:pt>
                <c:pt idx="170">
                  <c:v>0.69512773765524771</c:v>
                </c:pt>
                <c:pt idx="171">
                  <c:v>0.39717959750895815</c:v>
                </c:pt>
                <c:pt idx="172">
                  <c:v>0.12208476694683008</c:v>
                </c:pt>
                <c:pt idx="173">
                  <c:v>0.18690312525481051</c:v>
                </c:pt>
                <c:pt idx="174">
                  <c:v>1.5406347254025501E-2</c:v>
                </c:pt>
                <c:pt idx="175">
                  <c:v>0.11144262237670804</c:v>
                </c:pt>
                <c:pt idx="176">
                  <c:v>0</c:v>
                </c:pt>
                <c:pt idx="177">
                  <c:v>0.20902704486985726</c:v>
                </c:pt>
                <c:pt idx="178">
                  <c:v>0.3437587379549612</c:v>
                </c:pt>
                <c:pt idx="179">
                  <c:v>0</c:v>
                </c:pt>
                <c:pt idx="180">
                  <c:v>0</c:v>
                </c:pt>
                <c:pt idx="181">
                  <c:v>47.234902322711214</c:v>
                </c:pt>
                <c:pt idx="182">
                  <c:v>73.242946507980577</c:v>
                </c:pt>
                <c:pt idx="183">
                  <c:v>11.520524702633129</c:v>
                </c:pt>
                <c:pt idx="184">
                  <c:v>3.1030597065699057</c:v>
                </c:pt>
                <c:pt idx="185">
                  <c:v>0.4170628361286739</c:v>
                </c:pt>
                <c:pt idx="186">
                  <c:v>0.34268206372955751</c:v>
                </c:pt>
                <c:pt idx="187">
                  <c:v>0.30766087394414759</c:v>
                </c:pt>
                <c:pt idx="188">
                  <c:v>0.72579852487315399</c:v>
                </c:pt>
                <c:pt idx="189">
                  <c:v>1.1043069265952383</c:v>
                </c:pt>
                <c:pt idx="190">
                  <c:v>0.77062285290875265</c:v>
                </c:pt>
                <c:pt idx="191">
                  <c:v>0.23148094875594716</c:v>
                </c:pt>
                <c:pt idx="192">
                  <c:v>1.5028409703390027</c:v>
                </c:pt>
                <c:pt idx="193">
                  <c:v>2.3705124557473471</c:v>
                </c:pt>
                <c:pt idx="194">
                  <c:v>0.8136732168515366</c:v>
                </c:pt>
                <c:pt idx="195">
                  <c:v>0</c:v>
                </c:pt>
                <c:pt idx="196">
                  <c:v>0</c:v>
                </c:pt>
                <c:pt idx="197">
                  <c:v>3.0045190211570536</c:v>
                </c:pt>
                <c:pt idx="198">
                  <c:v>0</c:v>
                </c:pt>
                <c:pt idx="199">
                  <c:v>0.23488778350159048</c:v>
                </c:pt>
                <c:pt idx="200">
                  <c:v>0.88788679982970509</c:v>
                </c:pt>
                <c:pt idx="201">
                  <c:v>0.3488205392329391</c:v>
                </c:pt>
                <c:pt idx="202">
                  <c:v>0.32881168757128587</c:v>
                </c:pt>
                <c:pt idx="203">
                  <c:v>0.48365748575337658</c:v>
                </c:pt>
                <c:pt idx="204">
                  <c:v>0.31399073289566481</c:v>
                </c:pt>
                <c:pt idx="205">
                  <c:v>0.46964401926908167</c:v>
                </c:pt>
                <c:pt idx="206">
                  <c:v>0.49965222292029343</c:v>
                </c:pt>
                <c:pt idx="207">
                  <c:v>0.13101266336224246</c:v>
                </c:pt>
                <c:pt idx="208">
                  <c:v>0.34182696044688665</c:v>
                </c:pt>
                <c:pt idx="209">
                  <c:v>0.62140245801158178</c:v>
                </c:pt>
                <c:pt idx="210">
                  <c:v>1.5750090596436763</c:v>
                </c:pt>
                <c:pt idx="211">
                  <c:v>3.080529695627507</c:v>
                </c:pt>
                <c:pt idx="212">
                  <c:v>2.2620320796032791</c:v>
                </c:pt>
                <c:pt idx="213">
                  <c:v>1.4785352714696371</c:v>
                </c:pt>
                <c:pt idx="214">
                  <c:v>0.12282178581770119</c:v>
                </c:pt>
                <c:pt idx="215">
                  <c:v>0.31386531815460555</c:v>
                </c:pt>
                <c:pt idx="216">
                  <c:v>0.27285033773059569</c:v>
                </c:pt>
                <c:pt idx="217">
                  <c:v>0</c:v>
                </c:pt>
                <c:pt idx="218">
                  <c:v>0.18048018241558819</c:v>
                </c:pt>
                <c:pt idx="219">
                  <c:v>1.1058221553514256</c:v>
                </c:pt>
                <c:pt idx="220">
                  <c:v>2.1137553965975542</c:v>
                </c:pt>
                <c:pt idx="221">
                  <c:v>0.49429120361504081</c:v>
                </c:pt>
                <c:pt idx="222">
                  <c:v>0</c:v>
                </c:pt>
                <c:pt idx="223">
                  <c:v>1.3483391561568783</c:v>
                </c:pt>
                <c:pt idx="224">
                  <c:v>26.658446239993033</c:v>
                </c:pt>
                <c:pt idx="225">
                  <c:v>76.556850979103032</c:v>
                </c:pt>
                <c:pt idx="226">
                  <c:v>14.287768611448648</c:v>
                </c:pt>
                <c:pt idx="227">
                  <c:v>1.9692305583065008</c:v>
                </c:pt>
                <c:pt idx="228">
                  <c:v>0.60297926245634159</c:v>
                </c:pt>
                <c:pt idx="229">
                  <c:v>0.35591248098324002</c:v>
                </c:pt>
                <c:pt idx="230">
                  <c:v>0</c:v>
                </c:pt>
                <c:pt idx="231">
                  <c:v>1.0251123041986103</c:v>
                </c:pt>
                <c:pt idx="232">
                  <c:v>1.317809292001823</c:v>
                </c:pt>
                <c:pt idx="233">
                  <c:v>0.39869782258422454</c:v>
                </c:pt>
                <c:pt idx="234">
                  <c:v>0.15904997167648321</c:v>
                </c:pt>
                <c:pt idx="235">
                  <c:v>0.31569850269141253</c:v>
                </c:pt>
                <c:pt idx="236">
                  <c:v>0.53234777865792016</c:v>
                </c:pt>
                <c:pt idx="237">
                  <c:v>0.65772495530270059</c:v>
                </c:pt>
                <c:pt idx="238">
                  <c:v>1.7917390796323569</c:v>
                </c:pt>
                <c:pt idx="239">
                  <c:v>6.0157379822450334</c:v>
                </c:pt>
                <c:pt idx="240">
                  <c:v>1.3699169051949021</c:v>
                </c:pt>
                <c:pt idx="241">
                  <c:v>0.90673452419233835</c:v>
                </c:pt>
                <c:pt idx="242">
                  <c:v>0.23595548015079615</c:v>
                </c:pt>
                <c:pt idx="243">
                  <c:v>0.16509442595982685</c:v>
                </c:pt>
                <c:pt idx="244">
                  <c:v>0.19264205462908232</c:v>
                </c:pt>
                <c:pt idx="245">
                  <c:v>0.26577289291260514</c:v>
                </c:pt>
                <c:pt idx="246">
                  <c:v>0</c:v>
                </c:pt>
                <c:pt idx="247">
                  <c:v>0</c:v>
                </c:pt>
                <c:pt idx="248">
                  <c:v>0.4877524685224745</c:v>
                </c:pt>
                <c:pt idx="249">
                  <c:v>0.81263596379148961</c:v>
                </c:pt>
                <c:pt idx="250">
                  <c:v>2.3469631850851229</c:v>
                </c:pt>
                <c:pt idx="251">
                  <c:v>1.5538758683094624</c:v>
                </c:pt>
                <c:pt idx="252">
                  <c:v>17.45943640817768</c:v>
                </c:pt>
                <c:pt idx="253">
                  <c:v>55.222318111900897</c:v>
                </c:pt>
                <c:pt idx="254">
                  <c:v>11.221947185132043</c:v>
                </c:pt>
                <c:pt idx="255">
                  <c:v>2.036565179864736</c:v>
                </c:pt>
                <c:pt idx="256">
                  <c:v>0.51631896564915192</c:v>
                </c:pt>
                <c:pt idx="257">
                  <c:v>0.11573965196030279</c:v>
                </c:pt>
                <c:pt idx="258">
                  <c:v>0.13376630301948503</c:v>
                </c:pt>
                <c:pt idx="259">
                  <c:v>0.9665581552019008</c:v>
                </c:pt>
                <c:pt idx="260">
                  <c:v>7.3668869673558207E-2</c:v>
                </c:pt>
                <c:pt idx="261">
                  <c:v>0</c:v>
                </c:pt>
                <c:pt idx="262">
                  <c:v>0.3587687759577633</c:v>
                </c:pt>
                <c:pt idx="263">
                  <c:v>0.29853240447012053</c:v>
                </c:pt>
                <c:pt idx="264">
                  <c:v>0.15053304607621709</c:v>
                </c:pt>
                <c:pt idx="265">
                  <c:v>0.22060613840414645</c:v>
                </c:pt>
                <c:pt idx="266">
                  <c:v>0.21561631921958849</c:v>
                </c:pt>
                <c:pt idx="267">
                  <c:v>0.90615049667030312</c:v>
                </c:pt>
                <c:pt idx="268">
                  <c:v>0.53245442571645774</c:v>
                </c:pt>
                <c:pt idx="269">
                  <c:v>0.98068529239514923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775F-470F-87EB-BD4C5B61FF44}"/>
            </c:ext>
          </c:extLst>
        </c:ser>
        <c:ser>
          <c:idx val="44"/>
          <c:order val="44"/>
          <c:tx>
            <c:strRef>
              <c:f>'Mass Spectra pH 4 neg'!$AT$1</c:f>
              <c:strCache>
                <c:ptCount val="1"/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neg'!$AT$2:$AT$271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2.2791260434489011</c:v>
                </c:pt>
                <c:pt idx="3">
                  <c:v>0</c:v>
                </c:pt>
                <c:pt idx="4">
                  <c:v>0</c:v>
                </c:pt>
                <c:pt idx="5">
                  <c:v>0.1712682113614542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0.67141682796035296</c:v>
                </c:pt>
                <c:pt idx="12">
                  <c:v>3.5678941597115172</c:v>
                </c:pt>
                <c:pt idx="13">
                  <c:v>1.6361869034761198</c:v>
                </c:pt>
                <c:pt idx="14">
                  <c:v>0.30281032846903511</c:v>
                </c:pt>
                <c:pt idx="15">
                  <c:v>8.0478234030763289</c:v>
                </c:pt>
                <c:pt idx="16">
                  <c:v>19.58231470657914</c:v>
                </c:pt>
                <c:pt idx="17">
                  <c:v>4.1925520857528861E-2</c:v>
                </c:pt>
                <c:pt idx="18">
                  <c:v>0</c:v>
                </c:pt>
                <c:pt idx="19">
                  <c:v>2.7025503551244334E-2</c:v>
                </c:pt>
                <c:pt idx="20">
                  <c:v>2.5977299070689151E-2</c:v>
                </c:pt>
                <c:pt idx="21">
                  <c:v>9.1473512041650475E-3</c:v>
                </c:pt>
                <c:pt idx="22">
                  <c:v>0</c:v>
                </c:pt>
                <c:pt idx="23">
                  <c:v>2.0765868239658401E-3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0.40528838891283009</c:v>
                </c:pt>
                <c:pt idx="28">
                  <c:v>2.5962651833463295</c:v>
                </c:pt>
                <c:pt idx="29">
                  <c:v>59.442608224983708</c:v>
                </c:pt>
                <c:pt idx="30">
                  <c:v>3.7646851397875221</c:v>
                </c:pt>
                <c:pt idx="31">
                  <c:v>0.61452092796301316</c:v>
                </c:pt>
                <c:pt idx="32">
                  <c:v>7.7429121329971089</c:v>
                </c:pt>
                <c:pt idx="33">
                  <c:v>4.258672941046366E-2</c:v>
                </c:pt>
                <c:pt idx="34">
                  <c:v>0</c:v>
                </c:pt>
                <c:pt idx="35">
                  <c:v>3.0064352096022876E-2</c:v>
                </c:pt>
                <c:pt idx="36">
                  <c:v>4.5735312378174103E-2</c:v>
                </c:pt>
                <c:pt idx="37">
                  <c:v>0</c:v>
                </c:pt>
                <c:pt idx="38">
                  <c:v>0</c:v>
                </c:pt>
                <c:pt idx="39">
                  <c:v>0.36588267390896023</c:v>
                </c:pt>
                <c:pt idx="40">
                  <c:v>0</c:v>
                </c:pt>
                <c:pt idx="41">
                  <c:v>0.11088262027260454</c:v>
                </c:pt>
                <c:pt idx="42">
                  <c:v>0.21371740410193071</c:v>
                </c:pt>
                <c:pt idx="43">
                  <c:v>1.434872343976858</c:v>
                </c:pt>
                <c:pt idx="44">
                  <c:v>6.9510924131223728E-2</c:v>
                </c:pt>
                <c:pt idx="45">
                  <c:v>0.65833430499021095</c:v>
                </c:pt>
                <c:pt idx="46">
                  <c:v>0</c:v>
                </c:pt>
                <c:pt idx="47">
                  <c:v>7.4257462573734931E-2</c:v>
                </c:pt>
                <c:pt idx="48">
                  <c:v>2.2822306997701582E-2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0.53335793836748291</c:v>
                </c:pt>
                <c:pt idx="54">
                  <c:v>0.11041120129345429</c:v>
                </c:pt>
                <c:pt idx="55">
                  <c:v>0.87664766502623892</c:v>
                </c:pt>
                <c:pt idx="56">
                  <c:v>1.1495774676088442</c:v>
                </c:pt>
                <c:pt idx="57">
                  <c:v>9.290789126133264</c:v>
                </c:pt>
                <c:pt idx="58">
                  <c:v>0.53352411369544117</c:v>
                </c:pt>
                <c:pt idx="59">
                  <c:v>1.4153066590023682</c:v>
                </c:pt>
                <c:pt idx="60">
                  <c:v>6.6918544699522423E-2</c:v>
                </c:pt>
                <c:pt idx="61">
                  <c:v>0.36431408579089847</c:v>
                </c:pt>
                <c:pt idx="62">
                  <c:v>0.51207699018872688</c:v>
                </c:pt>
                <c:pt idx="63">
                  <c:v>0.59482615238818504</c:v>
                </c:pt>
                <c:pt idx="64">
                  <c:v>7.4033036693991763E-2</c:v>
                </c:pt>
                <c:pt idx="65">
                  <c:v>4.3045958611939231E-2</c:v>
                </c:pt>
                <c:pt idx="66">
                  <c:v>0</c:v>
                </c:pt>
                <c:pt idx="67">
                  <c:v>0.23479925576746186</c:v>
                </c:pt>
                <c:pt idx="68">
                  <c:v>0</c:v>
                </c:pt>
                <c:pt idx="69">
                  <c:v>0.42691620706531036</c:v>
                </c:pt>
                <c:pt idx="70">
                  <c:v>1.9472655854497907</c:v>
                </c:pt>
                <c:pt idx="71">
                  <c:v>11.941294009488008</c:v>
                </c:pt>
                <c:pt idx="72">
                  <c:v>0.66197186644695549</c:v>
                </c:pt>
                <c:pt idx="73">
                  <c:v>0.27363400519029224</c:v>
                </c:pt>
                <c:pt idx="74">
                  <c:v>0</c:v>
                </c:pt>
                <c:pt idx="75">
                  <c:v>0.11587122647893695</c:v>
                </c:pt>
                <c:pt idx="76">
                  <c:v>0.20548142572387493</c:v>
                </c:pt>
                <c:pt idx="77">
                  <c:v>0.28130774013719606</c:v>
                </c:pt>
                <c:pt idx="78">
                  <c:v>0.50410812986158515</c:v>
                </c:pt>
                <c:pt idx="79">
                  <c:v>3.6670155571816403E-2</c:v>
                </c:pt>
                <c:pt idx="80">
                  <c:v>1.5505671213645983E-2</c:v>
                </c:pt>
                <c:pt idx="81">
                  <c:v>0.25594315428197878</c:v>
                </c:pt>
                <c:pt idx="82">
                  <c:v>0</c:v>
                </c:pt>
                <c:pt idx="83">
                  <c:v>0.21019044595297565</c:v>
                </c:pt>
                <c:pt idx="84">
                  <c:v>2.3125422325698364</c:v>
                </c:pt>
                <c:pt idx="85">
                  <c:v>11.852931434631843</c:v>
                </c:pt>
                <c:pt idx="86">
                  <c:v>0.84426605860030279</c:v>
                </c:pt>
                <c:pt idx="87">
                  <c:v>0.21657111036328783</c:v>
                </c:pt>
                <c:pt idx="88">
                  <c:v>0.58625808981637295</c:v>
                </c:pt>
                <c:pt idx="89">
                  <c:v>3.7541613041696058</c:v>
                </c:pt>
                <c:pt idx="90">
                  <c:v>0.18270117341519707</c:v>
                </c:pt>
                <c:pt idx="91">
                  <c:v>0.33732936527382817</c:v>
                </c:pt>
                <c:pt idx="92">
                  <c:v>0.22481540279509929</c:v>
                </c:pt>
                <c:pt idx="93">
                  <c:v>0.17462549806239869</c:v>
                </c:pt>
                <c:pt idx="94">
                  <c:v>0.11538080936313123</c:v>
                </c:pt>
                <c:pt idx="95">
                  <c:v>0.37049241617015632</c:v>
                </c:pt>
                <c:pt idx="96">
                  <c:v>4.1269678003415695E-2</c:v>
                </c:pt>
                <c:pt idx="97">
                  <c:v>0.41957769795946082</c:v>
                </c:pt>
                <c:pt idx="98">
                  <c:v>0.41829213086905231</c:v>
                </c:pt>
                <c:pt idx="99">
                  <c:v>1.4239705891573822</c:v>
                </c:pt>
                <c:pt idx="100">
                  <c:v>0.49422935678237667</c:v>
                </c:pt>
                <c:pt idx="101">
                  <c:v>0.55171956269816502</c:v>
                </c:pt>
                <c:pt idx="102">
                  <c:v>7.6908699892379459E-2</c:v>
                </c:pt>
                <c:pt idx="103">
                  <c:v>9.472295416879109E-2</c:v>
                </c:pt>
                <c:pt idx="104">
                  <c:v>0.14268553180158675</c:v>
                </c:pt>
                <c:pt idx="105">
                  <c:v>1.2689480756008593</c:v>
                </c:pt>
                <c:pt idx="106">
                  <c:v>2.8941259416173821</c:v>
                </c:pt>
                <c:pt idx="107">
                  <c:v>0.41578640655547011</c:v>
                </c:pt>
                <c:pt idx="108">
                  <c:v>0.49942491617983048</c:v>
                </c:pt>
                <c:pt idx="109">
                  <c:v>0.48509638284836687</c:v>
                </c:pt>
                <c:pt idx="110">
                  <c:v>0</c:v>
                </c:pt>
                <c:pt idx="111">
                  <c:v>0.37543124612806816</c:v>
                </c:pt>
                <c:pt idx="112">
                  <c:v>31.286803841765305</c:v>
                </c:pt>
                <c:pt idx="113">
                  <c:v>100</c:v>
                </c:pt>
                <c:pt idx="114">
                  <c:v>10.15029057959835</c:v>
                </c:pt>
                <c:pt idx="115">
                  <c:v>1.535754421169176</c:v>
                </c:pt>
                <c:pt idx="116">
                  <c:v>0.23371179964742878</c:v>
                </c:pt>
                <c:pt idx="117">
                  <c:v>0.97112752958786575</c:v>
                </c:pt>
                <c:pt idx="118">
                  <c:v>1.4361872976601624</c:v>
                </c:pt>
                <c:pt idx="119">
                  <c:v>0.75654849757192255</c:v>
                </c:pt>
                <c:pt idx="120">
                  <c:v>0.9249627187318471</c:v>
                </c:pt>
                <c:pt idx="121">
                  <c:v>1.4636174675670843</c:v>
                </c:pt>
                <c:pt idx="122">
                  <c:v>0.39476231016235941</c:v>
                </c:pt>
                <c:pt idx="123">
                  <c:v>0.55993167634665597</c:v>
                </c:pt>
                <c:pt idx="124">
                  <c:v>0.38614651704550612</c:v>
                </c:pt>
                <c:pt idx="125">
                  <c:v>1.6693484003804351</c:v>
                </c:pt>
                <c:pt idx="126">
                  <c:v>7.9317284234660885</c:v>
                </c:pt>
                <c:pt idx="127">
                  <c:v>17.47983322052719</c:v>
                </c:pt>
                <c:pt idx="128">
                  <c:v>1.8674017509635219</c:v>
                </c:pt>
                <c:pt idx="129">
                  <c:v>0.83110501306333806</c:v>
                </c:pt>
                <c:pt idx="130">
                  <c:v>0.22521898541043961</c:v>
                </c:pt>
                <c:pt idx="131">
                  <c:v>0.74117943286693599</c:v>
                </c:pt>
                <c:pt idx="132">
                  <c:v>0.66839015052590101</c:v>
                </c:pt>
                <c:pt idx="133">
                  <c:v>0.91131006540224946</c:v>
                </c:pt>
                <c:pt idx="134">
                  <c:v>0.67230901597633441</c:v>
                </c:pt>
                <c:pt idx="135">
                  <c:v>1.5371415375937567</c:v>
                </c:pt>
                <c:pt idx="136">
                  <c:v>0.57046102524403031</c:v>
                </c:pt>
                <c:pt idx="137">
                  <c:v>0.58073008244458912</c:v>
                </c:pt>
                <c:pt idx="138">
                  <c:v>0.48217291133294227</c:v>
                </c:pt>
                <c:pt idx="139">
                  <c:v>1.0999812660616368</c:v>
                </c:pt>
                <c:pt idx="140">
                  <c:v>21.291980453081536</c:v>
                </c:pt>
                <c:pt idx="141">
                  <c:v>55.875939422101439</c:v>
                </c:pt>
                <c:pt idx="142">
                  <c:v>5.7554734140247774</c:v>
                </c:pt>
                <c:pt idx="143">
                  <c:v>1.042849651093454</c:v>
                </c:pt>
                <c:pt idx="144">
                  <c:v>0.32288862546625524</c:v>
                </c:pt>
                <c:pt idx="145">
                  <c:v>0.10619916950002894</c:v>
                </c:pt>
                <c:pt idx="146">
                  <c:v>0</c:v>
                </c:pt>
                <c:pt idx="147">
                  <c:v>7.3003246698161467E-2</c:v>
                </c:pt>
                <c:pt idx="148">
                  <c:v>0</c:v>
                </c:pt>
                <c:pt idx="149">
                  <c:v>0.3731676717456609</c:v>
                </c:pt>
                <c:pt idx="150">
                  <c:v>0.58502404812032349</c:v>
                </c:pt>
                <c:pt idx="151">
                  <c:v>0</c:v>
                </c:pt>
                <c:pt idx="152">
                  <c:v>0</c:v>
                </c:pt>
                <c:pt idx="153">
                  <c:v>0.19745144901933928</c:v>
                </c:pt>
                <c:pt idx="154">
                  <c:v>0.23763220507643634</c:v>
                </c:pt>
                <c:pt idx="155">
                  <c:v>1.8526382004451978</c:v>
                </c:pt>
                <c:pt idx="156">
                  <c:v>0.6690224060234401</c:v>
                </c:pt>
                <c:pt idx="157">
                  <c:v>0.53785017252256562</c:v>
                </c:pt>
                <c:pt idx="158">
                  <c:v>0.16321184461277091</c:v>
                </c:pt>
                <c:pt idx="159">
                  <c:v>0.53586592799725064</c:v>
                </c:pt>
                <c:pt idx="160">
                  <c:v>0.68564648867940636</c:v>
                </c:pt>
                <c:pt idx="161">
                  <c:v>0.2106196652996844</c:v>
                </c:pt>
                <c:pt idx="162">
                  <c:v>0.33870440283890502</c:v>
                </c:pt>
                <c:pt idx="163">
                  <c:v>0.16680040536921834</c:v>
                </c:pt>
                <c:pt idx="164">
                  <c:v>0.27258662434825526</c:v>
                </c:pt>
                <c:pt idx="165">
                  <c:v>0.20206884965018551</c:v>
                </c:pt>
                <c:pt idx="166">
                  <c:v>2.7970019140411577E-2</c:v>
                </c:pt>
                <c:pt idx="167">
                  <c:v>0.42811472614423751</c:v>
                </c:pt>
                <c:pt idx="168">
                  <c:v>1.1095021933875306</c:v>
                </c:pt>
                <c:pt idx="169">
                  <c:v>2.1582057229742477</c:v>
                </c:pt>
                <c:pt idx="170">
                  <c:v>0.31629080908123752</c:v>
                </c:pt>
                <c:pt idx="171">
                  <c:v>0.30097008329065145</c:v>
                </c:pt>
                <c:pt idx="172">
                  <c:v>7.6257923490723217E-2</c:v>
                </c:pt>
                <c:pt idx="173">
                  <c:v>3.1212931987995782E-2</c:v>
                </c:pt>
                <c:pt idx="174">
                  <c:v>0.10051952442347176</c:v>
                </c:pt>
                <c:pt idx="175">
                  <c:v>5.2284897819484664E-2</c:v>
                </c:pt>
                <c:pt idx="176">
                  <c:v>0</c:v>
                </c:pt>
                <c:pt idx="177">
                  <c:v>3.392022678125324E-2</c:v>
                </c:pt>
                <c:pt idx="178">
                  <c:v>0.37696721091105506</c:v>
                </c:pt>
                <c:pt idx="179">
                  <c:v>0</c:v>
                </c:pt>
                <c:pt idx="180">
                  <c:v>0</c:v>
                </c:pt>
                <c:pt idx="181">
                  <c:v>24.746388779149999</c:v>
                </c:pt>
                <c:pt idx="182">
                  <c:v>32.067875081873979</c:v>
                </c:pt>
                <c:pt idx="183">
                  <c:v>5.9585501835550136</c:v>
                </c:pt>
                <c:pt idx="184">
                  <c:v>2.9645040244200866</c:v>
                </c:pt>
                <c:pt idx="185">
                  <c:v>0.27590524088982771</c:v>
                </c:pt>
                <c:pt idx="186">
                  <c:v>0.21703253951937923</c:v>
                </c:pt>
                <c:pt idx="187">
                  <c:v>0.32890365978779179</c:v>
                </c:pt>
                <c:pt idx="188">
                  <c:v>0.31488529575336688</c:v>
                </c:pt>
                <c:pt idx="189">
                  <c:v>0.6344297054365059</c:v>
                </c:pt>
                <c:pt idx="190">
                  <c:v>0.63268041713969814</c:v>
                </c:pt>
                <c:pt idx="191">
                  <c:v>0</c:v>
                </c:pt>
                <c:pt idx="192">
                  <c:v>1.5189418863178137</c:v>
                </c:pt>
                <c:pt idx="193">
                  <c:v>2.087541668823969</c:v>
                </c:pt>
                <c:pt idx="194">
                  <c:v>0.4958718350694104</c:v>
                </c:pt>
                <c:pt idx="195">
                  <c:v>0</c:v>
                </c:pt>
                <c:pt idx="196">
                  <c:v>0.24054196038365969</c:v>
                </c:pt>
                <c:pt idx="197">
                  <c:v>1.9790344699212463</c:v>
                </c:pt>
                <c:pt idx="198">
                  <c:v>0.18470271357374157</c:v>
                </c:pt>
                <c:pt idx="199">
                  <c:v>0.48222518243869578</c:v>
                </c:pt>
                <c:pt idx="200">
                  <c:v>0.5741884867829794</c:v>
                </c:pt>
                <c:pt idx="201">
                  <c:v>2.5890550822674878E-2</c:v>
                </c:pt>
                <c:pt idx="202">
                  <c:v>0</c:v>
                </c:pt>
                <c:pt idx="203">
                  <c:v>0.27771464874837803</c:v>
                </c:pt>
                <c:pt idx="204">
                  <c:v>0.19447873821320136</c:v>
                </c:pt>
                <c:pt idx="205">
                  <c:v>0.19778519465869829</c:v>
                </c:pt>
                <c:pt idx="206">
                  <c:v>5.0633008603994618E-2</c:v>
                </c:pt>
                <c:pt idx="207">
                  <c:v>0.22160410659030788</c:v>
                </c:pt>
                <c:pt idx="208">
                  <c:v>0.29325871099026057</c:v>
                </c:pt>
                <c:pt idx="209">
                  <c:v>0.34234842397340765</c:v>
                </c:pt>
                <c:pt idx="210">
                  <c:v>0.81700173405917509</c:v>
                </c:pt>
                <c:pt idx="211">
                  <c:v>1.9153805318019139</c:v>
                </c:pt>
                <c:pt idx="212">
                  <c:v>0.15791199462517228</c:v>
                </c:pt>
                <c:pt idx="213">
                  <c:v>0</c:v>
                </c:pt>
                <c:pt idx="214">
                  <c:v>7.2312513434644704E-2</c:v>
                </c:pt>
                <c:pt idx="215">
                  <c:v>3.5096080856712168E-2</c:v>
                </c:pt>
                <c:pt idx="216">
                  <c:v>0</c:v>
                </c:pt>
                <c:pt idx="217">
                  <c:v>7.3202822926011324E-2</c:v>
                </c:pt>
                <c:pt idx="218">
                  <c:v>0.19853708272021636</c:v>
                </c:pt>
                <c:pt idx="219">
                  <c:v>1.4085447472765686</c:v>
                </c:pt>
                <c:pt idx="220">
                  <c:v>2.001975442917681</c:v>
                </c:pt>
                <c:pt idx="221">
                  <c:v>0.50021942836202393</c:v>
                </c:pt>
                <c:pt idx="222">
                  <c:v>0.33300242318643697</c:v>
                </c:pt>
                <c:pt idx="223">
                  <c:v>0.62434768140270092</c:v>
                </c:pt>
                <c:pt idx="224">
                  <c:v>16.552240122729174</c:v>
                </c:pt>
                <c:pt idx="225">
                  <c:v>45.940209813938004</c:v>
                </c:pt>
                <c:pt idx="226">
                  <c:v>8.7348494582467548</c:v>
                </c:pt>
                <c:pt idx="227">
                  <c:v>1.0045951151381649</c:v>
                </c:pt>
                <c:pt idx="228">
                  <c:v>0.31526705680872635</c:v>
                </c:pt>
                <c:pt idx="229">
                  <c:v>1.4187557654713725</c:v>
                </c:pt>
                <c:pt idx="230">
                  <c:v>0.12768461086518396</c:v>
                </c:pt>
                <c:pt idx="231">
                  <c:v>0</c:v>
                </c:pt>
                <c:pt idx="232">
                  <c:v>0.24060122497056149</c:v>
                </c:pt>
                <c:pt idx="233">
                  <c:v>0.29976192058780377</c:v>
                </c:pt>
                <c:pt idx="234">
                  <c:v>0.11127253533895068</c:v>
                </c:pt>
                <c:pt idx="235">
                  <c:v>0.12914800139789709</c:v>
                </c:pt>
                <c:pt idx="236">
                  <c:v>0.13358184352235311</c:v>
                </c:pt>
                <c:pt idx="237">
                  <c:v>0.13272566316425818</c:v>
                </c:pt>
                <c:pt idx="238">
                  <c:v>6.7371755879229639E-2</c:v>
                </c:pt>
                <c:pt idx="239">
                  <c:v>1.5064010956562648</c:v>
                </c:pt>
                <c:pt idx="240">
                  <c:v>0.6404935292742816</c:v>
                </c:pt>
                <c:pt idx="241">
                  <c:v>0.49738352387238399</c:v>
                </c:pt>
                <c:pt idx="242">
                  <c:v>0.15996602255480047</c:v>
                </c:pt>
                <c:pt idx="243">
                  <c:v>0.15426316729516051</c:v>
                </c:pt>
                <c:pt idx="244">
                  <c:v>0.21679391735484077</c:v>
                </c:pt>
                <c:pt idx="245">
                  <c:v>0.23334144170394996</c:v>
                </c:pt>
                <c:pt idx="246">
                  <c:v>0</c:v>
                </c:pt>
                <c:pt idx="247">
                  <c:v>0</c:v>
                </c:pt>
                <c:pt idx="248">
                  <c:v>0.50134465881560764</c:v>
                </c:pt>
                <c:pt idx="249">
                  <c:v>0.3264901758522476</c:v>
                </c:pt>
                <c:pt idx="250">
                  <c:v>0.83021266619391565</c:v>
                </c:pt>
                <c:pt idx="251">
                  <c:v>0</c:v>
                </c:pt>
                <c:pt idx="252">
                  <c:v>11.383876957642736</c:v>
                </c:pt>
                <c:pt idx="253">
                  <c:v>39.640879715980219</c:v>
                </c:pt>
                <c:pt idx="254">
                  <c:v>7.2705326597841866</c:v>
                </c:pt>
                <c:pt idx="255">
                  <c:v>0.62335715830082861</c:v>
                </c:pt>
                <c:pt idx="256">
                  <c:v>0.29652307970397851</c:v>
                </c:pt>
                <c:pt idx="257">
                  <c:v>1.0013374528628226E-2</c:v>
                </c:pt>
                <c:pt idx="258">
                  <c:v>0</c:v>
                </c:pt>
                <c:pt idx="259">
                  <c:v>0.25826498645558749</c:v>
                </c:pt>
                <c:pt idx="260">
                  <c:v>0.16459992811969568</c:v>
                </c:pt>
                <c:pt idx="261">
                  <c:v>0</c:v>
                </c:pt>
                <c:pt idx="262">
                  <c:v>0.69333794095542833</c:v>
                </c:pt>
                <c:pt idx="263">
                  <c:v>0.46838270794043974</c:v>
                </c:pt>
                <c:pt idx="264">
                  <c:v>0.13384275449936203</c:v>
                </c:pt>
                <c:pt idx="265">
                  <c:v>0.10492739892361096</c:v>
                </c:pt>
                <c:pt idx="266">
                  <c:v>0.71069001462453374</c:v>
                </c:pt>
                <c:pt idx="267">
                  <c:v>1.3808943900119075</c:v>
                </c:pt>
                <c:pt idx="268">
                  <c:v>0.27492759996390664</c:v>
                </c:pt>
                <c:pt idx="269">
                  <c:v>0.37047103724865538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775F-470F-87EB-BD4C5B61FF44}"/>
            </c:ext>
          </c:extLst>
        </c:ser>
        <c:ser>
          <c:idx val="45"/>
          <c:order val="45"/>
          <c:tx>
            <c:strRef>
              <c:f>'Mass Spectra pH 4 neg'!$AU$1</c:f>
              <c:strCache>
                <c:ptCount val="1"/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neg'!$AU$2:$AU$271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5.8757026233546998</c:v>
                </c:pt>
                <c:pt idx="3">
                  <c:v>0</c:v>
                </c:pt>
                <c:pt idx="4">
                  <c:v>0</c:v>
                </c:pt>
                <c:pt idx="5">
                  <c:v>1.1474757037389565</c:v>
                </c:pt>
                <c:pt idx="6">
                  <c:v>0</c:v>
                </c:pt>
                <c:pt idx="7">
                  <c:v>0.52126627199375086</c:v>
                </c:pt>
                <c:pt idx="8">
                  <c:v>4.9777756882532082E-2</c:v>
                </c:pt>
                <c:pt idx="9">
                  <c:v>0</c:v>
                </c:pt>
                <c:pt idx="10">
                  <c:v>4.240581948983032E-2</c:v>
                </c:pt>
                <c:pt idx="11">
                  <c:v>0.81119922188185267</c:v>
                </c:pt>
                <c:pt idx="12">
                  <c:v>3.8077479124496376</c:v>
                </c:pt>
                <c:pt idx="13">
                  <c:v>1.797586071987523</c:v>
                </c:pt>
                <c:pt idx="14">
                  <c:v>0.24900643387822632</c:v>
                </c:pt>
                <c:pt idx="15">
                  <c:v>8.8735144723663097</c:v>
                </c:pt>
                <c:pt idx="16">
                  <c:v>18.105244493730375</c:v>
                </c:pt>
                <c:pt idx="17">
                  <c:v>8.4341573329678968E-2</c:v>
                </c:pt>
                <c:pt idx="18">
                  <c:v>9.4260270146422256E-2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7.9702678159379939E-3</c:v>
                </c:pt>
                <c:pt idx="23">
                  <c:v>0</c:v>
                </c:pt>
                <c:pt idx="24">
                  <c:v>0</c:v>
                </c:pt>
                <c:pt idx="25">
                  <c:v>3.1677968550164227E-2</c:v>
                </c:pt>
                <c:pt idx="26">
                  <c:v>0</c:v>
                </c:pt>
                <c:pt idx="27">
                  <c:v>0.1735391547496426</c:v>
                </c:pt>
                <c:pt idx="28">
                  <c:v>2.5539639281587196</c:v>
                </c:pt>
                <c:pt idx="29">
                  <c:v>60.913259673465149</c:v>
                </c:pt>
                <c:pt idx="30">
                  <c:v>2.0480271338997551</c:v>
                </c:pt>
                <c:pt idx="31">
                  <c:v>0</c:v>
                </c:pt>
                <c:pt idx="32">
                  <c:v>0</c:v>
                </c:pt>
                <c:pt idx="33">
                  <c:v>0.10097782063623707</c:v>
                </c:pt>
                <c:pt idx="34">
                  <c:v>0.23219158460270256</c:v>
                </c:pt>
                <c:pt idx="35">
                  <c:v>0</c:v>
                </c:pt>
                <c:pt idx="36">
                  <c:v>3.8976080540873988E-2</c:v>
                </c:pt>
                <c:pt idx="37">
                  <c:v>2.9058121232414792E-2</c:v>
                </c:pt>
                <c:pt idx="38">
                  <c:v>3.1916439045089715E-2</c:v>
                </c:pt>
                <c:pt idx="39">
                  <c:v>0.33401752105791405</c:v>
                </c:pt>
                <c:pt idx="40">
                  <c:v>5.732909627685296E-2</c:v>
                </c:pt>
                <c:pt idx="41">
                  <c:v>0.14341832269690663</c:v>
                </c:pt>
                <c:pt idx="42">
                  <c:v>0.19364738831180361</c:v>
                </c:pt>
                <c:pt idx="43">
                  <c:v>1.5464819470608813</c:v>
                </c:pt>
                <c:pt idx="44">
                  <c:v>7.9549203534679966E-2</c:v>
                </c:pt>
                <c:pt idx="45">
                  <c:v>0.75134360164649239</c:v>
                </c:pt>
                <c:pt idx="46">
                  <c:v>1.0056989841077522E-2</c:v>
                </c:pt>
                <c:pt idx="47">
                  <c:v>0</c:v>
                </c:pt>
                <c:pt idx="48">
                  <c:v>3.9824818017072307E-2</c:v>
                </c:pt>
                <c:pt idx="49">
                  <c:v>0</c:v>
                </c:pt>
                <c:pt idx="50">
                  <c:v>7.5781742256472967E-2</c:v>
                </c:pt>
                <c:pt idx="51">
                  <c:v>0.21178607052434115</c:v>
                </c:pt>
                <c:pt idx="52">
                  <c:v>4.6460458371381005E-2</c:v>
                </c:pt>
                <c:pt idx="53">
                  <c:v>0.35583693695367102</c:v>
                </c:pt>
                <c:pt idx="54">
                  <c:v>0.1708481736167286</c:v>
                </c:pt>
                <c:pt idx="55">
                  <c:v>0.54950330323604313</c:v>
                </c:pt>
                <c:pt idx="56">
                  <c:v>1.1958612346194379</c:v>
                </c:pt>
                <c:pt idx="57">
                  <c:v>9.6060546059207095</c:v>
                </c:pt>
                <c:pt idx="58">
                  <c:v>0.21677354750182759</c:v>
                </c:pt>
                <c:pt idx="59">
                  <c:v>0.96233403326634936</c:v>
                </c:pt>
                <c:pt idx="60">
                  <c:v>8.9610952665343621E-2</c:v>
                </c:pt>
                <c:pt idx="61">
                  <c:v>8.6961481367538729E-2</c:v>
                </c:pt>
                <c:pt idx="62">
                  <c:v>0.32604743988906926</c:v>
                </c:pt>
                <c:pt idx="63">
                  <c:v>0.64088518853237542</c:v>
                </c:pt>
                <c:pt idx="64">
                  <c:v>0.16464626878860164</c:v>
                </c:pt>
                <c:pt idx="65">
                  <c:v>0.28940610624598728</c:v>
                </c:pt>
                <c:pt idx="66">
                  <c:v>0.11747166866403491</c:v>
                </c:pt>
                <c:pt idx="67">
                  <c:v>0.37897704282254063</c:v>
                </c:pt>
                <c:pt idx="68">
                  <c:v>0.30225233761954484</c:v>
                </c:pt>
                <c:pt idx="69">
                  <c:v>0.47112437257044187</c:v>
                </c:pt>
                <c:pt idx="70">
                  <c:v>1.7204059427139744</c:v>
                </c:pt>
                <c:pt idx="71">
                  <c:v>12.140935681286868</c:v>
                </c:pt>
                <c:pt idx="72">
                  <c:v>0.74949641286519764</c:v>
                </c:pt>
                <c:pt idx="73">
                  <c:v>0</c:v>
                </c:pt>
                <c:pt idx="74">
                  <c:v>0</c:v>
                </c:pt>
                <c:pt idx="75">
                  <c:v>6.1208805657395775E-2</c:v>
                </c:pt>
                <c:pt idx="76">
                  <c:v>7.9273828636144631E-3</c:v>
                </c:pt>
                <c:pt idx="77">
                  <c:v>0.14666757426308299</c:v>
                </c:pt>
                <c:pt idx="78">
                  <c:v>0.65430776180011163</c:v>
                </c:pt>
                <c:pt idx="79">
                  <c:v>0.20808212440717955</c:v>
                </c:pt>
                <c:pt idx="80">
                  <c:v>0.17187095410751491</c:v>
                </c:pt>
                <c:pt idx="81">
                  <c:v>0.3181042115092555</c:v>
                </c:pt>
                <c:pt idx="82">
                  <c:v>0.14921746328260657</c:v>
                </c:pt>
                <c:pt idx="83">
                  <c:v>0.47574249135030044</c:v>
                </c:pt>
                <c:pt idx="84">
                  <c:v>2.2367934525314044</c:v>
                </c:pt>
                <c:pt idx="85">
                  <c:v>13.329115110671484</c:v>
                </c:pt>
                <c:pt idx="86">
                  <c:v>1.008004348256009</c:v>
                </c:pt>
                <c:pt idx="87">
                  <c:v>0.16092868146354941</c:v>
                </c:pt>
                <c:pt idx="88">
                  <c:v>0.78393900507337888</c:v>
                </c:pt>
                <c:pt idx="89">
                  <c:v>3.9241313174048833</c:v>
                </c:pt>
                <c:pt idx="90">
                  <c:v>0.3226565406079977</c:v>
                </c:pt>
                <c:pt idx="91">
                  <c:v>0.54589278404479091</c:v>
                </c:pt>
                <c:pt idx="92">
                  <c:v>0.28044897479223124</c:v>
                </c:pt>
                <c:pt idx="93">
                  <c:v>0.32073254320937966</c:v>
                </c:pt>
                <c:pt idx="94">
                  <c:v>0.259468930053109</c:v>
                </c:pt>
                <c:pt idx="95">
                  <c:v>0.21018058747630353</c:v>
                </c:pt>
                <c:pt idx="96">
                  <c:v>5.8315906415270902E-2</c:v>
                </c:pt>
                <c:pt idx="97">
                  <c:v>0.39990254760388422</c:v>
                </c:pt>
                <c:pt idx="98">
                  <c:v>0.37388952960641197</c:v>
                </c:pt>
                <c:pt idx="99">
                  <c:v>1.7038870118604357</c:v>
                </c:pt>
                <c:pt idx="100">
                  <c:v>0.2655811509400432</c:v>
                </c:pt>
                <c:pt idx="101">
                  <c:v>0.33509228598870033</c:v>
                </c:pt>
                <c:pt idx="102">
                  <c:v>3.1382217586186825E-2</c:v>
                </c:pt>
                <c:pt idx="103">
                  <c:v>0.11321898691274022</c:v>
                </c:pt>
                <c:pt idx="104">
                  <c:v>0.26496529432057153</c:v>
                </c:pt>
                <c:pt idx="105">
                  <c:v>1.3415200745730711</c:v>
                </c:pt>
                <c:pt idx="106">
                  <c:v>2.6485724825676229</c:v>
                </c:pt>
                <c:pt idx="107">
                  <c:v>0.45957856497693983</c:v>
                </c:pt>
                <c:pt idx="108">
                  <c:v>0.15015782252551185</c:v>
                </c:pt>
                <c:pt idx="109">
                  <c:v>0.30045885388716054</c:v>
                </c:pt>
                <c:pt idx="110">
                  <c:v>0.35741460806349629</c:v>
                </c:pt>
                <c:pt idx="111">
                  <c:v>0.70431966403089186</c:v>
                </c:pt>
                <c:pt idx="112">
                  <c:v>25.904989792331438</c:v>
                </c:pt>
                <c:pt idx="113">
                  <c:v>100</c:v>
                </c:pt>
                <c:pt idx="114">
                  <c:v>10.210981936834898</c:v>
                </c:pt>
                <c:pt idx="115">
                  <c:v>1.2470867701581523</c:v>
                </c:pt>
                <c:pt idx="116">
                  <c:v>0.61453532137142364</c:v>
                </c:pt>
                <c:pt idx="117">
                  <c:v>0.88499330649199126</c:v>
                </c:pt>
                <c:pt idx="118">
                  <c:v>1.3817450014485104</c:v>
                </c:pt>
                <c:pt idx="119">
                  <c:v>0.94415259461175882</c:v>
                </c:pt>
                <c:pt idx="120">
                  <c:v>0.93011741029970585</c:v>
                </c:pt>
                <c:pt idx="121">
                  <c:v>1.7502974673384579</c:v>
                </c:pt>
                <c:pt idx="122">
                  <c:v>0.32462064053814921</c:v>
                </c:pt>
                <c:pt idx="123">
                  <c:v>0.7056993373664241</c:v>
                </c:pt>
                <c:pt idx="124">
                  <c:v>0.33601753422149144</c:v>
                </c:pt>
                <c:pt idx="125">
                  <c:v>1.2785437090766321</c:v>
                </c:pt>
                <c:pt idx="126">
                  <c:v>6.4732223465709779</c:v>
                </c:pt>
                <c:pt idx="127">
                  <c:v>15.668192967895603</c:v>
                </c:pt>
                <c:pt idx="128">
                  <c:v>1.7240695207905921</c:v>
                </c:pt>
                <c:pt idx="129">
                  <c:v>0.61470472136272247</c:v>
                </c:pt>
                <c:pt idx="130">
                  <c:v>0.42556928925121723</c:v>
                </c:pt>
                <c:pt idx="131">
                  <c:v>0.88480246035170729</c:v>
                </c:pt>
                <c:pt idx="132">
                  <c:v>0.76911909215167429</c:v>
                </c:pt>
                <c:pt idx="133">
                  <c:v>0.69345307016335955</c:v>
                </c:pt>
                <c:pt idx="134">
                  <c:v>0.88261920735509924</c:v>
                </c:pt>
                <c:pt idx="135">
                  <c:v>1.1920316935618522</c:v>
                </c:pt>
                <c:pt idx="136">
                  <c:v>0.31366541123902691</c:v>
                </c:pt>
                <c:pt idx="137">
                  <c:v>0.47022487943172897</c:v>
                </c:pt>
                <c:pt idx="138">
                  <c:v>0.52776538571524623</c:v>
                </c:pt>
                <c:pt idx="139">
                  <c:v>0.70409659004157654</c:v>
                </c:pt>
                <c:pt idx="140">
                  <c:v>16.698969737032293</c:v>
                </c:pt>
                <c:pt idx="141">
                  <c:v>53.248787913999848</c:v>
                </c:pt>
                <c:pt idx="142">
                  <c:v>6.1299498106376875</c:v>
                </c:pt>
                <c:pt idx="143">
                  <c:v>0.62456285765590769</c:v>
                </c:pt>
                <c:pt idx="144">
                  <c:v>0.1299213293382975</c:v>
                </c:pt>
                <c:pt idx="145">
                  <c:v>9.8996963098423291E-2</c:v>
                </c:pt>
                <c:pt idx="146">
                  <c:v>0.19602123677429686</c:v>
                </c:pt>
                <c:pt idx="147">
                  <c:v>0.46902930756023614</c:v>
                </c:pt>
                <c:pt idx="148">
                  <c:v>0.26068911920377119</c:v>
                </c:pt>
                <c:pt idx="149">
                  <c:v>0.34661956475083894</c:v>
                </c:pt>
                <c:pt idx="150">
                  <c:v>0.73230768823327108</c:v>
                </c:pt>
                <c:pt idx="151">
                  <c:v>0.6209300773050952</c:v>
                </c:pt>
                <c:pt idx="152">
                  <c:v>0.15523547902376972</c:v>
                </c:pt>
                <c:pt idx="153">
                  <c:v>0.62111551593076519</c:v>
                </c:pt>
                <c:pt idx="154">
                  <c:v>0.33249609306380801</c:v>
                </c:pt>
                <c:pt idx="155">
                  <c:v>2.4659443536720564</c:v>
                </c:pt>
                <c:pt idx="156">
                  <c:v>0.46868521208508684</c:v>
                </c:pt>
                <c:pt idx="157">
                  <c:v>0.50462572886064305</c:v>
                </c:pt>
                <c:pt idx="158">
                  <c:v>0.12904618360424705</c:v>
                </c:pt>
                <c:pt idx="159">
                  <c:v>0.72257069868778678</c:v>
                </c:pt>
                <c:pt idx="160">
                  <c:v>0.83843742755107542</c:v>
                </c:pt>
                <c:pt idx="161">
                  <c:v>9.2624682615887022E-2</c:v>
                </c:pt>
                <c:pt idx="162">
                  <c:v>4.0520929182604255E-2</c:v>
                </c:pt>
                <c:pt idx="163">
                  <c:v>0.14115008614386559</c:v>
                </c:pt>
                <c:pt idx="164">
                  <c:v>0.21221314212496728</c:v>
                </c:pt>
                <c:pt idx="165">
                  <c:v>0.32210745805272567</c:v>
                </c:pt>
                <c:pt idx="166">
                  <c:v>0.48213934694526278</c:v>
                </c:pt>
                <c:pt idx="167">
                  <c:v>0.5743071401494112</c:v>
                </c:pt>
                <c:pt idx="168">
                  <c:v>0.75002847766513037</c:v>
                </c:pt>
                <c:pt idx="169">
                  <c:v>1.9940372771828085</c:v>
                </c:pt>
                <c:pt idx="170">
                  <c:v>0.4221023718056327</c:v>
                </c:pt>
                <c:pt idx="171">
                  <c:v>0.16397723064192743</c:v>
                </c:pt>
                <c:pt idx="172">
                  <c:v>7.0158221673792251E-2</c:v>
                </c:pt>
                <c:pt idx="173">
                  <c:v>5.7569965701196296E-2</c:v>
                </c:pt>
                <c:pt idx="174">
                  <c:v>0.18884126558449849</c:v>
                </c:pt>
                <c:pt idx="175">
                  <c:v>0.44204767356751878</c:v>
                </c:pt>
                <c:pt idx="176">
                  <c:v>0</c:v>
                </c:pt>
                <c:pt idx="177">
                  <c:v>0.14256118499543632</c:v>
                </c:pt>
                <c:pt idx="178">
                  <c:v>0.10419595515585127</c:v>
                </c:pt>
                <c:pt idx="179">
                  <c:v>0</c:v>
                </c:pt>
                <c:pt idx="180">
                  <c:v>0</c:v>
                </c:pt>
                <c:pt idx="181">
                  <c:v>29.555543929609989</c:v>
                </c:pt>
                <c:pt idx="182">
                  <c:v>42.256989120875055</c:v>
                </c:pt>
                <c:pt idx="183">
                  <c:v>5.7724997377670926</c:v>
                </c:pt>
                <c:pt idx="184">
                  <c:v>2.8964727728803523</c:v>
                </c:pt>
                <c:pt idx="185">
                  <c:v>0.26045632778463634</c:v>
                </c:pt>
                <c:pt idx="186">
                  <c:v>0.17391304659425263</c:v>
                </c:pt>
                <c:pt idx="187">
                  <c:v>0.22251290270813825</c:v>
                </c:pt>
                <c:pt idx="188">
                  <c:v>0.32722063720461492</c:v>
                </c:pt>
                <c:pt idx="189">
                  <c:v>0.56692100643237009</c:v>
                </c:pt>
                <c:pt idx="190">
                  <c:v>0.5045448316640162</c:v>
                </c:pt>
                <c:pt idx="191">
                  <c:v>0.19623949662970205</c:v>
                </c:pt>
                <c:pt idx="192">
                  <c:v>1.3573299177517204</c:v>
                </c:pt>
                <c:pt idx="193">
                  <c:v>2.3305948042758899</c:v>
                </c:pt>
                <c:pt idx="194">
                  <c:v>1.1305190866863166</c:v>
                </c:pt>
                <c:pt idx="195">
                  <c:v>0.67762497583650938</c:v>
                </c:pt>
                <c:pt idx="196">
                  <c:v>0.14092555142506588</c:v>
                </c:pt>
                <c:pt idx="197">
                  <c:v>1.7938794362752004</c:v>
                </c:pt>
                <c:pt idx="198">
                  <c:v>0.95915844205105838</c:v>
                </c:pt>
                <c:pt idx="199">
                  <c:v>0.27793639501380091</c:v>
                </c:pt>
                <c:pt idx="200">
                  <c:v>0.33237477271038923</c:v>
                </c:pt>
                <c:pt idx="201">
                  <c:v>0.52574365679642576</c:v>
                </c:pt>
                <c:pt idx="202">
                  <c:v>0.12983002029632759</c:v>
                </c:pt>
                <c:pt idx="203">
                  <c:v>0.23772099950168168</c:v>
                </c:pt>
                <c:pt idx="204">
                  <c:v>0.11514851853565869</c:v>
                </c:pt>
                <c:pt idx="205">
                  <c:v>0.27264198807153883</c:v>
                </c:pt>
                <c:pt idx="206">
                  <c:v>7.3869771503897924E-2</c:v>
                </c:pt>
                <c:pt idx="207">
                  <c:v>6.4106435750899873E-2</c:v>
                </c:pt>
                <c:pt idx="208">
                  <c:v>0.14145269830393919</c:v>
                </c:pt>
                <c:pt idx="209">
                  <c:v>0.32915771969884161</c:v>
                </c:pt>
                <c:pt idx="210">
                  <c:v>1.1651242721702324</c:v>
                </c:pt>
                <c:pt idx="211">
                  <c:v>3.1708345534552111</c:v>
                </c:pt>
                <c:pt idx="212">
                  <c:v>1.1728908329524133</c:v>
                </c:pt>
                <c:pt idx="213">
                  <c:v>0.5847758981463147</c:v>
                </c:pt>
                <c:pt idx="214">
                  <c:v>0.19058751663708728</c:v>
                </c:pt>
                <c:pt idx="215">
                  <c:v>0</c:v>
                </c:pt>
                <c:pt idx="216">
                  <c:v>0.25821448470260794</c:v>
                </c:pt>
                <c:pt idx="217">
                  <c:v>0.37957006209181771</c:v>
                </c:pt>
                <c:pt idx="218">
                  <c:v>0.15315335526086507</c:v>
                </c:pt>
                <c:pt idx="219">
                  <c:v>0.94500596528152592</c:v>
                </c:pt>
                <c:pt idx="220">
                  <c:v>1.988250942800589</c:v>
                </c:pt>
                <c:pt idx="221">
                  <c:v>0.50466394354941024</c:v>
                </c:pt>
                <c:pt idx="222">
                  <c:v>8.1328061984762376E-2</c:v>
                </c:pt>
                <c:pt idx="223">
                  <c:v>1.0961932388598166</c:v>
                </c:pt>
                <c:pt idx="224">
                  <c:v>17.022196332658549</c:v>
                </c:pt>
                <c:pt idx="225">
                  <c:v>77.538409770011341</c:v>
                </c:pt>
                <c:pt idx="226">
                  <c:v>14.907981898033515</c:v>
                </c:pt>
                <c:pt idx="227">
                  <c:v>1.6738610632225348</c:v>
                </c:pt>
                <c:pt idx="228">
                  <c:v>1.1417747614142946</c:v>
                </c:pt>
                <c:pt idx="229">
                  <c:v>1.3452246979083429</c:v>
                </c:pt>
                <c:pt idx="230">
                  <c:v>3.0129547038507523E-2</c:v>
                </c:pt>
                <c:pt idx="231">
                  <c:v>0.88391335161596263</c:v>
                </c:pt>
                <c:pt idx="232">
                  <c:v>0.63224898339631841</c:v>
                </c:pt>
                <c:pt idx="233">
                  <c:v>0.27559743784293295</c:v>
                </c:pt>
                <c:pt idx="234">
                  <c:v>0.28471076899540942</c:v>
                </c:pt>
                <c:pt idx="235">
                  <c:v>0.14456096036430449</c:v>
                </c:pt>
                <c:pt idx="236">
                  <c:v>5.2531665414347874E-2</c:v>
                </c:pt>
                <c:pt idx="237">
                  <c:v>0.31767386272035936</c:v>
                </c:pt>
                <c:pt idx="238">
                  <c:v>1.1374142831451013</c:v>
                </c:pt>
                <c:pt idx="239">
                  <c:v>3.2813316898386269</c:v>
                </c:pt>
                <c:pt idx="240">
                  <c:v>0.86896137741116608</c:v>
                </c:pt>
                <c:pt idx="241">
                  <c:v>0.63500200872318679</c:v>
                </c:pt>
                <c:pt idx="242">
                  <c:v>1.8234155267266058E-2</c:v>
                </c:pt>
                <c:pt idx="243">
                  <c:v>6.4216876345924379E-2</c:v>
                </c:pt>
                <c:pt idx="244">
                  <c:v>8.3239100479330488E-2</c:v>
                </c:pt>
                <c:pt idx="245">
                  <c:v>0.16627490324914829</c:v>
                </c:pt>
                <c:pt idx="246">
                  <c:v>0</c:v>
                </c:pt>
                <c:pt idx="247">
                  <c:v>0.14091271040783765</c:v>
                </c:pt>
                <c:pt idx="248">
                  <c:v>0</c:v>
                </c:pt>
                <c:pt idx="249">
                  <c:v>0</c:v>
                </c:pt>
                <c:pt idx="250">
                  <c:v>2.0914205024032637</c:v>
                </c:pt>
                <c:pt idx="251">
                  <c:v>2.635013736434098</c:v>
                </c:pt>
                <c:pt idx="252">
                  <c:v>9.2826047232739022</c:v>
                </c:pt>
                <c:pt idx="253">
                  <c:v>45.741589579589913</c:v>
                </c:pt>
                <c:pt idx="254">
                  <c:v>9.8919836039617781</c:v>
                </c:pt>
                <c:pt idx="255">
                  <c:v>1.1087229152308034</c:v>
                </c:pt>
                <c:pt idx="256">
                  <c:v>0.17633278810186115</c:v>
                </c:pt>
                <c:pt idx="257">
                  <c:v>5.1692669672179392E-2</c:v>
                </c:pt>
                <c:pt idx="258">
                  <c:v>0.11664833532599719</c:v>
                </c:pt>
                <c:pt idx="259">
                  <c:v>1.035689536739244</c:v>
                </c:pt>
                <c:pt idx="260">
                  <c:v>1.2177741618701341</c:v>
                </c:pt>
                <c:pt idx="261">
                  <c:v>5.238011172274195E-2</c:v>
                </c:pt>
                <c:pt idx="262">
                  <c:v>0.18971902159246135</c:v>
                </c:pt>
                <c:pt idx="263">
                  <c:v>0.23621999655993345</c:v>
                </c:pt>
                <c:pt idx="264">
                  <c:v>0.1388015414130758</c:v>
                </c:pt>
                <c:pt idx="265">
                  <c:v>1.8525204402342871E-2</c:v>
                </c:pt>
                <c:pt idx="266">
                  <c:v>0.4082281244669872</c:v>
                </c:pt>
                <c:pt idx="267">
                  <c:v>0.32513888836744659</c:v>
                </c:pt>
                <c:pt idx="268">
                  <c:v>0.70403599640564096</c:v>
                </c:pt>
                <c:pt idx="269">
                  <c:v>0.55992859539744655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775F-470F-87EB-BD4C5B61FF44}"/>
            </c:ext>
          </c:extLst>
        </c:ser>
        <c:ser>
          <c:idx val="46"/>
          <c:order val="46"/>
          <c:tx>
            <c:strRef>
              <c:f>'Mass Spectra pH 4 neg'!$AV$1</c:f>
              <c:strCache>
                <c:ptCount val="1"/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neg'!$AV$2:$AV$271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4.7704342681247516</c:v>
                </c:pt>
                <c:pt idx="3">
                  <c:v>0</c:v>
                </c:pt>
                <c:pt idx="4">
                  <c:v>0</c:v>
                </c:pt>
                <c:pt idx="5">
                  <c:v>0.62360769804086413</c:v>
                </c:pt>
                <c:pt idx="6">
                  <c:v>0</c:v>
                </c:pt>
                <c:pt idx="7">
                  <c:v>0.40294041198020752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1.0851539376335719</c:v>
                </c:pt>
                <c:pt idx="12">
                  <c:v>3.0985959278228221</c:v>
                </c:pt>
                <c:pt idx="13">
                  <c:v>1.7588317668164215</c:v>
                </c:pt>
                <c:pt idx="14">
                  <c:v>0.26498710408925141</c:v>
                </c:pt>
                <c:pt idx="15">
                  <c:v>8.7515212802437752</c:v>
                </c:pt>
                <c:pt idx="16">
                  <c:v>15.935195534191307</c:v>
                </c:pt>
                <c:pt idx="17">
                  <c:v>0.27048102703135118</c:v>
                </c:pt>
                <c:pt idx="18">
                  <c:v>0</c:v>
                </c:pt>
                <c:pt idx="19">
                  <c:v>8.6808165280727045E-3</c:v>
                </c:pt>
                <c:pt idx="20">
                  <c:v>7.0382608523608297E-3</c:v>
                </c:pt>
                <c:pt idx="21">
                  <c:v>6.7492741758549413E-2</c:v>
                </c:pt>
                <c:pt idx="22">
                  <c:v>1.0584030734258575E-2</c:v>
                </c:pt>
                <c:pt idx="23">
                  <c:v>9.8305966781932885E-3</c:v>
                </c:pt>
                <c:pt idx="24">
                  <c:v>4.4909305060640697E-3</c:v>
                </c:pt>
                <c:pt idx="25">
                  <c:v>4.4266334333254137E-2</c:v>
                </c:pt>
                <c:pt idx="26">
                  <c:v>2.6621941496010184E-2</c:v>
                </c:pt>
                <c:pt idx="27">
                  <c:v>0.214775506934993</c:v>
                </c:pt>
                <c:pt idx="28">
                  <c:v>2.8512793890739485</c:v>
                </c:pt>
                <c:pt idx="29">
                  <c:v>49.481763037348934</c:v>
                </c:pt>
                <c:pt idx="30">
                  <c:v>2.5631806512424409</c:v>
                </c:pt>
                <c:pt idx="31">
                  <c:v>0.7666687092586415</c:v>
                </c:pt>
                <c:pt idx="32">
                  <c:v>5.294686411520745</c:v>
                </c:pt>
                <c:pt idx="33">
                  <c:v>0</c:v>
                </c:pt>
                <c:pt idx="34">
                  <c:v>0.23507957166042909</c:v>
                </c:pt>
                <c:pt idx="35">
                  <c:v>3.4125668907671387E-2</c:v>
                </c:pt>
                <c:pt idx="36">
                  <c:v>4.8420409458584529E-2</c:v>
                </c:pt>
                <c:pt idx="37">
                  <c:v>0</c:v>
                </c:pt>
                <c:pt idx="38">
                  <c:v>1.8640996857159531E-2</c:v>
                </c:pt>
                <c:pt idx="39">
                  <c:v>0.27303646215292487</c:v>
                </c:pt>
                <c:pt idx="40">
                  <c:v>3.4913672185099824E-2</c:v>
                </c:pt>
                <c:pt idx="41">
                  <c:v>0.25275647176002425</c:v>
                </c:pt>
                <c:pt idx="42">
                  <c:v>0.10366129521930359</c:v>
                </c:pt>
                <c:pt idx="43">
                  <c:v>1.0128969161360724</c:v>
                </c:pt>
                <c:pt idx="44">
                  <c:v>0.11316730379073785</c:v>
                </c:pt>
                <c:pt idx="45">
                  <c:v>0.58330588849363751</c:v>
                </c:pt>
                <c:pt idx="46">
                  <c:v>1.7744982044517271E-2</c:v>
                </c:pt>
                <c:pt idx="47">
                  <c:v>1.7086950164292417E-2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0.11040818929659102</c:v>
                </c:pt>
                <c:pt idx="52">
                  <c:v>1.9293306317382512E-2</c:v>
                </c:pt>
                <c:pt idx="53">
                  <c:v>0.52825996164673228</c:v>
                </c:pt>
                <c:pt idx="54">
                  <c:v>0.12327222967849188</c:v>
                </c:pt>
                <c:pt idx="55">
                  <c:v>0.85958574492470552</c:v>
                </c:pt>
                <c:pt idx="56">
                  <c:v>1.1195878965228971</c:v>
                </c:pt>
                <c:pt idx="57">
                  <c:v>8.7848977907860135</c:v>
                </c:pt>
                <c:pt idx="58">
                  <c:v>0.31778165949436571</c:v>
                </c:pt>
                <c:pt idx="59">
                  <c:v>1.1160738635919187</c:v>
                </c:pt>
                <c:pt idx="60">
                  <c:v>0.11924798186848469</c:v>
                </c:pt>
                <c:pt idx="61">
                  <c:v>0.19750145396483512</c:v>
                </c:pt>
                <c:pt idx="62">
                  <c:v>0.17419078029357785</c:v>
                </c:pt>
                <c:pt idx="63">
                  <c:v>0.35114177623781734</c:v>
                </c:pt>
                <c:pt idx="64">
                  <c:v>0.2987400924969057</c:v>
                </c:pt>
                <c:pt idx="65">
                  <c:v>0.2290074280049014</c:v>
                </c:pt>
                <c:pt idx="66">
                  <c:v>0.13904449167165039</c:v>
                </c:pt>
                <c:pt idx="67">
                  <c:v>0.36694147457670334</c:v>
                </c:pt>
                <c:pt idx="68">
                  <c:v>0.22300657279349648</c:v>
                </c:pt>
                <c:pt idx="69">
                  <c:v>0.46050220199006003</c:v>
                </c:pt>
                <c:pt idx="70">
                  <c:v>1.6154575098426849</c:v>
                </c:pt>
                <c:pt idx="71">
                  <c:v>10.975819695340316</c:v>
                </c:pt>
                <c:pt idx="72">
                  <c:v>0.64407276415504089</c:v>
                </c:pt>
                <c:pt idx="73">
                  <c:v>0.10579320886226588</c:v>
                </c:pt>
                <c:pt idx="74">
                  <c:v>0</c:v>
                </c:pt>
                <c:pt idx="75">
                  <c:v>2.3885589302434725E-2</c:v>
                </c:pt>
                <c:pt idx="76">
                  <c:v>9.1583100433498585E-2</c:v>
                </c:pt>
                <c:pt idx="77">
                  <c:v>0.23006689936563149</c:v>
                </c:pt>
                <c:pt idx="78">
                  <c:v>0.31237919580320378</c:v>
                </c:pt>
                <c:pt idx="79">
                  <c:v>0.1726929305936582</c:v>
                </c:pt>
                <c:pt idx="80">
                  <c:v>4.0467843723043052E-2</c:v>
                </c:pt>
                <c:pt idx="81">
                  <c:v>0.30951011121708938</c:v>
                </c:pt>
                <c:pt idx="82">
                  <c:v>0.14526050507860949</c:v>
                </c:pt>
                <c:pt idx="83">
                  <c:v>0.54242978732697678</c:v>
                </c:pt>
                <c:pt idx="84">
                  <c:v>2.8015026290570688</c:v>
                </c:pt>
                <c:pt idx="85">
                  <c:v>12.952207416005427</c:v>
                </c:pt>
                <c:pt idx="86">
                  <c:v>0.95486395384666034</c:v>
                </c:pt>
                <c:pt idx="87">
                  <c:v>0.29658800454617934</c:v>
                </c:pt>
                <c:pt idx="88">
                  <c:v>0.83254630148611941</c:v>
                </c:pt>
                <c:pt idx="89">
                  <c:v>2.2246919748620368</c:v>
                </c:pt>
                <c:pt idx="90">
                  <c:v>0.23335296659229068</c:v>
                </c:pt>
                <c:pt idx="91">
                  <c:v>0.47028078512566951</c:v>
                </c:pt>
                <c:pt idx="92">
                  <c:v>0.20043851818495959</c:v>
                </c:pt>
                <c:pt idx="93">
                  <c:v>0.12307777110593812</c:v>
                </c:pt>
                <c:pt idx="94">
                  <c:v>0.28746145128381606</c:v>
                </c:pt>
                <c:pt idx="95">
                  <c:v>0.43412350284326218</c:v>
                </c:pt>
                <c:pt idx="96">
                  <c:v>0.18870132739905179</c:v>
                </c:pt>
                <c:pt idx="97">
                  <c:v>0.41281299045042935</c:v>
                </c:pt>
                <c:pt idx="98">
                  <c:v>0.54971634999955676</c:v>
                </c:pt>
                <c:pt idx="99">
                  <c:v>1.585700441951011</c:v>
                </c:pt>
                <c:pt idx="100">
                  <c:v>0.21732348940867913</c:v>
                </c:pt>
                <c:pt idx="101">
                  <c:v>0.33437768573528914</c:v>
                </c:pt>
                <c:pt idx="102">
                  <c:v>5.4685721632881212E-2</c:v>
                </c:pt>
                <c:pt idx="103">
                  <c:v>0.21829070925317262</c:v>
                </c:pt>
                <c:pt idx="104">
                  <c:v>9.638229128471193E-2</c:v>
                </c:pt>
                <c:pt idx="105">
                  <c:v>1.0854546259365865</c:v>
                </c:pt>
                <c:pt idx="106">
                  <c:v>2.2416614189930573</c:v>
                </c:pt>
                <c:pt idx="107">
                  <c:v>0.50150575261721719</c:v>
                </c:pt>
                <c:pt idx="108">
                  <c:v>0.41649314167724866</c:v>
                </c:pt>
                <c:pt idx="109">
                  <c:v>0.27659125438560067</c:v>
                </c:pt>
                <c:pt idx="110">
                  <c:v>0.47844741480760156</c:v>
                </c:pt>
                <c:pt idx="111">
                  <c:v>1.0767615261263401</c:v>
                </c:pt>
                <c:pt idx="112">
                  <c:v>30.396473662340313</c:v>
                </c:pt>
                <c:pt idx="113">
                  <c:v>100</c:v>
                </c:pt>
                <c:pt idx="114">
                  <c:v>10.291891297903531</c:v>
                </c:pt>
                <c:pt idx="115">
                  <c:v>1.563104156564965</c:v>
                </c:pt>
                <c:pt idx="116">
                  <c:v>0.63286524595542804</c:v>
                </c:pt>
                <c:pt idx="117">
                  <c:v>0.75677098580030733</c:v>
                </c:pt>
                <c:pt idx="118">
                  <c:v>1.3938432635971383</c:v>
                </c:pt>
                <c:pt idx="119">
                  <c:v>0.82823318460934092</c:v>
                </c:pt>
                <c:pt idx="120">
                  <c:v>0.85789305296064766</c:v>
                </c:pt>
                <c:pt idx="121">
                  <c:v>1.3675226712812043</c:v>
                </c:pt>
                <c:pt idx="122">
                  <c:v>0.38701711633227981</c:v>
                </c:pt>
                <c:pt idx="123">
                  <c:v>0.41461835844018313</c:v>
                </c:pt>
                <c:pt idx="124">
                  <c:v>0.38953229889021068</c:v>
                </c:pt>
                <c:pt idx="125">
                  <c:v>1.2900580876134862</c:v>
                </c:pt>
                <c:pt idx="126">
                  <c:v>6.985522651591304</c:v>
                </c:pt>
                <c:pt idx="127">
                  <c:v>17.27809882824581</c:v>
                </c:pt>
                <c:pt idx="128">
                  <c:v>2.0140283427265637</c:v>
                </c:pt>
                <c:pt idx="129">
                  <c:v>0.50485618936734955</c:v>
                </c:pt>
                <c:pt idx="130">
                  <c:v>0.22539310478988617</c:v>
                </c:pt>
                <c:pt idx="131">
                  <c:v>0.63771628427025429</c:v>
                </c:pt>
                <c:pt idx="132">
                  <c:v>0.51228693635000788</c:v>
                </c:pt>
                <c:pt idx="133">
                  <c:v>0.62796911160586077</c:v>
                </c:pt>
                <c:pt idx="134">
                  <c:v>0.672087379052282</c:v>
                </c:pt>
                <c:pt idx="135">
                  <c:v>0.97685970003692957</c:v>
                </c:pt>
                <c:pt idx="136">
                  <c:v>0.47828492257916805</c:v>
                </c:pt>
                <c:pt idx="137">
                  <c:v>0.43861543421553834</c:v>
                </c:pt>
                <c:pt idx="138">
                  <c:v>0.40281719560467155</c:v>
                </c:pt>
                <c:pt idx="139">
                  <c:v>0.91584843001419247</c:v>
                </c:pt>
                <c:pt idx="140">
                  <c:v>20.906766566920691</c:v>
                </c:pt>
                <c:pt idx="141">
                  <c:v>55.059895455152827</c:v>
                </c:pt>
                <c:pt idx="142">
                  <c:v>6.7949897290591643</c:v>
                </c:pt>
                <c:pt idx="143">
                  <c:v>0.71621378175600792</c:v>
                </c:pt>
                <c:pt idx="144">
                  <c:v>0.21177119967134411</c:v>
                </c:pt>
                <c:pt idx="145">
                  <c:v>0.12227352187186816</c:v>
                </c:pt>
                <c:pt idx="146">
                  <c:v>3.8503671498000533E-2</c:v>
                </c:pt>
                <c:pt idx="147">
                  <c:v>0.29356894032326114</c:v>
                </c:pt>
                <c:pt idx="148">
                  <c:v>0.13458313368720221</c:v>
                </c:pt>
                <c:pt idx="149">
                  <c:v>0.34985172460408509</c:v>
                </c:pt>
                <c:pt idx="150">
                  <c:v>0.42792343108862041</c:v>
                </c:pt>
                <c:pt idx="151">
                  <c:v>0.30577655907238327</c:v>
                </c:pt>
                <c:pt idx="152">
                  <c:v>0.21433211408065636</c:v>
                </c:pt>
                <c:pt idx="153">
                  <c:v>0.38357031263282609</c:v>
                </c:pt>
                <c:pt idx="154">
                  <c:v>0.7107929357135071</c:v>
                </c:pt>
                <c:pt idx="155">
                  <c:v>1.6422469693225916</c:v>
                </c:pt>
                <c:pt idx="156">
                  <c:v>0.31486923148207768</c:v>
                </c:pt>
                <c:pt idx="157">
                  <c:v>0.33164057895753918</c:v>
                </c:pt>
                <c:pt idx="158">
                  <c:v>0.15983820008607708</c:v>
                </c:pt>
                <c:pt idx="159">
                  <c:v>0.70002452827808648</c:v>
                </c:pt>
                <c:pt idx="160">
                  <c:v>0.58361634290729769</c:v>
                </c:pt>
                <c:pt idx="161">
                  <c:v>0.16679862739992277</c:v>
                </c:pt>
                <c:pt idx="162">
                  <c:v>0.21532337030642512</c:v>
                </c:pt>
                <c:pt idx="163">
                  <c:v>0.28378425588446654</c:v>
                </c:pt>
                <c:pt idx="164">
                  <c:v>0.29578463867501903</c:v>
                </c:pt>
                <c:pt idx="165">
                  <c:v>0.30528445076662108</c:v>
                </c:pt>
                <c:pt idx="166">
                  <c:v>0.14325184956594225</c:v>
                </c:pt>
                <c:pt idx="167">
                  <c:v>0.30548813560942661</c:v>
                </c:pt>
                <c:pt idx="168">
                  <c:v>0.46473104849861613</c:v>
                </c:pt>
                <c:pt idx="169">
                  <c:v>1.4917478692890287</c:v>
                </c:pt>
                <c:pt idx="170">
                  <c:v>0.1965975407438125</c:v>
                </c:pt>
                <c:pt idx="171">
                  <c:v>0.24518459716584989</c:v>
                </c:pt>
                <c:pt idx="172">
                  <c:v>8.1204281333999498E-2</c:v>
                </c:pt>
                <c:pt idx="173">
                  <c:v>5.9690650203975452E-2</c:v>
                </c:pt>
                <c:pt idx="174">
                  <c:v>0.27822087145335378</c:v>
                </c:pt>
                <c:pt idx="175">
                  <c:v>0.68574958892994231</c:v>
                </c:pt>
                <c:pt idx="176">
                  <c:v>0.26991913593535971</c:v>
                </c:pt>
                <c:pt idx="177">
                  <c:v>0.64937006959793153</c:v>
                </c:pt>
                <c:pt idx="178">
                  <c:v>0.5013707512072233</c:v>
                </c:pt>
                <c:pt idx="179">
                  <c:v>0.22625745415633075</c:v>
                </c:pt>
                <c:pt idx="180">
                  <c:v>0</c:v>
                </c:pt>
                <c:pt idx="181">
                  <c:v>21.690887359008343</c:v>
                </c:pt>
                <c:pt idx="182">
                  <c:v>36.537194275615924</c:v>
                </c:pt>
                <c:pt idx="183">
                  <c:v>6.0012200647501199</c:v>
                </c:pt>
                <c:pt idx="184">
                  <c:v>2.4130058863666717</c:v>
                </c:pt>
                <c:pt idx="185">
                  <c:v>0.43091579013198739</c:v>
                </c:pt>
                <c:pt idx="186">
                  <c:v>0.18766848391065274</c:v>
                </c:pt>
                <c:pt idx="187">
                  <c:v>0.18483630659364073</c:v>
                </c:pt>
                <c:pt idx="188">
                  <c:v>0.48303907575559685</c:v>
                </c:pt>
                <c:pt idx="189">
                  <c:v>0.82283176701848859</c:v>
                </c:pt>
                <c:pt idx="190">
                  <c:v>1.1695579620088636</c:v>
                </c:pt>
                <c:pt idx="191">
                  <c:v>8.5194671609387262E-2</c:v>
                </c:pt>
                <c:pt idx="192">
                  <c:v>1.3289472070295378</c:v>
                </c:pt>
                <c:pt idx="193">
                  <c:v>2.0174952806079363</c:v>
                </c:pt>
                <c:pt idx="194">
                  <c:v>0.87727845980773878</c:v>
                </c:pt>
                <c:pt idx="195">
                  <c:v>0.37913674997644492</c:v>
                </c:pt>
                <c:pt idx="196">
                  <c:v>0</c:v>
                </c:pt>
                <c:pt idx="197">
                  <c:v>1.1812490865244232</c:v>
                </c:pt>
                <c:pt idx="198">
                  <c:v>0.69552126987436169</c:v>
                </c:pt>
                <c:pt idx="199">
                  <c:v>0.16636492820333523</c:v>
                </c:pt>
                <c:pt idx="200">
                  <c:v>0.49979118663735639</c:v>
                </c:pt>
                <c:pt idx="201">
                  <c:v>0.23450730340852644</c:v>
                </c:pt>
                <c:pt idx="202">
                  <c:v>0.26226452559342867</c:v>
                </c:pt>
                <c:pt idx="203">
                  <c:v>0.48944425857645629</c:v>
                </c:pt>
                <c:pt idx="204">
                  <c:v>0.20813756889277232</c:v>
                </c:pt>
                <c:pt idx="205">
                  <c:v>0.19181179623271041</c:v>
                </c:pt>
                <c:pt idx="206">
                  <c:v>0.17136727268777355</c:v>
                </c:pt>
                <c:pt idx="207">
                  <c:v>0.10632900320636317</c:v>
                </c:pt>
                <c:pt idx="208">
                  <c:v>0.13464800963537468</c:v>
                </c:pt>
                <c:pt idx="209">
                  <c:v>0.37194361450414865</c:v>
                </c:pt>
                <c:pt idx="210">
                  <c:v>1.0865380285501705</c:v>
                </c:pt>
                <c:pt idx="211">
                  <c:v>1.8709172951649742</c:v>
                </c:pt>
                <c:pt idx="212">
                  <c:v>0.7065105435406509</c:v>
                </c:pt>
                <c:pt idx="213">
                  <c:v>0.47763766205198793</c:v>
                </c:pt>
                <c:pt idx="214">
                  <c:v>1.4258141959619062E-2</c:v>
                </c:pt>
                <c:pt idx="215">
                  <c:v>4.5645216464453867E-2</c:v>
                </c:pt>
                <c:pt idx="216">
                  <c:v>0.10687435352312509</c:v>
                </c:pt>
                <c:pt idx="217">
                  <c:v>0</c:v>
                </c:pt>
                <c:pt idx="218">
                  <c:v>0.11754362114415742</c:v>
                </c:pt>
                <c:pt idx="219">
                  <c:v>2.0864054219737169</c:v>
                </c:pt>
                <c:pt idx="220">
                  <c:v>3.6988902562861088</c:v>
                </c:pt>
                <c:pt idx="221">
                  <c:v>0.72634238056386002</c:v>
                </c:pt>
                <c:pt idx="222">
                  <c:v>0.33387135958398695</c:v>
                </c:pt>
                <c:pt idx="223">
                  <c:v>0.89020308568158857</c:v>
                </c:pt>
                <c:pt idx="224">
                  <c:v>13.12249962833595</c:v>
                </c:pt>
                <c:pt idx="225">
                  <c:v>45.066063456802631</c:v>
                </c:pt>
                <c:pt idx="226">
                  <c:v>8.0794827070030397</c:v>
                </c:pt>
                <c:pt idx="227">
                  <c:v>0.9027711111356943</c:v>
                </c:pt>
                <c:pt idx="228">
                  <c:v>0.74823548247628513</c:v>
                </c:pt>
                <c:pt idx="229">
                  <c:v>0.67020010528280716</c:v>
                </c:pt>
                <c:pt idx="230">
                  <c:v>0.16673170130033674</c:v>
                </c:pt>
                <c:pt idx="231">
                  <c:v>0.78247523370250838</c:v>
                </c:pt>
                <c:pt idx="232">
                  <c:v>0.36532646593181406</c:v>
                </c:pt>
                <c:pt idx="233">
                  <c:v>0.19972766518830493</c:v>
                </c:pt>
                <c:pt idx="234">
                  <c:v>0.12740550431513092</c:v>
                </c:pt>
                <c:pt idx="235">
                  <c:v>0.3143241634698492</c:v>
                </c:pt>
                <c:pt idx="236">
                  <c:v>0.19737716779005024</c:v>
                </c:pt>
                <c:pt idx="237">
                  <c:v>0.13722862163449231</c:v>
                </c:pt>
                <c:pt idx="238">
                  <c:v>0.89927029309860318</c:v>
                </c:pt>
                <c:pt idx="239">
                  <c:v>2.4637304714919361</c:v>
                </c:pt>
                <c:pt idx="240">
                  <c:v>0.74217953481864063</c:v>
                </c:pt>
                <c:pt idx="241">
                  <c:v>0.52410356508966294</c:v>
                </c:pt>
                <c:pt idx="242">
                  <c:v>0.12887628298362719</c:v>
                </c:pt>
                <c:pt idx="243">
                  <c:v>9.5582794389011197E-2</c:v>
                </c:pt>
                <c:pt idx="244">
                  <c:v>6.8580046512062925E-2</c:v>
                </c:pt>
                <c:pt idx="245">
                  <c:v>0.23554220144343485</c:v>
                </c:pt>
                <c:pt idx="246">
                  <c:v>0</c:v>
                </c:pt>
                <c:pt idx="247">
                  <c:v>0</c:v>
                </c:pt>
                <c:pt idx="248">
                  <c:v>0.15756257709781776</c:v>
                </c:pt>
                <c:pt idx="249">
                  <c:v>0.35197354318496377</c:v>
                </c:pt>
                <c:pt idx="250">
                  <c:v>1.632606415634219</c:v>
                </c:pt>
                <c:pt idx="251">
                  <c:v>1.9622408550782344</c:v>
                </c:pt>
                <c:pt idx="252">
                  <c:v>7.2485170991887546</c:v>
                </c:pt>
                <c:pt idx="253">
                  <c:v>28.936937040247912</c:v>
                </c:pt>
                <c:pt idx="254">
                  <c:v>5.8631906058399954</c:v>
                </c:pt>
                <c:pt idx="255">
                  <c:v>0.90190415864348283</c:v>
                </c:pt>
                <c:pt idx="256">
                  <c:v>0</c:v>
                </c:pt>
                <c:pt idx="257">
                  <c:v>2.6884684584986229E-2</c:v>
                </c:pt>
                <c:pt idx="258">
                  <c:v>0</c:v>
                </c:pt>
                <c:pt idx="259">
                  <c:v>1.266708216428464</c:v>
                </c:pt>
                <c:pt idx="260">
                  <c:v>1.0325681787890686</c:v>
                </c:pt>
                <c:pt idx="261">
                  <c:v>0</c:v>
                </c:pt>
                <c:pt idx="262">
                  <c:v>0.26484727733421637</c:v>
                </c:pt>
                <c:pt idx="263">
                  <c:v>0.31221165463362449</c:v>
                </c:pt>
                <c:pt idx="264">
                  <c:v>0.12006637173542055</c:v>
                </c:pt>
                <c:pt idx="265">
                  <c:v>0.15022237644772199</c:v>
                </c:pt>
                <c:pt idx="266">
                  <c:v>0.61714760322391593</c:v>
                </c:pt>
                <c:pt idx="267">
                  <c:v>0.98906938391104393</c:v>
                </c:pt>
                <c:pt idx="268">
                  <c:v>0.45272686600601147</c:v>
                </c:pt>
                <c:pt idx="269">
                  <c:v>0.19825456434519886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775F-470F-87EB-BD4C5B61FF44}"/>
            </c:ext>
          </c:extLst>
        </c:ser>
        <c:ser>
          <c:idx val="47"/>
          <c:order val="47"/>
          <c:tx>
            <c:strRef>
              <c:f>'Mass Spectra pH 4 neg'!$AW$1</c:f>
              <c:strCache>
                <c:ptCount val="1"/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neg'!$AW$2:$AW$271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2.6162685629241449</c:v>
                </c:pt>
                <c:pt idx="12">
                  <c:v>4.8603376734994201</c:v>
                </c:pt>
                <c:pt idx="13">
                  <c:v>2.7505126357487306</c:v>
                </c:pt>
                <c:pt idx="14">
                  <c:v>0.12724065199096429</c:v>
                </c:pt>
                <c:pt idx="15">
                  <c:v>8.6024599174804735</c:v>
                </c:pt>
                <c:pt idx="16">
                  <c:v>22.215544777500519</c:v>
                </c:pt>
                <c:pt idx="17">
                  <c:v>2.8657091707202331E-2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0.53612298305192641</c:v>
                </c:pt>
                <c:pt idx="28">
                  <c:v>2.8913760451897463</c:v>
                </c:pt>
                <c:pt idx="29">
                  <c:v>62.057958936608848</c:v>
                </c:pt>
                <c:pt idx="30">
                  <c:v>2.022078534402123</c:v>
                </c:pt>
                <c:pt idx="31">
                  <c:v>0.96069074978100721</c:v>
                </c:pt>
                <c:pt idx="32">
                  <c:v>6.3463840846109578</c:v>
                </c:pt>
                <c:pt idx="33">
                  <c:v>7.152035032328169E-2</c:v>
                </c:pt>
                <c:pt idx="34">
                  <c:v>0</c:v>
                </c:pt>
                <c:pt idx="35">
                  <c:v>3.2684870329509307E-2</c:v>
                </c:pt>
                <c:pt idx="36">
                  <c:v>0</c:v>
                </c:pt>
                <c:pt idx="37">
                  <c:v>7.9362988862791931E-2</c:v>
                </c:pt>
                <c:pt idx="38">
                  <c:v>0</c:v>
                </c:pt>
                <c:pt idx="39">
                  <c:v>0.11508344068495401</c:v>
                </c:pt>
                <c:pt idx="40">
                  <c:v>2.9310133091808962E-2</c:v>
                </c:pt>
                <c:pt idx="41">
                  <c:v>0.34052848196622998</c:v>
                </c:pt>
                <c:pt idx="42">
                  <c:v>9.4360467396037498E-2</c:v>
                </c:pt>
                <c:pt idx="43">
                  <c:v>1.4336959757714127</c:v>
                </c:pt>
                <c:pt idx="44">
                  <c:v>0.2326175445546603</c:v>
                </c:pt>
                <c:pt idx="45">
                  <c:v>0.87969303076368799</c:v>
                </c:pt>
                <c:pt idx="46">
                  <c:v>0</c:v>
                </c:pt>
                <c:pt idx="47">
                  <c:v>0</c:v>
                </c:pt>
                <c:pt idx="48">
                  <c:v>3.5937385786297842E-2</c:v>
                </c:pt>
                <c:pt idx="49">
                  <c:v>2.2341969242690819E-2</c:v>
                </c:pt>
                <c:pt idx="50">
                  <c:v>0</c:v>
                </c:pt>
                <c:pt idx="51">
                  <c:v>3.4327813237032344E-2</c:v>
                </c:pt>
                <c:pt idx="52">
                  <c:v>0</c:v>
                </c:pt>
                <c:pt idx="53">
                  <c:v>0.50417285304317838</c:v>
                </c:pt>
                <c:pt idx="54">
                  <c:v>0.12845041526497691</c:v>
                </c:pt>
                <c:pt idx="55">
                  <c:v>0.85081479396431137</c:v>
                </c:pt>
                <c:pt idx="56">
                  <c:v>1.1140592280659076</c:v>
                </c:pt>
                <c:pt idx="57">
                  <c:v>10.08122214884361</c:v>
                </c:pt>
                <c:pt idx="58">
                  <c:v>0.61467319001023468</c:v>
                </c:pt>
                <c:pt idx="59">
                  <c:v>1.742656267822873</c:v>
                </c:pt>
                <c:pt idx="60">
                  <c:v>8.6968344760497043E-2</c:v>
                </c:pt>
                <c:pt idx="61">
                  <c:v>0.71726623181561489</c:v>
                </c:pt>
                <c:pt idx="62">
                  <c:v>0.22570129409230735</c:v>
                </c:pt>
                <c:pt idx="63">
                  <c:v>0.23659657256852101</c:v>
                </c:pt>
                <c:pt idx="64">
                  <c:v>0.33797566195601264</c:v>
                </c:pt>
                <c:pt idx="65">
                  <c:v>0.25066575149410847</c:v>
                </c:pt>
                <c:pt idx="66">
                  <c:v>0.10044094335750336</c:v>
                </c:pt>
                <c:pt idx="67">
                  <c:v>0.44025541216697667</c:v>
                </c:pt>
                <c:pt idx="68">
                  <c:v>0.20952982062726788</c:v>
                </c:pt>
                <c:pt idx="69">
                  <c:v>8.6429741630308046E-2</c:v>
                </c:pt>
                <c:pt idx="70">
                  <c:v>2.0182318647657431</c:v>
                </c:pt>
                <c:pt idx="71">
                  <c:v>13.041013849860359</c:v>
                </c:pt>
                <c:pt idx="72">
                  <c:v>0.70592568881339512</c:v>
                </c:pt>
                <c:pt idx="73">
                  <c:v>0</c:v>
                </c:pt>
                <c:pt idx="74">
                  <c:v>0</c:v>
                </c:pt>
                <c:pt idx="75">
                  <c:v>0.19898227196943191</c:v>
                </c:pt>
                <c:pt idx="76">
                  <c:v>0.10249016385491751</c:v>
                </c:pt>
                <c:pt idx="77">
                  <c:v>0.20897391312520777</c:v>
                </c:pt>
                <c:pt idx="78">
                  <c:v>6.9864151480788256E-2</c:v>
                </c:pt>
                <c:pt idx="79">
                  <c:v>1.5689493233797865E-2</c:v>
                </c:pt>
                <c:pt idx="80">
                  <c:v>0.1148029964871661</c:v>
                </c:pt>
                <c:pt idx="81">
                  <c:v>0.4091635935117493</c:v>
                </c:pt>
                <c:pt idx="82">
                  <c:v>0.11241741148930219</c:v>
                </c:pt>
                <c:pt idx="83">
                  <c:v>0.58127065595033423</c:v>
                </c:pt>
                <c:pt idx="84">
                  <c:v>2.2285390503820475</c:v>
                </c:pt>
                <c:pt idx="85">
                  <c:v>13.048353609942541</c:v>
                </c:pt>
                <c:pt idx="86">
                  <c:v>1.0098282270414698</c:v>
                </c:pt>
                <c:pt idx="87">
                  <c:v>0.42827710450593381</c:v>
                </c:pt>
                <c:pt idx="88">
                  <c:v>1.1938589874754724</c:v>
                </c:pt>
                <c:pt idx="89">
                  <c:v>3.4014601206369175</c:v>
                </c:pt>
                <c:pt idx="90">
                  <c:v>0.48939305513601306</c:v>
                </c:pt>
                <c:pt idx="91">
                  <c:v>0.74909867069966918</c:v>
                </c:pt>
                <c:pt idx="92">
                  <c:v>0.26598115659499094</c:v>
                </c:pt>
                <c:pt idx="93">
                  <c:v>0.16514617098767931</c:v>
                </c:pt>
                <c:pt idx="94">
                  <c:v>0</c:v>
                </c:pt>
                <c:pt idx="95">
                  <c:v>0.36821361559960203</c:v>
                </c:pt>
                <c:pt idx="96">
                  <c:v>0.32823541065492223</c:v>
                </c:pt>
                <c:pt idx="97">
                  <c:v>0.60745413339043386</c:v>
                </c:pt>
                <c:pt idx="98">
                  <c:v>0.38359881336371959</c:v>
                </c:pt>
                <c:pt idx="99">
                  <c:v>2.0882628246326602</c:v>
                </c:pt>
                <c:pt idx="100">
                  <c:v>0.11280463689694614</c:v>
                </c:pt>
                <c:pt idx="101">
                  <c:v>0.90567280309419551</c:v>
                </c:pt>
                <c:pt idx="102">
                  <c:v>0.10890949529198977</c:v>
                </c:pt>
                <c:pt idx="103">
                  <c:v>0.18773880065168558</c:v>
                </c:pt>
                <c:pt idx="104">
                  <c:v>5.5523152732895641E-3</c:v>
                </c:pt>
                <c:pt idx="105">
                  <c:v>1.2784983077929739</c:v>
                </c:pt>
                <c:pt idx="106">
                  <c:v>2.7063805656658682</c:v>
                </c:pt>
                <c:pt idx="107">
                  <c:v>0.65499265341340873</c:v>
                </c:pt>
                <c:pt idx="108">
                  <c:v>0.38408199100869916</c:v>
                </c:pt>
                <c:pt idx="109">
                  <c:v>0.22957160072799931</c:v>
                </c:pt>
                <c:pt idx="110">
                  <c:v>0</c:v>
                </c:pt>
                <c:pt idx="111">
                  <c:v>0.25976657520349644</c:v>
                </c:pt>
                <c:pt idx="112">
                  <c:v>29.238156574365949</c:v>
                </c:pt>
                <c:pt idx="113">
                  <c:v>100</c:v>
                </c:pt>
                <c:pt idx="114">
                  <c:v>9.4735473648029966</c:v>
                </c:pt>
                <c:pt idx="115">
                  <c:v>1.5762016196000403</c:v>
                </c:pt>
                <c:pt idx="116">
                  <c:v>0.4224017964281695</c:v>
                </c:pt>
                <c:pt idx="117">
                  <c:v>1.025352231752293</c:v>
                </c:pt>
                <c:pt idx="118">
                  <c:v>1.6668550171823733</c:v>
                </c:pt>
                <c:pt idx="119">
                  <c:v>0.89914711660071478</c:v>
                </c:pt>
                <c:pt idx="120">
                  <c:v>0.994048878740598</c:v>
                </c:pt>
                <c:pt idx="121">
                  <c:v>1.5405333609725433</c:v>
                </c:pt>
                <c:pt idx="122">
                  <c:v>0.55841760689960107</c:v>
                </c:pt>
                <c:pt idx="123">
                  <c:v>0.66244862170445318</c:v>
                </c:pt>
                <c:pt idx="124">
                  <c:v>0.48500509640826794</c:v>
                </c:pt>
                <c:pt idx="125">
                  <c:v>2.0079914308829312</c:v>
                </c:pt>
                <c:pt idx="126">
                  <c:v>7.0551271808014029</c:v>
                </c:pt>
                <c:pt idx="127">
                  <c:v>15.076670275278543</c:v>
                </c:pt>
                <c:pt idx="128">
                  <c:v>2.0720726550425788</c:v>
                </c:pt>
                <c:pt idx="129">
                  <c:v>0.31479844775123506</c:v>
                </c:pt>
                <c:pt idx="130">
                  <c:v>0.2548755608936572</c:v>
                </c:pt>
                <c:pt idx="131">
                  <c:v>1.0042533750059304</c:v>
                </c:pt>
                <c:pt idx="132">
                  <c:v>0.34921380071708902</c:v>
                </c:pt>
                <c:pt idx="133">
                  <c:v>1.0225034990167758</c:v>
                </c:pt>
                <c:pt idx="134">
                  <c:v>0.88113217545222955</c:v>
                </c:pt>
                <c:pt idx="135">
                  <c:v>1.3010716245934686</c:v>
                </c:pt>
                <c:pt idx="136">
                  <c:v>0.65569700042213397</c:v>
                </c:pt>
                <c:pt idx="137">
                  <c:v>0.29349631980089275</c:v>
                </c:pt>
                <c:pt idx="138">
                  <c:v>0.6011670807095274</c:v>
                </c:pt>
                <c:pt idx="139">
                  <c:v>1.0760226679128655</c:v>
                </c:pt>
                <c:pt idx="140">
                  <c:v>20.657409086000111</c:v>
                </c:pt>
                <c:pt idx="141">
                  <c:v>57.553632910437905</c:v>
                </c:pt>
                <c:pt idx="142">
                  <c:v>6.2248348320823581</c:v>
                </c:pt>
                <c:pt idx="143">
                  <c:v>0.70419807624342179</c:v>
                </c:pt>
                <c:pt idx="144">
                  <c:v>0.23805384993541151</c:v>
                </c:pt>
                <c:pt idx="145">
                  <c:v>7.6519487676387096E-2</c:v>
                </c:pt>
                <c:pt idx="146">
                  <c:v>0.14171122273162115</c:v>
                </c:pt>
                <c:pt idx="147">
                  <c:v>0.39071387252334538</c:v>
                </c:pt>
                <c:pt idx="148">
                  <c:v>0.26179029621482103</c:v>
                </c:pt>
                <c:pt idx="149">
                  <c:v>0.36024639268401837</c:v>
                </c:pt>
                <c:pt idx="150">
                  <c:v>0.83080914902564817</c:v>
                </c:pt>
                <c:pt idx="151">
                  <c:v>0.55563564292743961</c:v>
                </c:pt>
                <c:pt idx="152">
                  <c:v>0</c:v>
                </c:pt>
                <c:pt idx="153">
                  <c:v>0.17091394164770699</c:v>
                </c:pt>
                <c:pt idx="154">
                  <c:v>1.1600378754856222</c:v>
                </c:pt>
                <c:pt idx="155">
                  <c:v>2.0690677822602885</c:v>
                </c:pt>
                <c:pt idx="156">
                  <c:v>0.45795570663595642</c:v>
                </c:pt>
                <c:pt idx="157">
                  <c:v>0.36778159609296596</c:v>
                </c:pt>
                <c:pt idx="158">
                  <c:v>0.22335616662635663</c:v>
                </c:pt>
                <c:pt idx="159">
                  <c:v>0.57268220743894638</c:v>
                </c:pt>
                <c:pt idx="160">
                  <c:v>0.29082448127314675</c:v>
                </c:pt>
                <c:pt idx="161">
                  <c:v>0.21158364063957633</c:v>
                </c:pt>
                <c:pt idx="162">
                  <c:v>0.43810657403562314</c:v>
                </c:pt>
                <c:pt idx="163">
                  <c:v>9.4806006751873173E-2</c:v>
                </c:pt>
                <c:pt idx="164">
                  <c:v>0</c:v>
                </c:pt>
                <c:pt idx="165">
                  <c:v>6.4297277325079852E-2</c:v>
                </c:pt>
                <c:pt idx="166">
                  <c:v>0.3170911048427057</c:v>
                </c:pt>
                <c:pt idx="167">
                  <c:v>0.52282027990541469</c:v>
                </c:pt>
                <c:pt idx="168">
                  <c:v>0.54990083588391636</c:v>
                </c:pt>
                <c:pt idx="169">
                  <c:v>2.0172811553018786</c:v>
                </c:pt>
                <c:pt idx="170">
                  <c:v>0.27825339260135568</c:v>
                </c:pt>
                <c:pt idx="171">
                  <c:v>0.28466158438840472</c:v>
                </c:pt>
                <c:pt idx="172">
                  <c:v>2.4356557357479356E-2</c:v>
                </c:pt>
                <c:pt idx="173">
                  <c:v>8.4205828956643511E-2</c:v>
                </c:pt>
                <c:pt idx="174">
                  <c:v>3.6314687701900043E-2</c:v>
                </c:pt>
                <c:pt idx="175">
                  <c:v>0.35576693826030376</c:v>
                </c:pt>
                <c:pt idx="176">
                  <c:v>0.59742843393622225</c:v>
                </c:pt>
                <c:pt idx="177">
                  <c:v>1.6985481939113019</c:v>
                </c:pt>
                <c:pt idx="178">
                  <c:v>0.55738997861554396</c:v>
                </c:pt>
                <c:pt idx="179">
                  <c:v>0</c:v>
                </c:pt>
                <c:pt idx="180">
                  <c:v>0</c:v>
                </c:pt>
                <c:pt idx="181">
                  <c:v>35.264434221062508</c:v>
                </c:pt>
                <c:pt idx="182">
                  <c:v>53.925871892592617</c:v>
                </c:pt>
                <c:pt idx="183">
                  <c:v>8.7672593228867637</c:v>
                </c:pt>
                <c:pt idx="184">
                  <c:v>2.6386181279241185</c:v>
                </c:pt>
                <c:pt idx="185">
                  <c:v>0.27474336436018915</c:v>
                </c:pt>
                <c:pt idx="186">
                  <c:v>0.19225307394100613</c:v>
                </c:pt>
                <c:pt idx="187">
                  <c:v>3.7677085876854075E-2</c:v>
                </c:pt>
                <c:pt idx="188">
                  <c:v>0.47273478097080301</c:v>
                </c:pt>
                <c:pt idx="189">
                  <c:v>0.64500825113729832</c:v>
                </c:pt>
                <c:pt idx="190">
                  <c:v>2.1743519334700974</c:v>
                </c:pt>
                <c:pt idx="191">
                  <c:v>0.22751314216187565</c:v>
                </c:pt>
                <c:pt idx="192">
                  <c:v>1.900709216305924</c:v>
                </c:pt>
                <c:pt idx="193">
                  <c:v>3.0370217230961862</c:v>
                </c:pt>
                <c:pt idx="194">
                  <c:v>0.83833304366921924</c:v>
                </c:pt>
                <c:pt idx="195">
                  <c:v>0</c:v>
                </c:pt>
                <c:pt idx="196">
                  <c:v>0</c:v>
                </c:pt>
                <c:pt idx="197">
                  <c:v>1.3932158552506522</c:v>
                </c:pt>
                <c:pt idx="198">
                  <c:v>0.85606136096385776</c:v>
                </c:pt>
                <c:pt idx="199">
                  <c:v>0.31388258843973127</c:v>
                </c:pt>
                <c:pt idx="200">
                  <c:v>0.32212106077831348</c:v>
                </c:pt>
                <c:pt idx="201">
                  <c:v>0.85886275298346637</c:v>
                </c:pt>
                <c:pt idx="202">
                  <c:v>0.24002485983108485</c:v>
                </c:pt>
                <c:pt idx="203">
                  <c:v>0.3162444435027017</c:v>
                </c:pt>
                <c:pt idx="204">
                  <c:v>3.4915813575608357E-2</c:v>
                </c:pt>
                <c:pt idx="205">
                  <c:v>0.527154339955623</c:v>
                </c:pt>
                <c:pt idx="206">
                  <c:v>0.2633702902217902</c:v>
                </c:pt>
                <c:pt idx="207">
                  <c:v>0.13394613043693746</c:v>
                </c:pt>
                <c:pt idx="208">
                  <c:v>0.29627411347075755</c:v>
                </c:pt>
                <c:pt idx="209">
                  <c:v>0.88552196423975937</c:v>
                </c:pt>
                <c:pt idx="210">
                  <c:v>1.0813844680868612</c:v>
                </c:pt>
                <c:pt idx="211">
                  <c:v>3.102588498479419</c:v>
                </c:pt>
                <c:pt idx="212">
                  <c:v>0.3462054353245293</c:v>
                </c:pt>
                <c:pt idx="213">
                  <c:v>0</c:v>
                </c:pt>
                <c:pt idx="214">
                  <c:v>0</c:v>
                </c:pt>
                <c:pt idx="215">
                  <c:v>0.12324102319074133</c:v>
                </c:pt>
                <c:pt idx="216">
                  <c:v>0</c:v>
                </c:pt>
                <c:pt idx="217">
                  <c:v>0.37522578483636471</c:v>
                </c:pt>
                <c:pt idx="218">
                  <c:v>0.12542296771745504</c:v>
                </c:pt>
                <c:pt idx="219">
                  <c:v>1.6537426927457488</c:v>
                </c:pt>
                <c:pt idx="220">
                  <c:v>4.2911059432959062</c:v>
                </c:pt>
                <c:pt idx="221">
                  <c:v>0.91801770678042438</c:v>
                </c:pt>
                <c:pt idx="222">
                  <c:v>0.34851265836227013</c:v>
                </c:pt>
                <c:pt idx="223">
                  <c:v>0.67539090835669136</c:v>
                </c:pt>
                <c:pt idx="224">
                  <c:v>21.899013850155708</c:v>
                </c:pt>
                <c:pt idx="225">
                  <c:v>76.339434750815073</c:v>
                </c:pt>
                <c:pt idx="226">
                  <c:v>11.822177276600742</c:v>
                </c:pt>
                <c:pt idx="227">
                  <c:v>1.7978665872567285</c:v>
                </c:pt>
                <c:pt idx="228">
                  <c:v>0</c:v>
                </c:pt>
                <c:pt idx="229">
                  <c:v>0</c:v>
                </c:pt>
                <c:pt idx="230">
                  <c:v>0.28665869645045439</c:v>
                </c:pt>
                <c:pt idx="231">
                  <c:v>1.0455815500590544</c:v>
                </c:pt>
                <c:pt idx="232">
                  <c:v>0.58641934176574972</c:v>
                </c:pt>
                <c:pt idx="233">
                  <c:v>0.30987936055692583</c:v>
                </c:pt>
                <c:pt idx="234">
                  <c:v>0.28043993319446786</c:v>
                </c:pt>
                <c:pt idx="235">
                  <c:v>0.36790616823939359</c:v>
                </c:pt>
                <c:pt idx="236">
                  <c:v>2.7463877667881376E-2</c:v>
                </c:pt>
                <c:pt idx="237">
                  <c:v>0</c:v>
                </c:pt>
                <c:pt idx="238">
                  <c:v>0.81521746712308274</c:v>
                </c:pt>
                <c:pt idx="239">
                  <c:v>3.7612827677920126</c:v>
                </c:pt>
                <c:pt idx="240">
                  <c:v>0.99878821657412165</c:v>
                </c:pt>
                <c:pt idx="241">
                  <c:v>0.38999216771887196</c:v>
                </c:pt>
                <c:pt idx="242">
                  <c:v>0.22234674795130757</c:v>
                </c:pt>
                <c:pt idx="243">
                  <c:v>6.347641330023962E-2</c:v>
                </c:pt>
                <c:pt idx="244">
                  <c:v>0.14619391013418714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1.0233868256555743</c:v>
                </c:pt>
                <c:pt idx="249">
                  <c:v>0.31205803672294119</c:v>
                </c:pt>
                <c:pt idx="250">
                  <c:v>1.1412542107088184</c:v>
                </c:pt>
                <c:pt idx="251">
                  <c:v>1.1649379742183763</c:v>
                </c:pt>
                <c:pt idx="252">
                  <c:v>13.42693308423982</c:v>
                </c:pt>
                <c:pt idx="253">
                  <c:v>49.746620588169833</c:v>
                </c:pt>
                <c:pt idx="254">
                  <c:v>11.103164623367405</c:v>
                </c:pt>
                <c:pt idx="255">
                  <c:v>1.1222549882097752</c:v>
                </c:pt>
                <c:pt idx="256">
                  <c:v>0.23258273658379827</c:v>
                </c:pt>
                <c:pt idx="257">
                  <c:v>0.11965040164571596</c:v>
                </c:pt>
                <c:pt idx="258">
                  <c:v>1.6177854684297416E-2</c:v>
                </c:pt>
                <c:pt idx="259">
                  <c:v>1.095694837293792</c:v>
                </c:pt>
                <c:pt idx="260">
                  <c:v>0.98241738795730305</c:v>
                </c:pt>
                <c:pt idx="261">
                  <c:v>0</c:v>
                </c:pt>
                <c:pt idx="262">
                  <c:v>0.36028452775125136</c:v>
                </c:pt>
                <c:pt idx="263">
                  <c:v>7.3962920027109913E-2</c:v>
                </c:pt>
                <c:pt idx="264">
                  <c:v>0</c:v>
                </c:pt>
                <c:pt idx="265">
                  <c:v>0.15604916055001639</c:v>
                </c:pt>
                <c:pt idx="266">
                  <c:v>0.13056489055954903</c:v>
                </c:pt>
                <c:pt idx="267">
                  <c:v>1.3411276788612351E-2</c:v>
                </c:pt>
                <c:pt idx="268">
                  <c:v>0.79319675369275677</c:v>
                </c:pt>
                <c:pt idx="269">
                  <c:v>0.54206631100876601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775F-470F-87EB-BD4C5B61FF44}"/>
            </c:ext>
          </c:extLst>
        </c:ser>
        <c:ser>
          <c:idx val="48"/>
          <c:order val="48"/>
          <c:tx>
            <c:strRef>
              <c:f>'Mass Spectra pH 4 neg'!$AX$1</c:f>
              <c:strCache>
                <c:ptCount val="1"/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neg'!$AX$2:$AX$271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1.9759670430796412</c:v>
                </c:pt>
                <c:pt idx="3">
                  <c:v>0</c:v>
                </c:pt>
                <c:pt idx="4">
                  <c:v>0</c:v>
                </c:pt>
                <c:pt idx="5">
                  <c:v>0.69712841973034678</c:v>
                </c:pt>
                <c:pt idx="6">
                  <c:v>0</c:v>
                </c:pt>
                <c:pt idx="7">
                  <c:v>0.59512639664101852</c:v>
                </c:pt>
                <c:pt idx="8">
                  <c:v>3.0704771766043113E-3</c:v>
                </c:pt>
                <c:pt idx="9">
                  <c:v>5.5075883025383215E-2</c:v>
                </c:pt>
                <c:pt idx="10">
                  <c:v>4.4078883886304321E-2</c:v>
                </c:pt>
                <c:pt idx="11">
                  <c:v>1.9985636211856876</c:v>
                </c:pt>
                <c:pt idx="12">
                  <c:v>7.3185442941306702</c:v>
                </c:pt>
                <c:pt idx="13">
                  <c:v>3.3459240636495169</c:v>
                </c:pt>
                <c:pt idx="14">
                  <c:v>0.27216990396246904</c:v>
                </c:pt>
                <c:pt idx="15">
                  <c:v>11.78007578025448</c:v>
                </c:pt>
                <c:pt idx="16">
                  <c:v>30.085826899700297</c:v>
                </c:pt>
                <c:pt idx="17">
                  <c:v>9.1663887761395807E-2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2.2171409151091608E-2</c:v>
                </c:pt>
                <c:pt idx="24">
                  <c:v>0</c:v>
                </c:pt>
                <c:pt idx="25">
                  <c:v>0.14875586119974493</c:v>
                </c:pt>
                <c:pt idx="26">
                  <c:v>6.4926147794505895E-2</c:v>
                </c:pt>
                <c:pt idx="27">
                  <c:v>0.7519530480119383</c:v>
                </c:pt>
                <c:pt idx="28">
                  <c:v>4.0943950728794762</c:v>
                </c:pt>
                <c:pt idx="29">
                  <c:v>81.196249988477987</c:v>
                </c:pt>
                <c:pt idx="30">
                  <c:v>0</c:v>
                </c:pt>
                <c:pt idx="31">
                  <c:v>1.1923925306093275</c:v>
                </c:pt>
                <c:pt idx="32">
                  <c:v>6.9212138172470725</c:v>
                </c:pt>
                <c:pt idx="33">
                  <c:v>1.4460925117986627E-2</c:v>
                </c:pt>
                <c:pt idx="34">
                  <c:v>0</c:v>
                </c:pt>
                <c:pt idx="35">
                  <c:v>0</c:v>
                </c:pt>
                <c:pt idx="36">
                  <c:v>8.3775567373681872E-2</c:v>
                </c:pt>
                <c:pt idx="37">
                  <c:v>0</c:v>
                </c:pt>
                <c:pt idx="38">
                  <c:v>0</c:v>
                </c:pt>
                <c:pt idx="39">
                  <c:v>0.30766411868299171</c:v>
                </c:pt>
                <c:pt idx="40">
                  <c:v>3.4923646789158991E-2</c:v>
                </c:pt>
                <c:pt idx="41">
                  <c:v>0.27061756223438022</c:v>
                </c:pt>
                <c:pt idx="42">
                  <c:v>0.26107011125819946</c:v>
                </c:pt>
                <c:pt idx="43">
                  <c:v>2.1016732445695316</c:v>
                </c:pt>
                <c:pt idx="44">
                  <c:v>0.24304916044174765</c:v>
                </c:pt>
                <c:pt idx="45">
                  <c:v>1.0558431418387455</c:v>
                </c:pt>
                <c:pt idx="46">
                  <c:v>0</c:v>
                </c:pt>
                <c:pt idx="47">
                  <c:v>9.3062493575217717E-2</c:v>
                </c:pt>
                <c:pt idx="48">
                  <c:v>2.9978288666954126E-2</c:v>
                </c:pt>
                <c:pt idx="49">
                  <c:v>0.19332399961321348</c:v>
                </c:pt>
                <c:pt idx="50">
                  <c:v>0</c:v>
                </c:pt>
                <c:pt idx="51">
                  <c:v>0.20800759158773355</c:v>
                </c:pt>
                <c:pt idx="52">
                  <c:v>0.21958143241226219</c:v>
                </c:pt>
                <c:pt idx="53">
                  <c:v>1.06202482440845</c:v>
                </c:pt>
                <c:pt idx="54">
                  <c:v>0.4035653280862212</c:v>
                </c:pt>
                <c:pt idx="55">
                  <c:v>1.3254157042308201</c:v>
                </c:pt>
                <c:pt idx="56">
                  <c:v>1.8371935820171224</c:v>
                </c:pt>
                <c:pt idx="57">
                  <c:v>13.016622704517594</c:v>
                </c:pt>
                <c:pt idx="58">
                  <c:v>0</c:v>
                </c:pt>
                <c:pt idx="59">
                  <c:v>2.4548557213886406</c:v>
                </c:pt>
                <c:pt idx="60">
                  <c:v>0</c:v>
                </c:pt>
                <c:pt idx="61">
                  <c:v>0.59442753573309925</c:v>
                </c:pt>
                <c:pt idx="62">
                  <c:v>0.47162936152101703</c:v>
                </c:pt>
                <c:pt idx="63">
                  <c:v>1.1311706191313864</c:v>
                </c:pt>
                <c:pt idx="64">
                  <c:v>0.15967953210948513</c:v>
                </c:pt>
                <c:pt idx="65">
                  <c:v>0.35416485076474724</c:v>
                </c:pt>
                <c:pt idx="66">
                  <c:v>0.11975315015266269</c:v>
                </c:pt>
                <c:pt idx="67">
                  <c:v>0.51755968898299309</c:v>
                </c:pt>
                <c:pt idx="68">
                  <c:v>0.51254681192062379</c:v>
                </c:pt>
                <c:pt idx="69">
                  <c:v>0.46481212976409192</c:v>
                </c:pt>
                <c:pt idx="70">
                  <c:v>2.5947804638217602</c:v>
                </c:pt>
                <c:pt idx="71">
                  <c:v>15.227175592825212</c:v>
                </c:pt>
                <c:pt idx="72">
                  <c:v>0.91315763925335602</c:v>
                </c:pt>
                <c:pt idx="73">
                  <c:v>0</c:v>
                </c:pt>
                <c:pt idx="74">
                  <c:v>0</c:v>
                </c:pt>
                <c:pt idx="75">
                  <c:v>3.3564121301803071E-2</c:v>
                </c:pt>
                <c:pt idx="76">
                  <c:v>5.1150159164999036E-2</c:v>
                </c:pt>
                <c:pt idx="77">
                  <c:v>0.17035834942102035</c:v>
                </c:pt>
                <c:pt idx="78">
                  <c:v>0.33328160738549567</c:v>
                </c:pt>
                <c:pt idx="79">
                  <c:v>0.23829928139371703</c:v>
                </c:pt>
                <c:pt idx="80">
                  <c:v>0.21952704215796323</c:v>
                </c:pt>
                <c:pt idx="81">
                  <c:v>0.61836459550355372</c:v>
                </c:pt>
                <c:pt idx="82">
                  <c:v>0.37055469586965045</c:v>
                </c:pt>
                <c:pt idx="83">
                  <c:v>0.67052550684491385</c:v>
                </c:pt>
                <c:pt idx="84">
                  <c:v>2.9218745040558134</c:v>
                </c:pt>
                <c:pt idx="85">
                  <c:v>11.961970289076906</c:v>
                </c:pt>
                <c:pt idx="86">
                  <c:v>0.7410030334461043</c:v>
                </c:pt>
                <c:pt idx="87">
                  <c:v>0.11526471705814702</c:v>
                </c:pt>
                <c:pt idx="88">
                  <c:v>1.5437187981838383</c:v>
                </c:pt>
                <c:pt idx="89">
                  <c:v>4.4671442682241951</c:v>
                </c:pt>
                <c:pt idx="90">
                  <c:v>0.23259558656120871</c:v>
                </c:pt>
                <c:pt idx="91">
                  <c:v>0.37238428646852484</c:v>
                </c:pt>
                <c:pt idx="92">
                  <c:v>0.32370191324497399</c:v>
                </c:pt>
                <c:pt idx="93">
                  <c:v>0.44307413281742347</c:v>
                </c:pt>
                <c:pt idx="94">
                  <c:v>0.38563652832678835</c:v>
                </c:pt>
                <c:pt idx="95">
                  <c:v>0.52073483950034294</c:v>
                </c:pt>
                <c:pt idx="96">
                  <c:v>0.14187773344736823</c:v>
                </c:pt>
                <c:pt idx="97">
                  <c:v>0.7842613871711277</c:v>
                </c:pt>
                <c:pt idx="98">
                  <c:v>0.6183082903067092</c:v>
                </c:pt>
                <c:pt idx="99">
                  <c:v>1.3601906739147005</c:v>
                </c:pt>
                <c:pt idx="100">
                  <c:v>0.56080683878877735</c:v>
                </c:pt>
                <c:pt idx="101">
                  <c:v>0.41767780482403055</c:v>
                </c:pt>
                <c:pt idx="102">
                  <c:v>9.2476209307108079E-2</c:v>
                </c:pt>
                <c:pt idx="103">
                  <c:v>0.16402681391109855</c:v>
                </c:pt>
                <c:pt idx="104">
                  <c:v>0</c:v>
                </c:pt>
                <c:pt idx="105">
                  <c:v>2.5298410152126709</c:v>
                </c:pt>
                <c:pt idx="106">
                  <c:v>4.4881617980897195</c:v>
                </c:pt>
                <c:pt idx="107">
                  <c:v>0.85794206491523972</c:v>
                </c:pt>
                <c:pt idx="108">
                  <c:v>0.41866324958590867</c:v>
                </c:pt>
                <c:pt idx="109">
                  <c:v>0.2346073088377971</c:v>
                </c:pt>
                <c:pt idx="110">
                  <c:v>0.31669410554376665</c:v>
                </c:pt>
                <c:pt idx="111">
                  <c:v>0.79142221383182798</c:v>
                </c:pt>
                <c:pt idx="112">
                  <c:v>29.33546609564015</c:v>
                </c:pt>
                <c:pt idx="113">
                  <c:v>100</c:v>
                </c:pt>
                <c:pt idx="114">
                  <c:v>10.417573371740856</c:v>
                </c:pt>
                <c:pt idx="115">
                  <c:v>1.4098636787267798</c:v>
                </c:pt>
                <c:pt idx="116">
                  <c:v>0</c:v>
                </c:pt>
                <c:pt idx="117">
                  <c:v>1.5024483825610588</c:v>
                </c:pt>
                <c:pt idx="118">
                  <c:v>2.4551072119188198</c:v>
                </c:pt>
                <c:pt idx="119">
                  <c:v>1.4756571307700286</c:v>
                </c:pt>
                <c:pt idx="120">
                  <c:v>1.0766837990741585</c:v>
                </c:pt>
                <c:pt idx="121">
                  <c:v>2.7409016377390447</c:v>
                </c:pt>
                <c:pt idx="122">
                  <c:v>0.9809637772553822</c:v>
                </c:pt>
                <c:pt idx="123">
                  <c:v>0.82728114166618594</c:v>
                </c:pt>
                <c:pt idx="124">
                  <c:v>0.30684715937601648</c:v>
                </c:pt>
                <c:pt idx="125">
                  <c:v>3.1726488703506397</c:v>
                </c:pt>
                <c:pt idx="126">
                  <c:v>9.3058646423690874</c:v>
                </c:pt>
                <c:pt idx="127">
                  <c:v>17.88624281043418</c:v>
                </c:pt>
                <c:pt idx="128">
                  <c:v>2.1437249865449561</c:v>
                </c:pt>
                <c:pt idx="129">
                  <c:v>1.0077534714854568</c:v>
                </c:pt>
                <c:pt idx="130">
                  <c:v>0.60743460063622357</c:v>
                </c:pt>
                <c:pt idx="131">
                  <c:v>0</c:v>
                </c:pt>
                <c:pt idx="132">
                  <c:v>0.50207376649310276</c:v>
                </c:pt>
                <c:pt idx="133">
                  <c:v>0.23430463281890687</c:v>
                </c:pt>
                <c:pt idx="134">
                  <c:v>0.99720231730085584</c:v>
                </c:pt>
                <c:pt idx="135">
                  <c:v>1.5897091353586112</c:v>
                </c:pt>
                <c:pt idx="136">
                  <c:v>0.58123804163748138</c:v>
                </c:pt>
                <c:pt idx="137">
                  <c:v>0.83368130781968175</c:v>
                </c:pt>
                <c:pt idx="138">
                  <c:v>0.60776588093275852</c:v>
                </c:pt>
                <c:pt idx="139">
                  <c:v>1.7800619803800231</c:v>
                </c:pt>
                <c:pt idx="140">
                  <c:v>20.939987304245587</c:v>
                </c:pt>
                <c:pt idx="141">
                  <c:v>56.282798594073384</c:v>
                </c:pt>
                <c:pt idx="142">
                  <c:v>5.8714033434523669</c:v>
                </c:pt>
                <c:pt idx="143">
                  <c:v>0.83779202450902213</c:v>
                </c:pt>
                <c:pt idx="144">
                  <c:v>8.5757738470064973E-2</c:v>
                </c:pt>
                <c:pt idx="145">
                  <c:v>0.41528906599586485</c:v>
                </c:pt>
                <c:pt idx="146">
                  <c:v>0.29708157519131556</c:v>
                </c:pt>
                <c:pt idx="147">
                  <c:v>0.54151440282866758</c:v>
                </c:pt>
                <c:pt idx="148">
                  <c:v>0</c:v>
                </c:pt>
                <c:pt idx="149">
                  <c:v>0.63749245268414478</c:v>
                </c:pt>
                <c:pt idx="150">
                  <c:v>0.81993027190543744</c:v>
                </c:pt>
                <c:pt idx="151">
                  <c:v>0.25179027107856305</c:v>
                </c:pt>
                <c:pt idx="152">
                  <c:v>0</c:v>
                </c:pt>
                <c:pt idx="153">
                  <c:v>0.21258062803636929</c:v>
                </c:pt>
                <c:pt idx="154">
                  <c:v>1.0111047232099226</c:v>
                </c:pt>
                <c:pt idx="155">
                  <c:v>2.7160131705730359</c:v>
                </c:pt>
                <c:pt idx="156">
                  <c:v>0.48906925653623479</c:v>
                </c:pt>
                <c:pt idx="157">
                  <c:v>0.46910077274787687</c:v>
                </c:pt>
                <c:pt idx="158">
                  <c:v>0.24238681189988259</c:v>
                </c:pt>
                <c:pt idx="159">
                  <c:v>1.120442791506034</c:v>
                </c:pt>
                <c:pt idx="160">
                  <c:v>0.55278834492970619</c:v>
                </c:pt>
                <c:pt idx="161">
                  <c:v>0.18190661989095575</c:v>
                </c:pt>
                <c:pt idx="162">
                  <c:v>0.42816534014369356</c:v>
                </c:pt>
                <c:pt idx="163">
                  <c:v>0.20099649442738599</c:v>
                </c:pt>
                <c:pt idx="164">
                  <c:v>9.5365728660888729E-2</c:v>
                </c:pt>
                <c:pt idx="165">
                  <c:v>0.10828616397854046</c:v>
                </c:pt>
                <c:pt idx="166">
                  <c:v>0</c:v>
                </c:pt>
                <c:pt idx="167">
                  <c:v>0.47947972696830837</c:v>
                </c:pt>
                <c:pt idx="168">
                  <c:v>1.2037021962730114</c:v>
                </c:pt>
                <c:pt idx="169">
                  <c:v>2.575979701896455</c:v>
                </c:pt>
                <c:pt idx="170">
                  <c:v>0.69512773765524771</c:v>
                </c:pt>
                <c:pt idx="171">
                  <c:v>0.39717959750895815</c:v>
                </c:pt>
                <c:pt idx="172">
                  <c:v>0.12208476694683008</c:v>
                </c:pt>
                <c:pt idx="173">
                  <c:v>0.18690312525481051</c:v>
                </c:pt>
                <c:pt idx="174">
                  <c:v>1.5406347254025501E-2</c:v>
                </c:pt>
                <c:pt idx="175">
                  <c:v>0.11144262237670804</c:v>
                </c:pt>
                <c:pt idx="176">
                  <c:v>0</c:v>
                </c:pt>
                <c:pt idx="177">
                  <c:v>0.20902704486985726</c:v>
                </c:pt>
                <c:pt idx="178">
                  <c:v>0.3437587379549612</c:v>
                </c:pt>
                <c:pt idx="179">
                  <c:v>0</c:v>
                </c:pt>
                <c:pt idx="180">
                  <c:v>0</c:v>
                </c:pt>
                <c:pt idx="181">
                  <c:v>47.234902322711214</c:v>
                </c:pt>
                <c:pt idx="182">
                  <c:v>73.242946507980577</c:v>
                </c:pt>
                <c:pt idx="183">
                  <c:v>11.520524702633129</c:v>
                </c:pt>
                <c:pt idx="184">
                  <c:v>3.1030597065699057</c:v>
                </c:pt>
                <c:pt idx="185">
                  <c:v>0.4170628361286739</c:v>
                </c:pt>
                <c:pt idx="186">
                  <c:v>0.34268206372955751</c:v>
                </c:pt>
                <c:pt idx="187">
                  <c:v>0.30766087394414759</c:v>
                </c:pt>
                <c:pt idx="188">
                  <c:v>0.72579852487315399</c:v>
                </c:pt>
                <c:pt idx="189">
                  <c:v>1.1043069265952383</c:v>
                </c:pt>
                <c:pt idx="190">
                  <c:v>0.77062285290875265</c:v>
                </c:pt>
                <c:pt idx="191">
                  <c:v>0.23148094875594716</c:v>
                </c:pt>
                <c:pt idx="192">
                  <c:v>1.5028409703390027</c:v>
                </c:pt>
                <c:pt idx="193">
                  <c:v>2.3705124557473471</c:v>
                </c:pt>
                <c:pt idx="194">
                  <c:v>0.8136732168515366</c:v>
                </c:pt>
                <c:pt idx="195">
                  <c:v>0</c:v>
                </c:pt>
                <c:pt idx="196">
                  <c:v>0</c:v>
                </c:pt>
                <c:pt idx="197">
                  <c:v>3.0045190211570536</c:v>
                </c:pt>
                <c:pt idx="198">
                  <c:v>0</c:v>
                </c:pt>
                <c:pt idx="199">
                  <c:v>0.23488778350159048</c:v>
                </c:pt>
                <c:pt idx="200">
                  <c:v>0.88788679982970509</c:v>
                </c:pt>
                <c:pt idx="201">
                  <c:v>0.3488205392329391</c:v>
                </c:pt>
                <c:pt idx="202">
                  <c:v>0.32881168757128587</c:v>
                </c:pt>
                <c:pt idx="203">
                  <c:v>0.48365748575337658</c:v>
                </c:pt>
                <c:pt idx="204">
                  <c:v>0.31399073289566481</c:v>
                </c:pt>
                <c:pt idx="205">
                  <c:v>0.46964401926908167</c:v>
                </c:pt>
                <c:pt idx="206">
                  <c:v>0.49965222292029343</c:v>
                </c:pt>
                <c:pt idx="207">
                  <c:v>0.13101266336224246</c:v>
                </c:pt>
                <c:pt idx="208">
                  <c:v>0.34182696044688665</c:v>
                </c:pt>
                <c:pt idx="209">
                  <c:v>0.62140245801158178</c:v>
                </c:pt>
                <c:pt idx="210">
                  <c:v>1.5750090596436763</c:v>
                </c:pt>
                <c:pt idx="211">
                  <c:v>3.080529695627507</c:v>
                </c:pt>
                <c:pt idx="212">
                  <c:v>2.2620320796032791</c:v>
                </c:pt>
                <c:pt idx="213">
                  <c:v>1.4785352714696371</c:v>
                </c:pt>
                <c:pt idx="214">
                  <c:v>0.12282178581770119</c:v>
                </c:pt>
                <c:pt idx="215">
                  <c:v>0.31386531815460555</c:v>
                </c:pt>
                <c:pt idx="216">
                  <c:v>0.27285033773059569</c:v>
                </c:pt>
                <c:pt idx="217">
                  <c:v>0</c:v>
                </c:pt>
                <c:pt idx="218">
                  <c:v>0.18048018241558819</c:v>
                </c:pt>
                <c:pt idx="219">
                  <c:v>1.1058221553514256</c:v>
                </c:pt>
                <c:pt idx="220">
                  <c:v>2.1137553965975542</c:v>
                </c:pt>
                <c:pt idx="221">
                  <c:v>0.49429120361504081</c:v>
                </c:pt>
                <c:pt idx="222">
                  <c:v>0</c:v>
                </c:pt>
                <c:pt idx="223">
                  <c:v>1.3483391561568783</c:v>
                </c:pt>
                <c:pt idx="224">
                  <c:v>26.658446239993033</c:v>
                </c:pt>
                <c:pt idx="225">
                  <c:v>76.556850979103032</c:v>
                </c:pt>
                <c:pt idx="226">
                  <c:v>14.287768611448648</c:v>
                </c:pt>
                <c:pt idx="227">
                  <c:v>1.9692305583065008</c:v>
                </c:pt>
                <c:pt idx="228">
                  <c:v>0.60297926245634159</c:v>
                </c:pt>
                <c:pt idx="229">
                  <c:v>0.35591248098324002</c:v>
                </c:pt>
                <c:pt idx="230">
                  <c:v>0</c:v>
                </c:pt>
                <c:pt idx="231">
                  <c:v>1.0251123041986103</c:v>
                </c:pt>
                <c:pt idx="232">
                  <c:v>1.317809292001823</c:v>
                </c:pt>
                <c:pt idx="233">
                  <c:v>0.39869782258422454</c:v>
                </c:pt>
                <c:pt idx="234">
                  <c:v>0.15904997167648321</c:v>
                </c:pt>
                <c:pt idx="235">
                  <c:v>0.31569850269141253</c:v>
                </c:pt>
                <c:pt idx="236">
                  <c:v>0.53234777865792016</c:v>
                </c:pt>
                <c:pt idx="237">
                  <c:v>0.65772495530270059</c:v>
                </c:pt>
                <c:pt idx="238">
                  <c:v>1.7917390796323569</c:v>
                </c:pt>
                <c:pt idx="239">
                  <c:v>6.0157379822450334</c:v>
                </c:pt>
                <c:pt idx="240">
                  <c:v>1.3699169051949021</c:v>
                </c:pt>
                <c:pt idx="241">
                  <c:v>0.90673452419233835</c:v>
                </c:pt>
                <c:pt idx="242">
                  <c:v>0.23595548015079615</c:v>
                </c:pt>
                <c:pt idx="243">
                  <c:v>0.16509442595982685</c:v>
                </c:pt>
                <c:pt idx="244">
                  <c:v>0.19264205462908232</c:v>
                </c:pt>
                <c:pt idx="245">
                  <c:v>0.26577289291260514</c:v>
                </c:pt>
                <c:pt idx="246">
                  <c:v>0</c:v>
                </c:pt>
                <c:pt idx="247">
                  <c:v>0</c:v>
                </c:pt>
                <c:pt idx="248">
                  <c:v>0.4877524685224745</c:v>
                </c:pt>
                <c:pt idx="249">
                  <c:v>0.81263596379148961</c:v>
                </c:pt>
                <c:pt idx="250">
                  <c:v>2.3469631850851229</c:v>
                </c:pt>
                <c:pt idx="251">
                  <c:v>1.5538758683094624</c:v>
                </c:pt>
                <c:pt idx="252">
                  <c:v>17.45943640817768</c:v>
                </c:pt>
                <c:pt idx="253">
                  <c:v>55.222318111900897</c:v>
                </c:pt>
                <c:pt idx="254">
                  <c:v>11.221947185132043</c:v>
                </c:pt>
                <c:pt idx="255">
                  <c:v>2.036565179864736</c:v>
                </c:pt>
                <c:pt idx="256">
                  <c:v>0.51631896564915192</c:v>
                </c:pt>
                <c:pt idx="257">
                  <c:v>0.11573965196030279</c:v>
                </c:pt>
                <c:pt idx="258">
                  <c:v>0.13376630301948503</c:v>
                </c:pt>
                <c:pt idx="259">
                  <c:v>0.9665581552019008</c:v>
                </c:pt>
                <c:pt idx="260">
                  <c:v>7.3668869673558207E-2</c:v>
                </c:pt>
                <c:pt idx="261">
                  <c:v>0</c:v>
                </c:pt>
                <c:pt idx="262">
                  <c:v>0.3587687759577633</c:v>
                </c:pt>
                <c:pt idx="263">
                  <c:v>0.29853240447012053</c:v>
                </c:pt>
                <c:pt idx="264">
                  <c:v>0.15053304607621709</c:v>
                </c:pt>
                <c:pt idx="265">
                  <c:v>0.22060613840414645</c:v>
                </c:pt>
                <c:pt idx="266">
                  <c:v>0.21561631921958849</c:v>
                </c:pt>
                <c:pt idx="267">
                  <c:v>0.90615049667030312</c:v>
                </c:pt>
                <c:pt idx="268">
                  <c:v>0.53245442571645774</c:v>
                </c:pt>
                <c:pt idx="269">
                  <c:v>0.98068529239514923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775F-470F-87EB-BD4C5B61FF44}"/>
            </c:ext>
          </c:extLst>
        </c:ser>
        <c:ser>
          <c:idx val="49"/>
          <c:order val="49"/>
          <c:tx>
            <c:strRef>
              <c:f>'Mass Spectra pH 4 neg'!$AY$1</c:f>
              <c:strCache>
                <c:ptCount val="1"/>
              </c:strCache>
            </c:strRef>
          </c:tx>
          <c:spPr>
            <a:ln w="95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'Mass Spectra pH 4 neg'!$A$2:$A$271</c:f>
              <c:numCache>
                <c:formatCode>General</c:formatCode>
                <c:ptCount val="270"/>
                <c:pt idx="0">
                  <c:v>30</c:v>
                </c:pt>
                <c:pt idx="1">
                  <c:v>31</c:v>
                </c:pt>
                <c:pt idx="2">
                  <c:v>32</c:v>
                </c:pt>
                <c:pt idx="3">
                  <c:v>33</c:v>
                </c:pt>
                <c:pt idx="4">
                  <c:v>34</c:v>
                </c:pt>
                <c:pt idx="5">
                  <c:v>35</c:v>
                </c:pt>
                <c:pt idx="6">
                  <c:v>36</c:v>
                </c:pt>
                <c:pt idx="7">
                  <c:v>37</c:v>
                </c:pt>
                <c:pt idx="8">
                  <c:v>38</c:v>
                </c:pt>
                <c:pt idx="9">
                  <c:v>39</c:v>
                </c:pt>
                <c:pt idx="10">
                  <c:v>40</c:v>
                </c:pt>
                <c:pt idx="11">
                  <c:v>41</c:v>
                </c:pt>
                <c:pt idx="12">
                  <c:v>42</c:v>
                </c:pt>
                <c:pt idx="13">
                  <c:v>43</c:v>
                </c:pt>
                <c:pt idx="14">
                  <c:v>44</c:v>
                </c:pt>
                <c:pt idx="15">
                  <c:v>45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49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55</c:v>
                </c:pt>
                <c:pt idx="26">
                  <c:v>56</c:v>
                </c:pt>
                <c:pt idx="27">
                  <c:v>57</c:v>
                </c:pt>
                <c:pt idx="28">
                  <c:v>58</c:v>
                </c:pt>
                <c:pt idx="29">
                  <c:v>59</c:v>
                </c:pt>
                <c:pt idx="30">
                  <c:v>60</c:v>
                </c:pt>
                <c:pt idx="31">
                  <c:v>61</c:v>
                </c:pt>
                <c:pt idx="32">
                  <c:v>62</c:v>
                </c:pt>
                <c:pt idx="33">
                  <c:v>63</c:v>
                </c:pt>
                <c:pt idx="34">
                  <c:v>64</c:v>
                </c:pt>
                <c:pt idx="35">
                  <c:v>65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69</c:v>
                </c:pt>
                <c:pt idx="40">
                  <c:v>70</c:v>
                </c:pt>
                <c:pt idx="41">
                  <c:v>71</c:v>
                </c:pt>
                <c:pt idx="42">
                  <c:v>72</c:v>
                </c:pt>
                <c:pt idx="43">
                  <c:v>73</c:v>
                </c:pt>
                <c:pt idx="44">
                  <c:v>74</c:v>
                </c:pt>
                <c:pt idx="45">
                  <c:v>75</c:v>
                </c:pt>
                <c:pt idx="46">
                  <c:v>76</c:v>
                </c:pt>
                <c:pt idx="47">
                  <c:v>77</c:v>
                </c:pt>
                <c:pt idx="48">
                  <c:v>78</c:v>
                </c:pt>
                <c:pt idx="49">
                  <c:v>79</c:v>
                </c:pt>
                <c:pt idx="50">
                  <c:v>80</c:v>
                </c:pt>
                <c:pt idx="51">
                  <c:v>81</c:v>
                </c:pt>
                <c:pt idx="52">
                  <c:v>82</c:v>
                </c:pt>
                <c:pt idx="53">
                  <c:v>83</c:v>
                </c:pt>
                <c:pt idx="54">
                  <c:v>84</c:v>
                </c:pt>
                <c:pt idx="55">
                  <c:v>85</c:v>
                </c:pt>
                <c:pt idx="56">
                  <c:v>86</c:v>
                </c:pt>
                <c:pt idx="57">
                  <c:v>87</c:v>
                </c:pt>
                <c:pt idx="58">
                  <c:v>88</c:v>
                </c:pt>
                <c:pt idx="59">
                  <c:v>89</c:v>
                </c:pt>
                <c:pt idx="60">
                  <c:v>90</c:v>
                </c:pt>
                <c:pt idx="61">
                  <c:v>91</c:v>
                </c:pt>
                <c:pt idx="62">
                  <c:v>92</c:v>
                </c:pt>
                <c:pt idx="63">
                  <c:v>93</c:v>
                </c:pt>
                <c:pt idx="64">
                  <c:v>94</c:v>
                </c:pt>
                <c:pt idx="65">
                  <c:v>95</c:v>
                </c:pt>
                <c:pt idx="66">
                  <c:v>96</c:v>
                </c:pt>
                <c:pt idx="67">
                  <c:v>97</c:v>
                </c:pt>
                <c:pt idx="68">
                  <c:v>98</c:v>
                </c:pt>
                <c:pt idx="69">
                  <c:v>99</c:v>
                </c:pt>
                <c:pt idx="70">
                  <c:v>100</c:v>
                </c:pt>
                <c:pt idx="71">
                  <c:v>101</c:v>
                </c:pt>
                <c:pt idx="72">
                  <c:v>102</c:v>
                </c:pt>
                <c:pt idx="73">
                  <c:v>103</c:v>
                </c:pt>
                <c:pt idx="74">
                  <c:v>104</c:v>
                </c:pt>
                <c:pt idx="75">
                  <c:v>105</c:v>
                </c:pt>
                <c:pt idx="76">
                  <c:v>106</c:v>
                </c:pt>
                <c:pt idx="77">
                  <c:v>107</c:v>
                </c:pt>
                <c:pt idx="78">
                  <c:v>108</c:v>
                </c:pt>
                <c:pt idx="79">
                  <c:v>109</c:v>
                </c:pt>
                <c:pt idx="80">
                  <c:v>110</c:v>
                </c:pt>
                <c:pt idx="81">
                  <c:v>111</c:v>
                </c:pt>
                <c:pt idx="82">
                  <c:v>112</c:v>
                </c:pt>
                <c:pt idx="83">
                  <c:v>113</c:v>
                </c:pt>
                <c:pt idx="84">
                  <c:v>114</c:v>
                </c:pt>
                <c:pt idx="85">
                  <c:v>115</c:v>
                </c:pt>
                <c:pt idx="86">
                  <c:v>116</c:v>
                </c:pt>
                <c:pt idx="87">
                  <c:v>117</c:v>
                </c:pt>
                <c:pt idx="88">
                  <c:v>118</c:v>
                </c:pt>
                <c:pt idx="89">
                  <c:v>119</c:v>
                </c:pt>
                <c:pt idx="90">
                  <c:v>120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126</c:v>
                </c:pt>
                <c:pt idx="97">
                  <c:v>127</c:v>
                </c:pt>
                <c:pt idx="98">
                  <c:v>128</c:v>
                </c:pt>
                <c:pt idx="99">
                  <c:v>129</c:v>
                </c:pt>
                <c:pt idx="100">
                  <c:v>130</c:v>
                </c:pt>
                <c:pt idx="101">
                  <c:v>131</c:v>
                </c:pt>
                <c:pt idx="102">
                  <c:v>132</c:v>
                </c:pt>
                <c:pt idx="103">
                  <c:v>133</c:v>
                </c:pt>
                <c:pt idx="104">
                  <c:v>134</c:v>
                </c:pt>
                <c:pt idx="105">
                  <c:v>135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139</c:v>
                </c:pt>
                <c:pt idx="110">
                  <c:v>140</c:v>
                </c:pt>
                <c:pt idx="111">
                  <c:v>141</c:v>
                </c:pt>
                <c:pt idx="112">
                  <c:v>142</c:v>
                </c:pt>
                <c:pt idx="113">
                  <c:v>143</c:v>
                </c:pt>
                <c:pt idx="114">
                  <c:v>144</c:v>
                </c:pt>
                <c:pt idx="115">
                  <c:v>145</c:v>
                </c:pt>
                <c:pt idx="116">
                  <c:v>146</c:v>
                </c:pt>
                <c:pt idx="117">
                  <c:v>147</c:v>
                </c:pt>
                <c:pt idx="118">
                  <c:v>148</c:v>
                </c:pt>
                <c:pt idx="119">
                  <c:v>149</c:v>
                </c:pt>
                <c:pt idx="120">
                  <c:v>150</c:v>
                </c:pt>
                <c:pt idx="121">
                  <c:v>151</c:v>
                </c:pt>
                <c:pt idx="122">
                  <c:v>152</c:v>
                </c:pt>
                <c:pt idx="123">
                  <c:v>153</c:v>
                </c:pt>
                <c:pt idx="124">
                  <c:v>154</c:v>
                </c:pt>
                <c:pt idx="125">
                  <c:v>155</c:v>
                </c:pt>
                <c:pt idx="126">
                  <c:v>156</c:v>
                </c:pt>
                <c:pt idx="127">
                  <c:v>157</c:v>
                </c:pt>
                <c:pt idx="128">
                  <c:v>158</c:v>
                </c:pt>
                <c:pt idx="129">
                  <c:v>159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163</c:v>
                </c:pt>
                <c:pt idx="134">
                  <c:v>164</c:v>
                </c:pt>
                <c:pt idx="135">
                  <c:v>165</c:v>
                </c:pt>
                <c:pt idx="136">
                  <c:v>166</c:v>
                </c:pt>
                <c:pt idx="137">
                  <c:v>167</c:v>
                </c:pt>
                <c:pt idx="138">
                  <c:v>168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174</c:v>
                </c:pt>
                <c:pt idx="145">
                  <c:v>175</c:v>
                </c:pt>
                <c:pt idx="146">
                  <c:v>176</c:v>
                </c:pt>
                <c:pt idx="147">
                  <c:v>177</c:v>
                </c:pt>
                <c:pt idx="148">
                  <c:v>178</c:v>
                </c:pt>
                <c:pt idx="149">
                  <c:v>179</c:v>
                </c:pt>
                <c:pt idx="150">
                  <c:v>180</c:v>
                </c:pt>
                <c:pt idx="151">
                  <c:v>181</c:v>
                </c:pt>
                <c:pt idx="152">
                  <c:v>182</c:v>
                </c:pt>
                <c:pt idx="153">
                  <c:v>183</c:v>
                </c:pt>
                <c:pt idx="154">
                  <c:v>184</c:v>
                </c:pt>
                <c:pt idx="155">
                  <c:v>185</c:v>
                </c:pt>
                <c:pt idx="156">
                  <c:v>186</c:v>
                </c:pt>
                <c:pt idx="157">
                  <c:v>187</c:v>
                </c:pt>
                <c:pt idx="158">
                  <c:v>188</c:v>
                </c:pt>
                <c:pt idx="159">
                  <c:v>189</c:v>
                </c:pt>
                <c:pt idx="160">
                  <c:v>190</c:v>
                </c:pt>
                <c:pt idx="161">
                  <c:v>191</c:v>
                </c:pt>
                <c:pt idx="162">
                  <c:v>192</c:v>
                </c:pt>
                <c:pt idx="163">
                  <c:v>193</c:v>
                </c:pt>
                <c:pt idx="164">
                  <c:v>194</c:v>
                </c:pt>
                <c:pt idx="165">
                  <c:v>195</c:v>
                </c:pt>
                <c:pt idx="166">
                  <c:v>196</c:v>
                </c:pt>
                <c:pt idx="167">
                  <c:v>197</c:v>
                </c:pt>
                <c:pt idx="168">
                  <c:v>198</c:v>
                </c:pt>
                <c:pt idx="169">
                  <c:v>199</c:v>
                </c:pt>
                <c:pt idx="170">
                  <c:v>200</c:v>
                </c:pt>
                <c:pt idx="171">
                  <c:v>201</c:v>
                </c:pt>
                <c:pt idx="172">
                  <c:v>202</c:v>
                </c:pt>
                <c:pt idx="173">
                  <c:v>203</c:v>
                </c:pt>
                <c:pt idx="174">
                  <c:v>204</c:v>
                </c:pt>
                <c:pt idx="175">
                  <c:v>205</c:v>
                </c:pt>
                <c:pt idx="176">
                  <c:v>206</c:v>
                </c:pt>
                <c:pt idx="177">
                  <c:v>207</c:v>
                </c:pt>
                <c:pt idx="178">
                  <c:v>208</c:v>
                </c:pt>
                <c:pt idx="179">
                  <c:v>209</c:v>
                </c:pt>
                <c:pt idx="180">
                  <c:v>210</c:v>
                </c:pt>
                <c:pt idx="181">
                  <c:v>211</c:v>
                </c:pt>
                <c:pt idx="182">
                  <c:v>212</c:v>
                </c:pt>
                <c:pt idx="183">
                  <c:v>213</c:v>
                </c:pt>
                <c:pt idx="184">
                  <c:v>214</c:v>
                </c:pt>
                <c:pt idx="185">
                  <c:v>215</c:v>
                </c:pt>
                <c:pt idx="186">
                  <c:v>216</c:v>
                </c:pt>
                <c:pt idx="187">
                  <c:v>217</c:v>
                </c:pt>
                <c:pt idx="188">
                  <c:v>218</c:v>
                </c:pt>
                <c:pt idx="189">
                  <c:v>219</c:v>
                </c:pt>
                <c:pt idx="190">
                  <c:v>220</c:v>
                </c:pt>
                <c:pt idx="191">
                  <c:v>221</c:v>
                </c:pt>
                <c:pt idx="192">
                  <c:v>222</c:v>
                </c:pt>
                <c:pt idx="193">
                  <c:v>223</c:v>
                </c:pt>
                <c:pt idx="194">
                  <c:v>224</c:v>
                </c:pt>
                <c:pt idx="195">
                  <c:v>225</c:v>
                </c:pt>
                <c:pt idx="196">
                  <c:v>226</c:v>
                </c:pt>
                <c:pt idx="197">
                  <c:v>227</c:v>
                </c:pt>
                <c:pt idx="198">
                  <c:v>228</c:v>
                </c:pt>
                <c:pt idx="199">
                  <c:v>229</c:v>
                </c:pt>
                <c:pt idx="200">
                  <c:v>230</c:v>
                </c:pt>
                <c:pt idx="201">
                  <c:v>231</c:v>
                </c:pt>
                <c:pt idx="202">
                  <c:v>232</c:v>
                </c:pt>
                <c:pt idx="203">
                  <c:v>233</c:v>
                </c:pt>
                <c:pt idx="204">
                  <c:v>234</c:v>
                </c:pt>
                <c:pt idx="205">
                  <c:v>235</c:v>
                </c:pt>
                <c:pt idx="206">
                  <c:v>236</c:v>
                </c:pt>
                <c:pt idx="207">
                  <c:v>237</c:v>
                </c:pt>
                <c:pt idx="208">
                  <c:v>238</c:v>
                </c:pt>
                <c:pt idx="209">
                  <c:v>239</c:v>
                </c:pt>
                <c:pt idx="210">
                  <c:v>240</c:v>
                </c:pt>
                <c:pt idx="211">
                  <c:v>241</c:v>
                </c:pt>
                <c:pt idx="212">
                  <c:v>242</c:v>
                </c:pt>
                <c:pt idx="213">
                  <c:v>243</c:v>
                </c:pt>
                <c:pt idx="214">
                  <c:v>244</c:v>
                </c:pt>
                <c:pt idx="215">
                  <c:v>245</c:v>
                </c:pt>
                <c:pt idx="216">
                  <c:v>246</c:v>
                </c:pt>
                <c:pt idx="217">
                  <c:v>247</c:v>
                </c:pt>
                <c:pt idx="218">
                  <c:v>248</c:v>
                </c:pt>
                <c:pt idx="219">
                  <c:v>249</c:v>
                </c:pt>
                <c:pt idx="220">
                  <c:v>250</c:v>
                </c:pt>
                <c:pt idx="221">
                  <c:v>251</c:v>
                </c:pt>
                <c:pt idx="222">
                  <c:v>252</c:v>
                </c:pt>
                <c:pt idx="223">
                  <c:v>253</c:v>
                </c:pt>
                <c:pt idx="224">
                  <c:v>254</c:v>
                </c:pt>
                <c:pt idx="225">
                  <c:v>255</c:v>
                </c:pt>
                <c:pt idx="226">
                  <c:v>256</c:v>
                </c:pt>
                <c:pt idx="227">
                  <c:v>257</c:v>
                </c:pt>
                <c:pt idx="228">
                  <c:v>258</c:v>
                </c:pt>
                <c:pt idx="229">
                  <c:v>259</c:v>
                </c:pt>
                <c:pt idx="230">
                  <c:v>260</c:v>
                </c:pt>
                <c:pt idx="231">
                  <c:v>261</c:v>
                </c:pt>
                <c:pt idx="232">
                  <c:v>262</c:v>
                </c:pt>
                <c:pt idx="233">
                  <c:v>263</c:v>
                </c:pt>
                <c:pt idx="234">
                  <c:v>264</c:v>
                </c:pt>
                <c:pt idx="235">
                  <c:v>265</c:v>
                </c:pt>
                <c:pt idx="236">
                  <c:v>266</c:v>
                </c:pt>
                <c:pt idx="237">
                  <c:v>267</c:v>
                </c:pt>
                <c:pt idx="238">
                  <c:v>268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272</c:v>
                </c:pt>
                <c:pt idx="243">
                  <c:v>273</c:v>
                </c:pt>
                <c:pt idx="244">
                  <c:v>274</c:v>
                </c:pt>
                <c:pt idx="245">
                  <c:v>275</c:v>
                </c:pt>
                <c:pt idx="246">
                  <c:v>276</c:v>
                </c:pt>
                <c:pt idx="247">
                  <c:v>277</c:v>
                </c:pt>
                <c:pt idx="248">
                  <c:v>278</c:v>
                </c:pt>
                <c:pt idx="249">
                  <c:v>279</c:v>
                </c:pt>
                <c:pt idx="250">
                  <c:v>280</c:v>
                </c:pt>
                <c:pt idx="251">
                  <c:v>281</c:v>
                </c:pt>
                <c:pt idx="252">
                  <c:v>282</c:v>
                </c:pt>
                <c:pt idx="253">
                  <c:v>283</c:v>
                </c:pt>
                <c:pt idx="254">
                  <c:v>284</c:v>
                </c:pt>
                <c:pt idx="255">
                  <c:v>285</c:v>
                </c:pt>
                <c:pt idx="256">
                  <c:v>286</c:v>
                </c:pt>
                <c:pt idx="257">
                  <c:v>287</c:v>
                </c:pt>
                <c:pt idx="258">
                  <c:v>288</c:v>
                </c:pt>
                <c:pt idx="259">
                  <c:v>289</c:v>
                </c:pt>
                <c:pt idx="260">
                  <c:v>290</c:v>
                </c:pt>
                <c:pt idx="261">
                  <c:v>291</c:v>
                </c:pt>
                <c:pt idx="262">
                  <c:v>292</c:v>
                </c:pt>
                <c:pt idx="263">
                  <c:v>293</c:v>
                </c:pt>
                <c:pt idx="264">
                  <c:v>294</c:v>
                </c:pt>
                <c:pt idx="265">
                  <c:v>295</c:v>
                </c:pt>
                <c:pt idx="266">
                  <c:v>296</c:v>
                </c:pt>
                <c:pt idx="267">
                  <c:v>297</c:v>
                </c:pt>
                <c:pt idx="268">
                  <c:v>298</c:v>
                </c:pt>
                <c:pt idx="269">
                  <c:v>299</c:v>
                </c:pt>
              </c:numCache>
            </c:numRef>
          </c:xVal>
          <c:yVal>
            <c:numRef>
              <c:f>'Mass Spectra pH 4 neg'!$AY$2:$AY$271</c:f>
              <c:numCache>
                <c:formatCode>General</c:formatCode>
                <c:ptCount val="270"/>
                <c:pt idx="0">
                  <c:v>0</c:v>
                </c:pt>
                <c:pt idx="1">
                  <c:v>0</c:v>
                </c:pt>
                <c:pt idx="2">
                  <c:v>2.2791260434489011</c:v>
                </c:pt>
                <c:pt idx="3">
                  <c:v>0</c:v>
                </c:pt>
                <c:pt idx="4">
                  <c:v>0</c:v>
                </c:pt>
                <c:pt idx="5">
                  <c:v>0.1712682113614542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0.67141682796035296</c:v>
                </c:pt>
                <c:pt idx="12">
                  <c:v>3.5678941597115172</c:v>
                </c:pt>
                <c:pt idx="13">
                  <c:v>1.6361869034761198</c:v>
                </c:pt>
                <c:pt idx="14">
                  <c:v>0.30281032846903511</c:v>
                </c:pt>
                <c:pt idx="15">
                  <c:v>8.0478234030763289</c:v>
                </c:pt>
                <c:pt idx="16">
                  <c:v>19.58231470657914</c:v>
                </c:pt>
                <c:pt idx="17">
                  <c:v>4.1925520857528861E-2</c:v>
                </c:pt>
                <c:pt idx="18">
                  <c:v>0</c:v>
                </c:pt>
                <c:pt idx="19">
                  <c:v>2.7025503551244334E-2</c:v>
                </c:pt>
                <c:pt idx="20">
                  <c:v>2.5977299070689151E-2</c:v>
                </c:pt>
                <c:pt idx="21">
                  <c:v>9.1473512041650475E-3</c:v>
                </c:pt>
                <c:pt idx="22">
                  <c:v>0</c:v>
                </c:pt>
                <c:pt idx="23">
                  <c:v>2.0765868239658401E-3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0.40528838891283009</c:v>
                </c:pt>
                <c:pt idx="28">
                  <c:v>2.5962651833463295</c:v>
                </c:pt>
                <c:pt idx="29">
                  <c:v>59.442608224983708</c:v>
                </c:pt>
                <c:pt idx="30">
                  <c:v>3.7646851397875221</c:v>
                </c:pt>
                <c:pt idx="31">
                  <c:v>0.61452092796301316</c:v>
                </c:pt>
                <c:pt idx="32">
                  <c:v>7.7429121329971089</c:v>
                </c:pt>
                <c:pt idx="33">
                  <c:v>4.258672941046366E-2</c:v>
                </c:pt>
                <c:pt idx="34">
                  <c:v>0</c:v>
                </c:pt>
                <c:pt idx="35">
                  <c:v>3.0064352096022876E-2</c:v>
                </c:pt>
                <c:pt idx="36">
                  <c:v>4.5735312378174103E-2</c:v>
                </c:pt>
                <c:pt idx="37">
                  <c:v>0</c:v>
                </c:pt>
                <c:pt idx="38">
                  <c:v>0</c:v>
                </c:pt>
                <c:pt idx="39">
                  <c:v>0.36588267390896023</c:v>
                </c:pt>
                <c:pt idx="40">
                  <c:v>0</c:v>
                </c:pt>
                <c:pt idx="41">
                  <c:v>0.11088262027260454</c:v>
                </c:pt>
                <c:pt idx="42">
                  <c:v>0.21371740410193071</c:v>
                </c:pt>
                <c:pt idx="43">
                  <c:v>1.434872343976858</c:v>
                </c:pt>
                <c:pt idx="44">
                  <c:v>6.9510924131223728E-2</c:v>
                </c:pt>
                <c:pt idx="45">
                  <c:v>0.65833430499021095</c:v>
                </c:pt>
                <c:pt idx="46">
                  <c:v>0</c:v>
                </c:pt>
                <c:pt idx="47">
                  <c:v>7.4257462573734931E-2</c:v>
                </c:pt>
                <c:pt idx="48">
                  <c:v>2.2822306997701582E-2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0.53335793836748291</c:v>
                </c:pt>
                <c:pt idx="54">
                  <c:v>0.11041120129345429</c:v>
                </c:pt>
                <c:pt idx="55">
                  <c:v>0.87664766502623892</c:v>
                </c:pt>
                <c:pt idx="56">
                  <c:v>1.1495774676088442</c:v>
                </c:pt>
                <c:pt idx="57">
                  <c:v>9.290789126133264</c:v>
                </c:pt>
                <c:pt idx="58">
                  <c:v>0.53352411369544117</c:v>
                </c:pt>
                <c:pt idx="59">
                  <c:v>1.4153066590023682</c:v>
                </c:pt>
                <c:pt idx="60">
                  <c:v>6.6918544699522423E-2</c:v>
                </c:pt>
                <c:pt idx="61">
                  <c:v>0.36431408579089847</c:v>
                </c:pt>
                <c:pt idx="62">
                  <c:v>0.51207699018872688</c:v>
                </c:pt>
                <c:pt idx="63">
                  <c:v>0.59482615238818504</c:v>
                </c:pt>
                <c:pt idx="64">
                  <c:v>7.4033036693991763E-2</c:v>
                </c:pt>
                <c:pt idx="65">
                  <c:v>4.3045958611939231E-2</c:v>
                </c:pt>
                <c:pt idx="66">
                  <c:v>0</c:v>
                </c:pt>
                <c:pt idx="67">
                  <c:v>0.23479925576746186</c:v>
                </c:pt>
                <c:pt idx="68">
                  <c:v>0</c:v>
                </c:pt>
                <c:pt idx="69">
                  <c:v>0.42691620706531036</c:v>
                </c:pt>
                <c:pt idx="70">
                  <c:v>1.9472655854497907</c:v>
                </c:pt>
                <c:pt idx="71">
                  <c:v>11.941294009488008</c:v>
                </c:pt>
                <c:pt idx="72">
                  <c:v>0.66197186644695549</c:v>
                </c:pt>
                <c:pt idx="73">
                  <c:v>0.27363400519029224</c:v>
                </c:pt>
                <c:pt idx="74">
                  <c:v>0</c:v>
                </c:pt>
                <c:pt idx="75">
                  <c:v>0.11587122647893695</c:v>
                </c:pt>
                <c:pt idx="76">
                  <c:v>0.20548142572387493</c:v>
                </c:pt>
                <c:pt idx="77">
                  <c:v>0.28130774013719606</c:v>
                </c:pt>
                <c:pt idx="78">
                  <c:v>0.50410812986158515</c:v>
                </c:pt>
                <c:pt idx="79">
                  <c:v>3.6670155571816403E-2</c:v>
                </c:pt>
                <c:pt idx="80">
                  <c:v>1.5505671213645983E-2</c:v>
                </c:pt>
                <c:pt idx="81">
                  <c:v>0.25594315428197878</c:v>
                </c:pt>
                <c:pt idx="82">
                  <c:v>0</c:v>
                </c:pt>
                <c:pt idx="83">
                  <c:v>0.21019044595297565</c:v>
                </c:pt>
                <c:pt idx="84">
                  <c:v>2.3125422325698364</c:v>
                </c:pt>
                <c:pt idx="85">
                  <c:v>11.852931434631843</c:v>
                </c:pt>
                <c:pt idx="86">
                  <c:v>0.84426605860030279</c:v>
                </c:pt>
                <c:pt idx="87">
                  <c:v>0.21657111036328783</c:v>
                </c:pt>
                <c:pt idx="88">
                  <c:v>0.58625808981637295</c:v>
                </c:pt>
                <c:pt idx="89">
                  <c:v>3.7541613041696058</c:v>
                </c:pt>
                <c:pt idx="90">
                  <c:v>0.18270117341519707</c:v>
                </c:pt>
                <c:pt idx="91">
                  <c:v>0.33732936527382817</c:v>
                </c:pt>
                <c:pt idx="92">
                  <c:v>0.22481540279509929</c:v>
                </c:pt>
                <c:pt idx="93">
                  <c:v>0.17462549806239869</c:v>
                </c:pt>
                <c:pt idx="94">
                  <c:v>0.11538080936313123</c:v>
                </c:pt>
                <c:pt idx="95">
                  <c:v>0.37049241617015632</c:v>
                </c:pt>
                <c:pt idx="96">
                  <c:v>4.1269678003415695E-2</c:v>
                </c:pt>
                <c:pt idx="97">
                  <c:v>0.41957769795946082</c:v>
                </c:pt>
                <c:pt idx="98">
                  <c:v>0.41829213086905231</c:v>
                </c:pt>
                <c:pt idx="99">
                  <c:v>1.4239705891573822</c:v>
                </c:pt>
                <c:pt idx="100">
                  <c:v>0.49422935678237667</c:v>
                </c:pt>
                <c:pt idx="101">
                  <c:v>0.55171956269816502</c:v>
                </c:pt>
                <c:pt idx="102">
                  <c:v>7.6908699892379459E-2</c:v>
                </c:pt>
                <c:pt idx="103">
                  <c:v>9.472295416879109E-2</c:v>
                </c:pt>
                <c:pt idx="104">
                  <c:v>0.14268553180158675</c:v>
                </c:pt>
                <c:pt idx="105">
                  <c:v>1.2689480756008593</c:v>
                </c:pt>
                <c:pt idx="106">
                  <c:v>2.8941259416173821</c:v>
                </c:pt>
                <c:pt idx="107">
                  <c:v>0.41578640655547011</c:v>
                </c:pt>
                <c:pt idx="108">
                  <c:v>0.49942491617983048</c:v>
                </c:pt>
                <c:pt idx="109">
                  <c:v>0.48509638284836687</c:v>
                </c:pt>
                <c:pt idx="110">
                  <c:v>0</c:v>
                </c:pt>
                <c:pt idx="111">
                  <c:v>0.37543124612806816</c:v>
                </c:pt>
                <c:pt idx="112">
                  <c:v>31.286803841765305</c:v>
                </c:pt>
                <c:pt idx="113">
                  <c:v>100</c:v>
                </c:pt>
                <c:pt idx="114">
                  <c:v>10.15029057959835</c:v>
                </c:pt>
                <c:pt idx="115">
                  <c:v>1.535754421169176</c:v>
                </c:pt>
                <c:pt idx="116">
                  <c:v>0.23371179964742878</c:v>
                </c:pt>
                <c:pt idx="117">
                  <c:v>0.97112752958786575</c:v>
                </c:pt>
                <c:pt idx="118">
                  <c:v>1.4361872976601624</c:v>
                </c:pt>
                <c:pt idx="119">
                  <c:v>0.75654849757192255</c:v>
                </c:pt>
                <c:pt idx="120">
                  <c:v>0.9249627187318471</c:v>
                </c:pt>
                <c:pt idx="121">
                  <c:v>1.4636174675670843</c:v>
                </c:pt>
                <c:pt idx="122">
                  <c:v>0.39476231016235941</c:v>
                </c:pt>
                <c:pt idx="123">
                  <c:v>0.55993167634665597</c:v>
                </c:pt>
                <c:pt idx="124">
                  <c:v>0.38614651704550612</c:v>
                </c:pt>
                <c:pt idx="125">
                  <c:v>1.6693484003804351</c:v>
                </c:pt>
                <c:pt idx="126">
                  <c:v>7.9317284234660885</c:v>
                </c:pt>
                <c:pt idx="127">
                  <c:v>17.47983322052719</c:v>
                </c:pt>
                <c:pt idx="128">
                  <c:v>1.8674017509635219</c:v>
                </c:pt>
                <c:pt idx="129">
                  <c:v>0.83110501306333806</c:v>
                </c:pt>
                <c:pt idx="130">
                  <c:v>0.22521898541043961</c:v>
                </c:pt>
                <c:pt idx="131">
                  <c:v>0.74117943286693599</c:v>
                </c:pt>
                <c:pt idx="132">
                  <c:v>0.66839015052590101</c:v>
                </c:pt>
                <c:pt idx="133">
                  <c:v>0.91131006540224946</c:v>
                </c:pt>
                <c:pt idx="134">
                  <c:v>0.67230901597633441</c:v>
                </c:pt>
                <c:pt idx="135">
                  <c:v>1.5371415375937567</c:v>
                </c:pt>
                <c:pt idx="136">
                  <c:v>0.57046102524403031</c:v>
                </c:pt>
                <c:pt idx="137">
                  <c:v>0.58073008244458912</c:v>
                </c:pt>
                <c:pt idx="138">
                  <c:v>0.48217291133294227</c:v>
                </c:pt>
                <c:pt idx="139">
                  <c:v>1.0999812660616368</c:v>
                </c:pt>
                <c:pt idx="140">
                  <c:v>21.291980453081536</c:v>
                </c:pt>
                <c:pt idx="141">
                  <c:v>55.875939422101439</c:v>
                </c:pt>
                <c:pt idx="142">
                  <c:v>5.7554734140247774</c:v>
                </c:pt>
                <c:pt idx="143">
                  <c:v>1.042849651093454</c:v>
                </c:pt>
                <c:pt idx="144">
                  <c:v>0.32288862546625524</c:v>
                </c:pt>
                <c:pt idx="145">
                  <c:v>0.10619916950002894</c:v>
                </c:pt>
                <c:pt idx="146">
                  <c:v>0</c:v>
                </c:pt>
                <c:pt idx="147">
                  <c:v>7.3003246698161467E-2</c:v>
                </c:pt>
                <c:pt idx="148">
                  <c:v>0</c:v>
                </c:pt>
                <c:pt idx="149">
                  <c:v>0.3731676717456609</c:v>
                </c:pt>
                <c:pt idx="150">
                  <c:v>0.58502404812032349</c:v>
                </c:pt>
                <c:pt idx="151">
                  <c:v>0</c:v>
                </c:pt>
                <c:pt idx="152">
                  <c:v>0</c:v>
                </c:pt>
                <c:pt idx="153">
                  <c:v>0.19745144901933928</c:v>
                </c:pt>
                <c:pt idx="154">
                  <c:v>0.23763220507643634</c:v>
                </c:pt>
                <c:pt idx="155">
                  <c:v>1.8526382004451978</c:v>
                </c:pt>
                <c:pt idx="156">
                  <c:v>0.6690224060234401</c:v>
                </c:pt>
                <c:pt idx="157">
                  <c:v>0.53785017252256562</c:v>
                </c:pt>
                <c:pt idx="158">
                  <c:v>0.16321184461277091</c:v>
                </c:pt>
                <c:pt idx="159">
                  <c:v>0.53586592799725064</c:v>
                </c:pt>
                <c:pt idx="160">
                  <c:v>0.68564648867940636</c:v>
                </c:pt>
                <c:pt idx="161">
                  <c:v>0.2106196652996844</c:v>
                </c:pt>
                <c:pt idx="162">
                  <c:v>0.33870440283890502</c:v>
                </c:pt>
                <c:pt idx="163">
                  <c:v>0.16680040536921834</c:v>
                </c:pt>
                <c:pt idx="164">
                  <c:v>0.27258662434825526</c:v>
                </c:pt>
                <c:pt idx="165">
                  <c:v>0.20206884965018551</c:v>
                </c:pt>
                <c:pt idx="166">
                  <c:v>2.7970019140411577E-2</c:v>
                </c:pt>
                <c:pt idx="167">
                  <c:v>0.42811472614423751</c:v>
                </c:pt>
                <c:pt idx="168">
                  <c:v>1.1095021933875306</c:v>
                </c:pt>
                <c:pt idx="169">
                  <c:v>2.1582057229742477</c:v>
                </c:pt>
                <c:pt idx="170">
                  <c:v>0.31629080908123752</c:v>
                </c:pt>
                <c:pt idx="171">
                  <c:v>0.30097008329065145</c:v>
                </c:pt>
                <c:pt idx="172">
                  <c:v>7.6257923490723217E-2</c:v>
                </c:pt>
                <c:pt idx="173">
                  <c:v>3.1212931987995782E-2</c:v>
                </c:pt>
                <c:pt idx="174">
                  <c:v>0.10051952442347176</c:v>
                </c:pt>
                <c:pt idx="175">
                  <c:v>5.2284897819484664E-2</c:v>
                </c:pt>
                <c:pt idx="176">
                  <c:v>0</c:v>
                </c:pt>
                <c:pt idx="177">
                  <c:v>3.392022678125324E-2</c:v>
                </c:pt>
                <c:pt idx="178">
                  <c:v>0.37696721091105506</c:v>
                </c:pt>
                <c:pt idx="179">
                  <c:v>0</c:v>
                </c:pt>
                <c:pt idx="180">
                  <c:v>0</c:v>
                </c:pt>
                <c:pt idx="181">
                  <c:v>24.746388779149999</c:v>
                </c:pt>
                <c:pt idx="182">
                  <c:v>32.067875081873979</c:v>
                </c:pt>
                <c:pt idx="183">
                  <c:v>5.9585501835550136</c:v>
                </c:pt>
                <c:pt idx="184">
                  <c:v>2.9645040244200866</c:v>
                </c:pt>
                <c:pt idx="185">
                  <c:v>0.27590524088982771</c:v>
                </c:pt>
                <c:pt idx="186">
                  <c:v>0.21703253951937923</c:v>
                </c:pt>
                <c:pt idx="187">
                  <c:v>0.32890365978779179</c:v>
                </c:pt>
                <c:pt idx="188">
                  <c:v>0.31488529575336688</c:v>
                </c:pt>
                <c:pt idx="189">
                  <c:v>0.6344297054365059</c:v>
                </c:pt>
                <c:pt idx="190">
                  <c:v>0.63268041713969814</c:v>
                </c:pt>
                <c:pt idx="191">
                  <c:v>0</c:v>
                </c:pt>
                <c:pt idx="192">
                  <c:v>1.5189418863178137</c:v>
                </c:pt>
                <c:pt idx="193">
                  <c:v>2.087541668823969</c:v>
                </c:pt>
                <c:pt idx="194">
                  <c:v>0.4958718350694104</c:v>
                </c:pt>
                <c:pt idx="195">
                  <c:v>0</c:v>
                </c:pt>
                <c:pt idx="196">
                  <c:v>0.24054196038365969</c:v>
                </c:pt>
                <c:pt idx="197">
                  <c:v>1.9790344699212463</c:v>
                </c:pt>
                <c:pt idx="198">
                  <c:v>0.18470271357374157</c:v>
                </c:pt>
                <c:pt idx="199">
                  <c:v>0.48222518243869578</c:v>
                </c:pt>
                <c:pt idx="200">
                  <c:v>0.5741884867829794</c:v>
                </c:pt>
                <c:pt idx="201">
                  <c:v>2.5890550822674878E-2</c:v>
                </c:pt>
                <c:pt idx="202">
                  <c:v>0</c:v>
                </c:pt>
                <c:pt idx="203">
                  <c:v>0.27771464874837803</c:v>
                </c:pt>
                <c:pt idx="204">
                  <c:v>0.19447873821320136</c:v>
                </c:pt>
                <c:pt idx="205">
                  <c:v>0.19778519465869829</c:v>
                </c:pt>
                <c:pt idx="206">
                  <c:v>5.0633008603994618E-2</c:v>
                </c:pt>
                <c:pt idx="207">
                  <c:v>0.22160410659030788</c:v>
                </c:pt>
                <c:pt idx="208">
                  <c:v>0.29325871099026057</c:v>
                </c:pt>
                <c:pt idx="209">
                  <c:v>0.34234842397340765</c:v>
                </c:pt>
                <c:pt idx="210">
                  <c:v>0.81700173405917509</c:v>
                </c:pt>
                <c:pt idx="211">
                  <c:v>1.9153805318019139</c:v>
                </c:pt>
                <c:pt idx="212">
                  <c:v>0.15791199462517228</c:v>
                </c:pt>
                <c:pt idx="213">
                  <c:v>0</c:v>
                </c:pt>
                <c:pt idx="214">
                  <c:v>7.2312513434644704E-2</c:v>
                </c:pt>
                <c:pt idx="215">
                  <c:v>3.5096080856712168E-2</c:v>
                </c:pt>
                <c:pt idx="216">
                  <c:v>0</c:v>
                </c:pt>
                <c:pt idx="217">
                  <c:v>7.3202822926011324E-2</c:v>
                </c:pt>
                <c:pt idx="218">
                  <c:v>0.19853708272021636</c:v>
                </c:pt>
                <c:pt idx="219">
                  <c:v>1.4085447472765686</c:v>
                </c:pt>
                <c:pt idx="220">
                  <c:v>2.001975442917681</c:v>
                </c:pt>
                <c:pt idx="221">
                  <c:v>0.50021942836202393</c:v>
                </c:pt>
                <c:pt idx="222">
                  <c:v>0.33300242318643697</c:v>
                </c:pt>
                <c:pt idx="223">
                  <c:v>0.62434768140270092</c:v>
                </c:pt>
                <c:pt idx="224">
                  <c:v>16.552240122729174</c:v>
                </c:pt>
                <c:pt idx="225">
                  <c:v>45.940209813938004</c:v>
                </c:pt>
                <c:pt idx="226">
                  <c:v>8.7348494582467548</c:v>
                </c:pt>
                <c:pt idx="227">
                  <c:v>1.0045951151381649</c:v>
                </c:pt>
                <c:pt idx="228">
                  <c:v>0.31526705680872635</c:v>
                </c:pt>
                <c:pt idx="229">
                  <c:v>1.4187557654713725</c:v>
                </c:pt>
                <c:pt idx="230">
                  <c:v>0.12768461086518396</c:v>
                </c:pt>
                <c:pt idx="231">
                  <c:v>0</c:v>
                </c:pt>
                <c:pt idx="232">
                  <c:v>0.24060122497056149</c:v>
                </c:pt>
                <c:pt idx="233">
                  <c:v>0.29976192058780377</c:v>
                </c:pt>
                <c:pt idx="234">
                  <c:v>0.11127253533895068</c:v>
                </c:pt>
                <c:pt idx="235">
                  <c:v>0.12914800139789709</c:v>
                </c:pt>
                <c:pt idx="236">
                  <c:v>0.13358184352235311</c:v>
                </c:pt>
                <c:pt idx="237">
                  <c:v>0.13272566316425818</c:v>
                </c:pt>
                <c:pt idx="238">
                  <c:v>6.7371755879229639E-2</c:v>
                </c:pt>
                <c:pt idx="239">
                  <c:v>1.5064010956562648</c:v>
                </c:pt>
                <c:pt idx="240">
                  <c:v>0.6404935292742816</c:v>
                </c:pt>
                <c:pt idx="241">
                  <c:v>0.49738352387238399</c:v>
                </c:pt>
                <c:pt idx="242">
                  <c:v>0.15996602255480047</c:v>
                </c:pt>
                <c:pt idx="243">
                  <c:v>0.15426316729516051</c:v>
                </c:pt>
                <c:pt idx="244">
                  <c:v>0.21679391735484077</c:v>
                </c:pt>
                <c:pt idx="245">
                  <c:v>0.23334144170394996</c:v>
                </c:pt>
                <c:pt idx="246">
                  <c:v>0</c:v>
                </c:pt>
                <c:pt idx="247">
                  <c:v>0</c:v>
                </c:pt>
                <c:pt idx="248">
                  <c:v>0.50134465881560764</c:v>
                </c:pt>
                <c:pt idx="249">
                  <c:v>0.3264901758522476</c:v>
                </c:pt>
                <c:pt idx="250">
                  <c:v>0.83021266619391565</c:v>
                </c:pt>
                <c:pt idx="251">
                  <c:v>0</c:v>
                </c:pt>
                <c:pt idx="252">
                  <c:v>11.383876957642736</c:v>
                </c:pt>
                <c:pt idx="253">
                  <c:v>39.640879715980219</c:v>
                </c:pt>
                <c:pt idx="254">
                  <c:v>7.2705326597841866</c:v>
                </c:pt>
                <c:pt idx="255">
                  <c:v>0.62335715830082861</c:v>
                </c:pt>
                <c:pt idx="256">
                  <c:v>0.29652307970397851</c:v>
                </c:pt>
                <c:pt idx="257">
                  <c:v>1.0013374528628226E-2</c:v>
                </c:pt>
                <c:pt idx="258">
                  <c:v>0</c:v>
                </c:pt>
                <c:pt idx="259">
                  <c:v>0.25826498645558749</c:v>
                </c:pt>
                <c:pt idx="260">
                  <c:v>0.16459992811969568</c:v>
                </c:pt>
                <c:pt idx="261">
                  <c:v>0</c:v>
                </c:pt>
                <c:pt idx="262">
                  <c:v>0.69333794095542833</c:v>
                </c:pt>
                <c:pt idx="263">
                  <c:v>0.46838270794043974</c:v>
                </c:pt>
                <c:pt idx="264">
                  <c:v>0.13384275449936203</c:v>
                </c:pt>
                <c:pt idx="265">
                  <c:v>0.10492739892361096</c:v>
                </c:pt>
                <c:pt idx="266">
                  <c:v>0.71069001462453374</c:v>
                </c:pt>
                <c:pt idx="267">
                  <c:v>1.3808943900119075</c:v>
                </c:pt>
                <c:pt idx="268">
                  <c:v>0.27492759996390664</c:v>
                </c:pt>
                <c:pt idx="269">
                  <c:v>0.37047103724865538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775F-470F-87EB-BD4C5B61F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9913295"/>
        <c:axId val="1597553103"/>
      </c:scatterChart>
      <c:valAx>
        <c:axId val="899913295"/>
        <c:scaling>
          <c:orientation val="minMax"/>
          <c:max val="300"/>
          <c:min val="3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553103"/>
        <c:crosses val="autoZero"/>
        <c:crossBetween val="midCat"/>
        <c:majorUnit val="30"/>
      </c:valAx>
      <c:valAx>
        <c:axId val="1597553103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9132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legendEntry>
        <c:idx val="17"/>
        <c:delete val="1"/>
      </c:legendEntry>
      <c:legendEntry>
        <c:idx val="18"/>
        <c:delete val="1"/>
      </c:legendEntry>
      <c:legendEntry>
        <c:idx val="19"/>
        <c:delete val="1"/>
      </c:legendEntry>
      <c:legendEntry>
        <c:idx val="21"/>
        <c:delete val="1"/>
      </c:legendEntry>
      <c:legendEntry>
        <c:idx val="22"/>
        <c:delete val="1"/>
      </c:legendEntry>
      <c:legendEntry>
        <c:idx val="23"/>
        <c:delete val="1"/>
      </c:legendEntry>
      <c:legendEntry>
        <c:idx val="24"/>
        <c:delete val="1"/>
      </c:legendEntry>
      <c:legendEntry>
        <c:idx val="25"/>
        <c:delete val="1"/>
      </c:legendEntry>
      <c:legendEntry>
        <c:idx val="26"/>
        <c:delete val="1"/>
      </c:legendEntry>
      <c:legendEntry>
        <c:idx val="27"/>
        <c:delete val="1"/>
      </c:legendEntry>
      <c:legendEntry>
        <c:idx val="28"/>
        <c:delete val="1"/>
      </c:legendEntry>
      <c:legendEntry>
        <c:idx val="29"/>
        <c:delete val="1"/>
      </c:legendEntry>
      <c:legendEntry>
        <c:idx val="31"/>
        <c:delete val="1"/>
      </c:legendEntry>
      <c:legendEntry>
        <c:idx val="32"/>
        <c:delete val="1"/>
      </c:legendEntry>
      <c:legendEntry>
        <c:idx val="33"/>
        <c:delete val="1"/>
      </c:legendEntry>
      <c:legendEntry>
        <c:idx val="34"/>
        <c:delete val="1"/>
      </c:legendEntry>
      <c:legendEntry>
        <c:idx val="35"/>
        <c:delete val="1"/>
      </c:legendEntry>
      <c:legendEntry>
        <c:idx val="36"/>
        <c:delete val="1"/>
      </c:legendEntry>
      <c:legendEntry>
        <c:idx val="37"/>
        <c:delete val="1"/>
      </c:legendEntry>
      <c:legendEntry>
        <c:idx val="38"/>
        <c:delete val="1"/>
      </c:legendEntry>
      <c:legendEntry>
        <c:idx val="39"/>
        <c:delete val="1"/>
      </c:legendEntry>
      <c:legendEntry>
        <c:idx val="41"/>
        <c:delete val="1"/>
      </c:legendEntry>
      <c:legendEntry>
        <c:idx val="42"/>
        <c:delete val="1"/>
      </c:legendEntry>
      <c:legendEntry>
        <c:idx val="43"/>
        <c:delete val="1"/>
      </c:legendEntry>
      <c:legendEntry>
        <c:idx val="44"/>
        <c:delete val="1"/>
      </c:legendEntry>
      <c:legendEntry>
        <c:idx val="45"/>
        <c:delete val="1"/>
      </c:legendEntry>
      <c:legendEntry>
        <c:idx val="46"/>
        <c:delete val="1"/>
      </c:legendEntry>
      <c:legendEntry>
        <c:idx val="47"/>
        <c:delete val="1"/>
      </c:legendEntry>
      <c:legendEntry>
        <c:idx val="48"/>
        <c:delete val="1"/>
      </c:legendEntry>
      <c:legendEntry>
        <c:idx val="4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BoxCalculation!$C$5</c:f>
          <c:strCache>
            <c:ptCount val="1"/>
            <c:pt idx="0">
              <c:v>Box and Whisker plot for m/z = 185 Da at pH7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5353616512221684E-2"/>
          <c:y val="7.7663431150646042E-2"/>
          <c:w val="0.89138179156176911"/>
          <c:h val="0.826634170728658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BoxCalculation!$A$25</c:f>
              <c:strCache>
                <c:ptCount val="1"/>
                <c:pt idx="0">
                  <c:v>Bottom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errBars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BoxCalculation!$B$28:$F$28</c:f>
                <c:numCache>
                  <c:formatCode>General</c:formatCode>
                  <c:ptCount val="5"/>
                  <c:pt idx="0">
                    <c:v>9.0254010143537913E-3</c:v>
                  </c:pt>
                  <c:pt idx="1">
                    <c:v>4.2857276660751842E-3</c:v>
                  </c:pt>
                  <c:pt idx="2">
                    <c:v>1.6955188045889233E-2</c:v>
                  </c:pt>
                  <c:pt idx="3">
                    <c:v>5.5548151201106032E-3</c:v>
                  </c:pt>
                  <c:pt idx="4">
                    <c:v>3.5605022655862163E-3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BoxCalculation!$B$16:$F$16</c:f>
              <c:strCache>
                <c:ptCount val="5"/>
                <c:pt idx="0">
                  <c:v>Gentleman Jack</c:v>
                </c:pt>
                <c:pt idx="1">
                  <c:v>Jack Daniels</c:v>
                </c:pt>
                <c:pt idx="2">
                  <c:v>Glenfiddich 12</c:v>
                </c:pt>
                <c:pt idx="3">
                  <c:v>Glenfiddich 15</c:v>
                </c:pt>
                <c:pt idx="4">
                  <c:v>Glenfiddich 18</c:v>
                </c:pt>
              </c:strCache>
            </c:strRef>
          </c:cat>
          <c:val>
            <c:numRef>
              <c:f>BoxCalculation!$B$25:$F$25</c:f>
              <c:numCache>
                <c:formatCode>General</c:formatCode>
                <c:ptCount val="5"/>
                <c:pt idx="0">
                  <c:v>2.2869215119471015E-2</c:v>
                </c:pt>
                <c:pt idx="1">
                  <c:v>3.7277156352423624E-2</c:v>
                </c:pt>
                <c:pt idx="2">
                  <c:v>9.3287101347998377E-2</c:v>
                </c:pt>
                <c:pt idx="3">
                  <c:v>3.0899931418208147E-2</c:v>
                </c:pt>
                <c:pt idx="4">
                  <c:v>2.2292370786920975E-2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42-4D61-AB0F-98E49341F124}"/>
            </c:ext>
          </c:extLst>
        </c:ser>
        <c:ser>
          <c:idx val="1"/>
          <c:order val="1"/>
          <c:tx>
            <c:strRef>
              <c:f>BoxCalculation!$A$26</c:f>
              <c:strCache>
                <c:ptCount val="1"/>
                <c:pt idx="0">
                  <c:v>2Q Box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BoxCalculation!$B$16:$F$16</c:f>
              <c:strCache>
                <c:ptCount val="5"/>
                <c:pt idx="0">
                  <c:v>Gentleman Jack</c:v>
                </c:pt>
                <c:pt idx="1">
                  <c:v>Jack Daniels</c:v>
                </c:pt>
                <c:pt idx="2">
                  <c:v>Glenfiddich 12</c:v>
                </c:pt>
                <c:pt idx="3">
                  <c:v>Glenfiddich 15</c:v>
                </c:pt>
                <c:pt idx="4">
                  <c:v>Glenfiddich 18</c:v>
                </c:pt>
              </c:strCache>
            </c:strRef>
          </c:cat>
          <c:val>
            <c:numRef>
              <c:f>BoxCalculation!$B$26:$F$26</c:f>
              <c:numCache>
                <c:formatCode>General</c:formatCode>
                <c:ptCount val="5"/>
                <c:pt idx="0">
                  <c:v>4.5381836212854756E-3</c:v>
                </c:pt>
                <c:pt idx="1">
                  <c:v>7.0884047812186241E-3</c:v>
                </c:pt>
                <c:pt idx="2">
                  <c:v>1.7872528186277659E-2</c:v>
                </c:pt>
                <c:pt idx="3">
                  <c:v>7.9528344229536779E-3</c:v>
                </c:pt>
                <c:pt idx="4">
                  <c:v>1.6148570466986954E-2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42-4D61-AB0F-98E49341F124}"/>
            </c:ext>
          </c:extLst>
        </c:ser>
        <c:ser>
          <c:idx val="2"/>
          <c:order val="2"/>
          <c:tx>
            <c:strRef>
              <c:f>BoxCalculation!$A$27</c:f>
              <c:strCache>
                <c:ptCount val="1"/>
                <c:pt idx="0">
                  <c:v>3Q Box</c:v>
                </c:pt>
              </c:strCache>
            </c:strRef>
          </c:tx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plus"/>
            <c:errValType val="cust"/>
            <c:noEndCap val="0"/>
            <c:plus>
              <c:numRef>
                <c:f>BoxCalculation!$B$29:$F$29</c:f>
                <c:numCache>
                  <c:formatCode>General</c:formatCode>
                  <c:ptCount val="5"/>
                  <c:pt idx="0">
                    <c:v>2.3619901284636431E-2</c:v>
                  </c:pt>
                  <c:pt idx="1">
                    <c:v>4.9959021579126933E-3</c:v>
                  </c:pt>
                  <c:pt idx="2">
                    <c:v>7.3486246869785804E-2</c:v>
                  </c:pt>
                  <c:pt idx="3">
                    <c:v>9.4055066848032776E-3</c:v>
                  </c:pt>
                  <c:pt idx="4">
                    <c:v>4.3857637476891365E-2</c:v>
                  </c:pt>
                </c:numCache>
              </c:numRef>
            </c:plus>
            <c:minus>
              <c:numLit>
                <c:formatCode>General</c:formatCode>
                <c:ptCount val="1"/>
                <c:pt idx="0">
                  <c:v>1</c:v>
                </c:pt>
              </c:numLit>
            </c:minus>
            <c:spPr>
              <a:noFill/>
              <a:ln w="9525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BoxCalculation!$B$16:$F$16</c:f>
              <c:strCache>
                <c:ptCount val="5"/>
                <c:pt idx="0">
                  <c:v>Gentleman Jack</c:v>
                </c:pt>
                <c:pt idx="1">
                  <c:v>Jack Daniels</c:v>
                </c:pt>
                <c:pt idx="2">
                  <c:v>Glenfiddich 12</c:v>
                </c:pt>
                <c:pt idx="3">
                  <c:v>Glenfiddich 15</c:v>
                </c:pt>
                <c:pt idx="4">
                  <c:v>Glenfiddich 18</c:v>
                </c:pt>
              </c:strCache>
            </c:strRef>
          </c:cat>
          <c:val>
            <c:numRef>
              <c:f>BoxCalculation!$B$27:$F$27</c:f>
              <c:numCache>
                <c:formatCode>General</c:formatCode>
                <c:ptCount val="5"/>
                <c:pt idx="0">
                  <c:v>1.4310659873708956E-2</c:v>
                </c:pt>
                <c:pt idx="1">
                  <c:v>1.4908579725202722E-2</c:v>
                </c:pt>
                <c:pt idx="2">
                  <c:v>3.7986082215680381E-2</c:v>
                </c:pt>
                <c:pt idx="3">
                  <c:v>3.8558109769806573E-3</c:v>
                </c:pt>
                <c:pt idx="4">
                  <c:v>4.7178616747422214E-2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42-4D61-AB0F-98E49341F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5357080"/>
        <c:axId val="735351176"/>
      </c:barChart>
      <c:lineChart>
        <c:grouping val="standard"/>
        <c:varyColors val="0"/>
        <c:ser>
          <c:idx val="3"/>
          <c:order val="3"/>
          <c:tx>
            <c:v>Mean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BoxCalculation!$B$18:$F$18</c:f>
              <c:numCache>
                <c:formatCode>General</c:formatCode>
                <c:ptCount val="5"/>
                <c:pt idx="0">
                  <c:v>3.4021550647666078E-2</c:v>
                </c:pt>
                <c:pt idx="1">
                  <c:v>4.7881502096230086E-2</c:v>
                </c:pt>
                <c:pt idx="2">
                  <c:v>0.12792388392881601</c:v>
                </c:pt>
                <c:pt idx="3">
                  <c:v>3.7871031803662539E-2</c:v>
                </c:pt>
                <c:pt idx="4">
                  <c:v>5.6270714459160376E-2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42-4D61-AB0F-98E49341F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5357080"/>
        <c:axId val="735351176"/>
      </c:lineChart>
      <c:catAx>
        <c:axId val="735357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chemeClr val="tx1"/>
                    </a:solidFill>
                  </a:rPr>
                  <a:t>Whiskey</a:t>
                </a:r>
                <a:r>
                  <a:rPr lang="en-GB" b="1" baseline="0">
                    <a:solidFill>
                      <a:schemeClr val="tx1"/>
                    </a:solidFill>
                  </a:rPr>
                  <a:t> Brands</a:t>
                </a:r>
                <a:endParaRPr lang="en-GB" b="1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51176"/>
        <c:crosses val="autoZero"/>
        <c:auto val="1"/>
        <c:lblAlgn val="ctr"/>
        <c:lblOffset val="100"/>
        <c:noMultiLvlLbl val="0"/>
      </c:catAx>
      <c:valAx>
        <c:axId val="73535117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b="1">
                    <a:solidFill>
                      <a:schemeClr val="tx1"/>
                    </a:solidFill>
                  </a:rPr>
                  <a:t>Intensity [%Acetone-d</a:t>
                </a:r>
                <a:r>
                  <a:rPr lang="en-GB" b="1" baseline="-25000">
                    <a:solidFill>
                      <a:schemeClr val="tx1"/>
                    </a:solidFill>
                  </a:rPr>
                  <a:t>6</a:t>
                </a:r>
                <a:r>
                  <a:rPr lang="en-GB" b="1">
                    <a:solidFill>
                      <a:schemeClr val="tx1"/>
                    </a:solidFill>
                  </a:rPr>
                  <a:t>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57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Radio" firstButton="1" fmlaLink="BoxCalculation!$M$4" lockText="1" noThreeD="1"/>
</file>

<file path=xl/ctrlProps/ctrlProp2.xml><?xml version="1.0" encoding="utf-8"?>
<formControlPr xmlns="http://schemas.microsoft.com/office/spreadsheetml/2009/9/main" objectType="Radio" checked="Checked" lockText="1" noThreeD="1"/>
</file>

<file path=xl/ctrlProps/ctrlProp3.xml><?xml version="1.0" encoding="utf-8"?>
<formControlPr xmlns="http://schemas.microsoft.com/office/spreadsheetml/2009/9/main" objectType="Radio" lockText="1" noThreeD="1"/>
</file>

<file path=xl/ctrlProps/ctrlProp4.xml><?xml version="1.0" encoding="utf-8"?>
<formControlPr xmlns="http://schemas.microsoft.com/office/spreadsheetml/2009/9/main" objectType="Scroll" dx="22" fmlaLink="BoxCalculation!$C$4" horiz="1" max="299" min="30" page="10" val="185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495299</xdr:colOff>
      <xdr:row>237</xdr:row>
      <xdr:rowOff>61912</xdr:rowOff>
    </xdr:from>
    <xdr:to>
      <xdr:col>43</xdr:col>
      <xdr:colOff>466725</xdr:colOff>
      <xdr:row>275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495299</xdr:colOff>
      <xdr:row>237</xdr:row>
      <xdr:rowOff>61912</xdr:rowOff>
    </xdr:from>
    <xdr:to>
      <xdr:col>43</xdr:col>
      <xdr:colOff>466725</xdr:colOff>
      <xdr:row>275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270782" y="1971675"/>
    <xdr:ext cx="5476875" cy="4000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266700</xdr:colOff>
          <xdr:row>4</xdr:row>
          <xdr:rowOff>0</xdr:rowOff>
        </xdr:from>
        <xdr:to>
          <xdr:col>7</xdr:col>
          <xdr:colOff>19050</xdr:colOff>
          <xdr:row>5</xdr:row>
          <xdr:rowOff>0</xdr:rowOff>
        </xdr:to>
        <xdr:sp macro="" textlink="">
          <xdr:nvSpPr>
            <xdr:cNvPr id="6145" name="Option Button 1" hidden="1">
              <a:extLst>
                <a:ext uri="{63B3BB69-23CF-44E3-9099-C40C66FF867C}">
                  <a14:compatExt spid="_x0000_s6145"/>
                </a:ext>
                <a:ext uri="{FF2B5EF4-FFF2-40B4-BE49-F238E27FC236}">
                  <a16:creationId xmlns:a16="http://schemas.microsoft.com/office/drawing/2014/main" id="{00000000-0008-0000-0400-000001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pH 4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4</xdr:row>
          <xdr:rowOff>0</xdr:rowOff>
        </xdr:from>
        <xdr:to>
          <xdr:col>10</xdr:col>
          <xdr:colOff>0</xdr:colOff>
          <xdr:row>5</xdr:row>
          <xdr:rowOff>0</xdr:rowOff>
        </xdr:to>
        <xdr:sp macro="" textlink="">
          <xdr:nvSpPr>
            <xdr:cNvPr id="6146" name="Option Button 2" hidden="1">
              <a:extLst>
                <a:ext uri="{63B3BB69-23CF-44E3-9099-C40C66FF867C}">
                  <a14:compatExt spid="_x0000_s6146"/>
                </a:ext>
                <a:ext uri="{FF2B5EF4-FFF2-40B4-BE49-F238E27FC236}">
                  <a16:creationId xmlns:a16="http://schemas.microsoft.com/office/drawing/2014/main" id="{00000000-0008-0000-0400-000002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pH 7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4</xdr:row>
          <xdr:rowOff>0</xdr:rowOff>
        </xdr:from>
        <xdr:to>
          <xdr:col>13</xdr:col>
          <xdr:colOff>0</xdr:colOff>
          <xdr:row>5</xdr:row>
          <xdr:rowOff>0</xdr:rowOff>
        </xdr:to>
        <xdr:sp macro="" textlink="">
          <xdr:nvSpPr>
            <xdr:cNvPr id="6147" name="Option Button 3" hidden="1">
              <a:extLst>
                <a:ext uri="{63B3BB69-23CF-44E3-9099-C40C66FF867C}">
                  <a14:compatExt spid="_x0000_s6147"/>
                </a:ext>
                <a:ext uri="{FF2B5EF4-FFF2-40B4-BE49-F238E27FC236}">
                  <a16:creationId xmlns:a16="http://schemas.microsoft.com/office/drawing/2014/main" id="{00000000-0008-0000-0400-000003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pH 10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257175</xdr:colOff>
          <xdr:row>5</xdr:row>
          <xdr:rowOff>0</xdr:rowOff>
        </xdr:from>
        <xdr:to>
          <xdr:col>22</xdr:col>
          <xdr:colOff>19050</xdr:colOff>
          <xdr:row>6</xdr:row>
          <xdr:rowOff>0</xdr:rowOff>
        </xdr:to>
        <xdr:sp macro="" textlink="">
          <xdr:nvSpPr>
            <xdr:cNvPr id="6148" name="Scroll Bar 4" hidden="1">
              <a:extLst>
                <a:ext uri="{63B3BB69-23CF-44E3-9099-C40C66FF867C}">
                  <a14:compatExt spid="_x0000_s6148"/>
                </a:ext>
                <a:ext uri="{FF2B5EF4-FFF2-40B4-BE49-F238E27FC236}">
                  <a16:creationId xmlns:a16="http://schemas.microsoft.com/office/drawing/2014/main" id="{00000000-0008-0000-0400-0000041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V152"/>
  <sheetViews>
    <sheetView zoomScale="25" zoomScaleNormal="25" workbookViewId="0">
      <selection activeCell="GT46" sqref="GT46"/>
    </sheetView>
  </sheetViews>
  <sheetFormatPr defaultRowHeight="15" x14ac:dyDescent="0.25"/>
  <cols>
    <col min="1" max="1" width="36.7109375" customWidth="1"/>
    <col min="3" max="3" width="19.140625" customWidth="1"/>
    <col min="4" max="4" width="12.5703125" customWidth="1"/>
    <col min="5" max="274" width="3.7109375" customWidth="1"/>
  </cols>
  <sheetData>
    <row r="1" spans="1:282" x14ac:dyDescent="0.25">
      <c r="A1" s="63" t="s">
        <v>0</v>
      </c>
      <c r="B1" s="65" t="s">
        <v>2</v>
      </c>
      <c r="C1" s="61" t="s">
        <v>1</v>
      </c>
      <c r="D1" s="62" t="s">
        <v>4</v>
      </c>
      <c r="E1" s="61" t="s">
        <v>3</v>
      </c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61"/>
      <c r="CE1" s="61"/>
      <c r="CF1" s="61"/>
      <c r="CG1" s="61"/>
      <c r="CH1" s="61"/>
      <c r="CI1" s="61"/>
      <c r="CJ1" s="61"/>
      <c r="CK1" s="61"/>
      <c r="CL1" s="61"/>
      <c r="CM1" s="61"/>
      <c r="CN1" s="61"/>
      <c r="CO1" s="61"/>
      <c r="CP1" s="61"/>
      <c r="CQ1" s="61"/>
      <c r="CR1" s="61"/>
      <c r="CS1" s="61"/>
      <c r="CT1" s="61"/>
      <c r="CU1" s="61"/>
      <c r="CV1" s="61"/>
      <c r="CW1" s="61"/>
      <c r="CX1" s="61"/>
      <c r="CY1" s="61"/>
      <c r="CZ1" s="61"/>
      <c r="DA1" s="61"/>
      <c r="DB1" s="61"/>
      <c r="DC1" s="61"/>
      <c r="DD1" s="61"/>
      <c r="DE1" s="61"/>
      <c r="DF1" s="61"/>
      <c r="DG1" s="61"/>
      <c r="DH1" s="61"/>
      <c r="DI1" s="61"/>
      <c r="DJ1" s="61"/>
      <c r="DK1" s="61"/>
      <c r="DL1" s="61"/>
      <c r="DM1" s="61"/>
      <c r="DN1" s="61"/>
      <c r="DO1" s="61"/>
      <c r="DP1" s="61"/>
      <c r="DQ1" s="61"/>
      <c r="DR1" s="61"/>
      <c r="DS1" s="61"/>
      <c r="DT1" s="61"/>
      <c r="DU1" s="61"/>
      <c r="DV1" s="61"/>
      <c r="DW1" s="61"/>
      <c r="DX1" s="61"/>
      <c r="DY1" s="61"/>
      <c r="DZ1" s="61"/>
      <c r="EA1" s="61"/>
      <c r="EB1" s="61"/>
      <c r="EC1" s="61"/>
      <c r="ED1" s="61"/>
      <c r="EE1" s="61"/>
      <c r="EF1" s="61"/>
      <c r="EG1" s="61"/>
      <c r="EH1" s="61"/>
      <c r="EI1" s="61"/>
      <c r="EJ1" s="61"/>
      <c r="EK1" s="61"/>
      <c r="EL1" s="61"/>
      <c r="EM1" s="61"/>
      <c r="EN1" s="61"/>
      <c r="EO1" s="61"/>
      <c r="EP1" s="61"/>
      <c r="EQ1" s="61"/>
      <c r="ER1" s="61"/>
      <c r="ES1" s="61"/>
      <c r="ET1" s="61"/>
      <c r="EU1" s="61"/>
      <c r="EV1" s="61"/>
      <c r="EW1" s="61"/>
      <c r="EX1" s="61"/>
      <c r="EY1" s="61"/>
      <c r="EZ1" s="61"/>
      <c r="FA1" s="61"/>
      <c r="FB1" s="61"/>
      <c r="FC1" s="61"/>
      <c r="FD1" s="61"/>
      <c r="FE1" s="61"/>
      <c r="FF1" s="61"/>
      <c r="FG1" s="61"/>
      <c r="FH1" s="61"/>
      <c r="FI1" s="61"/>
      <c r="FJ1" s="61"/>
      <c r="FK1" s="61"/>
      <c r="FL1" s="61"/>
      <c r="FM1" s="61"/>
      <c r="FN1" s="61"/>
      <c r="FO1" s="61"/>
      <c r="FP1" s="61"/>
      <c r="FQ1" s="61"/>
      <c r="FR1" s="61"/>
      <c r="FS1" s="61"/>
      <c r="FT1" s="61"/>
      <c r="FU1" s="61"/>
      <c r="FV1" s="61"/>
      <c r="FW1" s="61"/>
      <c r="FX1" s="61"/>
      <c r="FY1" s="61"/>
      <c r="FZ1" s="61"/>
      <c r="GA1" s="61"/>
      <c r="GB1" s="61"/>
      <c r="GC1" s="61"/>
      <c r="GD1" s="61"/>
      <c r="GE1" s="61"/>
      <c r="GF1" s="61"/>
      <c r="GG1" s="61"/>
      <c r="GH1" s="61"/>
      <c r="GI1" s="61"/>
      <c r="GJ1" s="61"/>
      <c r="GK1" s="61"/>
      <c r="GL1" s="61"/>
      <c r="GM1" s="61"/>
      <c r="GN1" s="61"/>
      <c r="GO1" s="61"/>
      <c r="GP1" s="61"/>
      <c r="GQ1" s="61"/>
      <c r="GR1" s="61"/>
      <c r="GS1" s="61"/>
      <c r="GT1" s="61"/>
      <c r="GU1" s="61"/>
      <c r="GV1" s="61"/>
      <c r="GW1" s="61"/>
      <c r="GX1" s="61"/>
      <c r="GY1" s="61"/>
      <c r="GZ1" s="61"/>
      <c r="HA1" s="61"/>
      <c r="HB1" s="61"/>
      <c r="HC1" s="61"/>
      <c r="HD1" s="61"/>
      <c r="HE1" s="61"/>
      <c r="HF1" s="61"/>
      <c r="HG1" s="61"/>
      <c r="HH1" s="61"/>
      <c r="HI1" s="61"/>
      <c r="HJ1" s="61"/>
      <c r="HK1" s="61"/>
      <c r="HL1" s="61"/>
      <c r="HM1" s="61"/>
      <c r="HN1" s="61"/>
      <c r="HO1" s="61"/>
      <c r="HP1" s="61"/>
      <c r="HQ1" s="61"/>
      <c r="HR1" s="61"/>
      <c r="HS1" s="61"/>
      <c r="HT1" s="61"/>
      <c r="HU1" s="61"/>
      <c r="HV1" s="61"/>
      <c r="HW1" s="61"/>
      <c r="HX1" s="61"/>
      <c r="HY1" s="61"/>
      <c r="HZ1" s="61"/>
      <c r="IA1" s="61"/>
      <c r="IB1" s="61"/>
      <c r="IC1" s="61"/>
      <c r="ID1" s="61"/>
      <c r="IE1" s="61"/>
      <c r="IF1" s="61"/>
      <c r="IG1" s="61"/>
      <c r="IH1" s="61"/>
      <c r="II1" s="61"/>
      <c r="IJ1" s="61"/>
      <c r="IK1" s="61"/>
      <c r="IL1" s="61"/>
      <c r="IM1" s="61"/>
      <c r="IN1" s="61"/>
      <c r="IO1" s="61"/>
      <c r="IP1" s="61"/>
      <c r="IQ1" s="61"/>
      <c r="IR1" s="61"/>
      <c r="IS1" s="61"/>
      <c r="IT1" s="61"/>
      <c r="IU1" s="61"/>
      <c r="IV1" s="61"/>
      <c r="IW1" s="61"/>
      <c r="IX1" s="61"/>
      <c r="IY1" s="61"/>
      <c r="IZ1" s="61"/>
      <c r="JA1" s="61"/>
      <c r="JB1" s="61"/>
      <c r="JC1" s="61"/>
      <c r="JD1" s="61"/>
      <c r="JE1" s="61"/>
      <c r="JF1" s="61"/>
      <c r="JG1" s="61"/>
      <c r="JH1" s="61"/>
      <c r="JI1" s="61"/>
      <c r="JJ1" s="61"/>
      <c r="JK1" s="61"/>
      <c r="JL1" s="61"/>
      <c r="JM1" s="61"/>
      <c r="JN1" s="61"/>
      <c r="JO1" s="65" t="s">
        <v>60</v>
      </c>
      <c r="JP1" s="61"/>
      <c r="JQ1" s="61"/>
      <c r="JR1" s="61"/>
      <c r="JS1" s="61"/>
      <c r="JT1" s="61" t="s">
        <v>59</v>
      </c>
      <c r="JU1" s="61"/>
      <c r="JV1" s="62"/>
    </row>
    <row r="2" spans="1:282" ht="15.75" thickBot="1" x14ac:dyDescent="0.3">
      <c r="A2" s="64"/>
      <c r="B2" s="66"/>
      <c r="C2" s="67"/>
      <c r="D2" s="68"/>
      <c r="E2">
        <v>30</v>
      </c>
      <c r="F2">
        <v>31</v>
      </c>
      <c r="G2">
        <v>32</v>
      </c>
      <c r="H2">
        <v>33</v>
      </c>
      <c r="I2">
        <v>34</v>
      </c>
      <c r="J2">
        <v>35</v>
      </c>
      <c r="K2">
        <v>36</v>
      </c>
      <c r="L2">
        <v>37</v>
      </c>
      <c r="M2">
        <v>38</v>
      </c>
      <c r="N2">
        <v>39</v>
      </c>
      <c r="O2">
        <v>40</v>
      </c>
      <c r="P2">
        <v>41</v>
      </c>
      <c r="Q2">
        <v>42</v>
      </c>
      <c r="R2">
        <v>43</v>
      </c>
      <c r="S2">
        <v>44</v>
      </c>
      <c r="T2">
        <v>45</v>
      </c>
      <c r="U2">
        <v>46</v>
      </c>
      <c r="V2">
        <v>47</v>
      </c>
      <c r="W2">
        <v>48</v>
      </c>
      <c r="X2">
        <v>49</v>
      </c>
      <c r="Y2">
        <v>50</v>
      </c>
      <c r="Z2">
        <v>51</v>
      </c>
      <c r="AA2">
        <v>52</v>
      </c>
      <c r="AB2">
        <v>53</v>
      </c>
      <c r="AC2">
        <v>54</v>
      </c>
      <c r="AD2">
        <v>55</v>
      </c>
      <c r="AE2">
        <v>56</v>
      </c>
      <c r="AF2">
        <v>57</v>
      </c>
      <c r="AG2">
        <v>58</v>
      </c>
      <c r="AH2">
        <v>59</v>
      </c>
      <c r="AI2">
        <v>60</v>
      </c>
      <c r="AJ2">
        <v>61</v>
      </c>
      <c r="AK2">
        <v>62</v>
      </c>
      <c r="AL2">
        <v>63</v>
      </c>
      <c r="AM2">
        <v>64</v>
      </c>
      <c r="AN2">
        <v>65</v>
      </c>
      <c r="AO2">
        <v>66</v>
      </c>
      <c r="AP2">
        <v>67</v>
      </c>
      <c r="AQ2">
        <v>68</v>
      </c>
      <c r="AR2">
        <v>69</v>
      </c>
      <c r="AS2">
        <v>70</v>
      </c>
      <c r="AT2">
        <v>71</v>
      </c>
      <c r="AU2">
        <v>72</v>
      </c>
      <c r="AV2">
        <v>73</v>
      </c>
      <c r="AW2">
        <v>74</v>
      </c>
      <c r="AX2">
        <v>75</v>
      </c>
      <c r="AY2">
        <v>76</v>
      </c>
      <c r="AZ2">
        <v>77</v>
      </c>
      <c r="BA2">
        <v>78</v>
      </c>
      <c r="BB2">
        <v>79</v>
      </c>
      <c r="BC2">
        <v>80</v>
      </c>
      <c r="BD2">
        <v>81</v>
      </c>
      <c r="BE2">
        <v>82</v>
      </c>
      <c r="BF2">
        <v>83</v>
      </c>
      <c r="BG2">
        <v>84</v>
      </c>
      <c r="BH2">
        <v>85</v>
      </c>
      <c r="BI2">
        <v>86</v>
      </c>
      <c r="BJ2">
        <v>87</v>
      </c>
      <c r="BK2">
        <v>88</v>
      </c>
      <c r="BL2">
        <v>89</v>
      </c>
      <c r="BM2">
        <v>90</v>
      </c>
      <c r="BN2">
        <v>91</v>
      </c>
      <c r="BO2">
        <v>92</v>
      </c>
      <c r="BP2">
        <v>93</v>
      </c>
      <c r="BQ2">
        <v>94</v>
      </c>
      <c r="BR2">
        <v>95</v>
      </c>
      <c r="BS2">
        <v>96</v>
      </c>
      <c r="BT2">
        <v>97</v>
      </c>
      <c r="BU2">
        <v>98</v>
      </c>
      <c r="BV2">
        <v>99</v>
      </c>
      <c r="BW2">
        <v>100</v>
      </c>
      <c r="BX2">
        <v>101</v>
      </c>
      <c r="BY2">
        <v>102</v>
      </c>
      <c r="BZ2">
        <v>103</v>
      </c>
      <c r="CA2">
        <v>104</v>
      </c>
      <c r="CB2">
        <v>105</v>
      </c>
      <c r="CC2">
        <v>106</v>
      </c>
      <c r="CD2">
        <v>107</v>
      </c>
      <c r="CE2">
        <v>108</v>
      </c>
      <c r="CF2">
        <v>109</v>
      </c>
      <c r="CG2">
        <v>110</v>
      </c>
      <c r="CH2">
        <v>111</v>
      </c>
      <c r="CI2">
        <v>112</v>
      </c>
      <c r="CJ2">
        <v>113</v>
      </c>
      <c r="CK2">
        <v>114</v>
      </c>
      <c r="CL2">
        <v>115</v>
      </c>
      <c r="CM2">
        <v>116</v>
      </c>
      <c r="CN2">
        <v>117</v>
      </c>
      <c r="CO2">
        <v>118</v>
      </c>
      <c r="CP2">
        <v>119</v>
      </c>
      <c r="CQ2">
        <v>120</v>
      </c>
      <c r="CR2">
        <v>121</v>
      </c>
      <c r="CS2">
        <v>122</v>
      </c>
      <c r="CT2">
        <v>123</v>
      </c>
      <c r="CU2">
        <v>124</v>
      </c>
      <c r="CV2">
        <v>125</v>
      </c>
      <c r="CW2">
        <v>126</v>
      </c>
      <c r="CX2">
        <v>127</v>
      </c>
      <c r="CY2">
        <v>128</v>
      </c>
      <c r="CZ2">
        <v>129</v>
      </c>
      <c r="DA2">
        <v>130</v>
      </c>
      <c r="DB2">
        <v>131</v>
      </c>
      <c r="DC2">
        <v>132</v>
      </c>
      <c r="DD2">
        <v>133</v>
      </c>
      <c r="DE2">
        <v>134</v>
      </c>
      <c r="DF2">
        <v>135</v>
      </c>
      <c r="DG2">
        <v>136</v>
      </c>
      <c r="DH2">
        <v>137</v>
      </c>
      <c r="DI2">
        <v>138</v>
      </c>
      <c r="DJ2">
        <v>139</v>
      </c>
      <c r="DK2">
        <v>140</v>
      </c>
      <c r="DL2">
        <v>141</v>
      </c>
      <c r="DM2">
        <v>142</v>
      </c>
      <c r="DN2">
        <v>143</v>
      </c>
      <c r="DO2">
        <v>144</v>
      </c>
      <c r="DP2">
        <v>145</v>
      </c>
      <c r="DQ2">
        <v>146</v>
      </c>
      <c r="DR2">
        <v>147</v>
      </c>
      <c r="DS2">
        <v>148</v>
      </c>
      <c r="DT2">
        <v>149</v>
      </c>
      <c r="DU2">
        <v>150</v>
      </c>
      <c r="DV2">
        <v>151</v>
      </c>
      <c r="DW2">
        <v>152</v>
      </c>
      <c r="DX2">
        <v>153</v>
      </c>
      <c r="DY2">
        <v>154</v>
      </c>
      <c r="DZ2">
        <v>155</v>
      </c>
      <c r="EA2">
        <v>156</v>
      </c>
      <c r="EB2">
        <v>157</v>
      </c>
      <c r="EC2">
        <v>158</v>
      </c>
      <c r="ED2">
        <v>159</v>
      </c>
      <c r="EE2">
        <v>160</v>
      </c>
      <c r="EF2">
        <v>161</v>
      </c>
      <c r="EG2">
        <v>162</v>
      </c>
      <c r="EH2">
        <v>163</v>
      </c>
      <c r="EI2">
        <v>164</v>
      </c>
      <c r="EJ2">
        <v>165</v>
      </c>
      <c r="EK2">
        <v>166</v>
      </c>
      <c r="EL2">
        <v>167</v>
      </c>
      <c r="EM2">
        <v>168</v>
      </c>
      <c r="EN2">
        <v>169</v>
      </c>
      <c r="EO2">
        <v>170</v>
      </c>
      <c r="EP2">
        <v>171</v>
      </c>
      <c r="EQ2">
        <v>172</v>
      </c>
      <c r="ER2">
        <v>173</v>
      </c>
      <c r="ES2">
        <v>174</v>
      </c>
      <c r="ET2">
        <v>175</v>
      </c>
      <c r="EU2">
        <v>176</v>
      </c>
      <c r="EV2">
        <v>177</v>
      </c>
      <c r="EW2">
        <v>178</v>
      </c>
      <c r="EX2">
        <v>179</v>
      </c>
      <c r="EY2">
        <v>180</v>
      </c>
      <c r="EZ2">
        <v>181</v>
      </c>
      <c r="FA2">
        <v>182</v>
      </c>
      <c r="FB2">
        <v>183</v>
      </c>
      <c r="FC2">
        <v>184</v>
      </c>
      <c r="FD2">
        <v>185</v>
      </c>
      <c r="FE2">
        <v>186</v>
      </c>
      <c r="FF2">
        <v>187</v>
      </c>
      <c r="FG2">
        <v>188</v>
      </c>
      <c r="FH2">
        <v>189</v>
      </c>
      <c r="FI2">
        <v>190</v>
      </c>
      <c r="FJ2">
        <v>191</v>
      </c>
      <c r="FK2">
        <v>192</v>
      </c>
      <c r="FL2">
        <v>193</v>
      </c>
      <c r="FM2">
        <v>194</v>
      </c>
      <c r="FN2">
        <v>195</v>
      </c>
      <c r="FO2">
        <v>196</v>
      </c>
      <c r="FP2">
        <v>197</v>
      </c>
      <c r="FQ2">
        <v>198</v>
      </c>
      <c r="FR2">
        <v>199</v>
      </c>
      <c r="FS2">
        <v>200</v>
      </c>
      <c r="FT2">
        <v>201</v>
      </c>
      <c r="FU2">
        <v>202</v>
      </c>
      <c r="FV2">
        <v>203</v>
      </c>
      <c r="FW2">
        <v>204</v>
      </c>
      <c r="FX2">
        <v>205</v>
      </c>
      <c r="FY2">
        <v>206</v>
      </c>
      <c r="FZ2">
        <v>207</v>
      </c>
      <c r="GA2">
        <v>208</v>
      </c>
      <c r="GB2">
        <v>209</v>
      </c>
      <c r="GC2">
        <v>210</v>
      </c>
      <c r="GD2">
        <v>211</v>
      </c>
      <c r="GE2">
        <v>212</v>
      </c>
      <c r="GF2">
        <v>213</v>
      </c>
      <c r="GG2">
        <v>214</v>
      </c>
      <c r="GH2">
        <v>215</v>
      </c>
      <c r="GI2">
        <v>216</v>
      </c>
      <c r="GJ2">
        <v>217</v>
      </c>
      <c r="GK2">
        <v>218</v>
      </c>
      <c r="GL2">
        <v>219</v>
      </c>
      <c r="GM2">
        <v>220</v>
      </c>
      <c r="GN2">
        <v>221</v>
      </c>
      <c r="GO2">
        <v>222</v>
      </c>
      <c r="GP2">
        <v>223</v>
      </c>
      <c r="GQ2">
        <v>224</v>
      </c>
      <c r="GR2">
        <v>225</v>
      </c>
      <c r="GS2">
        <v>226</v>
      </c>
      <c r="GT2">
        <v>227</v>
      </c>
      <c r="GU2">
        <v>228</v>
      </c>
      <c r="GV2">
        <v>229</v>
      </c>
      <c r="GW2">
        <v>230</v>
      </c>
      <c r="GX2">
        <v>231</v>
      </c>
      <c r="GY2">
        <v>232</v>
      </c>
      <c r="GZ2">
        <v>233</v>
      </c>
      <c r="HA2">
        <v>234</v>
      </c>
      <c r="HB2">
        <v>235</v>
      </c>
      <c r="HC2">
        <v>236</v>
      </c>
      <c r="HD2">
        <v>237</v>
      </c>
      <c r="HE2">
        <v>238</v>
      </c>
      <c r="HF2">
        <v>239</v>
      </c>
      <c r="HG2">
        <v>240</v>
      </c>
      <c r="HH2">
        <v>241</v>
      </c>
      <c r="HI2">
        <v>242</v>
      </c>
      <c r="HJ2">
        <v>243</v>
      </c>
      <c r="HK2">
        <v>244</v>
      </c>
      <c r="HL2">
        <v>245</v>
      </c>
      <c r="HM2">
        <v>246</v>
      </c>
      <c r="HN2">
        <v>247</v>
      </c>
      <c r="HO2">
        <v>248</v>
      </c>
      <c r="HP2">
        <v>249</v>
      </c>
      <c r="HQ2">
        <v>250</v>
      </c>
      <c r="HR2">
        <v>251</v>
      </c>
      <c r="HS2">
        <v>252</v>
      </c>
      <c r="HT2">
        <v>253</v>
      </c>
      <c r="HU2">
        <v>254</v>
      </c>
      <c r="HV2">
        <v>255</v>
      </c>
      <c r="HW2">
        <v>256</v>
      </c>
      <c r="HX2">
        <v>257</v>
      </c>
      <c r="HY2">
        <v>258</v>
      </c>
      <c r="HZ2">
        <v>259</v>
      </c>
      <c r="IA2">
        <v>260</v>
      </c>
      <c r="IB2">
        <v>261</v>
      </c>
      <c r="IC2">
        <v>262</v>
      </c>
      <c r="ID2">
        <v>263</v>
      </c>
      <c r="IE2">
        <v>264</v>
      </c>
      <c r="IF2">
        <v>265</v>
      </c>
      <c r="IG2">
        <v>266</v>
      </c>
      <c r="IH2">
        <v>267</v>
      </c>
      <c r="II2">
        <v>268</v>
      </c>
      <c r="IJ2">
        <v>269</v>
      </c>
      <c r="IK2">
        <v>270</v>
      </c>
      <c r="IL2">
        <v>271</v>
      </c>
      <c r="IM2">
        <v>272</v>
      </c>
      <c r="IN2">
        <v>273</v>
      </c>
      <c r="IO2">
        <v>274</v>
      </c>
      <c r="IP2">
        <v>275</v>
      </c>
      <c r="IQ2">
        <v>276</v>
      </c>
      <c r="IR2">
        <v>277</v>
      </c>
      <c r="IS2">
        <v>278</v>
      </c>
      <c r="IT2">
        <v>279</v>
      </c>
      <c r="IU2">
        <v>280</v>
      </c>
      <c r="IV2">
        <v>281</v>
      </c>
      <c r="IW2">
        <v>282</v>
      </c>
      <c r="IX2">
        <v>283</v>
      </c>
      <c r="IY2">
        <v>284</v>
      </c>
      <c r="IZ2">
        <v>285</v>
      </c>
      <c r="JA2">
        <v>286</v>
      </c>
      <c r="JB2">
        <v>287</v>
      </c>
      <c r="JC2">
        <v>288</v>
      </c>
      <c r="JD2">
        <v>289</v>
      </c>
      <c r="JE2">
        <v>290</v>
      </c>
      <c r="JF2">
        <v>291</v>
      </c>
      <c r="JG2">
        <v>292</v>
      </c>
      <c r="JH2">
        <v>293</v>
      </c>
      <c r="JI2">
        <v>294</v>
      </c>
      <c r="JJ2">
        <v>295</v>
      </c>
      <c r="JK2">
        <v>296</v>
      </c>
      <c r="JL2">
        <v>297</v>
      </c>
      <c r="JM2">
        <v>298</v>
      </c>
      <c r="JN2">
        <v>299</v>
      </c>
      <c r="JO2" s="7" t="s">
        <v>61</v>
      </c>
      <c r="JP2" t="s">
        <v>62</v>
      </c>
      <c r="JQ2" t="s">
        <v>63</v>
      </c>
      <c r="JR2" t="s">
        <v>64</v>
      </c>
      <c r="JS2" t="s">
        <v>65</v>
      </c>
      <c r="JT2" t="s">
        <v>66</v>
      </c>
      <c r="JU2" t="s">
        <v>67</v>
      </c>
      <c r="JV2" s="4" t="s">
        <v>68</v>
      </c>
    </row>
    <row r="3" spans="1:282" x14ac:dyDescent="0.25">
      <c r="A3" s="9" t="s">
        <v>5</v>
      </c>
      <c r="B3" s="6">
        <v>4</v>
      </c>
      <c r="C3" s="1" t="s">
        <v>55</v>
      </c>
      <c r="D3" s="12" t="s">
        <v>58</v>
      </c>
      <c r="E3" s="1">
        <v>0</v>
      </c>
      <c r="F3" s="1">
        <v>2.2391326151991629E-3</v>
      </c>
      <c r="G3" s="1">
        <v>4.6688061046171868E-2</v>
      </c>
      <c r="H3" s="1">
        <v>4.5224963047725399</v>
      </c>
      <c r="I3" s="1">
        <v>0.46596762497570909</v>
      </c>
      <c r="J3" s="1">
        <v>4.6814371042911189E-2</v>
      </c>
      <c r="K3" s="1">
        <v>2.6585026076374053E-3</v>
      </c>
      <c r="L3" s="1">
        <v>8.686106987748193E-3</v>
      </c>
      <c r="M3" s="1">
        <v>0</v>
      </c>
      <c r="N3" s="1">
        <v>0.18039202135675317</v>
      </c>
      <c r="O3" s="1">
        <v>3.8601318211664237E-2</v>
      </c>
      <c r="P3" s="1">
        <v>3.4218295259428193</v>
      </c>
      <c r="Q3" s="1">
        <v>1.1994660775234869</v>
      </c>
      <c r="R3" s="1">
        <v>4.8056189755894412</v>
      </c>
      <c r="S3" s="1">
        <v>0.83814607356120885</v>
      </c>
      <c r="T3" s="1">
        <v>7.5296840046100204</v>
      </c>
      <c r="U3" s="1">
        <v>16.895978638601193</v>
      </c>
      <c r="V3" s="1">
        <v>16.017374433351371</v>
      </c>
      <c r="W3" s="1">
        <v>1.2927603587161722</v>
      </c>
      <c r="X3" s="1">
        <v>7.8769583045921146E-2</v>
      </c>
      <c r="Y3" s="1">
        <v>1.6760218133104115E-2</v>
      </c>
      <c r="Z3" s="1">
        <v>0</v>
      </c>
      <c r="AA3" s="1">
        <v>0</v>
      </c>
      <c r="AB3" s="1">
        <v>0.62970970215716027</v>
      </c>
      <c r="AC3" s="1">
        <v>4.7839242968969402E-2</v>
      </c>
      <c r="AD3" s="1">
        <v>3.2268488347387132</v>
      </c>
      <c r="AE3" s="1">
        <v>0.15603187687118975</v>
      </c>
      <c r="AF3" s="1">
        <v>1.6878108329296637</v>
      </c>
      <c r="AG3" s="1">
        <v>8.2018867320399896E-2</v>
      </c>
      <c r="AH3" s="1">
        <v>0.22577502274823749</v>
      </c>
      <c r="AI3" s="1">
        <v>0.9747077003540161</v>
      </c>
      <c r="AJ3" s="1">
        <v>1.7535510814541391</v>
      </c>
      <c r="AK3" s="1">
        <v>0.33243059865018471</v>
      </c>
      <c r="AL3" s="1">
        <v>0.36789312314405198</v>
      </c>
      <c r="AM3" s="1">
        <v>2.5595395913996941</v>
      </c>
      <c r="AN3" s="1">
        <v>100</v>
      </c>
      <c r="AO3" s="1">
        <v>3.6933611020347414</v>
      </c>
      <c r="AP3" s="1">
        <v>0.73203624012466051</v>
      </c>
      <c r="AQ3" s="1">
        <v>0.29554994430486409</v>
      </c>
      <c r="AR3" s="1">
        <v>5.921577202585909</v>
      </c>
      <c r="AS3" s="1">
        <v>0.17980895045355019</v>
      </c>
      <c r="AT3" s="1">
        <v>1.2975413584960931</v>
      </c>
      <c r="AU3" s="1">
        <v>0.87862446148518458</v>
      </c>
      <c r="AV3" s="1">
        <v>7.8832536416980057</v>
      </c>
      <c r="AW3" s="1">
        <v>0.80497129973110937</v>
      </c>
      <c r="AX3" s="1">
        <v>1.601373754423921</v>
      </c>
      <c r="AY3" s="1">
        <v>0.12469922032349037</v>
      </c>
      <c r="AZ3" s="1">
        <v>1.0872890629297078</v>
      </c>
      <c r="BA3" s="1">
        <v>0</v>
      </c>
      <c r="BB3" s="1">
        <v>2.1309811589514958</v>
      </c>
      <c r="BC3" s="1">
        <v>9.4214832647716518E-2</v>
      </c>
      <c r="BD3" s="1">
        <v>0</v>
      </c>
      <c r="BE3" s="1">
        <v>0</v>
      </c>
      <c r="BF3" s="1">
        <v>2.4002360040247814</v>
      </c>
      <c r="BG3" s="1">
        <v>9.9346278765867782E-2</v>
      </c>
      <c r="BH3" s="1">
        <v>0.5125193301969122</v>
      </c>
      <c r="BI3" s="1">
        <v>5.9399260733382205E-2</v>
      </c>
      <c r="BJ3" s="1">
        <v>0.38460343901490401</v>
      </c>
      <c r="BK3" s="1">
        <v>7.6639920313872248E-2</v>
      </c>
      <c r="BL3" s="1">
        <v>1.1666708683642297</v>
      </c>
      <c r="BM3" s="1">
        <v>5.339799205432845E-2</v>
      </c>
      <c r="BN3" s="1">
        <v>0</v>
      </c>
      <c r="BO3" s="1">
        <v>0</v>
      </c>
      <c r="BP3" s="1">
        <v>5.8990631479018552</v>
      </c>
      <c r="BQ3" s="1">
        <v>0.17539890183960929</v>
      </c>
      <c r="BR3" s="1">
        <v>6.6600656486989926</v>
      </c>
      <c r="BS3" s="1">
        <v>0.8479749903141105</v>
      </c>
      <c r="BT3" s="1">
        <v>6.0592130925691672</v>
      </c>
      <c r="BU3" s="1">
        <v>0.31115779052261555</v>
      </c>
      <c r="BV3" s="1">
        <v>0</v>
      </c>
      <c r="BW3" s="1">
        <v>0</v>
      </c>
      <c r="BX3" s="1">
        <v>0</v>
      </c>
      <c r="BY3" s="1">
        <v>0.29413401877758644</v>
      </c>
      <c r="BZ3" s="1">
        <v>1.5808575902683659</v>
      </c>
      <c r="CA3" s="1">
        <v>0.21141518553313821</v>
      </c>
      <c r="CB3" s="1">
        <v>2.1544890324718629</v>
      </c>
      <c r="CC3" s="1">
        <v>0.35776824879736036</v>
      </c>
      <c r="CD3" s="1">
        <v>6.0527565815971024E-3</v>
      </c>
      <c r="CE3" s="1">
        <v>0</v>
      </c>
      <c r="CF3" s="1">
        <v>4.9020831919937391E-2</v>
      </c>
      <c r="CG3" s="1">
        <v>1.0365632604095829</v>
      </c>
      <c r="CH3" s="1">
        <v>16.728384833405009</v>
      </c>
      <c r="CI3" s="1">
        <v>1.0151215700320726</v>
      </c>
      <c r="CJ3" s="1">
        <v>0.10624868645356213</v>
      </c>
      <c r="CK3" s="1">
        <v>2.1604877412514816E-3</v>
      </c>
      <c r="CL3" s="1">
        <v>0.14088632487453273</v>
      </c>
      <c r="CM3" s="1">
        <v>0</v>
      </c>
      <c r="CN3" s="1">
        <v>0</v>
      </c>
      <c r="CO3" s="1">
        <v>0.7401985610777887</v>
      </c>
      <c r="CP3" s="1">
        <v>12.889448501377775</v>
      </c>
      <c r="CQ3" s="1">
        <v>1.0379278942949437</v>
      </c>
      <c r="CR3" s="1">
        <v>0</v>
      </c>
      <c r="CS3" s="1">
        <v>0</v>
      </c>
      <c r="CT3" s="1">
        <v>0</v>
      </c>
      <c r="CU3" s="1">
        <v>5.4188620196964972E-2</v>
      </c>
      <c r="CV3" s="1">
        <v>9.5915790095135581E-2</v>
      </c>
      <c r="CW3" s="1">
        <v>3.0368991424236055E-3</v>
      </c>
      <c r="CX3" s="1">
        <v>5.7795172650570825E-2</v>
      </c>
      <c r="CY3" s="1">
        <v>0.13984285283868378</v>
      </c>
      <c r="CZ3" s="1">
        <v>2.9093871228944783</v>
      </c>
      <c r="DA3" s="1">
        <v>0.15352549966224668</v>
      </c>
      <c r="DB3" s="1">
        <v>0.28999973256466471</v>
      </c>
      <c r="DC3" s="1">
        <v>3.8107619345390517E-2</v>
      </c>
      <c r="DD3" s="1">
        <v>7.8916282202078303E-2</v>
      </c>
      <c r="DE3" s="1">
        <v>1.1408843749679019E-2</v>
      </c>
      <c r="DF3" s="1">
        <v>0.93458143477782907</v>
      </c>
      <c r="DG3" s="1">
        <v>3.2063990394249</v>
      </c>
      <c r="DH3" s="1">
        <v>2.1668250310714252</v>
      </c>
      <c r="DI3" s="1">
        <v>0.45833814050024907</v>
      </c>
      <c r="DJ3" s="1">
        <v>0.81568673427924132</v>
      </c>
      <c r="DK3" s="1">
        <v>0</v>
      </c>
      <c r="DL3" s="1">
        <v>0</v>
      </c>
      <c r="DM3" s="1">
        <v>0</v>
      </c>
      <c r="DN3" s="1">
        <v>0.75357374914337583</v>
      </c>
      <c r="DO3" s="1">
        <v>8.2182461482648239E-2</v>
      </c>
      <c r="DP3" s="1">
        <v>0.21548997851375931</v>
      </c>
      <c r="DQ3" s="1">
        <v>5.8890441088211842E-2</v>
      </c>
      <c r="DR3" s="1">
        <v>0.31989461548535253</v>
      </c>
      <c r="DS3" s="1">
        <v>0</v>
      </c>
      <c r="DT3" s="1">
        <v>0</v>
      </c>
      <c r="DU3" s="1">
        <v>0</v>
      </c>
      <c r="DV3" s="1">
        <v>0</v>
      </c>
      <c r="DW3" s="1">
        <v>4.9608004084411704E-2</v>
      </c>
      <c r="DX3" s="1">
        <v>0.85819840624096666</v>
      </c>
      <c r="DY3" s="1">
        <v>5.4687529961564937E-2</v>
      </c>
      <c r="DZ3" s="1">
        <v>4.8971471441495773E-2</v>
      </c>
      <c r="EA3" s="1">
        <v>1.6200778233427193E-2</v>
      </c>
      <c r="EB3" s="1">
        <v>0.60402236419587685</v>
      </c>
      <c r="EC3" s="1">
        <v>2.1193843181895233</v>
      </c>
      <c r="ED3" s="1">
        <v>1.8492893917247764</v>
      </c>
      <c r="EE3" s="1">
        <v>0.23902225143840325</v>
      </c>
      <c r="EF3" s="1">
        <v>0.49043297073452302</v>
      </c>
      <c r="EG3" s="1">
        <v>2.1077130745443939E-2</v>
      </c>
      <c r="EH3" s="1">
        <v>0</v>
      </c>
      <c r="EI3" s="1">
        <v>0</v>
      </c>
      <c r="EJ3" s="1">
        <v>1.7201888743056182</v>
      </c>
      <c r="EK3" s="1">
        <v>0</v>
      </c>
      <c r="EL3" s="1">
        <v>1.5787309820503341</v>
      </c>
      <c r="EM3" s="1">
        <v>1.2030767584425121E-2</v>
      </c>
      <c r="EN3" s="1">
        <v>0</v>
      </c>
      <c r="EO3" s="1">
        <v>0</v>
      </c>
      <c r="EP3" s="1">
        <v>7.5459142556266068E-2</v>
      </c>
      <c r="EQ3" s="1">
        <v>1.6160788687872355E-2</v>
      </c>
      <c r="ER3" s="1">
        <v>0.11476735767072661</v>
      </c>
      <c r="ES3" s="1">
        <v>8.3464025802891442E-3</v>
      </c>
      <c r="ET3" s="1">
        <v>7.9569844299786821E-2</v>
      </c>
      <c r="EU3" s="1">
        <v>0.21484669988106997</v>
      </c>
      <c r="EV3" s="1">
        <v>1.1280041184369973</v>
      </c>
      <c r="EW3" s="1">
        <v>0.13054294707078662</v>
      </c>
      <c r="EX3" s="1">
        <v>5.7234672460518096E-2</v>
      </c>
      <c r="EY3" s="1">
        <v>0</v>
      </c>
      <c r="EZ3" s="1">
        <v>2.4222866808997615E-2</v>
      </c>
      <c r="FA3" s="1">
        <v>3.0471851971356396E-2</v>
      </c>
      <c r="FB3" s="1">
        <v>0.12842069562473485</v>
      </c>
      <c r="FC3" s="1">
        <v>2.5005058883096766E-2</v>
      </c>
      <c r="FD3" s="1">
        <v>1.3718722904019737E-2</v>
      </c>
      <c r="FE3" s="1">
        <v>6.9711342512286251E-2</v>
      </c>
      <c r="FF3" s="1">
        <v>0.36567863115819249</v>
      </c>
      <c r="FG3" s="1">
        <v>5.8152302611638354E-2</v>
      </c>
      <c r="FH3" s="1">
        <v>9.9134592248902462E-2</v>
      </c>
      <c r="FI3" s="1">
        <v>7.0956106364335582E-3</v>
      </c>
      <c r="FJ3" s="1">
        <v>4.1480603713429758E-2</v>
      </c>
      <c r="FK3" s="1">
        <v>0</v>
      </c>
      <c r="FL3" s="1">
        <v>1.5581952170329141E-2</v>
      </c>
      <c r="FM3" s="1">
        <v>0.66262479142884922</v>
      </c>
      <c r="FN3" s="1">
        <v>4.4912523816039176</v>
      </c>
      <c r="FO3" s="1">
        <v>0.73437427991467241</v>
      </c>
      <c r="FP3" s="1">
        <v>0.25632081079360597</v>
      </c>
      <c r="FQ3" s="1">
        <v>0.2588885188329258</v>
      </c>
      <c r="FR3" s="1">
        <v>6.6931358534474822E-2</v>
      </c>
      <c r="FS3" s="1">
        <v>2.8790586448292142E-3</v>
      </c>
      <c r="FT3" s="1">
        <v>2.3395529224234435E-2</v>
      </c>
      <c r="FU3" s="1">
        <v>0</v>
      </c>
      <c r="FV3" s="1">
        <v>0.13975219077117185</v>
      </c>
      <c r="FW3" s="1">
        <v>1.224022057386053</v>
      </c>
      <c r="FX3" s="1">
        <v>1.5406429303797253</v>
      </c>
      <c r="FY3" s="1">
        <v>0.21664241390285333</v>
      </c>
      <c r="FZ3" s="1">
        <v>0.19014657789484954</v>
      </c>
      <c r="GA3" s="1">
        <v>1.7903483738957528E-2</v>
      </c>
      <c r="GB3" s="1">
        <v>3.9359798209938353E-2</v>
      </c>
      <c r="GC3" s="1">
        <v>0</v>
      </c>
      <c r="GD3" s="1">
        <v>5.9005544360448154E-3</v>
      </c>
      <c r="GE3" s="1">
        <v>0</v>
      </c>
      <c r="GF3" s="1">
        <v>0.15895336899722118</v>
      </c>
      <c r="GG3" s="1">
        <v>0.22179042928715512</v>
      </c>
      <c r="GH3" s="1">
        <v>2.9865737145036857E-2</v>
      </c>
      <c r="GI3" s="1">
        <v>1.4126076354335229E-2</v>
      </c>
      <c r="GJ3" s="1">
        <v>0</v>
      </c>
      <c r="GK3" s="1">
        <v>0</v>
      </c>
      <c r="GL3" s="1">
        <v>0.17923173050583308</v>
      </c>
      <c r="GM3" s="1">
        <v>4.5961592832092932E-2</v>
      </c>
      <c r="GN3" s="1">
        <v>9.9822701592885588E-2</v>
      </c>
      <c r="GO3" s="1">
        <v>0.61517337387261617</v>
      </c>
      <c r="GP3" s="1">
        <v>4.0269834937086459</v>
      </c>
      <c r="GQ3" s="1">
        <v>1.2325686824084126</v>
      </c>
      <c r="GR3" s="1">
        <v>2.3980210434179576</v>
      </c>
      <c r="GS3" s="1">
        <v>0.55278026813122116</v>
      </c>
      <c r="GT3" s="1">
        <v>0.42887166856914999</v>
      </c>
      <c r="GU3" s="1">
        <v>8.8600478285012177E-2</v>
      </c>
      <c r="GV3" s="1">
        <v>6.2479093723935453E-2</v>
      </c>
      <c r="GW3" s="1">
        <v>0</v>
      </c>
      <c r="GX3" s="1">
        <v>0</v>
      </c>
      <c r="GY3" s="1">
        <v>6.9869798059407753E-2</v>
      </c>
      <c r="GZ3" s="1">
        <v>0.66308001375736869</v>
      </c>
      <c r="HA3" s="1">
        <v>8.4219151461286126E-2</v>
      </c>
      <c r="HB3" s="1">
        <v>0.13324752324652195</v>
      </c>
      <c r="HC3" s="1">
        <v>1.6848722499494199E-2</v>
      </c>
      <c r="HD3" s="1">
        <v>8.2112842487698456E-2</v>
      </c>
      <c r="HE3" s="1">
        <v>0.11292727791459876</v>
      </c>
      <c r="HF3" s="1">
        <v>0.82450679509712899</v>
      </c>
      <c r="HG3" s="1">
        <v>0.21983593221041681</v>
      </c>
      <c r="HH3" s="1">
        <v>0.21651731316333231</v>
      </c>
      <c r="HI3" s="1">
        <v>2.5067661803706356E-2</v>
      </c>
      <c r="HJ3" s="1">
        <v>0</v>
      </c>
      <c r="HK3" s="1">
        <v>0</v>
      </c>
      <c r="HL3" s="1">
        <v>0</v>
      </c>
      <c r="HM3" s="1">
        <v>0</v>
      </c>
      <c r="HN3" s="1">
        <v>4.5870424138245332E-2</v>
      </c>
      <c r="HO3" s="1">
        <v>2.7736762869665236E-3</v>
      </c>
      <c r="HP3" s="1">
        <v>0</v>
      </c>
      <c r="HQ3" s="1">
        <v>0.36032848628131059</v>
      </c>
      <c r="HR3" s="1">
        <v>1.0452935243993802</v>
      </c>
      <c r="HS3" s="1">
        <v>0.24482603467283165</v>
      </c>
      <c r="HT3" s="1">
        <v>0.51939961561915604</v>
      </c>
      <c r="HU3" s="1">
        <v>0.13138583252815514</v>
      </c>
      <c r="HV3" s="1">
        <v>0.15731003041295008</v>
      </c>
      <c r="HW3" s="1">
        <v>3.4879739121247262E-2</v>
      </c>
      <c r="HX3" s="1">
        <v>6.9663155866795381E-3</v>
      </c>
      <c r="HY3" s="1">
        <v>0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8.5596715028408207E-3</v>
      </c>
      <c r="IF3" s="1">
        <v>0.16252660693615789</v>
      </c>
      <c r="IG3" s="1">
        <v>0.72127336710388379</v>
      </c>
      <c r="IH3" s="1">
        <v>3.8314222401968192</v>
      </c>
      <c r="II3" s="1">
        <v>1.4155921582349633</v>
      </c>
      <c r="IJ3" s="1">
        <v>3.0115931621588827</v>
      </c>
      <c r="IK3" s="1">
        <v>0.80353893826350176</v>
      </c>
      <c r="IL3" s="1">
        <v>1.2110921721510863</v>
      </c>
      <c r="IM3" s="1">
        <v>0.27494403118179411</v>
      </c>
      <c r="IN3" s="1">
        <v>0.20942818577689087</v>
      </c>
      <c r="IO3" s="1">
        <v>2.2366266101593268E-2</v>
      </c>
      <c r="IP3" s="1">
        <v>3.8109843880319065E-2</v>
      </c>
      <c r="IQ3" s="1">
        <v>0</v>
      </c>
      <c r="IR3" s="1">
        <v>0</v>
      </c>
      <c r="IS3" s="1">
        <v>0</v>
      </c>
      <c r="IT3" s="1">
        <v>5.9631045915156153E-2</v>
      </c>
      <c r="IU3" s="1">
        <v>0.49196199181763639</v>
      </c>
      <c r="IV3" s="1">
        <v>5.4373619552656374</v>
      </c>
      <c r="IW3" s="1">
        <v>1.6808745629787354</v>
      </c>
      <c r="IX3" s="1">
        <v>1.6033051456263343</v>
      </c>
      <c r="IY3" s="1">
        <v>2.3708756201853394</v>
      </c>
      <c r="IZ3" s="1">
        <v>15.638654661424095</v>
      </c>
      <c r="JA3" s="1">
        <v>4.2631079236853191</v>
      </c>
      <c r="JB3" s="1">
        <v>2.8260169461085631</v>
      </c>
      <c r="JC3" s="1">
        <v>0.55722049882036595</v>
      </c>
      <c r="JD3" s="1">
        <v>0.20936859171690436</v>
      </c>
      <c r="JE3" s="1">
        <v>3.1453880261049158E-2</v>
      </c>
      <c r="JF3" s="1">
        <v>0</v>
      </c>
      <c r="JG3" s="1">
        <v>0</v>
      </c>
      <c r="JH3" s="1">
        <v>0</v>
      </c>
      <c r="JI3" s="1">
        <v>0</v>
      </c>
      <c r="JJ3" s="1">
        <v>1.9341705873667792E-2</v>
      </c>
      <c r="JK3" s="1">
        <v>4.284322527515072E-2</v>
      </c>
      <c r="JL3" s="1">
        <v>1.0510916985773369</v>
      </c>
      <c r="JM3" s="1">
        <v>1.8537832844707622</v>
      </c>
      <c r="JN3" s="1">
        <v>35.558346202662776</v>
      </c>
      <c r="JO3" s="6">
        <v>1</v>
      </c>
      <c r="JP3" s="1">
        <v>0</v>
      </c>
      <c r="JQ3" s="1">
        <v>0</v>
      </c>
      <c r="JR3" s="1">
        <v>0</v>
      </c>
      <c r="JS3" s="1">
        <v>0</v>
      </c>
      <c r="JT3" s="1">
        <v>1</v>
      </c>
      <c r="JU3" s="1">
        <v>0</v>
      </c>
      <c r="JV3" s="3">
        <v>0</v>
      </c>
    </row>
    <row r="4" spans="1:282" x14ac:dyDescent="0.25">
      <c r="A4" s="10" t="s">
        <v>6</v>
      </c>
      <c r="B4" s="7">
        <v>4</v>
      </c>
      <c r="C4" t="s">
        <v>55</v>
      </c>
      <c r="D4" s="13" t="s">
        <v>58</v>
      </c>
      <c r="E4">
        <v>0</v>
      </c>
      <c r="F4">
        <v>0</v>
      </c>
      <c r="G4">
        <v>2.6373202313755673E-2</v>
      </c>
      <c r="H4">
        <v>3.6743678418435497</v>
      </c>
      <c r="I4">
        <v>0.37862527242662647</v>
      </c>
      <c r="J4">
        <v>4.4927930399886247E-2</v>
      </c>
      <c r="K4">
        <v>1.1850099939181788E-3</v>
      </c>
      <c r="L4">
        <v>6.7921491612115397E-3</v>
      </c>
      <c r="M4">
        <v>0</v>
      </c>
      <c r="N4">
        <v>0.15245253136026823</v>
      </c>
      <c r="O4">
        <v>2.8489079639456155E-2</v>
      </c>
      <c r="P4">
        <v>3.6870295723716899</v>
      </c>
      <c r="Q4">
        <v>0.97697912927489738</v>
      </c>
      <c r="R4">
        <v>5.4755091180760607</v>
      </c>
      <c r="S4">
        <v>0.77918813400788778</v>
      </c>
      <c r="T4">
        <v>6.6050725997508302</v>
      </c>
      <c r="U4">
        <v>15.112507338352254</v>
      </c>
      <c r="V4">
        <v>19.661027318155547</v>
      </c>
      <c r="W4">
        <v>1.3822183693933745</v>
      </c>
      <c r="X4">
        <v>8.7405406896768775E-2</v>
      </c>
      <c r="Y4">
        <v>1.4210889309232725E-2</v>
      </c>
      <c r="Z4">
        <v>0</v>
      </c>
      <c r="AA4">
        <v>0</v>
      </c>
      <c r="AB4">
        <v>0.12694409535095186</v>
      </c>
      <c r="AC4">
        <v>3.1069483611852196E-2</v>
      </c>
      <c r="AD4">
        <v>4.395578335429474</v>
      </c>
      <c r="AE4">
        <v>0.2138505106925416</v>
      </c>
      <c r="AF4">
        <v>2.6098004323220421</v>
      </c>
      <c r="AG4">
        <v>0.10519579597901886</v>
      </c>
      <c r="AH4">
        <v>0</v>
      </c>
      <c r="AI4">
        <v>0.87010674245039454</v>
      </c>
      <c r="AJ4">
        <v>1.3851193872442931</v>
      </c>
      <c r="AK4">
        <v>0.28517716016823613</v>
      </c>
      <c r="AL4">
        <v>0.34311540671106622</v>
      </c>
      <c r="AM4">
        <v>2.4837517253437724</v>
      </c>
      <c r="AN4">
        <v>100</v>
      </c>
      <c r="AO4">
        <v>3.6601552646054012</v>
      </c>
      <c r="AP4">
        <v>1.0347472845206933</v>
      </c>
      <c r="AQ4">
        <v>0.36128323417182984</v>
      </c>
      <c r="AR4">
        <v>9.9556934779019759</v>
      </c>
      <c r="AS4">
        <v>0.43459307110550571</v>
      </c>
      <c r="AT4">
        <v>2.5663410873211885</v>
      </c>
      <c r="AU4">
        <v>1.1156427713667765</v>
      </c>
      <c r="AV4">
        <v>5.0554152264329923</v>
      </c>
      <c r="AW4">
        <v>0.79593050945939781</v>
      </c>
      <c r="AX4">
        <v>2.5344560346705434</v>
      </c>
      <c r="AY4">
        <v>0.15930580650925308</v>
      </c>
      <c r="AZ4">
        <v>0.65991578156226227</v>
      </c>
      <c r="BA4">
        <v>0</v>
      </c>
      <c r="BB4">
        <v>0.58519130409224229</v>
      </c>
      <c r="BC4">
        <v>0</v>
      </c>
      <c r="BD4">
        <v>0</v>
      </c>
      <c r="BE4">
        <v>3.8204091951897549E-2</v>
      </c>
      <c r="BF4">
        <v>4.2568922591254958</v>
      </c>
      <c r="BG4">
        <v>0.2003184618985491</v>
      </c>
      <c r="BH4">
        <v>0.56888654071220457</v>
      </c>
      <c r="BI4">
        <v>0.10821469491514847</v>
      </c>
      <c r="BJ4">
        <v>0.37830555604406169</v>
      </c>
      <c r="BK4">
        <v>0.15135322005292157</v>
      </c>
      <c r="BL4">
        <v>2.9800366789209378</v>
      </c>
      <c r="BM4">
        <v>0</v>
      </c>
      <c r="BN4">
        <v>0</v>
      </c>
      <c r="BO4">
        <v>0</v>
      </c>
      <c r="BP4">
        <v>15.930999844095046</v>
      </c>
      <c r="BQ4">
        <v>0.65861208716477293</v>
      </c>
      <c r="BR4">
        <v>10.846027219366247</v>
      </c>
      <c r="BS4">
        <v>1.3002791721547027</v>
      </c>
      <c r="BT4">
        <v>9.407484403082643</v>
      </c>
      <c r="BU4">
        <v>0.48538105283249167</v>
      </c>
      <c r="BV4">
        <v>4.2304170951963562E-4</v>
      </c>
      <c r="BW4">
        <v>0</v>
      </c>
      <c r="BX4">
        <v>1.5207874274645974E-2</v>
      </c>
      <c r="BY4">
        <v>0.41454635965224523</v>
      </c>
      <c r="BZ4">
        <v>1.5815860510873254</v>
      </c>
      <c r="CA4">
        <v>9.4334308044464785E-2</v>
      </c>
      <c r="CB4">
        <v>0</v>
      </c>
      <c r="CC4">
        <v>0.20194749930381983</v>
      </c>
      <c r="CD4">
        <v>0.35162281471580398</v>
      </c>
      <c r="CE4">
        <v>0</v>
      </c>
      <c r="CF4">
        <v>0.37926070422574354</v>
      </c>
      <c r="CG4">
        <v>1.4097258149624408</v>
      </c>
      <c r="CH4">
        <v>24.494741660282742</v>
      </c>
      <c r="CI4">
        <v>1.5011893705965591</v>
      </c>
      <c r="CJ4">
        <v>0.18793921733210117</v>
      </c>
      <c r="CK4">
        <v>1.9308352101866117E-2</v>
      </c>
      <c r="CL4">
        <v>0.17017852781984946</v>
      </c>
      <c r="CM4">
        <v>0</v>
      </c>
      <c r="CN4">
        <v>0.33596461097208014</v>
      </c>
      <c r="CO4">
        <v>0.5509254693374942</v>
      </c>
      <c r="CP4">
        <v>10.794548181609981</v>
      </c>
      <c r="CQ4">
        <v>0.85938428309991688</v>
      </c>
      <c r="CR4">
        <v>0</v>
      </c>
      <c r="CS4">
        <v>0</v>
      </c>
      <c r="CT4">
        <v>0</v>
      </c>
      <c r="CU4">
        <v>8.7733518476040967E-2</v>
      </c>
      <c r="CV4">
        <v>0.29737530340035878</v>
      </c>
      <c r="CW4">
        <v>3.2184457192104873E-2</v>
      </c>
      <c r="CX4">
        <v>0.16361390876952017</v>
      </c>
      <c r="CY4">
        <v>0.12160079857521447</v>
      </c>
      <c r="CZ4">
        <v>2.9351281779885148</v>
      </c>
      <c r="DA4">
        <v>0.18694245226040251</v>
      </c>
      <c r="DB4">
        <v>0.63530701749568419</v>
      </c>
      <c r="DC4">
        <v>4.5966751630061913E-2</v>
      </c>
      <c r="DD4">
        <v>0.24923785227471598</v>
      </c>
      <c r="DE4">
        <v>0.13465541452299137</v>
      </c>
      <c r="DF4">
        <v>2.3436922447970412</v>
      </c>
      <c r="DG4">
        <v>0.83987911570036167</v>
      </c>
      <c r="DH4">
        <v>1.2867488274066603</v>
      </c>
      <c r="DI4">
        <v>0.38110428267502927</v>
      </c>
      <c r="DJ4">
        <v>1.8827712835794148</v>
      </c>
      <c r="DK4">
        <v>0</v>
      </c>
      <c r="DL4">
        <v>0</v>
      </c>
      <c r="DM4">
        <v>0</v>
      </c>
      <c r="DN4">
        <v>1.5645491033290135</v>
      </c>
      <c r="DO4">
        <v>0.15771569054528795</v>
      </c>
      <c r="DP4">
        <v>0.46014413515301406</v>
      </c>
      <c r="DQ4">
        <v>8.2723226541389583E-2</v>
      </c>
      <c r="DR4">
        <v>0.46209268762563543</v>
      </c>
      <c r="DS4">
        <v>0</v>
      </c>
      <c r="DT4">
        <v>0</v>
      </c>
      <c r="DU4">
        <v>0</v>
      </c>
      <c r="DV4">
        <v>0</v>
      </c>
      <c r="DW4">
        <v>0.13364099488997322</v>
      </c>
      <c r="DX4">
        <v>2.0933833716845069</v>
      </c>
      <c r="DY4">
        <v>0.16531211592904069</v>
      </c>
      <c r="DZ4">
        <v>6.8015162060681478E-2</v>
      </c>
      <c r="EA4">
        <v>5.4060395271085637E-2</v>
      </c>
      <c r="EB4">
        <v>0.83217383684469515</v>
      </c>
      <c r="EC4">
        <v>1.3673969397940466</v>
      </c>
      <c r="ED4">
        <v>2.2724137556562338</v>
      </c>
      <c r="EE4">
        <v>0.25851340512189497</v>
      </c>
      <c r="EF4">
        <v>0.81950779767466253</v>
      </c>
      <c r="EG4">
        <v>0.10538290648524468</v>
      </c>
      <c r="EH4">
        <v>0.19597397582313517</v>
      </c>
      <c r="EI4">
        <v>0</v>
      </c>
      <c r="EJ4">
        <v>1.9550545460386639</v>
      </c>
      <c r="EK4">
        <v>0</v>
      </c>
      <c r="EL4">
        <v>0.88528939079319557</v>
      </c>
      <c r="EM4">
        <v>0</v>
      </c>
      <c r="EN4">
        <v>0</v>
      </c>
      <c r="EO4">
        <v>0</v>
      </c>
      <c r="EP4">
        <v>0.12871242944330771</v>
      </c>
      <c r="EQ4">
        <v>2.824551461022809E-2</v>
      </c>
      <c r="ER4">
        <v>0.17833506504466612</v>
      </c>
      <c r="ES4">
        <v>3.5629723059944808E-2</v>
      </c>
      <c r="ET4">
        <v>0.32296033023540954</v>
      </c>
      <c r="EU4">
        <v>0.27431400400088657</v>
      </c>
      <c r="EV4">
        <v>1.493353388496838</v>
      </c>
      <c r="EW4">
        <v>0.13455838615254512</v>
      </c>
      <c r="EX4">
        <v>2.480379064015318E-2</v>
      </c>
      <c r="EY4">
        <v>0</v>
      </c>
      <c r="EZ4">
        <v>4.8958553510529329E-2</v>
      </c>
      <c r="FA4">
        <v>6.6465370515548872E-3</v>
      </c>
      <c r="FB4">
        <v>6.8066143430058762E-2</v>
      </c>
      <c r="FC4">
        <v>8.4063072989217624E-3</v>
      </c>
      <c r="FD4">
        <v>5.200253457854552E-2</v>
      </c>
      <c r="FE4">
        <v>8.308439921526295E-2</v>
      </c>
      <c r="FF4">
        <v>0.53407767965720565</v>
      </c>
      <c r="FG4">
        <v>9.0650147935516123E-2</v>
      </c>
      <c r="FH4">
        <v>0.25778849633128964</v>
      </c>
      <c r="FI4">
        <v>1.1523960968407604E-2</v>
      </c>
      <c r="FJ4">
        <v>0.19869035617964242</v>
      </c>
      <c r="FK4">
        <v>2.5303669263313885E-2</v>
      </c>
      <c r="FL4">
        <v>0.10869662026941276</v>
      </c>
      <c r="FM4">
        <v>0.68951931328432225</v>
      </c>
      <c r="FN4">
        <v>5.1222202705613125</v>
      </c>
      <c r="FO4">
        <v>0.76147839423364683</v>
      </c>
      <c r="FP4">
        <v>0.24423287915939895</v>
      </c>
      <c r="FQ4">
        <v>0.33340171495585019</v>
      </c>
      <c r="FR4">
        <v>6.756340683555169E-2</v>
      </c>
      <c r="FS4">
        <v>1.4080127774000289E-2</v>
      </c>
      <c r="FT4">
        <v>5.8985575542137035E-2</v>
      </c>
      <c r="FU4">
        <v>0</v>
      </c>
      <c r="FV4">
        <v>0.28679092538024992</v>
      </c>
      <c r="FW4">
        <v>2.4187493647752087</v>
      </c>
      <c r="FX4">
        <v>2.8624438953266225</v>
      </c>
      <c r="FY4">
        <v>0.4094615472469168</v>
      </c>
      <c r="FZ4">
        <v>0.24816289742717387</v>
      </c>
      <c r="GA4">
        <v>7.982757921208937E-2</v>
      </c>
      <c r="GB4">
        <v>1.2526516110458459</v>
      </c>
      <c r="GC4">
        <v>0.20353098457793911</v>
      </c>
      <c r="GD4">
        <v>0</v>
      </c>
      <c r="GE4">
        <v>0</v>
      </c>
      <c r="GF4">
        <v>0.10618603750084615</v>
      </c>
      <c r="GG4">
        <v>0.36102514542054831</v>
      </c>
      <c r="GH4">
        <v>4.9832378988064377E-2</v>
      </c>
      <c r="GI4">
        <v>2.4616340628132252E-2</v>
      </c>
      <c r="GJ4">
        <v>7.8684212648132676E-2</v>
      </c>
      <c r="GK4">
        <v>3.1991187207170556E-2</v>
      </c>
      <c r="GL4">
        <v>0.44775277230249322</v>
      </c>
      <c r="GM4">
        <v>7.0358793458645069E-2</v>
      </c>
      <c r="GN4">
        <v>7.9335299186515856E-2</v>
      </c>
      <c r="GO4">
        <v>0.42617605824561727</v>
      </c>
      <c r="GP4">
        <v>2.6876658884368676</v>
      </c>
      <c r="GQ4">
        <v>0.8879421823937268</v>
      </c>
      <c r="GR4">
        <v>1.2984155486491515</v>
      </c>
      <c r="GS4">
        <v>0.2851620346510354</v>
      </c>
      <c r="GT4">
        <v>0.20172971727481007</v>
      </c>
      <c r="GU4">
        <v>5.0698609658805717E-2</v>
      </c>
      <c r="GV4">
        <v>4.9427748456529128E-2</v>
      </c>
      <c r="GW4">
        <v>0</v>
      </c>
      <c r="GX4">
        <v>0</v>
      </c>
      <c r="GY4">
        <v>0.15647283239428331</v>
      </c>
      <c r="GZ4">
        <v>1.4811190770068512</v>
      </c>
      <c r="HA4">
        <v>0.18750178126123204</v>
      </c>
      <c r="HB4">
        <v>0.32622204060336452</v>
      </c>
      <c r="HC4">
        <v>3.8985655295285707E-2</v>
      </c>
      <c r="HD4">
        <v>0.10426031515928891</v>
      </c>
      <c r="HE4">
        <v>9.7706074754411787E-2</v>
      </c>
      <c r="HF4">
        <v>0.20759618455665568</v>
      </c>
      <c r="HG4">
        <v>6.7241700246862324E-2</v>
      </c>
      <c r="HH4">
        <v>0.16162568070140615</v>
      </c>
      <c r="HI4">
        <v>1.7364749534843037E-2</v>
      </c>
      <c r="HJ4">
        <v>0</v>
      </c>
      <c r="HK4">
        <v>0</v>
      </c>
      <c r="HL4">
        <v>0</v>
      </c>
      <c r="HM4">
        <v>0</v>
      </c>
      <c r="HN4">
        <v>0.20633936725522645</v>
      </c>
      <c r="HO4">
        <v>2.8380481452358611E-2</v>
      </c>
      <c r="HP4">
        <v>3.9114007733092218E-2</v>
      </c>
      <c r="HQ4">
        <v>0.93555512147887399</v>
      </c>
      <c r="HR4">
        <v>2.1858838537712679</v>
      </c>
      <c r="HS4">
        <v>0.50124235501209735</v>
      </c>
      <c r="HT4">
        <v>0.46002370781063412</v>
      </c>
      <c r="HU4">
        <v>9.2711023601125986E-2</v>
      </c>
      <c r="HV4">
        <v>0.11640087768094139</v>
      </c>
      <c r="HW4">
        <v>2.4237782264775298E-2</v>
      </c>
      <c r="HX4">
        <v>0</v>
      </c>
      <c r="HY4">
        <v>0</v>
      </c>
      <c r="HZ4">
        <v>0</v>
      </c>
      <c r="IA4">
        <v>0</v>
      </c>
      <c r="IB4">
        <v>7.4625115401358941E-3</v>
      </c>
      <c r="IC4">
        <v>0</v>
      </c>
      <c r="ID4">
        <v>0</v>
      </c>
      <c r="IE4">
        <v>0</v>
      </c>
      <c r="IF4">
        <v>0.13156823092061304</v>
      </c>
      <c r="IG4">
        <v>0.28959793487320856</v>
      </c>
      <c r="IH4">
        <v>1.6019970949720734</v>
      </c>
      <c r="II4">
        <v>0.62858485671712527</v>
      </c>
      <c r="IJ4">
        <v>1.9153258704271117</v>
      </c>
      <c r="IK4">
        <v>0.52856697097046845</v>
      </c>
      <c r="IL4">
        <v>0.90725932637536577</v>
      </c>
      <c r="IM4">
        <v>0.19999829188559312</v>
      </c>
      <c r="IN4">
        <v>0.16383382687001716</v>
      </c>
      <c r="IO4">
        <v>2.1315093315821248E-2</v>
      </c>
      <c r="IP4">
        <v>8.762478229926321E-2</v>
      </c>
      <c r="IQ4">
        <v>7.0586682879153892E-3</v>
      </c>
      <c r="IR4">
        <v>0</v>
      </c>
      <c r="IS4">
        <v>2.5610487720123887E-3</v>
      </c>
      <c r="IT4">
        <v>0.2002544424372481</v>
      </c>
      <c r="IU4">
        <v>0.23301169987269044</v>
      </c>
      <c r="IV4">
        <v>2.5013427787989548</v>
      </c>
      <c r="IW4">
        <v>0.76077211735987926</v>
      </c>
      <c r="IX4">
        <v>0.83113116943053356</v>
      </c>
      <c r="IY4">
        <v>1.1025628252118063</v>
      </c>
      <c r="IZ4">
        <v>7.3879341496451199</v>
      </c>
      <c r="JA4">
        <v>2.0127689409848388</v>
      </c>
      <c r="JB4">
        <v>1.3555420281658535</v>
      </c>
      <c r="JC4">
        <v>0.27225580421549711</v>
      </c>
      <c r="JD4">
        <v>0.11326882792606632</v>
      </c>
      <c r="JE4">
        <v>1.1122720180888748E-2</v>
      </c>
      <c r="JF4">
        <v>8.5747085655097949E-4</v>
      </c>
      <c r="JG4">
        <v>3.2815592409498953E-3</v>
      </c>
      <c r="JH4">
        <v>7.1439813160245466E-3</v>
      </c>
      <c r="JI4">
        <v>0</v>
      </c>
      <c r="JJ4">
        <v>0</v>
      </c>
      <c r="JK4">
        <v>5.929901139653606E-3</v>
      </c>
      <c r="JL4">
        <v>0.65704823643642984</v>
      </c>
      <c r="JM4">
        <v>1.0346237310181994</v>
      </c>
      <c r="JN4">
        <v>21.917887170225288</v>
      </c>
      <c r="JO4" s="7">
        <v>1</v>
      </c>
      <c r="JP4">
        <v>0</v>
      </c>
      <c r="JQ4">
        <v>0</v>
      </c>
      <c r="JR4">
        <v>0</v>
      </c>
      <c r="JS4">
        <v>0</v>
      </c>
      <c r="JT4">
        <v>1</v>
      </c>
      <c r="JU4">
        <v>0</v>
      </c>
      <c r="JV4" s="4">
        <v>0</v>
      </c>
    </row>
    <row r="5" spans="1:282" x14ac:dyDescent="0.25">
      <c r="A5" s="10" t="s">
        <v>7</v>
      </c>
      <c r="B5" s="7">
        <v>4</v>
      </c>
      <c r="C5" t="s">
        <v>55</v>
      </c>
      <c r="D5" s="13" t="s">
        <v>58</v>
      </c>
      <c r="E5">
        <v>0</v>
      </c>
      <c r="F5">
        <v>0</v>
      </c>
      <c r="G5">
        <v>4.3878562291706336E-2</v>
      </c>
      <c r="H5">
        <v>4.7859935332010322</v>
      </c>
      <c r="I5">
        <v>0.47925262913087191</v>
      </c>
      <c r="J5">
        <v>5.0274066535460009E-2</v>
      </c>
      <c r="K5">
        <v>2.6178442127635939E-3</v>
      </c>
      <c r="L5">
        <v>5.9775234662340125E-3</v>
      </c>
      <c r="M5">
        <v>0</v>
      </c>
      <c r="N5">
        <v>0.15846597061567561</v>
      </c>
      <c r="O5">
        <v>2.5593316462479046E-2</v>
      </c>
      <c r="P5">
        <v>3.1706503473278946</v>
      </c>
      <c r="Q5">
        <v>1.2444683565516779</v>
      </c>
      <c r="R5">
        <v>4.56118822230746</v>
      </c>
      <c r="S5">
        <v>0.86425848444247066</v>
      </c>
      <c r="T5">
        <v>6.0139843599758604</v>
      </c>
      <c r="U5">
        <v>17.298288560693539</v>
      </c>
      <c r="V5">
        <v>14.323156172215109</v>
      </c>
      <c r="W5">
        <v>1.0210928979363616</v>
      </c>
      <c r="X5">
        <v>5.7093367936968273E-2</v>
      </c>
      <c r="Y5">
        <v>1.1972569438624096E-2</v>
      </c>
      <c r="Z5">
        <v>0</v>
      </c>
      <c r="AA5">
        <v>0</v>
      </c>
      <c r="AB5">
        <v>0.23917408689594691</v>
      </c>
      <c r="AC5">
        <v>1.2137344846485959E-2</v>
      </c>
      <c r="AD5">
        <v>3.9946727854073121</v>
      </c>
      <c r="AE5">
        <v>0.19857902723824272</v>
      </c>
      <c r="AF5">
        <v>1.8355914635854986</v>
      </c>
      <c r="AG5">
        <v>5.7059825790298696E-2</v>
      </c>
      <c r="AH5">
        <v>0</v>
      </c>
      <c r="AI5">
        <v>0.60249645076373637</v>
      </c>
      <c r="AJ5">
        <v>1.5051073876912977</v>
      </c>
      <c r="AK5">
        <v>0.24056509536992146</v>
      </c>
      <c r="AL5">
        <v>0.28235384489388354</v>
      </c>
      <c r="AM5">
        <v>2.4492037820516481</v>
      </c>
      <c r="AN5">
        <v>100</v>
      </c>
      <c r="AO5">
        <v>3.670665059419524</v>
      </c>
      <c r="AP5">
        <v>0.88089736027231758</v>
      </c>
      <c r="AQ5">
        <v>0.25367471567874422</v>
      </c>
      <c r="AR5">
        <v>8.3965075824650111</v>
      </c>
      <c r="AS5">
        <v>0.37102502478017596</v>
      </c>
      <c r="AT5">
        <v>1.6898857340502362</v>
      </c>
      <c r="AU5">
        <v>0.86825301743903727</v>
      </c>
      <c r="AV5">
        <v>7.7055480978681805</v>
      </c>
      <c r="AW5">
        <v>0.88963376901656055</v>
      </c>
      <c r="AX5">
        <v>1.8151774456319423</v>
      </c>
      <c r="AY5">
        <v>9.9998568235748708E-2</v>
      </c>
      <c r="AZ5">
        <v>0.9675791702060178</v>
      </c>
      <c r="BA5">
        <v>0</v>
      </c>
      <c r="BB5">
        <v>1.5655996733686341</v>
      </c>
      <c r="BC5">
        <v>0.10686114322154597</v>
      </c>
      <c r="BD5">
        <v>0</v>
      </c>
      <c r="BE5">
        <v>4.5006161036915395E-4</v>
      </c>
      <c r="BF5">
        <v>3.3245244759941732</v>
      </c>
      <c r="BG5">
        <v>0.12906605661489801</v>
      </c>
      <c r="BH5">
        <v>0.35862167634530573</v>
      </c>
      <c r="BI5">
        <v>6.5527158060991436E-2</v>
      </c>
      <c r="BJ5">
        <v>0.28846452527593469</v>
      </c>
      <c r="BK5">
        <v>0.11138201383332982</v>
      </c>
      <c r="BL5">
        <v>2.1657102882055077</v>
      </c>
      <c r="BM5">
        <v>0</v>
      </c>
      <c r="BN5">
        <v>0</v>
      </c>
      <c r="BO5">
        <v>0</v>
      </c>
      <c r="BP5">
        <v>10.659000390581031</v>
      </c>
      <c r="BQ5">
        <v>0.36938031564816753</v>
      </c>
      <c r="BR5">
        <v>7.5343671370391574</v>
      </c>
      <c r="BS5">
        <v>0.86292162282573848</v>
      </c>
      <c r="BT5">
        <v>6.7452482114048795</v>
      </c>
      <c r="BU5">
        <v>0.34101607828874653</v>
      </c>
      <c r="BV5">
        <v>0</v>
      </c>
      <c r="BW5">
        <v>0</v>
      </c>
      <c r="BX5">
        <v>0.14181886617846784</v>
      </c>
      <c r="BY5">
        <v>0.31463017927554049</v>
      </c>
      <c r="BZ5">
        <v>1.5918982903964389</v>
      </c>
      <c r="CA5">
        <v>7.7288724280396112E-2</v>
      </c>
      <c r="CB5">
        <v>0.4449827822582077</v>
      </c>
      <c r="CC5">
        <v>0.12123827466955706</v>
      </c>
      <c r="CD5">
        <v>4.692451421203251E-2</v>
      </c>
      <c r="CE5">
        <v>0</v>
      </c>
      <c r="CF5">
        <v>0.11053442088271112</v>
      </c>
      <c r="CG5">
        <v>0.91868531234291895</v>
      </c>
      <c r="CH5">
        <v>15.093871082890553</v>
      </c>
      <c r="CI5">
        <v>0.8951929266817058</v>
      </c>
      <c r="CJ5">
        <v>9.0298862243781891E-2</v>
      </c>
      <c r="CK5">
        <v>0</v>
      </c>
      <c r="CL5">
        <v>0.18758920169757387</v>
      </c>
      <c r="CM5">
        <v>0</v>
      </c>
      <c r="CN5">
        <v>0.18698712513731097</v>
      </c>
      <c r="CO5">
        <v>0.59954296048726285</v>
      </c>
      <c r="CP5">
        <v>10.566807995121295</v>
      </c>
      <c r="CQ5">
        <v>0.84567331053714134</v>
      </c>
      <c r="CR5">
        <v>0</v>
      </c>
      <c r="CS5">
        <v>0</v>
      </c>
      <c r="CT5">
        <v>0</v>
      </c>
      <c r="CU5">
        <v>3.9913555155509581E-2</v>
      </c>
      <c r="CV5">
        <v>0.11693840154616533</v>
      </c>
      <c r="CW5">
        <v>4.5550045743904533E-3</v>
      </c>
      <c r="CX5">
        <v>7.1384840647197856E-2</v>
      </c>
      <c r="CY5">
        <v>7.5071585729141285E-2</v>
      </c>
      <c r="CZ5">
        <v>1.7777438660263067</v>
      </c>
      <c r="DA5">
        <v>9.1695838578058783E-2</v>
      </c>
      <c r="DB5">
        <v>0.35259045124219957</v>
      </c>
      <c r="DC5">
        <v>2.3874087087438038E-2</v>
      </c>
      <c r="DD5">
        <v>0.16874330890984907</v>
      </c>
      <c r="DE5">
        <v>9.1293165347404781E-2</v>
      </c>
      <c r="DF5">
        <v>1.5349904548380553</v>
      </c>
      <c r="DG5">
        <v>0.2967749228574475</v>
      </c>
      <c r="DH5">
        <v>0.96123704779326546</v>
      </c>
      <c r="DI5">
        <v>0.22328502343031506</v>
      </c>
      <c r="DJ5">
        <v>1.2356613294299008</v>
      </c>
      <c r="DK5">
        <v>0</v>
      </c>
      <c r="DL5">
        <v>0</v>
      </c>
      <c r="DM5">
        <v>0</v>
      </c>
      <c r="DN5">
        <v>0.90517304880270666</v>
      </c>
      <c r="DO5">
        <v>0.11057624065022938</v>
      </c>
      <c r="DP5">
        <v>0.34973008304477382</v>
      </c>
      <c r="DQ5">
        <v>7.4214044182864009E-2</v>
      </c>
      <c r="DR5">
        <v>0.47398224139890077</v>
      </c>
      <c r="DS5">
        <v>0</v>
      </c>
      <c r="DT5">
        <v>0</v>
      </c>
      <c r="DU5">
        <v>0</v>
      </c>
      <c r="DV5">
        <v>0</v>
      </c>
      <c r="DW5">
        <v>4.5687585020737942E-2</v>
      </c>
      <c r="DX5">
        <v>1.0784320954406599</v>
      </c>
      <c r="DY5">
        <v>4.2742990091851348E-2</v>
      </c>
      <c r="DZ5">
        <v>3.438713730275654E-2</v>
      </c>
      <c r="EA5">
        <v>3.3349358553001911E-2</v>
      </c>
      <c r="EB5">
        <v>0.59812001030192774</v>
      </c>
      <c r="EC5">
        <v>1.1405882612663001</v>
      </c>
      <c r="ED5">
        <v>1.6026972306854452</v>
      </c>
      <c r="EE5">
        <v>0.18200691164587168</v>
      </c>
      <c r="EF5">
        <v>0.62806439245584333</v>
      </c>
      <c r="EG5">
        <v>5.6413341752075151E-2</v>
      </c>
      <c r="EH5">
        <v>0.12812741351149862</v>
      </c>
      <c r="EI5">
        <v>0</v>
      </c>
      <c r="EJ5">
        <v>1.999262842902878</v>
      </c>
      <c r="EK5">
        <v>0</v>
      </c>
      <c r="EL5">
        <v>2.0796712879288095</v>
      </c>
      <c r="EM5">
        <v>0.15482569441399965</v>
      </c>
      <c r="EN5">
        <v>3.2124095489776457E-3</v>
      </c>
      <c r="EO5">
        <v>0</v>
      </c>
      <c r="EP5">
        <v>8.6092858638198058E-2</v>
      </c>
      <c r="EQ5">
        <v>2.3110023601798676E-3</v>
      </c>
      <c r="ER5">
        <v>0.18487855320548932</v>
      </c>
      <c r="ES5">
        <v>3.2385844179648682E-2</v>
      </c>
      <c r="ET5">
        <v>0.19711698720041476</v>
      </c>
      <c r="EU5">
        <v>0.17373153382224862</v>
      </c>
      <c r="EV5">
        <v>1.0202355662425882</v>
      </c>
      <c r="EW5">
        <v>7.6587216574763542E-2</v>
      </c>
      <c r="EX5">
        <v>9.9660231319722136E-3</v>
      </c>
      <c r="EY5">
        <v>0</v>
      </c>
      <c r="EZ5">
        <v>3.6478361900565498E-2</v>
      </c>
      <c r="FA5">
        <v>0</v>
      </c>
      <c r="FB5">
        <v>6.3781069822671621E-2</v>
      </c>
      <c r="FC5">
        <v>1.2193282182906627E-3</v>
      </c>
      <c r="FD5">
        <v>8.379547341582241E-3</v>
      </c>
      <c r="FE5">
        <v>5.1079283557829855E-2</v>
      </c>
      <c r="FF5">
        <v>0.32688857530942628</v>
      </c>
      <c r="FG5">
        <v>4.7472137144676095E-2</v>
      </c>
      <c r="FH5">
        <v>0.14855110360672277</v>
      </c>
      <c r="FI5">
        <v>1.6081952673391083E-2</v>
      </c>
      <c r="FJ5">
        <v>0.1224063000649894</v>
      </c>
      <c r="FK5">
        <v>3.1482466156282913E-3</v>
      </c>
      <c r="FL5">
        <v>5.2759703096660636E-2</v>
      </c>
      <c r="FM5">
        <v>0.51868094084143246</v>
      </c>
      <c r="FN5">
        <v>3.9118529924558971</v>
      </c>
      <c r="FO5">
        <v>0.62896804686838059</v>
      </c>
      <c r="FP5">
        <v>0.19623031932846577</v>
      </c>
      <c r="FQ5">
        <v>0.26189616068711896</v>
      </c>
      <c r="FR5">
        <v>3.7940549301094792E-2</v>
      </c>
      <c r="FS5">
        <v>0</v>
      </c>
      <c r="FT5">
        <v>2.0329299696701334E-2</v>
      </c>
      <c r="FU5">
        <v>0</v>
      </c>
      <c r="FV5">
        <v>0.18271563650544748</v>
      </c>
      <c r="FW5">
        <v>1.4274551812497724</v>
      </c>
      <c r="FX5">
        <v>1.5839798877469216</v>
      </c>
      <c r="FY5">
        <v>0.22515994453752769</v>
      </c>
      <c r="FZ5">
        <v>0.16503212912004234</v>
      </c>
      <c r="GA5">
        <v>2.0553402755009307E-2</v>
      </c>
      <c r="GB5">
        <v>0.30574595046112896</v>
      </c>
      <c r="GC5">
        <v>8.312506850397483E-4</v>
      </c>
      <c r="GD5">
        <v>0</v>
      </c>
      <c r="GE5">
        <v>0</v>
      </c>
      <c r="GF5">
        <v>0.10781557670193606</v>
      </c>
      <c r="GG5">
        <v>0.24977726294898611</v>
      </c>
      <c r="GH5">
        <v>2.8689565308244593E-2</v>
      </c>
      <c r="GI5">
        <v>5.2760523612121147E-3</v>
      </c>
      <c r="GJ5">
        <v>3.0847179675118994E-2</v>
      </c>
      <c r="GK5">
        <v>1.7730573073878594E-2</v>
      </c>
      <c r="GL5">
        <v>0.35352959099427705</v>
      </c>
      <c r="GM5">
        <v>4.8323759645870774E-2</v>
      </c>
      <c r="GN5">
        <v>6.5680651306578422E-2</v>
      </c>
      <c r="GO5">
        <v>0.59619063159370012</v>
      </c>
      <c r="GP5">
        <v>4.1496672488179573</v>
      </c>
      <c r="GQ5">
        <v>1.2108416507025386</v>
      </c>
      <c r="GR5">
        <v>2.0091436021749858</v>
      </c>
      <c r="GS5">
        <v>0.41313357588516136</v>
      </c>
      <c r="GT5">
        <v>0.33467870395652671</v>
      </c>
      <c r="GU5">
        <v>5.784612585782134E-2</v>
      </c>
      <c r="GV5">
        <v>5.8454777461449586E-2</v>
      </c>
      <c r="GW5">
        <v>0</v>
      </c>
      <c r="GX5">
        <v>0</v>
      </c>
      <c r="GY5">
        <v>7.971650662017829E-2</v>
      </c>
      <c r="GZ5">
        <v>0.85199639292353391</v>
      </c>
      <c r="HA5">
        <v>9.7334681978229587E-2</v>
      </c>
      <c r="HB5">
        <v>0.1587622374686796</v>
      </c>
      <c r="HC5">
        <v>8.0832335652453909E-3</v>
      </c>
      <c r="HD5">
        <v>5.043228324543874E-2</v>
      </c>
      <c r="HE5">
        <v>5.5053841052893661E-2</v>
      </c>
      <c r="HF5">
        <v>0.50533795604389875</v>
      </c>
      <c r="HG5">
        <v>0.14501709389678316</v>
      </c>
      <c r="HH5">
        <v>0.18855091292388002</v>
      </c>
      <c r="HI5">
        <v>2.2740338324063251E-2</v>
      </c>
      <c r="HJ5">
        <v>0</v>
      </c>
      <c r="HK5">
        <v>0</v>
      </c>
      <c r="HL5">
        <v>0</v>
      </c>
      <c r="HM5">
        <v>0</v>
      </c>
      <c r="HN5">
        <v>9.6729444386914276E-2</v>
      </c>
      <c r="HO5">
        <v>1.4290838824388714E-2</v>
      </c>
      <c r="HP5">
        <v>1.6497072900607358E-2</v>
      </c>
      <c r="HQ5">
        <v>0.66408548673839873</v>
      </c>
      <c r="HR5">
        <v>1.4283234817238231</v>
      </c>
      <c r="HS5">
        <v>0.3019194238930285</v>
      </c>
      <c r="HT5">
        <v>0.3586159882787105</v>
      </c>
      <c r="HU5">
        <v>8.4920401841793502E-2</v>
      </c>
      <c r="HV5">
        <v>0.1258707188051687</v>
      </c>
      <c r="HW5">
        <v>2.001702694394511E-2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0.10137489499116047</v>
      </c>
      <c r="IG5">
        <v>0.4945794124217876</v>
      </c>
      <c r="IH5">
        <v>2.7448890233417247</v>
      </c>
      <c r="II5">
        <v>1.0177670367146971</v>
      </c>
      <c r="IJ5">
        <v>2.6585939222772459</v>
      </c>
      <c r="IK5">
        <v>0.69379399079197135</v>
      </c>
      <c r="IL5">
        <v>0.94993387917751448</v>
      </c>
      <c r="IM5">
        <v>0.20072314612882339</v>
      </c>
      <c r="IN5">
        <v>0.13167298059869684</v>
      </c>
      <c r="IO5">
        <v>6.3023423359488918E-3</v>
      </c>
      <c r="IP5">
        <v>3.1457749966493399E-2</v>
      </c>
      <c r="IQ5">
        <v>5.702198760089849E-3</v>
      </c>
      <c r="IR5">
        <v>0</v>
      </c>
      <c r="IS5">
        <v>3.4031725008491706E-3</v>
      </c>
      <c r="IT5">
        <v>0.14210825201348379</v>
      </c>
      <c r="IU5">
        <v>0.28814003742133254</v>
      </c>
      <c r="IV5">
        <v>3.4444819009125274</v>
      </c>
      <c r="IW5">
        <v>1.0250655572762151</v>
      </c>
      <c r="IX5">
        <v>1.0121863122958494</v>
      </c>
      <c r="IY5">
        <v>1.921046012582071</v>
      </c>
      <c r="IZ5">
        <v>13.846328917052258</v>
      </c>
      <c r="JA5">
        <v>3.7528039600338081</v>
      </c>
      <c r="JB5">
        <v>2.4462714180779392</v>
      </c>
      <c r="JC5">
        <v>0.47326500057448934</v>
      </c>
      <c r="JD5">
        <v>0.16598310918641371</v>
      </c>
      <c r="JE5">
        <v>2.1004973598986988E-2</v>
      </c>
      <c r="JF5">
        <v>0</v>
      </c>
      <c r="JG5">
        <v>5.7208089904750561E-3</v>
      </c>
      <c r="JH5">
        <v>8.0110765164074019E-3</v>
      </c>
      <c r="JI5">
        <v>0</v>
      </c>
      <c r="JJ5">
        <v>3.5762530110796877E-3</v>
      </c>
      <c r="JK5">
        <v>1.7517391319324564E-2</v>
      </c>
      <c r="JL5">
        <v>0.5869496507954387</v>
      </c>
      <c r="JM5">
        <v>1.176084045355456</v>
      </c>
      <c r="JN5">
        <v>24.239308164527081</v>
      </c>
      <c r="JO5" s="7">
        <v>1</v>
      </c>
      <c r="JP5">
        <v>0</v>
      </c>
      <c r="JQ5">
        <v>0</v>
      </c>
      <c r="JR5">
        <v>0</v>
      </c>
      <c r="JS5">
        <v>0</v>
      </c>
      <c r="JT5">
        <v>1</v>
      </c>
      <c r="JU5">
        <v>0</v>
      </c>
      <c r="JV5" s="4">
        <v>0</v>
      </c>
    </row>
    <row r="6" spans="1:282" x14ac:dyDescent="0.25">
      <c r="A6" s="10" t="s">
        <v>8</v>
      </c>
      <c r="B6" s="7">
        <v>4</v>
      </c>
      <c r="C6" t="s">
        <v>55</v>
      </c>
      <c r="D6" s="13" t="s">
        <v>58</v>
      </c>
      <c r="E6">
        <v>0</v>
      </c>
      <c r="F6">
        <v>0</v>
      </c>
      <c r="G6">
        <v>4.251707155652714E-2</v>
      </c>
      <c r="H6">
        <v>4.5504118137590357</v>
      </c>
      <c r="I6">
        <v>0.45664705487889462</v>
      </c>
      <c r="J6">
        <v>4.9915798627702561E-2</v>
      </c>
      <c r="K6">
        <v>4.4498831675495246E-3</v>
      </c>
      <c r="L6">
        <v>8.0072524442322945E-3</v>
      </c>
      <c r="M6">
        <v>0</v>
      </c>
      <c r="N6">
        <v>0.1031468580442285</v>
      </c>
      <c r="O6">
        <v>2.3690272256352229E-2</v>
      </c>
      <c r="P6">
        <v>2.5853567905078649</v>
      </c>
      <c r="Q6">
        <v>1.2954551539638812</v>
      </c>
      <c r="R6">
        <v>3.484493754180626</v>
      </c>
      <c r="S6">
        <v>0.81589555238559608</v>
      </c>
      <c r="T6">
        <v>5.7225824479474525</v>
      </c>
      <c r="U6">
        <v>17.017246198624932</v>
      </c>
      <c r="V6">
        <v>13.616510208867176</v>
      </c>
      <c r="W6">
        <v>0.950842735317879</v>
      </c>
      <c r="X6">
        <v>6.2281637929837756E-2</v>
      </c>
      <c r="Y6">
        <v>1.0504232788447266E-2</v>
      </c>
      <c r="Z6">
        <v>0</v>
      </c>
      <c r="AA6">
        <v>0</v>
      </c>
      <c r="AB6">
        <v>0.16933212808042974</v>
      </c>
      <c r="AC6">
        <v>4.9736202345717448E-2</v>
      </c>
      <c r="AD6">
        <v>4.1491330016828396</v>
      </c>
      <c r="AE6">
        <v>0.20750700417360815</v>
      </c>
      <c r="AF6">
        <v>1.7659128482792523</v>
      </c>
      <c r="AG6">
        <v>7.2186078382394353E-2</v>
      </c>
      <c r="AH6">
        <v>0</v>
      </c>
      <c r="AI6">
        <v>0.54738788885376799</v>
      </c>
      <c r="AJ6">
        <v>1.2765596754196804</v>
      </c>
      <c r="AK6">
        <v>0.23093297016889489</v>
      </c>
      <c r="AL6">
        <v>0.27503886368365282</v>
      </c>
      <c r="AM6">
        <v>2.5567555271518327</v>
      </c>
      <c r="AN6">
        <v>100</v>
      </c>
      <c r="AO6">
        <v>3.6645300989025502</v>
      </c>
      <c r="AP6">
        <v>0.90112959254641134</v>
      </c>
      <c r="AQ6">
        <v>0.25765169737520321</v>
      </c>
      <c r="AR6">
        <v>8.50907656419845</v>
      </c>
      <c r="AS6">
        <v>0.41066084591928276</v>
      </c>
      <c r="AT6">
        <v>1.6222462035283387</v>
      </c>
      <c r="AU6">
        <v>0.78411620870494392</v>
      </c>
      <c r="AV6">
        <v>5.4850934199984334</v>
      </c>
      <c r="AW6">
        <v>0.57537105905077046</v>
      </c>
      <c r="AX6">
        <v>1.7848813535786856</v>
      </c>
      <c r="AY6">
        <v>0.1149560645820578</v>
      </c>
      <c r="AZ6">
        <v>0.79808648226758705</v>
      </c>
      <c r="BA6">
        <v>0</v>
      </c>
      <c r="BB6">
        <v>1.5903407926210313</v>
      </c>
      <c r="BC6">
        <v>0.13130206006245171</v>
      </c>
      <c r="BD6">
        <v>0</v>
      </c>
      <c r="BE6">
        <v>7.6612294935245434E-2</v>
      </c>
      <c r="BF6">
        <v>3.5383548578888742</v>
      </c>
      <c r="BG6">
        <v>0.18442137162044722</v>
      </c>
      <c r="BH6">
        <v>0.50208272873725368</v>
      </c>
      <c r="BI6">
        <v>7.9456170162589865E-2</v>
      </c>
      <c r="BJ6">
        <v>0.29638829647898735</v>
      </c>
      <c r="BK6">
        <v>9.2910384464944179E-2</v>
      </c>
      <c r="BL6">
        <v>1.6504550651869085</v>
      </c>
      <c r="BM6">
        <v>1.7575096585787913E-2</v>
      </c>
      <c r="BN6">
        <v>0</v>
      </c>
      <c r="BO6">
        <v>0</v>
      </c>
      <c r="BP6">
        <v>10.68490399170665</v>
      </c>
      <c r="BQ6">
        <v>0.4370503609888427</v>
      </c>
      <c r="BR6">
        <v>7.2925593420515495</v>
      </c>
      <c r="BS6">
        <v>0.88089222434992842</v>
      </c>
      <c r="BT6">
        <v>6.5466756478396144</v>
      </c>
      <c r="BU6">
        <v>0.37268576481001808</v>
      </c>
      <c r="BV6">
        <v>6.7209521593254769E-3</v>
      </c>
      <c r="BW6">
        <v>0</v>
      </c>
      <c r="BX6">
        <v>0.18508849858074311</v>
      </c>
      <c r="BY6">
        <v>0.25700753275241911</v>
      </c>
      <c r="BZ6">
        <v>1.4292904057380227</v>
      </c>
      <c r="CA6">
        <v>0.19107025558160226</v>
      </c>
      <c r="CB6">
        <v>1.1292453047188384</v>
      </c>
      <c r="CC6">
        <v>0.20086179890766456</v>
      </c>
      <c r="CD6">
        <v>9.8906717845952341E-2</v>
      </c>
      <c r="CE6">
        <v>0</v>
      </c>
      <c r="CF6">
        <v>0.22538383128899747</v>
      </c>
      <c r="CG6">
        <v>1.1262341013643591</v>
      </c>
      <c r="CH6">
        <v>17.420763813673432</v>
      </c>
      <c r="CI6">
        <v>1.0749289123897183</v>
      </c>
      <c r="CJ6">
        <v>0.14674306231066275</v>
      </c>
      <c r="CK6">
        <v>0</v>
      </c>
      <c r="CL6">
        <v>0.19730048065838246</v>
      </c>
      <c r="CM6">
        <v>0</v>
      </c>
      <c r="CN6">
        <v>0.1666005099405965</v>
      </c>
      <c r="CO6">
        <v>0.45052287037448668</v>
      </c>
      <c r="CP6">
        <v>7.7843826763250696</v>
      </c>
      <c r="CQ6">
        <v>0.66089563105495908</v>
      </c>
      <c r="CR6">
        <v>4.0989098574723902E-2</v>
      </c>
      <c r="CS6">
        <v>0</v>
      </c>
      <c r="CT6">
        <v>0</v>
      </c>
      <c r="CU6">
        <v>7.6426331665877839E-2</v>
      </c>
      <c r="CV6">
        <v>0.17446629981034428</v>
      </c>
      <c r="CW6">
        <v>0</v>
      </c>
      <c r="CX6">
        <v>8.943118525904134E-2</v>
      </c>
      <c r="CY6">
        <v>0.16502136188805078</v>
      </c>
      <c r="CZ6">
        <v>3.1596978688010595</v>
      </c>
      <c r="DA6">
        <v>0.2013494804322348</v>
      </c>
      <c r="DB6">
        <v>0.32980116853030195</v>
      </c>
      <c r="DC6">
        <v>3.5001632182205443E-2</v>
      </c>
      <c r="DD6">
        <v>0.17755080228490489</v>
      </c>
      <c r="DE6">
        <v>0.10174343526166955</v>
      </c>
      <c r="DF6">
        <v>1.433735087798462</v>
      </c>
      <c r="DG6">
        <v>0.31625767304903618</v>
      </c>
      <c r="DH6">
        <v>1.0173151620685761</v>
      </c>
      <c r="DI6">
        <v>0.27255117342944674</v>
      </c>
      <c r="DJ6">
        <v>1.2776532725102316</v>
      </c>
      <c r="DK6">
        <v>0</v>
      </c>
      <c r="DL6">
        <v>0</v>
      </c>
      <c r="DM6">
        <v>0</v>
      </c>
      <c r="DN6">
        <v>0.91136087663643628</v>
      </c>
      <c r="DO6">
        <v>8.911105352070238E-2</v>
      </c>
      <c r="DP6">
        <v>0.21374950349145885</v>
      </c>
      <c r="DQ6">
        <v>6.2372009447771014E-2</v>
      </c>
      <c r="DR6">
        <v>0.36429772056358006</v>
      </c>
      <c r="DS6">
        <v>0</v>
      </c>
      <c r="DT6">
        <v>0</v>
      </c>
      <c r="DU6">
        <v>0</v>
      </c>
      <c r="DV6">
        <v>0</v>
      </c>
      <c r="DW6">
        <v>8.2133976385400681E-2</v>
      </c>
      <c r="DX6">
        <v>1.3740679141878815</v>
      </c>
      <c r="DY6">
        <v>8.787001471446583E-2</v>
      </c>
      <c r="DZ6">
        <v>5.9430705775356953E-2</v>
      </c>
      <c r="EA6">
        <v>4.753595106354732E-2</v>
      </c>
      <c r="EB6">
        <v>0.67239326491490314</v>
      </c>
      <c r="EC6">
        <v>0.93639890314255003</v>
      </c>
      <c r="ED6">
        <v>1.3719231788721493</v>
      </c>
      <c r="EE6">
        <v>0.14595917348530707</v>
      </c>
      <c r="EF6">
        <v>0.59985668866741126</v>
      </c>
      <c r="EG6">
        <v>0.10236246746337073</v>
      </c>
      <c r="EH6">
        <v>0.19795076885489343</v>
      </c>
      <c r="EI6">
        <v>0</v>
      </c>
      <c r="EJ6">
        <v>1.5201754203451474</v>
      </c>
      <c r="EK6">
        <v>0</v>
      </c>
      <c r="EL6">
        <v>1.533858553174408</v>
      </c>
      <c r="EM6">
        <v>7.0809294778242937E-2</v>
      </c>
      <c r="EN6">
        <v>1.3081796641822671E-2</v>
      </c>
      <c r="EO6">
        <v>0</v>
      </c>
      <c r="EP6">
        <v>8.8513791682925849E-2</v>
      </c>
      <c r="EQ6">
        <v>2.0798333050178453E-3</v>
      </c>
      <c r="ER6">
        <v>9.7816302712401784E-2</v>
      </c>
      <c r="ES6">
        <v>3.6760776027182189E-2</v>
      </c>
      <c r="ET6">
        <v>0.19318685906700067</v>
      </c>
      <c r="EU6">
        <v>0.17483125102670746</v>
      </c>
      <c r="EV6">
        <v>0.9642140476679355</v>
      </c>
      <c r="EW6">
        <v>9.9520556273597904E-2</v>
      </c>
      <c r="EX6">
        <v>7.5191485325719568E-3</v>
      </c>
      <c r="EY6">
        <v>0</v>
      </c>
      <c r="EZ6">
        <v>3.0159552487517616E-2</v>
      </c>
      <c r="FA6">
        <v>1.316417097518988E-4</v>
      </c>
      <c r="FB6">
        <v>8.229489809137279E-2</v>
      </c>
      <c r="FC6">
        <v>4.2248017998464376E-3</v>
      </c>
      <c r="FD6">
        <v>3.758868017397065E-2</v>
      </c>
      <c r="FE6">
        <v>5.470310446105997E-2</v>
      </c>
      <c r="FF6">
        <v>0.29556090454832873</v>
      </c>
      <c r="FG6">
        <v>5.3840376331845206E-2</v>
      </c>
      <c r="FH6">
        <v>0.14313361646524772</v>
      </c>
      <c r="FI6">
        <v>2.0666480284913132E-2</v>
      </c>
      <c r="FJ6">
        <v>0.13073338590329042</v>
      </c>
      <c r="FK6">
        <v>7.1472046403129865E-3</v>
      </c>
      <c r="FL6">
        <v>6.1567903401718277E-2</v>
      </c>
      <c r="FM6">
        <v>0.42708020663761181</v>
      </c>
      <c r="FN6">
        <v>3.0773079257632427</v>
      </c>
      <c r="FO6">
        <v>0.50622588566927007</v>
      </c>
      <c r="FP6">
        <v>0.17272733198334694</v>
      </c>
      <c r="FQ6">
        <v>0.21165664106625678</v>
      </c>
      <c r="FR6">
        <v>4.3504278185261973E-2</v>
      </c>
      <c r="FS6">
        <v>1.000582455882495E-2</v>
      </c>
      <c r="FT6">
        <v>3.4065240390402936E-2</v>
      </c>
      <c r="FU6">
        <v>0</v>
      </c>
      <c r="FV6">
        <v>0.19614467105842551</v>
      </c>
      <c r="FW6">
        <v>1.2981717162655571</v>
      </c>
      <c r="FX6">
        <v>1.4755664569474078</v>
      </c>
      <c r="FY6">
        <v>0.21572126625190136</v>
      </c>
      <c r="FZ6">
        <v>0.16753137547912025</v>
      </c>
      <c r="GA6">
        <v>3.2852280029970544E-2</v>
      </c>
      <c r="GB6">
        <v>0.54928723629437715</v>
      </c>
      <c r="GC6">
        <v>5.1174211506392807E-2</v>
      </c>
      <c r="GD6">
        <v>0</v>
      </c>
      <c r="GE6">
        <v>0</v>
      </c>
      <c r="GF6">
        <v>0.11016625095080514</v>
      </c>
      <c r="GG6">
        <v>0.22681236934903012</v>
      </c>
      <c r="GH6">
        <v>3.539745394334945E-2</v>
      </c>
      <c r="GI6">
        <v>1.3867247775536929E-2</v>
      </c>
      <c r="GJ6">
        <v>8.6729680742416923E-2</v>
      </c>
      <c r="GK6">
        <v>2.2971027030735867E-2</v>
      </c>
      <c r="GL6">
        <v>0.36376547704163414</v>
      </c>
      <c r="GM6">
        <v>5.3543962432341621E-2</v>
      </c>
      <c r="GN6">
        <v>6.1792723964683383E-2</v>
      </c>
      <c r="GO6">
        <v>0.54159475001916302</v>
      </c>
      <c r="GP6">
        <v>3.34761719923908</v>
      </c>
      <c r="GQ6">
        <v>0.9509520959805039</v>
      </c>
      <c r="GR6">
        <v>1.4889979483407356</v>
      </c>
      <c r="GS6">
        <v>0.30919870984730768</v>
      </c>
      <c r="GT6">
        <v>0.24963157104219671</v>
      </c>
      <c r="GU6">
        <v>5.7436858460042983E-2</v>
      </c>
      <c r="GV6">
        <v>4.8774270742946019E-2</v>
      </c>
      <c r="GW6">
        <v>0</v>
      </c>
      <c r="GX6">
        <v>0</v>
      </c>
      <c r="GY6">
        <v>8.0655321694806131E-2</v>
      </c>
      <c r="GZ6">
        <v>0.76998477269990728</v>
      </c>
      <c r="HA6">
        <v>0.11133398587589892</v>
      </c>
      <c r="HB6">
        <v>0.25913610418867117</v>
      </c>
      <c r="HC6">
        <v>2.4645316311366867E-2</v>
      </c>
      <c r="HD6">
        <v>6.0541939234037168E-2</v>
      </c>
      <c r="HE6">
        <v>4.7082017758196371E-2</v>
      </c>
      <c r="HF6">
        <v>0.37222347350809432</v>
      </c>
      <c r="HG6">
        <v>0.1070663694961126</v>
      </c>
      <c r="HH6">
        <v>0.14920933627674524</v>
      </c>
      <c r="HI6">
        <v>1.8564129728135367E-2</v>
      </c>
      <c r="HJ6">
        <v>0</v>
      </c>
      <c r="HK6">
        <v>0</v>
      </c>
      <c r="HL6">
        <v>0</v>
      </c>
      <c r="HM6">
        <v>0</v>
      </c>
      <c r="HN6">
        <v>0.14157940756239143</v>
      </c>
      <c r="HO6">
        <v>1.3600629634584509E-2</v>
      </c>
      <c r="HP6">
        <v>3.1394780171963746E-2</v>
      </c>
      <c r="HQ6">
        <v>0.60492528344872276</v>
      </c>
      <c r="HR6">
        <v>1.3062376774884488</v>
      </c>
      <c r="HS6">
        <v>0.29438513477665212</v>
      </c>
      <c r="HT6">
        <v>0.33416828055459763</v>
      </c>
      <c r="HU6">
        <v>6.4441989642945022E-2</v>
      </c>
      <c r="HV6">
        <v>8.8755241041777858E-2</v>
      </c>
      <c r="HW6">
        <v>1.743005107600187E-2</v>
      </c>
      <c r="HX6">
        <v>0</v>
      </c>
      <c r="HY6">
        <v>0</v>
      </c>
      <c r="HZ6">
        <v>0</v>
      </c>
      <c r="IA6">
        <v>1.4618945256499145E-3</v>
      </c>
      <c r="IB6">
        <v>7.4768031317018523E-3</v>
      </c>
      <c r="IC6">
        <v>0</v>
      </c>
      <c r="ID6">
        <v>0</v>
      </c>
      <c r="IE6">
        <v>3.8102534225721071E-3</v>
      </c>
      <c r="IF6">
        <v>9.5620625708828941E-2</v>
      </c>
      <c r="IG6">
        <v>0.33070330839474787</v>
      </c>
      <c r="IH6">
        <v>1.7025461761530569</v>
      </c>
      <c r="II6">
        <v>0.70328258460782089</v>
      </c>
      <c r="IJ6">
        <v>2.0717908969738126</v>
      </c>
      <c r="IK6">
        <v>0.53728698216481274</v>
      </c>
      <c r="IL6">
        <v>0.77972707608038627</v>
      </c>
      <c r="IM6">
        <v>0.16892141989328133</v>
      </c>
      <c r="IN6">
        <v>0.11103009622727139</v>
      </c>
      <c r="IO6">
        <v>1.8133815834520658E-2</v>
      </c>
      <c r="IP6">
        <v>5.3797174743355693E-2</v>
      </c>
      <c r="IQ6">
        <v>2.8089157354338396E-3</v>
      </c>
      <c r="IR6">
        <v>0</v>
      </c>
      <c r="IS6">
        <v>5.5568452795546229E-3</v>
      </c>
      <c r="IT6">
        <v>0.12754944212934546</v>
      </c>
      <c r="IU6">
        <v>0.21241750689487537</v>
      </c>
      <c r="IV6">
        <v>2.1191638080700028</v>
      </c>
      <c r="IW6">
        <v>0.63783298946956191</v>
      </c>
      <c r="IX6">
        <v>0.6925222641870129</v>
      </c>
      <c r="IY6">
        <v>1.5001026383076224</v>
      </c>
      <c r="IZ6">
        <v>9.3411319918556366</v>
      </c>
      <c r="JA6">
        <v>2.5669238492235897</v>
      </c>
      <c r="JB6">
        <v>1.6925820219149992</v>
      </c>
      <c r="JC6">
        <v>0.34397240609761265</v>
      </c>
      <c r="JD6">
        <v>0.13734792458911788</v>
      </c>
      <c r="JE6">
        <v>1.7836001736131906E-2</v>
      </c>
      <c r="JF6">
        <v>0</v>
      </c>
      <c r="JG6">
        <v>5.459371217793284E-4</v>
      </c>
      <c r="JH6">
        <v>6.9509895486955589E-3</v>
      </c>
      <c r="JI6">
        <v>0</v>
      </c>
      <c r="JJ6">
        <v>1.5118377332886622E-3</v>
      </c>
      <c r="JK6">
        <v>1.6973830734635462E-2</v>
      </c>
      <c r="JL6">
        <v>0.47788227073418571</v>
      </c>
      <c r="JM6">
        <v>1.1031144285615635</v>
      </c>
      <c r="JN6">
        <v>18.292228462496531</v>
      </c>
      <c r="JO6" s="7">
        <v>1</v>
      </c>
      <c r="JP6">
        <v>0</v>
      </c>
      <c r="JQ6">
        <v>0</v>
      </c>
      <c r="JR6">
        <v>0</v>
      </c>
      <c r="JS6">
        <v>0</v>
      </c>
      <c r="JT6">
        <v>1</v>
      </c>
      <c r="JU6">
        <v>0</v>
      </c>
      <c r="JV6" s="4">
        <v>0</v>
      </c>
    </row>
    <row r="7" spans="1:282" x14ac:dyDescent="0.25">
      <c r="A7" s="10" t="s">
        <v>9</v>
      </c>
      <c r="B7" s="7">
        <v>4</v>
      </c>
      <c r="C7" t="s">
        <v>55</v>
      </c>
      <c r="D7" s="13" t="s">
        <v>58</v>
      </c>
      <c r="E7">
        <v>0</v>
      </c>
      <c r="F7">
        <v>0</v>
      </c>
      <c r="G7">
        <v>4.1089178107201675E-2</v>
      </c>
      <c r="H7">
        <v>4.4419749056446953</v>
      </c>
      <c r="I7">
        <v>0.45299378866174761</v>
      </c>
      <c r="J7">
        <v>4.7955904375019211E-2</v>
      </c>
      <c r="K7">
        <v>3.9190916304856155E-3</v>
      </c>
      <c r="L7">
        <v>9.9654746603002452E-3</v>
      </c>
      <c r="M7">
        <v>9.853467518341067E-4</v>
      </c>
      <c r="N7">
        <v>0.11562021289240432</v>
      </c>
      <c r="O7">
        <v>8.9604617863384972E-3</v>
      </c>
      <c r="P7">
        <v>2.6357572009195098</v>
      </c>
      <c r="Q7">
        <v>1.2624941909269021</v>
      </c>
      <c r="R7">
        <v>4.5723480484336969</v>
      </c>
      <c r="S7">
        <v>0.87149341920134249</v>
      </c>
      <c r="T7">
        <v>5.5886624786275361</v>
      </c>
      <c r="U7">
        <v>16.851604868487698</v>
      </c>
      <c r="V7">
        <v>13.917870959928717</v>
      </c>
      <c r="W7">
        <v>1.0338585114448895</v>
      </c>
      <c r="X7">
        <v>6.1722136974336012E-2</v>
      </c>
      <c r="Y7">
        <v>1.5820263888620349E-2</v>
      </c>
      <c r="Z7">
        <v>0</v>
      </c>
      <c r="AA7">
        <v>0</v>
      </c>
      <c r="AB7">
        <v>1.1675258166018136E-2</v>
      </c>
      <c r="AC7">
        <v>4.156023284057915E-2</v>
      </c>
      <c r="AD7">
        <v>3.8102847273674656</v>
      </c>
      <c r="AE7">
        <v>0.19112762070352504</v>
      </c>
      <c r="AF7">
        <v>1.7550632187816124</v>
      </c>
      <c r="AG7">
        <v>8.4603115686673822E-2</v>
      </c>
      <c r="AH7">
        <v>0</v>
      </c>
      <c r="AI7">
        <v>0.57293060575141064</v>
      </c>
      <c r="AJ7">
        <v>1.7834824534261677</v>
      </c>
      <c r="AK7">
        <v>0.2529406782354004</v>
      </c>
      <c r="AL7">
        <v>0.28722710340266994</v>
      </c>
      <c r="AM7">
        <v>2.7477510549462751</v>
      </c>
      <c r="AN7">
        <v>100</v>
      </c>
      <c r="AO7">
        <v>3.6978554912385158</v>
      </c>
      <c r="AP7">
        <v>0.92119292896061711</v>
      </c>
      <c r="AQ7">
        <v>0.33211721357623541</v>
      </c>
      <c r="AR7">
        <v>7.9086995103045403</v>
      </c>
      <c r="AS7">
        <v>0.38788722665802039</v>
      </c>
      <c r="AT7">
        <v>1.6241703750497201</v>
      </c>
      <c r="AU7">
        <v>0.88517698842776693</v>
      </c>
      <c r="AV7">
        <v>5.4529984297174936</v>
      </c>
      <c r="AW7">
        <v>0.66316948647940122</v>
      </c>
      <c r="AX7">
        <v>1.8377625089009113</v>
      </c>
      <c r="AY7">
        <v>0.12714501567323849</v>
      </c>
      <c r="AZ7">
        <v>0.80449463801208887</v>
      </c>
      <c r="BA7">
        <v>0</v>
      </c>
      <c r="BB7">
        <v>1.1642101120551547</v>
      </c>
      <c r="BC7">
        <v>8.5554775966452237E-2</v>
      </c>
      <c r="BD7">
        <v>0</v>
      </c>
      <c r="BE7">
        <v>8.7367704546762362E-2</v>
      </c>
      <c r="BF7">
        <v>3.4970293834372868</v>
      </c>
      <c r="BG7">
        <v>0.18112125891855257</v>
      </c>
      <c r="BH7">
        <v>0.51880035238420441</v>
      </c>
      <c r="BI7">
        <v>0.1019443389398597</v>
      </c>
      <c r="BJ7">
        <v>0.30188657956377873</v>
      </c>
      <c r="BK7">
        <v>0.13123891414563274</v>
      </c>
      <c r="BL7">
        <v>1.9100299142249442</v>
      </c>
      <c r="BM7">
        <v>0</v>
      </c>
      <c r="BN7">
        <v>0</v>
      </c>
      <c r="BO7">
        <v>0</v>
      </c>
      <c r="BP7">
        <v>11.143308627523679</v>
      </c>
      <c r="BQ7">
        <v>0.60074827273194109</v>
      </c>
      <c r="BR7">
        <v>7.9360264962157565</v>
      </c>
      <c r="BS7">
        <v>1.0090502906551402</v>
      </c>
      <c r="BT7">
        <v>6.5774389225222611</v>
      </c>
      <c r="BU7">
        <v>0.35369961586475102</v>
      </c>
      <c r="BV7">
        <v>0</v>
      </c>
      <c r="BW7">
        <v>0</v>
      </c>
      <c r="BX7">
        <v>0.11631545426665796</v>
      </c>
      <c r="BY7">
        <v>0.33265067037206486</v>
      </c>
      <c r="BZ7">
        <v>1.3965099927362288</v>
      </c>
      <c r="CA7">
        <v>0</v>
      </c>
      <c r="CB7">
        <v>0</v>
      </c>
      <c r="CC7">
        <v>0.1169562234950295</v>
      </c>
      <c r="CD7">
        <v>0.12537957219525309</v>
      </c>
      <c r="CE7">
        <v>0</v>
      </c>
      <c r="CF7">
        <v>0.21489304738292958</v>
      </c>
      <c r="CG7">
        <v>1.3210173019489697</v>
      </c>
      <c r="CH7">
        <v>17.553866857430361</v>
      </c>
      <c r="CI7">
        <v>1.090551916917426</v>
      </c>
      <c r="CJ7">
        <v>0.15787785927614975</v>
      </c>
      <c r="CK7">
        <v>7.0628780846457434E-3</v>
      </c>
      <c r="CL7">
        <v>0.20222668428699805</v>
      </c>
      <c r="CM7">
        <v>0</v>
      </c>
      <c r="CN7">
        <v>0.17042248766582691</v>
      </c>
      <c r="CO7">
        <v>0.53614228302636102</v>
      </c>
      <c r="CP7">
        <v>7.6706667334115517</v>
      </c>
      <c r="CQ7">
        <v>0.5840435094607177</v>
      </c>
      <c r="CR7">
        <v>0</v>
      </c>
      <c r="CS7">
        <v>0</v>
      </c>
      <c r="CT7">
        <v>0</v>
      </c>
      <c r="CU7">
        <v>3.7593783325092424E-2</v>
      </c>
      <c r="CV7">
        <v>0.14306116421264833</v>
      </c>
      <c r="CW7">
        <v>0</v>
      </c>
      <c r="CX7">
        <v>7.7833369816414824E-2</v>
      </c>
      <c r="CY7">
        <v>0.17250330019800006</v>
      </c>
      <c r="CZ7">
        <v>2.847184289006548</v>
      </c>
      <c r="DA7">
        <v>0.19650665485877752</v>
      </c>
      <c r="DB7">
        <v>0.3991322909231379</v>
      </c>
      <c r="DC7">
        <v>4.340739343026797E-2</v>
      </c>
      <c r="DD7">
        <v>0.15682003653420784</v>
      </c>
      <c r="DE7">
        <v>0.1036875154376637</v>
      </c>
      <c r="DF7">
        <v>1.407870415579074</v>
      </c>
      <c r="DG7">
        <v>0.37066170989526537</v>
      </c>
      <c r="DH7">
        <v>0.9993764643974492</v>
      </c>
      <c r="DI7">
        <v>0.24099274928244521</v>
      </c>
      <c r="DJ7">
        <v>1.2850826076921231</v>
      </c>
      <c r="DK7">
        <v>0</v>
      </c>
      <c r="DL7">
        <v>0</v>
      </c>
      <c r="DM7">
        <v>0</v>
      </c>
      <c r="DN7">
        <v>1.0026503500150312</v>
      </c>
      <c r="DO7">
        <v>0.11848465681037211</v>
      </c>
      <c r="DP7">
        <v>0.26937821562572284</v>
      </c>
      <c r="DQ7">
        <v>8.3594888974609746E-2</v>
      </c>
      <c r="DR7">
        <v>0.41888603294687482</v>
      </c>
      <c r="DS7">
        <v>0</v>
      </c>
      <c r="DT7">
        <v>0</v>
      </c>
      <c r="DU7">
        <v>0</v>
      </c>
      <c r="DV7">
        <v>0</v>
      </c>
      <c r="DW7">
        <v>9.5005510421213302E-2</v>
      </c>
      <c r="DX7">
        <v>1.3894637140378037</v>
      </c>
      <c r="DY7">
        <v>0.1009559769988313</v>
      </c>
      <c r="DZ7">
        <v>3.9841195679731163E-2</v>
      </c>
      <c r="EA7">
        <v>4.2920075908374225E-2</v>
      </c>
      <c r="EB7">
        <v>0.56219002911024796</v>
      </c>
      <c r="EC7">
        <v>0.93114474542160341</v>
      </c>
      <c r="ED7">
        <v>1.3643361731005677</v>
      </c>
      <c r="EE7">
        <v>0.16892365962260847</v>
      </c>
      <c r="EF7">
        <v>0.60804685291879967</v>
      </c>
      <c r="EG7">
        <v>9.3420230074264629E-2</v>
      </c>
      <c r="EH7">
        <v>0.18417616211812707</v>
      </c>
      <c r="EI7">
        <v>0</v>
      </c>
      <c r="EJ7">
        <v>1.4133066623918069</v>
      </c>
      <c r="EK7">
        <v>0</v>
      </c>
      <c r="EL7">
        <v>1.5423359718680092</v>
      </c>
      <c r="EM7">
        <v>8.0785979734470673E-2</v>
      </c>
      <c r="EN7">
        <v>0</v>
      </c>
      <c r="EO7">
        <v>0</v>
      </c>
      <c r="EP7">
        <v>8.0722611867094271E-2</v>
      </c>
      <c r="EQ7">
        <v>2.5784883428808967E-3</v>
      </c>
      <c r="ER7">
        <v>0.14535703028979438</v>
      </c>
      <c r="ES7">
        <v>3.8515780749947152E-2</v>
      </c>
      <c r="ET7">
        <v>0.22814119365259708</v>
      </c>
      <c r="EU7">
        <v>0.1920187642283043</v>
      </c>
      <c r="EV7">
        <v>0.92772893271605705</v>
      </c>
      <c r="EW7">
        <v>9.3193814895959876E-2</v>
      </c>
      <c r="EX7">
        <v>1.7163381202624256E-2</v>
      </c>
      <c r="EY7">
        <v>0</v>
      </c>
      <c r="EZ7">
        <v>2.8516078721822588E-2</v>
      </c>
      <c r="FA7">
        <v>0</v>
      </c>
      <c r="FB7">
        <v>6.4711598763039613E-2</v>
      </c>
      <c r="FC7">
        <v>0</v>
      </c>
      <c r="FD7">
        <v>1.8032609688485326E-2</v>
      </c>
      <c r="FE7">
        <v>5.7863348396861233E-2</v>
      </c>
      <c r="FF7">
        <v>0.32303876488697175</v>
      </c>
      <c r="FG7">
        <v>4.4068032761799825E-2</v>
      </c>
      <c r="FH7">
        <v>0.15772837342825557</v>
      </c>
      <c r="FI7">
        <v>2.2254714456630454E-2</v>
      </c>
      <c r="FJ7">
        <v>0.14952311295734103</v>
      </c>
      <c r="FK7">
        <v>1.5581860634359427E-2</v>
      </c>
      <c r="FL7">
        <v>4.919948720921799E-2</v>
      </c>
      <c r="FM7">
        <v>0.54393933989339316</v>
      </c>
      <c r="FN7">
        <v>3.3800589168885748</v>
      </c>
      <c r="FO7">
        <v>0.51279087778854771</v>
      </c>
      <c r="FP7">
        <v>0.1964628641155288</v>
      </c>
      <c r="FQ7">
        <v>0.2063452210265464</v>
      </c>
      <c r="FR7">
        <v>5.9054280902355087E-2</v>
      </c>
      <c r="FS7">
        <v>4.3518153524668389E-3</v>
      </c>
      <c r="FT7">
        <v>4.0574040207165776E-2</v>
      </c>
      <c r="FU7">
        <v>3.3356143837712455E-3</v>
      </c>
      <c r="FV7">
        <v>0.20497714096115202</v>
      </c>
      <c r="FW7">
        <v>1.4426647167258537</v>
      </c>
      <c r="FX7">
        <v>1.5218201948750893</v>
      </c>
      <c r="FY7">
        <v>0.2310789197029432</v>
      </c>
      <c r="FZ7">
        <v>0.16058170161296784</v>
      </c>
      <c r="GA7">
        <v>5.6293538095645045E-2</v>
      </c>
      <c r="GB7">
        <v>0.68486987545319533</v>
      </c>
      <c r="GC7">
        <v>7.7826358296240433E-2</v>
      </c>
      <c r="GD7">
        <v>0</v>
      </c>
      <c r="GE7">
        <v>0</v>
      </c>
      <c r="GF7">
        <v>0.12707854926903828</v>
      </c>
      <c r="GG7">
        <v>0.25006230770948895</v>
      </c>
      <c r="GH7">
        <v>3.8845892602079865E-2</v>
      </c>
      <c r="GI7">
        <v>1.3556436695035626E-2</v>
      </c>
      <c r="GJ7">
        <v>4.7696348851217887E-2</v>
      </c>
      <c r="GK7">
        <v>2.1290927513654589E-2</v>
      </c>
      <c r="GL7">
        <v>0.358110431533394</v>
      </c>
      <c r="GM7">
        <v>5.5792968189889831E-2</v>
      </c>
      <c r="GN7">
        <v>5.513599490821245E-2</v>
      </c>
      <c r="GO7">
        <v>0.60095964603591379</v>
      </c>
      <c r="GP7">
        <v>3.2127613034548954</v>
      </c>
      <c r="GQ7">
        <v>0.97849558448590745</v>
      </c>
      <c r="GR7">
        <v>1.4136494602251655</v>
      </c>
      <c r="GS7">
        <v>0.33116488961020069</v>
      </c>
      <c r="GT7">
        <v>0.22245663522564094</v>
      </c>
      <c r="GU7">
        <v>3.6564036220966496E-2</v>
      </c>
      <c r="GV7">
        <v>4.3967256520277845E-2</v>
      </c>
      <c r="GW7">
        <v>0</v>
      </c>
      <c r="GX7">
        <v>0</v>
      </c>
      <c r="GY7">
        <v>0.10647280510152685</v>
      </c>
      <c r="GZ7">
        <v>0.84587496815594876</v>
      </c>
      <c r="HA7">
        <v>0.11279695299441822</v>
      </c>
      <c r="HB7">
        <v>0.23241956721039633</v>
      </c>
      <c r="HC7">
        <v>9.7110863613922311E-3</v>
      </c>
      <c r="HD7">
        <v>6.7819124508247425E-2</v>
      </c>
      <c r="HE7">
        <v>5.2936500691122546E-2</v>
      </c>
      <c r="HF7">
        <v>0.41965818982102077</v>
      </c>
      <c r="HG7">
        <v>0.10648796935468695</v>
      </c>
      <c r="HH7">
        <v>0.15662373637349594</v>
      </c>
      <c r="HI7">
        <v>2.4702169860937026E-2</v>
      </c>
      <c r="HJ7">
        <v>0</v>
      </c>
      <c r="HK7">
        <v>0</v>
      </c>
      <c r="HL7">
        <v>0</v>
      </c>
      <c r="HM7">
        <v>0</v>
      </c>
      <c r="HN7">
        <v>0.11048478350583736</v>
      </c>
      <c r="HO7">
        <v>1.3139965287564014E-2</v>
      </c>
      <c r="HP7">
        <v>2.8896941740332381E-2</v>
      </c>
      <c r="HQ7">
        <v>0.71415179506220627</v>
      </c>
      <c r="HR7">
        <v>1.4245972233014992</v>
      </c>
      <c r="HS7">
        <v>0.29972063109585168</v>
      </c>
      <c r="HT7">
        <v>0.32460088211962779</v>
      </c>
      <c r="HU7">
        <v>6.2842534375252584E-2</v>
      </c>
      <c r="HV7">
        <v>9.4251093735291933E-2</v>
      </c>
      <c r="HW7">
        <v>1.3126109282033468E-2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7.1593398045136491E-3</v>
      </c>
      <c r="IF7">
        <v>7.9122395292511444E-2</v>
      </c>
      <c r="IG7">
        <v>0.33064878178593615</v>
      </c>
      <c r="IH7">
        <v>1.6355231451674013</v>
      </c>
      <c r="II7">
        <v>0.71861153070340578</v>
      </c>
      <c r="IJ7">
        <v>2.0702662595367598</v>
      </c>
      <c r="IK7">
        <v>0.57052507834309585</v>
      </c>
      <c r="IL7">
        <v>0.78389496434288053</v>
      </c>
      <c r="IM7">
        <v>0.18047506366385585</v>
      </c>
      <c r="IN7">
        <v>0.12822977173466335</v>
      </c>
      <c r="IO7">
        <v>1.3048188053391183E-2</v>
      </c>
      <c r="IP7">
        <v>6.3357275113760284E-2</v>
      </c>
      <c r="IQ7">
        <v>4.9290408900168094E-3</v>
      </c>
      <c r="IR7">
        <v>0</v>
      </c>
      <c r="IS7">
        <v>2.0113719764026554E-3</v>
      </c>
      <c r="IT7">
        <v>0.11402569370140447</v>
      </c>
      <c r="IU7">
        <v>0.22771731813116999</v>
      </c>
      <c r="IV7">
        <v>1.9591639933854823</v>
      </c>
      <c r="IW7">
        <v>0.64074531486500397</v>
      </c>
      <c r="IX7">
        <v>0.63635794131727974</v>
      </c>
      <c r="IY7">
        <v>1.5835003620609271</v>
      </c>
      <c r="IZ7">
        <v>8.862069588190753</v>
      </c>
      <c r="JA7">
        <v>2.4411432585410648</v>
      </c>
      <c r="JB7">
        <v>1.5989952081837346</v>
      </c>
      <c r="JC7">
        <v>0.32711736631061522</v>
      </c>
      <c r="JD7">
        <v>0.12301885130897745</v>
      </c>
      <c r="JE7">
        <v>1.1382825800723806E-2</v>
      </c>
      <c r="JF7">
        <v>0</v>
      </c>
      <c r="JG7">
        <v>1.6033325087707279E-3</v>
      </c>
      <c r="JH7">
        <v>9.5519294810486217E-3</v>
      </c>
      <c r="JI7">
        <v>0</v>
      </c>
      <c r="JJ7">
        <v>0</v>
      </c>
      <c r="JK7">
        <v>2.1810511952308539E-2</v>
      </c>
      <c r="JL7">
        <v>0.47416898949268804</v>
      </c>
      <c r="JM7">
        <v>1.1726078341660933</v>
      </c>
      <c r="JN7">
        <v>16.694667491087699</v>
      </c>
      <c r="JO7" s="7">
        <v>1</v>
      </c>
      <c r="JP7">
        <v>0</v>
      </c>
      <c r="JQ7">
        <v>0</v>
      </c>
      <c r="JR7">
        <v>0</v>
      </c>
      <c r="JS7">
        <v>0</v>
      </c>
      <c r="JT7">
        <v>1</v>
      </c>
      <c r="JU7">
        <v>0</v>
      </c>
      <c r="JV7" s="4">
        <v>0</v>
      </c>
    </row>
    <row r="8" spans="1:282" x14ac:dyDescent="0.25">
      <c r="A8" s="10" t="s">
        <v>10</v>
      </c>
      <c r="B8" s="7">
        <v>4</v>
      </c>
      <c r="C8" t="s">
        <v>55</v>
      </c>
      <c r="D8" s="13" t="s">
        <v>58</v>
      </c>
      <c r="E8">
        <v>0</v>
      </c>
      <c r="F8">
        <v>0</v>
      </c>
      <c r="G8">
        <v>3.6285410388080704E-2</v>
      </c>
      <c r="H8">
        <v>4.1360286771445969</v>
      </c>
      <c r="I8">
        <v>0.43074186871986714</v>
      </c>
      <c r="J8">
        <v>4.3420821861918701E-2</v>
      </c>
      <c r="K8">
        <v>3.2047610409778886E-3</v>
      </c>
      <c r="L8">
        <v>5.3653013963747033E-3</v>
      </c>
      <c r="M8">
        <v>1.4252758734247047E-3</v>
      </c>
      <c r="N8">
        <v>0.21890186499416289</v>
      </c>
      <c r="O8">
        <v>2.6834083282232905E-2</v>
      </c>
      <c r="P8">
        <v>2.384092391074454</v>
      </c>
      <c r="Q8">
        <v>1.2853639140336823</v>
      </c>
      <c r="R8">
        <v>0</v>
      </c>
      <c r="S8">
        <v>0.66987881374282843</v>
      </c>
      <c r="T8">
        <v>5.5405207413349808</v>
      </c>
      <c r="U8">
        <v>17.49394977769936</v>
      </c>
      <c r="V8">
        <v>13.756592914180475</v>
      </c>
      <c r="W8">
        <v>1.0094606305216343</v>
      </c>
      <c r="X8">
        <v>5.6886588312928685E-2</v>
      </c>
      <c r="Y8">
        <v>1.4546108193926953E-2</v>
      </c>
      <c r="Z8">
        <v>0</v>
      </c>
      <c r="AA8">
        <v>0</v>
      </c>
      <c r="AB8">
        <v>0</v>
      </c>
      <c r="AC8">
        <v>3.8458287392232858E-2</v>
      </c>
      <c r="AD8">
        <v>3.254428421621439</v>
      </c>
      <c r="AE8">
        <v>0.16385853073797743</v>
      </c>
      <c r="AF8">
        <v>1.4689499151970518</v>
      </c>
      <c r="AG8">
        <v>4.9766269106125832E-2</v>
      </c>
      <c r="AH8">
        <v>0</v>
      </c>
      <c r="AI8">
        <v>0.47536639944986342</v>
      </c>
      <c r="AJ8">
        <v>0</v>
      </c>
      <c r="AK8">
        <v>0.17455711777036489</v>
      </c>
      <c r="AL8">
        <v>0.25758694721971032</v>
      </c>
      <c r="AM8">
        <v>2.7958572676911331</v>
      </c>
      <c r="AN8">
        <v>100</v>
      </c>
      <c r="AO8">
        <v>3.6700522684797785</v>
      </c>
      <c r="AP8">
        <v>0.9273569915291916</v>
      </c>
      <c r="AQ8">
        <v>0.29864963336603706</v>
      </c>
      <c r="AR8">
        <v>7.1826052935926663</v>
      </c>
      <c r="AS8">
        <v>0.4027284488575375</v>
      </c>
      <c r="AT8">
        <v>1.5332785487165066</v>
      </c>
      <c r="AU8">
        <v>0.71569904672990103</v>
      </c>
      <c r="AV8">
        <v>4.4148234989550739</v>
      </c>
      <c r="AW8">
        <v>0.52101024809340768</v>
      </c>
      <c r="AX8">
        <v>1.6473238703232198</v>
      </c>
      <c r="AY8">
        <v>0.10476745287208927</v>
      </c>
      <c r="AZ8">
        <v>0.63075028123232213</v>
      </c>
      <c r="BA8">
        <v>0</v>
      </c>
      <c r="BB8">
        <v>0</v>
      </c>
      <c r="BC8">
        <v>0</v>
      </c>
      <c r="BD8">
        <v>0</v>
      </c>
      <c r="BE8">
        <v>0.16124402546903266</v>
      </c>
      <c r="BF8">
        <v>3.2200478379455086</v>
      </c>
      <c r="BG8">
        <v>0.17001569062793945</v>
      </c>
      <c r="BH8">
        <v>0.34246554892267816</v>
      </c>
      <c r="BI8">
        <v>6.3596404112860244E-2</v>
      </c>
      <c r="BJ8">
        <v>0.16125113093084181</v>
      </c>
      <c r="BK8">
        <v>0.10786434895584618</v>
      </c>
      <c r="BL8">
        <v>1.5551887144318273</v>
      </c>
      <c r="BM8">
        <v>0</v>
      </c>
      <c r="BN8">
        <v>0</v>
      </c>
      <c r="BO8">
        <v>0</v>
      </c>
      <c r="BP8">
        <v>10.308531406360311</v>
      </c>
      <c r="BQ8">
        <v>0.65102108024067762</v>
      </c>
      <c r="BR8">
        <v>6.8554292650932691</v>
      </c>
      <c r="BS8">
        <v>0.94274672111411217</v>
      </c>
      <c r="BT8">
        <v>6.0963851940397875</v>
      </c>
      <c r="BU8">
        <v>0.33284547710152179</v>
      </c>
      <c r="BV8">
        <v>0</v>
      </c>
      <c r="BW8">
        <v>0</v>
      </c>
      <c r="BX8">
        <v>0.2323100629875923</v>
      </c>
      <c r="BY8">
        <v>0.2094025340938265</v>
      </c>
      <c r="BZ8">
        <v>0.41553330888154738</v>
      </c>
      <c r="CA8">
        <v>0</v>
      </c>
      <c r="CB8">
        <v>0</v>
      </c>
      <c r="CC8">
        <v>0</v>
      </c>
      <c r="CD8">
        <v>0.17787045527449263</v>
      </c>
      <c r="CE8">
        <v>0</v>
      </c>
      <c r="CF8">
        <v>0.29522599296839219</v>
      </c>
      <c r="CG8">
        <v>1.4406999872081403</v>
      </c>
      <c r="CH8">
        <v>17.727888136599482</v>
      </c>
      <c r="CI8">
        <v>1.0594232574614368</v>
      </c>
      <c r="CJ8">
        <v>0.13089831384155717</v>
      </c>
      <c r="CK8">
        <v>0</v>
      </c>
      <c r="CL8">
        <v>0.12808463947105495</v>
      </c>
      <c r="CM8">
        <v>2.5432114066121385E-2</v>
      </c>
      <c r="CN8">
        <v>0.2551398044016025</v>
      </c>
      <c r="CO8">
        <v>0.58753947979256382</v>
      </c>
      <c r="CP8">
        <v>6.9050814526963018</v>
      </c>
      <c r="CQ8">
        <v>0.5361572320953939</v>
      </c>
      <c r="CR8">
        <v>0</v>
      </c>
      <c r="CS8">
        <v>0</v>
      </c>
      <c r="CT8">
        <v>4.8688562247509535E-3</v>
      </c>
      <c r="CU8">
        <v>4.2275406734037964E-2</v>
      </c>
      <c r="CV8">
        <v>0.13382250727989659</v>
      </c>
      <c r="CW8">
        <v>3.170214615498683E-3</v>
      </c>
      <c r="CX8">
        <v>7.2893513524146178E-2</v>
      </c>
      <c r="CY8">
        <v>0.2321063537037337</v>
      </c>
      <c r="CZ8">
        <v>3.4493400250955593</v>
      </c>
      <c r="DA8">
        <v>0.2085184806511847</v>
      </c>
      <c r="DB8">
        <v>0.35692423543463669</v>
      </c>
      <c r="DC8">
        <v>2.9056504114585522E-2</v>
      </c>
      <c r="DD8">
        <v>0.13934167102054765</v>
      </c>
      <c r="DE8">
        <v>0.11913768292517715</v>
      </c>
      <c r="DF8">
        <v>1.2540498997352363</v>
      </c>
      <c r="DG8">
        <v>0.44099178580185133</v>
      </c>
      <c r="DH8">
        <v>1.0083133012359091</v>
      </c>
      <c r="DI8">
        <v>0.29455723336845563</v>
      </c>
      <c r="DJ8">
        <v>1.0778626985691795</v>
      </c>
      <c r="DK8">
        <v>0</v>
      </c>
      <c r="DL8">
        <v>0</v>
      </c>
      <c r="DM8">
        <v>0</v>
      </c>
      <c r="DN8">
        <v>0.79006603115969198</v>
      </c>
      <c r="DO8">
        <v>8.4806185424896458E-2</v>
      </c>
      <c r="DP8">
        <v>0.23931869294370151</v>
      </c>
      <c r="DQ8">
        <v>6.5141347814914416E-2</v>
      </c>
      <c r="DR8">
        <v>0.31040690015277633</v>
      </c>
      <c r="DS8">
        <v>0</v>
      </c>
      <c r="DT8">
        <v>0</v>
      </c>
      <c r="DU8">
        <v>0</v>
      </c>
      <c r="DV8">
        <v>0</v>
      </c>
      <c r="DW8">
        <v>0.13795261116169041</v>
      </c>
      <c r="DX8">
        <v>1.4590453668905954</v>
      </c>
      <c r="DY8">
        <v>0.10650639162389082</v>
      </c>
      <c r="DZ8">
        <v>2.9117017817460272E-2</v>
      </c>
      <c r="EA8">
        <v>3.9270878768797236E-2</v>
      </c>
      <c r="EB8">
        <v>0.25245332139549426</v>
      </c>
      <c r="EC8">
        <v>0</v>
      </c>
      <c r="ED8">
        <v>1.1636455790001752</v>
      </c>
      <c r="EE8">
        <v>9.9524490056059539E-2</v>
      </c>
      <c r="EF8">
        <v>0.54510451025598616</v>
      </c>
      <c r="EG8">
        <v>9.6016874713116609E-2</v>
      </c>
      <c r="EH8">
        <v>0.25048696645905061</v>
      </c>
      <c r="EI8">
        <v>8.0038445210509568E-2</v>
      </c>
      <c r="EJ8">
        <v>1.3380117043953019</v>
      </c>
      <c r="EK8">
        <v>0</v>
      </c>
      <c r="EL8">
        <v>1.0994846399916687</v>
      </c>
      <c r="EM8">
        <v>0.11159196703872319</v>
      </c>
      <c r="EN8">
        <v>3.908430725854084E-2</v>
      </c>
      <c r="EO8">
        <v>0</v>
      </c>
      <c r="EP8">
        <v>7.6468944038261349E-2</v>
      </c>
      <c r="EQ8">
        <v>1.5775586383024762E-2</v>
      </c>
      <c r="ER8">
        <v>0.11761028595060584</v>
      </c>
      <c r="ES8">
        <v>2.8429547524166952E-2</v>
      </c>
      <c r="ET8">
        <v>0.20333195525821934</v>
      </c>
      <c r="EU8">
        <v>0.18806731857474263</v>
      </c>
      <c r="EV8">
        <v>0.88851043332827495</v>
      </c>
      <c r="EW8">
        <v>9.9386442466823863E-2</v>
      </c>
      <c r="EX8">
        <v>2.5739546179780737E-2</v>
      </c>
      <c r="EY8">
        <v>0</v>
      </c>
      <c r="EZ8">
        <v>4.219464339049258E-2</v>
      </c>
      <c r="FA8">
        <v>9.2373313155901127E-3</v>
      </c>
      <c r="FB8">
        <v>6.1366282430399162E-2</v>
      </c>
      <c r="FC8">
        <v>0</v>
      </c>
      <c r="FD8">
        <v>3.5697171115062085E-2</v>
      </c>
      <c r="FE8">
        <v>5.1493105534610631E-2</v>
      </c>
      <c r="FF8">
        <v>0.26318760238822675</v>
      </c>
      <c r="FG8">
        <v>4.9943629624427166E-2</v>
      </c>
      <c r="FH8">
        <v>0.15083044765019454</v>
      </c>
      <c r="FI8">
        <v>2.1835348737852586E-2</v>
      </c>
      <c r="FJ8">
        <v>0.13260900736175546</v>
      </c>
      <c r="FK8">
        <v>1.8314134226743151E-2</v>
      </c>
      <c r="FL8">
        <v>7.4007614741989081E-2</v>
      </c>
      <c r="FM8">
        <v>0.47409992302824117</v>
      </c>
      <c r="FN8">
        <v>2.779036482527165</v>
      </c>
      <c r="FO8">
        <v>0.43527321516422607</v>
      </c>
      <c r="FP8">
        <v>0.15100204098220041</v>
      </c>
      <c r="FQ8">
        <v>0.14324632157650455</v>
      </c>
      <c r="FR8">
        <v>3.3736016952585685E-2</v>
      </c>
      <c r="FS8">
        <v>0</v>
      </c>
      <c r="FT8">
        <v>4.5139364193897809E-2</v>
      </c>
      <c r="FU8">
        <v>1.4209344258536494E-3</v>
      </c>
      <c r="FV8">
        <v>0.20065669569019712</v>
      </c>
      <c r="FW8">
        <v>1.3082282819025524</v>
      </c>
      <c r="FX8">
        <v>1.4264110683437388</v>
      </c>
      <c r="FY8">
        <v>0.20822707333206436</v>
      </c>
      <c r="FZ8">
        <v>0.1607601664635622</v>
      </c>
      <c r="GA8">
        <v>8.1248021938349999E-2</v>
      </c>
      <c r="GB8">
        <v>1.0840304120403934</v>
      </c>
      <c r="GC8">
        <v>0.14638372281392065</v>
      </c>
      <c r="GD8">
        <v>0</v>
      </c>
      <c r="GE8">
        <v>0</v>
      </c>
      <c r="GF8">
        <v>7.0954541431911364E-2</v>
      </c>
      <c r="GG8">
        <v>0.146183536021921</v>
      </c>
      <c r="GH8">
        <v>2.1269529685222589E-2</v>
      </c>
      <c r="GI8">
        <v>8.2984821560379909E-3</v>
      </c>
      <c r="GJ8">
        <v>8.1650119483088326E-2</v>
      </c>
      <c r="GK8">
        <v>3.0475956143294704E-2</v>
      </c>
      <c r="GL8">
        <v>0.32430270461019828</v>
      </c>
      <c r="GM8">
        <v>4.9596951520972668E-2</v>
      </c>
      <c r="GN8">
        <v>7.8299121745450923E-2</v>
      </c>
      <c r="GO8">
        <v>0.49034398044308641</v>
      </c>
      <c r="GP8">
        <v>2.6294562085649784</v>
      </c>
      <c r="GQ8">
        <v>0.73344193589767848</v>
      </c>
      <c r="GR8">
        <v>1.0767064245852502</v>
      </c>
      <c r="GS8">
        <v>0.21274388362782279</v>
      </c>
      <c r="GT8">
        <v>0.17695867230359996</v>
      </c>
      <c r="GU8">
        <v>2.7435354366125167E-2</v>
      </c>
      <c r="GV8">
        <v>3.1012131360844228E-2</v>
      </c>
      <c r="GW8">
        <v>0</v>
      </c>
      <c r="GX8">
        <v>0</v>
      </c>
      <c r="GY8">
        <v>0.10136537558037133</v>
      </c>
      <c r="GZ8">
        <v>0.75917901438043256</v>
      </c>
      <c r="HA8">
        <v>0.10041128686518921</v>
      </c>
      <c r="HB8">
        <v>0.25950711466124632</v>
      </c>
      <c r="HC8">
        <v>3.5490045626523227E-2</v>
      </c>
      <c r="HD8">
        <v>6.1872815305035855E-2</v>
      </c>
      <c r="HE8">
        <v>4.1911285850639926E-2</v>
      </c>
      <c r="HF8">
        <v>0.27154415907957696</v>
      </c>
      <c r="HG8">
        <v>7.4033838105979119E-2</v>
      </c>
      <c r="HH8">
        <v>0.12247583180882933</v>
      </c>
      <c r="HI8">
        <v>1.7742475779045086E-2</v>
      </c>
      <c r="HJ8">
        <v>0</v>
      </c>
      <c r="HK8">
        <v>0</v>
      </c>
      <c r="HL8">
        <v>0</v>
      </c>
      <c r="HM8">
        <v>3.7956871065118925E-3</v>
      </c>
      <c r="HN8">
        <v>0.12894221220117957</v>
      </c>
      <c r="HO8">
        <v>1.9420424407755495E-2</v>
      </c>
      <c r="HP8">
        <v>4.9623094460114536E-2</v>
      </c>
      <c r="HQ8">
        <v>0.59412428058973976</v>
      </c>
      <c r="HR8">
        <v>1.1988024185530264</v>
      </c>
      <c r="HS8">
        <v>0.23167676108022808</v>
      </c>
      <c r="HT8">
        <v>0.2786928310366561</v>
      </c>
      <c r="HU8">
        <v>6.0234960203019099E-2</v>
      </c>
      <c r="HV8">
        <v>8.9773687594744453E-2</v>
      </c>
      <c r="HW8">
        <v>1.9041087263245916E-2</v>
      </c>
      <c r="HX8">
        <v>0</v>
      </c>
      <c r="HY8">
        <v>0</v>
      </c>
      <c r="HZ8">
        <v>0</v>
      </c>
      <c r="IA8">
        <v>0</v>
      </c>
      <c r="IB8">
        <v>1.5120950423839491E-2</v>
      </c>
      <c r="IC8">
        <v>1.4191429413354167E-4</v>
      </c>
      <c r="ID8">
        <v>0</v>
      </c>
      <c r="IE8">
        <v>6.6204100852612063E-3</v>
      </c>
      <c r="IF8">
        <v>7.3453126768100369E-2</v>
      </c>
      <c r="IG8">
        <v>0.27308694002709505</v>
      </c>
      <c r="IH8">
        <v>1.3462856888359369</v>
      </c>
      <c r="II8">
        <v>0.58027717735989937</v>
      </c>
      <c r="IJ8">
        <v>1.6945195364052712</v>
      </c>
      <c r="IK8">
        <v>0.47718718691665757</v>
      </c>
      <c r="IL8">
        <v>0.61046487431310092</v>
      </c>
      <c r="IM8">
        <v>0.14054481645559583</v>
      </c>
      <c r="IN8">
        <v>9.9709654539187592E-2</v>
      </c>
      <c r="IO8">
        <v>1.375627664017804E-2</v>
      </c>
      <c r="IP8">
        <v>4.1535973945805313E-2</v>
      </c>
      <c r="IQ8">
        <v>9.4118187113192628E-3</v>
      </c>
      <c r="IR8">
        <v>0</v>
      </c>
      <c r="IS8">
        <v>7.5115078598261484E-3</v>
      </c>
      <c r="IT8">
        <v>9.9620886904365963E-2</v>
      </c>
      <c r="IU8">
        <v>0.18682169485691116</v>
      </c>
      <c r="IV8">
        <v>1.5910687498184843</v>
      </c>
      <c r="IW8">
        <v>0.50924724140186273</v>
      </c>
      <c r="IX8">
        <v>0.53353187573653937</v>
      </c>
      <c r="IY8">
        <v>1.2231342759017036</v>
      </c>
      <c r="IZ8">
        <v>6.9212630734901124</v>
      </c>
      <c r="JA8">
        <v>1.9130526961886949</v>
      </c>
      <c r="JB8">
        <v>1.2506658215428395</v>
      </c>
      <c r="JC8">
        <v>0.23732599044024402</v>
      </c>
      <c r="JD8">
        <v>0.10261076445531211</v>
      </c>
      <c r="JE8">
        <v>1.0109749919979389E-2</v>
      </c>
      <c r="JF8">
        <v>0</v>
      </c>
      <c r="JG8">
        <v>1.6893572429420194E-3</v>
      </c>
      <c r="JH8">
        <v>3.5873635752987506E-3</v>
      </c>
      <c r="JI8">
        <v>0</v>
      </c>
      <c r="JJ8">
        <v>2.4215127032619767E-3</v>
      </c>
      <c r="JK8">
        <v>1.5430435160925638E-2</v>
      </c>
      <c r="JL8">
        <v>0.39031099381504641</v>
      </c>
      <c r="JM8">
        <v>1.0264967696228391</v>
      </c>
      <c r="JN8">
        <v>14.166295557813145</v>
      </c>
      <c r="JO8" s="7">
        <v>1</v>
      </c>
      <c r="JP8">
        <v>0</v>
      </c>
      <c r="JQ8">
        <v>0</v>
      </c>
      <c r="JR8">
        <v>0</v>
      </c>
      <c r="JS8">
        <v>0</v>
      </c>
      <c r="JT8">
        <v>1</v>
      </c>
      <c r="JU8">
        <v>0</v>
      </c>
      <c r="JV8" s="4">
        <v>0</v>
      </c>
    </row>
    <row r="9" spans="1:282" x14ac:dyDescent="0.25">
      <c r="A9" s="10" t="s">
        <v>11</v>
      </c>
      <c r="B9" s="7">
        <v>4</v>
      </c>
      <c r="C9" t="s">
        <v>55</v>
      </c>
      <c r="D9" s="13" t="s">
        <v>58</v>
      </c>
      <c r="E9">
        <v>0</v>
      </c>
      <c r="F9">
        <v>0</v>
      </c>
      <c r="G9">
        <v>3.8030963736576676E-2</v>
      </c>
      <c r="H9">
        <v>4.2549922604354462</v>
      </c>
      <c r="I9">
        <v>0.43116141968036131</v>
      </c>
      <c r="J9">
        <v>5.0032645663812512E-2</v>
      </c>
      <c r="K9">
        <v>2.7508138228684222E-3</v>
      </c>
      <c r="L9">
        <v>7.3193921906378771E-3</v>
      </c>
      <c r="M9">
        <v>0</v>
      </c>
      <c r="N9">
        <v>6.6611017776282352E-2</v>
      </c>
      <c r="O9">
        <v>2.1606229510259228E-2</v>
      </c>
      <c r="P9">
        <v>2.3795010722791448</v>
      </c>
      <c r="Q9">
        <v>1.2729528388485818</v>
      </c>
      <c r="R9">
        <v>1.4898867099354431</v>
      </c>
      <c r="S9">
        <v>0.75537329266969122</v>
      </c>
      <c r="T9">
        <v>5.5219252549087141</v>
      </c>
      <c r="U9">
        <v>17.05967608228428</v>
      </c>
      <c r="V9">
        <v>13.276959387952092</v>
      </c>
      <c r="W9">
        <v>0.97411344628518926</v>
      </c>
      <c r="X9">
        <v>5.6259851502425559E-2</v>
      </c>
      <c r="Y9">
        <v>1.5919565194683998E-2</v>
      </c>
      <c r="Z9">
        <v>0</v>
      </c>
      <c r="AA9">
        <v>0</v>
      </c>
      <c r="AB9">
        <v>0</v>
      </c>
      <c r="AC9">
        <v>3.0299672219992892E-2</v>
      </c>
      <c r="AD9">
        <v>3.6609132610626549</v>
      </c>
      <c r="AE9">
        <v>0.19877311745307499</v>
      </c>
      <c r="AF9">
        <v>1.638433062898736</v>
      </c>
      <c r="AG9">
        <v>5.1218716145104523E-2</v>
      </c>
      <c r="AH9">
        <v>0</v>
      </c>
      <c r="AI9">
        <v>0.4872628052944688</v>
      </c>
      <c r="AJ9">
        <v>0.92351260935459956</v>
      </c>
      <c r="AK9">
        <v>0.19425970771426113</v>
      </c>
      <c r="AL9">
        <v>0.26803481201776591</v>
      </c>
      <c r="AM9">
        <v>2.9237332141657348</v>
      </c>
      <c r="AN9">
        <v>100</v>
      </c>
      <c r="AO9">
        <v>3.6616198157575286</v>
      </c>
      <c r="AP9">
        <v>0.90954507705423782</v>
      </c>
      <c r="AQ9">
        <v>0.30425200539144792</v>
      </c>
      <c r="AR9">
        <v>8.0712775674191484</v>
      </c>
      <c r="AS9">
        <v>0.4187780210276203</v>
      </c>
      <c r="AT9">
        <v>1.5806292603211252</v>
      </c>
      <c r="AU9">
        <v>0.77472419306947049</v>
      </c>
      <c r="AV9">
        <v>4.5595453543096971</v>
      </c>
      <c r="AW9">
        <v>0.58271172068910559</v>
      </c>
      <c r="AX9">
        <v>1.6500910444861405</v>
      </c>
      <c r="AY9">
        <v>0.12150923393143383</v>
      </c>
      <c r="AZ9">
        <v>0.71824034195629716</v>
      </c>
      <c r="BA9">
        <v>0</v>
      </c>
      <c r="BB9">
        <v>0.92373903142765412</v>
      </c>
      <c r="BC9">
        <v>9.6734568081902672E-2</v>
      </c>
      <c r="BD9">
        <v>0</v>
      </c>
      <c r="BE9">
        <v>0.13490456552472174</v>
      </c>
      <c r="BF9">
        <v>3.3890004797073985</v>
      </c>
      <c r="BG9">
        <v>0.18195511357881958</v>
      </c>
      <c r="BH9">
        <v>0.437584652546404</v>
      </c>
      <c r="BI9">
        <v>0.10090657246942367</v>
      </c>
      <c r="BJ9">
        <v>0.25898324316180971</v>
      </c>
      <c r="BK9">
        <v>0.12217237590880087</v>
      </c>
      <c r="BL9">
        <v>1.7073156452058518</v>
      </c>
      <c r="BM9">
        <v>0</v>
      </c>
      <c r="BN9">
        <v>0</v>
      </c>
      <c r="BO9">
        <v>0</v>
      </c>
      <c r="BP9">
        <v>10.404346540638642</v>
      </c>
      <c r="BQ9">
        <v>0.6237248411763503</v>
      </c>
      <c r="BR9">
        <v>7.3071240365385339</v>
      </c>
      <c r="BS9">
        <v>1.0102549963218712</v>
      </c>
      <c r="BT9">
        <v>6.0560205276298094</v>
      </c>
      <c r="BU9">
        <v>0.33583348570523058</v>
      </c>
      <c r="BV9">
        <v>0</v>
      </c>
      <c r="BW9">
        <v>0</v>
      </c>
      <c r="BX9">
        <v>0.18271746067858419</v>
      </c>
      <c r="BY9">
        <v>0.34055797328540049</v>
      </c>
      <c r="BZ9">
        <v>1.0926586097490671</v>
      </c>
      <c r="CA9">
        <v>0</v>
      </c>
      <c r="CB9">
        <v>0</v>
      </c>
      <c r="CC9">
        <v>6.6545601892809655E-2</v>
      </c>
      <c r="CD9">
        <v>0.1494032807755227</v>
      </c>
      <c r="CE9">
        <v>0</v>
      </c>
      <c r="CF9">
        <v>0.20163344398107128</v>
      </c>
      <c r="CG9">
        <v>1.4236445118572092</v>
      </c>
      <c r="CH9">
        <v>17.019186944196289</v>
      </c>
      <c r="CI9">
        <v>1.0620181438217724</v>
      </c>
      <c r="CJ9">
        <v>0.12188734412549433</v>
      </c>
      <c r="CK9">
        <v>0</v>
      </c>
      <c r="CL9">
        <v>0.17430450919924964</v>
      </c>
      <c r="CM9">
        <v>0</v>
      </c>
      <c r="CN9">
        <v>0.18822501459536539</v>
      </c>
      <c r="CO9">
        <v>0.52847097497671969</v>
      </c>
      <c r="CP9">
        <v>6.3511559442057059</v>
      </c>
      <c r="CQ9">
        <v>0.46849805525995247</v>
      </c>
      <c r="CR9">
        <v>0</v>
      </c>
      <c r="CS9">
        <v>0</v>
      </c>
      <c r="CT9">
        <v>0</v>
      </c>
      <c r="CU9">
        <v>5.4944601109099711E-2</v>
      </c>
      <c r="CV9">
        <v>0.13513144643844463</v>
      </c>
      <c r="CW9">
        <v>8.0349903758981517E-3</v>
      </c>
      <c r="CX9">
        <v>8.4319539884018996E-2</v>
      </c>
      <c r="CY9">
        <v>0.20761416993728762</v>
      </c>
      <c r="CZ9">
        <v>3.0688092294199674</v>
      </c>
      <c r="DA9">
        <v>0.21872274316555551</v>
      </c>
      <c r="DB9">
        <v>0.35336517729892203</v>
      </c>
      <c r="DC9">
        <v>2.6964455820081314E-2</v>
      </c>
      <c r="DD9">
        <v>0.16310189828449023</v>
      </c>
      <c r="DE9">
        <v>0.10897937620606174</v>
      </c>
      <c r="DF9">
        <v>1.3055177983979913</v>
      </c>
      <c r="DG9">
        <v>0.44660719471987947</v>
      </c>
      <c r="DH9">
        <v>0.91580390206292173</v>
      </c>
      <c r="DI9">
        <v>0.28925147509759286</v>
      </c>
      <c r="DJ9">
        <v>1.0771594963734525</v>
      </c>
      <c r="DK9">
        <v>0</v>
      </c>
      <c r="DL9">
        <v>0</v>
      </c>
      <c r="DM9">
        <v>0</v>
      </c>
      <c r="DN9">
        <v>0.85664286755559527</v>
      </c>
      <c r="DO9">
        <v>9.879158057728181E-2</v>
      </c>
      <c r="DP9">
        <v>0.21940192294821587</v>
      </c>
      <c r="DQ9">
        <v>6.7311890396936955E-2</v>
      </c>
      <c r="DR9">
        <v>0.33979039500315089</v>
      </c>
      <c r="DS9">
        <v>0</v>
      </c>
      <c r="DT9">
        <v>0</v>
      </c>
      <c r="DU9">
        <v>0</v>
      </c>
      <c r="DV9">
        <v>0</v>
      </c>
      <c r="DW9">
        <v>0.11506593777400959</v>
      </c>
      <c r="DX9">
        <v>1.339168413433242</v>
      </c>
      <c r="DY9">
        <v>8.7990668943531622E-2</v>
      </c>
      <c r="DZ9">
        <v>4.4883344464043344E-2</v>
      </c>
      <c r="EA9">
        <v>5.7859400881773729E-2</v>
      </c>
      <c r="EB9">
        <v>0.52819141275663339</v>
      </c>
      <c r="EC9">
        <v>0.66209918264607859</v>
      </c>
      <c r="ED9">
        <v>1.2032569144508063</v>
      </c>
      <c r="EE9">
        <v>0.1348824840034028</v>
      </c>
      <c r="EF9">
        <v>0.54210922832830555</v>
      </c>
      <c r="EG9">
        <v>8.7735939062978927E-2</v>
      </c>
      <c r="EH9">
        <v>0.19587199984516176</v>
      </c>
      <c r="EI9">
        <v>0</v>
      </c>
      <c r="EJ9">
        <v>1.138094669165679</v>
      </c>
      <c r="EK9">
        <v>0</v>
      </c>
      <c r="EL9">
        <v>1.2922239592477565</v>
      </c>
      <c r="EM9">
        <v>8.8354912669473748E-2</v>
      </c>
      <c r="EN9">
        <v>9.2608994795127433E-3</v>
      </c>
      <c r="EO9">
        <v>0</v>
      </c>
      <c r="EP9">
        <v>8.7706816367628504E-2</v>
      </c>
      <c r="EQ9">
        <v>0</v>
      </c>
      <c r="ER9">
        <v>0.10588893926116844</v>
      </c>
      <c r="ES9">
        <v>3.2543980313353191E-2</v>
      </c>
      <c r="ET9">
        <v>0.21516030497353753</v>
      </c>
      <c r="EU9">
        <v>0.17633901620138878</v>
      </c>
      <c r="EV9">
        <v>0.82742046236754008</v>
      </c>
      <c r="EW9">
        <v>8.8197765816199827E-2</v>
      </c>
      <c r="EX9">
        <v>2.7049397787250681E-2</v>
      </c>
      <c r="EY9">
        <v>0</v>
      </c>
      <c r="EZ9">
        <v>3.5877813382005345E-2</v>
      </c>
      <c r="FA9">
        <v>7.2654027700096869E-3</v>
      </c>
      <c r="FB9">
        <v>4.3089642700791297E-2</v>
      </c>
      <c r="FC9">
        <v>1.8107068970293237E-3</v>
      </c>
      <c r="FD9">
        <v>2.6838522597049223E-2</v>
      </c>
      <c r="FE9">
        <v>5.2477141111653421E-2</v>
      </c>
      <c r="FF9">
        <v>0.27106548060520069</v>
      </c>
      <c r="FG9">
        <v>5.3914093443293828E-2</v>
      </c>
      <c r="FH9">
        <v>0.14337547267120801</v>
      </c>
      <c r="FI9">
        <v>1.9512202200482824E-2</v>
      </c>
      <c r="FJ9">
        <v>0.11992966655033463</v>
      </c>
      <c r="FK9">
        <v>1.2343147449357628E-2</v>
      </c>
      <c r="FL9">
        <v>3.5635580717538404E-2</v>
      </c>
      <c r="FM9">
        <v>0.49111010305623848</v>
      </c>
      <c r="FN9">
        <v>2.7939835982853576</v>
      </c>
      <c r="FO9">
        <v>0.44510839960598747</v>
      </c>
      <c r="FP9">
        <v>0.1599848190402651</v>
      </c>
      <c r="FQ9">
        <v>0.17776640999775831</v>
      </c>
      <c r="FR9">
        <v>3.9501156856978172E-2</v>
      </c>
      <c r="FS9">
        <v>8.5655755234756367E-3</v>
      </c>
      <c r="FT9">
        <v>3.3982585421696035E-2</v>
      </c>
      <c r="FU9">
        <v>0</v>
      </c>
      <c r="FV9">
        <v>0.19945952650168666</v>
      </c>
      <c r="FW9">
        <v>1.244834196010693</v>
      </c>
      <c r="FX9">
        <v>1.3279142216286164</v>
      </c>
      <c r="FY9">
        <v>0.19329749608920627</v>
      </c>
      <c r="FZ9">
        <v>0.11983695997286557</v>
      </c>
      <c r="GA9">
        <v>6.6150375802920186E-2</v>
      </c>
      <c r="GB9">
        <v>0.75887070807169998</v>
      </c>
      <c r="GC9">
        <v>7.6380078696900139E-2</v>
      </c>
      <c r="GD9">
        <v>0</v>
      </c>
      <c r="GE9">
        <v>0</v>
      </c>
      <c r="GF9">
        <v>9.4575805257938073E-2</v>
      </c>
      <c r="GG9">
        <v>0.16396097440206617</v>
      </c>
      <c r="GH9">
        <v>1.3011953775872238E-2</v>
      </c>
      <c r="GI9">
        <v>1.4699422967198984E-2</v>
      </c>
      <c r="GJ9">
        <v>7.1153067958168698E-2</v>
      </c>
      <c r="GK9">
        <v>2.2038735304826047E-2</v>
      </c>
      <c r="GL9">
        <v>0.34469245647664448</v>
      </c>
      <c r="GM9">
        <v>5.509563204045393E-2</v>
      </c>
      <c r="GN9">
        <v>5.8447883440279555E-2</v>
      </c>
      <c r="GO9">
        <v>0.55639115518441928</v>
      </c>
      <c r="GP9">
        <v>2.8092835456243628</v>
      </c>
      <c r="GQ9">
        <v>0.80068334902035687</v>
      </c>
      <c r="GR9">
        <v>1.1830535197930485</v>
      </c>
      <c r="GS9">
        <v>0.26083613563444069</v>
      </c>
      <c r="GT9">
        <v>0.17010114579802077</v>
      </c>
      <c r="GU9">
        <v>2.7909911093258254E-2</v>
      </c>
      <c r="GV9">
        <v>4.3277063413834499E-2</v>
      </c>
      <c r="GW9">
        <v>8.7865632783787524E-4</v>
      </c>
      <c r="GX9">
        <v>0</v>
      </c>
      <c r="GY9">
        <v>0.10572004526544732</v>
      </c>
      <c r="GZ9">
        <v>0.72416220154866939</v>
      </c>
      <c r="HA9">
        <v>9.2381208184670452E-2</v>
      </c>
      <c r="HB9">
        <v>0.26686705420242796</v>
      </c>
      <c r="HC9">
        <v>3.0833770141729736E-2</v>
      </c>
      <c r="HD9">
        <v>6.1960059034771565E-2</v>
      </c>
      <c r="HE9">
        <v>5.7652023444617694E-2</v>
      </c>
      <c r="HF9">
        <v>0.36266188380828307</v>
      </c>
      <c r="HG9">
        <v>9.5790011443097928E-2</v>
      </c>
      <c r="HH9">
        <v>0.14041462003652927</v>
      </c>
      <c r="HI9">
        <v>2.0293548304807101E-2</v>
      </c>
      <c r="HJ9">
        <v>0</v>
      </c>
      <c r="HK9">
        <v>0</v>
      </c>
      <c r="HL9">
        <v>0</v>
      </c>
      <c r="HM9">
        <v>0</v>
      </c>
      <c r="HN9">
        <v>0.11991785007765171</v>
      </c>
      <c r="HO9">
        <v>1.9000199403325015E-2</v>
      </c>
      <c r="HP9">
        <v>3.2897265055414335E-2</v>
      </c>
      <c r="HQ9">
        <v>0.61302020709791238</v>
      </c>
      <c r="HR9">
        <v>1.2080174250302624</v>
      </c>
      <c r="HS9">
        <v>0.24636048357039661</v>
      </c>
      <c r="HT9">
        <v>0.2549661148107682</v>
      </c>
      <c r="HU9">
        <v>5.7985019791395101E-2</v>
      </c>
      <c r="HV9">
        <v>8.4543589869722574E-2</v>
      </c>
      <c r="HW9">
        <v>8.586886851473673E-3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6.7340074623737046E-3</v>
      </c>
      <c r="IF9">
        <v>7.8386613688099779E-2</v>
      </c>
      <c r="IG9">
        <v>0.27522303557322914</v>
      </c>
      <c r="IH9">
        <v>1.2973495412860903</v>
      </c>
      <c r="II9">
        <v>0.59275984048063535</v>
      </c>
      <c r="IJ9">
        <v>1.7626555999111704</v>
      </c>
      <c r="IK9">
        <v>0.49244209128990674</v>
      </c>
      <c r="IL9">
        <v>0.67032333682235301</v>
      </c>
      <c r="IM9">
        <v>0.15307600611804517</v>
      </c>
      <c r="IN9">
        <v>0.10535446194045336</v>
      </c>
      <c r="IO9">
        <v>1.1986521404108637E-2</v>
      </c>
      <c r="IP9">
        <v>4.6017026575808757E-2</v>
      </c>
      <c r="IQ9">
        <v>0</v>
      </c>
      <c r="IR9">
        <v>0</v>
      </c>
      <c r="IS9">
        <v>3.6081303398989872E-3</v>
      </c>
      <c r="IT9">
        <v>0.11210425933854759</v>
      </c>
      <c r="IU9">
        <v>0.1844607626214381</v>
      </c>
      <c r="IV9">
        <v>1.4789078089200141</v>
      </c>
      <c r="IW9">
        <v>0.50404841195639094</v>
      </c>
      <c r="IX9">
        <v>0.5061243315596079</v>
      </c>
      <c r="IY9">
        <v>1.3038225273935111</v>
      </c>
      <c r="IZ9">
        <v>7.0728302580067206</v>
      </c>
      <c r="JA9">
        <v>1.9762411508510431</v>
      </c>
      <c r="JB9">
        <v>1.309308328966458</v>
      </c>
      <c r="JC9">
        <v>0.26866276254240917</v>
      </c>
      <c r="JD9">
        <v>9.2835176345256218E-2</v>
      </c>
      <c r="JE9">
        <v>1.5769912165894007E-2</v>
      </c>
      <c r="JF9">
        <v>0</v>
      </c>
      <c r="JG9">
        <v>4.2554776045618655E-3</v>
      </c>
      <c r="JH9">
        <v>1.6889879669937809E-3</v>
      </c>
      <c r="JI9">
        <v>0</v>
      </c>
      <c r="JJ9">
        <v>5.1821906599033222E-4</v>
      </c>
      <c r="JK9">
        <v>2.1297719792921336E-2</v>
      </c>
      <c r="JL9">
        <v>0.38484495379545175</v>
      </c>
      <c r="JM9">
        <v>1.0898848877677489</v>
      </c>
      <c r="JN9">
        <v>14.053135647527011</v>
      </c>
      <c r="JO9" s="7">
        <v>1</v>
      </c>
      <c r="JP9">
        <v>0</v>
      </c>
      <c r="JQ9">
        <v>0</v>
      </c>
      <c r="JR9">
        <v>0</v>
      </c>
      <c r="JS9">
        <v>0</v>
      </c>
      <c r="JT9">
        <v>1</v>
      </c>
      <c r="JU9">
        <v>0</v>
      </c>
      <c r="JV9" s="4">
        <v>0</v>
      </c>
    </row>
    <row r="10" spans="1:282" x14ac:dyDescent="0.25">
      <c r="A10" s="10" t="s">
        <v>12</v>
      </c>
      <c r="B10" s="7">
        <v>4</v>
      </c>
      <c r="C10" t="s">
        <v>55</v>
      </c>
      <c r="D10" s="13" t="s">
        <v>58</v>
      </c>
      <c r="E10">
        <v>2.862252020531612E-3</v>
      </c>
      <c r="F10">
        <v>0</v>
      </c>
      <c r="G10">
        <v>3.6117062781971736E-2</v>
      </c>
      <c r="H10">
        <v>3.8213489236250187</v>
      </c>
      <c r="I10">
        <v>0.38503066214385284</v>
      </c>
      <c r="J10">
        <v>4.2440280227929589E-2</v>
      </c>
      <c r="K10">
        <v>2.2155525397795674E-3</v>
      </c>
      <c r="L10">
        <v>1.0699555293252035E-2</v>
      </c>
      <c r="M10">
        <v>3.5243936979030377E-3</v>
      </c>
      <c r="N10">
        <v>0.41061871175538939</v>
      </c>
      <c r="O10">
        <v>3.659492754099597E-2</v>
      </c>
      <c r="P10">
        <v>2.9275720485124377</v>
      </c>
      <c r="Q10">
        <v>1.5731329212954617</v>
      </c>
      <c r="R10">
        <v>6.3812895195592931</v>
      </c>
      <c r="S10">
        <v>0.92645330256147262</v>
      </c>
      <c r="T10">
        <v>7.4946148893231666</v>
      </c>
      <c r="U10">
        <v>17.223085562229741</v>
      </c>
      <c r="V10">
        <v>16.214359442724582</v>
      </c>
      <c r="W10">
        <v>1.1894503075413665</v>
      </c>
      <c r="X10">
        <v>7.3745678651935709E-2</v>
      </c>
      <c r="Y10">
        <v>2.1779340051663626E-2</v>
      </c>
      <c r="Z10">
        <v>2.8090445025142814E-2</v>
      </c>
      <c r="AA10">
        <v>3.9262466489236886E-3</v>
      </c>
      <c r="AB10">
        <v>0.42551074976702213</v>
      </c>
      <c r="AC10">
        <v>7.7938262658340363E-2</v>
      </c>
      <c r="AD10">
        <v>4.5162805471587726</v>
      </c>
      <c r="AE10">
        <v>0.27241352728649171</v>
      </c>
      <c r="AF10">
        <v>2.1198683062554808</v>
      </c>
      <c r="AG10">
        <v>0.11835382426968666</v>
      </c>
      <c r="AH10">
        <v>0</v>
      </c>
      <c r="AI10">
        <v>0.58712227884454737</v>
      </c>
      <c r="AJ10">
        <v>1.8104444847519179</v>
      </c>
      <c r="AK10">
        <v>0.22451698899623107</v>
      </c>
      <c r="AL10">
        <v>0.30095092992540262</v>
      </c>
      <c r="AM10">
        <v>2.7562167228957284</v>
      </c>
      <c r="AN10">
        <v>100</v>
      </c>
      <c r="AO10">
        <v>3.78607333162015</v>
      </c>
      <c r="AP10">
        <v>1.2398600831579982</v>
      </c>
      <c r="AQ10">
        <v>0.44245487062796696</v>
      </c>
      <c r="AR10">
        <v>9.473510752260534</v>
      </c>
      <c r="AS10">
        <v>0.58621177364771249</v>
      </c>
      <c r="AT10">
        <v>2.1370042559240177</v>
      </c>
      <c r="AU10">
        <v>0.84239298494430959</v>
      </c>
      <c r="AV10">
        <v>4.7816727648444308</v>
      </c>
      <c r="AW10">
        <v>0.60167546810640737</v>
      </c>
      <c r="AX10">
        <v>2.0678173125311359</v>
      </c>
      <c r="AY10">
        <v>0.14807863661044393</v>
      </c>
      <c r="AZ10">
        <v>0.8229983642307318</v>
      </c>
      <c r="BA10">
        <v>0</v>
      </c>
      <c r="BB10">
        <v>0</v>
      </c>
      <c r="BC10">
        <v>7.1903536379534255E-2</v>
      </c>
      <c r="BD10">
        <v>0.67403728664278106</v>
      </c>
      <c r="BE10">
        <v>0.26528638541888316</v>
      </c>
      <c r="BF10">
        <v>3.7978459608155282</v>
      </c>
      <c r="BG10">
        <v>0.20650169820640199</v>
      </c>
      <c r="BH10">
        <v>0.46377677406954132</v>
      </c>
      <c r="BI10">
        <v>0.13332483717228169</v>
      </c>
      <c r="BJ10">
        <v>0.23207107311754047</v>
      </c>
      <c r="BK10">
        <v>0.13860960668062397</v>
      </c>
      <c r="BL10">
        <v>2.0110394607887496</v>
      </c>
      <c r="BM10">
        <v>0.24782609254476642</v>
      </c>
      <c r="BN10">
        <v>3.4045219580603643</v>
      </c>
      <c r="BO10">
        <v>0.93399390760410173</v>
      </c>
      <c r="BP10">
        <v>13.737739482775266</v>
      </c>
      <c r="BQ10">
        <v>1.1616818885376219</v>
      </c>
      <c r="BR10">
        <v>9.0405351529986095</v>
      </c>
      <c r="BS10">
        <v>1.2054700612307867</v>
      </c>
      <c r="BT10">
        <v>7.2786202522193646</v>
      </c>
      <c r="BU10">
        <v>0.42205203676231928</v>
      </c>
      <c r="BV10">
        <v>4.8115038178829644E-2</v>
      </c>
      <c r="BW10">
        <v>2.5993708580731446E-2</v>
      </c>
      <c r="BX10">
        <v>0.29865473477045063</v>
      </c>
      <c r="BY10">
        <v>0.19343003534947367</v>
      </c>
      <c r="BZ10">
        <v>7.617974159765184E-2</v>
      </c>
      <c r="CA10">
        <v>0</v>
      </c>
      <c r="CB10">
        <v>0</v>
      </c>
      <c r="CC10">
        <v>0</v>
      </c>
      <c r="CD10">
        <v>0.32192855535798387</v>
      </c>
      <c r="CE10">
        <v>4.9146303630277242E-2</v>
      </c>
      <c r="CF10">
        <v>0.47772524046049863</v>
      </c>
      <c r="CG10">
        <v>1.7680194789017174</v>
      </c>
      <c r="CH10">
        <v>21.551424761495131</v>
      </c>
      <c r="CI10">
        <v>1.3589801898298945</v>
      </c>
      <c r="CJ10">
        <v>0.21282894060957355</v>
      </c>
      <c r="CK10">
        <v>3.0777636427560547E-2</v>
      </c>
      <c r="CL10">
        <v>0.17822356992844235</v>
      </c>
      <c r="CM10">
        <v>5.1293835561763673E-2</v>
      </c>
      <c r="CN10">
        <v>0.38609833688273343</v>
      </c>
      <c r="CO10">
        <v>0.66639746577836301</v>
      </c>
      <c r="CP10">
        <v>7.7560809861779072</v>
      </c>
      <c r="CQ10">
        <v>0.82416152541521071</v>
      </c>
      <c r="CR10">
        <v>0.57215049971730525</v>
      </c>
      <c r="CS10">
        <v>5.3389242555007051E-2</v>
      </c>
      <c r="CT10">
        <v>7.2067026439979073E-2</v>
      </c>
      <c r="CU10">
        <v>6.5299832298158389E-2</v>
      </c>
      <c r="CV10">
        <v>0.18044326141502073</v>
      </c>
      <c r="CW10">
        <v>1.9615803952679669E-2</v>
      </c>
      <c r="CX10">
        <v>0.11846510906473481</v>
      </c>
      <c r="CY10">
        <v>0.30311379723905191</v>
      </c>
      <c r="CZ10">
        <v>3.8585172133338199</v>
      </c>
      <c r="DA10">
        <v>0.26184258437931662</v>
      </c>
      <c r="DB10">
        <v>0.43230834192593454</v>
      </c>
      <c r="DC10">
        <v>6.7019598065376135E-2</v>
      </c>
      <c r="DD10">
        <v>0.21019860145013891</v>
      </c>
      <c r="DE10">
        <v>0.17385145140521985</v>
      </c>
      <c r="DF10">
        <v>1.7377472535743834</v>
      </c>
      <c r="DG10">
        <v>0.46994509766058962</v>
      </c>
      <c r="DH10">
        <v>1.1858500058980861</v>
      </c>
      <c r="DI10">
        <v>0.36168587884176728</v>
      </c>
      <c r="DJ10">
        <v>1.3752489834503185</v>
      </c>
      <c r="DK10">
        <v>0</v>
      </c>
      <c r="DL10">
        <v>0</v>
      </c>
      <c r="DM10">
        <v>0</v>
      </c>
      <c r="DN10">
        <v>0.91534310798920659</v>
      </c>
      <c r="DO10">
        <v>9.8039057805794846E-2</v>
      </c>
      <c r="DP10">
        <v>0.29765586382629955</v>
      </c>
      <c r="DQ10">
        <v>8.4125235641631643E-2</v>
      </c>
      <c r="DR10">
        <v>0.449447194691248</v>
      </c>
      <c r="DS10">
        <v>0</v>
      </c>
      <c r="DT10">
        <v>0</v>
      </c>
      <c r="DU10">
        <v>0</v>
      </c>
      <c r="DV10">
        <v>0</v>
      </c>
      <c r="DW10">
        <v>0.13475134777420789</v>
      </c>
      <c r="DX10">
        <v>1.7985437443795942</v>
      </c>
      <c r="DY10">
        <v>0.16839222910979693</v>
      </c>
      <c r="DZ10">
        <v>9.5325092588798233E-2</v>
      </c>
      <c r="EA10">
        <v>8.7584221148237093E-2</v>
      </c>
      <c r="EB10">
        <v>0.14901564419886282</v>
      </c>
      <c r="EC10">
        <v>0</v>
      </c>
      <c r="ED10">
        <v>0.31273156842977939</v>
      </c>
      <c r="EE10">
        <v>2.2313116555181525E-3</v>
      </c>
      <c r="EF10">
        <v>0.61389256828226446</v>
      </c>
      <c r="EG10">
        <v>0.1154114538167252</v>
      </c>
      <c r="EH10">
        <v>0.46676626605598431</v>
      </c>
      <c r="EI10">
        <v>0.15176072457390727</v>
      </c>
      <c r="EJ10">
        <v>1.5150507789936696</v>
      </c>
      <c r="EK10">
        <v>0.29764212164988285</v>
      </c>
      <c r="EL10">
        <v>1.3003500062270761</v>
      </c>
      <c r="EM10">
        <v>0.18619316704306405</v>
      </c>
      <c r="EN10">
        <v>0.12304658725904129</v>
      </c>
      <c r="EO10">
        <v>4.7792710590979857E-2</v>
      </c>
      <c r="EP10">
        <v>0.12072577529420776</v>
      </c>
      <c r="EQ10">
        <v>2.6716394957017022E-2</v>
      </c>
      <c r="ER10">
        <v>0.19642695667290339</v>
      </c>
      <c r="ES10">
        <v>5.0537133484157636E-2</v>
      </c>
      <c r="ET10">
        <v>0.28868892225776227</v>
      </c>
      <c r="EU10">
        <v>0.17293439155655535</v>
      </c>
      <c r="EV10">
        <v>0.88946196239472786</v>
      </c>
      <c r="EW10">
        <v>0.11017423711724184</v>
      </c>
      <c r="EX10">
        <v>4.5520147353932831E-2</v>
      </c>
      <c r="EY10">
        <v>7.3013005878314772E-3</v>
      </c>
      <c r="EZ10">
        <v>5.4174371871262623E-2</v>
      </c>
      <c r="FA10">
        <v>9.5906457025000842E-3</v>
      </c>
      <c r="FB10">
        <v>7.2822280383980129E-2</v>
      </c>
      <c r="FC10">
        <v>9.1658282893997151E-3</v>
      </c>
      <c r="FD10">
        <v>4.9252150672018873E-2</v>
      </c>
      <c r="FE10">
        <v>5.9549764475268073E-2</v>
      </c>
      <c r="FF10">
        <v>0.19995012909789689</v>
      </c>
      <c r="FG10">
        <v>6.1416302795712599E-2</v>
      </c>
      <c r="FH10">
        <v>0.21445193794402873</v>
      </c>
      <c r="FI10">
        <v>4.0424990849361166E-2</v>
      </c>
      <c r="FJ10">
        <v>0.21775075172117594</v>
      </c>
      <c r="FK10">
        <v>3.6385331860926587E-2</v>
      </c>
      <c r="FL10">
        <v>0.11175132093823904</v>
      </c>
      <c r="FM10">
        <v>0.49897857427506676</v>
      </c>
      <c r="FN10">
        <v>2.8474004074686206</v>
      </c>
      <c r="FO10">
        <v>0.44861261308262296</v>
      </c>
      <c r="FP10">
        <v>0.19407121337323455</v>
      </c>
      <c r="FQ10">
        <v>0.16156273677568242</v>
      </c>
      <c r="FR10">
        <v>4.4163070438651655E-2</v>
      </c>
      <c r="FS10">
        <v>1.0058704117721362E-3</v>
      </c>
      <c r="FT10">
        <v>7.1565063746332563E-2</v>
      </c>
      <c r="FU10">
        <v>5.001612295174789E-3</v>
      </c>
      <c r="FV10">
        <v>0.2559080364394804</v>
      </c>
      <c r="FW10">
        <v>1.5871601586639157</v>
      </c>
      <c r="FX10">
        <v>1.7383057708196632</v>
      </c>
      <c r="FY10">
        <v>0.25658796065326789</v>
      </c>
      <c r="FZ10">
        <v>0.16966577032138269</v>
      </c>
      <c r="GA10">
        <v>7.7750631820895214E-2</v>
      </c>
      <c r="GB10">
        <v>1.0305358277074401</v>
      </c>
      <c r="GC10">
        <v>0.14843291845602771</v>
      </c>
      <c r="GD10">
        <v>5.2562950404600461E-3</v>
      </c>
      <c r="GE10">
        <v>0</v>
      </c>
      <c r="GF10">
        <v>0.13231117627712033</v>
      </c>
      <c r="GG10">
        <v>0.21835646960573091</v>
      </c>
      <c r="GH10">
        <v>4.6487883590444264E-2</v>
      </c>
      <c r="GI10">
        <v>7.4400932527268846E-3</v>
      </c>
      <c r="GJ10">
        <v>0.13754913483218709</v>
      </c>
      <c r="GK10">
        <v>3.9414281010905251E-2</v>
      </c>
      <c r="GL10">
        <v>0.40749740578754184</v>
      </c>
      <c r="GM10">
        <v>7.4394981216739875E-2</v>
      </c>
      <c r="GN10">
        <v>9.4830419169400521E-2</v>
      </c>
      <c r="GO10">
        <v>0.56484710138817973</v>
      </c>
      <c r="GP10">
        <v>2.7712977568922379</v>
      </c>
      <c r="GQ10">
        <v>0.77074258804268481</v>
      </c>
      <c r="GR10">
        <v>1.0734171772399308</v>
      </c>
      <c r="GS10">
        <v>0.23932026300395542</v>
      </c>
      <c r="GT10">
        <v>0.18699008958076307</v>
      </c>
      <c r="GU10">
        <v>2.9895112202728412E-2</v>
      </c>
      <c r="GV10">
        <v>1.9886262021052609E-2</v>
      </c>
      <c r="GW10">
        <v>3.5727364436209611E-3</v>
      </c>
      <c r="GX10">
        <v>2.2399501805961189E-2</v>
      </c>
      <c r="GY10">
        <v>0.13330920535177526</v>
      </c>
      <c r="GZ10">
        <v>0.96788681450519887</v>
      </c>
      <c r="HA10">
        <v>0.13899287529566326</v>
      </c>
      <c r="HB10">
        <v>0.36750468518681412</v>
      </c>
      <c r="HC10">
        <v>5.7051455645846551E-2</v>
      </c>
      <c r="HD10">
        <v>8.4090447585153702E-2</v>
      </c>
      <c r="HE10">
        <v>3.9752949775731738E-2</v>
      </c>
      <c r="HF10">
        <v>0.32692702829415937</v>
      </c>
      <c r="HG10">
        <v>9.1684371225237649E-2</v>
      </c>
      <c r="HH10">
        <v>0.13214953461168805</v>
      </c>
      <c r="HI10">
        <v>1.4186352209317283E-2</v>
      </c>
      <c r="HJ10">
        <v>1.3366317916274087E-2</v>
      </c>
      <c r="HK10">
        <v>2.330989355134482E-3</v>
      </c>
      <c r="HL10">
        <v>1.3810316807554365E-2</v>
      </c>
      <c r="HM10">
        <v>6.8242455919743164E-2</v>
      </c>
      <c r="HN10">
        <v>0.14585030781433761</v>
      </c>
      <c r="HO10">
        <v>1.9246278516464262E-2</v>
      </c>
      <c r="HP10">
        <v>5.5915183286404962E-2</v>
      </c>
      <c r="HQ10">
        <v>0.76731803742057214</v>
      </c>
      <c r="HR10">
        <v>1.5696035082703383</v>
      </c>
      <c r="HS10">
        <v>0.26885788646356101</v>
      </c>
      <c r="HT10">
        <v>0.31594300684900134</v>
      </c>
      <c r="HU10">
        <v>7.3685065578262515E-2</v>
      </c>
      <c r="HV10">
        <v>0.10417878609398658</v>
      </c>
      <c r="HW10">
        <v>2.3348815516203204E-2</v>
      </c>
      <c r="HX10">
        <v>0</v>
      </c>
      <c r="HY10">
        <v>0</v>
      </c>
      <c r="HZ10">
        <v>0</v>
      </c>
      <c r="IA10">
        <v>3.2435127020932187E-3</v>
      </c>
      <c r="IB10">
        <v>1.434150260938181E-2</v>
      </c>
      <c r="IC10">
        <v>3.5431705647537292E-4</v>
      </c>
      <c r="ID10">
        <v>0</v>
      </c>
      <c r="IE10">
        <v>9.4470489695346795E-3</v>
      </c>
      <c r="IF10">
        <v>7.5739095720664812E-2</v>
      </c>
      <c r="IG10">
        <v>0.25674278138780871</v>
      </c>
      <c r="IH10">
        <v>1.2711488236573738</v>
      </c>
      <c r="II10">
        <v>0.56357949845318478</v>
      </c>
      <c r="IJ10">
        <v>1.795910653157216</v>
      </c>
      <c r="IK10">
        <v>0.50103508870565283</v>
      </c>
      <c r="IL10">
        <v>0.66266354913298287</v>
      </c>
      <c r="IM10">
        <v>0.13686376820917323</v>
      </c>
      <c r="IN10">
        <v>0.12859547448550904</v>
      </c>
      <c r="IO10">
        <v>2.1431005245823285E-2</v>
      </c>
      <c r="IP10">
        <v>6.3215020498757907E-2</v>
      </c>
      <c r="IQ10">
        <v>4.8626957010287604E-3</v>
      </c>
      <c r="IR10">
        <v>0</v>
      </c>
      <c r="IS10">
        <v>1.094581808793635E-2</v>
      </c>
      <c r="IT10">
        <v>0.14318465342692377</v>
      </c>
      <c r="IU10">
        <v>0.17265466065215301</v>
      </c>
      <c r="IV10">
        <v>1.4338094939018393</v>
      </c>
      <c r="IW10">
        <v>0.44407031925186424</v>
      </c>
      <c r="IX10">
        <v>0.46762182734882984</v>
      </c>
      <c r="IY10">
        <v>1.0604193369430739</v>
      </c>
      <c r="IZ10">
        <v>6.4550405655269367</v>
      </c>
      <c r="JA10">
        <v>1.8008362848456532</v>
      </c>
      <c r="JB10">
        <v>1.2084718563476566</v>
      </c>
      <c r="JC10">
        <v>0.25068103749567433</v>
      </c>
      <c r="JD10">
        <v>0.10209589351498069</v>
      </c>
      <c r="JE10">
        <v>9.955427697847968E-3</v>
      </c>
      <c r="JF10">
        <v>4.6391769495156459E-3</v>
      </c>
      <c r="JG10">
        <v>6.1976365360660495E-3</v>
      </c>
      <c r="JH10">
        <v>1.0753384904979983E-2</v>
      </c>
      <c r="JI10">
        <v>1.7943046531283444E-3</v>
      </c>
      <c r="JJ10">
        <v>2.3408338906724777E-3</v>
      </c>
      <c r="JK10">
        <v>1.7860085874610871E-2</v>
      </c>
      <c r="JL10">
        <v>0.3810033876444246</v>
      </c>
      <c r="JM10">
        <v>0.84953074940050866</v>
      </c>
      <c r="JN10">
        <v>13.073246349045888</v>
      </c>
      <c r="JO10" s="7">
        <v>1</v>
      </c>
      <c r="JP10">
        <v>0</v>
      </c>
      <c r="JQ10">
        <v>0</v>
      </c>
      <c r="JR10">
        <v>0</v>
      </c>
      <c r="JS10">
        <v>0</v>
      </c>
      <c r="JT10">
        <v>1</v>
      </c>
      <c r="JU10">
        <v>0</v>
      </c>
      <c r="JV10" s="4">
        <v>0</v>
      </c>
    </row>
    <row r="11" spans="1:282" x14ac:dyDescent="0.25">
      <c r="A11" s="10" t="s">
        <v>13</v>
      </c>
      <c r="B11" s="7">
        <v>4</v>
      </c>
      <c r="C11" t="s">
        <v>55</v>
      </c>
      <c r="D11" s="13" t="s">
        <v>58</v>
      </c>
      <c r="E11">
        <v>0</v>
      </c>
      <c r="F11">
        <v>0</v>
      </c>
      <c r="G11">
        <v>3.2587522100715111E-2</v>
      </c>
      <c r="H11">
        <v>3.919577837883863</v>
      </c>
      <c r="I11">
        <v>0.39980387978157406</v>
      </c>
      <c r="J11">
        <v>4.2315262153642522E-2</v>
      </c>
      <c r="K11">
        <v>1.8800283372372635E-3</v>
      </c>
      <c r="L11">
        <v>3.9713080656916871E-3</v>
      </c>
      <c r="M11">
        <v>4.90421894484788E-4</v>
      </c>
      <c r="N11">
        <v>9.4638732638655992E-2</v>
      </c>
      <c r="O11">
        <v>2.7982925190698383E-2</v>
      </c>
      <c r="P11">
        <v>2.5777984512353229</v>
      </c>
      <c r="Q11">
        <v>1.2969343696847571</v>
      </c>
      <c r="R11">
        <v>5.5339472055435603</v>
      </c>
      <c r="S11">
        <v>0.85004494907342809</v>
      </c>
      <c r="T11">
        <v>6.3342437609430799</v>
      </c>
      <c r="U11">
        <v>16.659717207107015</v>
      </c>
      <c r="V11">
        <v>14.001572024987118</v>
      </c>
      <c r="W11">
        <v>1.0065771932963348</v>
      </c>
      <c r="X11">
        <v>5.600546934824556E-2</v>
      </c>
      <c r="Y11">
        <v>1.3012237432474561E-2</v>
      </c>
      <c r="Z11">
        <v>0</v>
      </c>
      <c r="AA11">
        <v>0</v>
      </c>
      <c r="AB11">
        <v>0.50125420136965848</v>
      </c>
      <c r="AC11">
        <v>6.7361878309460541E-2</v>
      </c>
      <c r="AD11">
        <v>3.917775853177663</v>
      </c>
      <c r="AE11">
        <v>0.19859886695016341</v>
      </c>
      <c r="AF11">
        <v>2.0587830550980892</v>
      </c>
      <c r="AG11">
        <v>9.0892079716100332E-2</v>
      </c>
      <c r="AH11">
        <v>0</v>
      </c>
      <c r="AI11">
        <v>0.49261497510548413</v>
      </c>
      <c r="AJ11">
        <v>1.8502121975428023</v>
      </c>
      <c r="AK11">
        <v>0.21716254521670453</v>
      </c>
      <c r="AL11">
        <v>0.26775574542928438</v>
      </c>
      <c r="AM11">
        <v>2.7742086932331675</v>
      </c>
      <c r="AN11">
        <v>100.00000000000001</v>
      </c>
      <c r="AO11">
        <v>3.6886154807187985</v>
      </c>
      <c r="AP11">
        <v>1.0509821576326448</v>
      </c>
      <c r="AQ11">
        <v>0.34576246536970306</v>
      </c>
      <c r="AR11">
        <v>8.0944453099948799</v>
      </c>
      <c r="AS11">
        <v>0.39473986356569296</v>
      </c>
      <c r="AT11">
        <v>1.7653575700037654</v>
      </c>
      <c r="AU11">
        <v>0.86001246736420101</v>
      </c>
      <c r="AV11">
        <v>4.3219811258737426</v>
      </c>
      <c r="AW11">
        <v>0.58467612000929758</v>
      </c>
      <c r="AX11">
        <v>1.8050848312287022</v>
      </c>
      <c r="AY11">
        <v>0.11841248075860883</v>
      </c>
      <c r="AZ11">
        <v>0.6117736378836317</v>
      </c>
      <c r="BA11">
        <v>0</v>
      </c>
      <c r="BB11">
        <v>1.2081875416697134</v>
      </c>
      <c r="BC11">
        <v>0.16692032592450723</v>
      </c>
      <c r="BD11">
        <v>0.14697285257384707</v>
      </c>
      <c r="BE11">
        <v>0.2061288972675735</v>
      </c>
      <c r="BF11">
        <v>3.719197804008775</v>
      </c>
      <c r="BG11">
        <v>0.20805483025903609</v>
      </c>
      <c r="BH11">
        <v>0.51739757034372069</v>
      </c>
      <c r="BI11">
        <v>9.431477145675686E-2</v>
      </c>
      <c r="BJ11">
        <v>0.3087558921578557</v>
      </c>
      <c r="BK11">
        <v>0.11270438038284632</v>
      </c>
      <c r="BL11">
        <v>1.940064543507803</v>
      </c>
      <c r="BM11">
        <v>0</v>
      </c>
      <c r="BN11">
        <v>0</v>
      </c>
      <c r="BO11">
        <v>0</v>
      </c>
      <c r="BP11">
        <v>11.077869877530693</v>
      </c>
      <c r="BQ11">
        <v>0.74004145647752129</v>
      </c>
      <c r="BR11">
        <v>8.0926309597881474</v>
      </c>
      <c r="BS11">
        <v>1.0720219503010013</v>
      </c>
      <c r="BT11">
        <v>6.4166417659963306</v>
      </c>
      <c r="BU11">
        <v>0.34391832370562353</v>
      </c>
      <c r="BV11">
        <v>1.53746012808156E-2</v>
      </c>
      <c r="BW11">
        <v>0</v>
      </c>
      <c r="BX11">
        <v>6.5412507437175799E-3</v>
      </c>
      <c r="BY11">
        <v>0.3498875765328866</v>
      </c>
      <c r="BZ11">
        <v>1.312023946395688</v>
      </c>
      <c r="CA11">
        <v>3.8323669955346161E-2</v>
      </c>
      <c r="CB11">
        <v>0</v>
      </c>
      <c r="CC11">
        <v>1.9616633498410706E-2</v>
      </c>
      <c r="CD11">
        <v>0.25444577376367195</v>
      </c>
      <c r="CE11">
        <v>1.4639514557313778E-3</v>
      </c>
      <c r="CF11">
        <v>0.34830222447543074</v>
      </c>
      <c r="CG11">
        <v>1.394124849459994</v>
      </c>
      <c r="CH11">
        <v>17.797752173371354</v>
      </c>
      <c r="CI11">
        <v>1.1151888158114824</v>
      </c>
      <c r="CJ11">
        <v>0.15293590520339609</v>
      </c>
      <c r="CK11">
        <v>1.5878002899328631E-2</v>
      </c>
      <c r="CL11">
        <v>0.1462818269898026</v>
      </c>
      <c r="CM11">
        <v>0</v>
      </c>
      <c r="CN11">
        <v>0.18107177063437341</v>
      </c>
      <c r="CO11">
        <v>0.48237485641121164</v>
      </c>
      <c r="CP11">
        <v>6.875146770784113</v>
      </c>
      <c r="CQ11">
        <v>0.53137594729206761</v>
      </c>
      <c r="CR11">
        <v>0</v>
      </c>
      <c r="CS11">
        <v>0</v>
      </c>
      <c r="CT11">
        <v>4.3154802256975128E-2</v>
      </c>
      <c r="CU11">
        <v>4.9792592659105836E-2</v>
      </c>
      <c r="CV11">
        <v>0.14974477153031276</v>
      </c>
      <c r="CW11">
        <v>7.1065103062157315E-3</v>
      </c>
      <c r="CX11">
        <v>0.10799463437830058</v>
      </c>
      <c r="CY11">
        <v>0.16657579688460114</v>
      </c>
      <c r="CZ11">
        <v>2.6971995252337124</v>
      </c>
      <c r="DA11">
        <v>0.16461268372240911</v>
      </c>
      <c r="DB11">
        <v>0.36390764922574614</v>
      </c>
      <c r="DC11">
        <v>3.1342356832228788E-2</v>
      </c>
      <c r="DD11">
        <v>0.20778577298916057</v>
      </c>
      <c r="DE11">
        <v>0.12501420036457705</v>
      </c>
      <c r="DF11">
        <v>1.5481449754484591</v>
      </c>
      <c r="DG11">
        <v>0.50230331584046628</v>
      </c>
      <c r="DH11">
        <v>1.0549367828729466</v>
      </c>
      <c r="DI11">
        <v>0.30449664466389298</v>
      </c>
      <c r="DJ11">
        <v>1.1434683861915205</v>
      </c>
      <c r="DK11">
        <v>0</v>
      </c>
      <c r="DL11">
        <v>0</v>
      </c>
      <c r="DM11">
        <v>0</v>
      </c>
      <c r="DN11">
        <v>1.0302501977672502</v>
      </c>
      <c r="DO11">
        <v>0.11743884541621431</v>
      </c>
      <c r="DP11">
        <v>0.34604554037527241</v>
      </c>
      <c r="DQ11">
        <v>9.3067791522763177E-2</v>
      </c>
      <c r="DR11">
        <v>0.3460804452829831</v>
      </c>
      <c r="DS11">
        <v>0</v>
      </c>
      <c r="DT11">
        <v>0</v>
      </c>
      <c r="DU11">
        <v>0</v>
      </c>
      <c r="DV11">
        <v>0</v>
      </c>
      <c r="DW11">
        <v>0.12263001263430562</v>
      </c>
      <c r="DX11">
        <v>1.5565166888086079</v>
      </c>
      <c r="DY11">
        <v>0.11344283512944182</v>
      </c>
      <c r="DZ11">
        <v>6.4011412530944001E-2</v>
      </c>
      <c r="EA11">
        <v>4.6917721335534179E-2</v>
      </c>
      <c r="EB11">
        <v>0.6207000486033154</v>
      </c>
      <c r="EC11">
        <v>0.93846246641572506</v>
      </c>
      <c r="ED11">
        <v>1.3657685204928951</v>
      </c>
      <c r="EE11">
        <v>0.18492828614768247</v>
      </c>
      <c r="EF11">
        <v>0.63334350916769422</v>
      </c>
      <c r="EG11">
        <v>0.1104478862147816</v>
      </c>
      <c r="EH11">
        <v>0.18480163029884858</v>
      </c>
      <c r="EI11">
        <v>0</v>
      </c>
      <c r="EJ11">
        <v>1.3515713445735329</v>
      </c>
      <c r="EK11">
        <v>0</v>
      </c>
      <c r="EL11">
        <v>1.1357672963779173</v>
      </c>
      <c r="EM11">
        <v>0</v>
      </c>
      <c r="EN11">
        <v>0</v>
      </c>
      <c r="EO11">
        <v>0</v>
      </c>
      <c r="EP11">
        <v>7.3143363679957038E-2</v>
      </c>
      <c r="EQ11">
        <v>0</v>
      </c>
      <c r="ER11">
        <v>0.17182849699397557</v>
      </c>
      <c r="ES11">
        <v>4.6671044258462031E-2</v>
      </c>
      <c r="ET11">
        <v>0.25469945757967016</v>
      </c>
      <c r="EU11">
        <v>0.20767583376200477</v>
      </c>
      <c r="EV11">
        <v>1.0231524321419552</v>
      </c>
      <c r="EW11">
        <v>0.11088018075412638</v>
      </c>
      <c r="EX11">
        <v>4.0769603120208241E-2</v>
      </c>
      <c r="EY11">
        <v>0</v>
      </c>
      <c r="EZ11">
        <v>4.6995328627542694E-2</v>
      </c>
      <c r="FA11">
        <v>0</v>
      </c>
      <c r="FB11">
        <v>5.4883806271144329E-2</v>
      </c>
      <c r="FC11">
        <v>1.2459920940204809E-2</v>
      </c>
      <c r="FD11">
        <v>3.853005628518473E-2</v>
      </c>
      <c r="FE11">
        <v>5.945760397782842E-2</v>
      </c>
      <c r="FF11">
        <v>0.28437504316173418</v>
      </c>
      <c r="FG11">
        <v>5.4515850283184772E-2</v>
      </c>
      <c r="FH11">
        <v>0.15562165995411142</v>
      </c>
      <c r="FI11">
        <v>2.7663781180919614E-2</v>
      </c>
      <c r="FJ11">
        <v>0.14025959924835854</v>
      </c>
      <c r="FK11">
        <v>2.7343307120057465E-2</v>
      </c>
      <c r="FL11">
        <v>0.11948208816965333</v>
      </c>
      <c r="FM11">
        <v>0.56471603470420562</v>
      </c>
      <c r="FN11">
        <v>3.3704342434864882</v>
      </c>
      <c r="FO11">
        <v>0.50827344415841236</v>
      </c>
      <c r="FP11">
        <v>0.17507537456814384</v>
      </c>
      <c r="FQ11">
        <v>0.24092835149909073</v>
      </c>
      <c r="FR11">
        <v>5.0183814175561572E-2</v>
      </c>
      <c r="FS11">
        <v>5.564715425013511E-3</v>
      </c>
      <c r="FT11">
        <v>5.676983326729676E-2</v>
      </c>
      <c r="FU11">
        <v>0</v>
      </c>
      <c r="FV11">
        <v>0.22040696569871809</v>
      </c>
      <c r="FW11">
        <v>1.4151999567759082</v>
      </c>
      <c r="FX11">
        <v>1.5499386435027747</v>
      </c>
      <c r="FY11">
        <v>0.21814290355846991</v>
      </c>
      <c r="FZ11">
        <v>0.14527219114992732</v>
      </c>
      <c r="GA11">
        <v>0.10996685959499369</v>
      </c>
      <c r="GB11">
        <v>1.4663625025382589</v>
      </c>
      <c r="GC11">
        <v>0.17808418283652791</v>
      </c>
      <c r="GD11">
        <v>3.1008916642665308E-3</v>
      </c>
      <c r="GE11">
        <v>0</v>
      </c>
      <c r="GF11">
        <v>0.11060955465691368</v>
      </c>
      <c r="GG11">
        <v>0.21127113215939042</v>
      </c>
      <c r="GH11">
        <v>5.2356399446863974E-2</v>
      </c>
      <c r="GI11">
        <v>2.1348363790669379E-2</v>
      </c>
      <c r="GJ11">
        <v>0.1144300669056337</v>
      </c>
      <c r="GK11">
        <v>2.8572565794382096E-2</v>
      </c>
      <c r="GL11">
        <v>0.36919114729196639</v>
      </c>
      <c r="GM11">
        <v>6.1453819888567698E-2</v>
      </c>
      <c r="GN11">
        <v>9.7496788436242904E-2</v>
      </c>
      <c r="GO11">
        <v>0.52207442162910511</v>
      </c>
      <c r="GP11">
        <v>2.8728870057772702</v>
      </c>
      <c r="GQ11">
        <v>0.75961814177771458</v>
      </c>
      <c r="GR11">
        <v>1.0528322401661085</v>
      </c>
      <c r="GS11">
        <v>0.23319280644555954</v>
      </c>
      <c r="GT11">
        <v>0.16754081924381689</v>
      </c>
      <c r="GU11">
        <v>2.2660782167580679E-2</v>
      </c>
      <c r="GV11">
        <v>4.0776429222191386E-2</v>
      </c>
      <c r="GW11">
        <v>0</v>
      </c>
      <c r="GX11">
        <v>0</v>
      </c>
      <c r="GY11">
        <v>0.10525358446512642</v>
      </c>
      <c r="GZ11">
        <v>0.84071188599441049</v>
      </c>
      <c r="HA11">
        <v>0.10373421731449992</v>
      </c>
      <c r="HB11">
        <v>0.3200800984637247</v>
      </c>
      <c r="HC11">
        <v>4.4546538871830008E-2</v>
      </c>
      <c r="HD11">
        <v>7.6109850366417431E-2</v>
      </c>
      <c r="HE11">
        <v>5.1244386656511348E-2</v>
      </c>
      <c r="HF11">
        <v>0.34475425756691536</v>
      </c>
      <c r="HG11">
        <v>9.2354687569707411E-2</v>
      </c>
      <c r="HH11">
        <v>0.15060165759721944</v>
      </c>
      <c r="HI11">
        <v>1.727035818951396E-2</v>
      </c>
      <c r="HJ11">
        <v>0</v>
      </c>
      <c r="HK11">
        <v>0</v>
      </c>
      <c r="HL11">
        <v>0</v>
      </c>
      <c r="HM11">
        <v>0</v>
      </c>
      <c r="HN11">
        <v>0.14806971451262935</v>
      </c>
      <c r="HO11">
        <v>1.9397763299302512E-2</v>
      </c>
      <c r="HP11">
        <v>4.2192524266039214E-2</v>
      </c>
      <c r="HQ11">
        <v>0.64199797672586478</v>
      </c>
      <c r="HR11">
        <v>1.3088233958072097</v>
      </c>
      <c r="HS11">
        <v>0.26800766130294296</v>
      </c>
      <c r="HT11">
        <v>0.29402748645304549</v>
      </c>
      <c r="HU11">
        <v>6.2060741816047392E-2</v>
      </c>
      <c r="HV11">
        <v>8.9522033206409682E-2</v>
      </c>
      <c r="HW11">
        <v>1.6606716556115186E-2</v>
      </c>
      <c r="HX11">
        <v>0</v>
      </c>
      <c r="HY11">
        <v>0</v>
      </c>
      <c r="HZ11">
        <v>0</v>
      </c>
      <c r="IA11">
        <v>0</v>
      </c>
      <c r="IB11">
        <v>1.7999862705597568E-2</v>
      </c>
      <c r="IC11">
        <v>5.9151991710705912E-3</v>
      </c>
      <c r="ID11">
        <v>0</v>
      </c>
      <c r="IE11">
        <v>0</v>
      </c>
      <c r="IF11">
        <v>7.5581260416055576E-2</v>
      </c>
      <c r="IG11">
        <v>0.24344620831917518</v>
      </c>
      <c r="IH11">
        <v>1.219642505922564</v>
      </c>
      <c r="II11">
        <v>0.52789303636134111</v>
      </c>
      <c r="IJ11">
        <v>1.7649389864645535</v>
      </c>
      <c r="IK11">
        <v>0.47957471835958621</v>
      </c>
      <c r="IL11">
        <v>0.68595981771123049</v>
      </c>
      <c r="IM11">
        <v>0.15618279068019214</v>
      </c>
      <c r="IN11">
        <v>0.10076918473312499</v>
      </c>
      <c r="IO11">
        <v>1.3836220450709775E-2</v>
      </c>
      <c r="IP11">
        <v>4.6881151175245182E-2</v>
      </c>
      <c r="IQ11">
        <v>3.5641781001681471E-3</v>
      </c>
      <c r="IR11">
        <v>0</v>
      </c>
      <c r="IS11">
        <v>5.095185567344551E-3</v>
      </c>
      <c r="IT11">
        <v>0.12612248982759605</v>
      </c>
      <c r="IU11">
        <v>0.15852131572221095</v>
      </c>
      <c r="IV11">
        <v>1.2611756463489725</v>
      </c>
      <c r="IW11">
        <v>0.40920032530057948</v>
      </c>
      <c r="IX11">
        <v>0.44278245707910485</v>
      </c>
      <c r="IY11">
        <v>1.0403008143461747</v>
      </c>
      <c r="IZ11">
        <v>6.1493968030780417</v>
      </c>
      <c r="JA11">
        <v>1.686315733674449</v>
      </c>
      <c r="JB11">
        <v>1.1435825581605954</v>
      </c>
      <c r="JC11">
        <v>0.21452788842450499</v>
      </c>
      <c r="JD11">
        <v>9.3048834612276615E-2</v>
      </c>
      <c r="JE11">
        <v>1.3935051478008019E-2</v>
      </c>
      <c r="JF11">
        <v>0</v>
      </c>
      <c r="JG11">
        <v>2.8488121895476441E-3</v>
      </c>
      <c r="JH11">
        <v>3.321089352554193E-3</v>
      </c>
      <c r="JI11">
        <v>0</v>
      </c>
      <c r="JJ11">
        <v>0</v>
      </c>
      <c r="JK11">
        <v>1.8446680928068792E-2</v>
      </c>
      <c r="JL11">
        <v>0.36712853040135113</v>
      </c>
      <c r="JM11">
        <v>0.87512066642047937</v>
      </c>
      <c r="JN11">
        <v>12.47502690845195</v>
      </c>
      <c r="JO11" s="7">
        <v>1</v>
      </c>
      <c r="JP11">
        <v>0</v>
      </c>
      <c r="JQ11">
        <v>0</v>
      </c>
      <c r="JR11">
        <v>0</v>
      </c>
      <c r="JS11">
        <v>0</v>
      </c>
      <c r="JT11">
        <v>1</v>
      </c>
      <c r="JU11">
        <v>0</v>
      </c>
      <c r="JV11" s="4">
        <v>0</v>
      </c>
    </row>
    <row r="12" spans="1:282" x14ac:dyDescent="0.25">
      <c r="A12" s="10" t="s">
        <v>14</v>
      </c>
      <c r="B12" s="7">
        <v>4</v>
      </c>
      <c r="C12" t="s">
        <v>55</v>
      </c>
      <c r="D12" s="13" t="s">
        <v>58</v>
      </c>
      <c r="E12">
        <v>0</v>
      </c>
      <c r="F12">
        <v>0</v>
      </c>
      <c r="G12">
        <v>3.0685623312353274E-2</v>
      </c>
      <c r="H12">
        <v>3.6264270700269341</v>
      </c>
      <c r="I12">
        <v>0.37444730088922479</v>
      </c>
      <c r="J12">
        <v>4.2033107030251586E-2</v>
      </c>
      <c r="K12">
        <v>1.3461962654444807E-3</v>
      </c>
      <c r="L12">
        <v>5.4483186419010633E-3</v>
      </c>
      <c r="M12">
        <v>0</v>
      </c>
      <c r="N12">
        <v>0.14602104885610256</v>
      </c>
      <c r="O12">
        <v>1.3402849930117545E-2</v>
      </c>
      <c r="P12">
        <v>2.0298577543211516</v>
      </c>
      <c r="Q12">
        <v>1.1248218164785813</v>
      </c>
      <c r="R12">
        <v>0</v>
      </c>
      <c r="S12">
        <v>0.58154058107044226</v>
      </c>
      <c r="T12">
        <v>5.4206116017396688</v>
      </c>
      <c r="U12">
        <v>16.476702585122574</v>
      </c>
      <c r="V12">
        <v>14.522793363452031</v>
      </c>
      <c r="W12">
        <v>1.1133200021226783</v>
      </c>
      <c r="X12">
        <v>7.5742682530895E-2</v>
      </c>
      <c r="Y12">
        <v>1.6405484498463994E-2</v>
      </c>
      <c r="Z12">
        <v>0</v>
      </c>
      <c r="AA12">
        <v>0</v>
      </c>
      <c r="AB12">
        <v>0</v>
      </c>
      <c r="AC12">
        <v>1.3370935735113425E-2</v>
      </c>
      <c r="AD12">
        <v>3.4192444250292136</v>
      </c>
      <c r="AE12">
        <v>0.18933214008656754</v>
      </c>
      <c r="AF12">
        <v>1.510570115496316</v>
      </c>
      <c r="AG12">
        <v>4.2406542755328472E-2</v>
      </c>
      <c r="AH12">
        <v>0</v>
      </c>
      <c r="AI12">
        <v>0.44889465497192432</v>
      </c>
      <c r="AJ12">
        <v>0</v>
      </c>
      <c r="AK12">
        <v>0.12048277720185838</v>
      </c>
      <c r="AL12">
        <v>0.24939156145904234</v>
      </c>
      <c r="AM12">
        <v>2.5127413715838913</v>
      </c>
      <c r="AN12">
        <v>100</v>
      </c>
      <c r="AO12">
        <v>3.7238813892294997</v>
      </c>
      <c r="AP12">
        <v>0.88165454970018076</v>
      </c>
      <c r="AQ12">
        <v>0.24605724842318658</v>
      </c>
      <c r="AR12">
        <v>7.464930587557066</v>
      </c>
      <c r="AS12">
        <v>0.41074031541642442</v>
      </c>
      <c r="AT12">
        <v>1.6461406570931927</v>
      </c>
      <c r="AU12">
        <v>0.72596675602384564</v>
      </c>
      <c r="AV12">
        <v>3.5441414758331193</v>
      </c>
      <c r="AW12">
        <v>0.48217352649898487</v>
      </c>
      <c r="AX12">
        <v>1.8185755135693893</v>
      </c>
      <c r="AY12">
        <v>0.12930801392087954</v>
      </c>
      <c r="AZ12">
        <v>0.54758871257372954</v>
      </c>
      <c r="BA12">
        <v>0</v>
      </c>
      <c r="BB12">
        <v>0</v>
      </c>
      <c r="BC12">
        <v>0</v>
      </c>
      <c r="BD12">
        <v>0</v>
      </c>
      <c r="BE12">
        <v>7.8984325108861553E-2</v>
      </c>
      <c r="BF12">
        <v>3.367588317660561</v>
      </c>
      <c r="BG12">
        <v>0.14853378508344597</v>
      </c>
      <c r="BH12">
        <v>0.33364257183590079</v>
      </c>
      <c r="BI12">
        <v>8.7815457134554006E-2</v>
      </c>
      <c r="BJ12">
        <v>0.17321636043355634</v>
      </c>
      <c r="BK12">
        <v>8.626150168355104E-2</v>
      </c>
      <c r="BL12">
        <v>1.7059685731494871</v>
      </c>
      <c r="BM12">
        <v>0</v>
      </c>
      <c r="BN12">
        <v>0</v>
      </c>
      <c r="BO12">
        <v>0</v>
      </c>
      <c r="BP12">
        <v>11.853723566531698</v>
      </c>
      <c r="BQ12">
        <v>0.64083163407492461</v>
      </c>
      <c r="BR12">
        <v>7.7107257816528607</v>
      </c>
      <c r="BS12">
        <v>0.91523472130358718</v>
      </c>
      <c r="BT12">
        <v>6.2392353790347492</v>
      </c>
      <c r="BU12">
        <v>0.33460652612972103</v>
      </c>
      <c r="BV12">
        <v>0</v>
      </c>
      <c r="BW12">
        <v>0</v>
      </c>
      <c r="BX12">
        <v>0.20528784257648577</v>
      </c>
      <c r="BY12">
        <v>0.23629233061904506</v>
      </c>
      <c r="BZ12">
        <v>0.49172605607645947</v>
      </c>
      <c r="CA12">
        <v>0</v>
      </c>
      <c r="CB12">
        <v>0</v>
      </c>
      <c r="CC12">
        <v>0</v>
      </c>
      <c r="CD12">
        <v>0.15794925647608848</v>
      </c>
      <c r="CE12">
        <v>0</v>
      </c>
      <c r="CF12">
        <v>0.14726194488137173</v>
      </c>
      <c r="CG12">
        <v>1.3307697189271543</v>
      </c>
      <c r="CH12">
        <v>20.711438800609045</v>
      </c>
      <c r="CI12">
        <v>1.295737675073948</v>
      </c>
      <c r="CJ12">
        <v>0.16027087703017301</v>
      </c>
      <c r="CK12">
        <v>0</v>
      </c>
      <c r="CL12">
        <v>0.13163579288935276</v>
      </c>
      <c r="CM12">
        <v>1.4180437448152729E-2</v>
      </c>
      <c r="CN12">
        <v>0.24549720079473028</v>
      </c>
      <c r="CO12">
        <v>0.39488056743592748</v>
      </c>
      <c r="CP12">
        <v>6.2158987815406608</v>
      </c>
      <c r="CQ12">
        <v>0.48502451014943976</v>
      </c>
      <c r="CR12">
        <v>0</v>
      </c>
      <c r="CS12">
        <v>0</v>
      </c>
      <c r="CT12">
        <v>0</v>
      </c>
      <c r="CU12">
        <v>1.6445020391196895E-2</v>
      </c>
      <c r="CV12">
        <v>0.11320674958478401</v>
      </c>
      <c r="CW12">
        <v>4.5386997349248287E-3</v>
      </c>
      <c r="CX12">
        <v>8.0401281021826712E-2</v>
      </c>
      <c r="CY12">
        <v>0.21657175675906409</v>
      </c>
      <c r="CZ12">
        <v>3.8113086959163671</v>
      </c>
      <c r="DA12">
        <v>0.24088251069916294</v>
      </c>
      <c r="DB12">
        <v>0.35451895458157817</v>
      </c>
      <c r="DC12">
        <v>1.3728579241003307E-2</v>
      </c>
      <c r="DD12">
        <v>0.10577271575173458</v>
      </c>
      <c r="DE12">
        <v>8.809677785043607E-2</v>
      </c>
      <c r="DF12">
        <v>1.4782610164351053</v>
      </c>
      <c r="DG12">
        <v>0.30489448663032842</v>
      </c>
      <c r="DH12">
        <v>0.84596890111817979</v>
      </c>
      <c r="DI12">
        <v>0.24369196908576002</v>
      </c>
      <c r="DJ12">
        <v>1.0938490036200972</v>
      </c>
      <c r="DK12">
        <v>0</v>
      </c>
      <c r="DL12">
        <v>0</v>
      </c>
      <c r="DM12">
        <v>0</v>
      </c>
      <c r="DN12">
        <v>0.9639458498291672</v>
      </c>
      <c r="DO12">
        <v>9.5991287657631166E-2</v>
      </c>
      <c r="DP12">
        <v>0.22015015912494498</v>
      </c>
      <c r="DQ12">
        <v>4.3184878342728231E-2</v>
      </c>
      <c r="DR12">
        <v>0.24890103337633157</v>
      </c>
      <c r="DS12">
        <v>0</v>
      </c>
      <c r="DT12">
        <v>0</v>
      </c>
      <c r="DU12">
        <v>0</v>
      </c>
      <c r="DV12">
        <v>0</v>
      </c>
      <c r="DW12">
        <v>8.6498617772217831E-2</v>
      </c>
      <c r="DX12">
        <v>1.5882302785184101</v>
      </c>
      <c r="DY12">
        <v>0.12052582714165778</v>
      </c>
      <c r="DZ12">
        <v>2.1338471303965281E-2</v>
      </c>
      <c r="EA12">
        <v>1.9648723053696297E-2</v>
      </c>
      <c r="EB12">
        <v>0.31811938766616144</v>
      </c>
      <c r="EC12">
        <v>0</v>
      </c>
      <c r="ED12">
        <v>1.204062915646285</v>
      </c>
      <c r="EE12">
        <v>0.10919964300451963</v>
      </c>
      <c r="EF12">
        <v>0.54016782449797096</v>
      </c>
      <c r="EG12">
        <v>8.3130435634983721E-2</v>
      </c>
      <c r="EH12">
        <v>0.27377996537738131</v>
      </c>
      <c r="EI12">
        <v>1.0697161326479543E-2</v>
      </c>
      <c r="EJ12">
        <v>1.0842621085220674</v>
      </c>
      <c r="EK12">
        <v>0</v>
      </c>
      <c r="EL12">
        <v>0.81631868014428521</v>
      </c>
      <c r="EM12">
        <v>4.4073469819979304E-2</v>
      </c>
      <c r="EN12">
        <v>0</v>
      </c>
      <c r="EO12">
        <v>0</v>
      </c>
      <c r="EP12">
        <v>0.10246674516228288</v>
      </c>
      <c r="EQ12">
        <v>0</v>
      </c>
      <c r="ER12">
        <v>0.10612009206485994</v>
      </c>
      <c r="ES12">
        <v>2.9096337200088918E-2</v>
      </c>
      <c r="ET12">
        <v>0.19144269641129516</v>
      </c>
      <c r="EU12">
        <v>0.15472244889519554</v>
      </c>
      <c r="EV12">
        <v>0.82077767717824957</v>
      </c>
      <c r="EW12">
        <v>7.4079289341325974E-2</v>
      </c>
      <c r="EX12">
        <v>1.6674020395022904E-2</v>
      </c>
      <c r="EY12">
        <v>0</v>
      </c>
      <c r="EZ12">
        <v>3.2544957932351938E-2</v>
      </c>
      <c r="FA12">
        <v>4.2957387822693789E-3</v>
      </c>
      <c r="FB12">
        <v>5.6552671602925819E-2</v>
      </c>
      <c r="FC12">
        <v>0</v>
      </c>
      <c r="FD12">
        <v>3.2361023358883204E-2</v>
      </c>
      <c r="FE12">
        <v>5.5359208987587151E-2</v>
      </c>
      <c r="FF12">
        <v>0.29731230923875474</v>
      </c>
      <c r="FG12">
        <v>5.5136401497528298E-2</v>
      </c>
      <c r="FH12">
        <v>0.17486911368154839</v>
      </c>
      <c r="FI12">
        <v>2.1129846612872698E-2</v>
      </c>
      <c r="FJ12">
        <v>0.12892823545918519</v>
      </c>
      <c r="FK12">
        <v>7.3703203503269052E-3</v>
      </c>
      <c r="FL12">
        <v>6.9473048578491417E-2</v>
      </c>
      <c r="FM12">
        <v>0.41914471957182747</v>
      </c>
      <c r="FN12">
        <v>2.8014128220715038</v>
      </c>
      <c r="FO12">
        <v>0.39171182101561952</v>
      </c>
      <c r="FP12">
        <v>0.14287881269530614</v>
      </c>
      <c r="FQ12">
        <v>0.14987018588163128</v>
      </c>
      <c r="FR12">
        <v>2.4318186061929901E-2</v>
      </c>
      <c r="FS12">
        <v>0</v>
      </c>
      <c r="FT12">
        <v>4.3052110045293246E-2</v>
      </c>
      <c r="FU12">
        <v>0</v>
      </c>
      <c r="FV12">
        <v>0.20563938822781463</v>
      </c>
      <c r="FW12">
        <v>1.5195085362415988</v>
      </c>
      <c r="FX12">
        <v>1.7227688864455284</v>
      </c>
      <c r="FY12">
        <v>0.23923903509553612</v>
      </c>
      <c r="FZ12">
        <v>0.15121732605032009</v>
      </c>
      <c r="GA12">
        <v>3.7503945871259214E-2</v>
      </c>
      <c r="GB12">
        <v>0.74777059484297859</v>
      </c>
      <c r="GC12">
        <v>7.4415447046241437E-2</v>
      </c>
      <c r="GD12">
        <v>0</v>
      </c>
      <c r="GE12">
        <v>0</v>
      </c>
      <c r="GF12">
        <v>8.2988032054714791E-2</v>
      </c>
      <c r="GG12">
        <v>0.20153485956085537</v>
      </c>
      <c r="GH12">
        <v>3.0193491448799029E-2</v>
      </c>
      <c r="GI12">
        <v>3.3225787866471611E-3</v>
      </c>
      <c r="GJ12">
        <v>8.102524028194602E-2</v>
      </c>
      <c r="GK12">
        <v>2.5345033203917785E-2</v>
      </c>
      <c r="GL12">
        <v>0.33236006229422754</v>
      </c>
      <c r="GM12">
        <v>5.5681491472046096E-2</v>
      </c>
      <c r="GN12">
        <v>6.4646247549048769E-2</v>
      </c>
      <c r="GO12">
        <v>0.44486379402188692</v>
      </c>
      <c r="GP12">
        <v>2.2253027747365008</v>
      </c>
      <c r="GQ12">
        <v>0.59420797901212008</v>
      </c>
      <c r="GR12">
        <v>0.76388357294133258</v>
      </c>
      <c r="GS12">
        <v>0.15129703258631522</v>
      </c>
      <c r="GT12">
        <v>0.11043060679308987</v>
      </c>
      <c r="GU12">
        <v>2.0761036486360813E-2</v>
      </c>
      <c r="GV12">
        <v>9.1461510082576827E-3</v>
      </c>
      <c r="GW12">
        <v>0</v>
      </c>
      <c r="GX12">
        <v>0</v>
      </c>
      <c r="GY12">
        <v>0.10102129739502849</v>
      </c>
      <c r="GZ12">
        <v>0.9559094276337613</v>
      </c>
      <c r="HA12">
        <v>0.13289462775190125</v>
      </c>
      <c r="HB12">
        <v>0.21255333557869222</v>
      </c>
      <c r="HC12">
        <v>1.8448953712660907E-2</v>
      </c>
      <c r="HD12">
        <v>5.6579692493122349E-2</v>
      </c>
      <c r="HE12">
        <v>2.9654863206796344E-2</v>
      </c>
      <c r="HF12">
        <v>0.247011509957034</v>
      </c>
      <c r="HG12">
        <v>6.0959599195052491E-2</v>
      </c>
      <c r="HH12">
        <v>0.11870544883352237</v>
      </c>
      <c r="HI12">
        <v>2.4542770174317507E-2</v>
      </c>
      <c r="HJ12">
        <v>0</v>
      </c>
      <c r="HK12">
        <v>0</v>
      </c>
      <c r="HL12">
        <v>0</v>
      </c>
      <c r="HM12">
        <v>1.7760810582060874E-2</v>
      </c>
      <c r="HN12">
        <v>0.13927073609166746</v>
      </c>
      <c r="HO12">
        <v>1.8540217276389503E-2</v>
      </c>
      <c r="HP12">
        <v>3.2426694810100472E-2</v>
      </c>
      <c r="HQ12">
        <v>0.65066013704348635</v>
      </c>
      <c r="HR12">
        <v>1.4271515308987877</v>
      </c>
      <c r="HS12">
        <v>0.24376728286564364</v>
      </c>
      <c r="HT12">
        <v>0.26230620150549128</v>
      </c>
      <c r="HU12">
        <v>5.4059266723978892E-2</v>
      </c>
      <c r="HV12">
        <v>7.8109104348384001E-2</v>
      </c>
      <c r="HW12">
        <v>1.5070989181729045E-2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3.4719095123776781E-3</v>
      </c>
      <c r="IF12">
        <v>7.3846341340783342E-2</v>
      </c>
      <c r="IG12">
        <v>0.15529203303442352</v>
      </c>
      <c r="IH12">
        <v>0.96201864639017487</v>
      </c>
      <c r="II12">
        <v>0.39698068521282742</v>
      </c>
      <c r="IJ12">
        <v>1.4069297278266657</v>
      </c>
      <c r="IK12">
        <v>0.37938364991888601</v>
      </c>
      <c r="IL12">
        <v>0.51392410233997909</v>
      </c>
      <c r="IM12">
        <v>0.11790010014801518</v>
      </c>
      <c r="IN12">
        <v>9.7525403272154101E-2</v>
      </c>
      <c r="IO12">
        <v>8.5236070327721746E-3</v>
      </c>
      <c r="IP12">
        <v>5.7725548847739228E-2</v>
      </c>
      <c r="IQ12">
        <v>1.8147027141716076E-3</v>
      </c>
      <c r="IR12">
        <v>0</v>
      </c>
      <c r="IS12">
        <v>5.3020671326714968E-3</v>
      </c>
      <c r="IT12">
        <v>0.13329262681603715</v>
      </c>
      <c r="IU12">
        <v>9.2586762404283346E-2</v>
      </c>
      <c r="IV12">
        <v>0.90147344930361617</v>
      </c>
      <c r="IW12">
        <v>0.28433802463430657</v>
      </c>
      <c r="IX12">
        <v>0.33059048394651508</v>
      </c>
      <c r="IY12">
        <v>0.66373260694823077</v>
      </c>
      <c r="IZ12">
        <v>4.378820261831744</v>
      </c>
      <c r="JA12">
        <v>1.23421938868437</v>
      </c>
      <c r="JB12">
        <v>0.87286382095695425</v>
      </c>
      <c r="JC12">
        <v>0.16908576361591868</v>
      </c>
      <c r="JD12">
        <v>6.7706299322470534E-2</v>
      </c>
      <c r="JE12">
        <v>7.9162087747316218E-3</v>
      </c>
      <c r="JF12">
        <v>0</v>
      </c>
      <c r="JG12">
        <v>6.5990606893957535E-3</v>
      </c>
      <c r="JH12">
        <v>1.1381291278801709E-2</v>
      </c>
      <c r="JI12">
        <v>0</v>
      </c>
      <c r="JJ12">
        <v>0</v>
      </c>
      <c r="JK12">
        <v>5.8145147726351683E-3</v>
      </c>
      <c r="JL12">
        <v>0.28989568420469408</v>
      </c>
      <c r="JM12">
        <v>0.54940450234403471</v>
      </c>
      <c r="JN12">
        <v>9.4866431250949983</v>
      </c>
      <c r="JO12" s="7">
        <v>1</v>
      </c>
      <c r="JP12">
        <v>0</v>
      </c>
      <c r="JQ12">
        <v>0</v>
      </c>
      <c r="JR12">
        <v>0</v>
      </c>
      <c r="JS12">
        <v>0</v>
      </c>
      <c r="JT12">
        <v>1</v>
      </c>
      <c r="JU12">
        <v>0</v>
      </c>
      <c r="JV12" s="4">
        <v>0</v>
      </c>
    </row>
    <row r="13" spans="1:282" x14ac:dyDescent="0.25">
      <c r="A13" s="14" t="s">
        <v>15</v>
      </c>
      <c r="B13" s="15">
        <v>4</v>
      </c>
      <c r="C13" s="16" t="s">
        <v>56</v>
      </c>
      <c r="D13" s="17" t="s">
        <v>58</v>
      </c>
      <c r="E13" s="16">
        <v>0</v>
      </c>
      <c r="F13" s="16">
        <v>0</v>
      </c>
      <c r="G13" s="16">
        <v>6.5073334881088435E-2</v>
      </c>
      <c r="H13" s="16">
        <v>3.4560396054534803</v>
      </c>
      <c r="I13" s="16">
        <v>0.18760302115233854</v>
      </c>
      <c r="J13" s="16">
        <v>3.657102636181539E-2</v>
      </c>
      <c r="K13" s="16">
        <v>0</v>
      </c>
      <c r="L13" s="16">
        <v>1.3802501963302086E-2</v>
      </c>
      <c r="M13" s="16">
        <v>0</v>
      </c>
      <c r="N13" s="16">
        <v>8.7172225880189788E-2</v>
      </c>
      <c r="O13" s="16">
        <v>2.2155199437345934E-2</v>
      </c>
      <c r="P13" s="16">
        <v>3.1967693523219034</v>
      </c>
      <c r="Q13" s="16">
        <v>6.9904990531919384E-2</v>
      </c>
      <c r="R13" s="16">
        <v>4.4612520543746523</v>
      </c>
      <c r="S13" s="16">
        <v>1.7987609771358704</v>
      </c>
      <c r="T13" s="16">
        <v>10.812637354327469</v>
      </c>
      <c r="U13" s="16">
        <v>9.31659876857311</v>
      </c>
      <c r="V13" s="16">
        <v>31.531885115482293</v>
      </c>
      <c r="W13" s="16">
        <v>3.0729027129170055</v>
      </c>
      <c r="X13" s="16">
        <v>9.8405160970456165E-2</v>
      </c>
      <c r="Y13" s="16">
        <v>2.4755729690071952E-2</v>
      </c>
      <c r="Z13" s="16">
        <v>0</v>
      </c>
      <c r="AA13" s="16">
        <v>0</v>
      </c>
      <c r="AB13" s="16">
        <v>0</v>
      </c>
      <c r="AC13" s="16">
        <v>0.18582435833915376</v>
      </c>
      <c r="AD13" s="16">
        <v>6.0837037462335246</v>
      </c>
      <c r="AE13" s="16">
        <v>0.49663707595453371</v>
      </c>
      <c r="AF13" s="16">
        <v>2.4284882249697302</v>
      </c>
      <c r="AG13" s="16">
        <v>7.319254690967944E-2</v>
      </c>
      <c r="AH13" s="16">
        <v>0</v>
      </c>
      <c r="AI13" s="16">
        <v>0.26698802567980218</v>
      </c>
      <c r="AJ13" s="16">
        <v>0.57818308582908717</v>
      </c>
      <c r="AK13" s="16">
        <v>0.78123163680258223</v>
      </c>
      <c r="AL13" s="16">
        <v>1.9463137838911784</v>
      </c>
      <c r="AM13" s="16">
        <v>7.0842268317396462</v>
      </c>
      <c r="AN13" s="16">
        <v>100</v>
      </c>
      <c r="AO13" s="16">
        <v>2.6462756349382257</v>
      </c>
      <c r="AP13" s="16">
        <v>0.71031982167635921</v>
      </c>
      <c r="AQ13" s="16">
        <v>1.1509232668460634</v>
      </c>
      <c r="AR13" s="16">
        <v>11.607825769562554</v>
      </c>
      <c r="AS13" s="16">
        <v>0.69176336981029218</v>
      </c>
      <c r="AT13" s="16">
        <v>2.7514339063796331</v>
      </c>
      <c r="AU13" s="16">
        <v>1.6639941539954279</v>
      </c>
      <c r="AV13" s="16">
        <v>4.7540983017568106</v>
      </c>
      <c r="AW13" s="16">
        <v>0.93757041375602068</v>
      </c>
      <c r="AX13" s="16">
        <v>3.5885304200342611</v>
      </c>
      <c r="AY13" s="16">
        <v>0.2846170776101794</v>
      </c>
      <c r="AZ13" s="16">
        <v>0</v>
      </c>
      <c r="BA13" s="16">
        <v>0</v>
      </c>
      <c r="BB13" s="16">
        <v>0</v>
      </c>
      <c r="BC13" s="16">
        <v>0</v>
      </c>
      <c r="BD13" s="16">
        <v>0</v>
      </c>
      <c r="BE13" s="16">
        <v>0.83234624133437596</v>
      </c>
      <c r="BF13" s="16">
        <v>5.8131061639650445</v>
      </c>
      <c r="BG13" s="16">
        <v>1.0102244412285362</v>
      </c>
      <c r="BH13" s="16">
        <v>1.4718019935783828</v>
      </c>
      <c r="BI13" s="16">
        <v>1.8586583250290463</v>
      </c>
      <c r="BJ13" s="16">
        <v>2.5607765679125696</v>
      </c>
      <c r="BK13" s="16">
        <v>2.4121810198784788</v>
      </c>
      <c r="BL13" s="16">
        <v>3.3508179884920386</v>
      </c>
      <c r="BM13" s="16">
        <v>0</v>
      </c>
      <c r="BN13" s="16">
        <v>0</v>
      </c>
      <c r="BO13" s="16">
        <v>0.89335101706532039</v>
      </c>
      <c r="BP13" s="16">
        <v>22.397705285054442</v>
      </c>
      <c r="BQ13" s="16">
        <v>2.0999644072508108</v>
      </c>
      <c r="BR13" s="16">
        <v>10.49117728363688</v>
      </c>
      <c r="BS13" s="16">
        <v>2.7744495793884596</v>
      </c>
      <c r="BT13" s="16">
        <v>12.608976154727927</v>
      </c>
      <c r="BU13" s="16">
        <v>0.64769497161611778</v>
      </c>
      <c r="BV13" s="16">
        <v>0</v>
      </c>
      <c r="BW13" s="16">
        <v>0</v>
      </c>
      <c r="BX13" s="16">
        <v>4.4985745732317589E-2</v>
      </c>
      <c r="BY13" s="16">
        <v>0.38470686795997194</v>
      </c>
      <c r="BZ13" s="16">
        <v>1.6261511904672208</v>
      </c>
      <c r="CA13" s="16">
        <v>0</v>
      </c>
      <c r="CB13" s="16">
        <v>0</v>
      </c>
      <c r="CC13" s="16">
        <v>0.72971487237057842</v>
      </c>
      <c r="CD13" s="16">
        <v>0.93621694386422027</v>
      </c>
      <c r="CE13" s="16">
        <v>1.4200975531419204</v>
      </c>
      <c r="CF13" s="16">
        <v>2.0838306928462882</v>
      </c>
      <c r="CG13" s="16">
        <v>9.5243194451972659</v>
      </c>
      <c r="CH13" s="16">
        <v>50.521850287115321</v>
      </c>
      <c r="CI13" s="16">
        <v>3.1326006830239259</v>
      </c>
      <c r="CJ13" s="16">
        <v>0.39838391463832207</v>
      </c>
      <c r="CK13" s="16">
        <v>3.2335536623527728E-2</v>
      </c>
      <c r="CL13" s="16">
        <v>9.4790621617254822E-2</v>
      </c>
      <c r="CM13" s="16">
        <v>0</v>
      </c>
      <c r="CN13" s="16">
        <v>0.23423644342358932</v>
      </c>
      <c r="CO13" s="16">
        <v>0.97824805069538545</v>
      </c>
      <c r="CP13" s="16">
        <v>6.9449442061449602</v>
      </c>
      <c r="CQ13" s="16">
        <v>0.33812542868414991</v>
      </c>
      <c r="CR13" s="16">
        <v>0.30350864216538675</v>
      </c>
      <c r="CS13" s="16">
        <v>0</v>
      </c>
      <c r="CT13" s="16">
        <v>0</v>
      </c>
      <c r="CU13" s="16">
        <v>0.1105466738790571</v>
      </c>
      <c r="CV13" s="16">
        <v>0.41246652181448229</v>
      </c>
      <c r="CW13" s="16">
        <v>0.47220585853122016</v>
      </c>
      <c r="CX13" s="16">
        <v>0.8973287425124552</v>
      </c>
      <c r="CY13" s="16">
        <v>2.2069544566010184</v>
      </c>
      <c r="CZ13" s="16">
        <v>10.768547223580075</v>
      </c>
      <c r="DA13" s="16">
        <v>0.79268158617654527</v>
      </c>
      <c r="DB13" s="16">
        <v>0.63430193241805766</v>
      </c>
      <c r="DC13" s="16">
        <v>7.9339560130047768E-2</v>
      </c>
      <c r="DD13" s="16">
        <v>0.21931965178958257</v>
      </c>
      <c r="DE13" s="16">
        <v>0.31926953094896077</v>
      </c>
      <c r="DF13" s="16">
        <v>2.0002560713640571</v>
      </c>
      <c r="DG13" s="16">
        <v>0.60518704099965537</v>
      </c>
      <c r="DH13" s="16">
        <v>1.4485289457418027</v>
      </c>
      <c r="DI13" s="16">
        <v>0.653129668996971</v>
      </c>
      <c r="DJ13" s="16">
        <v>2.3331056496172744</v>
      </c>
      <c r="DK13" s="16">
        <v>0</v>
      </c>
      <c r="DL13" s="16">
        <v>0</v>
      </c>
      <c r="DM13" s="16">
        <v>0</v>
      </c>
      <c r="DN13" s="16">
        <v>2.1135642639479797</v>
      </c>
      <c r="DO13" s="16">
        <v>0.2315117870662437</v>
      </c>
      <c r="DP13" s="16">
        <v>0.45621233705087633</v>
      </c>
      <c r="DQ13" s="16">
        <v>0.15256196352156434</v>
      </c>
      <c r="DR13" s="16">
        <v>0.5352947526804287</v>
      </c>
      <c r="DS13" s="16">
        <v>0</v>
      </c>
      <c r="DT13" s="16">
        <v>0</v>
      </c>
      <c r="DU13" s="16">
        <v>0</v>
      </c>
      <c r="DV13" s="16">
        <v>0</v>
      </c>
      <c r="DW13" s="16">
        <v>0.75626495941032346</v>
      </c>
      <c r="DX13" s="16">
        <v>3.5341256276012625</v>
      </c>
      <c r="DY13" s="16">
        <v>0.3707358527695927</v>
      </c>
      <c r="DZ13" s="16">
        <v>0.21471164332383763</v>
      </c>
      <c r="EA13" s="16">
        <v>0.1550663216378898</v>
      </c>
      <c r="EB13" s="16">
        <v>1.182068662643698</v>
      </c>
      <c r="EC13" s="16">
        <v>1.6096921005832341</v>
      </c>
      <c r="ED13" s="16">
        <v>2.0516775483165111</v>
      </c>
      <c r="EE13" s="16">
        <v>0.50609943576032812</v>
      </c>
      <c r="EF13" s="16">
        <v>1.2824725278607636</v>
      </c>
      <c r="EG13" s="16">
        <v>0.22451314074995143</v>
      </c>
      <c r="EH13" s="16">
        <v>0.2270283519426966</v>
      </c>
      <c r="EI13" s="16">
        <v>2.4761883720749816E-2</v>
      </c>
      <c r="EJ13" s="16">
        <v>1.5219224345222506</v>
      </c>
      <c r="EK13" s="16">
        <v>0</v>
      </c>
      <c r="EL13" s="16">
        <v>0.6727290106894982</v>
      </c>
      <c r="EM13" s="16">
        <v>0</v>
      </c>
      <c r="EN13" s="16">
        <v>0</v>
      </c>
      <c r="EO13" s="16">
        <v>0</v>
      </c>
      <c r="EP13" s="16">
        <v>0.28036331271398268</v>
      </c>
      <c r="EQ13" s="16">
        <v>5.7726436951080658E-2</v>
      </c>
      <c r="ER13" s="16">
        <v>0.25468901608700906</v>
      </c>
      <c r="ES13" s="16">
        <v>0.11855654525350272</v>
      </c>
      <c r="ET13" s="16">
        <v>0.45135690977048204</v>
      </c>
      <c r="EU13" s="16">
        <v>0.49183373910923406</v>
      </c>
      <c r="EV13" s="16">
        <v>1.4904203131180096</v>
      </c>
      <c r="EW13" s="16">
        <v>0.19100854889328436</v>
      </c>
      <c r="EX13" s="16">
        <v>0.13855776455494678</v>
      </c>
      <c r="EY13" s="16">
        <v>2.5856384387008196E-2</v>
      </c>
      <c r="EZ13" s="16">
        <v>0.12762951035291462</v>
      </c>
      <c r="FA13" s="16">
        <v>4.0192390708937605E-2</v>
      </c>
      <c r="FB13" s="16">
        <v>0.18895849264771158</v>
      </c>
      <c r="FC13" s="16">
        <v>6.0078508657019976E-2</v>
      </c>
      <c r="FD13" s="16">
        <v>0.144877155229793</v>
      </c>
      <c r="FE13" s="16">
        <v>0.16652081630741222</v>
      </c>
      <c r="FF13" s="16">
        <v>0.49714110772788961</v>
      </c>
      <c r="FG13" s="16">
        <v>0.13059749964245745</v>
      </c>
      <c r="FH13" s="16">
        <v>0.26974587985212933</v>
      </c>
      <c r="FI13" s="16">
        <v>6.5334248554116583E-2</v>
      </c>
      <c r="FJ13" s="16">
        <v>0.2908828919848393</v>
      </c>
      <c r="FK13" s="16">
        <v>5.1422126189809049E-2</v>
      </c>
      <c r="FL13" s="16">
        <v>8.8070043642608176E-2</v>
      </c>
      <c r="FM13" s="16">
        <v>1.4043084111538997</v>
      </c>
      <c r="FN13" s="16">
        <v>5.0962267444957217</v>
      </c>
      <c r="FO13" s="16">
        <v>0.91896267003845655</v>
      </c>
      <c r="FP13" s="16">
        <v>0.30675334524874781</v>
      </c>
      <c r="FQ13" s="16">
        <v>0.61583804501148653</v>
      </c>
      <c r="FR13" s="16">
        <v>0.12390984612900287</v>
      </c>
      <c r="FS13" s="16">
        <v>2.8208483492190083E-2</v>
      </c>
      <c r="FT13" s="16">
        <v>0.10358084014075905</v>
      </c>
      <c r="FU13" s="16">
        <v>9.8944593843380294E-2</v>
      </c>
      <c r="FV13" s="16">
        <v>0.93054167866129822</v>
      </c>
      <c r="FW13" s="16">
        <v>2.7555388674361736</v>
      </c>
      <c r="FX13" s="16">
        <v>2.6204323543856662</v>
      </c>
      <c r="FY13" s="16">
        <v>0.39657874703173973</v>
      </c>
      <c r="FZ13" s="16">
        <v>0.20573521782778609</v>
      </c>
      <c r="GA13" s="16">
        <v>4.146444026076182E-2</v>
      </c>
      <c r="GB13" s="16">
        <v>0.16460347015878357</v>
      </c>
      <c r="GC13" s="16">
        <v>2.7403848017314381E-2</v>
      </c>
      <c r="GD13" s="16">
        <v>4.6102475979301505E-4</v>
      </c>
      <c r="GE13" s="16">
        <v>0</v>
      </c>
      <c r="GF13" s="16">
        <v>0.22205113396707363</v>
      </c>
      <c r="GG13" s="16">
        <v>0.58423916157865841</v>
      </c>
      <c r="GH13" s="16">
        <v>8.3455015249260592E-2</v>
      </c>
      <c r="GI13" s="16">
        <v>4.3365639777365329E-2</v>
      </c>
      <c r="GJ13" s="16">
        <v>3.0938129352435381E-2</v>
      </c>
      <c r="GK13" s="16">
        <v>7.3377288954925138E-2</v>
      </c>
      <c r="GL13" s="16">
        <v>0.65593035875981265</v>
      </c>
      <c r="GM13" s="16">
        <v>0.12430716159683428</v>
      </c>
      <c r="GN13" s="16">
        <v>0.16428618483579421</v>
      </c>
      <c r="GO13" s="16">
        <v>1.1058180680543412</v>
      </c>
      <c r="GP13" s="16">
        <v>3.2151207909660164</v>
      </c>
      <c r="GQ13" s="16">
        <v>0.83667105815215892</v>
      </c>
      <c r="GR13" s="16">
        <v>0.67519979723581702</v>
      </c>
      <c r="GS13" s="16">
        <v>0.14127923498551634</v>
      </c>
      <c r="GT13" s="16">
        <v>8.5257038905537902E-2</v>
      </c>
      <c r="GU13" s="16">
        <v>1.3688029171079147E-2</v>
      </c>
      <c r="GV13" s="16">
        <v>3.4959153324836005E-2</v>
      </c>
      <c r="GW13" s="16">
        <v>1.7672706845721759E-3</v>
      </c>
      <c r="GX13" s="16">
        <v>3.1623078511684284E-2</v>
      </c>
      <c r="GY13" s="16">
        <v>0.34526339410100476</v>
      </c>
      <c r="GZ13" s="16">
        <v>1.4739437305503507</v>
      </c>
      <c r="HA13" s="16">
        <v>0.21823269756249078</v>
      </c>
      <c r="HB13" s="16">
        <v>0.18737351825390036</v>
      </c>
      <c r="HC13" s="16">
        <v>4.5582371683151678E-2</v>
      </c>
      <c r="HD13" s="16">
        <v>0.14918762699206489</v>
      </c>
      <c r="HE13" s="16">
        <v>8.8211608867074048E-2</v>
      </c>
      <c r="HF13" s="16">
        <v>0.39775855221662204</v>
      </c>
      <c r="HG13" s="16">
        <v>0.13448514465741962</v>
      </c>
      <c r="HH13" s="16">
        <v>0.31117003412313138</v>
      </c>
      <c r="HI13" s="16">
        <v>4.9789470467421479E-2</v>
      </c>
      <c r="HJ13" s="16">
        <v>0</v>
      </c>
      <c r="HK13" s="16">
        <v>1.2502102276244365E-2</v>
      </c>
      <c r="HL13" s="16">
        <v>0</v>
      </c>
      <c r="HM13" s="16">
        <v>5.6857008065716697E-2</v>
      </c>
      <c r="HN13" s="16">
        <v>0.26863680378068677</v>
      </c>
      <c r="HO13" s="16">
        <v>5.5655693438566189E-2</v>
      </c>
      <c r="HP13" s="16">
        <v>0.24887943143805644</v>
      </c>
      <c r="HQ13" s="16">
        <v>1.7683911031862845</v>
      </c>
      <c r="HR13" s="16">
        <v>2.8052251753355981</v>
      </c>
      <c r="HS13" s="16">
        <v>0.53656997552610264</v>
      </c>
      <c r="HT13" s="16">
        <v>0.35651856646662439</v>
      </c>
      <c r="HU13" s="16">
        <v>9.6119316585008233E-2</v>
      </c>
      <c r="HV13" s="16">
        <v>7.4626355777385245E-2</v>
      </c>
      <c r="HW13" s="16">
        <v>6.352493354991144E-3</v>
      </c>
      <c r="HX13" s="16">
        <v>0</v>
      </c>
      <c r="HY13" s="16">
        <v>0</v>
      </c>
      <c r="HZ13" s="16">
        <v>0</v>
      </c>
      <c r="IA13" s="16">
        <v>0</v>
      </c>
      <c r="IB13" s="16">
        <v>0</v>
      </c>
      <c r="IC13" s="16">
        <v>0</v>
      </c>
      <c r="ID13" s="16">
        <v>0</v>
      </c>
      <c r="IE13" s="16">
        <v>1.2361079665222709E-2</v>
      </c>
      <c r="IF13" s="16">
        <v>9.3713200214803713E-2</v>
      </c>
      <c r="IG13" s="16">
        <v>0.31045566847828188</v>
      </c>
      <c r="IH13" s="16">
        <v>0.98955654829906214</v>
      </c>
      <c r="II13" s="16">
        <v>0.72679890629398669</v>
      </c>
      <c r="IJ13" s="16">
        <v>2.0814462311678614</v>
      </c>
      <c r="IK13" s="16">
        <v>0.68023366451597866</v>
      </c>
      <c r="IL13" s="16">
        <v>0.74471118068409292</v>
      </c>
      <c r="IM13" s="16">
        <v>0.18189202915195954</v>
      </c>
      <c r="IN13" s="16">
        <v>0.12378481510910595</v>
      </c>
      <c r="IO13" s="16">
        <v>1.1165906955625342E-2</v>
      </c>
      <c r="IP13" s="16">
        <v>3.7730516955938521E-2</v>
      </c>
      <c r="IQ13" s="16">
        <v>0</v>
      </c>
      <c r="IR13" s="16">
        <v>0</v>
      </c>
      <c r="IS13" s="16">
        <v>4.5127294961778544E-2</v>
      </c>
      <c r="IT13" s="16">
        <v>0.32838810830048132</v>
      </c>
      <c r="IU13" s="16">
        <v>0.12860433978413421</v>
      </c>
      <c r="IV13" s="16">
        <v>0.40503640874222013</v>
      </c>
      <c r="IW13" s="16">
        <v>0.1501462062671072</v>
      </c>
      <c r="IX13" s="16">
        <v>0.13269015807508666</v>
      </c>
      <c r="IY13" s="16">
        <v>0.93447960941304498</v>
      </c>
      <c r="IZ13" s="16">
        <v>2.8457675060447776</v>
      </c>
      <c r="JA13" s="16">
        <v>0.86169491853609281</v>
      </c>
      <c r="JB13" s="16">
        <v>0.56925534057010929</v>
      </c>
      <c r="JC13" s="16">
        <v>0.11255801440917772</v>
      </c>
      <c r="JD13" s="16">
        <v>4.1859080253727636E-2</v>
      </c>
      <c r="JE13" s="16">
        <v>0</v>
      </c>
      <c r="JF13" s="16">
        <v>0</v>
      </c>
      <c r="JG13" s="16">
        <v>1.9397332764004366E-2</v>
      </c>
      <c r="JH13" s="16">
        <v>2.0229687546551436E-2</v>
      </c>
      <c r="JI13" s="16">
        <v>0</v>
      </c>
      <c r="JJ13" s="16">
        <v>0</v>
      </c>
      <c r="JK13" s="16">
        <v>4.9244925852733587E-2</v>
      </c>
      <c r="JL13" s="16">
        <v>0.37035307791277411</v>
      </c>
      <c r="JM13" s="16">
        <v>1.1494690033708581</v>
      </c>
      <c r="JN13" s="16">
        <v>6.216975724761304</v>
      </c>
      <c r="JO13" s="15">
        <v>0</v>
      </c>
      <c r="JP13" s="16">
        <v>1</v>
      </c>
      <c r="JQ13" s="16">
        <v>0</v>
      </c>
      <c r="JR13" s="16">
        <v>0</v>
      </c>
      <c r="JS13" s="16">
        <v>0</v>
      </c>
      <c r="JT13" s="16">
        <v>0</v>
      </c>
      <c r="JU13" s="16">
        <v>1</v>
      </c>
      <c r="JV13" s="23">
        <v>0</v>
      </c>
    </row>
    <row r="14" spans="1:282" x14ac:dyDescent="0.25">
      <c r="A14" s="18" t="s">
        <v>16</v>
      </c>
      <c r="B14" s="7">
        <v>4</v>
      </c>
      <c r="C14" t="s">
        <v>56</v>
      </c>
      <c r="D14" s="13" t="s">
        <v>58</v>
      </c>
      <c r="E14">
        <v>0</v>
      </c>
      <c r="F14">
        <v>0</v>
      </c>
      <c r="G14">
        <v>0</v>
      </c>
      <c r="H14">
        <v>3.0926985878164297</v>
      </c>
      <c r="I14">
        <v>0.13937286468844912</v>
      </c>
      <c r="J14">
        <v>4.1249257660178409E-2</v>
      </c>
      <c r="K14">
        <v>0</v>
      </c>
      <c r="L14">
        <v>1.4219948061995589E-2</v>
      </c>
      <c r="M14">
        <v>0</v>
      </c>
      <c r="N14">
        <v>6.3787652675687589E-2</v>
      </c>
      <c r="O14">
        <v>0</v>
      </c>
      <c r="P14">
        <v>2.6338298565826816</v>
      </c>
      <c r="Q14">
        <v>0</v>
      </c>
      <c r="R14">
        <v>7.7648240690164636</v>
      </c>
      <c r="S14">
        <v>0.99850606677040976</v>
      </c>
      <c r="T14">
        <v>7.5605177363134048</v>
      </c>
      <c r="U14">
        <v>9.8228416521267459</v>
      </c>
      <c r="V14">
        <v>29.289766026078567</v>
      </c>
      <c r="W14">
        <v>2.7941908373661253</v>
      </c>
      <c r="X14">
        <v>0.1336137767299711</v>
      </c>
      <c r="Y14">
        <v>2.7944998260561862E-2</v>
      </c>
      <c r="Z14">
        <v>0</v>
      </c>
      <c r="AA14">
        <v>0</v>
      </c>
      <c r="AB14">
        <v>0</v>
      </c>
      <c r="AC14">
        <v>0.19416864155426772</v>
      </c>
      <c r="AD14">
        <v>5.964077436219724</v>
      </c>
      <c r="AE14">
        <v>0.4455247619402547</v>
      </c>
      <c r="AF14">
        <v>2.3299034027429277</v>
      </c>
      <c r="AG14">
        <v>0</v>
      </c>
      <c r="AH14">
        <v>0</v>
      </c>
      <c r="AI14">
        <v>0</v>
      </c>
      <c r="AJ14">
        <v>1.528273455622752</v>
      </c>
      <c r="AK14">
        <v>0</v>
      </c>
      <c r="AL14">
        <v>0.29743548367395234</v>
      </c>
      <c r="AM14">
        <v>5.4567314771075868</v>
      </c>
      <c r="AN14">
        <v>100</v>
      </c>
      <c r="AO14">
        <v>3.4743973765650202</v>
      </c>
      <c r="AP14">
        <v>0.84219623898584295</v>
      </c>
      <c r="AQ14">
        <v>1.146306977355571</v>
      </c>
      <c r="AR14">
        <v>10.432616189277766</v>
      </c>
      <c r="AS14">
        <v>0.64469768032839736</v>
      </c>
      <c r="AT14">
        <v>2.7422511551309152</v>
      </c>
      <c r="AU14">
        <v>1.3990433681757763</v>
      </c>
      <c r="AV14">
        <v>4.3261369065145399</v>
      </c>
      <c r="AW14">
        <v>0.75696322329223964</v>
      </c>
      <c r="AX14">
        <v>3.3879585749823189</v>
      </c>
      <c r="AY14">
        <v>0.23325599070370875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0.72599955792714976</v>
      </c>
      <c r="BF14">
        <v>5.3697365196909885</v>
      </c>
      <c r="BG14">
        <v>0.7288776095750622</v>
      </c>
      <c r="BH14">
        <v>1.3738294086175524</v>
      </c>
      <c r="BI14">
        <v>1.0630512979809994</v>
      </c>
      <c r="BJ14">
        <v>1.6455483103645066</v>
      </c>
      <c r="BK14">
        <v>1.7303775733991666</v>
      </c>
      <c r="BL14">
        <v>5.15840660951089</v>
      </c>
      <c r="BM14">
        <v>0</v>
      </c>
      <c r="BN14">
        <v>0</v>
      </c>
      <c r="BO14">
        <v>1.0786382893949029</v>
      </c>
      <c r="BP14">
        <v>22.115676501726355</v>
      </c>
      <c r="BQ14">
        <v>2.1765163784003221</v>
      </c>
      <c r="BR14">
        <v>10.803084051866456</v>
      </c>
      <c r="BS14">
        <v>2.6937177512556509</v>
      </c>
      <c r="BT14">
        <v>11.443845585523915</v>
      </c>
      <c r="BU14">
        <v>0.62743698262257619</v>
      </c>
      <c r="BV14">
        <v>0</v>
      </c>
      <c r="BW14">
        <v>0</v>
      </c>
      <c r="BX14">
        <v>0.30717169605527583</v>
      </c>
      <c r="BY14">
        <v>0.3497074191985014</v>
      </c>
      <c r="BZ14">
        <v>1.5995669386842739</v>
      </c>
      <c r="CA14">
        <v>0</v>
      </c>
      <c r="CB14">
        <v>0</v>
      </c>
      <c r="CC14">
        <v>0.30451232291380526</v>
      </c>
      <c r="CD14">
        <v>0.80946853318776835</v>
      </c>
      <c r="CE14">
        <v>0.96006479545779433</v>
      </c>
      <c r="CF14">
        <v>1.4746803027833832</v>
      </c>
      <c r="CG14">
        <v>8.3699493899052051</v>
      </c>
      <c r="CH14">
        <v>45.109204701952926</v>
      </c>
      <c r="CI14">
        <v>2.799827780118691</v>
      </c>
      <c r="CJ14">
        <v>0.38609148961313822</v>
      </c>
      <c r="CK14">
        <v>6.4329048052469875E-2</v>
      </c>
      <c r="CL14">
        <v>0.27839471152710149</v>
      </c>
      <c r="CM14">
        <v>1.3752394380426716E-2</v>
      </c>
      <c r="CN14">
        <v>0.45783684573525901</v>
      </c>
      <c r="CO14">
        <v>0.96985905255379734</v>
      </c>
      <c r="CP14">
        <v>6.2355316070537858</v>
      </c>
      <c r="CQ14">
        <v>0.38676876891726031</v>
      </c>
      <c r="CR14">
        <v>0.36009578918118518</v>
      </c>
      <c r="CS14">
        <v>0</v>
      </c>
      <c r="CT14">
        <v>0</v>
      </c>
      <c r="CU14">
        <v>0.14147362357171411</v>
      </c>
      <c r="CV14">
        <v>0.37854396749557934</v>
      </c>
      <c r="CW14">
        <v>0.23936061291124214</v>
      </c>
      <c r="CX14">
        <v>0.4496184086546805</v>
      </c>
      <c r="CY14">
        <v>1.4137811080483151</v>
      </c>
      <c r="CZ14">
        <v>7.7265393906324507</v>
      </c>
      <c r="DA14">
        <v>0.61567064738676192</v>
      </c>
      <c r="DB14">
        <v>0.82309530530415576</v>
      </c>
      <c r="DC14">
        <v>6.6696620869915138E-2</v>
      </c>
      <c r="DD14">
        <v>0.17285988933448676</v>
      </c>
      <c r="DE14">
        <v>0.46367272927645148</v>
      </c>
      <c r="DF14">
        <v>2.8708580529404069</v>
      </c>
      <c r="DG14">
        <v>0.54617671439977666</v>
      </c>
      <c r="DH14">
        <v>0.99759812816278992</v>
      </c>
      <c r="DI14">
        <v>0.63521298242453583</v>
      </c>
      <c r="DJ14">
        <v>2.4261154161229173</v>
      </c>
      <c r="DK14">
        <v>0</v>
      </c>
      <c r="DL14">
        <v>0</v>
      </c>
      <c r="DM14">
        <v>0</v>
      </c>
      <c r="DN14">
        <v>1.9325517018868372</v>
      </c>
      <c r="DO14">
        <v>0.26295204246355924</v>
      </c>
      <c r="DP14">
        <v>0.57332541315287255</v>
      </c>
      <c r="DQ14">
        <v>0.15425583936235499</v>
      </c>
      <c r="DR14">
        <v>0.48021661079357325</v>
      </c>
      <c r="DS14">
        <v>0</v>
      </c>
      <c r="DT14">
        <v>0</v>
      </c>
      <c r="DU14">
        <v>0</v>
      </c>
      <c r="DV14">
        <v>0</v>
      </c>
      <c r="DW14">
        <v>0.63342630399296429</v>
      </c>
      <c r="DX14">
        <v>3.5381158488078035</v>
      </c>
      <c r="DY14">
        <v>0.32955398970641098</v>
      </c>
      <c r="DZ14">
        <v>0.15109320662926501</v>
      </c>
      <c r="EA14">
        <v>0.1220101682990349</v>
      </c>
      <c r="EB14">
        <v>0.55766505663350407</v>
      </c>
      <c r="EC14">
        <v>0.40158373348838594</v>
      </c>
      <c r="ED14">
        <v>1.9889361792995512</v>
      </c>
      <c r="EE14">
        <v>0.36856167484107216</v>
      </c>
      <c r="EF14">
        <v>1.0103870002043276</v>
      </c>
      <c r="EG14">
        <v>0.20128574038425917</v>
      </c>
      <c r="EH14">
        <v>0.35229205366633143</v>
      </c>
      <c r="EI14">
        <v>2.7455998158499487E-2</v>
      </c>
      <c r="EJ14">
        <v>1.016165773743432</v>
      </c>
      <c r="EK14">
        <v>0</v>
      </c>
      <c r="EL14">
        <v>0.56946320500895908</v>
      </c>
      <c r="EM14">
        <v>0</v>
      </c>
      <c r="EN14">
        <v>0</v>
      </c>
      <c r="EO14">
        <v>0</v>
      </c>
      <c r="EP14">
        <v>0.17465970560007765</v>
      </c>
      <c r="EQ14">
        <v>4.8747104298484924E-2</v>
      </c>
      <c r="ER14">
        <v>0.30157011350331342</v>
      </c>
      <c r="ES14">
        <v>0.13312342579178704</v>
      </c>
      <c r="ET14">
        <v>0.43736946627832335</v>
      </c>
      <c r="EU14">
        <v>0.44789969436370353</v>
      </c>
      <c r="EV14">
        <v>1.3221255760736248</v>
      </c>
      <c r="EW14">
        <v>0.14791756998727565</v>
      </c>
      <c r="EX14">
        <v>9.6756512026359501E-2</v>
      </c>
      <c r="EY14">
        <v>6.1393257821414776E-3</v>
      </c>
      <c r="EZ14">
        <v>0.1096396954368356</v>
      </c>
      <c r="FA14">
        <v>1.6942541044428546E-2</v>
      </c>
      <c r="FB14">
        <v>0.10217684798204732</v>
      </c>
      <c r="FC14">
        <v>4.2460217501000673E-2</v>
      </c>
      <c r="FD14">
        <v>0.10608956585297501</v>
      </c>
      <c r="FE14">
        <v>0.15245945029050598</v>
      </c>
      <c r="FF14">
        <v>0.48047793013718376</v>
      </c>
      <c r="FG14">
        <v>0.13547848213712993</v>
      </c>
      <c r="FH14">
        <v>0.30141565286127059</v>
      </c>
      <c r="FI14">
        <v>7.2433563806571566E-2</v>
      </c>
      <c r="FJ14">
        <v>0.29196004096546607</v>
      </c>
      <c r="FK14">
        <v>5.0588718439001749E-2</v>
      </c>
      <c r="FL14">
        <v>7.3064948714693365E-2</v>
      </c>
      <c r="FM14">
        <v>1.1427626276491076</v>
      </c>
      <c r="FN14">
        <v>4.0829569049504491</v>
      </c>
      <c r="FO14">
        <v>0.73940724764478272</v>
      </c>
      <c r="FP14">
        <v>0.29379784142345433</v>
      </c>
      <c r="FQ14">
        <v>0.54808419109971263</v>
      </c>
      <c r="FR14">
        <v>0.1076332695181572</v>
      </c>
      <c r="FS14">
        <v>2.017366131289957E-2</v>
      </c>
      <c r="FT14">
        <v>8.9321298391505377E-2</v>
      </c>
      <c r="FU14">
        <v>6.4455907932343556E-2</v>
      </c>
      <c r="FV14">
        <v>0.77443244833673464</v>
      </c>
      <c r="FW14">
        <v>2.8010781594945331</v>
      </c>
      <c r="FX14">
        <v>2.673874836693185</v>
      </c>
      <c r="FY14">
        <v>0.44029058027685913</v>
      </c>
      <c r="FZ14">
        <v>0.19822555641087194</v>
      </c>
      <c r="GA14">
        <v>3.0558620602923834E-2</v>
      </c>
      <c r="GB14">
        <v>0.13442296763812081</v>
      </c>
      <c r="GC14">
        <v>0</v>
      </c>
      <c r="GD14">
        <v>0</v>
      </c>
      <c r="GE14">
        <v>0</v>
      </c>
      <c r="GF14">
        <v>0.21053592350115399</v>
      </c>
      <c r="GG14">
        <v>0.50530578153227479</v>
      </c>
      <c r="GH14">
        <v>8.4995307010398022E-2</v>
      </c>
      <c r="GI14">
        <v>5.0538550306690043E-2</v>
      </c>
      <c r="GJ14">
        <v>3.4908791844089314E-2</v>
      </c>
      <c r="GK14">
        <v>6.8388897184186961E-2</v>
      </c>
      <c r="GL14">
        <v>0.59594772112460126</v>
      </c>
      <c r="GM14">
        <v>0.10568394121921408</v>
      </c>
      <c r="GN14">
        <v>0.12477018550093778</v>
      </c>
      <c r="GO14">
        <v>0.93965595281056646</v>
      </c>
      <c r="GP14">
        <v>2.3967520580389405</v>
      </c>
      <c r="GQ14">
        <v>0.63757835814230912</v>
      </c>
      <c r="GR14">
        <v>0.56361271400286295</v>
      </c>
      <c r="GS14">
        <v>0.12393863674506368</v>
      </c>
      <c r="GT14">
        <v>7.2954758851943372E-2</v>
      </c>
      <c r="GU14">
        <v>1.2398657744759595E-2</v>
      </c>
      <c r="GV14">
        <v>1.9730149677140919E-2</v>
      </c>
      <c r="GW14">
        <v>6.8482873063678657E-3</v>
      </c>
      <c r="GX14">
        <v>1.2688543517020459E-2</v>
      </c>
      <c r="GY14">
        <v>0.34453824160083735</v>
      </c>
      <c r="GZ14">
        <v>1.5545510815853116</v>
      </c>
      <c r="HA14">
        <v>0.22824982499721028</v>
      </c>
      <c r="HB14">
        <v>0.17253620389889668</v>
      </c>
      <c r="HC14">
        <v>3.5431187104280698E-2</v>
      </c>
      <c r="HD14">
        <v>0.13124634700516119</v>
      </c>
      <c r="HE14">
        <v>8.4831263739400059E-2</v>
      </c>
      <c r="HF14">
        <v>0.32050864347668423</v>
      </c>
      <c r="HG14">
        <v>0.1210975616742616</v>
      </c>
      <c r="HH14">
        <v>0.19182671132542739</v>
      </c>
      <c r="HI14">
        <v>3.1570513942398501E-2</v>
      </c>
      <c r="HJ14">
        <v>0</v>
      </c>
      <c r="HK14">
        <v>1.1731759310683777E-2</v>
      </c>
      <c r="HL14">
        <v>0</v>
      </c>
      <c r="HM14">
        <v>8.4076518545402809E-2</v>
      </c>
      <c r="HN14">
        <v>0.27261799919309959</v>
      </c>
      <c r="HO14">
        <v>5.6764890653270353E-2</v>
      </c>
      <c r="HP14">
        <v>0.21917991202482168</v>
      </c>
      <c r="HQ14">
        <v>1.6562182151107925</v>
      </c>
      <c r="HR14">
        <v>2.578633908166625</v>
      </c>
      <c r="HS14">
        <v>0.48178953089625937</v>
      </c>
      <c r="HT14">
        <v>0.33889082014187311</v>
      </c>
      <c r="HU14">
        <v>6.932958941941357E-2</v>
      </c>
      <c r="HV14">
        <v>5.616398123827733E-2</v>
      </c>
      <c r="HW14">
        <v>1.0894407153732551E-2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7.7937183615728869E-3</v>
      </c>
      <c r="IF14">
        <v>9.1336766520476079E-2</v>
      </c>
      <c r="IG14">
        <v>0.24901576522352381</v>
      </c>
      <c r="IH14">
        <v>0.70672066883210261</v>
      </c>
      <c r="II14">
        <v>0.52798210427234205</v>
      </c>
      <c r="IJ14">
        <v>1.5186422533381814</v>
      </c>
      <c r="IK14">
        <v>0.49817503796585016</v>
      </c>
      <c r="IL14">
        <v>0.56895604252175624</v>
      </c>
      <c r="IM14">
        <v>0.16108225639257839</v>
      </c>
      <c r="IN14">
        <v>9.5870572902919088E-2</v>
      </c>
      <c r="IO14">
        <v>1.5594652788929743E-2</v>
      </c>
      <c r="IP14">
        <v>7.5401627898795731E-2</v>
      </c>
      <c r="IQ14">
        <v>0</v>
      </c>
      <c r="IR14">
        <v>0</v>
      </c>
      <c r="IS14">
        <v>4.707762305230917E-2</v>
      </c>
      <c r="IT14">
        <v>0.29087161734932548</v>
      </c>
      <c r="IU14">
        <v>0.11437165109476288</v>
      </c>
      <c r="IV14">
        <v>0.34707402177690583</v>
      </c>
      <c r="IW14">
        <v>0.1179812561074822</v>
      </c>
      <c r="IX14">
        <v>0.13376842239565431</v>
      </c>
      <c r="IY14">
        <v>0.7993057471088908</v>
      </c>
      <c r="IZ14">
        <v>2.4755539845932564</v>
      </c>
      <c r="JA14">
        <v>0.75120826695616727</v>
      </c>
      <c r="JB14">
        <v>0.49895664779978588</v>
      </c>
      <c r="JC14">
        <v>0.10608848832604216</v>
      </c>
      <c r="JD14">
        <v>4.8493212481642581E-2</v>
      </c>
      <c r="JE14">
        <v>4.8097434876089654E-3</v>
      </c>
      <c r="JF14">
        <v>0</v>
      </c>
      <c r="JG14">
        <v>1.2248904423488038E-2</v>
      </c>
      <c r="JH14">
        <v>3.5366508493651139E-2</v>
      </c>
      <c r="JI14">
        <v>0</v>
      </c>
      <c r="JJ14">
        <v>0</v>
      </c>
      <c r="JK14">
        <v>4.4487202040524726E-2</v>
      </c>
      <c r="JL14">
        <v>0.30385158024227377</v>
      </c>
      <c r="JM14">
        <v>0.99290716227509745</v>
      </c>
      <c r="JN14">
        <v>5.2711380985040979</v>
      </c>
      <c r="JO14" s="7">
        <v>0</v>
      </c>
      <c r="JP14">
        <v>1</v>
      </c>
      <c r="JQ14">
        <v>0</v>
      </c>
      <c r="JR14">
        <v>0</v>
      </c>
      <c r="JS14">
        <v>0</v>
      </c>
      <c r="JT14">
        <v>0</v>
      </c>
      <c r="JU14">
        <v>1</v>
      </c>
      <c r="JV14" s="4">
        <v>0</v>
      </c>
    </row>
    <row r="15" spans="1:282" x14ac:dyDescent="0.25">
      <c r="A15" s="18" t="s">
        <v>17</v>
      </c>
      <c r="B15" s="7">
        <v>4</v>
      </c>
      <c r="C15" t="s">
        <v>56</v>
      </c>
      <c r="D15" s="13" t="s">
        <v>58</v>
      </c>
      <c r="E15">
        <v>0</v>
      </c>
      <c r="F15">
        <v>0</v>
      </c>
      <c r="G15">
        <v>0</v>
      </c>
      <c r="H15">
        <v>3.4845901834762292</v>
      </c>
      <c r="I15">
        <v>0.21802744903316107</v>
      </c>
      <c r="J15">
        <v>4.4664038413008027E-2</v>
      </c>
      <c r="K15">
        <v>1.3101568538866192E-3</v>
      </c>
      <c r="L15">
        <v>1.63343792577435E-2</v>
      </c>
      <c r="M15">
        <v>3.226342386239001E-3</v>
      </c>
      <c r="N15">
        <v>0.35302373530020897</v>
      </c>
      <c r="O15">
        <v>0</v>
      </c>
      <c r="P15">
        <v>2.7385372422218706</v>
      </c>
      <c r="Q15">
        <v>0.60466865402708703</v>
      </c>
      <c r="R15">
        <v>5.9523724936666644</v>
      </c>
      <c r="S15">
        <v>0.76144112683390386</v>
      </c>
      <c r="T15">
        <v>8.0988949458934893</v>
      </c>
      <c r="U15">
        <v>14.381714903740201</v>
      </c>
      <c r="V15">
        <v>26.898005252168758</v>
      </c>
      <c r="W15">
        <v>2.5963626287581518</v>
      </c>
      <c r="X15">
        <v>0.15792746067159832</v>
      </c>
      <c r="Y15">
        <v>4.3948554351435111E-2</v>
      </c>
      <c r="Z15">
        <v>0</v>
      </c>
      <c r="AA15">
        <v>0</v>
      </c>
      <c r="AB15">
        <v>0</v>
      </c>
      <c r="AC15">
        <v>0.10032343725560582</v>
      </c>
      <c r="AD15">
        <v>4.4697836586357189</v>
      </c>
      <c r="AE15">
        <v>0.34565559038494587</v>
      </c>
      <c r="AF15">
        <v>1.7181634234625609</v>
      </c>
      <c r="AG15">
        <v>0</v>
      </c>
      <c r="AH15">
        <v>0</v>
      </c>
      <c r="AI15">
        <v>0</v>
      </c>
      <c r="AJ15">
        <v>0.5532596498548924</v>
      </c>
      <c r="AK15">
        <v>0</v>
      </c>
      <c r="AL15">
        <v>0</v>
      </c>
      <c r="AM15">
        <v>3.0291263738902821</v>
      </c>
      <c r="AN15">
        <v>100</v>
      </c>
      <c r="AO15">
        <v>3.7062453181448904</v>
      </c>
      <c r="AP15">
        <v>0.89036108836059691</v>
      </c>
      <c r="AQ15">
        <v>0.9941494435575533</v>
      </c>
      <c r="AR15">
        <v>9.4903783565440332</v>
      </c>
      <c r="AS15">
        <v>0.67574079057177028</v>
      </c>
      <c r="AT15">
        <v>2.6154717708290458</v>
      </c>
      <c r="AU15">
        <v>1.2510236760386499</v>
      </c>
      <c r="AV15">
        <v>5.1373202599172743</v>
      </c>
      <c r="AW15">
        <v>0.76578752965576535</v>
      </c>
      <c r="AX15">
        <v>3.3600259232708285</v>
      </c>
      <c r="AY15">
        <v>0.21839500353010233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0.78637589761735605</v>
      </c>
      <c r="BF15">
        <v>5.0406965685335132</v>
      </c>
      <c r="BG15">
        <v>0.54915225395433787</v>
      </c>
      <c r="BH15">
        <v>0.77014787531687279</v>
      </c>
      <c r="BI15">
        <v>0.89966058995188936</v>
      </c>
      <c r="BJ15">
        <v>1.0900828475901805</v>
      </c>
      <c r="BK15">
        <v>1.50755890643295</v>
      </c>
      <c r="BL15">
        <v>4.7331015555024454</v>
      </c>
      <c r="BM15">
        <v>0</v>
      </c>
      <c r="BN15">
        <v>0</v>
      </c>
      <c r="BO15">
        <v>1.9513867482122045</v>
      </c>
      <c r="BP15">
        <v>24.23430439727241</v>
      </c>
      <c r="BQ15">
        <v>2.4017745342438772</v>
      </c>
      <c r="BR15">
        <v>10.326737995567505</v>
      </c>
      <c r="BS15">
        <v>2.5929423661363549</v>
      </c>
      <c r="BT15">
        <v>11.122603233308119</v>
      </c>
      <c r="BU15">
        <v>0.60179885152455015</v>
      </c>
      <c r="BV15">
        <v>0</v>
      </c>
      <c r="BW15">
        <v>2.630213720375104E-2</v>
      </c>
      <c r="BX15">
        <v>0.30924970580323352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0.95858081442843179</v>
      </c>
      <c r="CE15">
        <v>0.78588018852207142</v>
      </c>
      <c r="CF15">
        <v>1.4377731711157851</v>
      </c>
      <c r="CG15">
        <v>7.1470848280760269</v>
      </c>
      <c r="CH15">
        <v>40.21278521543411</v>
      </c>
      <c r="CI15">
        <v>2.4572711282153459</v>
      </c>
      <c r="CJ15">
        <v>0.2684444072174243</v>
      </c>
      <c r="CK15">
        <v>3.3649458277700307E-2</v>
      </c>
      <c r="CL15">
        <v>0.1441349723579031</v>
      </c>
      <c r="CM15">
        <v>6.2736144154765583E-2</v>
      </c>
      <c r="CN15">
        <v>0.5096754338212508</v>
      </c>
      <c r="CO15">
        <v>1.3374666238591189</v>
      </c>
      <c r="CP15">
        <v>8.4038206102617252</v>
      </c>
      <c r="CQ15">
        <v>0.704569354936878</v>
      </c>
      <c r="CR15">
        <v>0.25283461452342554</v>
      </c>
      <c r="CS15">
        <v>0</v>
      </c>
      <c r="CT15">
        <v>0</v>
      </c>
      <c r="CU15">
        <v>7.0835609306225636E-2</v>
      </c>
      <c r="CV15">
        <v>0.22841391031808886</v>
      </c>
      <c r="CW15">
        <v>0.17769013639547854</v>
      </c>
      <c r="CX15">
        <v>0.35837748747969878</v>
      </c>
      <c r="CY15">
        <v>1.0811567430742079</v>
      </c>
      <c r="CZ15">
        <v>6.1980477224617303</v>
      </c>
      <c r="DA15">
        <v>0.43721202450157676</v>
      </c>
      <c r="DB15">
        <v>0.71809659203546994</v>
      </c>
      <c r="DC15">
        <v>5.9162022654199745E-2</v>
      </c>
      <c r="DD15">
        <v>0.11200525406078353</v>
      </c>
      <c r="DE15">
        <v>0.46015640317747575</v>
      </c>
      <c r="DF15">
        <v>2.9933676109793761</v>
      </c>
      <c r="DG15">
        <v>0.57992556979570431</v>
      </c>
      <c r="DH15">
        <v>1.1921440561167402</v>
      </c>
      <c r="DI15">
        <v>0.60980976174105306</v>
      </c>
      <c r="DJ15">
        <v>2.0922996417197015</v>
      </c>
      <c r="DK15">
        <v>0</v>
      </c>
      <c r="DL15">
        <v>0</v>
      </c>
      <c r="DM15">
        <v>0</v>
      </c>
      <c r="DN15">
        <v>1.93054020146161</v>
      </c>
      <c r="DO15">
        <v>0.18902907943119676</v>
      </c>
      <c r="DP15">
        <v>0.41085476115867875</v>
      </c>
      <c r="DQ15">
        <v>0.14582250950264741</v>
      </c>
      <c r="DR15">
        <v>0.52639879217752683</v>
      </c>
      <c r="DS15">
        <v>0</v>
      </c>
      <c r="DT15">
        <v>0</v>
      </c>
      <c r="DU15">
        <v>0</v>
      </c>
      <c r="DV15">
        <v>3.4141705443412368E-3</v>
      </c>
      <c r="DW15">
        <v>0.53592754949057952</v>
      </c>
      <c r="DX15">
        <v>2.9290234402423931</v>
      </c>
      <c r="DY15">
        <v>0.28268262016465384</v>
      </c>
      <c r="DZ15">
        <v>0.11600992342385628</v>
      </c>
      <c r="EA15">
        <v>0.18449105945235839</v>
      </c>
      <c r="EB15">
        <v>0.31572505717195709</v>
      </c>
      <c r="EC15">
        <v>0</v>
      </c>
      <c r="ED15">
        <v>1.5712683876790308</v>
      </c>
      <c r="EE15">
        <v>0.25250002355355006</v>
      </c>
      <c r="EF15">
        <v>0.93066422499025858</v>
      </c>
      <c r="EG15">
        <v>0.17368793420828835</v>
      </c>
      <c r="EH15">
        <v>0.47047091522146955</v>
      </c>
      <c r="EI15">
        <v>0.36086583644730841</v>
      </c>
      <c r="EJ15">
        <v>1.9937995990311472</v>
      </c>
      <c r="EK15">
        <v>0.16534252237418834</v>
      </c>
      <c r="EL15">
        <v>0.98020458252384524</v>
      </c>
      <c r="EM15">
        <v>0.13949214357934439</v>
      </c>
      <c r="EN15">
        <v>8.1072346797427919E-2</v>
      </c>
      <c r="EO15">
        <v>2.3670270535570189E-2</v>
      </c>
      <c r="EP15">
        <v>0.20432048990586402</v>
      </c>
      <c r="EQ15">
        <v>5.6277152791690876E-2</v>
      </c>
      <c r="ER15">
        <v>0.23419541832473822</v>
      </c>
      <c r="ES15">
        <v>0.11359848297215071</v>
      </c>
      <c r="ET15">
        <v>0.37326334512342285</v>
      </c>
      <c r="EU15">
        <v>0.38162553462693866</v>
      </c>
      <c r="EV15">
        <v>1.3004900190891673</v>
      </c>
      <c r="EW15">
        <v>0.15357861730010103</v>
      </c>
      <c r="EX15">
        <v>8.2248821494279964E-2</v>
      </c>
      <c r="EY15">
        <v>2.3890869893620249E-2</v>
      </c>
      <c r="EZ15">
        <v>0.10375565801904048</v>
      </c>
      <c r="FA15">
        <v>3.9385370605565628E-2</v>
      </c>
      <c r="FB15">
        <v>0.10691585595115347</v>
      </c>
      <c r="FC15">
        <v>4.8126165073784685E-2</v>
      </c>
      <c r="FD15">
        <v>9.3900866508765876E-2</v>
      </c>
      <c r="FE15">
        <v>0.14485912981143007</v>
      </c>
      <c r="FF15">
        <v>0.45156598614486637</v>
      </c>
      <c r="FG15">
        <v>0.11628437656797239</v>
      </c>
      <c r="FH15">
        <v>0.2994695603837032</v>
      </c>
      <c r="FI15">
        <v>6.1544540412459721E-2</v>
      </c>
      <c r="FJ15">
        <v>0.30487631786253827</v>
      </c>
      <c r="FK15">
        <v>4.9036840048109528E-2</v>
      </c>
      <c r="FL15">
        <v>9.7566203536696441E-2</v>
      </c>
      <c r="FM15">
        <v>1.1046650128304618</v>
      </c>
      <c r="FN15">
        <v>4.2255527997105702</v>
      </c>
      <c r="FO15">
        <v>0.77487153141486376</v>
      </c>
      <c r="FP15">
        <v>0.26956208872743909</v>
      </c>
      <c r="FQ15">
        <v>0.49811156615343194</v>
      </c>
      <c r="FR15">
        <v>9.3267936752226596E-2</v>
      </c>
      <c r="FS15">
        <v>1.9391686638453611E-2</v>
      </c>
      <c r="FT15">
        <v>8.1123886547802643E-2</v>
      </c>
      <c r="FU15">
        <v>3.3388035551623486E-2</v>
      </c>
      <c r="FV15">
        <v>0.66211420760880701</v>
      </c>
      <c r="FW15">
        <v>2.7304192199612816</v>
      </c>
      <c r="FX15">
        <v>2.6244038067366895</v>
      </c>
      <c r="FY15">
        <v>0.39883024202238349</v>
      </c>
      <c r="FZ15">
        <v>0.23245537941888525</v>
      </c>
      <c r="GA15">
        <v>3.6386906627843753E-2</v>
      </c>
      <c r="GB15">
        <v>0.12876751137140249</v>
      </c>
      <c r="GC15">
        <v>3.3515005834662978E-2</v>
      </c>
      <c r="GD15">
        <v>1.5758763519423517E-2</v>
      </c>
      <c r="GE15">
        <v>0</v>
      </c>
      <c r="GF15">
        <v>0.24319664128126062</v>
      </c>
      <c r="GG15">
        <v>0.47443330199829131</v>
      </c>
      <c r="GH15">
        <v>8.2244673213608344E-2</v>
      </c>
      <c r="GI15">
        <v>2.6197169365638633E-2</v>
      </c>
      <c r="GJ15">
        <v>4.6661905543857664E-2</v>
      </c>
      <c r="GK15">
        <v>7.1099553761805545E-2</v>
      </c>
      <c r="GL15">
        <v>0.56900021712032844</v>
      </c>
      <c r="GM15">
        <v>0.11228818122221938</v>
      </c>
      <c r="GN15">
        <v>0.13004160258750605</v>
      </c>
      <c r="GO15">
        <v>0.97903595090494089</v>
      </c>
      <c r="GP15">
        <v>3.2585118217914908</v>
      </c>
      <c r="GQ15">
        <v>0.82559761643996099</v>
      </c>
      <c r="GR15">
        <v>0.79752810387316198</v>
      </c>
      <c r="GS15">
        <v>0.17643446030296844</v>
      </c>
      <c r="GT15">
        <v>9.7846531815247537E-2</v>
      </c>
      <c r="GU15">
        <v>3.2456876611223991E-2</v>
      </c>
      <c r="GV15">
        <v>2.1125570360421859E-2</v>
      </c>
      <c r="GW15">
        <v>4.0084971661499772E-3</v>
      </c>
      <c r="GX15">
        <v>3.2279362550417294E-2</v>
      </c>
      <c r="GY15">
        <v>0.3236893002260372</v>
      </c>
      <c r="GZ15">
        <v>1.5212226288202264</v>
      </c>
      <c r="HA15">
        <v>0.22897596939916717</v>
      </c>
      <c r="HB15">
        <v>0.17313782981739659</v>
      </c>
      <c r="HC15">
        <v>3.2307302749176821E-2</v>
      </c>
      <c r="HD15">
        <v>0.12900469166060741</v>
      </c>
      <c r="HE15">
        <v>9.3769101664192681E-2</v>
      </c>
      <c r="HF15">
        <v>0.42441774329241005</v>
      </c>
      <c r="HG15">
        <v>0.14763232595077008</v>
      </c>
      <c r="HH15">
        <v>0.20073170227411966</v>
      </c>
      <c r="HI15">
        <v>4.5236699972999311E-2</v>
      </c>
      <c r="HJ15">
        <v>1.8388739012039244E-3</v>
      </c>
      <c r="HK15">
        <v>1.0789149874367262E-2</v>
      </c>
      <c r="HL15">
        <v>1.0889056985788471E-2</v>
      </c>
      <c r="HM15">
        <v>0.10520394251124696</v>
      </c>
      <c r="HN15">
        <v>0.28186033158137258</v>
      </c>
      <c r="HO15">
        <v>6.3607853064327452E-2</v>
      </c>
      <c r="HP15">
        <v>0.20015000041160219</v>
      </c>
      <c r="HQ15">
        <v>1.6415906734554078</v>
      </c>
      <c r="HR15">
        <v>2.6506654198533499</v>
      </c>
      <c r="HS15">
        <v>0.48936875819164621</v>
      </c>
      <c r="HT15">
        <v>0.41106287502826183</v>
      </c>
      <c r="HU15">
        <v>8.4626571120466884E-2</v>
      </c>
      <c r="HV15">
        <v>7.9519348851372476E-2</v>
      </c>
      <c r="HW15">
        <v>1.3672973271065075E-2</v>
      </c>
      <c r="HX15">
        <v>0</v>
      </c>
      <c r="HY15">
        <v>0</v>
      </c>
      <c r="HZ15">
        <v>0</v>
      </c>
      <c r="IA15">
        <v>1.2680423318941586E-4</v>
      </c>
      <c r="IB15">
        <v>2.5151013021969253E-2</v>
      </c>
      <c r="IC15">
        <v>5.6783987897949997E-3</v>
      </c>
      <c r="ID15">
        <v>0</v>
      </c>
      <c r="IE15">
        <v>9.731445158836961E-3</v>
      </c>
      <c r="IF15">
        <v>8.9190991193503363E-2</v>
      </c>
      <c r="IG15">
        <v>0.35538442669646131</v>
      </c>
      <c r="IH15">
        <v>1.1619390596736354</v>
      </c>
      <c r="II15">
        <v>0.74739580892946833</v>
      </c>
      <c r="IJ15">
        <v>2.0434064555350919</v>
      </c>
      <c r="IK15">
        <v>0.62684888039797948</v>
      </c>
      <c r="IL15">
        <v>0.58611066822368618</v>
      </c>
      <c r="IM15">
        <v>0.14184086848008678</v>
      </c>
      <c r="IN15">
        <v>0.13564111074121926</v>
      </c>
      <c r="IO15">
        <v>2.0137885023347839E-2</v>
      </c>
      <c r="IP15">
        <v>5.8338727894044894E-2</v>
      </c>
      <c r="IQ15">
        <v>7.9950363470457936E-3</v>
      </c>
      <c r="IR15">
        <v>0</v>
      </c>
      <c r="IS15">
        <v>3.926192671334687E-2</v>
      </c>
      <c r="IT15">
        <v>0.30482186696248437</v>
      </c>
      <c r="IU15">
        <v>0.18456375244281073</v>
      </c>
      <c r="IV15">
        <v>0.69185857476208967</v>
      </c>
      <c r="IW15">
        <v>0.24063196411459559</v>
      </c>
      <c r="IX15">
        <v>0.21021694579624409</v>
      </c>
      <c r="IY15">
        <v>1.2006498295944659</v>
      </c>
      <c r="IZ15">
        <v>4.0579261861405005</v>
      </c>
      <c r="JA15">
        <v>1.1986353313130171</v>
      </c>
      <c r="JB15">
        <v>0.78650207570174335</v>
      </c>
      <c r="JC15">
        <v>0.17159384342269943</v>
      </c>
      <c r="JD15">
        <v>8.1038345663684772E-2</v>
      </c>
      <c r="JE15">
        <v>5.6809857240789855E-3</v>
      </c>
      <c r="JF15">
        <v>0</v>
      </c>
      <c r="JG15">
        <v>1.3575130073708117E-2</v>
      </c>
      <c r="JH15">
        <v>3.5499244686466952E-2</v>
      </c>
      <c r="JI15">
        <v>2.5434286039824785E-3</v>
      </c>
      <c r="JJ15">
        <v>0</v>
      </c>
      <c r="JK15">
        <v>4.075493807303493E-2</v>
      </c>
      <c r="JL15">
        <v>0.38485050534279669</v>
      </c>
      <c r="JM15">
        <v>1.1470944057189636</v>
      </c>
      <c r="JN15">
        <v>7.2147591163445481</v>
      </c>
      <c r="JO15" s="7">
        <v>0</v>
      </c>
      <c r="JP15">
        <v>1</v>
      </c>
      <c r="JQ15">
        <v>0</v>
      </c>
      <c r="JR15">
        <v>0</v>
      </c>
      <c r="JS15">
        <v>0</v>
      </c>
      <c r="JT15">
        <v>0</v>
      </c>
      <c r="JU15">
        <v>1</v>
      </c>
      <c r="JV15" s="4">
        <v>0</v>
      </c>
    </row>
    <row r="16" spans="1:282" x14ac:dyDescent="0.25">
      <c r="A16" s="18" t="s">
        <v>18</v>
      </c>
      <c r="B16" s="7">
        <v>4</v>
      </c>
      <c r="C16" t="s">
        <v>56</v>
      </c>
      <c r="D16" s="13" t="s">
        <v>58</v>
      </c>
      <c r="E16">
        <v>0</v>
      </c>
      <c r="F16">
        <v>0</v>
      </c>
      <c r="G16">
        <v>1.1805972876826458E-2</v>
      </c>
      <c r="H16">
        <v>4.2182488380065708</v>
      </c>
      <c r="I16">
        <v>0.13553208430720001</v>
      </c>
      <c r="J16">
        <v>5.785610483988142E-2</v>
      </c>
      <c r="K16">
        <v>0</v>
      </c>
      <c r="L16">
        <v>1.9956772243918761E-2</v>
      </c>
      <c r="M16">
        <v>4.0982812103929969E-3</v>
      </c>
      <c r="N16">
        <v>0.76713927753133437</v>
      </c>
      <c r="O16">
        <v>3.693620008033216E-2</v>
      </c>
      <c r="P16">
        <v>4.9453234584588674</v>
      </c>
      <c r="Q16">
        <v>1.3173343870933472</v>
      </c>
      <c r="R16">
        <v>11.849762326500207</v>
      </c>
      <c r="S16">
        <v>1.8417416285874306</v>
      </c>
      <c r="T16">
        <v>11.74543717541869</v>
      </c>
      <c r="U16">
        <v>15.526113351899273</v>
      </c>
      <c r="V16">
        <v>34.066903578065016</v>
      </c>
      <c r="W16">
        <v>2.9642203572029859</v>
      </c>
      <c r="X16">
        <v>0.18636446738624984</v>
      </c>
      <c r="Y16">
        <v>5.5891828206040751E-2</v>
      </c>
      <c r="Z16">
        <v>1.7008449555369638E-2</v>
      </c>
      <c r="AA16">
        <v>0</v>
      </c>
      <c r="AB16">
        <v>0</v>
      </c>
      <c r="AC16">
        <v>0.28324010271991873</v>
      </c>
      <c r="AD16">
        <v>7.49359486841891</v>
      </c>
      <c r="AE16">
        <v>0.59864953322389147</v>
      </c>
      <c r="AF16">
        <v>2.4735702182036259</v>
      </c>
      <c r="AG16">
        <v>2.7143335797282748E-2</v>
      </c>
      <c r="AH16">
        <v>0</v>
      </c>
      <c r="AI16">
        <v>0</v>
      </c>
      <c r="AJ16">
        <v>7.1993397721828514E-2</v>
      </c>
      <c r="AK16">
        <v>0</v>
      </c>
      <c r="AL16">
        <v>0</v>
      </c>
      <c r="AM16">
        <v>4.6540905684255351</v>
      </c>
      <c r="AN16">
        <v>99.999999999999986</v>
      </c>
      <c r="AO16">
        <v>3.7625490000600887</v>
      </c>
      <c r="AP16">
        <v>1.5143847232086998</v>
      </c>
      <c r="AQ16">
        <v>1.5563364562976769</v>
      </c>
      <c r="AR16">
        <v>14.241742564522427</v>
      </c>
      <c r="AS16">
        <v>1.1722547565310013</v>
      </c>
      <c r="AT16">
        <v>3.988821872240369</v>
      </c>
      <c r="AU16">
        <v>1.4867257100102897</v>
      </c>
      <c r="AV16">
        <v>7.0604454105947996</v>
      </c>
      <c r="AW16">
        <v>1.0471683358463182</v>
      </c>
      <c r="AX16">
        <v>4.7368824281769006</v>
      </c>
      <c r="AY16">
        <v>0.26218157720418994</v>
      </c>
      <c r="AZ16">
        <v>0</v>
      </c>
      <c r="BA16">
        <v>0</v>
      </c>
      <c r="BB16">
        <v>0</v>
      </c>
      <c r="BC16">
        <v>0</v>
      </c>
      <c r="BD16">
        <v>0.6628487970816147</v>
      </c>
      <c r="BE16">
        <v>1.4049315959800592</v>
      </c>
      <c r="BF16">
        <v>7.4777844674629028</v>
      </c>
      <c r="BG16">
        <v>0.89394644882164442</v>
      </c>
      <c r="BH16">
        <v>1.0801174241823019</v>
      </c>
      <c r="BI16">
        <v>1.3125426203437545</v>
      </c>
      <c r="BJ16">
        <v>1.4657450756242849</v>
      </c>
      <c r="BK16">
        <v>1.9643265385994251</v>
      </c>
      <c r="BL16">
        <v>6.1579196873442585</v>
      </c>
      <c r="BM16">
        <v>0.99302735307909318</v>
      </c>
      <c r="BN16">
        <v>4.284644683695082</v>
      </c>
      <c r="BO16">
        <v>4.4200827002179244</v>
      </c>
      <c r="BP16">
        <v>33.845510503236525</v>
      </c>
      <c r="BQ16">
        <v>3.535196130722182</v>
      </c>
      <c r="BR16">
        <v>12.882959880939511</v>
      </c>
      <c r="BS16">
        <v>3.7806355898220021</v>
      </c>
      <c r="BT16">
        <v>16.798691785099834</v>
      </c>
      <c r="BU16">
        <v>1.0288989212362003</v>
      </c>
      <c r="BV16">
        <v>6.5999963219705887E-2</v>
      </c>
      <c r="BW16">
        <v>0.1202304996755775</v>
      </c>
      <c r="BX16">
        <v>0.69554393459898867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1.3009546445191249</v>
      </c>
      <c r="CE16">
        <v>1.0002087695998825</v>
      </c>
      <c r="CF16">
        <v>1.9576332981438176</v>
      </c>
      <c r="CG16">
        <v>9.5674522559292381</v>
      </c>
      <c r="CH16">
        <v>53.747642896673298</v>
      </c>
      <c r="CI16">
        <v>3.4092810193531071</v>
      </c>
      <c r="CJ16">
        <v>0.44927948894942216</v>
      </c>
      <c r="CK16">
        <v>5.9755652685676973E-2</v>
      </c>
      <c r="CL16">
        <v>0.31476475474332971</v>
      </c>
      <c r="CM16">
        <v>0.16588676773874933</v>
      </c>
      <c r="CN16">
        <v>0.81687863368446101</v>
      </c>
      <c r="CO16">
        <v>1.703078874673196</v>
      </c>
      <c r="CP16">
        <v>10.221553759077946</v>
      </c>
      <c r="CQ16">
        <v>1.2780277508601214</v>
      </c>
      <c r="CR16">
        <v>1.3285242903882972</v>
      </c>
      <c r="CS16">
        <v>0.14216653216859904</v>
      </c>
      <c r="CT16">
        <v>0</v>
      </c>
      <c r="CU16">
        <v>0.14722359045179698</v>
      </c>
      <c r="CV16">
        <v>0.34023025015249309</v>
      </c>
      <c r="CW16">
        <v>0.24956179307853965</v>
      </c>
      <c r="CX16">
        <v>0.44645063159087955</v>
      </c>
      <c r="CY16">
        <v>1.7242045829979917</v>
      </c>
      <c r="CZ16">
        <v>10.037709420882383</v>
      </c>
      <c r="DA16">
        <v>0.75766950596063953</v>
      </c>
      <c r="DB16">
        <v>0.88513232467894776</v>
      </c>
      <c r="DC16">
        <v>0.14702416112138228</v>
      </c>
      <c r="DD16">
        <v>0.22308633454241505</v>
      </c>
      <c r="DE16">
        <v>0.67510741691417253</v>
      </c>
      <c r="DF16">
        <v>4.0502934481033455</v>
      </c>
      <c r="DG16">
        <v>0.80832060286492724</v>
      </c>
      <c r="DH16">
        <v>1.7903391882131467</v>
      </c>
      <c r="DI16">
        <v>0.88321158488250739</v>
      </c>
      <c r="DJ16">
        <v>3.0094759793712313</v>
      </c>
      <c r="DK16">
        <v>0</v>
      </c>
      <c r="DL16">
        <v>0</v>
      </c>
      <c r="DM16">
        <v>0</v>
      </c>
      <c r="DN16">
        <v>2.1733695879247472</v>
      </c>
      <c r="DO16">
        <v>0.2726886535280259</v>
      </c>
      <c r="DP16">
        <v>0.67538410925249381</v>
      </c>
      <c r="DQ16">
        <v>0.20271181101979802</v>
      </c>
      <c r="DR16">
        <v>0.74476414247910161</v>
      </c>
      <c r="DS16">
        <v>0</v>
      </c>
      <c r="DT16">
        <v>0</v>
      </c>
      <c r="DU16">
        <v>0</v>
      </c>
      <c r="DV16">
        <v>0.1202830508118391</v>
      </c>
      <c r="DW16">
        <v>0.85063670335364694</v>
      </c>
      <c r="DX16">
        <v>4.5545931741236148</v>
      </c>
      <c r="DY16">
        <v>0.41431400947130975</v>
      </c>
      <c r="DZ16">
        <v>0.2000061190212683</v>
      </c>
      <c r="EA16">
        <v>0.34837519991214438</v>
      </c>
      <c r="EB16">
        <v>0.19681796593832973</v>
      </c>
      <c r="EC16">
        <v>0</v>
      </c>
      <c r="ED16">
        <v>0</v>
      </c>
      <c r="EE16">
        <v>1.7255345174710397E-2</v>
      </c>
      <c r="EF16">
        <v>1.0246906824997459</v>
      </c>
      <c r="EG16">
        <v>0.27173476873856511</v>
      </c>
      <c r="EH16">
        <v>0.78591074018089435</v>
      </c>
      <c r="EI16">
        <v>0.47971068837255665</v>
      </c>
      <c r="EJ16">
        <v>2.4690832050331677</v>
      </c>
      <c r="EK16">
        <v>0.70244025232586049</v>
      </c>
      <c r="EL16">
        <v>1.7498579109216055</v>
      </c>
      <c r="EM16">
        <v>0.29907741499965346</v>
      </c>
      <c r="EN16">
        <v>0.2183049946439595</v>
      </c>
      <c r="EO16">
        <v>0.10743288917747092</v>
      </c>
      <c r="EP16">
        <v>0.24621624474740461</v>
      </c>
      <c r="EQ16">
        <v>0.12487764900968561</v>
      </c>
      <c r="ER16">
        <v>0.4540612608717593</v>
      </c>
      <c r="ES16">
        <v>0.17279052454825478</v>
      </c>
      <c r="ET16">
        <v>0.58516604419020657</v>
      </c>
      <c r="EU16">
        <v>0.39665777539567137</v>
      </c>
      <c r="EV16">
        <v>1.3007389505951197</v>
      </c>
      <c r="EW16">
        <v>0.212778160569043</v>
      </c>
      <c r="EX16">
        <v>9.9905508984290611E-2</v>
      </c>
      <c r="EY16">
        <v>2.6175877937383761E-2</v>
      </c>
      <c r="EZ16">
        <v>0.15729285773505305</v>
      </c>
      <c r="FA16">
        <v>5.2116761330821326E-2</v>
      </c>
      <c r="FB16">
        <v>0.13947186000168196</v>
      </c>
      <c r="FC16">
        <v>5.7785349326835517E-2</v>
      </c>
      <c r="FD16">
        <v>0.11180560206071065</v>
      </c>
      <c r="FE16">
        <v>0.10032033836470329</v>
      </c>
      <c r="FF16">
        <v>0.29452357348798763</v>
      </c>
      <c r="FG16">
        <v>0.14644656269164807</v>
      </c>
      <c r="FH16">
        <v>0.41114632494387093</v>
      </c>
      <c r="FI16">
        <v>9.8532660958214141E-2</v>
      </c>
      <c r="FJ16">
        <v>0.50921510955269422</v>
      </c>
      <c r="FK16">
        <v>9.5928270459275919E-2</v>
      </c>
      <c r="FL16">
        <v>0.15186593681009602</v>
      </c>
      <c r="FM16">
        <v>1.2797431707518392</v>
      </c>
      <c r="FN16">
        <v>4.8133686161324771</v>
      </c>
      <c r="FO16">
        <v>0.99550420147260854</v>
      </c>
      <c r="FP16">
        <v>0.36688043364738876</v>
      </c>
      <c r="FQ16">
        <v>0.63511446362176927</v>
      </c>
      <c r="FR16">
        <v>0.17502476285721394</v>
      </c>
      <c r="FS16">
        <v>3.7842133644801462E-2</v>
      </c>
      <c r="FT16">
        <v>0.1520574567662023</v>
      </c>
      <c r="FU16">
        <v>5.072060368637428E-2</v>
      </c>
      <c r="FV16">
        <v>0.81292407858585958</v>
      </c>
      <c r="FW16">
        <v>3.2799507737054756</v>
      </c>
      <c r="FX16">
        <v>2.9367531271872611</v>
      </c>
      <c r="FY16">
        <v>0.50901909677749824</v>
      </c>
      <c r="FZ16">
        <v>0.2814356190344835</v>
      </c>
      <c r="GA16">
        <v>6.8703574500521739E-2</v>
      </c>
      <c r="GB16">
        <v>0.21371806080448869</v>
      </c>
      <c r="GC16">
        <v>4.3431756497068895E-2</v>
      </c>
      <c r="GD16">
        <v>4.2307892441123082E-2</v>
      </c>
      <c r="GE16">
        <v>2.1152367717344182E-2</v>
      </c>
      <c r="GF16">
        <v>0.29608381399717698</v>
      </c>
      <c r="GG16">
        <v>0.59089669347844254</v>
      </c>
      <c r="GH16">
        <v>8.9212872148035111E-2</v>
      </c>
      <c r="GI16">
        <v>4.652478101382633E-2</v>
      </c>
      <c r="GJ16">
        <v>7.1033617587491757E-2</v>
      </c>
      <c r="GK16">
        <v>8.383357236341682E-2</v>
      </c>
      <c r="GL16">
        <v>0.87159488620934122</v>
      </c>
      <c r="GM16">
        <v>0.15976996228061241</v>
      </c>
      <c r="GN16">
        <v>0.2408568472009768</v>
      </c>
      <c r="GO16">
        <v>1.4308989614364538</v>
      </c>
      <c r="GP16">
        <v>4.6372872030349974</v>
      </c>
      <c r="GQ16">
        <v>1.226973338456294</v>
      </c>
      <c r="GR16">
        <v>1.2368888169023999</v>
      </c>
      <c r="GS16">
        <v>0.28968842696057634</v>
      </c>
      <c r="GT16">
        <v>0.18713056305661144</v>
      </c>
      <c r="GU16">
        <v>7.2267678078866929E-2</v>
      </c>
      <c r="GV16">
        <v>3.9837877570800519E-2</v>
      </c>
      <c r="GW16">
        <v>1.7249101436528368E-2</v>
      </c>
      <c r="GX16">
        <v>6.2898166468895206E-2</v>
      </c>
      <c r="GY16">
        <v>0.41881118314152926</v>
      </c>
      <c r="GZ16">
        <v>1.9352465032604436</v>
      </c>
      <c r="HA16">
        <v>0.30244253368614787</v>
      </c>
      <c r="HB16">
        <v>0.22018026998433954</v>
      </c>
      <c r="HC16">
        <v>4.1055821281350095E-2</v>
      </c>
      <c r="HD16">
        <v>0.20792092067521753</v>
      </c>
      <c r="HE16">
        <v>0.16340575979605157</v>
      </c>
      <c r="HF16">
        <v>0.71645600527796405</v>
      </c>
      <c r="HG16">
        <v>0.18712717028907036</v>
      </c>
      <c r="HH16">
        <v>0.3219846357136002</v>
      </c>
      <c r="HI16">
        <v>7.798366180032848E-2</v>
      </c>
      <c r="HJ16">
        <v>9.3479838259235577E-3</v>
      </c>
      <c r="HK16">
        <v>2.5563230445526781E-2</v>
      </c>
      <c r="HL16">
        <v>3.8471624685609683E-2</v>
      </c>
      <c r="HM16">
        <v>0.19243969839950051</v>
      </c>
      <c r="HN16">
        <v>0.37498329850621387</v>
      </c>
      <c r="HO16">
        <v>7.6055370597165786E-2</v>
      </c>
      <c r="HP16">
        <v>0.3064187544094476</v>
      </c>
      <c r="HQ16">
        <v>2.2603480621407384</v>
      </c>
      <c r="HR16">
        <v>3.4892391305117791</v>
      </c>
      <c r="HS16">
        <v>0.65142427021939919</v>
      </c>
      <c r="HT16">
        <v>0.51141592321093299</v>
      </c>
      <c r="HU16">
        <v>0.12722330700933859</v>
      </c>
      <c r="HV16">
        <v>0.11228492129274642</v>
      </c>
      <c r="HW16">
        <v>2.2027369979542064E-2</v>
      </c>
      <c r="HX16">
        <v>0</v>
      </c>
      <c r="HY16">
        <v>0</v>
      </c>
      <c r="HZ16">
        <v>9.2962040397712945E-3</v>
      </c>
      <c r="IA16">
        <v>1.7716706344627709E-3</v>
      </c>
      <c r="IB16">
        <v>4.2928996483811106E-2</v>
      </c>
      <c r="IC16">
        <v>1.7401655432825323E-2</v>
      </c>
      <c r="ID16">
        <v>0</v>
      </c>
      <c r="IE16">
        <v>2.3965727290166904E-2</v>
      </c>
      <c r="IF16">
        <v>0.10039167379611527</v>
      </c>
      <c r="IG16">
        <v>0.44391353865828498</v>
      </c>
      <c r="IH16">
        <v>1.5355715727569856</v>
      </c>
      <c r="II16">
        <v>0.94289229022988319</v>
      </c>
      <c r="IJ16">
        <v>2.6215305014683614</v>
      </c>
      <c r="IK16">
        <v>0.82593032098208985</v>
      </c>
      <c r="IL16">
        <v>0.7103593029444788</v>
      </c>
      <c r="IM16">
        <v>0.19576970936320506</v>
      </c>
      <c r="IN16">
        <v>0.17125027296524284</v>
      </c>
      <c r="IO16">
        <v>4.8987857601739758E-2</v>
      </c>
      <c r="IP16">
        <v>9.0804741624926744E-2</v>
      </c>
      <c r="IQ16">
        <v>6.2838163597601516E-3</v>
      </c>
      <c r="IR16">
        <v>2.057710044671383E-2</v>
      </c>
      <c r="IS16">
        <v>7.0919972647377982E-2</v>
      </c>
      <c r="IT16">
        <v>0.41502192196912563</v>
      </c>
      <c r="IU16">
        <v>0.27308373798659757</v>
      </c>
      <c r="IV16">
        <v>1.0425785585784477</v>
      </c>
      <c r="IW16">
        <v>0.33286363586240281</v>
      </c>
      <c r="IX16">
        <v>0.32336090052984906</v>
      </c>
      <c r="IY16">
        <v>1.629989055759848</v>
      </c>
      <c r="IZ16">
        <v>5.3913369265468081</v>
      </c>
      <c r="JA16">
        <v>1.5953344450571181</v>
      </c>
      <c r="JB16">
        <v>1.0601754197196405</v>
      </c>
      <c r="JC16">
        <v>0.22163274421330875</v>
      </c>
      <c r="JD16">
        <v>7.9813834230644934E-2</v>
      </c>
      <c r="JE16">
        <v>7.0380410891723944E-3</v>
      </c>
      <c r="JF16">
        <v>0</v>
      </c>
      <c r="JG16">
        <v>3.4358951404491078E-2</v>
      </c>
      <c r="JH16">
        <v>4.9395292035893108E-2</v>
      </c>
      <c r="JI16">
        <v>6.5166186114820855E-3</v>
      </c>
      <c r="JJ16">
        <v>0</v>
      </c>
      <c r="JK16">
        <v>6.9847754661172504E-2</v>
      </c>
      <c r="JL16">
        <v>0.56401349775812248</v>
      </c>
      <c r="JM16">
        <v>1.8029273483445989</v>
      </c>
      <c r="JN16">
        <v>10.931786875080002</v>
      </c>
      <c r="JO16" s="7">
        <v>0</v>
      </c>
      <c r="JP16">
        <v>1</v>
      </c>
      <c r="JQ16">
        <v>0</v>
      </c>
      <c r="JR16">
        <v>0</v>
      </c>
      <c r="JS16">
        <v>0</v>
      </c>
      <c r="JT16">
        <v>0</v>
      </c>
      <c r="JU16">
        <v>1</v>
      </c>
      <c r="JV16" s="4">
        <v>0</v>
      </c>
    </row>
    <row r="17" spans="1:282" x14ac:dyDescent="0.25">
      <c r="A17" s="18" t="s">
        <v>19</v>
      </c>
      <c r="B17" s="7">
        <v>4</v>
      </c>
      <c r="C17" t="s">
        <v>56</v>
      </c>
      <c r="D17" s="13" t="s">
        <v>58</v>
      </c>
      <c r="E17">
        <v>2.7054938766321764E-3</v>
      </c>
      <c r="F17">
        <v>0</v>
      </c>
      <c r="G17">
        <v>0</v>
      </c>
      <c r="H17">
        <v>3.4795926563666977</v>
      </c>
      <c r="I17">
        <v>0.21279640937560121</v>
      </c>
      <c r="J17">
        <v>4.3981664647242104E-2</v>
      </c>
      <c r="K17">
        <v>3.8209847067964451E-3</v>
      </c>
      <c r="L17">
        <v>1.3845295950037044E-2</v>
      </c>
      <c r="M17">
        <v>1.2156505225047298E-2</v>
      </c>
      <c r="N17">
        <v>0.7318307879434014</v>
      </c>
      <c r="O17">
        <v>3.1407285325305234E-2</v>
      </c>
      <c r="P17">
        <v>4.6137261241281173</v>
      </c>
      <c r="Q17">
        <v>1.334319853929389</v>
      </c>
      <c r="R17">
        <v>15.261016254760596</v>
      </c>
      <c r="S17">
        <v>1.3591490871837624</v>
      </c>
      <c r="T17">
        <v>11.155812449216631</v>
      </c>
      <c r="U17">
        <v>16.709034254753394</v>
      </c>
      <c r="V17">
        <v>29.180947580065457</v>
      </c>
      <c r="W17">
        <v>2.5772506820281746</v>
      </c>
      <c r="X17">
        <v>0.16263712391247917</v>
      </c>
      <c r="Y17">
        <v>4.7837352196017015E-2</v>
      </c>
      <c r="Z17">
        <v>8.7951130635716621E-3</v>
      </c>
      <c r="AA17">
        <v>0</v>
      </c>
      <c r="AB17">
        <v>0</v>
      </c>
      <c r="AC17">
        <v>0.22627167793903541</v>
      </c>
      <c r="AD17">
        <v>7.0598750040170533</v>
      </c>
      <c r="AE17">
        <v>0.50023550868249689</v>
      </c>
      <c r="AF17">
        <v>2.4400525499747752</v>
      </c>
      <c r="AG17">
        <v>6.4435913836313488E-2</v>
      </c>
      <c r="AH17">
        <v>0</v>
      </c>
      <c r="AI17">
        <v>0</v>
      </c>
      <c r="AJ17">
        <v>2.637441267635015</v>
      </c>
      <c r="AK17">
        <v>0</v>
      </c>
      <c r="AL17">
        <v>0</v>
      </c>
      <c r="AM17">
        <v>3.9660510356004908</v>
      </c>
      <c r="AN17">
        <v>100</v>
      </c>
      <c r="AO17">
        <v>3.7812095425070016</v>
      </c>
      <c r="AP17">
        <v>1.2878843729968887</v>
      </c>
      <c r="AQ17">
        <v>1.2987919780142743</v>
      </c>
      <c r="AR17">
        <v>12.927101356649581</v>
      </c>
      <c r="AS17">
        <v>1.004096916718372</v>
      </c>
      <c r="AT17">
        <v>3.6520567620271884</v>
      </c>
      <c r="AU17">
        <v>1.372374853737631</v>
      </c>
      <c r="AV17">
        <v>5.654110959375938</v>
      </c>
      <c r="AW17">
        <v>0.78439103274191702</v>
      </c>
      <c r="AX17">
        <v>3.898356304370914</v>
      </c>
      <c r="AY17">
        <v>0.27885911451387096</v>
      </c>
      <c r="AZ17">
        <v>1.904011601414753E-2</v>
      </c>
      <c r="BA17">
        <v>0</v>
      </c>
      <c r="BB17">
        <v>0</v>
      </c>
      <c r="BC17">
        <v>0</v>
      </c>
      <c r="BD17">
        <v>0.13016347334972911</v>
      </c>
      <c r="BE17">
        <v>1.1004696608171887</v>
      </c>
      <c r="BF17">
        <v>6.141826676543217</v>
      </c>
      <c r="BG17">
        <v>0.68334143382853085</v>
      </c>
      <c r="BH17">
        <v>0.84431732399218462</v>
      </c>
      <c r="BI17">
        <v>0.91699485262580216</v>
      </c>
      <c r="BJ17">
        <v>1.0693006287861893</v>
      </c>
      <c r="BK17">
        <v>1.6024679657501122</v>
      </c>
      <c r="BL17">
        <v>6.6965515963089421</v>
      </c>
      <c r="BM17">
        <v>0.75058692376222691</v>
      </c>
      <c r="BN17">
        <v>2.5766041555553398</v>
      </c>
      <c r="BO17">
        <v>3.6209932265448468</v>
      </c>
      <c r="BP17">
        <v>29.379991396572709</v>
      </c>
      <c r="BQ17">
        <v>2.9998100624660045</v>
      </c>
      <c r="BR17">
        <v>11.606248967853755</v>
      </c>
      <c r="BS17">
        <v>3.3967731580511047</v>
      </c>
      <c r="BT17">
        <v>15.131586497381804</v>
      </c>
      <c r="BU17">
        <v>0.88266854055617294</v>
      </c>
      <c r="BV17">
        <v>4.4822888647420504E-2</v>
      </c>
      <c r="BW17">
        <v>7.9575429299176326E-2</v>
      </c>
      <c r="BX17">
        <v>0.60480385717797391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1.0368778839134964</v>
      </c>
      <c r="CE17">
        <v>0.77261965994405546</v>
      </c>
      <c r="CF17">
        <v>1.4626624035967664</v>
      </c>
      <c r="CG17">
        <v>7.3907955897963822</v>
      </c>
      <c r="CH17">
        <v>41.678714649635516</v>
      </c>
      <c r="CI17">
        <v>2.5692121936442338</v>
      </c>
      <c r="CJ17">
        <v>0.3476013373171139</v>
      </c>
      <c r="CK17">
        <v>4.1064478072187709E-2</v>
      </c>
      <c r="CL17">
        <v>0.36521988025560526</v>
      </c>
      <c r="CM17">
        <v>0.14075980023716228</v>
      </c>
      <c r="CN17">
        <v>0.778651509288528</v>
      </c>
      <c r="CO17">
        <v>1.3624282916100576</v>
      </c>
      <c r="CP17">
        <v>8.2344378780031793</v>
      </c>
      <c r="CQ17">
        <v>0.94230898652447481</v>
      </c>
      <c r="CR17">
        <v>1.0985039465338771</v>
      </c>
      <c r="CS17">
        <v>0.10630582436580471</v>
      </c>
      <c r="CT17">
        <v>0</v>
      </c>
      <c r="CU17">
        <v>7.8294214324363107E-2</v>
      </c>
      <c r="CV17">
        <v>0.24058660273051283</v>
      </c>
      <c r="CW17">
        <v>0.14371949960997771</v>
      </c>
      <c r="CX17">
        <v>0.31614486836631045</v>
      </c>
      <c r="CY17">
        <v>0.8741301518844713</v>
      </c>
      <c r="CZ17">
        <v>4.8865397115981324</v>
      </c>
      <c r="DA17">
        <v>0.37227199542485045</v>
      </c>
      <c r="DB17">
        <v>0.79295676589342778</v>
      </c>
      <c r="DC17">
        <v>6.8935958535771238E-2</v>
      </c>
      <c r="DD17">
        <v>0.25130522266286076</v>
      </c>
      <c r="DE17">
        <v>0.6885688102022518</v>
      </c>
      <c r="DF17">
        <v>4.2753921993015434</v>
      </c>
      <c r="DG17">
        <v>0.59325248211555204</v>
      </c>
      <c r="DH17">
        <v>1.1305334144811192</v>
      </c>
      <c r="DI17">
        <v>0.64222756147254756</v>
      </c>
      <c r="DJ17">
        <v>2.4523286168099219</v>
      </c>
      <c r="DK17">
        <v>0</v>
      </c>
      <c r="DL17">
        <v>0</v>
      </c>
      <c r="DM17">
        <v>0</v>
      </c>
      <c r="DN17">
        <v>1.9560005200491228</v>
      </c>
      <c r="DO17">
        <v>0.25071034119048352</v>
      </c>
      <c r="DP17">
        <v>0.56983496810490997</v>
      </c>
      <c r="DQ17">
        <v>0.17696674303312784</v>
      </c>
      <c r="DR17">
        <v>0.58230884436133656</v>
      </c>
      <c r="DS17">
        <v>0</v>
      </c>
      <c r="DT17">
        <v>0</v>
      </c>
      <c r="DU17">
        <v>0</v>
      </c>
      <c r="DV17">
        <v>7.7797547742760778E-2</v>
      </c>
      <c r="DW17">
        <v>0.60955714937044003</v>
      </c>
      <c r="DX17">
        <v>3.3991456600434073</v>
      </c>
      <c r="DY17">
        <v>0.35188104031970074</v>
      </c>
      <c r="DZ17">
        <v>0.19093824037851284</v>
      </c>
      <c r="EA17">
        <v>0.23929069587980362</v>
      </c>
      <c r="EB17">
        <v>5.0702391385187111E-2</v>
      </c>
      <c r="EC17">
        <v>0</v>
      </c>
      <c r="ED17">
        <v>0.1208815812885087</v>
      </c>
      <c r="EE17">
        <v>8.1674570470001748E-2</v>
      </c>
      <c r="EF17">
        <v>0.83557017209794138</v>
      </c>
      <c r="EG17">
        <v>0.21410577449885113</v>
      </c>
      <c r="EH17">
        <v>0.71317256565768239</v>
      </c>
      <c r="EI17">
        <v>0.34488585438225633</v>
      </c>
      <c r="EJ17">
        <v>1.735947344271997</v>
      </c>
      <c r="EK17">
        <v>0.47981226735423627</v>
      </c>
      <c r="EL17">
        <v>1.2206891201470673</v>
      </c>
      <c r="EM17">
        <v>0.18001608181282239</v>
      </c>
      <c r="EN17">
        <v>0.15189838069402195</v>
      </c>
      <c r="EO17">
        <v>0.11076068721145438</v>
      </c>
      <c r="EP17">
        <v>0.23068917570352993</v>
      </c>
      <c r="EQ17">
        <v>9.5059614100800716E-2</v>
      </c>
      <c r="ER17">
        <v>0.42094580256449049</v>
      </c>
      <c r="ES17">
        <v>0.12977329924016581</v>
      </c>
      <c r="ET17">
        <v>0.43559114141942357</v>
      </c>
      <c r="EU17">
        <v>0.34926668359155894</v>
      </c>
      <c r="EV17">
        <v>1.2021970851675658</v>
      </c>
      <c r="EW17">
        <v>0.1691106920499216</v>
      </c>
      <c r="EX17">
        <v>9.8193354704377706E-2</v>
      </c>
      <c r="EY17">
        <v>2.7032247575614139E-2</v>
      </c>
      <c r="EZ17">
        <v>0.1020287202199603</v>
      </c>
      <c r="FA17">
        <v>2.955266005689209E-2</v>
      </c>
      <c r="FB17">
        <v>0.10080244615937889</v>
      </c>
      <c r="FC17">
        <v>1.5470144885300257E-2</v>
      </c>
      <c r="FD17">
        <v>0.10805465716980094</v>
      </c>
      <c r="FE17">
        <v>0.10337355417542785</v>
      </c>
      <c r="FF17">
        <v>0.28906386703877623</v>
      </c>
      <c r="FG17">
        <v>0.12971633101366423</v>
      </c>
      <c r="FH17">
        <v>0.33454429423505799</v>
      </c>
      <c r="FI17">
        <v>0.10877028042796517</v>
      </c>
      <c r="FJ17">
        <v>0.45613714203217104</v>
      </c>
      <c r="FK17">
        <v>7.8724183302710526E-2</v>
      </c>
      <c r="FL17">
        <v>9.1595164529265347E-2</v>
      </c>
      <c r="FM17">
        <v>1.015784071951322</v>
      </c>
      <c r="FN17">
        <v>4.0305204238557844</v>
      </c>
      <c r="FO17">
        <v>0.7808892899097829</v>
      </c>
      <c r="FP17">
        <v>0.26800477809914014</v>
      </c>
      <c r="FQ17">
        <v>0.46056179188599755</v>
      </c>
      <c r="FR17">
        <v>9.9378980076338885E-2</v>
      </c>
      <c r="FS17">
        <v>2.7223675510062242E-2</v>
      </c>
      <c r="FT17">
        <v>0.13721826059074613</v>
      </c>
      <c r="FU17">
        <v>4.4719544110594922E-2</v>
      </c>
      <c r="FV17">
        <v>0.65372717275514092</v>
      </c>
      <c r="FW17">
        <v>2.9539449781858274</v>
      </c>
      <c r="FX17">
        <v>2.7770315831939074</v>
      </c>
      <c r="FY17">
        <v>0.44591470276051265</v>
      </c>
      <c r="FZ17">
        <v>0.23475147326586024</v>
      </c>
      <c r="GA17">
        <v>3.5728317660378331E-2</v>
      </c>
      <c r="GB17">
        <v>0.14020606905008104</v>
      </c>
      <c r="GC17">
        <v>2.4300083020968324E-2</v>
      </c>
      <c r="GD17">
        <v>3.296937628461493E-2</v>
      </c>
      <c r="GE17">
        <v>2.5515370657928992E-2</v>
      </c>
      <c r="GF17">
        <v>0.21092815727995967</v>
      </c>
      <c r="GG17">
        <v>0.49390457612939992</v>
      </c>
      <c r="GH17">
        <v>7.9309685520525947E-2</v>
      </c>
      <c r="GI17">
        <v>4.1782007296823867E-2</v>
      </c>
      <c r="GJ17">
        <v>6.1891868491590028E-2</v>
      </c>
      <c r="GK17">
        <v>9.612756856179025E-2</v>
      </c>
      <c r="GL17">
        <v>0.77546016323896549</v>
      </c>
      <c r="GM17">
        <v>0.13502375515840404</v>
      </c>
      <c r="GN17">
        <v>0.11986539044617214</v>
      </c>
      <c r="GO17">
        <v>1.0393933459466289</v>
      </c>
      <c r="GP17">
        <v>3.5145486648919371</v>
      </c>
      <c r="GQ17">
        <v>0.9305366844966394</v>
      </c>
      <c r="GR17">
        <v>0.90313691039521593</v>
      </c>
      <c r="GS17">
        <v>0.19815593220972705</v>
      </c>
      <c r="GT17">
        <v>0.13047859711092352</v>
      </c>
      <c r="GU17">
        <v>3.8428136878458453E-2</v>
      </c>
      <c r="GV17">
        <v>4.7633819204252595E-2</v>
      </c>
      <c r="GW17">
        <v>1.9848896744568731E-2</v>
      </c>
      <c r="GX17">
        <v>3.9120305991364845E-2</v>
      </c>
      <c r="GY17">
        <v>0.36542630974572543</v>
      </c>
      <c r="GZ17">
        <v>1.7472653379910847</v>
      </c>
      <c r="HA17">
        <v>0.2491332188639383</v>
      </c>
      <c r="HB17">
        <v>0.18647407705170813</v>
      </c>
      <c r="HC17">
        <v>4.6956203425227855E-2</v>
      </c>
      <c r="HD17">
        <v>0.15573548999894887</v>
      </c>
      <c r="HE17">
        <v>0.12063302036831321</v>
      </c>
      <c r="HF17">
        <v>0.51658466422009086</v>
      </c>
      <c r="HG17">
        <v>0.16962808894805587</v>
      </c>
      <c r="HH17">
        <v>0.21091306532968337</v>
      </c>
      <c r="HI17">
        <v>4.3125850509311683E-2</v>
      </c>
      <c r="HJ17">
        <v>1.3321940934609635E-2</v>
      </c>
      <c r="HK17">
        <v>1.3166688106306938E-2</v>
      </c>
      <c r="HL17">
        <v>3.5754612321316562E-2</v>
      </c>
      <c r="HM17">
        <v>0.16788465114644707</v>
      </c>
      <c r="HN17">
        <v>0.33045040303179851</v>
      </c>
      <c r="HO17">
        <v>7.479144493049443E-2</v>
      </c>
      <c r="HP17">
        <v>0.22446396667688859</v>
      </c>
      <c r="HQ17">
        <v>1.782540247622628</v>
      </c>
      <c r="HR17">
        <v>2.8356498946973465</v>
      </c>
      <c r="HS17">
        <v>0.50536166229128265</v>
      </c>
      <c r="HT17">
        <v>0.40269579572072633</v>
      </c>
      <c r="HU17">
        <v>9.8260165245736802E-2</v>
      </c>
      <c r="HV17">
        <v>7.0261009406298119E-2</v>
      </c>
      <c r="HW17">
        <v>1.1707514008205293E-2</v>
      </c>
      <c r="HX17">
        <v>0</v>
      </c>
      <c r="HY17">
        <v>0</v>
      </c>
      <c r="HZ17">
        <v>1.2509378571562039E-2</v>
      </c>
      <c r="IA17">
        <v>1.4230002272940068E-2</v>
      </c>
      <c r="IB17">
        <v>2.1086323269804964E-2</v>
      </c>
      <c r="IC17">
        <v>1.5219335150207123E-2</v>
      </c>
      <c r="ID17">
        <v>0</v>
      </c>
      <c r="IE17">
        <v>1.8834385435279863E-2</v>
      </c>
      <c r="IF17">
        <v>0.10461919713358701</v>
      </c>
      <c r="IG17">
        <v>0.32429048443494018</v>
      </c>
      <c r="IH17">
        <v>1.1803216954094107</v>
      </c>
      <c r="II17">
        <v>0.69497678864561729</v>
      </c>
      <c r="IJ17">
        <v>1.9855265552362384</v>
      </c>
      <c r="IK17">
        <v>0.58821979922508216</v>
      </c>
      <c r="IL17">
        <v>0.47007215213028014</v>
      </c>
      <c r="IM17">
        <v>0.13101142944532451</v>
      </c>
      <c r="IN17">
        <v>0.10747603474307527</v>
      </c>
      <c r="IO17">
        <v>3.3948968995475497E-2</v>
      </c>
      <c r="IP17">
        <v>7.9886634060537878E-2</v>
      </c>
      <c r="IQ17">
        <v>3.7888794507060968E-3</v>
      </c>
      <c r="IR17">
        <v>1.0744456945404044E-2</v>
      </c>
      <c r="IS17">
        <v>5.9682991898106497E-2</v>
      </c>
      <c r="IT17">
        <v>0.30619572383652643</v>
      </c>
      <c r="IU17">
        <v>0.20121166521665165</v>
      </c>
      <c r="IV17">
        <v>0.74447687689012143</v>
      </c>
      <c r="IW17">
        <v>0.24536174202611838</v>
      </c>
      <c r="IX17">
        <v>0.23961793827261932</v>
      </c>
      <c r="IY17">
        <v>1.1341553182848989</v>
      </c>
      <c r="IZ17">
        <v>3.6892356883155166</v>
      </c>
      <c r="JA17">
        <v>1.1069992276390079</v>
      </c>
      <c r="JB17">
        <v>0.69851172989341703</v>
      </c>
      <c r="JC17">
        <v>0.16116439032667787</v>
      </c>
      <c r="JD17">
        <v>6.3820587602840845E-2</v>
      </c>
      <c r="JE17">
        <v>1.4000926430456136E-2</v>
      </c>
      <c r="JF17">
        <v>0</v>
      </c>
      <c r="JG17">
        <v>1.4732239644975016E-2</v>
      </c>
      <c r="JH17">
        <v>3.3689505172815389E-2</v>
      </c>
      <c r="JI17">
        <v>8.5164529207274614E-4</v>
      </c>
      <c r="JJ17">
        <v>1.0021501634538918E-2</v>
      </c>
      <c r="JK17">
        <v>5.5883331933851525E-2</v>
      </c>
      <c r="JL17">
        <v>0.42239733998880608</v>
      </c>
      <c r="JM17">
        <v>1.2926805959894159</v>
      </c>
      <c r="JN17">
        <v>7.9718678121543416</v>
      </c>
      <c r="JO17" s="7">
        <v>0</v>
      </c>
      <c r="JP17">
        <v>1</v>
      </c>
      <c r="JQ17">
        <v>0</v>
      </c>
      <c r="JR17">
        <v>0</v>
      </c>
      <c r="JS17">
        <v>0</v>
      </c>
      <c r="JT17">
        <v>0</v>
      </c>
      <c r="JU17">
        <v>1</v>
      </c>
      <c r="JV17" s="4">
        <v>0</v>
      </c>
    </row>
    <row r="18" spans="1:282" x14ac:dyDescent="0.25">
      <c r="A18" s="18" t="s">
        <v>20</v>
      </c>
      <c r="B18" s="7">
        <v>4</v>
      </c>
      <c r="C18" t="s">
        <v>56</v>
      </c>
      <c r="D18" s="13" t="s">
        <v>58</v>
      </c>
      <c r="E18">
        <v>4.4848194013282936E-3</v>
      </c>
      <c r="F18">
        <v>0</v>
      </c>
      <c r="G18">
        <v>2.4077186479574391E-2</v>
      </c>
      <c r="H18">
        <v>3.0408773339218498</v>
      </c>
      <c r="I18">
        <v>0.25038776896107362</v>
      </c>
      <c r="J18">
        <v>4.1529623049817117E-2</v>
      </c>
      <c r="K18">
        <v>3.1355697549956731E-3</v>
      </c>
      <c r="L18">
        <v>1.1604770159598102E-2</v>
      </c>
      <c r="M18">
        <v>8.7984044220993842E-3</v>
      </c>
      <c r="N18">
        <v>0.50638739191272819</v>
      </c>
      <c r="O18">
        <v>5.3651347018893965E-2</v>
      </c>
      <c r="P18">
        <v>3.3263650409699337</v>
      </c>
      <c r="Q18">
        <v>1.4334568705164001</v>
      </c>
      <c r="R18">
        <v>11.174655798594069</v>
      </c>
      <c r="S18">
        <v>1.6604099302244626</v>
      </c>
      <c r="T18">
        <v>10.365886579839417</v>
      </c>
      <c r="U18">
        <v>17.621639672263395</v>
      </c>
      <c r="V18">
        <v>23.798439064183491</v>
      </c>
      <c r="W18">
        <v>2.037253613391961</v>
      </c>
      <c r="X18">
        <v>0.12074044168608787</v>
      </c>
      <c r="Y18">
        <v>3.4606770971224027E-2</v>
      </c>
      <c r="Z18">
        <v>2.0050078576775682E-2</v>
      </c>
      <c r="AA18">
        <v>0</v>
      </c>
      <c r="AB18">
        <v>0</v>
      </c>
      <c r="AC18">
        <v>0.17634247823151514</v>
      </c>
      <c r="AD18">
        <v>5.7696872087667499</v>
      </c>
      <c r="AE18">
        <v>0.41361514023123341</v>
      </c>
      <c r="AF18">
        <v>1.9217425834659816</v>
      </c>
      <c r="AG18">
        <v>4.5635346832425497E-2</v>
      </c>
      <c r="AH18">
        <v>0</v>
      </c>
      <c r="AI18">
        <v>0</v>
      </c>
      <c r="AJ18">
        <v>2.2902482061036302</v>
      </c>
      <c r="AK18">
        <v>0</v>
      </c>
      <c r="AL18">
        <v>0.68304188790804288</v>
      </c>
      <c r="AM18">
        <v>5.9396842317814098</v>
      </c>
      <c r="AN18">
        <v>100</v>
      </c>
      <c r="AO18">
        <v>3.7163351291167954</v>
      </c>
      <c r="AP18">
        <v>1.1825241699042077</v>
      </c>
      <c r="AQ18">
        <v>1.1112421974039484</v>
      </c>
      <c r="AR18">
        <v>10.293965500987241</v>
      </c>
      <c r="AS18">
        <v>0.81121995473325237</v>
      </c>
      <c r="AT18">
        <v>2.8700774951775641</v>
      </c>
      <c r="AU18">
        <v>1.1135869009839423</v>
      </c>
      <c r="AV18">
        <v>4.4479018116398477</v>
      </c>
      <c r="AW18">
        <v>0.67055722836639664</v>
      </c>
      <c r="AX18">
        <v>3.3949158970672242</v>
      </c>
      <c r="AY18">
        <v>0.23573933696890517</v>
      </c>
      <c r="AZ18">
        <v>0.14638249659371469</v>
      </c>
      <c r="BA18">
        <v>0</v>
      </c>
      <c r="BB18">
        <v>0</v>
      </c>
      <c r="BC18">
        <v>0</v>
      </c>
      <c r="BD18">
        <v>0.19821993180001116</v>
      </c>
      <c r="BE18">
        <v>0.88744755491205141</v>
      </c>
      <c r="BF18">
        <v>5.2994240518992255</v>
      </c>
      <c r="BG18">
        <v>0.51156652724710394</v>
      </c>
      <c r="BH18">
        <v>0.70029743240909759</v>
      </c>
      <c r="BI18">
        <v>0.69134563770458413</v>
      </c>
      <c r="BJ18">
        <v>0.84417011986321222</v>
      </c>
      <c r="BK18">
        <v>1.2129096739043412</v>
      </c>
      <c r="BL18">
        <v>4.8570929181323006</v>
      </c>
      <c r="BM18">
        <v>0.59114541081459149</v>
      </c>
      <c r="BN18">
        <v>2.2988685120187098</v>
      </c>
      <c r="BO18">
        <v>3.0713279264714752</v>
      </c>
      <c r="BP18">
        <v>25.030801144658643</v>
      </c>
      <c r="BQ18">
        <v>2.4010619439632142</v>
      </c>
      <c r="BR18">
        <v>8.8429040435967448</v>
      </c>
      <c r="BS18">
        <v>2.6089421234046406</v>
      </c>
      <c r="BT18">
        <v>12.321143719980864</v>
      </c>
      <c r="BU18">
        <v>0.68211336381955379</v>
      </c>
      <c r="BV18">
        <v>6.180565684145628E-2</v>
      </c>
      <c r="BW18">
        <v>7.2671178096311115E-2</v>
      </c>
      <c r="BX18">
        <v>0.46569213944881699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0.90417305106077561</v>
      </c>
      <c r="CE18">
        <v>0.57006635020916363</v>
      </c>
      <c r="CF18">
        <v>1.1478447591535623</v>
      </c>
      <c r="CG18">
        <v>6.3500135219570355</v>
      </c>
      <c r="CH18">
        <v>37.984822414109317</v>
      </c>
      <c r="CI18">
        <v>2.3587246252689669</v>
      </c>
      <c r="CJ18">
        <v>0.3103276060352822</v>
      </c>
      <c r="CK18">
        <v>4.3721606415238867E-2</v>
      </c>
      <c r="CL18">
        <v>0.26702975785807548</v>
      </c>
      <c r="CM18">
        <v>9.6320939097526301E-2</v>
      </c>
      <c r="CN18">
        <v>0.55226948428883871</v>
      </c>
      <c r="CO18">
        <v>0.97967968797477178</v>
      </c>
      <c r="CP18">
        <v>6.2564369826463277</v>
      </c>
      <c r="CQ18">
        <v>0.702224790933619</v>
      </c>
      <c r="CR18">
        <v>0.83753154904087945</v>
      </c>
      <c r="CS18">
        <v>8.0764818063649602E-2</v>
      </c>
      <c r="CT18">
        <v>0</v>
      </c>
      <c r="CU18">
        <v>6.8253216612290862E-2</v>
      </c>
      <c r="CV18">
        <v>0.16808199043800987</v>
      </c>
      <c r="CW18">
        <v>0.14816232768324467</v>
      </c>
      <c r="CX18">
        <v>0.26650426685484646</v>
      </c>
      <c r="CY18">
        <v>1.0203405790378894</v>
      </c>
      <c r="CZ18">
        <v>6.3385751119408917</v>
      </c>
      <c r="DA18">
        <v>0.47149371219569869</v>
      </c>
      <c r="DB18">
        <v>0.60466664060068831</v>
      </c>
      <c r="DC18">
        <v>7.5978940825010791E-2</v>
      </c>
      <c r="DD18">
        <v>0.17675447426846755</v>
      </c>
      <c r="DE18">
        <v>0.47098247942954052</v>
      </c>
      <c r="DF18">
        <v>2.9723837772788904</v>
      </c>
      <c r="DG18">
        <v>0.60736695010322928</v>
      </c>
      <c r="DH18">
        <v>1.0793449168406364</v>
      </c>
      <c r="DI18">
        <v>0.56242968868892473</v>
      </c>
      <c r="DJ18">
        <v>1.9656716002896095</v>
      </c>
      <c r="DK18">
        <v>0</v>
      </c>
      <c r="DL18">
        <v>0</v>
      </c>
      <c r="DM18">
        <v>0</v>
      </c>
      <c r="DN18">
        <v>1.7005412133602607</v>
      </c>
      <c r="DO18">
        <v>0.21178872317154349</v>
      </c>
      <c r="DP18">
        <v>0.36471188428693108</v>
      </c>
      <c r="DQ18">
        <v>0.11532630963857297</v>
      </c>
      <c r="DR18">
        <v>0.48720673242822177</v>
      </c>
      <c r="DS18">
        <v>0</v>
      </c>
      <c r="DT18">
        <v>0</v>
      </c>
      <c r="DU18">
        <v>0</v>
      </c>
      <c r="DV18">
        <v>4.167498546662865E-2</v>
      </c>
      <c r="DW18">
        <v>0.45126074532728849</v>
      </c>
      <c r="DX18">
        <v>2.8342928285947937</v>
      </c>
      <c r="DY18">
        <v>0.29318530543234345</v>
      </c>
      <c r="DZ18">
        <v>0.12521974013955892</v>
      </c>
      <c r="EA18">
        <v>0.1957566259443132</v>
      </c>
      <c r="EB18">
        <v>1.1526899992927888E-2</v>
      </c>
      <c r="EC18">
        <v>0</v>
      </c>
      <c r="ED18">
        <v>0</v>
      </c>
      <c r="EE18">
        <v>0</v>
      </c>
      <c r="EF18">
        <v>0.65121795196623777</v>
      </c>
      <c r="EG18">
        <v>0.1590849597719057</v>
      </c>
      <c r="EH18">
        <v>0.55637005741431667</v>
      </c>
      <c r="EI18">
        <v>0.24521516341034147</v>
      </c>
      <c r="EJ18">
        <v>1.3637460259946959</v>
      </c>
      <c r="EK18">
        <v>0.30044156300456853</v>
      </c>
      <c r="EL18">
        <v>0.71263682336655298</v>
      </c>
      <c r="EM18">
        <v>0.11092799309932692</v>
      </c>
      <c r="EN18">
        <v>8.0258121822997297E-2</v>
      </c>
      <c r="EO18">
        <v>7.3529013960403192E-2</v>
      </c>
      <c r="EP18">
        <v>0.20744194282889677</v>
      </c>
      <c r="EQ18">
        <v>6.1512364003223824E-2</v>
      </c>
      <c r="ER18">
        <v>0.23864834092479437</v>
      </c>
      <c r="ES18">
        <v>0.1144441318297153</v>
      </c>
      <c r="ET18">
        <v>0.41663650530439872</v>
      </c>
      <c r="EU18">
        <v>0.19899826186737732</v>
      </c>
      <c r="EV18">
        <v>0.73141464355078545</v>
      </c>
      <c r="EW18">
        <v>8.4770961019891844E-2</v>
      </c>
      <c r="EX18">
        <v>5.0961052621757624E-2</v>
      </c>
      <c r="EY18">
        <v>2.3835889450472585E-2</v>
      </c>
      <c r="EZ18">
        <v>9.1112012566535547E-2</v>
      </c>
      <c r="FA18">
        <v>3.1778697509644557E-2</v>
      </c>
      <c r="FB18">
        <v>6.6943173306723419E-2</v>
      </c>
      <c r="FC18">
        <v>2.0474702980678959E-2</v>
      </c>
      <c r="FD18">
        <v>7.3920645101537355E-2</v>
      </c>
      <c r="FE18">
        <v>2.9937919003811188E-2</v>
      </c>
      <c r="FF18">
        <v>0.11936641697480302</v>
      </c>
      <c r="FG18">
        <v>8.5035581344674455E-2</v>
      </c>
      <c r="FH18">
        <v>0.26804027992764112</v>
      </c>
      <c r="FI18">
        <v>6.5038469744296473E-2</v>
      </c>
      <c r="FJ18">
        <v>0.2737143992310434</v>
      </c>
      <c r="FK18">
        <v>5.1186060210923492E-2</v>
      </c>
      <c r="FL18">
        <v>7.7396328853815477E-2</v>
      </c>
      <c r="FM18">
        <v>0.62169446806234407</v>
      </c>
      <c r="FN18">
        <v>2.4524019636110603</v>
      </c>
      <c r="FO18">
        <v>0.5179537579140131</v>
      </c>
      <c r="FP18">
        <v>0.19508451744318059</v>
      </c>
      <c r="FQ18">
        <v>0.34821857516532623</v>
      </c>
      <c r="FR18">
        <v>8.3298062791864524E-2</v>
      </c>
      <c r="FS18">
        <v>1.0470041751626129E-2</v>
      </c>
      <c r="FT18">
        <v>9.3849031990718035E-2</v>
      </c>
      <c r="FU18">
        <v>3.4604544477363906E-2</v>
      </c>
      <c r="FV18">
        <v>0.50419993183289891</v>
      </c>
      <c r="FW18">
        <v>2.2260215985054717</v>
      </c>
      <c r="FX18">
        <v>1.9140517984176544</v>
      </c>
      <c r="FY18">
        <v>0.30450371460964165</v>
      </c>
      <c r="FZ18">
        <v>0.18006267080457397</v>
      </c>
      <c r="GA18">
        <v>1.9822961476265531E-2</v>
      </c>
      <c r="GB18">
        <v>0.11946690466898995</v>
      </c>
      <c r="GC18">
        <v>2.7989752207512021E-2</v>
      </c>
      <c r="GD18">
        <v>2.9320734376967941E-2</v>
      </c>
      <c r="GE18">
        <v>3.3394684505067837E-3</v>
      </c>
      <c r="GF18">
        <v>0.15417565742385933</v>
      </c>
      <c r="GG18">
        <v>0.37810750260733683</v>
      </c>
      <c r="GH18">
        <v>7.3763013603518252E-2</v>
      </c>
      <c r="GI18">
        <v>2.543819123962494E-2</v>
      </c>
      <c r="GJ18">
        <v>4.4933015276319876E-2</v>
      </c>
      <c r="GK18">
        <v>6.0319963638400864E-2</v>
      </c>
      <c r="GL18">
        <v>0.54506748799241489</v>
      </c>
      <c r="GM18">
        <v>0.10579077442061155</v>
      </c>
      <c r="GN18">
        <v>0.11673518067616297</v>
      </c>
      <c r="GO18">
        <v>0.81241494544308901</v>
      </c>
      <c r="GP18">
        <v>2.3552970292175637</v>
      </c>
      <c r="GQ18">
        <v>0.61678726929944483</v>
      </c>
      <c r="GR18">
        <v>0.58243738634565079</v>
      </c>
      <c r="GS18">
        <v>0.14720067128925815</v>
      </c>
      <c r="GT18">
        <v>8.0798314437172072E-2</v>
      </c>
      <c r="GU18">
        <v>3.6829276276394339E-2</v>
      </c>
      <c r="GV18">
        <v>3.2764848710196713E-2</v>
      </c>
      <c r="GW18">
        <v>7.1612632112513655E-3</v>
      </c>
      <c r="GX18">
        <v>4.1472515623100649E-2</v>
      </c>
      <c r="GY18">
        <v>0.28143986579896174</v>
      </c>
      <c r="GZ18">
        <v>1.3479531888608742</v>
      </c>
      <c r="HA18">
        <v>0.18343184863053391</v>
      </c>
      <c r="HB18">
        <v>0.14625882296880524</v>
      </c>
      <c r="HC18">
        <v>3.0655803374503153E-2</v>
      </c>
      <c r="HD18">
        <v>7.9373685212260417E-2</v>
      </c>
      <c r="HE18">
        <v>6.8355899722108981E-2</v>
      </c>
      <c r="HF18">
        <v>0.25707284203486136</v>
      </c>
      <c r="HG18">
        <v>8.1112439233590419E-2</v>
      </c>
      <c r="HH18">
        <v>0.15707812589664225</v>
      </c>
      <c r="HI18">
        <v>3.2147703605183334E-2</v>
      </c>
      <c r="HJ18">
        <v>7.4234753190663538E-3</v>
      </c>
      <c r="HK18">
        <v>1.4024662618560793E-2</v>
      </c>
      <c r="HL18">
        <v>1.6991951898353983E-2</v>
      </c>
      <c r="HM18">
        <v>0.13166020805278392</v>
      </c>
      <c r="HN18">
        <v>0.25787476549170213</v>
      </c>
      <c r="HO18">
        <v>4.0384450791514419E-2</v>
      </c>
      <c r="HP18">
        <v>0.18856783828978285</v>
      </c>
      <c r="HQ18">
        <v>1.4358273650075291</v>
      </c>
      <c r="HR18">
        <v>2.3113926858213651</v>
      </c>
      <c r="HS18">
        <v>0.40913048539149316</v>
      </c>
      <c r="HT18">
        <v>0.30793219651930392</v>
      </c>
      <c r="HU18">
        <v>6.3859785775824907E-2</v>
      </c>
      <c r="HV18">
        <v>5.3044207266273569E-2</v>
      </c>
      <c r="HW18">
        <v>6.2333018824261713E-3</v>
      </c>
      <c r="HX18">
        <v>0</v>
      </c>
      <c r="HY18">
        <v>0</v>
      </c>
      <c r="HZ18">
        <v>1.0831465005707952E-2</v>
      </c>
      <c r="IA18">
        <v>9.6041055308311203E-3</v>
      </c>
      <c r="IB18">
        <v>1.5689276407643733E-2</v>
      </c>
      <c r="IC18">
        <v>1.0605322650743159E-2</v>
      </c>
      <c r="ID18">
        <v>0</v>
      </c>
      <c r="IE18">
        <v>1.2823746466341837E-2</v>
      </c>
      <c r="IF18">
        <v>5.6264740600847261E-2</v>
      </c>
      <c r="IG18">
        <v>0.22090621325584672</v>
      </c>
      <c r="IH18">
        <v>0.80265780156205635</v>
      </c>
      <c r="II18">
        <v>0.47514501818342769</v>
      </c>
      <c r="IJ18">
        <v>1.3589242633259975</v>
      </c>
      <c r="IK18">
        <v>0.43133036606776509</v>
      </c>
      <c r="IL18">
        <v>0.27456812058435248</v>
      </c>
      <c r="IM18">
        <v>6.3152709952322722E-2</v>
      </c>
      <c r="IN18">
        <v>8.9786236174870346E-2</v>
      </c>
      <c r="IO18">
        <v>2.3782207809025908E-2</v>
      </c>
      <c r="IP18">
        <v>5.0725476717492765E-2</v>
      </c>
      <c r="IQ18">
        <v>7.1511757222386283E-3</v>
      </c>
      <c r="IR18">
        <v>0</v>
      </c>
      <c r="IS18">
        <v>4.6985213336316174E-2</v>
      </c>
      <c r="IT18">
        <v>0.24387034236919433</v>
      </c>
      <c r="IU18">
        <v>0.15707474732304172</v>
      </c>
      <c r="IV18">
        <v>0.5402593501129026</v>
      </c>
      <c r="IW18">
        <v>0.1813083392816148</v>
      </c>
      <c r="IX18">
        <v>0.18185859065866333</v>
      </c>
      <c r="IY18">
        <v>0.80732984805365171</v>
      </c>
      <c r="IZ18">
        <v>2.8247747990806937</v>
      </c>
      <c r="JA18">
        <v>0.8118830682918402</v>
      </c>
      <c r="JB18">
        <v>0.51129182635270465</v>
      </c>
      <c r="JC18">
        <v>0.11751598479854795</v>
      </c>
      <c r="JD18">
        <v>4.8671537243277281E-2</v>
      </c>
      <c r="JE18">
        <v>3.035684402402618E-3</v>
      </c>
      <c r="JF18">
        <v>0</v>
      </c>
      <c r="JG18">
        <v>2.2772229073482638E-2</v>
      </c>
      <c r="JH18">
        <v>3.2814192735218135E-2</v>
      </c>
      <c r="JI18">
        <v>0</v>
      </c>
      <c r="JJ18">
        <v>7.0425921645290565E-3</v>
      </c>
      <c r="JK18">
        <v>4.3829645419184264E-2</v>
      </c>
      <c r="JL18">
        <v>0.28096851830056724</v>
      </c>
      <c r="JM18">
        <v>0.93580535968842649</v>
      </c>
      <c r="JN18">
        <v>6.0246448683302765</v>
      </c>
      <c r="JO18" s="7">
        <v>0</v>
      </c>
      <c r="JP18">
        <v>1</v>
      </c>
      <c r="JQ18">
        <v>0</v>
      </c>
      <c r="JR18">
        <v>0</v>
      </c>
      <c r="JS18">
        <v>0</v>
      </c>
      <c r="JT18">
        <v>0</v>
      </c>
      <c r="JU18">
        <v>1</v>
      </c>
      <c r="JV18" s="4">
        <v>0</v>
      </c>
    </row>
    <row r="19" spans="1:282" x14ac:dyDescent="0.25">
      <c r="A19" s="18" t="s">
        <v>21</v>
      </c>
      <c r="B19" s="7">
        <v>4</v>
      </c>
      <c r="C19" t="s">
        <v>56</v>
      </c>
      <c r="D19" s="13" t="s">
        <v>58</v>
      </c>
      <c r="E19">
        <v>0</v>
      </c>
      <c r="F19">
        <v>0</v>
      </c>
      <c r="G19">
        <v>0</v>
      </c>
      <c r="H19">
        <v>2.9845077896760102</v>
      </c>
      <c r="I19">
        <v>0.26687914427435899</v>
      </c>
      <c r="J19">
        <v>3.596546416704402E-2</v>
      </c>
      <c r="K19">
        <v>3.5824281356517077E-3</v>
      </c>
      <c r="L19">
        <v>8.9587317541676877E-3</v>
      </c>
      <c r="M19">
        <v>1.9117266207371493E-3</v>
      </c>
      <c r="N19">
        <v>0.45203995563035726</v>
      </c>
      <c r="O19">
        <v>2.6462883125100953E-2</v>
      </c>
      <c r="P19">
        <v>2.9716077693873939</v>
      </c>
      <c r="Q19">
        <v>1.3793899899400424</v>
      </c>
      <c r="R19">
        <v>8.501453562411923</v>
      </c>
      <c r="S19">
        <v>1.3074984760717441</v>
      </c>
      <c r="T19">
        <v>9.1853357183804398</v>
      </c>
      <c r="U19">
        <v>17.476508657197755</v>
      </c>
      <c r="V19">
        <v>21.348725573334779</v>
      </c>
      <c r="W19">
        <v>1.8432101820392592</v>
      </c>
      <c r="X19">
        <v>0.10947945550877744</v>
      </c>
      <c r="Y19">
        <v>2.908084393698801E-2</v>
      </c>
      <c r="Z19">
        <v>4.6879390078951614E-3</v>
      </c>
      <c r="AA19">
        <v>0</v>
      </c>
      <c r="AB19">
        <v>0</v>
      </c>
      <c r="AC19">
        <v>0.10565115811472771</v>
      </c>
      <c r="AD19">
        <v>4.4021106233810956</v>
      </c>
      <c r="AE19">
        <v>0.34387802403952877</v>
      </c>
      <c r="AF19">
        <v>1.6244548664522436</v>
      </c>
      <c r="AG19">
        <v>3.1546532997904199E-2</v>
      </c>
      <c r="AH19">
        <v>0</v>
      </c>
      <c r="AI19">
        <v>0</v>
      </c>
      <c r="AJ19">
        <v>1.1540969284988625</v>
      </c>
      <c r="AK19">
        <v>0</v>
      </c>
      <c r="AL19">
        <v>0.27039473747337367</v>
      </c>
      <c r="AM19">
        <v>5.2978676724736991</v>
      </c>
      <c r="AN19">
        <v>100</v>
      </c>
      <c r="AO19">
        <v>3.6263160447940228</v>
      </c>
      <c r="AP19">
        <v>0.98673284263956451</v>
      </c>
      <c r="AQ19">
        <v>0.77128728321003914</v>
      </c>
      <c r="AR19">
        <v>8.3125536924812966</v>
      </c>
      <c r="AS19">
        <v>0.62560694000902017</v>
      </c>
      <c r="AT19">
        <v>2.4322340135496314</v>
      </c>
      <c r="AU19">
        <v>0.93908283805924531</v>
      </c>
      <c r="AV19">
        <v>4.0687929196053778</v>
      </c>
      <c r="AW19">
        <v>0.54920217424768469</v>
      </c>
      <c r="AX19">
        <v>3.0917095944805579</v>
      </c>
      <c r="AY19">
        <v>0.22895438991480091</v>
      </c>
      <c r="AZ19">
        <v>0.2405430436315032</v>
      </c>
      <c r="BA19">
        <v>0</v>
      </c>
      <c r="BB19">
        <v>0</v>
      </c>
      <c r="BC19">
        <v>0</v>
      </c>
      <c r="BD19">
        <v>0</v>
      </c>
      <c r="BE19">
        <v>0.63265770105846664</v>
      </c>
      <c r="BF19">
        <v>4.1658767540861357</v>
      </c>
      <c r="BG19">
        <v>0.39929616879202334</v>
      </c>
      <c r="BH19">
        <v>0.38574010512717571</v>
      </c>
      <c r="BI19">
        <v>0.5350891207233831</v>
      </c>
      <c r="BJ19">
        <v>0.58116141779769226</v>
      </c>
      <c r="BK19">
        <v>0.89312910791762534</v>
      </c>
      <c r="BL19">
        <v>4.0001877363206937</v>
      </c>
      <c r="BM19">
        <v>0.48457573308476293</v>
      </c>
      <c r="BN19">
        <v>1.9842557955004496</v>
      </c>
      <c r="BO19">
        <v>2.340708386088207</v>
      </c>
      <c r="BP19">
        <v>21.201837845323098</v>
      </c>
      <c r="BQ19">
        <v>1.9470718689025721</v>
      </c>
      <c r="BR19">
        <v>7.591882247250747</v>
      </c>
      <c r="BS19">
        <v>2.1797896955393328</v>
      </c>
      <c r="BT19">
        <v>10.185660572902503</v>
      </c>
      <c r="BU19">
        <v>0.59015201524326122</v>
      </c>
      <c r="BV19">
        <v>3.9423648866453E-3</v>
      </c>
      <c r="BW19">
        <v>2.9016996452993323E-2</v>
      </c>
      <c r="BX19">
        <v>0.30626580975369327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0.66301010723932985</v>
      </c>
      <c r="CE19">
        <v>0.41879542958904037</v>
      </c>
      <c r="CF19">
        <v>0.80442496314025569</v>
      </c>
      <c r="CG19">
        <v>5.1935227684257903</v>
      </c>
      <c r="CH19">
        <v>33.181910746871772</v>
      </c>
      <c r="CI19">
        <v>2.0683470806258453</v>
      </c>
      <c r="CJ19">
        <v>0.27057578339338256</v>
      </c>
      <c r="CK19">
        <v>1.9338147360487851E-2</v>
      </c>
      <c r="CL19">
        <v>0.15726083748997294</v>
      </c>
      <c r="CM19">
        <v>6.1587952765764717E-2</v>
      </c>
      <c r="CN19">
        <v>0.46773448702250009</v>
      </c>
      <c r="CO19">
        <v>0.94078205344175314</v>
      </c>
      <c r="CP19">
        <v>6.0463041904934149</v>
      </c>
      <c r="CQ19">
        <v>0.68168078965410672</v>
      </c>
      <c r="CR19">
        <v>0.48181228810542004</v>
      </c>
      <c r="CS19">
        <v>3.2729643236647939E-3</v>
      </c>
      <c r="CT19">
        <v>0</v>
      </c>
      <c r="CU19">
        <v>2.6293981299032921E-2</v>
      </c>
      <c r="CV19">
        <v>9.2079532228137542E-2</v>
      </c>
      <c r="CW19">
        <v>8.2192334375065748E-2</v>
      </c>
      <c r="CX19">
        <v>0.19853347419606515</v>
      </c>
      <c r="CY19">
        <v>0.83209756503966914</v>
      </c>
      <c r="CZ19">
        <v>5.5340936376244638</v>
      </c>
      <c r="DA19">
        <v>0.39696853335922705</v>
      </c>
      <c r="DB19">
        <v>0.42900585962700266</v>
      </c>
      <c r="DC19">
        <v>4.9442062751778128E-2</v>
      </c>
      <c r="DD19">
        <v>0.10155303146844918</v>
      </c>
      <c r="DE19">
        <v>0.45716684200869734</v>
      </c>
      <c r="DF19">
        <v>2.8774700195664207</v>
      </c>
      <c r="DG19">
        <v>0.51786447151817638</v>
      </c>
      <c r="DH19">
        <v>0.89100739987070565</v>
      </c>
      <c r="DI19">
        <v>0.42728493552766222</v>
      </c>
      <c r="DJ19">
        <v>1.4777950380136782</v>
      </c>
      <c r="DK19">
        <v>0</v>
      </c>
      <c r="DL19">
        <v>0</v>
      </c>
      <c r="DM19">
        <v>0</v>
      </c>
      <c r="DN19">
        <v>1.3056100981405074</v>
      </c>
      <c r="DO19">
        <v>0.15019314362928515</v>
      </c>
      <c r="DP19">
        <v>0.27941052091549839</v>
      </c>
      <c r="DQ19">
        <v>9.0920965578469556E-2</v>
      </c>
      <c r="DR19">
        <v>0.35789798982507798</v>
      </c>
      <c r="DS19">
        <v>0</v>
      </c>
      <c r="DT19">
        <v>0</v>
      </c>
      <c r="DU19">
        <v>0</v>
      </c>
      <c r="DV19">
        <v>2.2408329515782009E-2</v>
      </c>
      <c r="DW19">
        <v>0.41367811059380022</v>
      </c>
      <c r="DX19">
        <v>2.6367849592854062</v>
      </c>
      <c r="DY19">
        <v>0.23285465743900746</v>
      </c>
      <c r="DZ19">
        <v>0.10293675562386559</v>
      </c>
      <c r="EA19">
        <v>0.14188050526654797</v>
      </c>
      <c r="EB19">
        <v>0</v>
      </c>
      <c r="EC19">
        <v>0</v>
      </c>
      <c r="ED19">
        <v>0</v>
      </c>
      <c r="EE19">
        <v>0</v>
      </c>
      <c r="EF19">
        <v>0.4812011358639342</v>
      </c>
      <c r="EG19">
        <v>0.10058520245304874</v>
      </c>
      <c r="EH19">
        <v>0.42705555853339416</v>
      </c>
      <c r="EI19">
        <v>0.23619730116674176</v>
      </c>
      <c r="EJ19">
        <v>1.2534045751641434</v>
      </c>
      <c r="EK19">
        <v>0.29519739932253519</v>
      </c>
      <c r="EL19">
        <v>0.76054992138496191</v>
      </c>
      <c r="EM19">
        <v>0.11221100041854816</v>
      </c>
      <c r="EN19">
        <v>8.0643101388819097E-2</v>
      </c>
      <c r="EO19">
        <v>5.1630401583752178E-2</v>
      </c>
      <c r="EP19">
        <v>0.14965941867188923</v>
      </c>
      <c r="EQ19">
        <v>4.6910116476399415E-2</v>
      </c>
      <c r="ER19">
        <v>0.20840937879771279</v>
      </c>
      <c r="ES19">
        <v>6.375413164259236E-2</v>
      </c>
      <c r="ET19">
        <v>0.21813698881287255</v>
      </c>
      <c r="EU19">
        <v>0.21429717606031912</v>
      </c>
      <c r="EV19">
        <v>0.73095807517441402</v>
      </c>
      <c r="EW19">
        <v>0.10151373050818836</v>
      </c>
      <c r="EX19">
        <v>4.5806344960832496E-2</v>
      </c>
      <c r="EY19">
        <v>1.7257511214606888E-2</v>
      </c>
      <c r="EZ19">
        <v>6.7123148672384933E-2</v>
      </c>
      <c r="FA19">
        <v>2.1909896410538011E-2</v>
      </c>
      <c r="FB19">
        <v>5.8776643218635086E-2</v>
      </c>
      <c r="FC19">
        <v>1.3362710827101762E-2</v>
      </c>
      <c r="FD19">
        <v>5.8257132475203234E-2</v>
      </c>
      <c r="FE19">
        <v>4.4947006446075272E-2</v>
      </c>
      <c r="FF19">
        <v>0.12232410929140038</v>
      </c>
      <c r="FG19">
        <v>7.2810082337279355E-2</v>
      </c>
      <c r="FH19">
        <v>0.22170076158639496</v>
      </c>
      <c r="FI19">
        <v>6.1504711663510556E-2</v>
      </c>
      <c r="FJ19">
        <v>0.27089188874828524</v>
      </c>
      <c r="FK19">
        <v>4.0598371682584719E-2</v>
      </c>
      <c r="FL19">
        <v>6.6283331697472872E-2</v>
      </c>
      <c r="FM19">
        <v>0.66618624675346672</v>
      </c>
      <c r="FN19">
        <v>2.5132263013055081</v>
      </c>
      <c r="FO19">
        <v>0.48020380630705506</v>
      </c>
      <c r="FP19">
        <v>0.18638376511188345</v>
      </c>
      <c r="FQ19">
        <v>0.30853596772563918</v>
      </c>
      <c r="FR19">
        <v>6.7865627788256125E-2</v>
      </c>
      <c r="FS19">
        <v>1.7578495117701255E-2</v>
      </c>
      <c r="FT19">
        <v>7.8470124700097177E-2</v>
      </c>
      <c r="FU19">
        <v>1.5234168506024028E-2</v>
      </c>
      <c r="FV19">
        <v>0.45909505048457161</v>
      </c>
      <c r="FW19">
        <v>2.0465423675725787</v>
      </c>
      <c r="FX19">
        <v>1.7649923047665241</v>
      </c>
      <c r="FY19">
        <v>0.28403025370387963</v>
      </c>
      <c r="FZ19">
        <v>0.15810001625330211</v>
      </c>
      <c r="GA19">
        <v>2.1599000967181259E-2</v>
      </c>
      <c r="GB19">
        <v>9.621407134358341E-2</v>
      </c>
      <c r="GC19">
        <v>1.6383914597011887E-2</v>
      </c>
      <c r="GD19">
        <v>1.5428169678369403E-2</v>
      </c>
      <c r="GE19">
        <v>5.0410163348868003E-3</v>
      </c>
      <c r="GF19">
        <v>0.12024759188003036</v>
      </c>
      <c r="GG19">
        <v>0.31571260369883136</v>
      </c>
      <c r="GH19">
        <v>4.9645383665975429E-2</v>
      </c>
      <c r="GI19">
        <v>2.6453190645269343E-2</v>
      </c>
      <c r="GJ19">
        <v>2.6811362302909578E-2</v>
      </c>
      <c r="GK19">
        <v>3.7309355113741498E-2</v>
      </c>
      <c r="GL19">
        <v>0.44457330195309419</v>
      </c>
      <c r="GM19">
        <v>7.961074611461802E-2</v>
      </c>
      <c r="GN19">
        <v>0.12167809906654997</v>
      </c>
      <c r="GO19">
        <v>0.8679166714234684</v>
      </c>
      <c r="GP19">
        <v>2.8176598138364151</v>
      </c>
      <c r="GQ19">
        <v>0.7210252681874455</v>
      </c>
      <c r="GR19">
        <v>0.65304821665449719</v>
      </c>
      <c r="GS19">
        <v>0.12620687214194051</v>
      </c>
      <c r="GT19">
        <v>8.7531199278295918E-2</v>
      </c>
      <c r="GU19">
        <v>1.7890131160057804E-2</v>
      </c>
      <c r="GV19">
        <v>2.7453648704172103E-2</v>
      </c>
      <c r="GW19">
        <v>2.1872252001263076E-3</v>
      </c>
      <c r="GX19">
        <v>2.3040909774746838E-2</v>
      </c>
      <c r="GY19">
        <v>0.25631263348017225</v>
      </c>
      <c r="GZ19">
        <v>1.2081164942532945</v>
      </c>
      <c r="HA19">
        <v>0.15894861194704865</v>
      </c>
      <c r="HB19">
        <v>0.11785649743357857</v>
      </c>
      <c r="HC19">
        <v>3.4469872126327204E-2</v>
      </c>
      <c r="HD19">
        <v>8.7328285867476471E-2</v>
      </c>
      <c r="HE19">
        <v>7.2233330836743728E-2</v>
      </c>
      <c r="HF19">
        <v>0.34632476573510584</v>
      </c>
      <c r="HG19">
        <v>0.11016207074708954</v>
      </c>
      <c r="HH19">
        <v>0.14934052489062194</v>
      </c>
      <c r="HI19">
        <v>3.0126256773985942E-2</v>
      </c>
      <c r="HJ19">
        <v>5.5746133149386077E-4</v>
      </c>
      <c r="HK19">
        <v>1.2215298209912533E-2</v>
      </c>
      <c r="HL19">
        <v>1.636651626548883E-2</v>
      </c>
      <c r="HM19">
        <v>0.11039518010997429</v>
      </c>
      <c r="HN19">
        <v>0.20693688224653892</v>
      </c>
      <c r="HO19">
        <v>3.9314477693861941E-2</v>
      </c>
      <c r="HP19">
        <v>0.13744668098104379</v>
      </c>
      <c r="HQ19">
        <v>1.2052547853686464</v>
      </c>
      <c r="HR19">
        <v>2.0407343322593103</v>
      </c>
      <c r="HS19">
        <v>0.36361024407856224</v>
      </c>
      <c r="HT19">
        <v>0.34360174410327665</v>
      </c>
      <c r="HU19">
        <v>7.4914420742486235E-2</v>
      </c>
      <c r="HV19">
        <v>4.5397692974344303E-2</v>
      </c>
      <c r="HW19">
        <v>3.7023446749784561E-3</v>
      </c>
      <c r="HX19">
        <v>0</v>
      </c>
      <c r="HY19">
        <v>0</v>
      </c>
      <c r="HZ19">
        <v>7.0845750764551938E-4</v>
      </c>
      <c r="IA19">
        <v>1.0023741864648287E-4</v>
      </c>
      <c r="IB19">
        <v>1.9726791740472892E-2</v>
      </c>
      <c r="IC19">
        <v>7.6800683807231457E-3</v>
      </c>
      <c r="ID19">
        <v>0</v>
      </c>
      <c r="IE19">
        <v>7.236901186866043E-3</v>
      </c>
      <c r="IF19">
        <v>6.3931520146656928E-2</v>
      </c>
      <c r="IG19">
        <v>0.25574912219700469</v>
      </c>
      <c r="IH19">
        <v>0.95266259715526347</v>
      </c>
      <c r="II19">
        <v>0.53637195505212576</v>
      </c>
      <c r="IJ19">
        <v>1.462419692286971</v>
      </c>
      <c r="IK19">
        <v>0.43042053979480055</v>
      </c>
      <c r="IL19">
        <v>0.27674995864170149</v>
      </c>
      <c r="IM19">
        <v>6.6834188933656807E-2</v>
      </c>
      <c r="IN19">
        <v>7.1328350815163741E-2</v>
      </c>
      <c r="IO19">
        <v>2.2041584161118791E-2</v>
      </c>
      <c r="IP19">
        <v>5.2062980987608323E-2</v>
      </c>
      <c r="IQ19">
        <v>4.8803317229111371E-3</v>
      </c>
      <c r="IR19">
        <v>6.4172994253286642E-3</v>
      </c>
      <c r="IS19">
        <v>3.5123600721436797E-2</v>
      </c>
      <c r="IT19">
        <v>0.20614095974766841</v>
      </c>
      <c r="IU19">
        <v>0.14104163715702767</v>
      </c>
      <c r="IV19">
        <v>0.5755179654574647</v>
      </c>
      <c r="IW19">
        <v>0.1909271514485294</v>
      </c>
      <c r="IX19">
        <v>0.18020006264825034</v>
      </c>
      <c r="IY19">
        <v>0.8124595050373179</v>
      </c>
      <c r="IZ19">
        <v>2.7146634177956503</v>
      </c>
      <c r="JA19">
        <v>0.80511032029884488</v>
      </c>
      <c r="JB19">
        <v>0.51961343020008388</v>
      </c>
      <c r="JC19">
        <v>0.1118325716570608</v>
      </c>
      <c r="JD19">
        <v>4.7564039395960038E-2</v>
      </c>
      <c r="JE19">
        <v>6.8144720245248971E-3</v>
      </c>
      <c r="JF19">
        <v>6.1556817952967968E-3</v>
      </c>
      <c r="JG19">
        <v>1.4649284087506625E-2</v>
      </c>
      <c r="JH19">
        <v>2.2724631469590563E-2</v>
      </c>
      <c r="JI19">
        <v>0</v>
      </c>
      <c r="JJ19">
        <v>0</v>
      </c>
      <c r="JK19">
        <v>4.084678267706815E-2</v>
      </c>
      <c r="JL19">
        <v>0.28326144720332719</v>
      </c>
      <c r="JM19">
        <v>0.94267684025684573</v>
      </c>
      <c r="JN19">
        <v>5.7928962911671462</v>
      </c>
      <c r="JO19" s="7">
        <v>0</v>
      </c>
      <c r="JP19">
        <v>1</v>
      </c>
      <c r="JQ19">
        <v>0</v>
      </c>
      <c r="JR19">
        <v>0</v>
      </c>
      <c r="JS19">
        <v>0</v>
      </c>
      <c r="JT19">
        <v>0</v>
      </c>
      <c r="JU19">
        <v>1</v>
      </c>
      <c r="JV19" s="4">
        <v>0</v>
      </c>
    </row>
    <row r="20" spans="1:282" x14ac:dyDescent="0.25">
      <c r="A20" s="18" t="s">
        <v>22</v>
      </c>
      <c r="B20" s="7">
        <v>4</v>
      </c>
      <c r="C20" t="s">
        <v>56</v>
      </c>
      <c r="D20" s="13" t="s">
        <v>58</v>
      </c>
      <c r="E20">
        <v>0</v>
      </c>
      <c r="F20">
        <v>0</v>
      </c>
      <c r="G20">
        <v>0</v>
      </c>
      <c r="H20">
        <v>2.2798994705451316</v>
      </c>
      <c r="I20">
        <v>0.17200517530464049</v>
      </c>
      <c r="J20">
        <v>1.7705160798639045E-2</v>
      </c>
      <c r="K20">
        <v>2.3000475585100207E-3</v>
      </c>
      <c r="L20">
        <v>6.6723723818578329E-3</v>
      </c>
      <c r="M20">
        <v>3.3023212349806495E-3</v>
      </c>
      <c r="N20">
        <v>0.46309874643542565</v>
      </c>
      <c r="O20">
        <v>2.5912206500350054E-3</v>
      </c>
      <c r="P20">
        <v>3.435880163849935</v>
      </c>
      <c r="Q20">
        <v>0.85744333419367136</v>
      </c>
      <c r="R20">
        <v>11.442164621472056</v>
      </c>
      <c r="S20">
        <v>0.77690055474169772</v>
      </c>
      <c r="T20">
        <v>9.2475499343120617</v>
      </c>
      <c r="U20">
        <v>14.747655990669461</v>
      </c>
      <c r="V20">
        <v>26.309853722470866</v>
      </c>
      <c r="W20">
        <v>2.3765026014611195</v>
      </c>
      <c r="X20">
        <v>0.13831802081704953</v>
      </c>
      <c r="Y20">
        <v>3.5475555548954249E-2</v>
      </c>
      <c r="Z20">
        <v>0</v>
      </c>
      <c r="AA20">
        <v>0</v>
      </c>
      <c r="AB20">
        <v>0</v>
      </c>
      <c r="AC20">
        <v>0.10561798684051811</v>
      </c>
      <c r="AD20">
        <v>4.7006304767081977</v>
      </c>
      <c r="AE20">
        <v>0.33172929059633377</v>
      </c>
      <c r="AF20">
        <v>2.0190366497784207</v>
      </c>
      <c r="AG20">
        <v>5.8757321881198338E-2</v>
      </c>
      <c r="AH20">
        <v>0</v>
      </c>
      <c r="AI20">
        <v>0</v>
      </c>
      <c r="AJ20">
        <v>2.5977013141533454</v>
      </c>
      <c r="AK20">
        <v>0</v>
      </c>
      <c r="AL20">
        <v>0</v>
      </c>
      <c r="AM20">
        <v>3.6474806076828394</v>
      </c>
      <c r="AN20">
        <v>100</v>
      </c>
      <c r="AO20">
        <v>3.6140421032444157</v>
      </c>
      <c r="AP20">
        <v>0.99570669937478284</v>
      </c>
      <c r="AQ20">
        <v>0.77452981009118471</v>
      </c>
      <c r="AR20">
        <v>9.7618769071519615</v>
      </c>
      <c r="AS20">
        <v>0.68566928559075724</v>
      </c>
      <c r="AT20">
        <v>3.2094538815551599</v>
      </c>
      <c r="AU20">
        <v>1.1017823149422465</v>
      </c>
      <c r="AV20">
        <v>4.5294959131225889</v>
      </c>
      <c r="AW20">
        <v>0.5776060061697047</v>
      </c>
      <c r="AX20">
        <v>3.737462524155247</v>
      </c>
      <c r="AY20">
        <v>0.27853641931730511</v>
      </c>
      <c r="AZ20">
        <v>4.7528635663495716E-2</v>
      </c>
      <c r="BA20">
        <v>0</v>
      </c>
      <c r="BB20">
        <v>0</v>
      </c>
      <c r="BC20">
        <v>0</v>
      </c>
      <c r="BD20">
        <v>0</v>
      </c>
      <c r="BE20">
        <v>0.62554948719155701</v>
      </c>
      <c r="BF20">
        <v>4.6130461660254785</v>
      </c>
      <c r="BG20">
        <v>0.42152258060363329</v>
      </c>
      <c r="BH20">
        <v>0.39644575252402531</v>
      </c>
      <c r="BI20">
        <v>0.53840062908847219</v>
      </c>
      <c r="BJ20">
        <v>0.69214626254419054</v>
      </c>
      <c r="BK20">
        <v>1.0364871062111618</v>
      </c>
      <c r="BL20">
        <v>5.2672632603797842</v>
      </c>
      <c r="BM20">
        <v>0.27970667446990427</v>
      </c>
      <c r="BN20">
        <v>0</v>
      </c>
      <c r="BO20">
        <v>1.9922094419560497</v>
      </c>
      <c r="BP20">
        <v>26.013881987381595</v>
      </c>
      <c r="BQ20">
        <v>2.2443676426911252</v>
      </c>
      <c r="BR20">
        <v>9.4710751451546926</v>
      </c>
      <c r="BS20">
        <v>2.474118618656298</v>
      </c>
      <c r="BT20">
        <v>12.391976155359874</v>
      </c>
      <c r="BU20">
        <v>0.66217582888805138</v>
      </c>
      <c r="BV20">
        <v>2.4828842063328312E-2</v>
      </c>
      <c r="BW20">
        <v>3.2413983382059065E-2</v>
      </c>
      <c r="BX20">
        <v>0.30284638418422088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0.80967685529935163</v>
      </c>
      <c r="CE20">
        <v>0.49440566933729507</v>
      </c>
      <c r="CF20">
        <v>0.97060016141258942</v>
      </c>
      <c r="CG20">
        <v>6.1910303172889121</v>
      </c>
      <c r="CH20">
        <v>43.520274523413853</v>
      </c>
      <c r="CI20">
        <v>2.650034803606776</v>
      </c>
      <c r="CJ20">
        <v>0.32393494791002558</v>
      </c>
      <c r="CK20">
        <v>2.2410753615291087E-2</v>
      </c>
      <c r="CL20">
        <v>0.15850026923364274</v>
      </c>
      <c r="CM20">
        <v>9.9726889832154261E-2</v>
      </c>
      <c r="CN20">
        <v>0.6969082801363764</v>
      </c>
      <c r="CO20">
        <v>1.1074821305990146</v>
      </c>
      <c r="CP20">
        <v>7.5873329504458882</v>
      </c>
      <c r="CQ20">
        <v>0.65326412598586125</v>
      </c>
      <c r="CR20">
        <v>0.22817723388316988</v>
      </c>
      <c r="CS20">
        <v>0</v>
      </c>
      <c r="CT20">
        <v>0</v>
      </c>
      <c r="CU20">
        <v>6.0175364461653599E-2</v>
      </c>
      <c r="CV20">
        <v>0.1939190560813002</v>
      </c>
      <c r="CW20">
        <v>0.13059227496231471</v>
      </c>
      <c r="CX20">
        <v>0.22750942841027058</v>
      </c>
      <c r="CY20">
        <v>0.96941956509857163</v>
      </c>
      <c r="CZ20">
        <v>7.1177928041565224</v>
      </c>
      <c r="DA20">
        <v>0.474801178193901</v>
      </c>
      <c r="DB20">
        <v>0.62329260725048818</v>
      </c>
      <c r="DC20">
        <v>6.7105688210479894E-2</v>
      </c>
      <c r="DD20">
        <v>0.15382987499178591</v>
      </c>
      <c r="DE20">
        <v>0.48055293239666191</v>
      </c>
      <c r="DF20">
        <v>3.2806210518954417</v>
      </c>
      <c r="DG20">
        <v>0.57029055517789073</v>
      </c>
      <c r="DH20">
        <v>0.98650677550607713</v>
      </c>
      <c r="DI20">
        <v>0.49339365538663271</v>
      </c>
      <c r="DJ20">
        <v>1.765998767854102</v>
      </c>
      <c r="DK20">
        <v>0</v>
      </c>
      <c r="DL20">
        <v>0</v>
      </c>
      <c r="DM20">
        <v>0</v>
      </c>
      <c r="DN20">
        <v>1.7064366237562043</v>
      </c>
      <c r="DO20">
        <v>0.20121704782997227</v>
      </c>
      <c r="DP20">
        <v>0.44862062361566968</v>
      </c>
      <c r="DQ20">
        <v>9.1331281210450838E-2</v>
      </c>
      <c r="DR20">
        <v>0.41396094710104198</v>
      </c>
      <c r="DS20">
        <v>0</v>
      </c>
      <c r="DT20">
        <v>0</v>
      </c>
      <c r="DU20">
        <v>0</v>
      </c>
      <c r="DV20">
        <v>0</v>
      </c>
      <c r="DW20">
        <v>0.50640907711642935</v>
      </c>
      <c r="DX20">
        <v>3.2532333744135924</v>
      </c>
      <c r="DY20">
        <v>0.28946807399759422</v>
      </c>
      <c r="DZ20">
        <v>7.3535639146684248E-2</v>
      </c>
      <c r="EA20">
        <v>0.14244986323014033</v>
      </c>
      <c r="EB20">
        <v>0</v>
      </c>
      <c r="EC20">
        <v>0</v>
      </c>
      <c r="ED20">
        <v>0.98209209805048048</v>
      </c>
      <c r="EE20">
        <v>6.9191381419389936E-2</v>
      </c>
      <c r="EF20">
        <v>0.69683454776231901</v>
      </c>
      <c r="EG20">
        <v>0.15233739425323281</v>
      </c>
      <c r="EH20">
        <v>0.48118370851983894</v>
      </c>
      <c r="EI20">
        <v>0.20245258234714106</v>
      </c>
      <c r="EJ20">
        <v>1.2798005280750224</v>
      </c>
      <c r="EK20">
        <v>8.319991946279777E-2</v>
      </c>
      <c r="EL20">
        <v>0.52828614691873632</v>
      </c>
      <c r="EM20">
        <v>6.4503314484622515E-2</v>
      </c>
      <c r="EN20">
        <v>6.6225116264983841E-2</v>
      </c>
      <c r="EO20">
        <v>3.2302359660090062E-2</v>
      </c>
      <c r="EP20">
        <v>0.16278749302724077</v>
      </c>
      <c r="EQ20">
        <v>5.8166710376714094E-2</v>
      </c>
      <c r="ER20">
        <v>0.28790678092950989</v>
      </c>
      <c r="ES20">
        <v>7.2984573747858841E-2</v>
      </c>
      <c r="ET20">
        <v>0.28635864663794164</v>
      </c>
      <c r="EU20">
        <v>0.32657327549463994</v>
      </c>
      <c r="EV20">
        <v>1.1484689867273419</v>
      </c>
      <c r="EW20">
        <v>0.1392750917683703</v>
      </c>
      <c r="EX20">
        <v>4.6045177062740764E-2</v>
      </c>
      <c r="EY20">
        <v>1.9055185824398139E-2</v>
      </c>
      <c r="EZ20">
        <v>7.882635654440065E-2</v>
      </c>
      <c r="FA20">
        <v>2.3912243440228742E-2</v>
      </c>
      <c r="FB20">
        <v>7.2139918691961083E-2</v>
      </c>
      <c r="FC20">
        <v>2.3026401617381606E-2</v>
      </c>
      <c r="FD20">
        <v>6.8144606660545406E-2</v>
      </c>
      <c r="FE20">
        <v>9.327129011029528E-2</v>
      </c>
      <c r="FF20">
        <v>0.3490168442896851</v>
      </c>
      <c r="FG20">
        <v>0.10067193925220637</v>
      </c>
      <c r="FH20">
        <v>0.29243367997214159</v>
      </c>
      <c r="FI20">
        <v>7.0800999968781739E-2</v>
      </c>
      <c r="FJ20">
        <v>0.33001217254064691</v>
      </c>
      <c r="FK20">
        <v>4.8819535632316176E-2</v>
      </c>
      <c r="FL20">
        <v>7.3116972009102763E-2</v>
      </c>
      <c r="FM20">
        <v>0.96572712594904764</v>
      </c>
      <c r="FN20">
        <v>3.7239967286222244</v>
      </c>
      <c r="FO20">
        <v>0.62089064094022439</v>
      </c>
      <c r="FP20">
        <v>0.2076153145124276</v>
      </c>
      <c r="FQ20">
        <v>0.36405687646147489</v>
      </c>
      <c r="FR20">
        <v>7.3572611494932799E-2</v>
      </c>
      <c r="FS20">
        <v>1.0802830090102371E-2</v>
      </c>
      <c r="FT20">
        <v>9.4536772760645829E-2</v>
      </c>
      <c r="FU20">
        <v>2.1110056256721462E-2</v>
      </c>
      <c r="FV20">
        <v>0.59680042590638271</v>
      </c>
      <c r="FW20">
        <v>2.8289250164608744</v>
      </c>
      <c r="FX20">
        <v>2.821670161443341</v>
      </c>
      <c r="FY20">
        <v>0.44414268762160924</v>
      </c>
      <c r="FZ20">
        <v>0.23378827979839972</v>
      </c>
      <c r="GA20">
        <v>3.6313772593705329E-2</v>
      </c>
      <c r="GB20">
        <v>0.11253870528886507</v>
      </c>
      <c r="GC20">
        <v>2.2096781347763054E-2</v>
      </c>
      <c r="GD20">
        <v>2.4880163675812215E-3</v>
      </c>
      <c r="GE20">
        <v>0</v>
      </c>
      <c r="GF20">
        <v>0.14717452602318665</v>
      </c>
      <c r="GG20">
        <v>0.38781491397214529</v>
      </c>
      <c r="GH20">
        <v>5.2007108900903064E-2</v>
      </c>
      <c r="GI20">
        <v>1.7856799633388834E-2</v>
      </c>
      <c r="GJ20">
        <v>3.0251356882934909E-2</v>
      </c>
      <c r="GK20">
        <v>5.0992646808678314E-2</v>
      </c>
      <c r="GL20">
        <v>0.62266535300189885</v>
      </c>
      <c r="GM20">
        <v>0.10044047303528401</v>
      </c>
      <c r="GN20">
        <v>0.14027655095337049</v>
      </c>
      <c r="GO20">
        <v>0.92932582578016887</v>
      </c>
      <c r="GP20">
        <v>2.9723962053455413</v>
      </c>
      <c r="GQ20">
        <v>0.72889744276816693</v>
      </c>
      <c r="GR20">
        <v>0.59952872454432549</v>
      </c>
      <c r="GS20">
        <v>0.10250529292761965</v>
      </c>
      <c r="GT20">
        <v>5.9396663479176985E-2</v>
      </c>
      <c r="GU20">
        <v>2.4757393193896696E-2</v>
      </c>
      <c r="GV20">
        <v>6.4932839156827118E-3</v>
      </c>
      <c r="GW20">
        <v>1.4063147812007901E-3</v>
      </c>
      <c r="GX20">
        <v>9.3743601577953497E-3</v>
      </c>
      <c r="GY20">
        <v>0.36987960695043925</v>
      </c>
      <c r="GZ20">
        <v>1.6876098499770227</v>
      </c>
      <c r="HA20">
        <v>0.22767212526813596</v>
      </c>
      <c r="HB20">
        <v>0.14039387328721756</v>
      </c>
      <c r="HC20">
        <v>2.8931980143744221E-2</v>
      </c>
      <c r="HD20">
        <v>0.11123776063564467</v>
      </c>
      <c r="HE20">
        <v>7.0960743478184485E-2</v>
      </c>
      <c r="HF20">
        <v>0.2967349286259775</v>
      </c>
      <c r="HG20">
        <v>9.2212156589560265E-2</v>
      </c>
      <c r="HH20">
        <v>0.14098743425211982</v>
      </c>
      <c r="HI20">
        <v>2.1801285004805659E-2</v>
      </c>
      <c r="HJ20">
        <v>0</v>
      </c>
      <c r="HK20">
        <v>3.2151333552873957E-3</v>
      </c>
      <c r="HL20">
        <v>2.9286817318377608E-3</v>
      </c>
      <c r="HM20">
        <v>0.12633320893496203</v>
      </c>
      <c r="HN20">
        <v>0.27220667345298666</v>
      </c>
      <c r="HO20">
        <v>5.3166013134328359E-2</v>
      </c>
      <c r="HP20">
        <v>0.17656612727909027</v>
      </c>
      <c r="HQ20">
        <v>1.4266062146293377</v>
      </c>
      <c r="HR20">
        <v>2.4931651018598071</v>
      </c>
      <c r="HS20">
        <v>0.4405422698658803</v>
      </c>
      <c r="HT20">
        <v>0.39662436336093415</v>
      </c>
      <c r="HU20">
        <v>9.0309354581172979E-2</v>
      </c>
      <c r="HV20">
        <v>7.5153989152078965E-2</v>
      </c>
      <c r="HW20">
        <v>7.3871522752516324E-3</v>
      </c>
      <c r="HX20">
        <v>0</v>
      </c>
      <c r="HY20">
        <v>0</v>
      </c>
      <c r="HZ20">
        <v>1.5147199862674521E-3</v>
      </c>
      <c r="IA20">
        <v>5.9270631274617944E-3</v>
      </c>
      <c r="IB20">
        <v>3.3963604222447081E-3</v>
      </c>
      <c r="IC20">
        <v>4.3842803674354787E-3</v>
      </c>
      <c r="ID20">
        <v>0</v>
      </c>
      <c r="IE20">
        <v>5.3747282629139689E-3</v>
      </c>
      <c r="IF20">
        <v>9.5362433180706377E-2</v>
      </c>
      <c r="IG20">
        <v>0.25094591573878594</v>
      </c>
      <c r="IH20">
        <v>0.94287811726031656</v>
      </c>
      <c r="II20">
        <v>0.55681525924643294</v>
      </c>
      <c r="IJ20">
        <v>1.6025118753462548</v>
      </c>
      <c r="IK20">
        <v>0.44941380723449842</v>
      </c>
      <c r="IL20">
        <v>0.34865472274355458</v>
      </c>
      <c r="IM20">
        <v>8.6663446469088593E-2</v>
      </c>
      <c r="IN20">
        <v>9.1961158935182821E-2</v>
      </c>
      <c r="IO20">
        <v>1.9198251542158699E-2</v>
      </c>
      <c r="IP20">
        <v>5.3856952487654333E-2</v>
      </c>
      <c r="IQ20">
        <v>6.5945410978985007E-3</v>
      </c>
      <c r="IR20">
        <v>0</v>
      </c>
      <c r="IS20">
        <v>2.9806383079595499E-2</v>
      </c>
      <c r="IT20">
        <v>0.23261610992424933</v>
      </c>
      <c r="IU20">
        <v>0.15421101684121263</v>
      </c>
      <c r="IV20">
        <v>0.53968821038142689</v>
      </c>
      <c r="IW20">
        <v>0.18381357040509208</v>
      </c>
      <c r="IX20">
        <v>0.15985188687051072</v>
      </c>
      <c r="IY20">
        <v>0.69101936041101186</v>
      </c>
      <c r="IZ20">
        <v>2.4436267595589443</v>
      </c>
      <c r="JA20">
        <v>0.69987485445192155</v>
      </c>
      <c r="JB20">
        <v>0.47423959338650112</v>
      </c>
      <c r="JC20">
        <v>8.8534338402906101E-2</v>
      </c>
      <c r="JD20">
        <v>3.9321496898919013E-2</v>
      </c>
      <c r="JE20">
        <v>4.6624921050105383E-3</v>
      </c>
      <c r="JF20">
        <v>2.8478683129172502E-3</v>
      </c>
      <c r="JG20">
        <v>1.3201424836231362E-2</v>
      </c>
      <c r="JH20">
        <v>2.3293238612668864E-2</v>
      </c>
      <c r="JI20">
        <v>0</v>
      </c>
      <c r="JJ20">
        <v>3.5786600354285409E-4</v>
      </c>
      <c r="JK20">
        <v>3.9154569278721518E-2</v>
      </c>
      <c r="JL20">
        <v>0.31642280781195659</v>
      </c>
      <c r="JM20">
        <v>0.79312288492082172</v>
      </c>
      <c r="JN20">
        <v>5.1706820528159474</v>
      </c>
      <c r="JO20" s="7">
        <v>0</v>
      </c>
      <c r="JP20">
        <v>1</v>
      </c>
      <c r="JQ20">
        <v>0</v>
      </c>
      <c r="JR20">
        <v>0</v>
      </c>
      <c r="JS20">
        <v>0</v>
      </c>
      <c r="JT20">
        <v>0</v>
      </c>
      <c r="JU20">
        <v>1</v>
      </c>
      <c r="JV20" s="4">
        <v>0</v>
      </c>
    </row>
    <row r="21" spans="1:282" x14ac:dyDescent="0.25">
      <c r="A21" s="18" t="s">
        <v>23</v>
      </c>
      <c r="B21" s="7">
        <v>4</v>
      </c>
      <c r="C21" t="s">
        <v>56</v>
      </c>
      <c r="D21" s="13" t="s">
        <v>58</v>
      </c>
      <c r="E21">
        <v>0</v>
      </c>
      <c r="F21">
        <v>0</v>
      </c>
      <c r="G21">
        <v>0</v>
      </c>
      <c r="H21">
        <v>2.19045670646085</v>
      </c>
      <c r="I21">
        <v>2.099912629361593E-3</v>
      </c>
      <c r="J21">
        <v>4.5358919847176132E-2</v>
      </c>
      <c r="K21">
        <v>6.5463566095774221E-3</v>
      </c>
      <c r="L21">
        <v>1.7924063308837081E-2</v>
      </c>
      <c r="M21">
        <v>5.5321959288846825E-5</v>
      </c>
      <c r="N21">
        <v>1.000448023266199</v>
      </c>
      <c r="O21">
        <v>0</v>
      </c>
      <c r="P21">
        <v>6.2557854859941795</v>
      </c>
      <c r="Q21">
        <v>0.4835936927644629</v>
      </c>
      <c r="R21">
        <v>28.404114300972068</v>
      </c>
      <c r="S21">
        <v>0.57523626615679113</v>
      </c>
      <c r="T21">
        <v>13.807345506803964</v>
      </c>
      <c r="U21">
        <v>11.808731157706518</v>
      </c>
      <c r="V21">
        <v>52.433671094837742</v>
      </c>
      <c r="W21">
        <v>4.532668461437928</v>
      </c>
      <c r="X21">
        <v>0.28850788960790613</v>
      </c>
      <c r="Y21">
        <v>8.7749043821298903E-2</v>
      </c>
      <c r="Z21">
        <v>0</v>
      </c>
      <c r="AA21">
        <v>0</v>
      </c>
      <c r="AB21">
        <v>0</v>
      </c>
      <c r="AC21">
        <v>0.20771621032491278</v>
      </c>
      <c r="AD21">
        <v>10.170543484728807</v>
      </c>
      <c r="AE21">
        <v>0.69277869365765021</v>
      </c>
      <c r="AF21">
        <v>4.4325946482167238</v>
      </c>
      <c r="AG21">
        <v>7.0006231137990871E-2</v>
      </c>
      <c r="AH21">
        <v>0</v>
      </c>
      <c r="AI21">
        <v>0</v>
      </c>
      <c r="AJ21">
        <v>3.8731733255274108</v>
      </c>
      <c r="AK21">
        <v>0</v>
      </c>
      <c r="AL21">
        <v>0</v>
      </c>
      <c r="AM21">
        <v>0</v>
      </c>
      <c r="AN21">
        <v>100</v>
      </c>
      <c r="AO21">
        <v>3.8904847867836008</v>
      </c>
      <c r="AP21">
        <v>2.1175004655656817</v>
      </c>
      <c r="AQ21">
        <v>1.9950532816833759</v>
      </c>
      <c r="AR21">
        <v>22.041586842264291</v>
      </c>
      <c r="AS21">
        <v>1.6831327763395338</v>
      </c>
      <c r="AT21">
        <v>7.6228986335629152</v>
      </c>
      <c r="AU21">
        <v>2.6247972029969424</v>
      </c>
      <c r="AV21">
        <v>9.4793282491749249</v>
      </c>
      <c r="AW21">
        <v>1.3776647447541637</v>
      </c>
      <c r="AX21">
        <v>8.8067634201887923</v>
      </c>
      <c r="AY21">
        <v>0.55701868063814008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1.5312718795710203</v>
      </c>
      <c r="BF21">
        <v>10.832352116217484</v>
      </c>
      <c r="BG21">
        <v>1.0156138085629345</v>
      </c>
      <c r="BH21">
        <v>1.5247172298907088</v>
      </c>
      <c r="BI21">
        <v>1.300455860203857</v>
      </c>
      <c r="BJ21">
        <v>1.6095472077582691</v>
      </c>
      <c r="BK21">
        <v>2.7899041774675508</v>
      </c>
      <c r="BL21">
        <v>16.148616046751588</v>
      </c>
      <c r="BM21">
        <v>1.0667856428799183</v>
      </c>
      <c r="BN21">
        <v>1.2594206226103812</v>
      </c>
      <c r="BO21">
        <v>6.3671475228919272</v>
      </c>
      <c r="BP21">
        <v>66.53518715980104</v>
      </c>
      <c r="BQ21">
        <v>5.8919211214428646</v>
      </c>
      <c r="BR21">
        <v>24.194905409295956</v>
      </c>
      <c r="BS21">
        <v>6.20798814535432</v>
      </c>
      <c r="BT21">
        <v>28.427450592437079</v>
      </c>
      <c r="BU21">
        <v>1.6960697821885158</v>
      </c>
      <c r="BV21">
        <v>0.14147765145693786</v>
      </c>
      <c r="BW21">
        <v>7.4337964733390632E-2</v>
      </c>
      <c r="BX21">
        <v>0.8205539219527157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2.494885634162967</v>
      </c>
      <c r="CE21">
        <v>1.320813221864551</v>
      </c>
      <c r="CF21">
        <v>2.2783951831343829</v>
      </c>
      <c r="CG21">
        <v>12.959696269328365</v>
      </c>
      <c r="CH21">
        <v>85.703914808915428</v>
      </c>
      <c r="CI21">
        <v>5.2678279419580303</v>
      </c>
      <c r="CJ21">
        <v>0.76926102463094093</v>
      </c>
      <c r="CK21">
        <v>0.10269580345278749</v>
      </c>
      <c r="CL21">
        <v>0.52189384869379551</v>
      </c>
      <c r="CM21">
        <v>0.3135332026269369</v>
      </c>
      <c r="CN21">
        <v>1.8311273809484609</v>
      </c>
      <c r="CO21">
        <v>2.5358138079796011</v>
      </c>
      <c r="CP21">
        <v>16.771200067560009</v>
      </c>
      <c r="CQ21">
        <v>1.8908009344889252</v>
      </c>
      <c r="CR21">
        <v>1.944704199499649</v>
      </c>
      <c r="CS21">
        <v>7.6800758304044731E-2</v>
      </c>
      <c r="CT21">
        <v>0</v>
      </c>
      <c r="CU21">
        <v>0.14239866954432692</v>
      </c>
      <c r="CV21">
        <v>0.56762449648552082</v>
      </c>
      <c r="CW21">
        <v>0.26210601453117993</v>
      </c>
      <c r="CX21">
        <v>0.54153820050523405</v>
      </c>
      <c r="CY21">
        <v>1.2864881014808693</v>
      </c>
      <c r="CZ21">
        <v>7.9109058722185734</v>
      </c>
      <c r="DA21">
        <v>0.67217435347944754</v>
      </c>
      <c r="DB21">
        <v>1.7552198584876657</v>
      </c>
      <c r="DC21">
        <v>0.17926985150674699</v>
      </c>
      <c r="DD21">
        <v>0.52935128289752553</v>
      </c>
      <c r="DE21">
        <v>1.5362685816340833</v>
      </c>
      <c r="DF21">
        <v>9.9160830004770588</v>
      </c>
      <c r="DG21">
        <v>1.4632177507558168</v>
      </c>
      <c r="DH21">
        <v>2.1599307154913761</v>
      </c>
      <c r="DI21">
        <v>1.1986124257063109</v>
      </c>
      <c r="DJ21">
        <v>4.4179078257652904</v>
      </c>
      <c r="DK21">
        <v>0</v>
      </c>
      <c r="DL21">
        <v>0</v>
      </c>
      <c r="DM21">
        <v>0</v>
      </c>
      <c r="DN21">
        <v>4.4848094720092311</v>
      </c>
      <c r="DO21">
        <v>0.60134090628209913</v>
      </c>
      <c r="DP21">
        <v>1.3202684263355466</v>
      </c>
      <c r="DQ21">
        <v>0.31545640237243194</v>
      </c>
      <c r="DR21">
        <v>1.125146687537665</v>
      </c>
      <c r="DS21">
        <v>0</v>
      </c>
      <c r="DT21">
        <v>0</v>
      </c>
      <c r="DU21">
        <v>0</v>
      </c>
      <c r="DV21">
        <v>2.9081613497392186E-2</v>
      </c>
      <c r="DW21">
        <v>0.99361244505347046</v>
      </c>
      <c r="DX21">
        <v>6.289577096521568</v>
      </c>
      <c r="DY21">
        <v>0.6197582360992594</v>
      </c>
      <c r="DZ21">
        <v>0.37002541780153897</v>
      </c>
      <c r="EA21">
        <v>0.37062347669320023</v>
      </c>
      <c r="EB21">
        <v>0</v>
      </c>
      <c r="EC21">
        <v>0</v>
      </c>
      <c r="ED21">
        <v>1.0422886567296823</v>
      </c>
      <c r="EE21">
        <v>0.15902697763470017</v>
      </c>
      <c r="EF21">
        <v>1.766627232707511</v>
      </c>
      <c r="EG21">
        <v>0.4793012446401268</v>
      </c>
      <c r="EH21">
        <v>1.5462371001466892</v>
      </c>
      <c r="EI21">
        <v>0.63395625630567343</v>
      </c>
      <c r="EJ21">
        <v>3.1480808897781678</v>
      </c>
      <c r="EK21">
        <v>0.50827637357168476</v>
      </c>
      <c r="EL21">
        <v>1.339601938530899</v>
      </c>
      <c r="EM21">
        <v>0.22976383387995664</v>
      </c>
      <c r="EN21">
        <v>0.183096440263912</v>
      </c>
      <c r="EO21">
        <v>0.21893206524746328</v>
      </c>
      <c r="EP21">
        <v>0.5646498147315645</v>
      </c>
      <c r="EQ21">
        <v>0.15844434943030053</v>
      </c>
      <c r="ER21">
        <v>0.67312567009601898</v>
      </c>
      <c r="ES21">
        <v>0.23758365746384075</v>
      </c>
      <c r="ET21">
        <v>0.95444501884362387</v>
      </c>
      <c r="EU21">
        <v>0.80037279669563866</v>
      </c>
      <c r="EV21">
        <v>2.6163763123464832</v>
      </c>
      <c r="EW21">
        <v>0.29822446436058681</v>
      </c>
      <c r="EX21">
        <v>0.17205884786901943</v>
      </c>
      <c r="EY21">
        <v>7.543583675329403E-2</v>
      </c>
      <c r="EZ21">
        <v>0.21494480753478715</v>
      </c>
      <c r="FA21">
        <v>3.5918438180698287E-2</v>
      </c>
      <c r="FB21">
        <v>0.15213475015208416</v>
      </c>
      <c r="FC21">
        <v>8.0873872631955682E-2</v>
      </c>
      <c r="FD21">
        <v>0.19145906669412108</v>
      </c>
      <c r="FE21">
        <v>0.24141728350666947</v>
      </c>
      <c r="FF21">
        <v>0.71376058113996721</v>
      </c>
      <c r="FG21">
        <v>0.25525592212057868</v>
      </c>
      <c r="FH21">
        <v>0.80936930074428681</v>
      </c>
      <c r="FI21">
        <v>0.19735164326105958</v>
      </c>
      <c r="FJ21">
        <v>0.90329772688966714</v>
      </c>
      <c r="FK21">
        <v>0.15930612226795476</v>
      </c>
      <c r="FL21">
        <v>0.19543239697373371</v>
      </c>
      <c r="FM21">
        <v>2.2006038523327209</v>
      </c>
      <c r="FN21">
        <v>8.3815660155925258</v>
      </c>
      <c r="FO21">
        <v>1.6690413385145846</v>
      </c>
      <c r="FP21">
        <v>0.57424223826745435</v>
      </c>
      <c r="FQ21">
        <v>1.051277186985198</v>
      </c>
      <c r="FR21">
        <v>0.1850907247312073</v>
      </c>
      <c r="FS21">
        <v>5.7295869914421628E-2</v>
      </c>
      <c r="FT21">
        <v>0.24973783855495965</v>
      </c>
      <c r="FU21">
        <v>7.214925069986966E-2</v>
      </c>
      <c r="FV21">
        <v>1.4885756546798516</v>
      </c>
      <c r="FW21">
        <v>7.1039126251055462</v>
      </c>
      <c r="FX21">
        <v>6.6206396409287001</v>
      </c>
      <c r="FY21">
        <v>1.129362962368702</v>
      </c>
      <c r="FZ21">
        <v>0.56116947297603281</v>
      </c>
      <c r="GA21">
        <v>8.6774476340752582E-2</v>
      </c>
      <c r="GB21">
        <v>0.23756027283568529</v>
      </c>
      <c r="GC21">
        <v>7.3826326388567121E-2</v>
      </c>
      <c r="GD21">
        <v>6.002077563551516E-2</v>
      </c>
      <c r="GE21">
        <v>1.1722165409149402E-2</v>
      </c>
      <c r="GF21">
        <v>0.37813887260564488</v>
      </c>
      <c r="GG21">
        <v>1.0327230045567037</v>
      </c>
      <c r="GH21">
        <v>0.17071967686536688</v>
      </c>
      <c r="GI21">
        <v>5.9907216979936909E-2</v>
      </c>
      <c r="GJ21">
        <v>0.12074089032959688</v>
      </c>
      <c r="GK21">
        <v>0.17594121508454932</v>
      </c>
      <c r="GL21">
        <v>1.4490683970603473</v>
      </c>
      <c r="GM21">
        <v>0.27153141116672302</v>
      </c>
      <c r="GN21">
        <v>0.29075453399393009</v>
      </c>
      <c r="GO21">
        <v>1.7693999413081449</v>
      </c>
      <c r="GP21">
        <v>5.4504382629640125</v>
      </c>
      <c r="GQ21">
        <v>1.3927771883570959</v>
      </c>
      <c r="GR21">
        <v>1.1812805199171801</v>
      </c>
      <c r="GS21">
        <v>0.26294337268079071</v>
      </c>
      <c r="GT21">
        <v>0.17261007828149041</v>
      </c>
      <c r="GU21">
        <v>5.6989673137966115E-2</v>
      </c>
      <c r="GV21">
        <v>7.3036721361098039E-2</v>
      </c>
      <c r="GW21">
        <v>1.7530298595426728E-2</v>
      </c>
      <c r="GX21">
        <v>7.4702211967410254E-2</v>
      </c>
      <c r="GY21">
        <v>0.90457785513938616</v>
      </c>
      <c r="GZ21">
        <v>4.4800680464181104</v>
      </c>
      <c r="HA21">
        <v>0.63076810473274159</v>
      </c>
      <c r="HB21">
        <v>0.45062668842121067</v>
      </c>
      <c r="HC21">
        <v>9.7120895385843259E-2</v>
      </c>
      <c r="HD21">
        <v>0.30433635159213962</v>
      </c>
      <c r="HE21">
        <v>0.15578040890928591</v>
      </c>
      <c r="HF21">
        <v>0.57232698335154464</v>
      </c>
      <c r="HG21">
        <v>0.21545327427118935</v>
      </c>
      <c r="HH21">
        <v>0.3769267171260966</v>
      </c>
      <c r="HI21">
        <v>6.8283333337022883E-2</v>
      </c>
      <c r="HJ21">
        <v>0</v>
      </c>
      <c r="HK21">
        <v>2.6796743148544817E-2</v>
      </c>
      <c r="HL21">
        <v>6.7746718952693782E-2</v>
      </c>
      <c r="HM21">
        <v>0.38801362667643935</v>
      </c>
      <c r="HN21">
        <v>0.67876514497304585</v>
      </c>
      <c r="HO21">
        <v>0.14627190018354683</v>
      </c>
      <c r="HP21">
        <v>0.4745249443869109</v>
      </c>
      <c r="HQ21">
        <v>3.7953366165876385</v>
      </c>
      <c r="HR21">
        <v>6.2401677548891756</v>
      </c>
      <c r="HS21">
        <v>1.0776489652896692</v>
      </c>
      <c r="HT21">
        <v>0.82327474013504198</v>
      </c>
      <c r="HU21">
        <v>0.16922810982312014</v>
      </c>
      <c r="HV21">
        <v>0.15043128178926934</v>
      </c>
      <c r="HW21">
        <v>2.7256311844675495E-2</v>
      </c>
      <c r="HX21">
        <v>0</v>
      </c>
      <c r="HY21">
        <v>0</v>
      </c>
      <c r="HZ21">
        <v>1.8333198687092673E-2</v>
      </c>
      <c r="IA21">
        <v>1.1142926515838222E-2</v>
      </c>
      <c r="IB21">
        <v>7.9731052786847056E-2</v>
      </c>
      <c r="IC21">
        <v>1.3293446414404619E-2</v>
      </c>
      <c r="ID21">
        <v>0</v>
      </c>
      <c r="IE21">
        <v>4.0569419593459978E-2</v>
      </c>
      <c r="IF21">
        <v>0.25255659008214804</v>
      </c>
      <c r="IG21">
        <v>0.50453828528628375</v>
      </c>
      <c r="IH21">
        <v>1.6735956311108435</v>
      </c>
      <c r="II21">
        <v>1.0197815761347835</v>
      </c>
      <c r="IJ21">
        <v>3.1496693165177754</v>
      </c>
      <c r="IK21">
        <v>0.96542730321108061</v>
      </c>
      <c r="IL21">
        <v>0.68856895668853901</v>
      </c>
      <c r="IM21">
        <v>0.21815829029702377</v>
      </c>
      <c r="IN21">
        <v>0.20114770388666028</v>
      </c>
      <c r="IO21">
        <v>5.5050753103738949E-2</v>
      </c>
      <c r="IP21">
        <v>0.1513295277583544</v>
      </c>
      <c r="IQ21">
        <v>2.6702471663024363E-2</v>
      </c>
      <c r="IR21">
        <v>3.7506651722603243E-2</v>
      </c>
      <c r="IS21">
        <v>0.10477219769066373</v>
      </c>
      <c r="IT21">
        <v>0.61162940998516613</v>
      </c>
      <c r="IU21">
        <v>0.29710831110617703</v>
      </c>
      <c r="IV21">
        <v>1.0269754089187531</v>
      </c>
      <c r="IW21">
        <v>0.33606573209723051</v>
      </c>
      <c r="IX21">
        <v>0.31202247330630162</v>
      </c>
      <c r="IY21">
        <v>1.2610895881514532</v>
      </c>
      <c r="IZ21">
        <v>4.6484279247291758</v>
      </c>
      <c r="JA21">
        <v>1.3913520968924489</v>
      </c>
      <c r="JB21">
        <v>1.0022257853299872</v>
      </c>
      <c r="JC21">
        <v>0.20278370099031204</v>
      </c>
      <c r="JD21">
        <v>0.10228163038530196</v>
      </c>
      <c r="JE21">
        <v>1.1691952386992919E-2</v>
      </c>
      <c r="JF21">
        <v>0</v>
      </c>
      <c r="JG21">
        <v>3.9236357384571534E-2</v>
      </c>
      <c r="JH21">
        <v>7.2571143645857636E-2</v>
      </c>
      <c r="JI21">
        <v>2.3810480286125563E-2</v>
      </c>
      <c r="JJ21">
        <v>1.1539719737801988E-3</v>
      </c>
      <c r="JK21">
        <v>8.2878460584098229E-2</v>
      </c>
      <c r="JL21">
        <v>0.61139421534720217</v>
      </c>
      <c r="JM21">
        <v>1.4462957101888352</v>
      </c>
      <c r="JN21">
        <v>9.4543776907641934</v>
      </c>
      <c r="JO21" s="7">
        <v>0</v>
      </c>
      <c r="JP21">
        <v>1</v>
      </c>
      <c r="JQ21">
        <v>0</v>
      </c>
      <c r="JR21">
        <v>0</v>
      </c>
      <c r="JS21">
        <v>0</v>
      </c>
      <c r="JT21">
        <v>0</v>
      </c>
      <c r="JU21">
        <v>1</v>
      </c>
      <c r="JV21" s="4">
        <v>0</v>
      </c>
    </row>
    <row r="22" spans="1:282" x14ac:dyDescent="0.25">
      <c r="A22" s="19" t="s">
        <v>24</v>
      </c>
      <c r="B22" s="20">
        <v>4</v>
      </c>
      <c r="C22" s="21" t="s">
        <v>56</v>
      </c>
      <c r="D22" s="22" t="s">
        <v>58</v>
      </c>
      <c r="E22" s="21">
        <v>0</v>
      </c>
      <c r="F22" s="21">
        <v>0</v>
      </c>
      <c r="G22" s="21">
        <v>0</v>
      </c>
      <c r="H22" s="21">
        <v>2.60524995019161</v>
      </c>
      <c r="I22" s="21">
        <v>0.26748267121634633</v>
      </c>
      <c r="J22" s="21">
        <v>3.0638725816674713E-2</v>
      </c>
      <c r="K22" s="21">
        <v>2.2445284207194627E-3</v>
      </c>
      <c r="L22" s="21">
        <v>6.8235557600135237E-3</v>
      </c>
      <c r="M22" s="21">
        <v>5.7055929723479537E-3</v>
      </c>
      <c r="N22" s="21">
        <v>0.42466194572425781</v>
      </c>
      <c r="O22" s="21">
        <v>2.6786620120287721E-2</v>
      </c>
      <c r="P22" s="21">
        <v>2.9074565014353309</v>
      </c>
      <c r="Q22" s="21">
        <v>1.281635524854394</v>
      </c>
      <c r="R22" s="21">
        <v>7.9475261301773354</v>
      </c>
      <c r="S22" s="21">
        <v>1.1442923707328774</v>
      </c>
      <c r="T22" s="21">
        <v>8.9067063217526439</v>
      </c>
      <c r="U22" s="21">
        <v>17.428887944514127</v>
      </c>
      <c r="V22" s="21">
        <v>19.799981833871222</v>
      </c>
      <c r="W22" s="21">
        <v>1.8234219975012742</v>
      </c>
      <c r="X22" s="21">
        <v>0.11237799099071014</v>
      </c>
      <c r="Y22" s="21">
        <v>3.3539008905262208E-2</v>
      </c>
      <c r="Z22" s="21">
        <v>7.4773889806381E-3</v>
      </c>
      <c r="AA22" s="21">
        <v>0</v>
      </c>
      <c r="AB22" s="21">
        <v>0</v>
      </c>
      <c r="AC22" s="21">
        <v>8.2835430917243963E-2</v>
      </c>
      <c r="AD22" s="21">
        <v>4.5856212510754419</v>
      </c>
      <c r="AE22" s="21">
        <v>0.31856207737152703</v>
      </c>
      <c r="AF22" s="21">
        <v>1.6395059135680039</v>
      </c>
      <c r="AG22" s="21">
        <v>6.7576435802725196E-2</v>
      </c>
      <c r="AH22" s="21">
        <v>0</v>
      </c>
      <c r="AI22" s="21">
        <v>0</v>
      </c>
      <c r="AJ22" s="21">
        <v>1.2336652245744857</v>
      </c>
      <c r="AK22" s="21">
        <v>0</v>
      </c>
      <c r="AL22" s="21">
        <v>0.72447167431788417</v>
      </c>
      <c r="AM22" s="21">
        <v>5.7498279764961016</v>
      </c>
      <c r="AN22" s="21">
        <v>100</v>
      </c>
      <c r="AO22" s="21">
        <v>3.6373061620038922</v>
      </c>
      <c r="AP22" s="21">
        <v>0.99497447771709624</v>
      </c>
      <c r="AQ22" s="21">
        <v>0.6837771240673195</v>
      </c>
      <c r="AR22" s="21">
        <v>8.6375189643971932</v>
      </c>
      <c r="AS22" s="21">
        <v>0.5809895406786415</v>
      </c>
      <c r="AT22" s="21">
        <v>2.4223768428370827</v>
      </c>
      <c r="AU22" s="21">
        <v>0.95159912912234124</v>
      </c>
      <c r="AV22" s="21">
        <v>4.053486557837747</v>
      </c>
      <c r="AW22" s="21">
        <v>0.51945486826343412</v>
      </c>
      <c r="AX22" s="21">
        <v>2.8425563293240317</v>
      </c>
      <c r="AY22" s="21">
        <v>0.24279790817041982</v>
      </c>
      <c r="AZ22" s="21">
        <v>0.4973744009047697</v>
      </c>
      <c r="BA22" s="21">
        <v>0</v>
      </c>
      <c r="BB22" s="21">
        <v>0</v>
      </c>
      <c r="BC22" s="21">
        <v>0</v>
      </c>
      <c r="BD22" s="21">
        <v>0</v>
      </c>
      <c r="BE22" s="21">
        <v>0.54573717191588844</v>
      </c>
      <c r="BF22" s="21">
        <v>4.1151783031132823</v>
      </c>
      <c r="BG22" s="21">
        <v>0.35477412839983202</v>
      </c>
      <c r="BH22" s="21">
        <v>0.38956081711232693</v>
      </c>
      <c r="BI22" s="21">
        <v>0.46221383596185939</v>
      </c>
      <c r="BJ22" s="21">
        <v>0.49213323851782748</v>
      </c>
      <c r="BK22" s="21">
        <v>0.77176282241591554</v>
      </c>
      <c r="BL22" s="21">
        <v>4.0370579725213336</v>
      </c>
      <c r="BM22" s="21">
        <v>0.34529407842291782</v>
      </c>
      <c r="BN22" s="21">
        <v>0.83559757714481842</v>
      </c>
      <c r="BO22" s="21">
        <v>1.7629033754949841</v>
      </c>
      <c r="BP22" s="21">
        <v>20.029965096678819</v>
      </c>
      <c r="BQ22" s="21">
        <v>1.8292631763476848</v>
      </c>
      <c r="BR22" s="21">
        <v>8.1265976075583239</v>
      </c>
      <c r="BS22" s="21">
        <v>2.0300271938598642</v>
      </c>
      <c r="BT22" s="21">
        <v>10.432736823842713</v>
      </c>
      <c r="BU22" s="21">
        <v>0.59708629806020375</v>
      </c>
      <c r="BV22" s="21">
        <v>1.0342438098192202E-2</v>
      </c>
      <c r="BW22" s="21">
        <v>3.1880031384284337E-2</v>
      </c>
      <c r="BX22" s="21">
        <v>0.35864738736561291</v>
      </c>
      <c r="BY22" s="21">
        <v>0</v>
      </c>
      <c r="BZ22" s="21">
        <v>0</v>
      </c>
      <c r="CA22" s="21">
        <v>0</v>
      </c>
      <c r="CB22" s="21">
        <v>0</v>
      </c>
      <c r="CC22" s="21">
        <v>0</v>
      </c>
      <c r="CD22" s="21">
        <v>0.57003732900442317</v>
      </c>
      <c r="CE22" s="21">
        <v>0.33430273479600559</v>
      </c>
      <c r="CF22" s="21">
        <v>0.65602221543088624</v>
      </c>
      <c r="CG22" s="21">
        <v>4.4728223236977307</v>
      </c>
      <c r="CH22" s="21">
        <v>32.806718265609589</v>
      </c>
      <c r="CI22" s="21">
        <v>2.0173622689692441</v>
      </c>
      <c r="CJ22" s="21">
        <v>0.24638906168975955</v>
      </c>
      <c r="CK22" s="21">
        <v>2.1952263677034026E-2</v>
      </c>
      <c r="CL22" s="21">
        <v>0.19018342236070693</v>
      </c>
      <c r="CM22" s="21">
        <v>6.7082222117334431E-2</v>
      </c>
      <c r="CN22" s="21">
        <v>0.47219152880742171</v>
      </c>
      <c r="CO22" s="21">
        <v>0.76151759733089497</v>
      </c>
      <c r="CP22" s="21">
        <v>5.5744678146922864</v>
      </c>
      <c r="CQ22" s="21">
        <v>0.53024739030379253</v>
      </c>
      <c r="CR22" s="21">
        <v>0.22176427245423017</v>
      </c>
      <c r="CS22" s="21">
        <v>0</v>
      </c>
      <c r="CT22" s="21">
        <v>0</v>
      </c>
      <c r="CU22" s="21">
        <v>2.6201512149876861E-2</v>
      </c>
      <c r="CV22" s="21">
        <v>0.13676647617688284</v>
      </c>
      <c r="CW22" s="21">
        <v>7.7982804417334128E-2</v>
      </c>
      <c r="CX22" s="21">
        <v>0.16918249799636281</v>
      </c>
      <c r="CY22" s="21">
        <v>0.80032654620564936</v>
      </c>
      <c r="CZ22" s="21">
        <v>6.1499812221931691</v>
      </c>
      <c r="DA22" s="21">
        <v>0.41761419634095459</v>
      </c>
      <c r="DB22" s="21">
        <v>0.48367538916993791</v>
      </c>
      <c r="DC22" s="21">
        <v>3.0525938026014662E-2</v>
      </c>
      <c r="DD22" s="21">
        <v>7.7333911705886507E-2</v>
      </c>
      <c r="DE22" s="21">
        <v>0.32922642606036528</v>
      </c>
      <c r="DF22" s="21">
        <v>2.5798432375343556</v>
      </c>
      <c r="DG22" s="21">
        <v>0.52031009651904037</v>
      </c>
      <c r="DH22" s="21">
        <v>0.77899446828072527</v>
      </c>
      <c r="DI22" s="21">
        <v>0.40976719904990355</v>
      </c>
      <c r="DJ22" s="21">
        <v>1.4867013807798606</v>
      </c>
      <c r="DK22" s="21">
        <v>0</v>
      </c>
      <c r="DL22" s="21">
        <v>0</v>
      </c>
      <c r="DM22" s="21">
        <v>0</v>
      </c>
      <c r="DN22" s="21">
        <v>1.3679740090959962</v>
      </c>
      <c r="DO22" s="21">
        <v>0.10817546950309782</v>
      </c>
      <c r="DP22" s="21">
        <v>0.30478311466961749</v>
      </c>
      <c r="DQ22" s="21">
        <v>8.7106907778249767E-2</v>
      </c>
      <c r="DR22" s="21">
        <v>0.38726386270234048</v>
      </c>
      <c r="DS22" s="21">
        <v>0</v>
      </c>
      <c r="DT22" s="21">
        <v>0</v>
      </c>
      <c r="DU22" s="21">
        <v>0</v>
      </c>
      <c r="DV22" s="21">
        <v>0</v>
      </c>
      <c r="DW22" s="21">
        <v>0.37074844837290977</v>
      </c>
      <c r="DX22" s="21">
        <v>2.676841724990263</v>
      </c>
      <c r="DY22" s="21">
        <v>0.22372670091840383</v>
      </c>
      <c r="DZ22" s="21">
        <v>8.6854868878611755E-2</v>
      </c>
      <c r="EA22" s="21">
        <v>0.13441920827675422</v>
      </c>
      <c r="EB22" s="21">
        <v>5.9616580891811273E-2</v>
      </c>
      <c r="EC22" s="21">
        <v>0</v>
      </c>
      <c r="ED22" s="21">
        <v>0.35352607816711823</v>
      </c>
      <c r="EE22" s="21">
        <v>1.4957070608976906E-2</v>
      </c>
      <c r="EF22" s="21">
        <v>0.54766386794188726</v>
      </c>
      <c r="EG22" s="21">
        <v>0.10953931346361646</v>
      </c>
      <c r="EH22" s="21">
        <v>0.41742240873736314</v>
      </c>
      <c r="EI22" s="21">
        <v>0.16279786724361969</v>
      </c>
      <c r="EJ22" s="21">
        <v>0.99836915771828838</v>
      </c>
      <c r="EK22" s="21">
        <v>0.16672368405492435</v>
      </c>
      <c r="EL22" s="21">
        <v>0.6628941057851947</v>
      </c>
      <c r="EM22" s="21">
        <v>9.7000018478048733E-2</v>
      </c>
      <c r="EN22" s="21">
        <v>5.5689287336924354E-2</v>
      </c>
      <c r="EO22" s="21">
        <v>2.2305846253804128E-2</v>
      </c>
      <c r="EP22" s="21">
        <v>0.12957368915700809</v>
      </c>
      <c r="EQ22" s="21">
        <v>4.0972852836036931E-2</v>
      </c>
      <c r="ER22" s="21">
        <v>0.19836469829541195</v>
      </c>
      <c r="ES22" s="21">
        <v>6.3552315662375111E-2</v>
      </c>
      <c r="ET22" s="21">
        <v>0.25711987876335152</v>
      </c>
      <c r="EU22" s="21">
        <v>0.23073326592490104</v>
      </c>
      <c r="EV22" s="21">
        <v>0.82258688320245377</v>
      </c>
      <c r="EW22" s="21">
        <v>0.10900625748930605</v>
      </c>
      <c r="EX22" s="21">
        <v>5.5514016005679283E-2</v>
      </c>
      <c r="EY22" s="21">
        <v>1.1836886564964042E-2</v>
      </c>
      <c r="EZ22" s="21">
        <v>7.7083669043889025E-2</v>
      </c>
      <c r="FA22" s="21">
        <v>1.470067406334697E-2</v>
      </c>
      <c r="FB22" s="21">
        <v>6.166007403329446E-2</v>
      </c>
      <c r="FC22" s="21">
        <v>2.5806135417414972E-2</v>
      </c>
      <c r="FD22" s="21">
        <v>4.8086990955029024E-2</v>
      </c>
      <c r="FE22" s="21">
        <v>7.1842974186886441E-2</v>
      </c>
      <c r="FF22" s="21">
        <v>0.22989050022002</v>
      </c>
      <c r="FG22" s="21">
        <v>7.8825200969004874E-2</v>
      </c>
      <c r="FH22" s="21">
        <v>0.230527013926274</v>
      </c>
      <c r="FI22" s="21">
        <v>4.7436404736759592E-2</v>
      </c>
      <c r="FJ22" s="21">
        <v>0.23008888944892414</v>
      </c>
      <c r="FK22" s="21">
        <v>3.1246425948999703E-2</v>
      </c>
      <c r="FL22" s="21">
        <v>5.4553514691040854E-2</v>
      </c>
      <c r="FM22" s="21">
        <v>0.62092795992019711</v>
      </c>
      <c r="FN22" s="21">
        <v>2.804133987727023</v>
      </c>
      <c r="FO22" s="21">
        <v>0.51087263435989172</v>
      </c>
      <c r="FP22" s="21">
        <v>0.17326306273910316</v>
      </c>
      <c r="FQ22" s="21">
        <v>0.27135470465620437</v>
      </c>
      <c r="FR22" s="21">
        <v>5.2115129356238167E-2</v>
      </c>
      <c r="FS22" s="21">
        <v>1.8785969444950153E-2</v>
      </c>
      <c r="FT22" s="21">
        <v>8.3256941748673027E-2</v>
      </c>
      <c r="FU22" s="21">
        <v>1.8404542560711164E-2</v>
      </c>
      <c r="FV22" s="21">
        <v>0.3881375891739981</v>
      </c>
      <c r="FW22" s="21">
        <v>2.0868137493476779</v>
      </c>
      <c r="FX22" s="21">
        <v>2.0607198305019203</v>
      </c>
      <c r="FY22" s="21">
        <v>0.31964499074572217</v>
      </c>
      <c r="FZ22" s="21">
        <v>0.17041124866210902</v>
      </c>
      <c r="GA22" s="21">
        <v>1.7453965732652035E-2</v>
      </c>
      <c r="GB22" s="21">
        <v>8.8911406559687808E-2</v>
      </c>
      <c r="GC22" s="21">
        <v>1.4035507203771998E-2</v>
      </c>
      <c r="GD22" s="21">
        <v>1.6817827050647566E-2</v>
      </c>
      <c r="GE22" s="21">
        <v>0</v>
      </c>
      <c r="GF22" s="21">
        <v>0.12446385619327781</v>
      </c>
      <c r="GG22" s="21">
        <v>0.32245015455642723</v>
      </c>
      <c r="GH22" s="21">
        <v>4.4332736349427242E-2</v>
      </c>
      <c r="GI22" s="21">
        <v>9.4325306888346956E-3</v>
      </c>
      <c r="GJ22" s="21">
        <v>2.4737098424740606E-2</v>
      </c>
      <c r="GK22" s="21">
        <v>3.2037485774616327E-2</v>
      </c>
      <c r="GL22" s="21">
        <v>0.4827215319082358</v>
      </c>
      <c r="GM22" s="21">
        <v>8.0515069557362998E-2</v>
      </c>
      <c r="GN22" s="21">
        <v>0.12320838787450164</v>
      </c>
      <c r="GO22" s="21">
        <v>0.76988160296871166</v>
      </c>
      <c r="GP22" s="21">
        <v>2.7077367410086768</v>
      </c>
      <c r="GQ22" s="21">
        <v>0.68754838761880632</v>
      </c>
      <c r="GR22" s="21">
        <v>0.64256874524861196</v>
      </c>
      <c r="GS22" s="21">
        <v>0.13993251202228474</v>
      </c>
      <c r="GT22" s="21">
        <v>8.5479899766430126E-2</v>
      </c>
      <c r="GU22" s="21">
        <v>2.885129985327527E-2</v>
      </c>
      <c r="GV22" s="21">
        <v>2.3015195384638511E-2</v>
      </c>
      <c r="GW22" s="21">
        <v>0</v>
      </c>
      <c r="GX22" s="21">
        <v>1.7594654737976272E-2</v>
      </c>
      <c r="GY22" s="21">
        <v>0.24459865497819666</v>
      </c>
      <c r="GZ22" s="21">
        <v>1.2755452866816714</v>
      </c>
      <c r="HA22" s="21">
        <v>0.16785440389260473</v>
      </c>
      <c r="HB22" s="21">
        <v>0.14099556620136608</v>
      </c>
      <c r="HC22" s="21">
        <v>2.0274298379383878E-2</v>
      </c>
      <c r="HD22" s="21">
        <v>9.4643066484714863E-2</v>
      </c>
      <c r="HE22" s="21">
        <v>8.605825758818593E-2</v>
      </c>
      <c r="HF22" s="21">
        <v>0.41104072881840631</v>
      </c>
      <c r="HG22" s="21">
        <v>0.11302653045502319</v>
      </c>
      <c r="HH22" s="21">
        <v>0.1470568837936379</v>
      </c>
      <c r="HI22" s="21">
        <v>2.7689815668420166E-2</v>
      </c>
      <c r="HJ22" s="21">
        <v>0</v>
      </c>
      <c r="HK22" s="21">
        <v>9.6152048496897236E-3</v>
      </c>
      <c r="HL22" s="21">
        <v>1.5958767240864744E-2</v>
      </c>
      <c r="HM22" s="21">
        <v>9.626379393998083E-2</v>
      </c>
      <c r="HN22" s="21">
        <v>0.24526397506048619</v>
      </c>
      <c r="HO22" s="21">
        <v>3.8473051110989552E-2</v>
      </c>
      <c r="HP22" s="21">
        <v>0.1217066699126069</v>
      </c>
      <c r="HQ22" s="21">
        <v>1.0750986954215402</v>
      </c>
      <c r="HR22" s="21">
        <v>1.8716083522855449</v>
      </c>
      <c r="HS22" s="21">
        <v>0.33805145683202475</v>
      </c>
      <c r="HT22" s="21">
        <v>0.33303562780761292</v>
      </c>
      <c r="HU22" s="21">
        <v>7.3327192643881114E-2</v>
      </c>
      <c r="HV22" s="21">
        <v>6.7503983208657095E-2</v>
      </c>
      <c r="HW22" s="21">
        <v>7.0819077604883443E-3</v>
      </c>
      <c r="HX22" s="21">
        <v>0</v>
      </c>
      <c r="HY22" s="21">
        <v>0</v>
      </c>
      <c r="HZ22" s="21">
        <v>3.1032316521074901E-3</v>
      </c>
      <c r="IA22" s="21">
        <v>7.7756879775722747E-3</v>
      </c>
      <c r="IB22" s="21">
        <v>2.1540788709300332E-2</v>
      </c>
      <c r="IC22" s="21">
        <v>2.7268680960236867E-3</v>
      </c>
      <c r="ID22" s="21">
        <v>0</v>
      </c>
      <c r="IE22" s="21">
        <v>1.164384838737244E-2</v>
      </c>
      <c r="IF22" s="21">
        <v>5.9566312989191496E-2</v>
      </c>
      <c r="IG22" s="21">
        <v>0.21925524639233993</v>
      </c>
      <c r="IH22" s="21">
        <v>0.96715539315319776</v>
      </c>
      <c r="II22" s="21">
        <v>0.49276612340008463</v>
      </c>
      <c r="IJ22" s="21">
        <v>1.4115748811578654</v>
      </c>
      <c r="IK22" s="21">
        <v>0.39840267272200158</v>
      </c>
      <c r="IL22" s="21">
        <v>0.26202678683051711</v>
      </c>
      <c r="IM22" s="21">
        <v>8.5990108658279205E-2</v>
      </c>
      <c r="IN22" s="21">
        <v>8.0795566111360712E-2</v>
      </c>
      <c r="IO22" s="21">
        <v>2.1796127179313781E-2</v>
      </c>
      <c r="IP22" s="21">
        <v>4.449056471483797E-2</v>
      </c>
      <c r="IQ22" s="21">
        <v>1.2919454918144948E-2</v>
      </c>
      <c r="IR22" s="21">
        <v>0</v>
      </c>
      <c r="IS22" s="21">
        <v>2.6249581073275109E-2</v>
      </c>
      <c r="IT22" s="21">
        <v>0.19301690314201111</v>
      </c>
      <c r="IU22" s="21">
        <v>0.13060383251487079</v>
      </c>
      <c r="IV22" s="21">
        <v>0.60776190363414406</v>
      </c>
      <c r="IW22" s="21">
        <v>0.19646173489350094</v>
      </c>
      <c r="IX22" s="21">
        <v>0.19184608032703898</v>
      </c>
      <c r="IY22" s="21">
        <v>0.67328247756166382</v>
      </c>
      <c r="IZ22" s="21">
        <v>2.5926509609526658</v>
      </c>
      <c r="JA22" s="21">
        <v>0.78121634133667817</v>
      </c>
      <c r="JB22" s="21">
        <v>0.50720781087210398</v>
      </c>
      <c r="JC22" s="21">
        <v>0.10858526415353904</v>
      </c>
      <c r="JD22" s="21">
        <v>4.3856474987001549E-2</v>
      </c>
      <c r="JE22" s="21">
        <v>1.8492893927029035E-3</v>
      </c>
      <c r="JF22" s="21">
        <v>0</v>
      </c>
      <c r="JG22" s="21">
        <v>1.3994222189411555E-2</v>
      </c>
      <c r="JH22" s="21">
        <v>9.8376442332653614E-3</v>
      </c>
      <c r="JI22" s="21">
        <v>0</v>
      </c>
      <c r="JJ22" s="21">
        <v>2.6790311697768346E-3</v>
      </c>
      <c r="JK22" s="21">
        <v>2.9413081426363709E-2</v>
      </c>
      <c r="JL22" s="21">
        <v>0.31363956342400529</v>
      </c>
      <c r="JM22" s="21">
        <v>0.75274052986484941</v>
      </c>
      <c r="JN22" s="21">
        <v>5.5828763571617044</v>
      </c>
      <c r="JO22" s="20">
        <v>0</v>
      </c>
      <c r="JP22" s="21">
        <v>1</v>
      </c>
      <c r="JQ22" s="21">
        <v>0</v>
      </c>
      <c r="JR22" s="21">
        <v>0</v>
      </c>
      <c r="JS22" s="21">
        <v>0</v>
      </c>
      <c r="JT22" s="21">
        <v>0</v>
      </c>
      <c r="JU22" s="21">
        <v>1</v>
      </c>
      <c r="JV22" s="24">
        <v>0</v>
      </c>
    </row>
    <row r="23" spans="1:282" x14ac:dyDescent="0.25">
      <c r="A23" s="10" t="s">
        <v>25</v>
      </c>
      <c r="B23" s="7">
        <v>4</v>
      </c>
      <c r="C23" t="s">
        <v>57</v>
      </c>
      <c r="D23" s="4">
        <v>12</v>
      </c>
      <c r="E23">
        <v>0</v>
      </c>
      <c r="F23">
        <v>0</v>
      </c>
      <c r="G23">
        <v>5.0154725524342875E-3</v>
      </c>
      <c r="H23">
        <v>1.7959585472319881</v>
      </c>
      <c r="I23">
        <v>0.18823974683246009</v>
      </c>
      <c r="J23">
        <v>1.6054538623128285E-2</v>
      </c>
      <c r="K23">
        <v>9.3651177975899002E-4</v>
      </c>
      <c r="L23">
        <v>4.0949560814295752E-3</v>
      </c>
      <c r="M23">
        <v>0</v>
      </c>
      <c r="N23">
        <v>0</v>
      </c>
      <c r="O23">
        <v>4.8791197448058822E-3</v>
      </c>
      <c r="P23">
        <v>1.6039073837745406</v>
      </c>
      <c r="Q23">
        <v>0.47600384586645911</v>
      </c>
      <c r="R23">
        <v>6.2127482507906606</v>
      </c>
      <c r="S23">
        <v>1.0944586962416021</v>
      </c>
      <c r="T23">
        <v>7.0829495806190801</v>
      </c>
      <c r="U23">
        <v>11.532180799043152</v>
      </c>
      <c r="V23">
        <v>28.145931378398672</v>
      </c>
      <c r="W23">
        <v>2.6085531635818948</v>
      </c>
      <c r="X23">
        <v>0.14108545896360031</v>
      </c>
      <c r="Y23">
        <v>3.5041584634159094E-2</v>
      </c>
      <c r="Z23">
        <v>0</v>
      </c>
      <c r="AA23">
        <v>0</v>
      </c>
      <c r="AB23">
        <v>0.21452737626110671</v>
      </c>
      <c r="AC23">
        <v>0.11275747379025076</v>
      </c>
      <c r="AD23">
        <v>3.0383497710799392</v>
      </c>
      <c r="AE23">
        <v>0.34674609961750558</v>
      </c>
      <c r="AF23">
        <v>4.9849653877940758</v>
      </c>
      <c r="AG23">
        <v>0.27847167496206215</v>
      </c>
      <c r="AH23">
        <v>0</v>
      </c>
      <c r="AI23">
        <v>0.99500478808543213</v>
      </c>
      <c r="AJ23">
        <v>1.9255422008689913</v>
      </c>
      <c r="AK23">
        <v>1.2208015063648083</v>
      </c>
      <c r="AL23">
        <v>2.1522871843579261</v>
      </c>
      <c r="AM23">
        <v>6.958385368731224</v>
      </c>
      <c r="AN23">
        <v>100</v>
      </c>
      <c r="AO23">
        <v>3.7377170542369789</v>
      </c>
      <c r="AP23">
        <v>1.2408937539292575</v>
      </c>
      <c r="AQ23">
        <v>0.55112198102408594</v>
      </c>
      <c r="AR23">
        <v>7.2236500462294648</v>
      </c>
      <c r="AS23">
        <v>0.64012374717090303</v>
      </c>
      <c r="AT23">
        <v>4.4164943955560316</v>
      </c>
      <c r="AU23">
        <v>1.2775368908058204</v>
      </c>
      <c r="AV23">
        <v>4.7651919827647662</v>
      </c>
      <c r="AW23">
        <v>0.69957089505029091</v>
      </c>
      <c r="AX23">
        <v>3.4482927058762227</v>
      </c>
      <c r="AY23">
        <v>0.3117505586291795</v>
      </c>
      <c r="AZ23">
        <v>0.4557671071600366</v>
      </c>
      <c r="BA23">
        <v>0</v>
      </c>
      <c r="BB23">
        <v>0</v>
      </c>
      <c r="BC23">
        <v>4.9696178652255937E-2</v>
      </c>
      <c r="BD23">
        <v>4.5952233886547053E-2</v>
      </c>
      <c r="BE23">
        <v>0.45868328427199589</v>
      </c>
      <c r="BF23">
        <v>4.4684930604941142</v>
      </c>
      <c r="BG23">
        <v>0.77735979833933866</v>
      </c>
      <c r="BH23">
        <v>2.592784758199993</v>
      </c>
      <c r="BI23">
        <v>1.1584025979128416</v>
      </c>
      <c r="BJ23">
        <v>1.5396643356089255</v>
      </c>
      <c r="BK23">
        <v>1.5059399573332024</v>
      </c>
      <c r="BL23">
        <v>6.7478824750475157</v>
      </c>
      <c r="BM23">
        <v>0</v>
      </c>
      <c r="BN23">
        <v>0</v>
      </c>
      <c r="BO23">
        <v>0.32112988232302481</v>
      </c>
      <c r="BP23">
        <v>14.606592411934946</v>
      </c>
      <c r="BQ23">
        <v>1.1334240428939679</v>
      </c>
      <c r="BR23">
        <v>6.7913746900524066</v>
      </c>
      <c r="BS23">
        <v>1.2587164228709851</v>
      </c>
      <c r="BT23">
        <v>5.7240387850829322</v>
      </c>
      <c r="BU23">
        <v>0.29744651279542844</v>
      </c>
      <c r="BV23">
        <v>5.7444692622495366E-2</v>
      </c>
      <c r="BW23">
        <v>9.3476245063866981E-2</v>
      </c>
      <c r="BX23">
        <v>0.9781420492389149</v>
      </c>
      <c r="BY23">
        <v>0.44026093480264533</v>
      </c>
      <c r="BZ23">
        <v>2.8320390128399402</v>
      </c>
      <c r="CA23">
        <v>0</v>
      </c>
      <c r="CB23">
        <v>0</v>
      </c>
      <c r="CC23">
        <v>0.33803966384815232</v>
      </c>
      <c r="CD23">
        <v>0.69910092192539697</v>
      </c>
      <c r="CE23">
        <v>0.64062881370501557</v>
      </c>
      <c r="CF23">
        <v>0.99151902692015625</v>
      </c>
      <c r="CG23">
        <v>4.6096849248718055</v>
      </c>
      <c r="CH23">
        <v>32.323096114753298</v>
      </c>
      <c r="CI23">
        <v>1.9674565192095597</v>
      </c>
      <c r="CJ23">
        <v>0.22506621366052684</v>
      </c>
      <c r="CK23">
        <v>7.4031894639016724E-3</v>
      </c>
      <c r="CL23">
        <v>0.14967847189163741</v>
      </c>
      <c r="CM23">
        <v>0.44700548900820991</v>
      </c>
      <c r="CN23">
        <v>3.6922224894164954</v>
      </c>
      <c r="CO23">
        <v>1.4057397058318015</v>
      </c>
      <c r="CP23">
        <v>9.1041467417105153</v>
      </c>
      <c r="CQ23">
        <v>0.4519307113026485</v>
      </c>
      <c r="CR23">
        <v>0</v>
      </c>
      <c r="CS23">
        <v>0</v>
      </c>
      <c r="CT23">
        <v>0</v>
      </c>
      <c r="CU23">
        <v>0.14074797670719341</v>
      </c>
      <c r="CV23">
        <v>0.45992385430341975</v>
      </c>
      <c r="CW23">
        <v>0.31753721062424822</v>
      </c>
      <c r="CX23">
        <v>0.6067206578878519</v>
      </c>
      <c r="CY23">
        <v>1.4022965026066549</v>
      </c>
      <c r="CZ23">
        <v>8.8358123389710244</v>
      </c>
      <c r="DA23">
        <v>0.9763324307995328</v>
      </c>
      <c r="DB23">
        <v>3.0577183470948586</v>
      </c>
      <c r="DC23">
        <v>0.26193048184204487</v>
      </c>
      <c r="DD23">
        <v>0.2556122534860078</v>
      </c>
      <c r="DE23">
        <v>0.58863709396425079</v>
      </c>
      <c r="DF23">
        <v>3.9858341503248669</v>
      </c>
      <c r="DG23">
        <v>0.64113616608050528</v>
      </c>
      <c r="DH23">
        <v>1.6386018354237371</v>
      </c>
      <c r="DI23">
        <v>0.36095659445586403</v>
      </c>
      <c r="DJ23">
        <v>0.77874167972512598</v>
      </c>
      <c r="DK23">
        <v>0</v>
      </c>
      <c r="DL23">
        <v>0</v>
      </c>
      <c r="DM23">
        <v>0</v>
      </c>
      <c r="DN23">
        <v>0.97841822446819837</v>
      </c>
      <c r="DO23">
        <v>0.47351190362287759</v>
      </c>
      <c r="DP23">
        <v>2.7050230521543517</v>
      </c>
      <c r="DQ23">
        <v>0.35073851784658461</v>
      </c>
      <c r="DR23">
        <v>0.75204792384198471</v>
      </c>
      <c r="DS23">
        <v>0</v>
      </c>
      <c r="DT23">
        <v>0</v>
      </c>
      <c r="DU23">
        <v>0</v>
      </c>
      <c r="DV23">
        <v>0</v>
      </c>
      <c r="DW23">
        <v>0.35214411870963752</v>
      </c>
      <c r="DX23">
        <v>2.255403508524795</v>
      </c>
      <c r="DY23">
        <v>0.249822674472681</v>
      </c>
      <c r="DZ23">
        <v>0.54797148053337752</v>
      </c>
      <c r="EA23">
        <v>9.3160465549765412E-2</v>
      </c>
      <c r="EB23">
        <v>0.30721429910026576</v>
      </c>
      <c r="EC23">
        <v>0.44512349516544036</v>
      </c>
      <c r="ED23">
        <v>1.7246312866136329</v>
      </c>
      <c r="EE23">
        <v>0.22466208496358053</v>
      </c>
      <c r="EF23">
        <v>0.41737411979894501</v>
      </c>
      <c r="EG23">
        <v>0.37867946382442186</v>
      </c>
      <c r="EH23">
        <v>2.0350777507823516</v>
      </c>
      <c r="EI23">
        <v>0.1336564666290192</v>
      </c>
      <c r="EJ23">
        <v>0.99345963367378498</v>
      </c>
      <c r="EK23">
        <v>0</v>
      </c>
      <c r="EL23">
        <v>0.46731923695271299</v>
      </c>
      <c r="EM23">
        <v>0</v>
      </c>
      <c r="EN23">
        <v>0</v>
      </c>
      <c r="EO23">
        <v>0</v>
      </c>
      <c r="EP23">
        <v>0.15890290625466669</v>
      </c>
      <c r="EQ23">
        <v>0.56090907821616354</v>
      </c>
      <c r="ER23">
        <v>4.0546464069749986</v>
      </c>
      <c r="ES23">
        <v>0.54263589914449628</v>
      </c>
      <c r="ET23">
        <v>0.43541805811690304</v>
      </c>
      <c r="EU23">
        <v>0.42500116811159366</v>
      </c>
      <c r="EV23">
        <v>1.7592353158885377</v>
      </c>
      <c r="EW23">
        <v>0.18296108982599507</v>
      </c>
      <c r="EX23">
        <v>3.8868048834504176E-2</v>
      </c>
      <c r="EY23">
        <v>2.4839483896484396E-2</v>
      </c>
      <c r="EZ23">
        <v>0.18555380557613985</v>
      </c>
      <c r="FA23">
        <v>3.6626541575422389E-2</v>
      </c>
      <c r="FB23">
        <v>0.1256165977254794</v>
      </c>
      <c r="FC23">
        <v>8.3988386484770017E-3</v>
      </c>
      <c r="FD23">
        <v>2.1690841518978602E-2</v>
      </c>
      <c r="FE23">
        <v>8.8582315561365518E-2</v>
      </c>
      <c r="FF23">
        <v>0.36581814833115817</v>
      </c>
      <c r="FG23">
        <v>7.4665136932877518E-2</v>
      </c>
      <c r="FH23">
        <v>0.15680102010926866</v>
      </c>
      <c r="FI23">
        <v>0.24187493694374579</v>
      </c>
      <c r="FJ23">
        <v>1.9713158551954464</v>
      </c>
      <c r="FK23">
        <v>0.23893110382441679</v>
      </c>
      <c r="FL23">
        <v>5.680261183377347E-2</v>
      </c>
      <c r="FM23">
        <v>1.0454934258007684</v>
      </c>
      <c r="FN23">
        <v>4.5121926810188029</v>
      </c>
      <c r="FO23">
        <v>0.68989182262838833</v>
      </c>
      <c r="FP23">
        <v>0.22501454602875076</v>
      </c>
      <c r="FQ23">
        <v>0.28403282844254668</v>
      </c>
      <c r="FR23">
        <v>5.0338003282272357E-2</v>
      </c>
      <c r="FS23">
        <v>0.20711286831502881</v>
      </c>
      <c r="FT23">
        <v>2.187688973441722</v>
      </c>
      <c r="FU23">
        <v>0.31509487198386193</v>
      </c>
      <c r="FV23">
        <v>0.35482191804034252</v>
      </c>
      <c r="FW23">
        <v>1.9139091737580041</v>
      </c>
      <c r="FX23">
        <v>2.3141012345044132</v>
      </c>
      <c r="FY23">
        <v>0.3352157464412121</v>
      </c>
      <c r="FZ23">
        <v>0.1531785813913786</v>
      </c>
      <c r="GA23">
        <v>1.5894220889632708E-2</v>
      </c>
      <c r="GB23">
        <v>0.15368964150765407</v>
      </c>
      <c r="GC23">
        <v>5.0722844665854238E-3</v>
      </c>
      <c r="GD23">
        <v>0</v>
      </c>
      <c r="GE23">
        <v>0</v>
      </c>
      <c r="GF23">
        <v>0.1442502657427597</v>
      </c>
      <c r="GG23">
        <v>0.28737680795130066</v>
      </c>
      <c r="GH23">
        <v>3.8022281853028451E-2</v>
      </c>
      <c r="GI23">
        <v>1.5542432506226517E-2</v>
      </c>
      <c r="GJ23">
        <v>1.2593839429049467E-2</v>
      </c>
      <c r="GK23">
        <v>0.54847727745400254</v>
      </c>
      <c r="GL23">
        <v>7.4999302062280515</v>
      </c>
      <c r="GM23">
        <v>1.1108134915706001</v>
      </c>
      <c r="GN23">
        <v>0.20888647333033145</v>
      </c>
      <c r="GO23">
        <v>0.99666468606023262</v>
      </c>
      <c r="GP23">
        <v>3.9497625407567631</v>
      </c>
      <c r="GQ23">
        <v>0.96327899277580331</v>
      </c>
      <c r="GR23">
        <v>0.7572014695864252</v>
      </c>
      <c r="GS23">
        <v>0.13110344501939908</v>
      </c>
      <c r="GT23">
        <v>5.5664254766717207E-2</v>
      </c>
      <c r="GU23">
        <v>4.2672556850872852E-2</v>
      </c>
      <c r="GV23">
        <v>0.5368640368639539</v>
      </c>
      <c r="GW23">
        <v>7.9531352066250185E-2</v>
      </c>
      <c r="GX23">
        <v>0</v>
      </c>
      <c r="GY23">
        <v>0.21343926345764663</v>
      </c>
      <c r="GZ23">
        <v>1.1701385344141646</v>
      </c>
      <c r="HA23">
        <v>0.17039638903241189</v>
      </c>
      <c r="HB23">
        <v>9.557444031600644E-2</v>
      </c>
      <c r="HC23">
        <v>4.7227760719765817E-2</v>
      </c>
      <c r="HD23">
        <v>0.54919484431715837</v>
      </c>
      <c r="HE23">
        <v>0.16290095225057044</v>
      </c>
      <c r="HF23">
        <v>0.49389219724921746</v>
      </c>
      <c r="HG23">
        <v>0.13926769859491395</v>
      </c>
      <c r="HH23">
        <v>0.16040638682451908</v>
      </c>
      <c r="HI23">
        <v>1.7171530319184034E-2</v>
      </c>
      <c r="HJ23">
        <v>0</v>
      </c>
      <c r="HK23">
        <v>0</v>
      </c>
      <c r="HL23">
        <v>0</v>
      </c>
      <c r="HM23">
        <v>0.16685221906044634</v>
      </c>
      <c r="HN23">
        <v>3.697917567838144</v>
      </c>
      <c r="HO23">
        <v>0.59074919714852547</v>
      </c>
      <c r="HP23">
        <v>9.4889482435635303E-2</v>
      </c>
      <c r="HQ23">
        <v>0.63621487851274772</v>
      </c>
      <c r="HR23">
        <v>1.4409387432880245</v>
      </c>
      <c r="HS23">
        <v>0.29179048902424398</v>
      </c>
      <c r="HT23">
        <v>0.45293135330426837</v>
      </c>
      <c r="HU23">
        <v>0.10230799599830633</v>
      </c>
      <c r="HV23">
        <v>9.8026364493217708E-2</v>
      </c>
      <c r="HW23">
        <v>1.8398831148860952E-2</v>
      </c>
      <c r="HX23">
        <v>0</v>
      </c>
      <c r="HY23">
        <v>0</v>
      </c>
      <c r="HZ23">
        <v>0</v>
      </c>
      <c r="IA23">
        <v>0</v>
      </c>
      <c r="IB23">
        <v>7.1664043564279162E-2</v>
      </c>
      <c r="IC23">
        <v>1.9080481814836441E-2</v>
      </c>
      <c r="ID23">
        <v>0</v>
      </c>
      <c r="IE23">
        <v>1.7768002220633624E-2</v>
      </c>
      <c r="IF23">
        <v>0.26433531532686061</v>
      </c>
      <c r="IG23">
        <v>0.39341627387007494</v>
      </c>
      <c r="IH23">
        <v>1.4265512841328725</v>
      </c>
      <c r="II23">
        <v>0.70150720167160774</v>
      </c>
      <c r="IJ23">
        <v>1.9344514389357685</v>
      </c>
      <c r="IK23">
        <v>0.55620855373910905</v>
      </c>
      <c r="IL23">
        <v>0.65301198815009842</v>
      </c>
      <c r="IM23">
        <v>0.15209622065424341</v>
      </c>
      <c r="IN23">
        <v>8.3000007584822053E-2</v>
      </c>
      <c r="IO23">
        <v>4.8511420634124326E-3</v>
      </c>
      <c r="IP23">
        <v>0.1744911924311448</v>
      </c>
      <c r="IQ23">
        <v>2.2970954270164264E-2</v>
      </c>
      <c r="IR23">
        <v>0</v>
      </c>
      <c r="IS23">
        <v>6.2469912866406285E-4</v>
      </c>
      <c r="IT23">
        <v>7.9770041026732852E-2</v>
      </c>
      <c r="IU23">
        <v>0.15225770745135586</v>
      </c>
      <c r="IV23">
        <v>0.8356983762834006</v>
      </c>
      <c r="IW23">
        <v>0.26182514033053211</v>
      </c>
      <c r="IX23">
        <v>0.19891567977332017</v>
      </c>
      <c r="IY23">
        <v>0.58011825650520132</v>
      </c>
      <c r="IZ23">
        <v>2.2694751117950966</v>
      </c>
      <c r="JA23">
        <v>0.64801336366992601</v>
      </c>
      <c r="JB23">
        <v>0.45206148962589177</v>
      </c>
      <c r="JC23">
        <v>0.10017477246702514</v>
      </c>
      <c r="JD23">
        <v>5.0720510318956712E-2</v>
      </c>
      <c r="JE23">
        <v>1.2758979692017308E-2</v>
      </c>
      <c r="JF23">
        <v>1.346370927192108E-5</v>
      </c>
      <c r="JG23">
        <v>2.1387762048854782E-3</v>
      </c>
      <c r="JH23">
        <v>1.2627670454541303E-2</v>
      </c>
      <c r="JI23">
        <v>0</v>
      </c>
      <c r="JJ23">
        <v>3.4772343605150892E-3</v>
      </c>
      <c r="JK23">
        <v>4.1311879261340105E-2</v>
      </c>
      <c r="JL23">
        <v>0.37093219143110306</v>
      </c>
      <c r="JM23">
        <v>0.68504941561020738</v>
      </c>
      <c r="JN23">
        <v>4.882309569989661</v>
      </c>
      <c r="JO23" s="7">
        <v>0</v>
      </c>
      <c r="JP23">
        <v>0</v>
      </c>
      <c r="JQ23">
        <v>1</v>
      </c>
      <c r="JR23">
        <v>0</v>
      </c>
      <c r="JS23">
        <v>0</v>
      </c>
      <c r="JT23">
        <v>0</v>
      </c>
      <c r="JU23">
        <v>1</v>
      </c>
      <c r="JV23" s="4">
        <v>0</v>
      </c>
    </row>
    <row r="24" spans="1:282" x14ac:dyDescent="0.25">
      <c r="A24" s="10" t="s">
        <v>26</v>
      </c>
      <c r="B24" s="7">
        <v>4</v>
      </c>
      <c r="C24" t="s">
        <v>57</v>
      </c>
      <c r="D24" s="4">
        <v>12</v>
      </c>
      <c r="E24">
        <v>0</v>
      </c>
      <c r="F24">
        <v>0</v>
      </c>
      <c r="G24">
        <v>0</v>
      </c>
      <c r="H24">
        <v>1.6732325497320983</v>
      </c>
      <c r="I24">
        <v>0.15428892756834936</v>
      </c>
      <c r="J24">
        <v>2.4658087393693514E-2</v>
      </c>
      <c r="K24">
        <v>3.6517841004961148E-3</v>
      </c>
      <c r="L24">
        <v>7.5113202076402636E-3</v>
      </c>
      <c r="M24">
        <v>0</v>
      </c>
      <c r="N24">
        <v>0</v>
      </c>
      <c r="O24">
        <v>0</v>
      </c>
      <c r="P24">
        <v>1.4122186975652158</v>
      </c>
      <c r="Q24">
        <v>0.37397200568439326</v>
      </c>
      <c r="R24">
        <v>7.5177017103148467</v>
      </c>
      <c r="S24">
        <v>0.65969107510800862</v>
      </c>
      <c r="T24">
        <v>5.7459597004453977</v>
      </c>
      <c r="U24">
        <v>10.58311274037279</v>
      </c>
      <c r="V24">
        <v>28.128150326160625</v>
      </c>
      <c r="W24">
        <v>2.3924929817910785</v>
      </c>
      <c r="X24">
        <v>0.16028313387087964</v>
      </c>
      <c r="Y24">
        <v>3.4658180263550116E-2</v>
      </c>
      <c r="Z24">
        <v>0</v>
      </c>
      <c r="AA24">
        <v>0</v>
      </c>
      <c r="AB24">
        <v>0.11368884360787374</v>
      </c>
      <c r="AC24">
        <v>0.14095343044148792</v>
      </c>
      <c r="AD24">
        <v>3.5440791066474944</v>
      </c>
      <c r="AE24">
        <v>0.41500365859437405</v>
      </c>
      <c r="AF24">
        <v>5.3054073433225053</v>
      </c>
      <c r="AG24">
        <v>0.27829085337981307</v>
      </c>
      <c r="AH24">
        <v>0</v>
      </c>
      <c r="AI24">
        <v>0.40777711874288175</v>
      </c>
      <c r="AJ24">
        <v>1.3766928048344611</v>
      </c>
      <c r="AK24">
        <v>6.9780091527329821E-2</v>
      </c>
      <c r="AL24">
        <v>0.54932516227940809</v>
      </c>
      <c r="AM24">
        <v>5.4242570122302309</v>
      </c>
      <c r="AN24">
        <v>100</v>
      </c>
      <c r="AO24">
        <v>3.7252802651558503</v>
      </c>
      <c r="AP24">
        <v>1.5444322006311744</v>
      </c>
      <c r="AQ24">
        <v>0.75805403658306392</v>
      </c>
      <c r="AR24">
        <v>8.3550738819942865</v>
      </c>
      <c r="AS24">
        <v>0.82825617812802688</v>
      </c>
      <c r="AT24">
        <v>5.2570419347415367</v>
      </c>
      <c r="AU24">
        <v>1.5509523926169568</v>
      </c>
      <c r="AV24">
        <v>4.7934072599096478</v>
      </c>
      <c r="AW24">
        <v>0.79359774773372738</v>
      </c>
      <c r="AX24">
        <v>4.3853846918462542</v>
      </c>
      <c r="AY24">
        <v>0.36704564223912434</v>
      </c>
      <c r="AZ24">
        <v>0.39104448054515201</v>
      </c>
      <c r="BA24">
        <v>0</v>
      </c>
      <c r="BB24">
        <v>0</v>
      </c>
      <c r="BC24">
        <v>0.12592180414155726</v>
      </c>
      <c r="BD24">
        <v>0.57185290645234588</v>
      </c>
      <c r="BE24">
        <v>0.51140680943330774</v>
      </c>
      <c r="BF24">
        <v>4.7761925182423974</v>
      </c>
      <c r="BG24">
        <v>0.62150125670526024</v>
      </c>
      <c r="BH24">
        <v>2.5478930426674493</v>
      </c>
      <c r="BI24">
        <v>1.0892123167349106</v>
      </c>
      <c r="BJ24">
        <v>1.2063864019831811</v>
      </c>
      <c r="BK24">
        <v>1.2892768151908229</v>
      </c>
      <c r="BL24">
        <v>6.9246616744200642</v>
      </c>
      <c r="BM24">
        <v>0</v>
      </c>
      <c r="BN24">
        <v>0</v>
      </c>
      <c r="BO24">
        <v>1.4459681867623413</v>
      </c>
      <c r="BP24">
        <v>25.498155890717499</v>
      </c>
      <c r="BQ24">
        <v>2.0777259344057399</v>
      </c>
      <c r="BR24">
        <v>10.462894133739285</v>
      </c>
      <c r="BS24">
        <v>1.8330469675606336</v>
      </c>
      <c r="BT24">
        <v>7.260039994641116</v>
      </c>
      <c r="BU24">
        <v>0.44205843117717258</v>
      </c>
      <c r="BV24">
        <v>0.20064984995533511</v>
      </c>
      <c r="BW24">
        <v>0.22223273130749949</v>
      </c>
      <c r="BX24">
        <v>1.3408924594029032</v>
      </c>
      <c r="BY24">
        <v>0.52154739350616808</v>
      </c>
      <c r="BZ24">
        <v>2.7175626832954332</v>
      </c>
      <c r="CA24">
        <v>0</v>
      </c>
      <c r="CB24">
        <v>0</v>
      </c>
      <c r="CC24">
        <v>0.3157203121781515</v>
      </c>
      <c r="CD24">
        <v>0.69453872709141029</v>
      </c>
      <c r="CE24">
        <v>0.36229010250772187</v>
      </c>
      <c r="CF24">
        <v>0.88931242080791695</v>
      </c>
      <c r="CG24">
        <v>5.2766912590100938</v>
      </c>
      <c r="CH24">
        <v>39.7157933707037</v>
      </c>
      <c r="CI24">
        <v>2.4960294698707597</v>
      </c>
      <c r="CJ24">
        <v>0.35576780842886752</v>
      </c>
      <c r="CK24">
        <v>4.8236623858851031E-2</v>
      </c>
      <c r="CL24">
        <v>0.19514522903272979</v>
      </c>
      <c r="CM24">
        <v>0.59529699862702157</v>
      </c>
      <c r="CN24">
        <v>4.0572461225878351</v>
      </c>
      <c r="CO24">
        <v>1.5369973562300181</v>
      </c>
      <c r="CP24">
        <v>9.1527308246025036</v>
      </c>
      <c r="CQ24">
        <v>0.62779425166141578</v>
      </c>
      <c r="CR24">
        <v>0</v>
      </c>
      <c r="CS24">
        <v>0</v>
      </c>
      <c r="CT24">
        <v>0</v>
      </c>
      <c r="CU24">
        <v>0.14529186451545464</v>
      </c>
      <c r="CV24">
        <v>0.5553874290049996</v>
      </c>
      <c r="CW24">
        <v>0.14687104593764427</v>
      </c>
      <c r="CX24">
        <v>0.43548516209537069</v>
      </c>
      <c r="CY24">
        <v>1.1521817006351864</v>
      </c>
      <c r="CZ24">
        <v>7.8002159388197034</v>
      </c>
      <c r="DA24">
        <v>0.95457706060666314</v>
      </c>
      <c r="DB24">
        <v>3.3654203943849081</v>
      </c>
      <c r="DC24">
        <v>0.34602383176943646</v>
      </c>
      <c r="DD24">
        <v>0.50655883236297949</v>
      </c>
      <c r="DE24">
        <v>0.79663483077125374</v>
      </c>
      <c r="DF24">
        <v>5.3230121054079982</v>
      </c>
      <c r="DG24">
        <v>0.68516538030236196</v>
      </c>
      <c r="DH24">
        <v>1.2863805253485896</v>
      </c>
      <c r="DI24">
        <v>0.495970424690856</v>
      </c>
      <c r="DJ24">
        <v>1.3903608652673003</v>
      </c>
      <c r="DK24">
        <v>0</v>
      </c>
      <c r="DL24">
        <v>0</v>
      </c>
      <c r="DM24">
        <v>0</v>
      </c>
      <c r="DN24">
        <v>1.5892526957544304</v>
      </c>
      <c r="DO24">
        <v>0.5859732709091372</v>
      </c>
      <c r="DP24">
        <v>2.759757503669102</v>
      </c>
      <c r="DQ24">
        <v>0.46654632650503641</v>
      </c>
      <c r="DR24">
        <v>1.276088982441212</v>
      </c>
      <c r="DS24">
        <v>0</v>
      </c>
      <c r="DT24">
        <v>0</v>
      </c>
      <c r="DU24">
        <v>0</v>
      </c>
      <c r="DV24">
        <v>0</v>
      </c>
      <c r="DW24">
        <v>0.43618638877809002</v>
      </c>
      <c r="DX24">
        <v>2.7879695723937252</v>
      </c>
      <c r="DY24">
        <v>0.3484253650545347</v>
      </c>
      <c r="DZ24">
        <v>0.67951500576460699</v>
      </c>
      <c r="EA24">
        <v>0.16306765996772771</v>
      </c>
      <c r="EB24">
        <v>0.27861644977414324</v>
      </c>
      <c r="EC24">
        <v>0</v>
      </c>
      <c r="ED24">
        <v>1.6375593434513389</v>
      </c>
      <c r="EE24">
        <v>0.21494158085964069</v>
      </c>
      <c r="EF24">
        <v>0.6006523331265432</v>
      </c>
      <c r="EG24">
        <v>0.58003279982216238</v>
      </c>
      <c r="EH24">
        <v>3.1619320048551187</v>
      </c>
      <c r="EI24">
        <v>0.37367649251981044</v>
      </c>
      <c r="EJ24">
        <v>1.2265698333056096</v>
      </c>
      <c r="EK24">
        <v>0</v>
      </c>
      <c r="EL24">
        <v>0.50594730257310794</v>
      </c>
      <c r="EM24">
        <v>0</v>
      </c>
      <c r="EN24">
        <v>1.6773483783307408E-3</v>
      </c>
      <c r="EO24">
        <v>0</v>
      </c>
      <c r="EP24">
        <v>0.23336754026925277</v>
      </c>
      <c r="EQ24">
        <v>0.4069720744626773</v>
      </c>
      <c r="ER24">
        <v>2.8180525259193523</v>
      </c>
      <c r="ES24">
        <v>0.57837050705146298</v>
      </c>
      <c r="ET24">
        <v>1.2269499887337241</v>
      </c>
      <c r="EU24">
        <v>0.5530587079886361</v>
      </c>
      <c r="EV24">
        <v>2.1043920771793849</v>
      </c>
      <c r="EW24">
        <v>0.23316230312035838</v>
      </c>
      <c r="EX24">
        <v>5.6333508065640109E-2</v>
      </c>
      <c r="EY24">
        <v>5.7747817821747142E-2</v>
      </c>
      <c r="EZ24">
        <v>0.36087336239533696</v>
      </c>
      <c r="FA24">
        <v>5.5418792956179339E-2</v>
      </c>
      <c r="FB24">
        <v>0.20204989854124028</v>
      </c>
      <c r="FC24">
        <v>2.9659763515547999E-2</v>
      </c>
      <c r="FD24">
        <v>3.8783699962694394E-2</v>
      </c>
      <c r="FE24">
        <v>0.11823239924773916</v>
      </c>
      <c r="FF24">
        <v>0.42169435805660804</v>
      </c>
      <c r="FG24">
        <v>0.11397188228470077</v>
      </c>
      <c r="FH24">
        <v>0.3096419157605777</v>
      </c>
      <c r="FI24">
        <v>0.32332137500717478</v>
      </c>
      <c r="FJ24">
        <v>2.392443798135401</v>
      </c>
      <c r="FK24">
        <v>0.30648868128386297</v>
      </c>
      <c r="FL24">
        <v>8.6274354607325757E-2</v>
      </c>
      <c r="FM24">
        <v>1.1313408810415748</v>
      </c>
      <c r="FN24">
        <v>4.7687102451652263</v>
      </c>
      <c r="FO24">
        <v>0.80261807974951915</v>
      </c>
      <c r="FP24">
        <v>0.29584932299850275</v>
      </c>
      <c r="FQ24">
        <v>0.35587962872144746</v>
      </c>
      <c r="FR24">
        <v>7.8364815352992626E-2</v>
      </c>
      <c r="FS24">
        <v>0.16548933110043726</v>
      </c>
      <c r="FT24">
        <v>1.7193451632084098</v>
      </c>
      <c r="FU24">
        <v>0.24162730181567948</v>
      </c>
      <c r="FV24">
        <v>0.5446430125373477</v>
      </c>
      <c r="FW24">
        <v>2.844978825417853</v>
      </c>
      <c r="FX24">
        <v>3.058449512145577</v>
      </c>
      <c r="FY24">
        <v>0.48134977093018461</v>
      </c>
      <c r="FZ24">
        <v>0.2235073567271712</v>
      </c>
      <c r="GA24">
        <v>4.4278897447112726E-2</v>
      </c>
      <c r="GB24">
        <v>0.25420834518808522</v>
      </c>
      <c r="GC24">
        <v>2.9961087289783705E-2</v>
      </c>
      <c r="GD24">
        <v>0</v>
      </c>
      <c r="GE24">
        <v>0</v>
      </c>
      <c r="GF24">
        <v>0.156177837055334</v>
      </c>
      <c r="GG24">
        <v>0.43496233567605452</v>
      </c>
      <c r="GH24">
        <v>7.2907004804543957E-2</v>
      </c>
      <c r="GI24">
        <v>3.2447391739088637E-2</v>
      </c>
      <c r="GJ24">
        <v>5.2236969932469707E-2</v>
      </c>
      <c r="GK24">
        <v>0.54032721809749906</v>
      </c>
      <c r="GL24">
        <v>7.2014742902828832</v>
      </c>
      <c r="GM24">
        <v>1.0953841175484258</v>
      </c>
      <c r="GN24">
        <v>0.25006748985259775</v>
      </c>
      <c r="GO24">
        <v>0.97688752272046864</v>
      </c>
      <c r="GP24">
        <v>3.4083578702835164</v>
      </c>
      <c r="GQ24">
        <v>0.88250940376612264</v>
      </c>
      <c r="GR24">
        <v>0.68193278299534255</v>
      </c>
      <c r="GS24">
        <v>0.11676723218890178</v>
      </c>
      <c r="GT24">
        <v>5.7065610398968312E-2</v>
      </c>
      <c r="GU24">
        <v>6.1508360329242305E-2</v>
      </c>
      <c r="GV24">
        <v>0.82055006202103087</v>
      </c>
      <c r="GW24">
        <v>0.14741332830966861</v>
      </c>
      <c r="GX24">
        <v>1.4408482156106761E-2</v>
      </c>
      <c r="GY24">
        <v>0.32222514645640982</v>
      </c>
      <c r="GZ24">
        <v>1.7940822597042605</v>
      </c>
      <c r="HA24">
        <v>0.24534114741131915</v>
      </c>
      <c r="HB24">
        <v>0.14721438033907816</v>
      </c>
      <c r="HC24">
        <v>6.5157852151077736E-2</v>
      </c>
      <c r="HD24">
        <v>0.8011994069288082</v>
      </c>
      <c r="HE24">
        <v>0.19938673804734791</v>
      </c>
      <c r="HF24">
        <v>0.44333190152353014</v>
      </c>
      <c r="HG24">
        <v>0.14282083652785926</v>
      </c>
      <c r="HH24">
        <v>0.17002677616186734</v>
      </c>
      <c r="HI24">
        <v>3.4654220300761422E-2</v>
      </c>
      <c r="HJ24">
        <v>0</v>
      </c>
      <c r="HK24">
        <v>1.4362970763920558E-2</v>
      </c>
      <c r="HL24">
        <v>0</v>
      </c>
      <c r="HM24">
        <v>0.37639188848252914</v>
      </c>
      <c r="HN24">
        <v>6.4385821110379391</v>
      </c>
      <c r="HO24">
        <v>1.1205428507203383</v>
      </c>
      <c r="HP24">
        <v>0.25805850539389302</v>
      </c>
      <c r="HQ24">
        <v>1.2294378026932802</v>
      </c>
      <c r="HR24">
        <v>2.322503376911909</v>
      </c>
      <c r="HS24">
        <v>0.44395065094159181</v>
      </c>
      <c r="HT24">
        <v>0.43069090901931678</v>
      </c>
      <c r="HU24">
        <v>0.11190952377027907</v>
      </c>
      <c r="HV24">
        <v>8.4439467899838735E-2</v>
      </c>
      <c r="HW24">
        <v>1.7125373481863167E-2</v>
      </c>
      <c r="HX24">
        <v>0</v>
      </c>
      <c r="HY24">
        <v>0</v>
      </c>
      <c r="HZ24">
        <v>0</v>
      </c>
      <c r="IA24">
        <v>0</v>
      </c>
      <c r="IB24">
        <v>0.11612503128947327</v>
      </c>
      <c r="IC24">
        <v>3.1516420393687822E-2</v>
      </c>
      <c r="ID24">
        <v>0</v>
      </c>
      <c r="IE24">
        <v>4.0064698593580271E-2</v>
      </c>
      <c r="IF24">
        <v>0.57098609464467676</v>
      </c>
      <c r="IG24">
        <v>0.34731048563708045</v>
      </c>
      <c r="IH24">
        <v>1.1313763030249606</v>
      </c>
      <c r="II24">
        <v>0.60498488010011997</v>
      </c>
      <c r="IJ24">
        <v>1.9105503321841362</v>
      </c>
      <c r="IK24">
        <v>0.59000353973397468</v>
      </c>
      <c r="IL24">
        <v>0.62850227590227836</v>
      </c>
      <c r="IM24">
        <v>0.15195741021469789</v>
      </c>
      <c r="IN24">
        <v>0.11879786325590933</v>
      </c>
      <c r="IO24">
        <v>2.8316722264036993E-2</v>
      </c>
      <c r="IP24">
        <v>0.62822909624226153</v>
      </c>
      <c r="IQ24">
        <v>0.10150936041898084</v>
      </c>
      <c r="IR24">
        <v>0</v>
      </c>
      <c r="IS24">
        <v>1.8223582406229528E-2</v>
      </c>
      <c r="IT24">
        <v>0.19477717214306267</v>
      </c>
      <c r="IU24">
        <v>0.11444835713892336</v>
      </c>
      <c r="IV24">
        <v>0.50901329463570366</v>
      </c>
      <c r="IW24">
        <v>0.16902525422732387</v>
      </c>
      <c r="IX24">
        <v>0.13918191479375755</v>
      </c>
      <c r="IY24">
        <v>0.46088911865931281</v>
      </c>
      <c r="IZ24">
        <v>1.8489154538798369</v>
      </c>
      <c r="JA24">
        <v>0.56408195349425749</v>
      </c>
      <c r="JB24">
        <v>0.38562701895129881</v>
      </c>
      <c r="JC24">
        <v>9.4602041036394163E-2</v>
      </c>
      <c r="JD24">
        <v>8.7038906204764357E-2</v>
      </c>
      <c r="JE24">
        <v>1.4716842325072317E-2</v>
      </c>
      <c r="JF24">
        <v>2.1225543061243303E-3</v>
      </c>
      <c r="JG24">
        <v>7.4474772120382282E-3</v>
      </c>
      <c r="JH24">
        <v>8.1471108614667137E-2</v>
      </c>
      <c r="JI24">
        <v>1.1705626759312712E-2</v>
      </c>
      <c r="JJ24">
        <v>9.0180552032690982E-3</v>
      </c>
      <c r="JK24">
        <v>3.6486211147622787E-2</v>
      </c>
      <c r="JL24">
        <v>0.31657026798586207</v>
      </c>
      <c r="JM24">
        <v>0.53917142987974775</v>
      </c>
      <c r="JN24">
        <v>3.7548199762843941</v>
      </c>
      <c r="JO24" s="7">
        <v>0</v>
      </c>
      <c r="JP24">
        <v>0</v>
      </c>
      <c r="JQ24">
        <v>1</v>
      </c>
      <c r="JR24">
        <v>0</v>
      </c>
      <c r="JS24">
        <v>0</v>
      </c>
      <c r="JT24">
        <v>0</v>
      </c>
      <c r="JU24">
        <v>1</v>
      </c>
      <c r="JV24" s="4">
        <v>0</v>
      </c>
    </row>
    <row r="25" spans="1:282" x14ac:dyDescent="0.25">
      <c r="A25" s="10" t="s">
        <v>27</v>
      </c>
      <c r="B25" s="7">
        <v>4</v>
      </c>
      <c r="C25" t="s">
        <v>57</v>
      </c>
      <c r="D25" s="4">
        <v>12</v>
      </c>
      <c r="E25">
        <v>0</v>
      </c>
      <c r="F25">
        <v>0</v>
      </c>
      <c r="G25">
        <v>0</v>
      </c>
      <c r="H25">
        <v>1.7928105126631231</v>
      </c>
      <c r="I25">
        <v>0.17187695746644127</v>
      </c>
      <c r="J25">
        <v>1.7627053572238351E-2</v>
      </c>
      <c r="K25">
        <v>1.8246266674012055E-3</v>
      </c>
      <c r="L25">
        <v>6.3755213987491555E-3</v>
      </c>
      <c r="M25">
        <v>1.072524628234288E-3</v>
      </c>
      <c r="N25">
        <v>0.1787533407832807</v>
      </c>
      <c r="O25">
        <v>0</v>
      </c>
      <c r="P25">
        <v>1.9765223425400698</v>
      </c>
      <c r="Q25">
        <v>0.81842602762651562</v>
      </c>
      <c r="R25">
        <v>10.26246222132162</v>
      </c>
      <c r="S25">
        <v>0.81089853090977138</v>
      </c>
      <c r="T25">
        <v>8.2173654967236853</v>
      </c>
      <c r="U25">
        <v>13.359845299482721</v>
      </c>
      <c r="V25">
        <v>25.206138867313303</v>
      </c>
      <c r="W25">
        <v>2.1052119874515034</v>
      </c>
      <c r="X25">
        <v>0.13224870905841923</v>
      </c>
      <c r="Y25">
        <v>3.8161973475708967E-2</v>
      </c>
      <c r="Z25">
        <v>4.1117877310894611E-3</v>
      </c>
      <c r="AA25">
        <v>0</v>
      </c>
      <c r="AB25">
        <v>0</v>
      </c>
      <c r="AC25">
        <v>5.0830696882548522E-2</v>
      </c>
      <c r="AD25">
        <v>3.4309065099635028</v>
      </c>
      <c r="AE25">
        <v>0.29592403876588469</v>
      </c>
      <c r="AF25">
        <v>5.0727038763803636</v>
      </c>
      <c r="AG25">
        <v>0.24947302878229871</v>
      </c>
      <c r="AH25">
        <v>0</v>
      </c>
      <c r="AI25">
        <v>2.1094307833643931E-2</v>
      </c>
      <c r="AJ25">
        <v>2.1114121018254308</v>
      </c>
      <c r="AK25">
        <v>0</v>
      </c>
      <c r="AL25">
        <v>0.36789093824854824</v>
      </c>
      <c r="AM25">
        <v>3.5821295278123872</v>
      </c>
      <c r="AN25">
        <v>100</v>
      </c>
      <c r="AO25">
        <v>3.7344173428873368</v>
      </c>
      <c r="AP25">
        <v>1.5775814659892877</v>
      </c>
      <c r="AQ25">
        <v>0.50319900108736415</v>
      </c>
      <c r="AR25">
        <v>8.7541579821390165</v>
      </c>
      <c r="AS25">
        <v>0.7152543584986597</v>
      </c>
      <c r="AT25">
        <v>5.3148808137876973</v>
      </c>
      <c r="AU25">
        <v>1.2956237838974534</v>
      </c>
      <c r="AV25">
        <v>5.0048197630442344</v>
      </c>
      <c r="AW25">
        <v>0.5917257605597761</v>
      </c>
      <c r="AX25">
        <v>4.0535696127225691</v>
      </c>
      <c r="AY25">
        <v>0.27644887075712721</v>
      </c>
      <c r="AZ25">
        <v>0.3928320730632916</v>
      </c>
      <c r="BA25">
        <v>0</v>
      </c>
      <c r="BB25">
        <v>0</v>
      </c>
      <c r="BC25">
        <v>0</v>
      </c>
      <c r="BD25">
        <v>1.3347323497098729</v>
      </c>
      <c r="BE25">
        <v>0.42251484252594657</v>
      </c>
      <c r="BF25">
        <v>4.7106592358339245</v>
      </c>
      <c r="BG25">
        <v>0.50441547014237753</v>
      </c>
      <c r="BH25">
        <v>2.6071430321925702</v>
      </c>
      <c r="BI25">
        <v>0.97775907494964953</v>
      </c>
      <c r="BJ25">
        <v>0.98801373170996531</v>
      </c>
      <c r="BK25">
        <v>0.97842440217434345</v>
      </c>
      <c r="BL25">
        <v>6.7972884889675438</v>
      </c>
      <c r="BM25">
        <v>0.31337713027472758</v>
      </c>
      <c r="BN25">
        <v>0</v>
      </c>
      <c r="BO25">
        <v>1.9783964307960429</v>
      </c>
      <c r="BP25">
        <v>26.423281655723173</v>
      </c>
      <c r="BQ25">
        <v>2.1256477415916417</v>
      </c>
      <c r="BR25">
        <v>10.759969482540843</v>
      </c>
      <c r="BS25">
        <v>1.6095532545956368</v>
      </c>
      <c r="BT25">
        <v>8.1196857248996146</v>
      </c>
      <c r="BU25">
        <v>0.49355695792105675</v>
      </c>
      <c r="BV25">
        <v>0.25996435750203173</v>
      </c>
      <c r="BW25">
        <v>0.19255053407602937</v>
      </c>
      <c r="BX25">
        <v>1.4397634328436972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0.86893413319635349</v>
      </c>
      <c r="CE25">
        <v>0.40634332547051877</v>
      </c>
      <c r="CF25">
        <v>1.0779749920838395</v>
      </c>
      <c r="CG25">
        <v>4.2087707342567908</v>
      </c>
      <c r="CH25">
        <v>35.839896023710089</v>
      </c>
      <c r="CI25">
        <v>2.165790069121277</v>
      </c>
      <c r="CJ25">
        <v>0.2771497972870906</v>
      </c>
      <c r="CK25">
        <v>3.6038921325409951E-2</v>
      </c>
      <c r="CL25">
        <v>0.19854442003225242</v>
      </c>
      <c r="CM25">
        <v>0.51346875439401396</v>
      </c>
      <c r="CN25">
        <v>4.460116912135125</v>
      </c>
      <c r="CO25">
        <v>1.2372053637035969</v>
      </c>
      <c r="CP25">
        <v>7.8121807289629377</v>
      </c>
      <c r="CQ25">
        <v>0.6540256641144252</v>
      </c>
      <c r="CR25">
        <v>0.35903007863119157</v>
      </c>
      <c r="CS25">
        <v>2.3093281949631533E-2</v>
      </c>
      <c r="CT25">
        <v>9.6701877750857895E-2</v>
      </c>
      <c r="CU25">
        <v>0.1430927672253039</v>
      </c>
      <c r="CV25">
        <v>0.5129989006411626</v>
      </c>
      <c r="CW25">
        <v>0.12755361413747493</v>
      </c>
      <c r="CX25">
        <v>0.4010560718375285</v>
      </c>
      <c r="CY25">
        <v>0.99409699256511541</v>
      </c>
      <c r="CZ25">
        <v>7.1871498592474534</v>
      </c>
      <c r="DA25">
        <v>0.83181046421416793</v>
      </c>
      <c r="DB25">
        <v>3.5176447613981074</v>
      </c>
      <c r="DC25">
        <v>0.32720165826772257</v>
      </c>
      <c r="DD25">
        <v>0.50481787004500567</v>
      </c>
      <c r="DE25">
        <v>0.7342884238481987</v>
      </c>
      <c r="DF25">
        <v>5.5085439553649866</v>
      </c>
      <c r="DG25">
        <v>0.63259883010510132</v>
      </c>
      <c r="DH25">
        <v>1.222661572187415</v>
      </c>
      <c r="DI25">
        <v>0.41540062932784161</v>
      </c>
      <c r="DJ25">
        <v>1.3172048073937335</v>
      </c>
      <c r="DK25">
        <v>0</v>
      </c>
      <c r="DL25">
        <v>0</v>
      </c>
      <c r="DM25">
        <v>0</v>
      </c>
      <c r="DN25">
        <v>1.5108870169371258</v>
      </c>
      <c r="DO25">
        <v>0.46852519353732069</v>
      </c>
      <c r="DP25">
        <v>2.471753705344951</v>
      </c>
      <c r="DQ25">
        <v>0.40473676407569242</v>
      </c>
      <c r="DR25">
        <v>1.271098957746807</v>
      </c>
      <c r="DS25">
        <v>0</v>
      </c>
      <c r="DT25">
        <v>0</v>
      </c>
      <c r="DU25">
        <v>0</v>
      </c>
      <c r="DV25">
        <v>0</v>
      </c>
      <c r="DW25">
        <v>0.39089839376310564</v>
      </c>
      <c r="DX25">
        <v>2.703277260566975</v>
      </c>
      <c r="DY25">
        <v>0.33483400690190962</v>
      </c>
      <c r="DZ25">
        <v>0.75244564695904714</v>
      </c>
      <c r="EA25">
        <v>0.14974327927129902</v>
      </c>
      <c r="EB25">
        <v>0</v>
      </c>
      <c r="EC25">
        <v>0</v>
      </c>
      <c r="ED25">
        <v>0.8193070730222084</v>
      </c>
      <c r="EE25">
        <v>2.6060941908125253E-2</v>
      </c>
      <c r="EF25">
        <v>0.50377474299912828</v>
      </c>
      <c r="EG25">
        <v>0.55554835627826182</v>
      </c>
      <c r="EH25">
        <v>3.4665501679613149</v>
      </c>
      <c r="EI25">
        <v>0.43295341663648962</v>
      </c>
      <c r="EJ25">
        <v>1.1730002519832097</v>
      </c>
      <c r="EK25">
        <v>0.15900082481402181</v>
      </c>
      <c r="EL25">
        <v>0.65158355392965384</v>
      </c>
      <c r="EM25">
        <v>8.5697341648923786E-2</v>
      </c>
      <c r="EN25">
        <v>7.2171448694663742E-2</v>
      </c>
      <c r="EO25">
        <v>6.1432674381345538E-2</v>
      </c>
      <c r="EP25">
        <v>0.21841169164435234</v>
      </c>
      <c r="EQ25">
        <v>0.44102103121996872</v>
      </c>
      <c r="ER25">
        <v>3.6183829348885941</v>
      </c>
      <c r="ES25">
        <v>0.61554096566166405</v>
      </c>
      <c r="ET25">
        <v>1.2313165125060834</v>
      </c>
      <c r="EU25">
        <v>0.44691451307199453</v>
      </c>
      <c r="EV25">
        <v>1.8322672847074468</v>
      </c>
      <c r="EW25">
        <v>0.18580635953904345</v>
      </c>
      <c r="EX25">
        <v>8.1010704244691201E-2</v>
      </c>
      <c r="EY25">
        <v>5.300565763734736E-2</v>
      </c>
      <c r="EZ25">
        <v>0.32898934229051902</v>
      </c>
      <c r="FA25">
        <v>4.6081577751433039E-2</v>
      </c>
      <c r="FB25">
        <v>0.13323811058435309</v>
      </c>
      <c r="FC25">
        <v>2.7299239218056479E-2</v>
      </c>
      <c r="FD25">
        <v>3.5793658420079165E-2</v>
      </c>
      <c r="FE25">
        <v>6.2352274372265967E-2</v>
      </c>
      <c r="FF25">
        <v>0.34022732329306943</v>
      </c>
      <c r="FG25">
        <v>9.7859118518017249E-2</v>
      </c>
      <c r="FH25">
        <v>0.28562888476464737</v>
      </c>
      <c r="FI25">
        <v>0.27826187900083232</v>
      </c>
      <c r="FJ25">
        <v>2.361546181111791</v>
      </c>
      <c r="FK25">
        <v>0.29245595133573421</v>
      </c>
      <c r="FL25">
        <v>8.2667187605595743E-2</v>
      </c>
      <c r="FM25">
        <v>0.76270589320523596</v>
      </c>
      <c r="FN25">
        <v>3.6994927056228026</v>
      </c>
      <c r="FO25">
        <v>0.63288671680002717</v>
      </c>
      <c r="FP25">
        <v>0.22797168768090936</v>
      </c>
      <c r="FQ25">
        <v>0.30612718433496411</v>
      </c>
      <c r="FR25">
        <v>5.6507635618824915E-2</v>
      </c>
      <c r="FS25">
        <v>0.1478216382223683</v>
      </c>
      <c r="FT25">
        <v>2.0609216066625469</v>
      </c>
      <c r="FU25">
        <v>0.29096321711399764</v>
      </c>
      <c r="FV25">
        <v>0.49442362012597779</v>
      </c>
      <c r="FW25">
        <v>2.6559335998467564</v>
      </c>
      <c r="FX25">
        <v>2.8858586019684687</v>
      </c>
      <c r="FY25">
        <v>0.43393240886157586</v>
      </c>
      <c r="FZ25">
        <v>0.20806786849655667</v>
      </c>
      <c r="GA25">
        <v>3.8527242736770363E-2</v>
      </c>
      <c r="GB25">
        <v>0.21044149037427543</v>
      </c>
      <c r="GC25">
        <v>1.8143600624848231E-2</v>
      </c>
      <c r="GD25">
        <v>1.4725346007334512E-2</v>
      </c>
      <c r="GE25">
        <v>0</v>
      </c>
      <c r="GF25">
        <v>0.12736890915302793</v>
      </c>
      <c r="GG25">
        <v>0.36754861204410039</v>
      </c>
      <c r="GH25">
        <v>6.0254324245034518E-2</v>
      </c>
      <c r="GI25">
        <v>2.7238153625636818E-2</v>
      </c>
      <c r="GJ25">
        <v>5.428906418203458E-2</v>
      </c>
      <c r="GK25">
        <v>0.51509079425972015</v>
      </c>
      <c r="GL25">
        <v>8.4278963481376525</v>
      </c>
      <c r="GM25">
        <v>1.2375314317377282</v>
      </c>
      <c r="GN25">
        <v>0.2261300472833091</v>
      </c>
      <c r="GO25">
        <v>0.864339603841354</v>
      </c>
      <c r="GP25">
        <v>3.0084397997246994</v>
      </c>
      <c r="GQ25">
        <v>0.73513090611452347</v>
      </c>
      <c r="GR25">
        <v>0.62251496076914803</v>
      </c>
      <c r="GS25">
        <v>0.11258353404508707</v>
      </c>
      <c r="GT25">
        <v>6.0410084357416231E-2</v>
      </c>
      <c r="GU25">
        <v>4.6317310838053349E-2</v>
      </c>
      <c r="GV25">
        <v>0.64650354458449455</v>
      </c>
      <c r="GW25">
        <v>9.7192543817955737E-2</v>
      </c>
      <c r="GX25">
        <v>1.9315296125082166E-2</v>
      </c>
      <c r="GY25">
        <v>0.28130628446610839</v>
      </c>
      <c r="GZ25">
        <v>1.7626119307892294</v>
      </c>
      <c r="HA25">
        <v>0.2496518040950042</v>
      </c>
      <c r="HB25">
        <v>0.15340323420039825</v>
      </c>
      <c r="HC25">
        <v>7.2195924438156492E-2</v>
      </c>
      <c r="HD25">
        <v>0.71816098085413116</v>
      </c>
      <c r="HE25">
        <v>0.16660262597301315</v>
      </c>
      <c r="HF25">
        <v>0.42786950341720797</v>
      </c>
      <c r="HG25">
        <v>0.10669783607104186</v>
      </c>
      <c r="HH25">
        <v>0.15904295324224457</v>
      </c>
      <c r="HI25">
        <v>2.0972431407253373E-2</v>
      </c>
      <c r="HJ25">
        <v>8.8988034684152697E-4</v>
      </c>
      <c r="HK25">
        <v>1.0650985062371101E-2</v>
      </c>
      <c r="HL25">
        <v>5.9040734522921752E-3</v>
      </c>
      <c r="HM25">
        <v>0.30218556320797724</v>
      </c>
      <c r="HN25">
        <v>5.6600279989870019</v>
      </c>
      <c r="HO25">
        <v>0.92980826496173974</v>
      </c>
      <c r="HP25">
        <v>0.22056046270894561</v>
      </c>
      <c r="HQ25">
        <v>1.1974299146003888</v>
      </c>
      <c r="HR25">
        <v>2.3459146432758948</v>
      </c>
      <c r="HS25">
        <v>0.38903860153145414</v>
      </c>
      <c r="HT25">
        <v>0.3747671487947134</v>
      </c>
      <c r="HU25">
        <v>8.0442319136301454E-2</v>
      </c>
      <c r="HV25">
        <v>7.0673573179611537E-2</v>
      </c>
      <c r="HW25">
        <v>1.3868606199473736E-2</v>
      </c>
      <c r="HX25">
        <v>0</v>
      </c>
      <c r="HY25">
        <v>0</v>
      </c>
      <c r="HZ25">
        <v>0</v>
      </c>
      <c r="IA25">
        <v>4.0581166560158368E-3</v>
      </c>
      <c r="IB25">
        <v>0.1554904055192283</v>
      </c>
      <c r="IC25">
        <v>2.9396103349001237E-2</v>
      </c>
      <c r="ID25">
        <v>0</v>
      </c>
      <c r="IE25">
        <v>3.295343906718444E-2</v>
      </c>
      <c r="IF25">
        <v>0.45616302408031317</v>
      </c>
      <c r="IG25">
        <v>0.26470810917296878</v>
      </c>
      <c r="IH25">
        <v>0.94945721146627493</v>
      </c>
      <c r="II25">
        <v>0.45309361493689526</v>
      </c>
      <c r="IJ25">
        <v>1.5536097959122135</v>
      </c>
      <c r="IK25">
        <v>0.45402554088527131</v>
      </c>
      <c r="IL25">
        <v>0.35398466488483693</v>
      </c>
      <c r="IM25">
        <v>9.1531742793303408E-2</v>
      </c>
      <c r="IN25">
        <v>9.5931291554297068E-2</v>
      </c>
      <c r="IO25">
        <v>1.7033256582367023E-2</v>
      </c>
      <c r="IP25">
        <v>0.46835773061114416</v>
      </c>
      <c r="IQ25">
        <v>8.7119407409010086E-2</v>
      </c>
      <c r="IR25">
        <v>1.4643592327328309E-2</v>
      </c>
      <c r="IS25">
        <v>2.5141342464029787E-2</v>
      </c>
      <c r="IT25">
        <v>0.21621890142616484</v>
      </c>
      <c r="IU25">
        <v>0.10567712718864422</v>
      </c>
      <c r="IV25">
        <v>0.53099832382951506</v>
      </c>
      <c r="IW25">
        <v>0.16803628143325436</v>
      </c>
      <c r="IX25">
        <v>0.12499890538646284</v>
      </c>
      <c r="IY25">
        <v>0.44876078375269091</v>
      </c>
      <c r="IZ25">
        <v>2.095385422407706</v>
      </c>
      <c r="JA25">
        <v>0.58397061533736394</v>
      </c>
      <c r="JB25">
        <v>0.41253678719382542</v>
      </c>
      <c r="JC25">
        <v>8.3720356305102925E-2</v>
      </c>
      <c r="JD25">
        <v>8.2017719195925556E-2</v>
      </c>
      <c r="JE25">
        <v>1.4355661172822939E-2</v>
      </c>
      <c r="JF25">
        <v>0</v>
      </c>
      <c r="JG25">
        <v>6.4056147214167419E-3</v>
      </c>
      <c r="JH25">
        <v>6.2777961062980572E-2</v>
      </c>
      <c r="JI25">
        <v>5.4915781577795928E-3</v>
      </c>
      <c r="JJ25">
        <v>5.2610685181898511E-3</v>
      </c>
      <c r="JK25">
        <v>3.2208928805109581E-2</v>
      </c>
      <c r="JL25">
        <v>0.28445599570030666</v>
      </c>
      <c r="JM25">
        <v>0.47661231512007091</v>
      </c>
      <c r="JN25">
        <v>4.2689761906933494</v>
      </c>
      <c r="JO25" s="7">
        <v>0</v>
      </c>
      <c r="JP25">
        <v>0</v>
      </c>
      <c r="JQ25">
        <v>1</v>
      </c>
      <c r="JR25">
        <v>0</v>
      </c>
      <c r="JS25">
        <v>0</v>
      </c>
      <c r="JT25">
        <v>0</v>
      </c>
      <c r="JU25">
        <v>1</v>
      </c>
      <c r="JV25" s="4">
        <v>0</v>
      </c>
    </row>
    <row r="26" spans="1:282" x14ac:dyDescent="0.25">
      <c r="A26" s="10" t="s">
        <v>28</v>
      </c>
      <c r="B26" s="7">
        <v>4</v>
      </c>
      <c r="C26" t="s">
        <v>57</v>
      </c>
      <c r="D26" s="4">
        <v>12</v>
      </c>
      <c r="E26">
        <v>0</v>
      </c>
      <c r="F26">
        <v>0</v>
      </c>
      <c r="G26">
        <v>0</v>
      </c>
      <c r="H26">
        <v>1.700703052834809</v>
      </c>
      <c r="I26">
        <v>0.15519949422836687</v>
      </c>
      <c r="J26">
        <v>1.9325146132980798E-2</v>
      </c>
      <c r="K26">
        <v>2.2827047999645885E-3</v>
      </c>
      <c r="L26">
        <v>7.3235018069900005E-3</v>
      </c>
      <c r="M26">
        <v>1.4027414574171013E-3</v>
      </c>
      <c r="N26">
        <v>0.14712198842016358</v>
      </c>
      <c r="O26">
        <v>0</v>
      </c>
      <c r="P26">
        <v>1.6079811334625083</v>
      </c>
      <c r="Q26">
        <v>0.70380068132437867</v>
      </c>
      <c r="R26">
        <v>9.6001348489355731</v>
      </c>
      <c r="S26">
        <v>0.69842245826071481</v>
      </c>
      <c r="T26">
        <v>8.3132720628490233</v>
      </c>
      <c r="U26">
        <v>12.930944008174269</v>
      </c>
      <c r="V26">
        <v>27.752401052319932</v>
      </c>
      <c r="W26">
        <v>2.3682424110138105</v>
      </c>
      <c r="X26">
        <v>0.15140579061515422</v>
      </c>
      <c r="Y26">
        <v>4.5633747351938356E-2</v>
      </c>
      <c r="Z26">
        <v>2.825120576050731E-3</v>
      </c>
      <c r="AA26">
        <v>6.5339206505144408E-4</v>
      </c>
      <c r="AB26">
        <v>0</v>
      </c>
      <c r="AC26">
        <v>6.3709413796584513E-2</v>
      </c>
      <c r="AD26">
        <v>2.8847083925271746</v>
      </c>
      <c r="AE26">
        <v>0.28940986597081308</v>
      </c>
      <c r="AF26">
        <v>5.0247390629833513</v>
      </c>
      <c r="AG26">
        <v>0.2241565006761683</v>
      </c>
      <c r="AH26">
        <v>0</v>
      </c>
      <c r="AI26">
        <v>0</v>
      </c>
      <c r="AJ26">
        <v>1.3885764486661649</v>
      </c>
      <c r="AK26">
        <v>0</v>
      </c>
      <c r="AL26">
        <v>1.2490008605268242E-3</v>
      </c>
      <c r="AM26">
        <v>3.7800046706841082</v>
      </c>
      <c r="AN26">
        <v>100</v>
      </c>
      <c r="AO26">
        <v>3.739726562170365</v>
      </c>
      <c r="AP26">
        <v>1.4982376010015892</v>
      </c>
      <c r="AQ26">
        <v>0.58466659843465929</v>
      </c>
      <c r="AR26">
        <v>9.053455777025265</v>
      </c>
      <c r="AS26">
        <v>0.77443684440008598</v>
      </c>
      <c r="AT26">
        <v>5.7335389684113149</v>
      </c>
      <c r="AU26">
        <v>1.3606080663663975</v>
      </c>
      <c r="AV26">
        <v>5.0841856021718002</v>
      </c>
      <c r="AW26">
        <v>0.64269245698982957</v>
      </c>
      <c r="AX26">
        <v>4.5593210862461682</v>
      </c>
      <c r="AY26">
        <v>0.30546264495378683</v>
      </c>
      <c r="AZ26">
        <v>0</v>
      </c>
      <c r="BA26">
        <v>0</v>
      </c>
      <c r="BB26">
        <v>0</v>
      </c>
      <c r="BC26">
        <v>0</v>
      </c>
      <c r="BD26">
        <v>1.2340825004567673</v>
      </c>
      <c r="BE26">
        <v>0.53289596847551146</v>
      </c>
      <c r="BF26">
        <v>4.5444046066548074</v>
      </c>
      <c r="BG26">
        <v>0.49818288431142033</v>
      </c>
      <c r="BH26">
        <v>2.6789317570814646</v>
      </c>
      <c r="BI26">
        <v>1.1321509291497609</v>
      </c>
      <c r="BJ26">
        <v>0.89862723005500034</v>
      </c>
      <c r="BK26">
        <v>0.95370036643311773</v>
      </c>
      <c r="BL26">
        <v>6.0321127016309033</v>
      </c>
      <c r="BM26">
        <v>0.38632907624672974</v>
      </c>
      <c r="BN26">
        <v>4.8926512728387973E-2</v>
      </c>
      <c r="BO26">
        <v>2.2605277023439512</v>
      </c>
      <c r="BP26">
        <v>31.779310101675105</v>
      </c>
      <c r="BQ26">
        <v>2.5951623434544904</v>
      </c>
      <c r="BR26">
        <v>11.503515255533122</v>
      </c>
      <c r="BS26">
        <v>1.9477218434030954</v>
      </c>
      <c r="BT26">
        <v>9.1225697734091877</v>
      </c>
      <c r="BU26">
        <v>0.56256071751206882</v>
      </c>
      <c r="BV26">
        <v>0.30467693383063288</v>
      </c>
      <c r="BW26">
        <v>0.29302448549620808</v>
      </c>
      <c r="BX26">
        <v>1.3753488300146566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0.92022635811756637</v>
      </c>
      <c r="CE26">
        <v>0.43344553203623193</v>
      </c>
      <c r="CF26">
        <v>1.1459489969590817</v>
      </c>
      <c r="CG26">
        <v>4.6124871913197456</v>
      </c>
      <c r="CH26">
        <v>41.651825474030943</v>
      </c>
      <c r="CI26">
        <v>2.5749296707832463</v>
      </c>
      <c r="CJ26">
        <v>0.36917622639843672</v>
      </c>
      <c r="CK26">
        <v>3.611075859078354E-2</v>
      </c>
      <c r="CL26">
        <v>0.16252302721309025</v>
      </c>
      <c r="CM26">
        <v>0.55281565894598761</v>
      </c>
      <c r="CN26">
        <v>4.6356797121471036</v>
      </c>
      <c r="CO26">
        <v>1.3069887755088661</v>
      </c>
      <c r="CP26">
        <v>8.3008227268671018</v>
      </c>
      <c r="CQ26">
        <v>0.84554049211270954</v>
      </c>
      <c r="CR26">
        <v>0.51697334987519838</v>
      </c>
      <c r="CS26">
        <v>8.3333959964599913E-2</v>
      </c>
      <c r="CT26">
        <v>0.11071241139809641</v>
      </c>
      <c r="CU26">
        <v>0.14140874218485827</v>
      </c>
      <c r="CV26">
        <v>0.58949894555871762</v>
      </c>
      <c r="CW26">
        <v>0.13231244385932614</v>
      </c>
      <c r="CX26">
        <v>0.44357873110461427</v>
      </c>
      <c r="CY26">
        <v>1.0385247795854022</v>
      </c>
      <c r="CZ26">
        <v>7.8470275086523289</v>
      </c>
      <c r="DA26">
        <v>0.93713209804593922</v>
      </c>
      <c r="DB26">
        <v>3.8300127497801704</v>
      </c>
      <c r="DC26">
        <v>0.4100179779852009</v>
      </c>
      <c r="DD26">
        <v>0.55957955295285955</v>
      </c>
      <c r="DE26">
        <v>0.88734444410731983</v>
      </c>
      <c r="DF26">
        <v>5.9489073454899986</v>
      </c>
      <c r="DG26">
        <v>0.68847345066324717</v>
      </c>
      <c r="DH26">
        <v>1.2950627138533439</v>
      </c>
      <c r="DI26">
        <v>0.50247185109675885</v>
      </c>
      <c r="DJ26">
        <v>1.4855315724899387</v>
      </c>
      <c r="DK26">
        <v>0</v>
      </c>
      <c r="DL26">
        <v>0</v>
      </c>
      <c r="DM26">
        <v>0</v>
      </c>
      <c r="DN26">
        <v>1.7294269665482587</v>
      </c>
      <c r="DO26">
        <v>0.41940132555628151</v>
      </c>
      <c r="DP26">
        <v>1.9580100035472201</v>
      </c>
      <c r="DQ26">
        <v>0.37732323508286575</v>
      </c>
      <c r="DR26">
        <v>1.4210783963091675</v>
      </c>
      <c r="DS26">
        <v>0</v>
      </c>
      <c r="DT26">
        <v>0</v>
      </c>
      <c r="DU26">
        <v>0</v>
      </c>
      <c r="DV26">
        <v>3.2648773213317155E-2</v>
      </c>
      <c r="DW26">
        <v>0.43350828815429754</v>
      </c>
      <c r="DX26">
        <v>2.9926185486390273</v>
      </c>
      <c r="DY26">
        <v>0.35892514462424796</v>
      </c>
      <c r="DZ26">
        <v>0.83887953676149229</v>
      </c>
      <c r="EA26">
        <v>0.22447476706205713</v>
      </c>
      <c r="EB26">
        <v>0</v>
      </c>
      <c r="EC26">
        <v>0</v>
      </c>
      <c r="ED26">
        <v>0.48039948336508509</v>
      </c>
      <c r="EE26">
        <v>3.080590763138941E-2</v>
      </c>
      <c r="EF26">
        <v>0.5276249649281648</v>
      </c>
      <c r="EG26">
        <v>0.66010275444430988</v>
      </c>
      <c r="EH26">
        <v>4.2908255953631729</v>
      </c>
      <c r="EI26">
        <v>0.52949606077388434</v>
      </c>
      <c r="EJ26">
        <v>1.2942148940849501</v>
      </c>
      <c r="EK26">
        <v>0.20928716269924949</v>
      </c>
      <c r="EL26">
        <v>0.74803086729498758</v>
      </c>
      <c r="EM26">
        <v>0.10484042451001034</v>
      </c>
      <c r="EN26">
        <v>9.6065312023362284E-2</v>
      </c>
      <c r="EO26">
        <v>6.3709570674829824E-2</v>
      </c>
      <c r="EP26">
        <v>0.27410443148608016</v>
      </c>
      <c r="EQ26">
        <v>0.32422195013977967</v>
      </c>
      <c r="ER26">
        <v>2.5502379205967873</v>
      </c>
      <c r="ES26">
        <v>0.49460205495476028</v>
      </c>
      <c r="ET26">
        <v>1.1967786476575171</v>
      </c>
      <c r="EU26">
        <v>0.48617619805874673</v>
      </c>
      <c r="EV26">
        <v>2.0872028860021956</v>
      </c>
      <c r="EW26">
        <v>0.25424023590284256</v>
      </c>
      <c r="EX26">
        <v>5.5937874926679947E-2</v>
      </c>
      <c r="EY26">
        <v>6.6478822274911337E-2</v>
      </c>
      <c r="EZ26">
        <v>0.39663423442544798</v>
      </c>
      <c r="FA26">
        <v>6.1242359954355029E-2</v>
      </c>
      <c r="FB26">
        <v>0.19224786935578139</v>
      </c>
      <c r="FC26">
        <v>2.5719325686049788E-2</v>
      </c>
      <c r="FD26">
        <v>4.5119706053691248E-2</v>
      </c>
      <c r="FE26">
        <v>6.9777623571620012E-2</v>
      </c>
      <c r="FF26">
        <v>0.26278641618994497</v>
      </c>
      <c r="FG26">
        <v>0.10878638641960559</v>
      </c>
      <c r="FH26">
        <v>0.35207445492033079</v>
      </c>
      <c r="FI26">
        <v>0.300041127745028</v>
      </c>
      <c r="FJ26">
        <v>2.4196189419578724</v>
      </c>
      <c r="FK26">
        <v>0.31077163334104108</v>
      </c>
      <c r="FL26">
        <v>0.10379863645912016</v>
      </c>
      <c r="FM26">
        <v>0.8173918829061454</v>
      </c>
      <c r="FN26">
        <v>3.7944139488478963</v>
      </c>
      <c r="FO26">
        <v>0.65903493837856286</v>
      </c>
      <c r="FP26">
        <v>0.24704491178781204</v>
      </c>
      <c r="FQ26">
        <v>0.34621315390592666</v>
      </c>
      <c r="FR26">
        <v>6.6509582466346223E-2</v>
      </c>
      <c r="FS26">
        <v>0.18244257106969325</v>
      </c>
      <c r="FT26">
        <v>2.2408903232052908</v>
      </c>
      <c r="FU26">
        <v>0.32130865087258503</v>
      </c>
      <c r="FV26">
        <v>0.5993285055100479</v>
      </c>
      <c r="FW26">
        <v>3.1133324052970623</v>
      </c>
      <c r="FX26">
        <v>3.3188275799477056</v>
      </c>
      <c r="FY26">
        <v>0.50956471157787386</v>
      </c>
      <c r="FZ26">
        <v>0.2343037361829193</v>
      </c>
      <c r="GA26">
        <v>4.3466933740992142E-2</v>
      </c>
      <c r="GB26">
        <v>0.24420074769029229</v>
      </c>
      <c r="GC26">
        <v>3.529112246381267E-2</v>
      </c>
      <c r="GD26">
        <v>2.1731223063263909E-2</v>
      </c>
      <c r="GE26">
        <v>0</v>
      </c>
      <c r="GF26">
        <v>0.13472544288746444</v>
      </c>
      <c r="GG26">
        <v>0.43886651718026159</v>
      </c>
      <c r="GH26">
        <v>4.9232975169091329E-2</v>
      </c>
      <c r="GI26">
        <v>3.0315434704471136E-2</v>
      </c>
      <c r="GJ26">
        <v>6.5412336619383754E-2</v>
      </c>
      <c r="GK26">
        <v>0.55470033991015089</v>
      </c>
      <c r="GL26">
        <v>9.0661226459470843</v>
      </c>
      <c r="GM26">
        <v>1.3504472547235378</v>
      </c>
      <c r="GN26">
        <v>0.26847815607517644</v>
      </c>
      <c r="GO26">
        <v>1.0189705801957694</v>
      </c>
      <c r="GP26">
        <v>3.4901288313390815</v>
      </c>
      <c r="GQ26">
        <v>0.83211891993825393</v>
      </c>
      <c r="GR26">
        <v>0.64062652562623645</v>
      </c>
      <c r="GS26">
        <v>0.10124962810230699</v>
      </c>
      <c r="GT26">
        <v>5.1531133868501854E-2</v>
      </c>
      <c r="GU26">
        <v>4.760950656850875E-2</v>
      </c>
      <c r="GV26">
        <v>0.93497954622482971</v>
      </c>
      <c r="GW26">
        <v>0.15050305138942338</v>
      </c>
      <c r="GX26">
        <v>3.7821859827464048E-2</v>
      </c>
      <c r="GY26">
        <v>0.32586365540676676</v>
      </c>
      <c r="GZ26">
        <v>2.0577841067909266</v>
      </c>
      <c r="HA26">
        <v>0.29049638484653773</v>
      </c>
      <c r="HB26">
        <v>0.15435773034007017</v>
      </c>
      <c r="HC26">
        <v>7.3740368617006377E-2</v>
      </c>
      <c r="HD26">
        <v>0.76740790621327626</v>
      </c>
      <c r="HE26">
        <v>0.17815305746408883</v>
      </c>
      <c r="HF26">
        <v>0.4604153297014793</v>
      </c>
      <c r="HG26">
        <v>0.14525298425100222</v>
      </c>
      <c r="HH26">
        <v>0.1687653894211649</v>
      </c>
      <c r="HI26">
        <v>2.8626825069499821E-2</v>
      </c>
      <c r="HJ26">
        <v>0</v>
      </c>
      <c r="HK26">
        <v>7.8587176820803586E-3</v>
      </c>
      <c r="HL26">
        <v>2.6855310872466447E-2</v>
      </c>
      <c r="HM26">
        <v>0.425233050179601</v>
      </c>
      <c r="HN26">
        <v>8.1835397944590671</v>
      </c>
      <c r="HO26">
        <v>1.3800674808669375</v>
      </c>
      <c r="HP26">
        <v>0.2960054546316857</v>
      </c>
      <c r="HQ26">
        <v>1.44354850209678</v>
      </c>
      <c r="HR26">
        <v>2.7387595773583477</v>
      </c>
      <c r="HS26">
        <v>0.47024019929093241</v>
      </c>
      <c r="HT26">
        <v>0.4363310638178366</v>
      </c>
      <c r="HU26">
        <v>8.9982264499739978E-2</v>
      </c>
      <c r="HV26">
        <v>7.0000469186086586E-2</v>
      </c>
      <c r="HW26">
        <v>1.5873007206179467E-2</v>
      </c>
      <c r="HX26">
        <v>0</v>
      </c>
      <c r="HY26">
        <v>0</v>
      </c>
      <c r="HZ26">
        <v>0</v>
      </c>
      <c r="IA26">
        <v>1.359256890163823E-2</v>
      </c>
      <c r="IB26">
        <v>0.16927647898692594</v>
      </c>
      <c r="IC26">
        <v>5.1577611652014736E-2</v>
      </c>
      <c r="ID26">
        <v>0</v>
      </c>
      <c r="IE26">
        <v>3.0840947906242675E-2</v>
      </c>
      <c r="IF26">
        <v>0.61831464369903055</v>
      </c>
      <c r="IG26">
        <v>0.32105655646961356</v>
      </c>
      <c r="IH26">
        <v>1.0785856977897899</v>
      </c>
      <c r="II26">
        <v>0.52160783010986822</v>
      </c>
      <c r="IJ26">
        <v>1.6814380881288544</v>
      </c>
      <c r="IK26">
        <v>0.49270274206633341</v>
      </c>
      <c r="IL26">
        <v>0.26464349965968098</v>
      </c>
      <c r="IM26">
        <v>7.5754835153955882E-2</v>
      </c>
      <c r="IN26">
        <v>0.10397559605403228</v>
      </c>
      <c r="IO26">
        <v>2.9916655323453074E-2</v>
      </c>
      <c r="IP26">
        <v>0.67865279910623189</v>
      </c>
      <c r="IQ26">
        <v>0.1241894558917906</v>
      </c>
      <c r="IR26">
        <v>1.2484928978459009E-2</v>
      </c>
      <c r="IS26">
        <v>2.2227303839600261E-2</v>
      </c>
      <c r="IT26">
        <v>0.2271180486437715</v>
      </c>
      <c r="IU26">
        <v>0.11779502821893093</v>
      </c>
      <c r="IV26">
        <v>0.53810046382763099</v>
      </c>
      <c r="IW26">
        <v>0.16642762520460752</v>
      </c>
      <c r="IX26">
        <v>0.12935652579632326</v>
      </c>
      <c r="IY26">
        <v>0.4160508395141202</v>
      </c>
      <c r="IZ26">
        <v>1.8581248784899387</v>
      </c>
      <c r="JA26">
        <v>0.53783155132910188</v>
      </c>
      <c r="JB26">
        <v>0.39839726729740932</v>
      </c>
      <c r="JC26">
        <v>8.8267966808201925E-2</v>
      </c>
      <c r="JD26">
        <v>9.8187379308748698E-2</v>
      </c>
      <c r="JE26">
        <v>1.0160709107302936E-2</v>
      </c>
      <c r="JF26">
        <v>0</v>
      </c>
      <c r="JG26">
        <v>1.5290331829578663E-2</v>
      </c>
      <c r="JH26">
        <v>9.6964179472990172E-2</v>
      </c>
      <c r="JI26">
        <v>1.7499733471258851E-2</v>
      </c>
      <c r="JJ26">
        <v>9.6348280186929949E-3</v>
      </c>
      <c r="JK26">
        <v>3.2513100261215025E-2</v>
      </c>
      <c r="JL26">
        <v>0.32158501665629874</v>
      </c>
      <c r="JM26">
        <v>0.50349874458443278</v>
      </c>
      <c r="JN26">
        <v>4.1003099280672801</v>
      </c>
      <c r="JO26" s="7">
        <v>0</v>
      </c>
      <c r="JP26">
        <v>0</v>
      </c>
      <c r="JQ26">
        <v>1</v>
      </c>
      <c r="JR26">
        <v>0</v>
      </c>
      <c r="JS26">
        <v>0</v>
      </c>
      <c r="JT26">
        <v>0</v>
      </c>
      <c r="JU26">
        <v>1</v>
      </c>
      <c r="JV26" s="4">
        <v>0</v>
      </c>
    </row>
    <row r="27" spans="1:282" x14ac:dyDescent="0.25">
      <c r="A27" s="10" t="s">
        <v>29</v>
      </c>
      <c r="B27" s="7">
        <v>4</v>
      </c>
      <c r="C27" t="s">
        <v>57</v>
      </c>
      <c r="D27" s="4">
        <v>12</v>
      </c>
      <c r="E27">
        <v>2.8876008211551705E-3</v>
      </c>
      <c r="F27">
        <v>0</v>
      </c>
      <c r="G27">
        <v>0</v>
      </c>
      <c r="H27">
        <v>1.5930532637907227</v>
      </c>
      <c r="I27">
        <v>0.17485885707212961</v>
      </c>
      <c r="J27">
        <v>2.1305949598299984E-2</v>
      </c>
      <c r="K27">
        <v>4.1648525784341575E-3</v>
      </c>
      <c r="L27">
        <v>1.0119806605258784E-2</v>
      </c>
      <c r="M27">
        <v>1.7074348502641148E-3</v>
      </c>
      <c r="N27">
        <v>0.19634073513661227</v>
      </c>
      <c r="O27">
        <v>0</v>
      </c>
      <c r="P27">
        <v>1.7122046123316124</v>
      </c>
      <c r="Q27">
        <v>0.64278400674879554</v>
      </c>
      <c r="R27">
        <v>10.703419625158581</v>
      </c>
      <c r="S27">
        <v>0.68683655068669147</v>
      </c>
      <c r="T27">
        <v>7.9795574832462242</v>
      </c>
      <c r="U27">
        <v>12.613170371412593</v>
      </c>
      <c r="V27">
        <v>26.234220233717611</v>
      </c>
      <c r="W27">
        <v>2.2486283249204835</v>
      </c>
      <c r="X27">
        <v>0.14815107432396538</v>
      </c>
      <c r="Y27">
        <v>3.9667839574856381E-2</v>
      </c>
      <c r="Z27">
        <v>0</v>
      </c>
      <c r="AA27">
        <v>0</v>
      </c>
      <c r="AB27">
        <v>0</v>
      </c>
      <c r="AC27">
        <v>6.9107346907072917E-2</v>
      </c>
      <c r="AD27">
        <v>3.2016819635779554</v>
      </c>
      <c r="AE27">
        <v>0.31054656890036281</v>
      </c>
      <c r="AF27">
        <v>5.1855811599715338</v>
      </c>
      <c r="AG27">
        <v>0.25765999891642188</v>
      </c>
      <c r="AH27">
        <v>0</v>
      </c>
      <c r="AI27">
        <v>0</v>
      </c>
      <c r="AJ27">
        <v>2.4181537832349149</v>
      </c>
      <c r="AK27">
        <v>0</v>
      </c>
      <c r="AL27">
        <v>9.2420774659514093E-2</v>
      </c>
      <c r="AM27">
        <v>3.9401652947781729</v>
      </c>
      <c r="AN27">
        <v>100</v>
      </c>
      <c r="AO27">
        <v>3.7344171994481785</v>
      </c>
      <c r="AP27">
        <v>1.5953327267465627</v>
      </c>
      <c r="AQ27">
        <v>0.57065531547487947</v>
      </c>
      <c r="AR27">
        <v>9.7727244402361553</v>
      </c>
      <c r="AS27">
        <v>0.87353962017756792</v>
      </c>
      <c r="AT27">
        <v>5.8516013160079003</v>
      </c>
      <c r="AU27">
        <v>1.4537191424150664</v>
      </c>
      <c r="AV27">
        <v>5.221468961808732</v>
      </c>
      <c r="AW27">
        <v>0.62800862857761819</v>
      </c>
      <c r="AX27">
        <v>4.6082497971325864</v>
      </c>
      <c r="AY27">
        <v>0.32213337594361602</v>
      </c>
      <c r="AZ27">
        <v>9.9780574030430516E-2</v>
      </c>
      <c r="BA27">
        <v>0</v>
      </c>
      <c r="BB27">
        <v>0</v>
      </c>
      <c r="BC27">
        <v>0</v>
      </c>
      <c r="BD27">
        <v>1.2147301489054232</v>
      </c>
      <c r="BE27">
        <v>0.46695330499762477</v>
      </c>
      <c r="BF27">
        <v>4.7377884536877</v>
      </c>
      <c r="BG27">
        <v>0.53988922302770859</v>
      </c>
      <c r="BH27">
        <v>2.685810343558058</v>
      </c>
      <c r="BI27">
        <v>1.1584989352310096</v>
      </c>
      <c r="BJ27">
        <v>0.87640813266497042</v>
      </c>
      <c r="BK27">
        <v>0.9335115075615168</v>
      </c>
      <c r="BL27">
        <v>6.187204524097476</v>
      </c>
      <c r="BM27">
        <v>0.33605434614123253</v>
      </c>
      <c r="BN27">
        <v>0</v>
      </c>
      <c r="BO27">
        <v>2.2189009767276082</v>
      </c>
      <c r="BP27">
        <v>33.216773381569197</v>
      </c>
      <c r="BQ27">
        <v>2.746375097349024</v>
      </c>
      <c r="BR27">
        <v>12.904503897239801</v>
      </c>
      <c r="BS27">
        <v>2.1153213225518352</v>
      </c>
      <c r="BT27">
        <v>9.7520728157875105</v>
      </c>
      <c r="BU27">
        <v>0.58694907681098285</v>
      </c>
      <c r="BV27">
        <v>0.2461808780957033</v>
      </c>
      <c r="BW27">
        <v>0.25107012284441743</v>
      </c>
      <c r="BX27">
        <v>1.5053353154717104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0.8718422549448468</v>
      </c>
      <c r="CE27">
        <v>0.48125068779772029</v>
      </c>
      <c r="CF27">
        <v>1.2262919758168622</v>
      </c>
      <c r="CG27">
        <v>4.6086665894190615</v>
      </c>
      <c r="CH27">
        <v>40.605150305321921</v>
      </c>
      <c r="CI27">
        <v>2.5020866987499151</v>
      </c>
      <c r="CJ27">
        <v>0.34430552599477804</v>
      </c>
      <c r="CK27">
        <v>5.4609350282083073E-2</v>
      </c>
      <c r="CL27">
        <v>0.19819269472985016</v>
      </c>
      <c r="CM27">
        <v>0.56700641264023433</v>
      </c>
      <c r="CN27">
        <v>4.7029327329269011</v>
      </c>
      <c r="CO27">
        <v>1.3638276877640108</v>
      </c>
      <c r="CP27">
        <v>8.4413763768878152</v>
      </c>
      <c r="CQ27">
        <v>0.82420821172143921</v>
      </c>
      <c r="CR27">
        <v>0.51483011447398086</v>
      </c>
      <c r="CS27">
        <v>0</v>
      </c>
      <c r="CT27">
        <v>8.7326666374967582E-2</v>
      </c>
      <c r="CU27">
        <v>0.1905051120904514</v>
      </c>
      <c r="CV27">
        <v>0.58920995415484345</v>
      </c>
      <c r="CW27">
        <v>0.16564012303827999</v>
      </c>
      <c r="CX27">
        <v>0.4646026557691732</v>
      </c>
      <c r="CY27">
        <v>1.0803183546186672</v>
      </c>
      <c r="CZ27">
        <v>7.8528892908872887</v>
      </c>
      <c r="DA27">
        <v>0.93894396074449471</v>
      </c>
      <c r="DB27">
        <v>3.8338459277079733</v>
      </c>
      <c r="DC27">
        <v>0.38743783804135423</v>
      </c>
      <c r="DD27">
        <v>0.56724232479691128</v>
      </c>
      <c r="DE27">
        <v>0.80558427807991928</v>
      </c>
      <c r="DF27">
        <v>6.1036308753331889</v>
      </c>
      <c r="DG27">
        <v>0.72713767428000076</v>
      </c>
      <c r="DH27">
        <v>1.2880548689415638</v>
      </c>
      <c r="DI27">
        <v>0.52755458293898772</v>
      </c>
      <c r="DJ27">
        <v>1.6160867580975047</v>
      </c>
      <c r="DK27">
        <v>0</v>
      </c>
      <c r="DL27">
        <v>0</v>
      </c>
      <c r="DM27">
        <v>0</v>
      </c>
      <c r="DN27">
        <v>1.9157652901178766</v>
      </c>
      <c r="DO27">
        <v>0.51331367841171427</v>
      </c>
      <c r="DP27">
        <v>2.0706474719858963</v>
      </c>
      <c r="DQ27">
        <v>0.43343409153748302</v>
      </c>
      <c r="DR27">
        <v>1.5943089124865526</v>
      </c>
      <c r="DS27">
        <v>0</v>
      </c>
      <c r="DT27">
        <v>0</v>
      </c>
      <c r="DU27">
        <v>0</v>
      </c>
      <c r="DV27">
        <v>4.5776948664114801E-3</v>
      </c>
      <c r="DW27">
        <v>0.42622781758300193</v>
      </c>
      <c r="DX27">
        <v>3.0310202017857146</v>
      </c>
      <c r="DY27">
        <v>0.35472408287598739</v>
      </c>
      <c r="DZ27">
        <v>0.87485320465325478</v>
      </c>
      <c r="EA27">
        <v>0.20900702646756053</v>
      </c>
      <c r="EB27">
        <v>0</v>
      </c>
      <c r="EC27">
        <v>0</v>
      </c>
      <c r="ED27">
        <v>0.94403412045683455</v>
      </c>
      <c r="EE27">
        <v>2.1100453185971191E-2</v>
      </c>
      <c r="EF27">
        <v>0.63699038293621457</v>
      </c>
      <c r="EG27">
        <v>0.64335874380817204</v>
      </c>
      <c r="EH27">
        <v>4.3199064600812758</v>
      </c>
      <c r="EI27">
        <v>0.56371711064120278</v>
      </c>
      <c r="EJ27">
        <v>1.2559896273036395</v>
      </c>
      <c r="EK27">
        <v>0.15794393350786745</v>
      </c>
      <c r="EL27">
        <v>0.68107124904932215</v>
      </c>
      <c r="EM27">
        <v>9.6216817227473425E-2</v>
      </c>
      <c r="EN27">
        <v>0.11152910582783118</v>
      </c>
      <c r="EO27">
        <v>7.4107994997165402E-2</v>
      </c>
      <c r="EP27">
        <v>0.29646685205173601</v>
      </c>
      <c r="EQ27">
        <v>0.32402037173483278</v>
      </c>
      <c r="ER27">
        <v>2.4536069468326769</v>
      </c>
      <c r="ES27">
        <v>0.53987929745846186</v>
      </c>
      <c r="ET27">
        <v>1.4457631617948286</v>
      </c>
      <c r="EU27">
        <v>0.55651479316379415</v>
      </c>
      <c r="EV27">
        <v>2.3357712031529565</v>
      </c>
      <c r="EW27">
        <v>0.26658590548703787</v>
      </c>
      <c r="EX27">
        <v>8.2818861522933954E-2</v>
      </c>
      <c r="EY27">
        <v>5.7348463146018776E-2</v>
      </c>
      <c r="EZ27">
        <v>0.41959361789961935</v>
      </c>
      <c r="FA27">
        <v>6.9157290689917092E-2</v>
      </c>
      <c r="FB27">
        <v>0.20891897555431671</v>
      </c>
      <c r="FC27">
        <v>3.8912389363986118E-2</v>
      </c>
      <c r="FD27">
        <v>5.627859442799002E-2</v>
      </c>
      <c r="FE27">
        <v>9.303981917992693E-2</v>
      </c>
      <c r="FF27">
        <v>0.39713588058596722</v>
      </c>
      <c r="FG27">
        <v>0.12886607221238178</v>
      </c>
      <c r="FH27">
        <v>0.3568476876947434</v>
      </c>
      <c r="FI27">
        <v>0.28243665029187426</v>
      </c>
      <c r="FJ27">
        <v>2.3567256903514049</v>
      </c>
      <c r="FK27">
        <v>0.32279731800582062</v>
      </c>
      <c r="FL27">
        <v>0.10128903067352291</v>
      </c>
      <c r="FM27">
        <v>0.88234369634513254</v>
      </c>
      <c r="FN27">
        <v>4.1218656945595242</v>
      </c>
      <c r="FO27">
        <v>0.74261097770053075</v>
      </c>
      <c r="FP27">
        <v>0.2579840076789604</v>
      </c>
      <c r="FQ27">
        <v>0.31578906287912134</v>
      </c>
      <c r="FR27">
        <v>7.7914829878228925E-2</v>
      </c>
      <c r="FS27">
        <v>0.15938004981689535</v>
      </c>
      <c r="FT27">
        <v>2.0750168101264452</v>
      </c>
      <c r="FU27">
        <v>0.30460865999136943</v>
      </c>
      <c r="FV27">
        <v>0.62731009487711409</v>
      </c>
      <c r="FW27">
        <v>3.3394311518536548</v>
      </c>
      <c r="FX27">
        <v>3.6036878114273905</v>
      </c>
      <c r="FY27">
        <v>0.57274636780469501</v>
      </c>
      <c r="FZ27">
        <v>0.28224550707207896</v>
      </c>
      <c r="GA27">
        <v>3.7767826385041052E-2</v>
      </c>
      <c r="GB27">
        <v>0.27435228533988704</v>
      </c>
      <c r="GC27">
        <v>4.2831666441089822E-2</v>
      </c>
      <c r="GD27">
        <v>1.9698625338236447E-2</v>
      </c>
      <c r="GE27">
        <v>0</v>
      </c>
      <c r="GF27">
        <v>0.14347430894737287</v>
      </c>
      <c r="GG27">
        <v>0.4514528721242575</v>
      </c>
      <c r="GH27">
        <v>7.9364623186764877E-2</v>
      </c>
      <c r="GI27">
        <v>3.0329710706048181E-2</v>
      </c>
      <c r="GJ27">
        <v>6.378004686031738E-2</v>
      </c>
      <c r="GK27">
        <v>0.52994075298438315</v>
      </c>
      <c r="GL27">
        <v>9.0872391485726816</v>
      </c>
      <c r="GM27">
        <v>1.3445112024779013</v>
      </c>
      <c r="GN27">
        <v>0.25643822259496646</v>
      </c>
      <c r="GO27">
        <v>1.0134318812997249</v>
      </c>
      <c r="GP27">
        <v>3.3399747159025055</v>
      </c>
      <c r="GQ27">
        <v>0.81744147996804828</v>
      </c>
      <c r="GR27">
        <v>0.62440260453529184</v>
      </c>
      <c r="GS27">
        <v>0.11007838772148758</v>
      </c>
      <c r="GT27">
        <v>5.4318508049666078E-2</v>
      </c>
      <c r="GU27">
        <v>3.4183959849772655E-2</v>
      </c>
      <c r="GV27">
        <v>0.89863716071242528</v>
      </c>
      <c r="GW27">
        <v>0.16054253208390354</v>
      </c>
      <c r="GX27">
        <v>2.3207647768340153E-2</v>
      </c>
      <c r="GY27">
        <v>0.36576835358529058</v>
      </c>
      <c r="GZ27">
        <v>2.2566704481052287</v>
      </c>
      <c r="HA27">
        <v>0.30392715096950462</v>
      </c>
      <c r="HB27">
        <v>0.20204877788134185</v>
      </c>
      <c r="HC27">
        <v>7.197427408287288E-2</v>
      </c>
      <c r="HD27">
        <v>0.86101406540238978</v>
      </c>
      <c r="HE27">
        <v>0.20427536297370061</v>
      </c>
      <c r="HF27">
        <v>0.46002841727319094</v>
      </c>
      <c r="HG27">
        <v>0.13642682778548093</v>
      </c>
      <c r="HH27">
        <v>0.16292858950991065</v>
      </c>
      <c r="HI27">
        <v>3.207096595304345E-2</v>
      </c>
      <c r="HJ27">
        <v>0</v>
      </c>
      <c r="HK27">
        <v>3.5226210496079428E-3</v>
      </c>
      <c r="HL27">
        <v>3.7697459979814198E-2</v>
      </c>
      <c r="HM27">
        <v>0.4458435933560897</v>
      </c>
      <c r="HN27">
        <v>8.2466512495087745</v>
      </c>
      <c r="HO27">
        <v>1.3842990457956024</v>
      </c>
      <c r="HP27">
        <v>0.29919689563672996</v>
      </c>
      <c r="HQ27">
        <v>1.5068667846293293</v>
      </c>
      <c r="HR27">
        <v>2.8989782112430755</v>
      </c>
      <c r="HS27">
        <v>0.49155039646173609</v>
      </c>
      <c r="HT27">
        <v>0.45007638377341258</v>
      </c>
      <c r="HU27">
        <v>0.10301403552958259</v>
      </c>
      <c r="HV27">
        <v>6.1558487104897308E-2</v>
      </c>
      <c r="HW27">
        <v>1.0420027410436095E-2</v>
      </c>
      <c r="HX27">
        <v>0</v>
      </c>
      <c r="HY27">
        <v>0</v>
      </c>
      <c r="HZ27">
        <v>0</v>
      </c>
      <c r="IA27">
        <v>8.7809662224046271E-3</v>
      </c>
      <c r="IB27">
        <v>0.17675134485631389</v>
      </c>
      <c r="IC27">
        <v>3.8941523861281059E-2</v>
      </c>
      <c r="ID27">
        <v>5.3529362718096841E-3</v>
      </c>
      <c r="IE27">
        <v>3.3048510396543461E-2</v>
      </c>
      <c r="IF27">
        <v>0.6373736034281472</v>
      </c>
      <c r="IG27">
        <v>0.30240533709662926</v>
      </c>
      <c r="IH27">
        <v>1.0482412962446996</v>
      </c>
      <c r="II27">
        <v>0.49306777163980298</v>
      </c>
      <c r="IJ27">
        <v>1.6711240760925663</v>
      </c>
      <c r="IK27">
        <v>0.48120294292448174</v>
      </c>
      <c r="IL27">
        <v>0.32500045176344816</v>
      </c>
      <c r="IM27">
        <v>8.2431594800107158E-2</v>
      </c>
      <c r="IN27">
        <v>8.6880829254830025E-2</v>
      </c>
      <c r="IO27">
        <v>3.3051860870989602E-2</v>
      </c>
      <c r="IP27">
        <v>0.7483424299374426</v>
      </c>
      <c r="IQ27">
        <v>0.14032862128013732</v>
      </c>
      <c r="IR27">
        <v>1.1226082507973613E-2</v>
      </c>
      <c r="IS27">
        <v>2.9476241129950388E-2</v>
      </c>
      <c r="IT27">
        <v>0.2681913809576188</v>
      </c>
      <c r="IU27">
        <v>9.8877136695504284E-2</v>
      </c>
      <c r="IV27">
        <v>0.51657540470396623</v>
      </c>
      <c r="IW27">
        <v>0.17598828843822439</v>
      </c>
      <c r="IX27">
        <v>0.13034720658027163</v>
      </c>
      <c r="IY27">
        <v>0.40630044481209387</v>
      </c>
      <c r="IZ27">
        <v>1.7999834465235833</v>
      </c>
      <c r="JA27">
        <v>0.54300117583042751</v>
      </c>
      <c r="JB27">
        <v>0.3894354756091386</v>
      </c>
      <c r="JC27">
        <v>8.6531302771177376E-2</v>
      </c>
      <c r="JD27">
        <v>0.12586192055344744</v>
      </c>
      <c r="JE27">
        <v>1.8063917899237066E-2</v>
      </c>
      <c r="JF27">
        <v>0</v>
      </c>
      <c r="JG27">
        <v>9.3607238972710904E-3</v>
      </c>
      <c r="JH27">
        <v>9.3541518164797943E-2</v>
      </c>
      <c r="JI27">
        <v>1.5709300492653726E-2</v>
      </c>
      <c r="JJ27">
        <v>0</v>
      </c>
      <c r="JK27">
        <v>2.4583078768224177E-2</v>
      </c>
      <c r="JL27">
        <v>0.3242722731573015</v>
      </c>
      <c r="JM27">
        <v>0.49612294546914892</v>
      </c>
      <c r="JN27">
        <v>3.9976463198367664</v>
      </c>
      <c r="JO27" s="7">
        <v>0</v>
      </c>
      <c r="JP27">
        <v>0</v>
      </c>
      <c r="JQ27">
        <v>1</v>
      </c>
      <c r="JR27">
        <v>0</v>
      </c>
      <c r="JS27">
        <v>0</v>
      </c>
      <c r="JT27">
        <v>0</v>
      </c>
      <c r="JU27">
        <v>1</v>
      </c>
      <c r="JV27" s="4">
        <v>0</v>
      </c>
    </row>
    <row r="28" spans="1:282" x14ac:dyDescent="0.25">
      <c r="A28" s="10" t="s">
        <v>30</v>
      </c>
      <c r="B28" s="7">
        <v>4</v>
      </c>
      <c r="C28" t="s">
        <v>57</v>
      </c>
      <c r="D28" s="4">
        <v>12</v>
      </c>
      <c r="E28">
        <v>0</v>
      </c>
      <c r="F28">
        <v>0</v>
      </c>
      <c r="G28">
        <v>0</v>
      </c>
      <c r="H28">
        <v>1.4464104722553082</v>
      </c>
      <c r="I28">
        <v>0.14149535262366036</v>
      </c>
      <c r="J28">
        <v>1.3565913708945115E-2</v>
      </c>
      <c r="K28">
        <v>2.4476210904778284E-3</v>
      </c>
      <c r="L28">
        <v>5.0663829655162706E-3</v>
      </c>
      <c r="M28">
        <v>1.2315544182363225E-3</v>
      </c>
      <c r="N28">
        <v>0.17756545106096627</v>
      </c>
      <c r="O28">
        <v>0</v>
      </c>
      <c r="P28">
        <v>1.6186794034062464</v>
      </c>
      <c r="Q28">
        <v>0.54808273558766696</v>
      </c>
      <c r="R28">
        <v>11.979341432085654</v>
      </c>
      <c r="S28">
        <v>0.5637101086874361</v>
      </c>
      <c r="T28">
        <v>7.3335844405650166</v>
      </c>
      <c r="U28">
        <v>11.694316056108576</v>
      </c>
      <c r="V28">
        <v>27.09864521197095</v>
      </c>
      <c r="W28">
        <v>2.1493749145289933</v>
      </c>
      <c r="X28">
        <v>0.13436766283648477</v>
      </c>
      <c r="Y28">
        <v>2.9536436678041594E-2</v>
      </c>
      <c r="Z28">
        <v>0</v>
      </c>
      <c r="AA28">
        <v>0</v>
      </c>
      <c r="AB28">
        <v>0</v>
      </c>
      <c r="AC28">
        <v>7.0335756615757814E-3</v>
      </c>
      <c r="AD28">
        <v>3.2599237888335941</v>
      </c>
      <c r="AE28">
        <v>0.26099913329328572</v>
      </c>
      <c r="AF28">
        <v>5.6795382923157174</v>
      </c>
      <c r="AG28">
        <v>0.24991243683386669</v>
      </c>
      <c r="AH28">
        <v>0</v>
      </c>
      <c r="AI28">
        <v>0</v>
      </c>
      <c r="AJ28">
        <v>2.6178568824487543</v>
      </c>
      <c r="AK28">
        <v>0</v>
      </c>
      <c r="AL28">
        <v>0.10506179055838516</v>
      </c>
      <c r="AM28">
        <v>2.5713062788312078</v>
      </c>
      <c r="AN28">
        <v>100</v>
      </c>
      <c r="AO28">
        <v>3.7642242123436729</v>
      </c>
      <c r="AP28">
        <v>1.6452284625308813</v>
      </c>
      <c r="AQ28">
        <v>0.37631412965608707</v>
      </c>
      <c r="AR28">
        <v>11.162166964737542</v>
      </c>
      <c r="AS28">
        <v>0.83149969392290568</v>
      </c>
      <c r="AT28">
        <v>6.5066359753383116</v>
      </c>
      <c r="AU28">
        <v>1.3751051656403606</v>
      </c>
      <c r="AV28">
        <v>5.3444129851546069</v>
      </c>
      <c r="AW28">
        <v>0.56555120642920154</v>
      </c>
      <c r="AX28">
        <v>5.1913003216143112</v>
      </c>
      <c r="AY28">
        <v>0.25184500617402733</v>
      </c>
      <c r="AZ28">
        <v>0.14310513966469449</v>
      </c>
      <c r="BA28">
        <v>0</v>
      </c>
      <c r="BB28">
        <v>0</v>
      </c>
      <c r="BC28">
        <v>0</v>
      </c>
      <c r="BD28">
        <v>1.3620701775333113</v>
      </c>
      <c r="BE28">
        <v>0.36272643662824189</v>
      </c>
      <c r="BF28">
        <v>5.3066226905126417</v>
      </c>
      <c r="BG28">
        <v>0.4798462890357007</v>
      </c>
      <c r="BH28">
        <v>3.0554170746690077</v>
      </c>
      <c r="BI28">
        <v>1.1749968802390354</v>
      </c>
      <c r="BJ28">
        <v>0.92123015781454987</v>
      </c>
      <c r="BK28">
        <v>0.85969964891521455</v>
      </c>
      <c r="BL28">
        <v>7.3125573975687015</v>
      </c>
      <c r="BM28">
        <v>0.23649368383579669</v>
      </c>
      <c r="BN28">
        <v>0</v>
      </c>
      <c r="BO28">
        <v>1.6177746712121546</v>
      </c>
      <c r="BP28">
        <v>38.247966424014876</v>
      </c>
      <c r="BQ28">
        <v>2.4886688615769681</v>
      </c>
      <c r="BR28">
        <v>14.534824591145265</v>
      </c>
      <c r="BS28">
        <v>1.825433531123714</v>
      </c>
      <c r="BT28">
        <v>10.860228234155979</v>
      </c>
      <c r="BU28">
        <v>0.6035253093150682</v>
      </c>
      <c r="BV28">
        <v>0.26014812951219535</v>
      </c>
      <c r="BW28">
        <v>0.11461747976421936</v>
      </c>
      <c r="BX28">
        <v>1.3767340382453666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0.95569748335134497</v>
      </c>
      <c r="CE28">
        <v>0.386913269188635</v>
      </c>
      <c r="CF28">
        <v>1.2155366403546015</v>
      </c>
      <c r="CG28">
        <v>3.8456330269158183</v>
      </c>
      <c r="CH28">
        <v>42.781954408588369</v>
      </c>
      <c r="CI28">
        <v>2.5501567540152457</v>
      </c>
      <c r="CJ28">
        <v>0.41313276913753633</v>
      </c>
      <c r="CK28">
        <v>3.1926685265700375E-2</v>
      </c>
      <c r="CL28">
        <v>0.17033291288529653</v>
      </c>
      <c r="CM28">
        <v>0.50366862421345415</v>
      </c>
      <c r="CN28">
        <v>5.5872357029887407</v>
      </c>
      <c r="CO28">
        <v>1.2031121809529421</v>
      </c>
      <c r="CP28">
        <v>9.2519647292835501</v>
      </c>
      <c r="CQ28">
        <v>0.73555976126933775</v>
      </c>
      <c r="CR28">
        <v>0.59675797959606913</v>
      </c>
      <c r="CS28">
        <v>0</v>
      </c>
      <c r="CT28">
        <v>0.11676146361130596</v>
      </c>
      <c r="CU28">
        <v>0.12191881514046769</v>
      </c>
      <c r="CV28">
        <v>0.6156833267245313</v>
      </c>
      <c r="CW28">
        <v>0.12351730542598434</v>
      </c>
      <c r="CX28">
        <v>0.4652830721544059</v>
      </c>
      <c r="CY28">
        <v>0.85827937180545666</v>
      </c>
      <c r="CZ28">
        <v>7.5834948506379085</v>
      </c>
      <c r="DA28">
        <v>0.83438895192625862</v>
      </c>
      <c r="DB28">
        <v>4.5255206700419128</v>
      </c>
      <c r="DC28">
        <v>0.4293673999842173</v>
      </c>
      <c r="DD28">
        <v>0.6740868599849571</v>
      </c>
      <c r="DE28">
        <v>0.76508582561637739</v>
      </c>
      <c r="DF28">
        <v>7.3231719579555614</v>
      </c>
      <c r="DG28">
        <v>1.0828752804196182</v>
      </c>
      <c r="DH28">
        <v>1.2957352365470378</v>
      </c>
      <c r="DI28">
        <v>0.46016768440932804</v>
      </c>
      <c r="DJ28">
        <v>1.6121274107833952</v>
      </c>
      <c r="DK28">
        <v>0</v>
      </c>
      <c r="DL28">
        <v>0</v>
      </c>
      <c r="DM28">
        <v>0</v>
      </c>
      <c r="DN28">
        <v>2.2686523679678139</v>
      </c>
      <c r="DO28">
        <v>0.4557473686023974</v>
      </c>
      <c r="DP28">
        <v>2.294421571404536</v>
      </c>
      <c r="DQ28">
        <v>0.38675094109777758</v>
      </c>
      <c r="DR28">
        <v>1.7253317918722355</v>
      </c>
      <c r="DS28">
        <v>0</v>
      </c>
      <c r="DT28">
        <v>0</v>
      </c>
      <c r="DU28">
        <v>0</v>
      </c>
      <c r="DV28">
        <v>0</v>
      </c>
      <c r="DW28">
        <v>0.33792475323171323</v>
      </c>
      <c r="DX28">
        <v>3.1057295622629977</v>
      </c>
      <c r="DY28">
        <v>0.34514746509598965</v>
      </c>
      <c r="DZ28">
        <v>0.95206340880602625</v>
      </c>
      <c r="EA28">
        <v>0.1826711753356213</v>
      </c>
      <c r="EB28">
        <v>0</v>
      </c>
      <c r="EC28">
        <v>0</v>
      </c>
      <c r="ED28">
        <v>1.0837135171620229</v>
      </c>
      <c r="EE28">
        <v>3.8600785721270528E-2</v>
      </c>
      <c r="EF28">
        <v>0.67077566050694715</v>
      </c>
      <c r="EG28">
        <v>0.62435991544452962</v>
      </c>
      <c r="EH28">
        <v>5.0251942499158728</v>
      </c>
      <c r="EI28">
        <v>0.56550845444382647</v>
      </c>
      <c r="EJ28">
        <v>1.3376675350474987</v>
      </c>
      <c r="EK28">
        <v>4.9921397659204947E-2</v>
      </c>
      <c r="EL28">
        <v>0.6025514244946939</v>
      </c>
      <c r="EM28">
        <v>6.5684683502233623E-2</v>
      </c>
      <c r="EN28">
        <v>9.2492707158618528E-2</v>
      </c>
      <c r="EO28">
        <v>6.4837067651152269E-2</v>
      </c>
      <c r="EP28">
        <v>0.3154959006911317</v>
      </c>
      <c r="EQ28">
        <v>0.26954901388929164</v>
      </c>
      <c r="ER28">
        <v>2.9210881723715678</v>
      </c>
      <c r="ES28">
        <v>0.51133044929020421</v>
      </c>
      <c r="ET28">
        <v>1.2782271579435709</v>
      </c>
      <c r="EU28">
        <v>0.47426451671415898</v>
      </c>
      <c r="EV28">
        <v>2.5781949004244535</v>
      </c>
      <c r="EW28">
        <v>0.26377012775867054</v>
      </c>
      <c r="EX28">
        <v>8.0540323011969644E-2</v>
      </c>
      <c r="EY28">
        <v>3.6479279608191091E-2</v>
      </c>
      <c r="EZ28">
        <v>0.38527118229563601</v>
      </c>
      <c r="FA28">
        <v>6.0251246634725246E-2</v>
      </c>
      <c r="FB28">
        <v>0.18255024913346954</v>
      </c>
      <c r="FC28">
        <v>3.1855021760773677E-3</v>
      </c>
      <c r="FD28">
        <v>2.3604465985861786E-2</v>
      </c>
      <c r="FE28">
        <v>6.7490266176642638E-2</v>
      </c>
      <c r="FF28">
        <v>0.36587882595894861</v>
      </c>
      <c r="FG28">
        <v>9.7637998290117614E-2</v>
      </c>
      <c r="FH28">
        <v>0.39645057555341712</v>
      </c>
      <c r="FI28">
        <v>0.25188534485233616</v>
      </c>
      <c r="FJ28">
        <v>2.826116615634819</v>
      </c>
      <c r="FK28">
        <v>0.35550146456824189</v>
      </c>
      <c r="FL28">
        <v>9.3141657234346573E-2</v>
      </c>
      <c r="FM28">
        <v>0.75631327706047335</v>
      </c>
      <c r="FN28">
        <v>4.3574442828147193</v>
      </c>
      <c r="FO28">
        <v>0.70756030046369423</v>
      </c>
      <c r="FP28">
        <v>0.21730566459117881</v>
      </c>
      <c r="FQ28">
        <v>0.24952340272184517</v>
      </c>
      <c r="FR28">
        <v>5.0284288336368131E-2</v>
      </c>
      <c r="FS28">
        <v>0.11829274955913308</v>
      </c>
      <c r="FT28">
        <v>2.1987137319770187</v>
      </c>
      <c r="FU28">
        <v>0.32034067718741238</v>
      </c>
      <c r="FV28">
        <v>0.58548779373387616</v>
      </c>
      <c r="FW28">
        <v>3.8120857984810042</v>
      </c>
      <c r="FX28">
        <v>4.1376468608808494</v>
      </c>
      <c r="FY28">
        <v>0.60697225242639097</v>
      </c>
      <c r="FZ28">
        <v>0.27551795124789719</v>
      </c>
      <c r="GA28">
        <v>4.4065961710202793E-2</v>
      </c>
      <c r="GB28">
        <v>0.21707188419645657</v>
      </c>
      <c r="GC28">
        <v>1.4990820798675033E-2</v>
      </c>
      <c r="GD28">
        <v>2.2439048857288775E-3</v>
      </c>
      <c r="GE28">
        <v>0</v>
      </c>
      <c r="GF28">
        <v>0.11396409344962158</v>
      </c>
      <c r="GG28">
        <v>0.49446262584932804</v>
      </c>
      <c r="GH28">
        <v>8.9395147450642282E-2</v>
      </c>
      <c r="GI28">
        <v>2.5847396570569278E-2</v>
      </c>
      <c r="GJ28">
        <v>5.9537776733731174E-2</v>
      </c>
      <c r="GK28">
        <v>0.4489926270189788</v>
      </c>
      <c r="GL28">
        <v>10.717563979139317</v>
      </c>
      <c r="GM28">
        <v>1.5590134605661063</v>
      </c>
      <c r="GN28">
        <v>0.27191071676927658</v>
      </c>
      <c r="GO28">
        <v>0.95094086476849349</v>
      </c>
      <c r="GP28">
        <v>3.6442245904013433</v>
      </c>
      <c r="GQ28">
        <v>0.82216128550596423</v>
      </c>
      <c r="GR28">
        <v>0.55553099172537801</v>
      </c>
      <c r="GS28">
        <v>0.1165664681495869</v>
      </c>
      <c r="GT28">
        <v>3.3592580483532058E-2</v>
      </c>
      <c r="GU28">
        <v>1.5402781465491233E-2</v>
      </c>
      <c r="GV28">
        <v>0.74076541601999191</v>
      </c>
      <c r="GW28">
        <v>0.11529600703613517</v>
      </c>
      <c r="GX28">
        <v>3.0860220923465614E-2</v>
      </c>
      <c r="GY28">
        <v>0.34945314268171745</v>
      </c>
      <c r="GZ28">
        <v>2.6176876732467975</v>
      </c>
      <c r="HA28">
        <v>0.35495303969978798</v>
      </c>
      <c r="HB28">
        <v>0.22606382193449517</v>
      </c>
      <c r="HC28">
        <v>6.7416414785279405E-2</v>
      </c>
      <c r="HD28">
        <v>0.69043866688809341</v>
      </c>
      <c r="HE28">
        <v>0.13323959733625149</v>
      </c>
      <c r="HF28">
        <v>0.39409551293712403</v>
      </c>
      <c r="HG28">
        <v>0.10797675513346036</v>
      </c>
      <c r="HH28">
        <v>0.15501767011058332</v>
      </c>
      <c r="HI28">
        <v>2.2596187148328041E-2</v>
      </c>
      <c r="HJ28">
        <v>0</v>
      </c>
      <c r="HK28">
        <v>9.1277202517301842E-3</v>
      </c>
      <c r="HL28">
        <v>1.6954585616927465E-2</v>
      </c>
      <c r="HM28">
        <v>0.32324967152136191</v>
      </c>
      <c r="HN28">
        <v>8.497714468849507</v>
      </c>
      <c r="HO28">
        <v>1.3896490472786536</v>
      </c>
      <c r="HP28">
        <v>0.28949074354862547</v>
      </c>
      <c r="HQ28">
        <v>1.5668787066549339</v>
      </c>
      <c r="HR28">
        <v>3.278019883175082</v>
      </c>
      <c r="HS28">
        <v>0.53837201666616963</v>
      </c>
      <c r="HT28">
        <v>0.51220914636299675</v>
      </c>
      <c r="HU28">
        <v>9.1147990143686922E-2</v>
      </c>
      <c r="HV28">
        <v>6.2623649675203202E-2</v>
      </c>
      <c r="HW28">
        <v>3.915320511547641E-3</v>
      </c>
      <c r="HX28">
        <v>0</v>
      </c>
      <c r="HY28">
        <v>0</v>
      </c>
      <c r="HZ28">
        <v>0</v>
      </c>
      <c r="IA28">
        <v>5.8595240689167773E-3</v>
      </c>
      <c r="IB28">
        <v>0.1648819164334808</v>
      </c>
      <c r="IC28">
        <v>2.1494517985432612E-2</v>
      </c>
      <c r="ID28">
        <v>3.9444272123766756E-3</v>
      </c>
      <c r="IE28">
        <v>2.8074087224969849E-2</v>
      </c>
      <c r="IF28">
        <v>0.54961171275094833</v>
      </c>
      <c r="IG28">
        <v>0.24055372494279634</v>
      </c>
      <c r="IH28">
        <v>1.1013657576974711</v>
      </c>
      <c r="II28">
        <v>0.43418954359772782</v>
      </c>
      <c r="IJ28">
        <v>1.6928322088336776</v>
      </c>
      <c r="IK28">
        <v>0.45502827751534097</v>
      </c>
      <c r="IL28">
        <v>0.32937697332403015</v>
      </c>
      <c r="IM28">
        <v>5.3349513128458897E-2</v>
      </c>
      <c r="IN28">
        <v>9.2340947740653462E-2</v>
      </c>
      <c r="IO28">
        <v>2.053385883039998E-2</v>
      </c>
      <c r="IP28">
        <v>0.71566745367908324</v>
      </c>
      <c r="IQ28">
        <v>0.12717801327605155</v>
      </c>
      <c r="IR28">
        <v>9.9009010779594932E-3</v>
      </c>
      <c r="IS28">
        <v>1.0820810767115423E-2</v>
      </c>
      <c r="IT28">
        <v>0.26929769016301414</v>
      </c>
      <c r="IU28">
        <v>8.4799068240988804E-2</v>
      </c>
      <c r="IV28">
        <v>0.52818155048754534</v>
      </c>
      <c r="IW28">
        <v>0.15105537185576492</v>
      </c>
      <c r="IX28">
        <v>0.12865600013005243</v>
      </c>
      <c r="IY28">
        <v>0.30442083571683481</v>
      </c>
      <c r="IZ28">
        <v>1.7675997919746869</v>
      </c>
      <c r="JA28">
        <v>0.49953779677996624</v>
      </c>
      <c r="JB28">
        <v>0.35571831344988919</v>
      </c>
      <c r="JC28">
        <v>6.7457261229722343E-2</v>
      </c>
      <c r="JD28">
        <v>9.5757988774415645E-2</v>
      </c>
      <c r="JE28">
        <v>6.4093367792279936E-3</v>
      </c>
      <c r="JF28">
        <v>0</v>
      </c>
      <c r="JG28">
        <v>7.8082266693140787E-3</v>
      </c>
      <c r="JH28">
        <v>9.3489701681167062E-2</v>
      </c>
      <c r="JI28">
        <v>6.4347532708866565E-3</v>
      </c>
      <c r="JJ28">
        <v>1.8715705039844968E-3</v>
      </c>
      <c r="JK28">
        <v>1.4649404916275382E-2</v>
      </c>
      <c r="JL28">
        <v>0.28401419045534443</v>
      </c>
      <c r="JM28">
        <v>0.31239664627476965</v>
      </c>
      <c r="JN28">
        <v>3.9741808332208768</v>
      </c>
      <c r="JO28" s="7">
        <v>0</v>
      </c>
      <c r="JP28">
        <v>0</v>
      </c>
      <c r="JQ28">
        <v>1</v>
      </c>
      <c r="JR28">
        <v>0</v>
      </c>
      <c r="JS28">
        <v>0</v>
      </c>
      <c r="JT28">
        <v>0</v>
      </c>
      <c r="JU28">
        <v>1</v>
      </c>
      <c r="JV28" s="4">
        <v>0</v>
      </c>
    </row>
    <row r="29" spans="1:282" x14ac:dyDescent="0.25">
      <c r="A29" s="10" t="s">
        <v>31</v>
      </c>
      <c r="B29" s="7">
        <v>4</v>
      </c>
      <c r="C29" t="s">
        <v>57</v>
      </c>
      <c r="D29" s="4">
        <v>12</v>
      </c>
      <c r="E29">
        <v>0</v>
      </c>
      <c r="F29">
        <v>0</v>
      </c>
      <c r="G29">
        <v>0</v>
      </c>
      <c r="H29">
        <v>1.0859798050654379</v>
      </c>
      <c r="I29">
        <v>7.7474458661131992E-2</v>
      </c>
      <c r="J29">
        <v>6.7731282641521054E-3</v>
      </c>
      <c r="K29">
        <v>0</v>
      </c>
      <c r="L29">
        <v>8.131444797050429E-3</v>
      </c>
      <c r="M29">
        <v>0</v>
      </c>
      <c r="N29">
        <v>2.6723318347300063E-2</v>
      </c>
      <c r="O29">
        <v>0</v>
      </c>
      <c r="P29">
        <v>1.0810310589321677</v>
      </c>
      <c r="Q29">
        <v>0.10908662813783028</v>
      </c>
      <c r="R29">
        <v>12.090828201237525</v>
      </c>
      <c r="S29">
        <v>0.20500570682839925</v>
      </c>
      <c r="T29">
        <v>6.5929552618622864</v>
      </c>
      <c r="U29">
        <v>8.5696059768729054</v>
      </c>
      <c r="V29">
        <v>31.607276688473764</v>
      </c>
      <c r="W29">
        <v>2.4787438098178716</v>
      </c>
      <c r="X29">
        <v>0.13680264772027487</v>
      </c>
      <c r="Y29">
        <v>3.2067852336530915E-2</v>
      </c>
      <c r="Z29">
        <v>0</v>
      </c>
      <c r="AA29">
        <v>0</v>
      </c>
      <c r="AB29">
        <v>0</v>
      </c>
      <c r="AC29">
        <v>2.4917566731319962E-2</v>
      </c>
      <c r="AD29">
        <v>3.234480367319883</v>
      </c>
      <c r="AE29">
        <v>0.25593295745636918</v>
      </c>
      <c r="AF29">
        <v>6.1414606578421491</v>
      </c>
      <c r="AG29">
        <v>0.24570588587306116</v>
      </c>
      <c r="AH29">
        <v>0</v>
      </c>
      <c r="AI29">
        <v>0</v>
      </c>
      <c r="AJ29">
        <v>2.2344674484344189</v>
      </c>
      <c r="AK29">
        <v>0</v>
      </c>
      <c r="AL29">
        <v>0</v>
      </c>
      <c r="AM29">
        <v>2.2441902438317083</v>
      </c>
      <c r="AN29">
        <v>99.999999999999986</v>
      </c>
      <c r="AO29">
        <v>3.6536674989881948</v>
      </c>
      <c r="AP29">
        <v>1.7241324887524716</v>
      </c>
      <c r="AQ29">
        <v>0.42176358668620978</v>
      </c>
      <c r="AR29">
        <v>10.707696653366709</v>
      </c>
      <c r="AS29">
        <v>0.79235968059960715</v>
      </c>
      <c r="AT29">
        <v>6.9525855086783404</v>
      </c>
      <c r="AU29">
        <v>1.5731511956851822</v>
      </c>
      <c r="AV29">
        <v>5.4659021803101941</v>
      </c>
      <c r="AW29">
        <v>0.575815874131966</v>
      </c>
      <c r="AX29">
        <v>6.0425978001768863</v>
      </c>
      <c r="AY29">
        <v>0.35611879321934381</v>
      </c>
      <c r="AZ29">
        <v>0</v>
      </c>
      <c r="BA29">
        <v>0</v>
      </c>
      <c r="BB29">
        <v>0</v>
      </c>
      <c r="BC29">
        <v>0</v>
      </c>
      <c r="BD29">
        <v>1.0894398148515332</v>
      </c>
      <c r="BE29">
        <v>0.35186744522033059</v>
      </c>
      <c r="BF29">
        <v>5.6221300946028006</v>
      </c>
      <c r="BG29">
        <v>0.55067434493631873</v>
      </c>
      <c r="BH29">
        <v>3.2633903009625813</v>
      </c>
      <c r="BI29">
        <v>1.2258924180993496</v>
      </c>
      <c r="BJ29">
        <v>1.0322708891008301</v>
      </c>
      <c r="BK29">
        <v>0.96545972676309377</v>
      </c>
      <c r="BL29">
        <v>9.0085366600868433</v>
      </c>
      <c r="BM29">
        <v>0.36316937889014161</v>
      </c>
      <c r="BN29">
        <v>0</v>
      </c>
      <c r="BO29">
        <v>1.6452945287580147</v>
      </c>
      <c r="BP29">
        <v>41.224071955717193</v>
      </c>
      <c r="BQ29">
        <v>3.0573334771254337</v>
      </c>
      <c r="BR29">
        <v>15.935001437903875</v>
      </c>
      <c r="BS29">
        <v>2.0244360967200321</v>
      </c>
      <c r="BT29">
        <v>10.746264958153928</v>
      </c>
      <c r="BU29">
        <v>0.53739424494037291</v>
      </c>
      <c r="BV29">
        <v>0.2710136132180212</v>
      </c>
      <c r="BW29">
        <v>0.16957991014760082</v>
      </c>
      <c r="BX29">
        <v>1.2765371176645743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0.98175969757819492</v>
      </c>
      <c r="CE29">
        <v>0.3693593335510908</v>
      </c>
      <c r="CF29">
        <v>1.2288240626249514</v>
      </c>
      <c r="CG29">
        <v>4.8672358879804278</v>
      </c>
      <c r="CH29">
        <v>54.264311537310661</v>
      </c>
      <c r="CI29">
        <v>3.2663081117786334</v>
      </c>
      <c r="CJ29">
        <v>0.41948481346892236</v>
      </c>
      <c r="CK29">
        <v>1.9504705396879023E-2</v>
      </c>
      <c r="CL29">
        <v>0.17096679452274757</v>
      </c>
      <c r="CM29">
        <v>0.61496256944358829</v>
      </c>
      <c r="CN29">
        <v>6.842409106922462</v>
      </c>
      <c r="CO29">
        <v>1.4796960282229661</v>
      </c>
      <c r="CP29">
        <v>10.665383385429283</v>
      </c>
      <c r="CQ29">
        <v>0.9683693829873351</v>
      </c>
      <c r="CR29">
        <v>9.2220076233275383E-2</v>
      </c>
      <c r="CS29">
        <v>0</v>
      </c>
      <c r="CT29">
        <v>3.1462085784750467E-2</v>
      </c>
      <c r="CU29">
        <v>9.21551787646986E-2</v>
      </c>
      <c r="CV29">
        <v>0.63992831631298441</v>
      </c>
      <c r="CW29">
        <v>0.14730874715587758</v>
      </c>
      <c r="CX29">
        <v>0.55373228175986788</v>
      </c>
      <c r="CY29">
        <v>0.99695974774804996</v>
      </c>
      <c r="CZ29">
        <v>9.6276136737665947</v>
      </c>
      <c r="DA29">
        <v>1.0741507374542549</v>
      </c>
      <c r="DB29">
        <v>5.2616787319128884</v>
      </c>
      <c r="DC29">
        <v>0.47328951867502234</v>
      </c>
      <c r="DD29">
        <v>0.61787539017684079</v>
      </c>
      <c r="DE29">
        <v>0.84367436280154018</v>
      </c>
      <c r="DF29">
        <v>7.8555187420916708</v>
      </c>
      <c r="DG29">
        <v>0.81929497522907946</v>
      </c>
      <c r="DH29">
        <v>1.4536618868887632</v>
      </c>
      <c r="DI29">
        <v>0.50089320736897835</v>
      </c>
      <c r="DJ29">
        <v>1.5442965142523539</v>
      </c>
      <c r="DK29">
        <v>0</v>
      </c>
      <c r="DL29">
        <v>0</v>
      </c>
      <c r="DM29">
        <v>0</v>
      </c>
      <c r="DN29">
        <v>2.0426323916838136</v>
      </c>
      <c r="DO29">
        <v>0.56731964300762461</v>
      </c>
      <c r="DP29">
        <v>3.3130591035769652</v>
      </c>
      <c r="DQ29">
        <v>0.45516398824371729</v>
      </c>
      <c r="DR29">
        <v>1.6013649073734197</v>
      </c>
      <c r="DS29">
        <v>0</v>
      </c>
      <c r="DT29">
        <v>0</v>
      </c>
      <c r="DU29">
        <v>0</v>
      </c>
      <c r="DV29">
        <v>0</v>
      </c>
      <c r="DW29">
        <v>0.36710485843451873</v>
      </c>
      <c r="DX29">
        <v>3.7519189667404431</v>
      </c>
      <c r="DY29">
        <v>0.4181043943178897</v>
      </c>
      <c r="DZ29">
        <v>0.96681802744630485</v>
      </c>
      <c r="EA29">
        <v>0.16427814033186253</v>
      </c>
      <c r="EB29">
        <v>0</v>
      </c>
      <c r="EC29">
        <v>0</v>
      </c>
      <c r="ED29">
        <v>1.4070456420330755</v>
      </c>
      <c r="EE29">
        <v>0</v>
      </c>
      <c r="EF29">
        <v>0.66021619452087221</v>
      </c>
      <c r="EG29">
        <v>0.59423689551499914</v>
      </c>
      <c r="EH29">
        <v>4.801174212770257</v>
      </c>
      <c r="EI29">
        <v>0.52793158405118856</v>
      </c>
      <c r="EJ29">
        <v>1.3450663559072398</v>
      </c>
      <c r="EK29">
        <v>0</v>
      </c>
      <c r="EL29">
        <v>0.36502483578133121</v>
      </c>
      <c r="EM29">
        <v>4.7985653265987138E-2</v>
      </c>
      <c r="EN29">
        <v>4.9893548034657315E-2</v>
      </c>
      <c r="EO29">
        <v>0</v>
      </c>
      <c r="EP29">
        <v>0.33018854530905606</v>
      </c>
      <c r="EQ29">
        <v>0.40144909985152399</v>
      </c>
      <c r="ER29">
        <v>3.8111737963129761</v>
      </c>
      <c r="ES29">
        <v>0.64357659934697176</v>
      </c>
      <c r="ET29">
        <v>1.3261188971793825</v>
      </c>
      <c r="EU29">
        <v>0.5157071704576548</v>
      </c>
      <c r="EV29">
        <v>2.6047205290386368</v>
      </c>
      <c r="EW29">
        <v>0.24651525843747216</v>
      </c>
      <c r="EX29">
        <v>5.7677485981522794E-2</v>
      </c>
      <c r="EY29">
        <v>3.2874489253345615E-2</v>
      </c>
      <c r="EZ29">
        <v>0.40549671921603203</v>
      </c>
      <c r="FA29">
        <v>3.8575681204929053E-2</v>
      </c>
      <c r="FB29">
        <v>0.15981893585395965</v>
      </c>
      <c r="FC29">
        <v>2.18940457560277E-2</v>
      </c>
      <c r="FD29">
        <v>2.6258719881683185E-2</v>
      </c>
      <c r="FE29">
        <v>9.2025648463972098E-2</v>
      </c>
      <c r="FF29">
        <v>0.48752928012908697</v>
      </c>
      <c r="FG29">
        <v>0.12068830324636633</v>
      </c>
      <c r="FH29">
        <v>0.43443485915133073</v>
      </c>
      <c r="FI29">
        <v>0.29835875547887319</v>
      </c>
      <c r="FJ29">
        <v>3.2891301866659615</v>
      </c>
      <c r="FK29">
        <v>0.40244678367496911</v>
      </c>
      <c r="FL29">
        <v>8.6475252068306585E-2</v>
      </c>
      <c r="FM29">
        <v>0.97755898108197359</v>
      </c>
      <c r="FN29">
        <v>5.1625845354725186</v>
      </c>
      <c r="FO29">
        <v>0.77334144390907367</v>
      </c>
      <c r="FP29">
        <v>0.24250645822753614</v>
      </c>
      <c r="FQ29">
        <v>0.33232566540631936</v>
      </c>
      <c r="FR29">
        <v>6.3569038003378917E-2</v>
      </c>
      <c r="FS29">
        <v>0.15094522367484248</v>
      </c>
      <c r="FT29">
        <v>2.2407769436292364</v>
      </c>
      <c r="FU29">
        <v>0.3188911117401631</v>
      </c>
      <c r="FV29">
        <v>0.72972415136512525</v>
      </c>
      <c r="FW29">
        <v>4.54679215907362</v>
      </c>
      <c r="FX29">
        <v>4.9521786800586565</v>
      </c>
      <c r="FY29">
        <v>0.72580403829333495</v>
      </c>
      <c r="FZ29">
        <v>0.30086019758619087</v>
      </c>
      <c r="GA29">
        <v>2.6846834526243573E-2</v>
      </c>
      <c r="GB29">
        <v>0.3066070502544746</v>
      </c>
      <c r="GC29">
        <v>2.5098506357995723E-2</v>
      </c>
      <c r="GD29">
        <v>1.3384084131958102E-2</v>
      </c>
      <c r="GE29">
        <v>0</v>
      </c>
      <c r="GF29">
        <v>0.10948263924756527</v>
      </c>
      <c r="GG29">
        <v>0.50953432779008501</v>
      </c>
      <c r="GH29">
        <v>6.7027469703715342E-2</v>
      </c>
      <c r="GI29">
        <v>3.1494132931836588E-2</v>
      </c>
      <c r="GJ29">
        <v>3.4630885626505195E-2</v>
      </c>
      <c r="GK29">
        <v>0.55844986465893298</v>
      </c>
      <c r="GL29">
        <v>11.559699221679844</v>
      </c>
      <c r="GM29">
        <v>1.5734762301952914</v>
      </c>
      <c r="GN29">
        <v>0.2932112893494242</v>
      </c>
      <c r="GO29">
        <v>1.1326005175269711</v>
      </c>
      <c r="GP29">
        <v>3.9081656484001561</v>
      </c>
      <c r="GQ29">
        <v>0.83254054547567091</v>
      </c>
      <c r="GR29">
        <v>0.51359961761664352</v>
      </c>
      <c r="GS29">
        <v>7.5196527211678577E-2</v>
      </c>
      <c r="GT29">
        <v>0</v>
      </c>
      <c r="GU29">
        <v>2.3544437857416438E-2</v>
      </c>
      <c r="GV29">
        <v>0.63389713641565582</v>
      </c>
      <c r="GW29">
        <v>6.317426105072324E-2</v>
      </c>
      <c r="GX29">
        <v>3.06843058402054E-2</v>
      </c>
      <c r="GY29">
        <v>0.41832202009121811</v>
      </c>
      <c r="GZ29">
        <v>3.1599424913551304</v>
      </c>
      <c r="HA29">
        <v>0.41120792884036361</v>
      </c>
      <c r="HB29">
        <v>0.17070454673914809</v>
      </c>
      <c r="HC29">
        <v>8.3756410113494148E-2</v>
      </c>
      <c r="HD29">
        <v>0.96874118498120876</v>
      </c>
      <c r="HE29">
        <v>0.18751826089016824</v>
      </c>
      <c r="HF29">
        <v>0.34413663375718079</v>
      </c>
      <c r="HG29">
        <v>8.9586355686675195E-2</v>
      </c>
      <c r="HH29">
        <v>0.14792803143005537</v>
      </c>
      <c r="HI29">
        <v>2.4936282266797224E-2</v>
      </c>
      <c r="HJ29">
        <v>0</v>
      </c>
      <c r="HK29">
        <v>0</v>
      </c>
      <c r="HL29">
        <v>7.4047931892689423E-3</v>
      </c>
      <c r="HM29">
        <v>0.32103667180210776</v>
      </c>
      <c r="HN29">
        <v>7.748206990312501</v>
      </c>
      <c r="HO29">
        <v>1.2468671120484125</v>
      </c>
      <c r="HP29">
        <v>0.26753564028843996</v>
      </c>
      <c r="HQ29">
        <v>1.7595051178644208</v>
      </c>
      <c r="HR29">
        <v>3.7397518039615893</v>
      </c>
      <c r="HS29">
        <v>0.58884211615427873</v>
      </c>
      <c r="HT29">
        <v>0.55387596559997021</v>
      </c>
      <c r="HU29">
        <v>9.0936150545734437E-2</v>
      </c>
      <c r="HV29">
        <v>6.6501237937644439E-2</v>
      </c>
      <c r="HW29">
        <v>1.9097135192567383E-2</v>
      </c>
      <c r="HX29">
        <v>0</v>
      </c>
      <c r="HY29">
        <v>0</v>
      </c>
      <c r="HZ29">
        <v>0</v>
      </c>
      <c r="IA29">
        <v>8.375721504870131E-3</v>
      </c>
      <c r="IB29">
        <v>0.16174967604032459</v>
      </c>
      <c r="IC29">
        <v>2.7599457408368985E-2</v>
      </c>
      <c r="ID29">
        <v>0</v>
      </c>
      <c r="IE29">
        <v>2.067054439883494E-2</v>
      </c>
      <c r="IF29">
        <v>0.63680544565399377</v>
      </c>
      <c r="IG29">
        <v>0.26306348035007387</v>
      </c>
      <c r="IH29">
        <v>1.1231029995850945</v>
      </c>
      <c r="II29">
        <v>0.46955563986857696</v>
      </c>
      <c r="IJ29">
        <v>1.8453763008093118</v>
      </c>
      <c r="IK29">
        <v>0.50181792520134216</v>
      </c>
      <c r="IL29">
        <v>0.31410334486209324</v>
      </c>
      <c r="IM29">
        <v>7.0323871328679705E-2</v>
      </c>
      <c r="IN29">
        <v>9.5738425831043958E-2</v>
      </c>
      <c r="IO29">
        <v>1.7639414811766691E-2</v>
      </c>
      <c r="IP29">
        <v>0.65629291043303817</v>
      </c>
      <c r="IQ29">
        <v>0.11671976910560788</v>
      </c>
      <c r="IR29">
        <v>2.0564988702729402E-2</v>
      </c>
      <c r="IS29">
        <v>1.6769618586874889E-2</v>
      </c>
      <c r="IT29">
        <v>0.31828750808339112</v>
      </c>
      <c r="IU29">
        <v>9.1697096031140068E-2</v>
      </c>
      <c r="IV29">
        <v>0.50046777081322391</v>
      </c>
      <c r="IW29">
        <v>0.13224710052263394</v>
      </c>
      <c r="IX29">
        <v>0.10153691287642243</v>
      </c>
      <c r="IY29">
        <v>0.26852711571680865</v>
      </c>
      <c r="IZ29">
        <v>1.3964782594037424</v>
      </c>
      <c r="JA29">
        <v>0.39901565134242711</v>
      </c>
      <c r="JB29">
        <v>0.30163843973395293</v>
      </c>
      <c r="JC29">
        <v>6.7373703731872139E-2</v>
      </c>
      <c r="JD29">
        <v>8.7253980027219277E-2</v>
      </c>
      <c r="JE29">
        <v>6.8384401140539081E-3</v>
      </c>
      <c r="JF29">
        <v>0</v>
      </c>
      <c r="JG29">
        <v>8.2338236951821093E-3</v>
      </c>
      <c r="JH29">
        <v>8.2228005754851785E-2</v>
      </c>
      <c r="JI29">
        <v>0</v>
      </c>
      <c r="JJ29">
        <v>1.8674636398432257E-2</v>
      </c>
      <c r="JK29">
        <v>2.0915770874823811E-2</v>
      </c>
      <c r="JL29">
        <v>0.31785889277384854</v>
      </c>
      <c r="JM29">
        <v>0.3037290077441851</v>
      </c>
      <c r="JN29">
        <v>3.1265005870267544</v>
      </c>
      <c r="JO29" s="7">
        <v>0</v>
      </c>
      <c r="JP29">
        <v>0</v>
      </c>
      <c r="JQ29">
        <v>1</v>
      </c>
      <c r="JR29">
        <v>0</v>
      </c>
      <c r="JS29">
        <v>0</v>
      </c>
      <c r="JT29">
        <v>0</v>
      </c>
      <c r="JU29">
        <v>1</v>
      </c>
      <c r="JV29" s="4">
        <v>0</v>
      </c>
    </row>
    <row r="30" spans="1:282" x14ac:dyDescent="0.25">
      <c r="A30" s="10" t="s">
        <v>32</v>
      </c>
      <c r="B30" s="7">
        <v>4</v>
      </c>
      <c r="C30" t="s">
        <v>57</v>
      </c>
      <c r="D30" s="4">
        <v>12</v>
      </c>
      <c r="E30">
        <v>1.6671515590717947E-3</v>
      </c>
      <c r="F30">
        <v>0</v>
      </c>
      <c r="G30">
        <v>0</v>
      </c>
      <c r="H30">
        <v>1.4279325761576522</v>
      </c>
      <c r="I30">
        <v>0.12818735383192925</v>
      </c>
      <c r="J30">
        <v>1.5003247052598966E-2</v>
      </c>
      <c r="K30">
        <v>3.9536112506572481E-4</v>
      </c>
      <c r="L30">
        <v>6.0913939069918441E-3</v>
      </c>
      <c r="M30">
        <v>1.9863662311611833E-3</v>
      </c>
      <c r="N30">
        <v>0.13650336648228437</v>
      </c>
      <c r="O30">
        <v>0</v>
      </c>
      <c r="P30">
        <v>1.4159774110528667</v>
      </c>
      <c r="Q30">
        <v>0.56968914608677157</v>
      </c>
      <c r="R30">
        <v>11.775149393453782</v>
      </c>
      <c r="S30">
        <v>0.51079437627070057</v>
      </c>
      <c r="T30">
        <v>7.380300285079425</v>
      </c>
      <c r="U30">
        <v>11.627219621016128</v>
      </c>
      <c r="V30">
        <v>25.094152687218404</v>
      </c>
      <c r="W30">
        <v>2.1785689761909381</v>
      </c>
      <c r="X30">
        <v>0.12367815753448286</v>
      </c>
      <c r="Y30">
        <v>3.4764515236433799E-2</v>
      </c>
      <c r="Z30">
        <v>0</v>
      </c>
      <c r="AA30">
        <v>0</v>
      </c>
      <c r="AB30">
        <v>0</v>
      </c>
      <c r="AC30">
        <v>3.5290556981269532E-2</v>
      </c>
      <c r="AD30">
        <v>2.7246249643151859</v>
      </c>
      <c r="AE30">
        <v>0.22451097213780236</v>
      </c>
      <c r="AF30">
        <v>4.4952636330571831</v>
      </c>
      <c r="AG30">
        <v>0.21473274922909766</v>
      </c>
      <c r="AH30">
        <v>0</v>
      </c>
      <c r="AI30">
        <v>0</v>
      </c>
      <c r="AJ30">
        <v>2.986362800236094</v>
      </c>
      <c r="AK30">
        <v>0</v>
      </c>
      <c r="AL30">
        <v>0</v>
      </c>
      <c r="AM30">
        <v>3.7462719909125171</v>
      </c>
      <c r="AN30">
        <v>100</v>
      </c>
      <c r="AO30">
        <v>3.6946676956869986</v>
      </c>
      <c r="AP30">
        <v>1.4144106758679018</v>
      </c>
      <c r="AQ30">
        <v>0.46403628006604397</v>
      </c>
      <c r="AR30">
        <v>8.4617699959301724</v>
      </c>
      <c r="AS30">
        <v>0.72480857290184164</v>
      </c>
      <c r="AT30">
        <v>5.179761456504453</v>
      </c>
      <c r="AU30">
        <v>1.2638695631756376</v>
      </c>
      <c r="AV30">
        <v>4.2212983139376021</v>
      </c>
      <c r="AW30">
        <v>0.49646823497000514</v>
      </c>
      <c r="AX30">
        <v>4.5355705289536257</v>
      </c>
      <c r="AY30">
        <v>0.29600435319736157</v>
      </c>
      <c r="AZ30">
        <v>0.18084744678946793</v>
      </c>
      <c r="BA30">
        <v>0</v>
      </c>
      <c r="BB30">
        <v>0</v>
      </c>
      <c r="BC30">
        <v>0</v>
      </c>
      <c r="BD30">
        <v>0.73857188175760691</v>
      </c>
      <c r="BE30">
        <v>0.38604031636824132</v>
      </c>
      <c r="BF30">
        <v>4.1901595513904768</v>
      </c>
      <c r="BG30">
        <v>0.42280592296211789</v>
      </c>
      <c r="BH30">
        <v>2.3781779117663784</v>
      </c>
      <c r="BI30">
        <v>0.91814270826342725</v>
      </c>
      <c r="BJ30">
        <v>0.77966337433711808</v>
      </c>
      <c r="BK30">
        <v>0.82222944655305974</v>
      </c>
      <c r="BL30">
        <v>6.691443208241485</v>
      </c>
      <c r="BM30">
        <v>0.30127544757767416</v>
      </c>
      <c r="BN30">
        <v>0</v>
      </c>
      <c r="BO30">
        <v>2.0315319090411572</v>
      </c>
      <c r="BP30">
        <v>30.999982925140429</v>
      </c>
      <c r="BQ30">
        <v>2.4516341258397474</v>
      </c>
      <c r="BR30">
        <v>11.24675911505749</v>
      </c>
      <c r="BS30">
        <v>1.8112608263894376</v>
      </c>
      <c r="BT30">
        <v>8.7228106447109397</v>
      </c>
      <c r="BU30">
        <v>0.4916911052378532</v>
      </c>
      <c r="BV30">
        <v>0.20954254866263314</v>
      </c>
      <c r="BW30">
        <v>0.13780303920239131</v>
      </c>
      <c r="BX30">
        <v>1.0949956892825288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0.75502965958190238</v>
      </c>
      <c r="CE30">
        <v>0.30241666812869544</v>
      </c>
      <c r="CF30">
        <v>0.92639466252379321</v>
      </c>
      <c r="CG30">
        <v>4.4857715357236074</v>
      </c>
      <c r="CH30">
        <v>43.101801271569563</v>
      </c>
      <c r="CI30">
        <v>2.5490084847230192</v>
      </c>
      <c r="CJ30">
        <v>0.31634344446701157</v>
      </c>
      <c r="CK30">
        <v>2.4598567337151479E-2</v>
      </c>
      <c r="CL30">
        <v>0.12907984106207965</v>
      </c>
      <c r="CM30">
        <v>0.53046423300162437</v>
      </c>
      <c r="CN30">
        <v>4.682670373904072</v>
      </c>
      <c r="CO30">
        <v>1.1083416941115629</v>
      </c>
      <c r="CP30">
        <v>7.0469183155688881</v>
      </c>
      <c r="CQ30">
        <v>0.66915476605211333</v>
      </c>
      <c r="CR30">
        <v>0.30275574998298804</v>
      </c>
      <c r="CS30">
        <v>2.2146358596759997E-2</v>
      </c>
      <c r="CT30">
        <v>0</v>
      </c>
      <c r="CU30">
        <v>0.10856781664782139</v>
      </c>
      <c r="CV30">
        <v>0.47222935637866464</v>
      </c>
      <c r="CW30">
        <v>0.12265233881098857</v>
      </c>
      <c r="CX30">
        <v>0.38381733421292419</v>
      </c>
      <c r="CY30">
        <v>1.0036580174885534</v>
      </c>
      <c r="CZ30">
        <v>8.6642745023609873</v>
      </c>
      <c r="DA30">
        <v>0.94968080539093014</v>
      </c>
      <c r="DB30">
        <v>3.7118929963298313</v>
      </c>
      <c r="DC30">
        <v>0.35440274603418309</v>
      </c>
      <c r="DD30">
        <v>0.41368498262671505</v>
      </c>
      <c r="DE30">
        <v>0.68031631453086727</v>
      </c>
      <c r="DF30">
        <v>5.4540851108520361</v>
      </c>
      <c r="DG30">
        <v>0.54198284319638268</v>
      </c>
      <c r="DH30">
        <v>1.0344776600557786</v>
      </c>
      <c r="DI30">
        <v>0.41509793112569177</v>
      </c>
      <c r="DJ30">
        <v>1.2092723294220746</v>
      </c>
      <c r="DK30">
        <v>0</v>
      </c>
      <c r="DL30">
        <v>0</v>
      </c>
      <c r="DM30">
        <v>0</v>
      </c>
      <c r="DN30">
        <v>1.5059055614496752</v>
      </c>
      <c r="DO30">
        <v>0.44111005225533184</v>
      </c>
      <c r="DP30">
        <v>2.1352979407541555</v>
      </c>
      <c r="DQ30">
        <v>0.34253350085394463</v>
      </c>
      <c r="DR30">
        <v>1.2106898451358534</v>
      </c>
      <c r="DS30">
        <v>0</v>
      </c>
      <c r="DT30">
        <v>0</v>
      </c>
      <c r="DU30">
        <v>0</v>
      </c>
      <c r="DV30">
        <v>0</v>
      </c>
      <c r="DW30">
        <v>0.34827921419911179</v>
      </c>
      <c r="DX30">
        <v>2.9229768518255317</v>
      </c>
      <c r="DY30">
        <v>0.32581353406460578</v>
      </c>
      <c r="DZ30">
        <v>0.7168809009359598</v>
      </c>
      <c r="EA30">
        <v>0.13742758101019381</v>
      </c>
      <c r="EB30">
        <v>0</v>
      </c>
      <c r="EC30">
        <v>0</v>
      </c>
      <c r="ED30">
        <v>0.35409918859661943</v>
      </c>
      <c r="EE30">
        <v>0</v>
      </c>
      <c r="EF30">
        <v>0.42610378856052172</v>
      </c>
      <c r="EG30">
        <v>0.46107178446110803</v>
      </c>
      <c r="EH30">
        <v>3.4698475247832485</v>
      </c>
      <c r="EI30">
        <v>0.41092752726725468</v>
      </c>
      <c r="EJ30">
        <v>0.7834301573545881</v>
      </c>
      <c r="EK30">
        <v>2.6327408466032792E-2</v>
      </c>
      <c r="EL30">
        <v>0.36629269636975831</v>
      </c>
      <c r="EM30">
        <v>3.1649493735486749E-2</v>
      </c>
      <c r="EN30">
        <v>5.1889682612821793E-2</v>
      </c>
      <c r="EO30">
        <v>2.8582175879735539E-2</v>
      </c>
      <c r="EP30">
        <v>0.21645935287168991</v>
      </c>
      <c r="EQ30">
        <v>0.31472049894284043</v>
      </c>
      <c r="ER30">
        <v>2.5200648411057402</v>
      </c>
      <c r="ES30">
        <v>0.43979659323663395</v>
      </c>
      <c r="ET30">
        <v>1.0954457663797297</v>
      </c>
      <c r="EU30">
        <v>0.3733934399545269</v>
      </c>
      <c r="EV30">
        <v>1.6745150066511376</v>
      </c>
      <c r="EW30">
        <v>0.1720727785170893</v>
      </c>
      <c r="EX30">
        <v>3.9715523543518552E-2</v>
      </c>
      <c r="EY30">
        <v>3.1083755825406113E-2</v>
      </c>
      <c r="EZ30">
        <v>0.31761416041305324</v>
      </c>
      <c r="FA30">
        <v>4.4525920841467136E-2</v>
      </c>
      <c r="FB30">
        <v>0.11984154997453965</v>
      </c>
      <c r="FC30">
        <v>1.413846984849724E-2</v>
      </c>
      <c r="FD30">
        <v>3.6692231434326282E-2</v>
      </c>
      <c r="FE30">
        <v>5.7736252079006734E-2</v>
      </c>
      <c r="FF30">
        <v>0.2366500426511893</v>
      </c>
      <c r="FG30">
        <v>7.973850265984328E-2</v>
      </c>
      <c r="FH30">
        <v>0.29177841612103583</v>
      </c>
      <c r="FI30">
        <v>0.25037521426455467</v>
      </c>
      <c r="FJ30">
        <v>2.1138839916447987</v>
      </c>
      <c r="FK30">
        <v>0.24657470247768495</v>
      </c>
      <c r="FL30">
        <v>5.5583886674612129E-2</v>
      </c>
      <c r="FM30">
        <v>0.6377698859240003</v>
      </c>
      <c r="FN30">
        <v>2.9450899572478169</v>
      </c>
      <c r="FO30">
        <v>0.46436105374396963</v>
      </c>
      <c r="FP30">
        <v>0.1419242912520399</v>
      </c>
      <c r="FQ30">
        <v>0.17817568147680865</v>
      </c>
      <c r="FR30">
        <v>1.8289552292697096E-2</v>
      </c>
      <c r="FS30">
        <v>0.14741929539159015</v>
      </c>
      <c r="FT30">
        <v>1.7445289461833466</v>
      </c>
      <c r="FU30">
        <v>0.24564312601110769</v>
      </c>
      <c r="FV30">
        <v>0.52628090597483979</v>
      </c>
      <c r="FW30">
        <v>3.0551201016206968</v>
      </c>
      <c r="FX30">
        <v>3.2746126809294549</v>
      </c>
      <c r="FY30">
        <v>0.47180437425349647</v>
      </c>
      <c r="FZ30">
        <v>0.2105024789893519</v>
      </c>
      <c r="GA30">
        <v>1.6609681140304592E-2</v>
      </c>
      <c r="GB30">
        <v>0.21681213345316253</v>
      </c>
      <c r="GC30">
        <v>1.4029023382614324E-2</v>
      </c>
      <c r="GD30">
        <v>0</v>
      </c>
      <c r="GE30">
        <v>0</v>
      </c>
      <c r="GF30">
        <v>9.6658543882678E-2</v>
      </c>
      <c r="GG30">
        <v>0.34148432627225889</v>
      </c>
      <c r="GH30">
        <v>3.3932539099238032E-2</v>
      </c>
      <c r="GI30">
        <v>1.9407779688711893E-2</v>
      </c>
      <c r="GJ30">
        <v>4.0894388277755545E-2</v>
      </c>
      <c r="GK30">
        <v>0.44861903272302234</v>
      </c>
      <c r="GL30">
        <v>7.8393023086990068</v>
      </c>
      <c r="GM30">
        <v>1.1152672487116384</v>
      </c>
      <c r="GN30">
        <v>0.20804262381142688</v>
      </c>
      <c r="GO30">
        <v>0.83444652440689404</v>
      </c>
      <c r="GP30">
        <v>2.444621986617376</v>
      </c>
      <c r="GQ30">
        <v>0.52397636337160092</v>
      </c>
      <c r="GR30">
        <v>0.34427595612319867</v>
      </c>
      <c r="GS30">
        <v>4.9263596507507459E-2</v>
      </c>
      <c r="GT30">
        <v>0</v>
      </c>
      <c r="GU30">
        <v>2.4261844810170512E-2</v>
      </c>
      <c r="GV30">
        <v>0.48476069937637595</v>
      </c>
      <c r="GW30">
        <v>8.7995518398208725E-2</v>
      </c>
      <c r="GX30">
        <v>1.8602055088461932E-2</v>
      </c>
      <c r="GY30">
        <v>0.33317320871618405</v>
      </c>
      <c r="GZ30">
        <v>2.1102030790103909</v>
      </c>
      <c r="HA30">
        <v>0.26461739334985979</v>
      </c>
      <c r="HB30">
        <v>0.14809914944974303</v>
      </c>
      <c r="HC30">
        <v>6.0947192118603111E-2</v>
      </c>
      <c r="HD30">
        <v>0.71842409576481803</v>
      </c>
      <c r="HE30">
        <v>0.13181361589757401</v>
      </c>
      <c r="HF30">
        <v>0.19309564395198295</v>
      </c>
      <c r="HG30">
        <v>5.4874618015732742E-2</v>
      </c>
      <c r="HH30">
        <v>8.3074403250397805E-2</v>
      </c>
      <c r="HI30">
        <v>1.1983238781956887E-2</v>
      </c>
      <c r="HJ30">
        <v>0</v>
      </c>
      <c r="HK30">
        <v>0</v>
      </c>
      <c r="HL30">
        <v>8.299594484915759E-3</v>
      </c>
      <c r="HM30">
        <v>0.2830153729484346</v>
      </c>
      <c r="HN30">
        <v>5.592812770844338</v>
      </c>
      <c r="HO30">
        <v>0.90494003976859605</v>
      </c>
      <c r="HP30">
        <v>0.20182970290218347</v>
      </c>
      <c r="HQ30">
        <v>1.2322264963054479</v>
      </c>
      <c r="HR30">
        <v>2.4970443564850586</v>
      </c>
      <c r="HS30">
        <v>0.39911130379800663</v>
      </c>
      <c r="HT30">
        <v>0.34684170303919626</v>
      </c>
      <c r="HU30">
        <v>6.6958655097350203E-2</v>
      </c>
      <c r="HV30">
        <v>4.9836430823681645E-2</v>
      </c>
      <c r="HW30">
        <v>0</v>
      </c>
      <c r="HX30">
        <v>0</v>
      </c>
      <c r="HY30">
        <v>0</v>
      </c>
      <c r="HZ30">
        <v>4.5114812586164387E-4</v>
      </c>
      <c r="IA30">
        <v>5.0296395988391083E-3</v>
      </c>
      <c r="IB30">
        <v>0.12759571078441292</v>
      </c>
      <c r="IC30">
        <v>2.6176874125417804E-2</v>
      </c>
      <c r="ID30">
        <v>0</v>
      </c>
      <c r="IE30">
        <v>2.9711605014651515E-2</v>
      </c>
      <c r="IF30">
        <v>0.5005194047257987</v>
      </c>
      <c r="IG30">
        <v>0.19776400766559732</v>
      </c>
      <c r="IH30">
        <v>0.66021347372971995</v>
      </c>
      <c r="II30">
        <v>0.31675737947086063</v>
      </c>
      <c r="IJ30">
        <v>1.1181590553264547</v>
      </c>
      <c r="IK30">
        <v>0.30471500641992905</v>
      </c>
      <c r="IL30">
        <v>0.12790136635806007</v>
      </c>
      <c r="IM30">
        <v>4.3507586763231527E-2</v>
      </c>
      <c r="IN30">
        <v>4.9862502535024708E-2</v>
      </c>
      <c r="IO30">
        <v>1.3184778167788845E-2</v>
      </c>
      <c r="IP30">
        <v>0.43342954789914795</v>
      </c>
      <c r="IQ30">
        <v>8.1825604160878529E-2</v>
      </c>
      <c r="IR30">
        <v>7.6187061656062078E-3</v>
      </c>
      <c r="IS30">
        <v>1.6075473089860411E-2</v>
      </c>
      <c r="IT30">
        <v>0.19118698525309347</v>
      </c>
      <c r="IU30">
        <v>6.4542000622566514E-2</v>
      </c>
      <c r="IV30">
        <v>0.31719472282452815</v>
      </c>
      <c r="IW30">
        <v>0.10034514488755195</v>
      </c>
      <c r="IX30">
        <v>6.3342860190334027E-2</v>
      </c>
      <c r="IY30">
        <v>0.2225698670903283</v>
      </c>
      <c r="IZ30">
        <v>1.0256281958681592</v>
      </c>
      <c r="JA30">
        <v>0.29249660628386892</v>
      </c>
      <c r="JB30">
        <v>0.2137939232857996</v>
      </c>
      <c r="JC30">
        <v>4.2663811403275104E-2</v>
      </c>
      <c r="JD30">
        <v>6.0485891788365186E-2</v>
      </c>
      <c r="JE30">
        <v>1.2991358795605205E-2</v>
      </c>
      <c r="JF30">
        <v>0</v>
      </c>
      <c r="JG30">
        <v>5.7218123509796721E-3</v>
      </c>
      <c r="JH30">
        <v>5.7245947618127048E-2</v>
      </c>
      <c r="JI30">
        <v>1.2202015079640397E-2</v>
      </c>
      <c r="JJ30">
        <v>0</v>
      </c>
      <c r="JK30">
        <v>2.0887967288427133E-2</v>
      </c>
      <c r="JL30">
        <v>0.18254280021178376</v>
      </c>
      <c r="JM30">
        <v>0.25843368269658518</v>
      </c>
      <c r="JN30">
        <v>2.2664389693428779</v>
      </c>
      <c r="JO30" s="7">
        <v>0</v>
      </c>
      <c r="JP30">
        <v>0</v>
      </c>
      <c r="JQ30">
        <v>1</v>
      </c>
      <c r="JR30">
        <v>0</v>
      </c>
      <c r="JS30">
        <v>0</v>
      </c>
      <c r="JT30">
        <v>0</v>
      </c>
      <c r="JU30">
        <v>1</v>
      </c>
      <c r="JV30" s="4">
        <v>0</v>
      </c>
    </row>
    <row r="31" spans="1:282" x14ac:dyDescent="0.25">
      <c r="A31" s="10" t="s">
        <v>33</v>
      </c>
      <c r="B31" s="7">
        <v>4</v>
      </c>
      <c r="C31" t="s">
        <v>57</v>
      </c>
      <c r="D31" s="4">
        <v>12</v>
      </c>
      <c r="E31">
        <v>3.6273338161693864E-3</v>
      </c>
      <c r="F31">
        <v>0</v>
      </c>
      <c r="G31">
        <v>0</v>
      </c>
      <c r="H31">
        <v>0.90688418823828831</v>
      </c>
      <c r="I31">
        <v>3.1841484650404463E-2</v>
      </c>
      <c r="J31">
        <v>8.5603523731705641E-3</v>
      </c>
      <c r="K31">
        <v>3.0102466971905968E-3</v>
      </c>
      <c r="L31">
        <v>6.184734249173568E-3</v>
      </c>
      <c r="M31">
        <v>0</v>
      </c>
      <c r="N31">
        <v>0.16105051514256735</v>
      </c>
      <c r="O31">
        <v>0</v>
      </c>
      <c r="P31">
        <v>1.6620660286499194</v>
      </c>
      <c r="Q31">
        <v>0.37003794447723748</v>
      </c>
      <c r="R31">
        <v>14.867256411266075</v>
      </c>
      <c r="S31">
        <v>0.64441245331810182</v>
      </c>
      <c r="T31">
        <v>7.5535594094916236</v>
      </c>
      <c r="U31">
        <v>8.8811186261935315</v>
      </c>
      <c r="V31">
        <v>35.257305780965631</v>
      </c>
      <c r="W31">
        <v>2.8637139945285819</v>
      </c>
      <c r="X31">
        <v>0.17274604839328567</v>
      </c>
      <c r="Y31">
        <v>4.4082636466231943E-2</v>
      </c>
      <c r="Z31">
        <v>0</v>
      </c>
      <c r="AA31">
        <v>0</v>
      </c>
      <c r="AB31">
        <v>0</v>
      </c>
      <c r="AC31">
        <v>5.230565902055738E-2</v>
      </c>
      <c r="AD31">
        <v>4.392870532602303</v>
      </c>
      <c r="AE31">
        <v>0.36004731982718691</v>
      </c>
      <c r="AF31">
        <v>7.9239633293985907</v>
      </c>
      <c r="AG31">
        <v>0.38938032152874896</v>
      </c>
      <c r="AH31">
        <v>0</v>
      </c>
      <c r="AI31">
        <v>0.10261260208540862</v>
      </c>
      <c r="AJ31">
        <v>2.6481244495979217</v>
      </c>
      <c r="AK31">
        <v>0</v>
      </c>
      <c r="AL31">
        <v>0.4610770293424698</v>
      </c>
      <c r="AM31">
        <v>3.2921503124493765</v>
      </c>
      <c r="AN31">
        <v>99.999999999999986</v>
      </c>
      <c r="AO31">
        <v>3.7252001540399413</v>
      </c>
      <c r="AP31">
        <v>2.217585532151201</v>
      </c>
      <c r="AQ31">
        <v>0.61955990631411173</v>
      </c>
      <c r="AR31">
        <v>13.91755238982258</v>
      </c>
      <c r="AS31">
        <v>1.1470655691862632</v>
      </c>
      <c r="AT31">
        <v>8.7774035058725737</v>
      </c>
      <c r="AU31">
        <v>1.832555842150458</v>
      </c>
      <c r="AV31">
        <v>6.5614548672747821</v>
      </c>
      <c r="AW31">
        <v>0.81048077092977133</v>
      </c>
      <c r="AX31">
        <v>7.1100048633186805</v>
      </c>
      <c r="AY31">
        <v>0.40147840850118532</v>
      </c>
      <c r="AZ31">
        <v>0.21654052163189302</v>
      </c>
      <c r="BA31">
        <v>0</v>
      </c>
      <c r="BB31">
        <v>0</v>
      </c>
      <c r="BC31">
        <v>0</v>
      </c>
      <c r="BD31">
        <v>2.2890140292871428</v>
      </c>
      <c r="BE31">
        <v>0.57103618598009942</v>
      </c>
      <c r="BF31">
        <v>7.5237748179593487</v>
      </c>
      <c r="BG31">
        <v>0.72014467743488031</v>
      </c>
      <c r="BH31">
        <v>4.1436204610024694</v>
      </c>
      <c r="BI31">
        <v>1.4046288627160608</v>
      </c>
      <c r="BJ31">
        <v>1.3481890911731591</v>
      </c>
      <c r="BK31">
        <v>1.2382148033597555</v>
      </c>
      <c r="BL31">
        <v>11.871571071381931</v>
      </c>
      <c r="BM31">
        <v>0.63591553613431118</v>
      </c>
      <c r="BN31">
        <v>1.042651572392467</v>
      </c>
      <c r="BO31">
        <v>3.1065077419092249</v>
      </c>
      <c r="BP31">
        <v>47.164900308279179</v>
      </c>
      <c r="BQ31">
        <v>3.3771736207065883</v>
      </c>
      <c r="BR31">
        <v>16.506931521331197</v>
      </c>
      <c r="BS31">
        <v>2.2572945826172064</v>
      </c>
      <c r="BT31">
        <v>12.219929691540901</v>
      </c>
      <c r="BU31">
        <v>0.73005792644988754</v>
      </c>
      <c r="BV31">
        <v>0.44283013473427768</v>
      </c>
      <c r="BW31">
        <v>0.14871269403325046</v>
      </c>
      <c r="BX31">
        <v>1.7063235575120919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1.2026129299063746</v>
      </c>
      <c r="CE31">
        <v>0.51375048388282063</v>
      </c>
      <c r="CF31">
        <v>1.6113035098521697</v>
      </c>
      <c r="CG31">
        <v>5.4776748975880878</v>
      </c>
      <c r="CH31">
        <v>56.488994528066819</v>
      </c>
      <c r="CI31">
        <v>3.37862981267891</v>
      </c>
      <c r="CJ31">
        <v>0.5264951951933573</v>
      </c>
      <c r="CK31">
        <v>3.9008962084642419E-2</v>
      </c>
      <c r="CL31">
        <v>0.26490189861058561</v>
      </c>
      <c r="CM31">
        <v>0.88927790654141858</v>
      </c>
      <c r="CN31">
        <v>8.7104448002745425</v>
      </c>
      <c r="CO31">
        <v>1.6866241521736649</v>
      </c>
      <c r="CP31">
        <v>11.45865387536297</v>
      </c>
      <c r="CQ31">
        <v>1.0955083426535142</v>
      </c>
      <c r="CR31">
        <v>1.1757985681781737</v>
      </c>
      <c r="CS31">
        <v>0.11237478466864594</v>
      </c>
      <c r="CT31">
        <v>0.21256904463967768</v>
      </c>
      <c r="CU31">
        <v>0.12460809038404888</v>
      </c>
      <c r="CV31">
        <v>0.79062238327804812</v>
      </c>
      <c r="CW31">
        <v>0.16436743557887765</v>
      </c>
      <c r="CX31">
        <v>0.56090017821217864</v>
      </c>
      <c r="CY31">
        <v>1.1182968476468318</v>
      </c>
      <c r="CZ31">
        <v>9.7863487439940577</v>
      </c>
      <c r="DA31">
        <v>1.2852796166992648</v>
      </c>
      <c r="DB31">
        <v>6.5111275930690624</v>
      </c>
      <c r="DC31">
        <v>0.62642700610304602</v>
      </c>
      <c r="DD31">
        <v>0.84522084875261572</v>
      </c>
      <c r="DE31">
        <v>1.135230598952705</v>
      </c>
      <c r="DF31">
        <v>9.7972233351783728</v>
      </c>
      <c r="DG31">
        <v>1.0023900890790971</v>
      </c>
      <c r="DH31">
        <v>1.6908491219818707</v>
      </c>
      <c r="DI31">
        <v>0.56495779366997678</v>
      </c>
      <c r="DJ31">
        <v>1.6047692570397347</v>
      </c>
      <c r="DK31">
        <v>0</v>
      </c>
      <c r="DL31">
        <v>0</v>
      </c>
      <c r="DM31">
        <v>0</v>
      </c>
      <c r="DN31">
        <v>2.1463686490443239</v>
      </c>
      <c r="DO31">
        <v>0.69427332649729079</v>
      </c>
      <c r="DP31">
        <v>4.0740938670148124</v>
      </c>
      <c r="DQ31">
        <v>0.6047592544077931</v>
      </c>
      <c r="DR31">
        <v>1.9970283162225964</v>
      </c>
      <c r="DS31">
        <v>0</v>
      </c>
      <c r="DT31">
        <v>0</v>
      </c>
      <c r="DU31">
        <v>0</v>
      </c>
      <c r="DV31">
        <v>3.567900956598731E-2</v>
      </c>
      <c r="DW31">
        <v>0.53864835159149926</v>
      </c>
      <c r="DX31">
        <v>4.2270368240602316</v>
      </c>
      <c r="DY31">
        <v>0.47994212541061781</v>
      </c>
      <c r="DZ31">
        <v>1.1578121839081326</v>
      </c>
      <c r="EA31">
        <v>0.20647643488640313</v>
      </c>
      <c r="EB31">
        <v>0</v>
      </c>
      <c r="EC31">
        <v>0</v>
      </c>
      <c r="ED31">
        <v>0</v>
      </c>
      <c r="EE31">
        <v>0</v>
      </c>
      <c r="EF31">
        <v>0.61250868049074703</v>
      </c>
      <c r="EG31">
        <v>0.79460305512013474</v>
      </c>
      <c r="EH31">
        <v>6.0908007289707076</v>
      </c>
      <c r="EI31">
        <v>0.7050786180352735</v>
      </c>
      <c r="EJ31">
        <v>1.4796000888057834</v>
      </c>
      <c r="EK31">
        <v>0.22753378547163738</v>
      </c>
      <c r="EL31">
        <v>0.61200108009113008</v>
      </c>
      <c r="EM31">
        <v>9.7631523746172608E-2</v>
      </c>
      <c r="EN31">
        <v>8.7646079616292102E-2</v>
      </c>
      <c r="EO31">
        <v>5.6022167761646896E-2</v>
      </c>
      <c r="EP31">
        <v>0.33307803961014498</v>
      </c>
      <c r="EQ31">
        <v>0.53894289586698574</v>
      </c>
      <c r="ER31">
        <v>4.8517149244079141</v>
      </c>
      <c r="ES31">
        <v>0.78586093208896091</v>
      </c>
      <c r="ET31">
        <v>1.4462137404282711</v>
      </c>
      <c r="EU31">
        <v>0.38535771010838249</v>
      </c>
      <c r="EV31">
        <v>2.1907843876325765</v>
      </c>
      <c r="EW31">
        <v>0.2061277691648033</v>
      </c>
      <c r="EX31">
        <v>5.449104752145683E-2</v>
      </c>
      <c r="EY31">
        <v>4.0381970638420119E-2</v>
      </c>
      <c r="EZ31">
        <v>0.45157231274176535</v>
      </c>
      <c r="FA31">
        <v>6.6634979882236794E-2</v>
      </c>
      <c r="FB31">
        <v>0.21630799489846753</v>
      </c>
      <c r="FC31">
        <v>4.8400582371618983E-2</v>
      </c>
      <c r="FD31">
        <v>5.3006235962077201E-2</v>
      </c>
      <c r="FE31">
        <v>0</v>
      </c>
      <c r="FF31">
        <v>9.2320855739890337E-2</v>
      </c>
      <c r="FG31">
        <v>0.10823231452710297</v>
      </c>
      <c r="FH31">
        <v>0.47172973066179213</v>
      </c>
      <c r="FI31">
        <v>0.39007857063263074</v>
      </c>
      <c r="FJ31">
        <v>3.8199127775347597</v>
      </c>
      <c r="FK31">
        <v>0.45726000814921403</v>
      </c>
      <c r="FL31">
        <v>0.13716108902953325</v>
      </c>
      <c r="FM31">
        <v>0.61527066940506447</v>
      </c>
      <c r="FN31">
        <v>3.3168529139909633</v>
      </c>
      <c r="FO31">
        <v>0.63147201632913719</v>
      </c>
      <c r="FP31">
        <v>0.26382053674893541</v>
      </c>
      <c r="FQ31">
        <v>0.4245382574749329</v>
      </c>
      <c r="FR31">
        <v>0.10176226734341963</v>
      </c>
      <c r="FS31">
        <v>0.19366750858867768</v>
      </c>
      <c r="FT31">
        <v>3.3838029757734893</v>
      </c>
      <c r="FU31">
        <v>0.49028689272890141</v>
      </c>
      <c r="FV31">
        <v>0.77244719492796199</v>
      </c>
      <c r="FW31">
        <v>4.4679622654537532</v>
      </c>
      <c r="FX31">
        <v>4.1825165547697392</v>
      </c>
      <c r="FY31">
        <v>0.67288147965989109</v>
      </c>
      <c r="FZ31">
        <v>0.29603437974022501</v>
      </c>
      <c r="GA31">
        <v>4.1725056658465993E-2</v>
      </c>
      <c r="GB31">
        <v>0.28463099034356465</v>
      </c>
      <c r="GC31">
        <v>1.5053179462126202E-2</v>
      </c>
      <c r="GD31">
        <v>1.5597643609938259E-2</v>
      </c>
      <c r="GE31">
        <v>0</v>
      </c>
      <c r="GF31">
        <v>0.14760446955164275</v>
      </c>
      <c r="GG31">
        <v>0.5377559666004581</v>
      </c>
      <c r="GH31">
        <v>8.7276268481205177E-2</v>
      </c>
      <c r="GI31">
        <v>3.7454797778602507E-2</v>
      </c>
      <c r="GJ31">
        <v>9.5566325702517024E-2</v>
      </c>
      <c r="GK31">
        <v>0.67536052263795987</v>
      </c>
      <c r="GL31">
        <v>13.768541848847965</v>
      </c>
      <c r="GM31">
        <v>2.0389993358928691</v>
      </c>
      <c r="GN31">
        <v>0.33555019440859801</v>
      </c>
      <c r="GO31">
        <v>1.2250327938181989</v>
      </c>
      <c r="GP31">
        <v>4.374129145282887</v>
      </c>
      <c r="GQ31">
        <v>1.031739308849416</v>
      </c>
      <c r="GR31">
        <v>0.70104763366373835</v>
      </c>
      <c r="GS31">
        <v>0.14038340116063683</v>
      </c>
      <c r="GT31">
        <v>5.5178130153549075E-2</v>
      </c>
      <c r="GU31">
        <v>3.7207031246313818E-2</v>
      </c>
      <c r="GV31">
        <v>1.0688697616981306</v>
      </c>
      <c r="GW31">
        <v>0.16843161757387629</v>
      </c>
      <c r="GX31">
        <v>4.8597014409451147E-2</v>
      </c>
      <c r="GY31">
        <v>0.43852096151424774</v>
      </c>
      <c r="GZ31">
        <v>3.0725765576276367</v>
      </c>
      <c r="HA31">
        <v>0.44821523426582566</v>
      </c>
      <c r="HB31">
        <v>0.24004763072778018</v>
      </c>
      <c r="HC31">
        <v>8.6415250712519487E-2</v>
      </c>
      <c r="HD31">
        <v>0.81144985015817328</v>
      </c>
      <c r="HE31">
        <v>0.18604181664761368</v>
      </c>
      <c r="HF31">
        <v>0.44003662973198721</v>
      </c>
      <c r="HG31">
        <v>0.12000867742848029</v>
      </c>
      <c r="HH31">
        <v>0.14536677118979344</v>
      </c>
      <c r="HI31">
        <v>3.0090752572784846E-2</v>
      </c>
      <c r="HJ31">
        <v>0</v>
      </c>
      <c r="HK31">
        <v>1.8139755773987375E-2</v>
      </c>
      <c r="HL31">
        <v>2.302482718685854E-2</v>
      </c>
      <c r="HM31">
        <v>0.4324693436392173</v>
      </c>
      <c r="HN31">
        <v>9.6238020216111053</v>
      </c>
      <c r="HO31">
        <v>1.5604636941577428</v>
      </c>
      <c r="HP31">
        <v>0.31187730716109269</v>
      </c>
      <c r="HQ31">
        <v>1.7855834097901646</v>
      </c>
      <c r="HR31">
        <v>3.826078480317638</v>
      </c>
      <c r="HS31">
        <v>0.64217882881161925</v>
      </c>
      <c r="HT31">
        <v>0.65657883966148445</v>
      </c>
      <c r="HU31">
        <v>0.12928943351425407</v>
      </c>
      <c r="HV31">
        <v>8.2226084891078563E-2</v>
      </c>
      <c r="HW31">
        <v>9.3691829394673392E-3</v>
      </c>
      <c r="HX31">
        <v>0</v>
      </c>
      <c r="HY31">
        <v>0</v>
      </c>
      <c r="HZ31">
        <v>0</v>
      </c>
      <c r="IA31">
        <v>8.0943965286468158E-3</v>
      </c>
      <c r="IB31">
        <v>0.26012490691536494</v>
      </c>
      <c r="IC31">
        <v>5.4545885059072104E-2</v>
      </c>
      <c r="ID31">
        <v>0</v>
      </c>
      <c r="IE31">
        <v>3.9438208762574985E-2</v>
      </c>
      <c r="IF31">
        <v>0.66600051749393996</v>
      </c>
      <c r="IG31">
        <v>0.31703421475809646</v>
      </c>
      <c r="IH31">
        <v>1.3274129461668529</v>
      </c>
      <c r="II31">
        <v>0.57782829777519995</v>
      </c>
      <c r="IJ31">
        <v>1.9105065196355473</v>
      </c>
      <c r="IK31">
        <v>0.5106138501578662</v>
      </c>
      <c r="IL31">
        <v>0.26715189175792675</v>
      </c>
      <c r="IM31">
        <v>9.3053950770511012E-2</v>
      </c>
      <c r="IN31">
        <v>9.9664930110398661E-2</v>
      </c>
      <c r="IO31">
        <v>1.8583095913580285E-2</v>
      </c>
      <c r="IP31">
        <v>0.7052750397653913</v>
      </c>
      <c r="IQ31">
        <v>0.12183178229987335</v>
      </c>
      <c r="IR31">
        <v>1.2977407940478776E-2</v>
      </c>
      <c r="IS31">
        <v>2.1632824327055451E-2</v>
      </c>
      <c r="IT31">
        <v>0.28536657924907483</v>
      </c>
      <c r="IU31">
        <v>0.1088364532300671</v>
      </c>
      <c r="IV31">
        <v>0.63609077741703823</v>
      </c>
      <c r="IW31">
        <v>0.18535304466463512</v>
      </c>
      <c r="IX31">
        <v>0.13312721997372587</v>
      </c>
      <c r="IY31">
        <v>0.31353999530746601</v>
      </c>
      <c r="IZ31">
        <v>1.5874928738847665</v>
      </c>
      <c r="JA31">
        <v>0.46988019667503655</v>
      </c>
      <c r="JB31">
        <v>0.36595539489969969</v>
      </c>
      <c r="JC31">
        <v>6.934320443784095E-2</v>
      </c>
      <c r="JD31">
        <v>8.9464009247667134E-2</v>
      </c>
      <c r="JE31">
        <v>1.0890844738219654E-2</v>
      </c>
      <c r="JF31">
        <v>0</v>
      </c>
      <c r="JG31">
        <v>9.6963364258847613E-3</v>
      </c>
      <c r="JH31">
        <v>8.6276666273077326E-2</v>
      </c>
      <c r="JI31">
        <v>1.4050019181696129E-2</v>
      </c>
      <c r="JJ31">
        <v>0</v>
      </c>
      <c r="JK31">
        <v>2.5535309485157628E-2</v>
      </c>
      <c r="JL31">
        <v>0.35973522664473961</v>
      </c>
      <c r="JM31">
        <v>0.40144513120383746</v>
      </c>
      <c r="JN31">
        <v>3.8392199938887366</v>
      </c>
      <c r="JO31" s="7">
        <v>0</v>
      </c>
      <c r="JP31">
        <v>0</v>
      </c>
      <c r="JQ31">
        <v>1</v>
      </c>
      <c r="JR31">
        <v>0</v>
      </c>
      <c r="JS31">
        <v>0</v>
      </c>
      <c r="JT31">
        <v>0</v>
      </c>
      <c r="JU31">
        <v>1</v>
      </c>
      <c r="JV31" s="4">
        <v>0</v>
      </c>
    </row>
    <row r="32" spans="1:282" x14ac:dyDescent="0.25">
      <c r="A32" s="10" t="s">
        <v>34</v>
      </c>
      <c r="B32" s="7">
        <v>4</v>
      </c>
      <c r="C32" t="s">
        <v>57</v>
      </c>
      <c r="D32" s="4">
        <v>12</v>
      </c>
      <c r="E32">
        <v>0</v>
      </c>
      <c r="F32">
        <v>0</v>
      </c>
      <c r="G32">
        <v>0</v>
      </c>
      <c r="H32">
        <v>1.1255099396989612</v>
      </c>
      <c r="I32">
        <v>9.3923714116018409E-2</v>
      </c>
      <c r="J32">
        <v>1.3433359101768672E-2</v>
      </c>
      <c r="K32">
        <v>2.7162904165967277E-3</v>
      </c>
      <c r="L32">
        <v>6.8704097566462605E-3</v>
      </c>
      <c r="M32">
        <v>0</v>
      </c>
      <c r="N32">
        <v>0.13285602779332015</v>
      </c>
      <c r="O32">
        <v>0</v>
      </c>
      <c r="P32">
        <v>1.4778693626903681</v>
      </c>
      <c r="Q32">
        <v>0.26947921935833696</v>
      </c>
      <c r="R32">
        <v>13.456239120256742</v>
      </c>
      <c r="S32">
        <v>0.36164801594514639</v>
      </c>
      <c r="T32">
        <v>6.4407491613109276</v>
      </c>
      <c r="U32">
        <v>8.4628467311453797</v>
      </c>
      <c r="V32">
        <v>29.403533360675031</v>
      </c>
      <c r="W32">
        <v>2.4027055106742292</v>
      </c>
      <c r="X32">
        <v>0.15738372669712136</v>
      </c>
      <c r="Y32">
        <v>4.0167694308782483E-2</v>
      </c>
      <c r="Z32">
        <v>0</v>
      </c>
      <c r="AA32">
        <v>0</v>
      </c>
      <c r="AB32">
        <v>0</v>
      </c>
      <c r="AC32">
        <v>9.1195746545463224E-2</v>
      </c>
      <c r="AD32">
        <v>3.6983028386934635</v>
      </c>
      <c r="AE32">
        <v>0.32077692871156621</v>
      </c>
      <c r="AF32">
        <v>6.1829861598538676</v>
      </c>
      <c r="AG32">
        <v>0.33629973590654672</v>
      </c>
      <c r="AH32">
        <v>0</v>
      </c>
      <c r="AI32">
        <v>8.9816600904720378E-2</v>
      </c>
      <c r="AJ32">
        <v>3.408050696139449</v>
      </c>
      <c r="AK32">
        <v>0</v>
      </c>
      <c r="AL32">
        <v>0</v>
      </c>
      <c r="AM32">
        <v>3.4088165067640452</v>
      </c>
      <c r="AN32">
        <v>100</v>
      </c>
      <c r="AO32">
        <v>3.8587831765460097</v>
      </c>
      <c r="AP32">
        <v>1.7983436287863281</v>
      </c>
      <c r="AQ32">
        <v>0.60985130879065297</v>
      </c>
      <c r="AR32">
        <v>12.133366102616039</v>
      </c>
      <c r="AS32">
        <v>1.02657391927036</v>
      </c>
      <c r="AT32">
        <v>6.8190750146281616</v>
      </c>
      <c r="AU32">
        <v>1.6370096693206175</v>
      </c>
      <c r="AV32">
        <v>4.8988517932832298</v>
      </c>
      <c r="AW32">
        <v>0.63865739118179987</v>
      </c>
      <c r="AX32">
        <v>5.8143789887072677</v>
      </c>
      <c r="AY32">
        <v>0.40167423960180376</v>
      </c>
      <c r="AZ32">
        <v>0.26038424977643271</v>
      </c>
      <c r="BA32">
        <v>0</v>
      </c>
      <c r="BB32">
        <v>0</v>
      </c>
      <c r="BC32">
        <v>0</v>
      </c>
      <c r="BD32">
        <v>1.4247536311867048</v>
      </c>
      <c r="BE32">
        <v>0.51052030144513572</v>
      </c>
      <c r="BF32">
        <v>5.9559602590031808</v>
      </c>
      <c r="BG32">
        <v>0.62896535249940755</v>
      </c>
      <c r="BH32">
        <v>3.1827984348276188</v>
      </c>
      <c r="BI32">
        <v>1.1627902989066059</v>
      </c>
      <c r="BJ32">
        <v>1.0228372985044336</v>
      </c>
      <c r="BK32">
        <v>0.94165315984859121</v>
      </c>
      <c r="BL32">
        <v>8.1438391559877239</v>
      </c>
      <c r="BM32">
        <v>0.42635553492591055</v>
      </c>
      <c r="BN32">
        <v>0</v>
      </c>
      <c r="BO32">
        <v>2.4712255740745617</v>
      </c>
      <c r="BP32">
        <v>38.664700743470391</v>
      </c>
      <c r="BQ32">
        <v>3.2718922101828469</v>
      </c>
      <c r="BR32">
        <v>15.466592122438753</v>
      </c>
      <c r="BS32">
        <v>2.3147991130957215</v>
      </c>
      <c r="BT32">
        <v>10.471331577326421</v>
      </c>
      <c r="BU32">
        <v>0.65040751828027332</v>
      </c>
      <c r="BV32">
        <v>0.28165599334523389</v>
      </c>
      <c r="BW32">
        <v>0.16837464740663682</v>
      </c>
      <c r="BX32">
        <v>1.2717252910880728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1.0667615908190407</v>
      </c>
      <c r="CE32">
        <v>0.43435101659137004</v>
      </c>
      <c r="CF32">
        <v>1.1661440550363029</v>
      </c>
      <c r="CG32">
        <v>5.1663988520044493</v>
      </c>
      <c r="CH32">
        <v>51.649714110739524</v>
      </c>
      <c r="CI32">
        <v>3.1661958366536624</v>
      </c>
      <c r="CJ32">
        <v>0.55740404327372461</v>
      </c>
      <c r="CK32">
        <v>6.3497769368756604E-2</v>
      </c>
      <c r="CL32">
        <v>0.18912046779978051</v>
      </c>
      <c r="CM32">
        <v>0.65629947515619125</v>
      </c>
      <c r="CN32">
        <v>6.1433383890334694</v>
      </c>
      <c r="CO32">
        <v>1.4506697593525428</v>
      </c>
      <c r="CP32">
        <v>8.8832861528260008</v>
      </c>
      <c r="CQ32">
        <v>0.87226034313825296</v>
      </c>
      <c r="CR32">
        <v>0.28990583133987669</v>
      </c>
      <c r="CS32">
        <v>4.4484557294721352E-2</v>
      </c>
      <c r="CT32">
        <v>5.8496893455884769E-2</v>
      </c>
      <c r="CU32">
        <v>0.13519069139032386</v>
      </c>
      <c r="CV32">
        <v>0.66317343687628205</v>
      </c>
      <c r="CW32">
        <v>0.15821855496701692</v>
      </c>
      <c r="CX32">
        <v>0.54664762894984564</v>
      </c>
      <c r="CY32">
        <v>1.1450217522946933</v>
      </c>
      <c r="CZ32">
        <v>9.7602692121993648</v>
      </c>
      <c r="DA32">
        <v>1.1782092388650285</v>
      </c>
      <c r="DB32">
        <v>4.9345987298886529</v>
      </c>
      <c r="DC32">
        <v>0.50853613515333185</v>
      </c>
      <c r="DD32">
        <v>0.65155419288494665</v>
      </c>
      <c r="DE32">
        <v>0.82237321433204436</v>
      </c>
      <c r="DF32">
        <v>6.7616659006437025</v>
      </c>
      <c r="DG32">
        <v>0.7935430788610468</v>
      </c>
      <c r="DH32">
        <v>1.3135589077168632</v>
      </c>
      <c r="DI32">
        <v>0.55136539527504524</v>
      </c>
      <c r="DJ32">
        <v>1.4069597703565351</v>
      </c>
      <c r="DK32">
        <v>0</v>
      </c>
      <c r="DL32">
        <v>0</v>
      </c>
      <c r="DM32">
        <v>0</v>
      </c>
      <c r="DN32">
        <v>2.0243595999970756</v>
      </c>
      <c r="DO32">
        <v>0.58641024216596682</v>
      </c>
      <c r="DP32">
        <v>2.7830522014113779</v>
      </c>
      <c r="DQ32">
        <v>0.41832803829078591</v>
      </c>
      <c r="DR32">
        <v>1.5322372753075681</v>
      </c>
      <c r="DS32">
        <v>0</v>
      </c>
      <c r="DT32">
        <v>0</v>
      </c>
      <c r="DU32">
        <v>0</v>
      </c>
      <c r="DV32">
        <v>0</v>
      </c>
      <c r="DW32">
        <v>0.47010426110893666</v>
      </c>
      <c r="DX32">
        <v>3.5744760093374741</v>
      </c>
      <c r="DY32">
        <v>0.41682922682468343</v>
      </c>
      <c r="DZ32">
        <v>0.97847282312658745</v>
      </c>
      <c r="EA32">
        <v>0.21056173234341397</v>
      </c>
      <c r="EB32">
        <v>0</v>
      </c>
      <c r="EC32">
        <v>0</v>
      </c>
      <c r="ED32">
        <v>0.34434726791674808</v>
      </c>
      <c r="EE32">
        <v>0</v>
      </c>
      <c r="EF32">
        <v>0.56840605654849763</v>
      </c>
      <c r="EG32">
        <v>0.64291292195270111</v>
      </c>
      <c r="EH32">
        <v>4.5036478651877845</v>
      </c>
      <c r="EI32">
        <v>0.51638667820730444</v>
      </c>
      <c r="EJ32">
        <v>1.050619414643051</v>
      </c>
      <c r="EK32">
        <v>1.0906225776345053E-2</v>
      </c>
      <c r="EL32">
        <v>0.37959433016108479</v>
      </c>
      <c r="EM32">
        <v>4.2129938217227776E-2</v>
      </c>
      <c r="EN32">
        <v>8.7358911070182038E-2</v>
      </c>
      <c r="EO32">
        <v>1.455108239968006E-2</v>
      </c>
      <c r="EP32">
        <v>0.31796879105466258</v>
      </c>
      <c r="EQ32">
        <v>0.36570772070400204</v>
      </c>
      <c r="ER32">
        <v>2.844291527824069</v>
      </c>
      <c r="ES32">
        <v>0.55728948066518191</v>
      </c>
      <c r="ET32">
        <v>1.3132301518495988</v>
      </c>
      <c r="EU32">
        <v>0.49602790864562701</v>
      </c>
      <c r="EV32">
        <v>2.2180100100324363</v>
      </c>
      <c r="EW32">
        <v>0.27098157260716932</v>
      </c>
      <c r="EX32">
        <v>6.4368765270531134E-2</v>
      </c>
      <c r="EY32">
        <v>5.1609152171211203E-2</v>
      </c>
      <c r="EZ32">
        <v>0.48118491277180164</v>
      </c>
      <c r="FA32">
        <v>8.6075113622643432E-2</v>
      </c>
      <c r="FB32">
        <v>0.17371032147499896</v>
      </c>
      <c r="FC32">
        <v>2.6241052140172225E-2</v>
      </c>
      <c r="FD32">
        <v>4.339343478727694E-2</v>
      </c>
      <c r="FE32">
        <v>8.4761927819386199E-2</v>
      </c>
      <c r="FF32">
        <v>0.34082552096781665</v>
      </c>
      <c r="FG32">
        <v>0.12446641192194846</v>
      </c>
      <c r="FH32">
        <v>0.40902906686373852</v>
      </c>
      <c r="FI32">
        <v>0.29844126524425024</v>
      </c>
      <c r="FJ32">
        <v>2.6897888546924893</v>
      </c>
      <c r="FK32">
        <v>0.35820944838256813</v>
      </c>
      <c r="FL32">
        <v>0.10092822199783459</v>
      </c>
      <c r="FM32">
        <v>0.82173720641889691</v>
      </c>
      <c r="FN32">
        <v>3.7044563634806988</v>
      </c>
      <c r="FO32">
        <v>0.64573093086614819</v>
      </c>
      <c r="FP32">
        <v>0.20727652390446527</v>
      </c>
      <c r="FQ32">
        <v>0.27347167519892007</v>
      </c>
      <c r="FR32">
        <v>6.722817915046142E-2</v>
      </c>
      <c r="FS32">
        <v>0.17377290718078101</v>
      </c>
      <c r="FT32">
        <v>2.154849100365094</v>
      </c>
      <c r="FU32">
        <v>0.33043500450608965</v>
      </c>
      <c r="FV32">
        <v>0.72427160860663875</v>
      </c>
      <c r="FW32">
        <v>4.0473878007273454</v>
      </c>
      <c r="FX32">
        <v>4.3162707596495942</v>
      </c>
      <c r="FY32">
        <v>0.66548506586044309</v>
      </c>
      <c r="FZ32">
        <v>0.26986604526642943</v>
      </c>
      <c r="GA32">
        <v>4.6994847824728674E-2</v>
      </c>
      <c r="GB32">
        <v>0.3215218726694547</v>
      </c>
      <c r="GC32">
        <v>2.435420075039069E-2</v>
      </c>
      <c r="GD32">
        <v>1.9013936909784167E-2</v>
      </c>
      <c r="GE32">
        <v>0</v>
      </c>
      <c r="GF32">
        <v>0.11494402560334754</v>
      </c>
      <c r="GG32">
        <v>0.42162932723401003</v>
      </c>
      <c r="GH32">
        <v>7.0995289895741109E-2</v>
      </c>
      <c r="GI32">
        <v>4.36681659619843E-2</v>
      </c>
      <c r="GJ32">
        <v>7.447348126663525E-2</v>
      </c>
      <c r="GK32">
        <v>0.55036871215084637</v>
      </c>
      <c r="GL32">
        <v>9.984447634197668</v>
      </c>
      <c r="GM32">
        <v>1.4641245827734535</v>
      </c>
      <c r="GN32">
        <v>0.26253417126736889</v>
      </c>
      <c r="GO32">
        <v>1.0924086626164862</v>
      </c>
      <c r="GP32">
        <v>3.1452881880298844</v>
      </c>
      <c r="GQ32">
        <v>0.71936706833105313</v>
      </c>
      <c r="GR32">
        <v>0.41817253966671775</v>
      </c>
      <c r="GS32">
        <v>5.3331013613352851E-2</v>
      </c>
      <c r="GT32">
        <v>5.1538124596711534E-3</v>
      </c>
      <c r="GU32">
        <v>3.6413244015234762E-2</v>
      </c>
      <c r="GV32">
        <v>0.9083214757568282</v>
      </c>
      <c r="GW32">
        <v>0.15901566161481492</v>
      </c>
      <c r="GX32">
        <v>4.6615130201421509E-2</v>
      </c>
      <c r="GY32">
        <v>0.44392205597709056</v>
      </c>
      <c r="GZ32">
        <v>2.7858261201940477</v>
      </c>
      <c r="HA32">
        <v>0.38939584901634283</v>
      </c>
      <c r="HB32">
        <v>0.20003464347553615</v>
      </c>
      <c r="HC32">
        <v>7.0963019667184338E-2</v>
      </c>
      <c r="HD32">
        <v>1.0138279716409706</v>
      </c>
      <c r="HE32">
        <v>0.17728680598088856</v>
      </c>
      <c r="HF32">
        <v>0.27677709005162138</v>
      </c>
      <c r="HG32">
        <v>7.9466786465675315E-2</v>
      </c>
      <c r="HH32">
        <v>0.10162317045849066</v>
      </c>
      <c r="HI32">
        <v>1.8807716514682236E-2</v>
      </c>
      <c r="HJ32">
        <v>0</v>
      </c>
      <c r="HK32">
        <v>1.0858916786166602E-2</v>
      </c>
      <c r="HL32">
        <v>2.2642793103403103E-2</v>
      </c>
      <c r="HM32">
        <v>0.44611494920064559</v>
      </c>
      <c r="HN32">
        <v>8.4406633298528284</v>
      </c>
      <c r="HO32">
        <v>1.4010559305622909</v>
      </c>
      <c r="HP32">
        <v>0.29011736508164293</v>
      </c>
      <c r="HQ32">
        <v>1.5093124883837101</v>
      </c>
      <c r="HR32">
        <v>3.2040395005310991</v>
      </c>
      <c r="HS32">
        <v>0.54388982606332448</v>
      </c>
      <c r="HT32">
        <v>0.47851208653316107</v>
      </c>
      <c r="HU32">
        <v>0.10225041114573116</v>
      </c>
      <c r="HV32">
        <v>5.8354299187249298E-2</v>
      </c>
      <c r="HW32">
        <v>8.0563179974803174E-3</v>
      </c>
      <c r="HX32">
        <v>0</v>
      </c>
      <c r="HY32">
        <v>0</v>
      </c>
      <c r="HZ32">
        <v>1.3104693524645774E-3</v>
      </c>
      <c r="IA32">
        <v>0</v>
      </c>
      <c r="IB32">
        <v>0.19462143060453746</v>
      </c>
      <c r="IC32">
        <v>5.190550479752188E-2</v>
      </c>
      <c r="ID32">
        <v>0</v>
      </c>
      <c r="IE32">
        <v>4.2685207550454976E-2</v>
      </c>
      <c r="IF32">
        <v>0.70983588078529558</v>
      </c>
      <c r="IG32">
        <v>0.28999169560767807</v>
      </c>
      <c r="IH32">
        <v>0.94164567396961463</v>
      </c>
      <c r="II32">
        <v>0.39643749776318415</v>
      </c>
      <c r="IJ32">
        <v>1.3997066421192799</v>
      </c>
      <c r="IK32">
        <v>0.41624124486824882</v>
      </c>
      <c r="IL32">
        <v>0.17776593963884024</v>
      </c>
      <c r="IM32">
        <v>6.3953787645840976E-2</v>
      </c>
      <c r="IN32">
        <v>8.4615193460655908E-2</v>
      </c>
      <c r="IO32">
        <v>1.7949115645174853E-2</v>
      </c>
      <c r="IP32">
        <v>0.71345516164996581</v>
      </c>
      <c r="IQ32">
        <v>0.12171995211271167</v>
      </c>
      <c r="IR32">
        <v>2.2143070476446005E-2</v>
      </c>
      <c r="IS32">
        <v>2.4526264876525199E-2</v>
      </c>
      <c r="IT32">
        <v>0.25625643250523361</v>
      </c>
      <c r="IU32">
        <v>9.4253860887637167E-2</v>
      </c>
      <c r="IV32">
        <v>0.411901269267958</v>
      </c>
      <c r="IW32">
        <v>0.12058672515258917</v>
      </c>
      <c r="IX32">
        <v>9.3351387448508391E-2</v>
      </c>
      <c r="IY32">
        <v>0.22415307092455436</v>
      </c>
      <c r="IZ32">
        <v>1.0071334948660755</v>
      </c>
      <c r="JA32">
        <v>0.28335879023822302</v>
      </c>
      <c r="JB32">
        <v>0.25895590217603021</v>
      </c>
      <c r="JC32">
        <v>5.713994054263706E-2</v>
      </c>
      <c r="JD32">
        <v>8.9675193472928391E-2</v>
      </c>
      <c r="JE32">
        <v>9.9795675950952543E-3</v>
      </c>
      <c r="JF32">
        <v>0</v>
      </c>
      <c r="JG32">
        <v>1.6236306190411248E-2</v>
      </c>
      <c r="JH32">
        <v>9.1232330066582323E-2</v>
      </c>
      <c r="JI32">
        <v>1.1747842423274795E-2</v>
      </c>
      <c r="JJ32">
        <v>3.9520250179400258E-3</v>
      </c>
      <c r="JK32">
        <v>2.1160344205185293E-2</v>
      </c>
      <c r="JL32">
        <v>0.26085087956025005</v>
      </c>
      <c r="JM32">
        <v>0.29136646356948998</v>
      </c>
      <c r="JN32">
        <v>2.2661882852234267</v>
      </c>
      <c r="JO32" s="7">
        <v>0</v>
      </c>
      <c r="JP32">
        <v>0</v>
      </c>
      <c r="JQ32">
        <v>1</v>
      </c>
      <c r="JR32">
        <v>0</v>
      </c>
      <c r="JS32">
        <v>0</v>
      </c>
      <c r="JT32">
        <v>0</v>
      </c>
      <c r="JU32">
        <v>1</v>
      </c>
      <c r="JV32" s="4">
        <v>0</v>
      </c>
    </row>
    <row r="33" spans="1:282" x14ac:dyDescent="0.25">
      <c r="A33" s="14" t="s">
        <v>35</v>
      </c>
      <c r="B33" s="15">
        <v>4</v>
      </c>
      <c r="C33" s="16" t="s">
        <v>57</v>
      </c>
      <c r="D33" s="23">
        <v>15</v>
      </c>
      <c r="E33" s="16">
        <v>0</v>
      </c>
      <c r="F33" s="16">
        <v>0</v>
      </c>
      <c r="G33" s="16">
        <v>7.7672190883495132E-3</v>
      </c>
      <c r="H33" s="16">
        <v>1.2117336500988507</v>
      </c>
      <c r="I33" s="16">
        <v>0.1592413108671159</v>
      </c>
      <c r="J33" s="16">
        <v>7.4164526324705651E-3</v>
      </c>
      <c r="K33" s="16">
        <v>1.7674852549580877E-3</v>
      </c>
      <c r="L33" s="16">
        <v>0</v>
      </c>
      <c r="M33" s="16">
        <v>0</v>
      </c>
      <c r="N33" s="16">
        <v>4.9922336638046821E-2</v>
      </c>
      <c r="O33" s="16">
        <v>1.5515263869866538E-2</v>
      </c>
      <c r="P33" s="16">
        <v>1.0815536070744043</v>
      </c>
      <c r="Q33" s="16">
        <v>0.39309299752214116</v>
      </c>
      <c r="R33" s="16">
        <v>1.4915228977414239</v>
      </c>
      <c r="S33" s="16">
        <v>0.27278988213460043</v>
      </c>
      <c r="T33" s="16">
        <v>3.8340425854215376</v>
      </c>
      <c r="U33" s="16">
        <v>7.8848694041449612</v>
      </c>
      <c r="V33" s="16">
        <v>6.11761224587966</v>
      </c>
      <c r="W33" s="16">
        <v>0.82819315035312813</v>
      </c>
      <c r="X33" s="16">
        <v>4.2620011313419387E-2</v>
      </c>
      <c r="Y33" s="16">
        <v>1.3162233243391623E-2</v>
      </c>
      <c r="Z33" s="16">
        <v>1.357442273115699E-2</v>
      </c>
      <c r="AA33" s="16">
        <v>1.1423319110500185E-3</v>
      </c>
      <c r="AB33" s="16">
        <v>0.37536900836259945</v>
      </c>
      <c r="AC33" s="16">
        <v>8.5306362108306985E-2</v>
      </c>
      <c r="AD33" s="16">
        <v>1.7983636072166946</v>
      </c>
      <c r="AE33" s="16">
        <v>0.18594051253334676</v>
      </c>
      <c r="AF33" s="16">
        <v>2.7219788627801234</v>
      </c>
      <c r="AG33" s="16">
        <v>0.15266529840964813</v>
      </c>
      <c r="AH33" s="16">
        <v>0.45277100384628322</v>
      </c>
      <c r="AI33" s="16">
        <v>0.64808208790989597</v>
      </c>
      <c r="AJ33" s="16">
        <v>0.84354711749131017</v>
      </c>
      <c r="AK33" s="16">
        <v>0.2885557270102303</v>
      </c>
      <c r="AL33" s="16">
        <v>0.56968339824406489</v>
      </c>
      <c r="AM33" s="16">
        <v>7.2310427677449249</v>
      </c>
      <c r="AN33" s="16">
        <v>100</v>
      </c>
      <c r="AO33" s="16">
        <v>3.7578120617214008</v>
      </c>
      <c r="AP33" s="16">
        <v>1.2851734338283682</v>
      </c>
      <c r="AQ33" s="16">
        <v>0.70382819886931414</v>
      </c>
      <c r="AR33" s="16">
        <v>6.4171906080619641</v>
      </c>
      <c r="AS33" s="16">
        <v>0.6691972844904247</v>
      </c>
      <c r="AT33" s="16">
        <v>3.4085016566425406</v>
      </c>
      <c r="AU33" s="16">
        <v>0.71807517394121034</v>
      </c>
      <c r="AV33" s="16">
        <v>2.3846473856591293</v>
      </c>
      <c r="AW33" s="16">
        <v>0.38509010173919334</v>
      </c>
      <c r="AX33" s="16">
        <v>2.1350436616526518</v>
      </c>
      <c r="AY33" s="16">
        <v>0.16955045159359702</v>
      </c>
      <c r="AZ33" s="16">
        <v>0.31736542726993577</v>
      </c>
      <c r="BA33" s="16">
        <v>1.0680343690177253E-3</v>
      </c>
      <c r="BB33" s="16">
        <v>1.1274392766044783</v>
      </c>
      <c r="BC33" s="16">
        <v>0.38596466104270954</v>
      </c>
      <c r="BD33" s="16">
        <v>1.9571354000915029</v>
      </c>
      <c r="BE33" s="16">
        <v>0.84282750744750534</v>
      </c>
      <c r="BF33" s="16">
        <v>5.0271186290691903</v>
      </c>
      <c r="BG33" s="16">
        <v>0.73444432478174948</v>
      </c>
      <c r="BH33" s="16">
        <v>2.8802424001437408</v>
      </c>
      <c r="BI33" s="16">
        <v>0.64692590762364954</v>
      </c>
      <c r="BJ33" s="16">
        <v>1.0065662052151365</v>
      </c>
      <c r="BK33" s="16">
        <v>0.99032272093457641</v>
      </c>
      <c r="BL33" s="16">
        <v>4.6954774697894246</v>
      </c>
      <c r="BM33" s="16">
        <v>0</v>
      </c>
      <c r="BN33" s="16">
        <v>0</v>
      </c>
      <c r="BO33" s="16">
        <v>1.9605115199368865</v>
      </c>
      <c r="BP33" s="16">
        <v>14.108889986901037</v>
      </c>
      <c r="BQ33" s="16">
        <v>1.583730615295333</v>
      </c>
      <c r="BR33" s="16">
        <v>4.532976448768836</v>
      </c>
      <c r="BS33" s="16">
        <v>3.0749793046011944</v>
      </c>
      <c r="BT33" s="16">
        <v>9.6622163530242933</v>
      </c>
      <c r="BU33" s="16">
        <v>0.63116345929894047</v>
      </c>
      <c r="BV33" s="16">
        <v>0.27109433194116561</v>
      </c>
      <c r="BW33" s="16">
        <v>0.38989444947989643</v>
      </c>
      <c r="BX33" s="16">
        <v>1.5386486807738251</v>
      </c>
      <c r="BY33" s="16">
        <v>1.0568774850769844</v>
      </c>
      <c r="BZ33" s="16">
        <v>3.7674808643452113</v>
      </c>
      <c r="CA33" s="16">
        <v>2.0528822736516252</v>
      </c>
      <c r="CB33" s="16">
        <v>6.4461756368301684</v>
      </c>
      <c r="CC33" s="16">
        <v>0.68287145518555348</v>
      </c>
      <c r="CD33" s="16">
        <v>0.29230918863327482</v>
      </c>
      <c r="CE33" s="16">
        <v>0.13310768877114415</v>
      </c>
      <c r="CF33" s="16">
        <v>0.54962433756999396</v>
      </c>
      <c r="CG33" s="16">
        <v>3.9804976184727763</v>
      </c>
      <c r="CH33" s="16">
        <v>18.103888430426935</v>
      </c>
      <c r="CI33" s="16">
        <v>1.1303174894601808</v>
      </c>
      <c r="CJ33" s="16">
        <v>0.16665711264276739</v>
      </c>
      <c r="CK33" s="16">
        <v>4.5414625436727044E-2</v>
      </c>
      <c r="CL33" s="16">
        <v>0.17113526337822582</v>
      </c>
      <c r="CM33" s="16">
        <v>1.8939950171492552</v>
      </c>
      <c r="CN33" s="16">
        <v>7.2596115910551031</v>
      </c>
      <c r="CO33" s="16">
        <v>1.0295176545501592</v>
      </c>
      <c r="CP33" s="16">
        <v>2.2106727213914925</v>
      </c>
      <c r="CQ33" s="16">
        <v>0.12092626756350532</v>
      </c>
      <c r="CR33" s="16">
        <v>0</v>
      </c>
      <c r="CS33" s="16">
        <v>0</v>
      </c>
      <c r="CT33" s="16">
        <v>0</v>
      </c>
      <c r="CU33" s="16">
        <v>0.11100034658369054</v>
      </c>
      <c r="CV33" s="16">
        <v>0.46196167681272593</v>
      </c>
      <c r="CW33" s="16">
        <v>0.10561898179345043</v>
      </c>
      <c r="CX33" s="16">
        <v>0.29919866390185906</v>
      </c>
      <c r="CY33" s="16">
        <v>0.87162510531113957</v>
      </c>
      <c r="CZ33" s="16">
        <v>2.7789368829229963</v>
      </c>
      <c r="DA33" s="16">
        <v>1.6885015667985204</v>
      </c>
      <c r="DB33" s="16">
        <v>5.4008786988091533</v>
      </c>
      <c r="DC33" s="16">
        <v>0.54935145116007755</v>
      </c>
      <c r="DD33" s="16">
        <v>0.41480878285521888</v>
      </c>
      <c r="DE33" s="16">
        <v>1.1868832928826882</v>
      </c>
      <c r="DF33" s="16">
        <v>4.0428995187603638</v>
      </c>
      <c r="DG33" s="16">
        <v>0.43603813803685243</v>
      </c>
      <c r="DH33" s="16">
        <v>0.14839992729166318</v>
      </c>
      <c r="DI33" s="16">
        <v>0.13818734065377483</v>
      </c>
      <c r="DJ33" s="16">
        <v>0.37773349451979177</v>
      </c>
      <c r="DK33" s="16">
        <v>0</v>
      </c>
      <c r="DL33" s="16">
        <v>0</v>
      </c>
      <c r="DM33" s="16">
        <v>8.6761313175094584E-2</v>
      </c>
      <c r="DN33" s="16">
        <v>1.148559990333277</v>
      </c>
      <c r="DO33" s="16">
        <v>1.060878691066389</v>
      </c>
      <c r="DP33" s="16">
        <v>3.143001790270564</v>
      </c>
      <c r="DQ33" s="16">
        <v>0.55494757265926498</v>
      </c>
      <c r="DR33" s="16">
        <v>0.81543260559168229</v>
      </c>
      <c r="DS33" s="16">
        <v>0</v>
      </c>
      <c r="DT33" s="16">
        <v>0</v>
      </c>
      <c r="DU33" s="16">
        <v>0</v>
      </c>
      <c r="DV33" s="16">
        <v>0</v>
      </c>
      <c r="DW33" s="16">
        <v>0.3487122512135804</v>
      </c>
      <c r="DX33" s="16">
        <v>1.2467260896252901</v>
      </c>
      <c r="DY33" s="16">
        <v>0.27465009216321562</v>
      </c>
      <c r="DZ33" s="16">
        <v>0.51935290705976134</v>
      </c>
      <c r="EA33" s="16">
        <v>8.9831115271718748E-2</v>
      </c>
      <c r="EB33" s="16">
        <v>0</v>
      </c>
      <c r="EC33" s="16">
        <v>0.12525696555139196</v>
      </c>
      <c r="ED33" s="16">
        <v>0.69770389673372146</v>
      </c>
      <c r="EE33" s="16">
        <v>0.10629727089098222</v>
      </c>
      <c r="EF33" s="16">
        <v>0.17946447091862761</v>
      </c>
      <c r="EG33" s="16">
        <v>0.96690119293195953</v>
      </c>
      <c r="EH33" s="16">
        <v>2.4447842956339607</v>
      </c>
      <c r="EI33" s="16">
        <v>0.11771370319483869</v>
      </c>
      <c r="EJ33" s="16">
        <v>0</v>
      </c>
      <c r="EK33" s="16">
        <v>0</v>
      </c>
      <c r="EL33" s="16">
        <v>0</v>
      </c>
      <c r="EM33" s="16">
        <v>0</v>
      </c>
      <c r="EN33" s="16">
        <v>0</v>
      </c>
      <c r="EO33" s="16">
        <v>0</v>
      </c>
      <c r="EP33" s="16">
        <v>5.9832005218307352E-2</v>
      </c>
      <c r="EQ33" s="16">
        <v>1.1216580251919022</v>
      </c>
      <c r="ER33" s="16">
        <v>3.4447866503687967</v>
      </c>
      <c r="ES33" s="16">
        <v>0.68330383698066599</v>
      </c>
      <c r="ET33" s="16">
        <v>0.73409783594740807</v>
      </c>
      <c r="EU33" s="16">
        <v>0.41541192711856911</v>
      </c>
      <c r="EV33" s="16">
        <v>0.93775422685187393</v>
      </c>
      <c r="EW33" s="16">
        <v>9.6071256875609537E-2</v>
      </c>
      <c r="EX33" s="16">
        <v>1.2893923013165852E-2</v>
      </c>
      <c r="EY33" s="16">
        <v>2.8475612325205183E-2</v>
      </c>
      <c r="EZ33" s="16">
        <v>0.10245598387610065</v>
      </c>
      <c r="FA33" s="16">
        <v>1.8841188012555313E-2</v>
      </c>
      <c r="FB33" s="16">
        <v>4.5435042843220343E-2</v>
      </c>
      <c r="FC33" s="16">
        <v>5.6978820758226273E-3</v>
      </c>
      <c r="FD33" s="16">
        <v>2.878198925780498E-3</v>
      </c>
      <c r="FE33" s="16">
        <v>4.7193719338059367E-2</v>
      </c>
      <c r="FF33" s="16">
        <v>9.6277401361449758E-2</v>
      </c>
      <c r="FG33" s="16">
        <v>3.8889863974739695E-2</v>
      </c>
      <c r="FH33" s="16">
        <v>4.7239460501374245E-2</v>
      </c>
      <c r="FI33" s="16">
        <v>0.62220890808472706</v>
      </c>
      <c r="FJ33" s="16">
        <v>2.0915913117235769</v>
      </c>
      <c r="FK33" s="16">
        <v>0.25847979733722198</v>
      </c>
      <c r="FL33" s="16">
        <v>4.4633336498299855E-2</v>
      </c>
      <c r="FM33" s="16">
        <v>0.34180809452206562</v>
      </c>
      <c r="FN33" s="16">
        <v>0.74667397904837407</v>
      </c>
      <c r="FO33" s="16">
        <v>0.1295981932207374</v>
      </c>
      <c r="FP33" s="16">
        <v>5.3035660833499997E-2</v>
      </c>
      <c r="FQ33" s="16">
        <v>6.7036722819138833E-2</v>
      </c>
      <c r="FR33" s="16">
        <v>1.2171246364440533E-2</v>
      </c>
      <c r="FS33" s="16">
        <v>0.54529954052093643</v>
      </c>
      <c r="FT33" s="16">
        <v>2.1635676687525889</v>
      </c>
      <c r="FU33" s="16">
        <v>0.29644840040397824</v>
      </c>
      <c r="FV33" s="16">
        <v>0.22798125009759621</v>
      </c>
      <c r="FW33" s="16">
        <v>0.75554918141011473</v>
      </c>
      <c r="FX33" s="16">
        <v>0.71786674729360445</v>
      </c>
      <c r="FY33" s="16">
        <v>0.11676116432597672</v>
      </c>
      <c r="FZ33" s="16">
        <v>3.436698486251271E-2</v>
      </c>
      <c r="GA33" s="16">
        <v>2.3288326619072184E-2</v>
      </c>
      <c r="GB33" s="16">
        <v>7.7086761902862025E-2</v>
      </c>
      <c r="GC33" s="16">
        <v>0</v>
      </c>
      <c r="GD33" s="16">
        <v>0</v>
      </c>
      <c r="GE33" s="16">
        <v>0</v>
      </c>
      <c r="GF33" s="16">
        <v>2.019307620737679E-2</v>
      </c>
      <c r="GG33" s="16">
        <v>5.3792843174983722E-2</v>
      </c>
      <c r="GH33" s="16">
        <v>4.5163441928075462E-3</v>
      </c>
      <c r="GI33" s="16">
        <v>5.6314630914025311E-3</v>
      </c>
      <c r="GJ33" s="16">
        <v>1.3535464445102733E-2</v>
      </c>
      <c r="GK33" s="16">
        <v>1.277000101344915</v>
      </c>
      <c r="GL33" s="16">
        <v>5.4304730290040526</v>
      </c>
      <c r="GM33" s="16">
        <v>0.76236958374708608</v>
      </c>
      <c r="GN33" s="16">
        <v>9.3098132785019438E-2</v>
      </c>
      <c r="GO33" s="16">
        <v>0.44571875865551241</v>
      </c>
      <c r="GP33" s="16">
        <v>0.97322943213698054</v>
      </c>
      <c r="GQ33" s="16">
        <v>0.21097334399899614</v>
      </c>
      <c r="GR33" s="16">
        <v>7.2249427566459218E-2</v>
      </c>
      <c r="GS33" s="16">
        <v>0</v>
      </c>
      <c r="GT33" s="16">
        <v>0</v>
      </c>
      <c r="GU33" s="16">
        <v>0.11252424600255852</v>
      </c>
      <c r="GV33" s="16">
        <v>0.61139336795321197</v>
      </c>
      <c r="GW33" s="16">
        <v>9.0420057239082502E-2</v>
      </c>
      <c r="GX33" s="16">
        <v>8.3000821322290527E-3</v>
      </c>
      <c r="GY33" s="16">
        <v>0.20855211226826392</v>
      </c>
      <c r="GZ33" s="16">
        <v>0.46627778260628044</v>
      </c>
      <c r="HA33" s="16">
        <v>6.8144922392959106E-2</v>
      </c>
      <c r="HB33" s="16">
        <v>3.9574520787681235E-2</v>
      </c>
      <c r="HC33" s="16">
        <v>5.3491560884322893E-2</v>
      </c>
      <c r="HD33" s="16">
        <v>0.25277334526078404</v>
      </c>
      <c r="HE33" s="16">
        <v>7.564728105777159E-2</v>
      </c>
      <c r="HF33" s="16">
        <v>8.3633501662901857E-2</v>
      </c>
      <c r="HG33" s="16">
        <v>2.4611723339019856E-2</v>
      </c>
      <c r="HH33" s="16">
        <v>1.8610137433503239E-2</v>
      </c>
      <c r="HI33" s="16">
        <v>0</v>
      </c>
      <c r="HJ33" s="16">
        <v>0</v>
      </c>
      <c r="HK33" s="16">
        <v>0</v>
      </c>
      <c r="HL33" s="16">
        <v>0</v>
      </c>
      <c r="HM33" s="16">
        <v>0.57376728375643171</v>
      </c>
      <c r="HN33" s="16">
        <v>2.9581965229681364</v>
      </c>
      <c r="HO33" s="16">
        <v>0.46543777185882651</v>
      </c>
      <c r="HP33" s="16">
        <v>8.9107056448735469E-2</v>
      </c>
      <c r="HQ33" s="16">
        <v>0.23602701381919289</v>
      </c>
      <c r="HR33" s="16">
        <v>0.34385356698632702</v>
      </c>
      <c r="HS33" s="16">
        <v>0.10137469065306158</v>
      </c>
      <c r="HT33" s="16">
        <v>0.10270344753239095</v>
      </c>
      <c r="HU33" s="16">
        <v>2.7680688271121644E-2</v>
      </c>
      <c r="HV33" s="16">
        <v>1.4550195962894353E-2</v>
      </c>
      <c r="HW33" s="16">
        <v>0</v>
      </c>
      <c r="HX33" s="16">
        <v>0</v>
      </c>
      <c r="HY33" s="16">
        <v>0</v>
      </c>
      <c r="HZ33" s="16">
        <v>0</v>
      </c>
      <c r="IA33" s="16">
        <v>1.794141581227687E-2</v>
      </c>
      <c r="IB33" s="16">
        <v>9.849882042695618E-2</v>
      </c>
      <c r="IC33" s="16">
        <v>1.3773880319298033E-2</v>
      </c>
      <c r="ID33" s="16">
        <v>0</v>
      </c>
      <c r="IE33" s="16">
        <v>3.9544606138558855E-2</v>
      </c>
      <c r="IF33" s="16">
        <v>0.20805009806274843</v>
      </c>
      <c r="IG33" s="16">
        <v>0.22238240815598787</v>
      </c>
      <c r="IH33" s="16">
        <v>0.44188679950617188</v>
      </c>
      <c r="II33" s="16">
        <v>0.25527882710567595</v>
      </c>
      <c r="IJ33" s="16">
        <v>0.34727814302011084</v>
      </c>
      <c r="IK33" s="16">
        <v>0.13088063674344744</v>
      </c>
      <c r="IL33" s="16">
        <v>6.6143260661407494E-2</v>
      </c>
      <c r="IM33" s="16">
        <v>1.4691306367333675E-2</v>
      </c>
      <c r="IN33" s="16">
        <v>1.1693751796663375E-2</v>
      </c>
      <c r="IO33" s="16">
        <v>3.1746311764871013E-2</v>
      </c>
      <c r="IP33" s="16">
        <v>0.19221342813075926</v>
      </c>
      <c r="IQ33" s="16">
        <v>2.962662083117026E-2</v>
      </c>
      <c r="IR33" s="16">
        <v>0</v>
      </c>
      <c r="IS33" s="16">
        <v>1.065832527886738E-2</v>
      </c>
      <c r="IT33" s="16">
        <v>2.8049572934705853E-2</v>
      </c>
      <c r="IU33" s="16">
        <v>2.335286870058674E-2</v>
      </c>
      <c r="IV33" s="16">
        <v>4.5934340628520712E-2</v>
      </c>
      <c r="IW33" s="16">
        <v>1.2639936047696053E-2</v>
      </c>
      <c r="IX33" s="16">
        <v>0</v>
      </c>
      <c r="IY33" s="16">
        <v>3.3052366720788907E-2</v>
      </c>
      <c r="IZ33" s="16">
        <v>4.4329375027682673E-2</v>
      </c>
      <c r="JA33" s="16">
        <v>1.5088938727948168E-2</v>
      </c>
      <c r="JB33" s="16">
        <v>1.0562052976241009E-2</v>
      </c>
      <c r="JC33" s="16">
        <v>7.4755157683685505E-3</v>
      </c>
      <c r="JD33" s="16">
        <v>2.5071648634082337E-2</v>
      </c>
      <c r="JE33" s="16">
        <v>2.6645274526954422E-3</v>
      </c>
      <c r="JF33" s="16">
        <v>0</v>
      </c>
      <c r="JG33" s="16">
        <v>4.4078153924080234E-3</v>
      </c>
      <c r="JH33" s="16">
        <v>1.831084015339941E-2</v>
      </c>
      <c r="JI33" s="16">
        <v>0</v>
      </c>
      <c r="JJ33" s="16">
        <v>0</v>
      </c>
      <c r="JK33" s="16">
        <v>3.0768846102992402E-2</v>
      </c>
      <c r="JL33" s="16">
        <v>7.6795598567819048E-2</v>
      </c>
      <c r="JM33" s="16">
        <v>3.1509514648995526E-2</v>
      </c>
      <c r="JN33" s="16">
        <v>6.8070551399015911E-2</v>
      </c>
      <c r="JO33" s="15">
        <v>0</v>
      </c>
      <c r="JP33" s="16">
        <v>0</v>
      </c>
      <c r="JQ33" s="16">
        <v>0</v>
      </c>
      <c r="JR33" s="16">
        <v>1</v>
      </c>
      <c r="JS33" s="16">
        <v>0</v>
      </c>
      <c r="JT33" s="16">
        <v>0</v>
      </c>
      <c r="JU33" s="16">
        <v>1</v>
      </c>
      <c r="JV33" s="23">
        <v>0</v>
      </c>
    </row>
    <row r="34" spans="1:282" x14ac:dyDescent="0.25">
      <c r="A34" s="18" t="s">
        <v>36</v>
      </c>
      <c r="B34" s="7">
        <v>4</v>
      </c>
      <c r="C34" t="s">
        <v>57</v>
      </c>
      <c r="D34" s="4">
        <v>15</v>
      </c>
      <c r="E34">
        <v>0</v>
      </c>
      <c r="F34">
        <v>0</v>
      </c>
      <c r="G34">
        <v>4.280197685902206E-3</v>
      </c>
      <c r="H34">
        <v>1.2310529986440386</v>
      </c>
      <c r="I34">
        <v>0.17466527756300268</v>
      </c>
      <c r="J34">
        <v>1.1100400520724861E-2</v>
      </c>
      <c r="K34">
        <v>1.400833549339847E-3</v>
      </c>
      <c r="L34">
        <v>7.5748310189809563E-4</v>
      </c>
      <c r="M34">
        <v>0</v>
      </c>
      <c r="N34">
        <v>0</v>
      </c>
      <c r="O34">
        <v>6.1612401430022491E-3</v>
      </c>
      <c r="P34">
        <v>0.94503511831255638</v>
      </c>
      <c r="Q34">
        <v>0.28415891908610819</v>
      </c>
      <c r="R34">
        <v>2.1847215339590509</v>
      </c>
      <c r="S34">
        <v>0.23268900509716597</v>
      </c>
      <c r="T34">
        <v>3.0210026470873901</v>
      </c>
      <c r="U34">
        <v>4.650528515321434</v>
      </c>
      <c r="V34">
        <v>10.970209300557272</v>
      </c>
      <c r="W34">
        <v>1.0793123897589703</v>
      </c>
      <c r="X34">
        <v>5.997389813660059E-2</v>
      </c>
      <c r="Y34">
        <v>1.4068796912290665E-2</v>
      </c>
      <c r="Z34">
        <v>1.0784830819222399E-2</v>
      </c>
      <c r="AA34">
        <v>0</v>
      </c>
      <c r="AB34">
        <v>0.32445601309123534</v>
      </c>
      <c r="AC34">
        <v>0.12272411853144798</v>
      </c>
      <c r="AD34">
        <v>2.4376707795743542</v>
      </c>
      <c r="AE34">
        <v>0.30340795696719064</v>
      </c>
      <c r="AF34">
        <v>4.205281258459058</v>
      </c>
      <c r="AG34">
        <v>0.2500773025094577</v>
      </c>
      <c r="AH34">
        <v>0.70613706251818431</v>
      </c>
      <c r="AI34">
        <v>0.74839591115280824</v>
      </c>
      <c r="AJ34">
        <v>0.89760070011264725</v>
      </c>
      <c r="AK34">
        <v>0.23224348109759263</v>
      </c>
      <c r="AL34">
        <v>0.51880659237583615</v>
      </c>
      <c r="AM34">
        <v>7.573100020717769</v>
      </c>
      <c r="AN34">
        <v>100</v>
      </c>
      <c r="AO34">
        <v>3.8020707626220038</v>
      </c>
      <c r="AP34">
        <v>1.6644082767910144</v>
      </c>
      <c r="AQ34">
        <v>1.0333333951690042</v>
      </c>
      <c r="AR34">
        <v>8.6519123117960248</v>
      </c>
      <c r="AS34">
        <v>1.0282958911577571</v>
      </c>
      <c r="AT34">
        <v>5.2367122075210384</v>
      </c>
      <c r="AU34">
        <v>1.0558713814291734</v>
      </c>
      <c r="AV34">
        <v>3.4590868941392121</v>
      </c>
      <c r="AW34">
        <v>0.7233411581040281</v>
      </c>
      <c r="AX34">
        <v>4.2273435504322956</v>
      </c>
      <c r="AY34">
        <v>0.30541217694086997</v>
      </c>
      <c r="AZ34">
        <v>0.32376755961435211</v>
      </c>
      <c r="BA34">
        <v>3.2447659575051767E-2</v>
      </c>
      <c r="BB34">
        <v>1.0951677696117321</v>
      </c>
      <c r="BC34">
        <v>0.59432649138358706</v>
      </c>
      <c r="BD34">
        <v>2.8067039501754301</v>
      </c>
      <c r="BE34">
        <v>1.2090319709085711</v>
      </c>
      <c r="BF34">
        <v>6.179595384025558</v>
      </c>
      <c r="BG34">
        <v>1.0613135378057454</v>
      </c>
      <c r="BH34">
        <v>3.775687069560921</v>
      </c>
      <c r="BI34">
        <v>0.96448148606833761</v>
      </c>
      <c r="BJ34">
        <v>1.2568000592433284</v>
      </c>
      <c r="BK34">
        <v>1.3277062119579606</v>
      </c>
      <c r="BL34">
        <v>5.9996152447936302</v>
      </c>
      <c r="BM34">
        <v>0</v>
      </c>
      <c r="BN34">
        <v>0</v>
      </c>
      <c r="BO34">
        <v>4.8352823997223942</v>
      </c>
      <c r="BP34">
        <v>27.147828390235624</v>
      </c>
      <c r="BQ34">
        <v>2.8407984613178781</v>
      </c>
      <c r="BR34">
        <v>6.5097055894538167</v>
      </c>
      <c r="BS34">
        <v>3.7703169255716102</v>
      </c>
      <c r="BT34">
        <v>11.03283840267663</v>
      </c>
      <c r="BU34">
        <v>0.78737191447042487</v>
      </c>
      <c r="BV34">
        <v>0.45806839006000616</v>
      </c>
      <c r="BW34">
        <v>0.46769357649315235</v>
      </c>
      <c r="BX34">
        <v>1.6456338164180873</v>
      </c>
      <c r="BY34">
        <v>1.2565326920136224</v>
      </c>
      <c r="BZ34">
        <v>4.0945406646890419</v>
      </c>
      <c r="CA34">
        <v>3.0682296289859807</v>
      </c>
      <c r="CB34">
        <v>9.5076996121025772</v>
      </c>
      <c r="CC34">
        <v>1.0338577377050731</v>
      </c>
      <c r="CD34">
        <v>0.59874381924068809</v>
      </c>
      <c r="CE34">
        <v>0.30347100771931751</v>
      </c>
      <c r="CF34">
        <v>1.0416415669658265</v>
      </c>
      <c r="CG34">
        <v>9.0412222910064788</v>
      </c>
      <c r="CH34">
        <v>38.948079189694219</v>
      </c>
      <c r="CI34">
        <v>2.4028575596481536</v>
      </c>
      <c r="CJ34">
        <v>0.40859878277637884</v>
      </c>
      <c r="CK34">
        <v>7.6754952614052366E-2</v>
      </c>
      <c r="CL34">
        <v>0.23748259644310277</v>
      </c>
      <c r="CM34">
        <v>2.5425186858477287</v>
      </c>
      <c r="CN34">
        <v>9.0320076137602872</v>
      </c>
      <c r="CO34">
        <v>1.4959531143502167</v>
      </c>
      <c r="CP34">
        <v>3.1131554195501483</v>
      </c>
      <c r="CQ34">
        <v>0.38713180855648877</v>
      </c>
      <c r="CR34">
        <v>0.63157554049305586</v>
      </c>
      <c r="CS34">
        <v>4.3286059949097594E-2</v>
      </c>
      <c r="CT34">
        <v>4.2374563960317375E-3</v>
      </c>
      <c r="CU34">
        <v>0.22086207141025585</v>
      </c>
      <c r="CV34">
        <v>0.63779846765187709</v>
      </c>
      <c r="CW34">
        <v>0.19401019097556238</v>
      </c>
      <c r="CX34">
        <v>0.4763760351143736</v>
      </c>
      <c r="CY34">
        <v>1.8906389972434596</v>
      </c>
      <c r="CZ34">
        <v>6.9109287294153097</v>
      </c>
      <c r="DA34">
        <v>2.5201575777757359</v>
      </c>
      <c r="DB34">
        <v>6.7601347259981699</v>
      </c>
      <c r="DC34">
        <v>0.74167686194241322</v>
      </c>
      <c r="DD34">
        <v>0.6023227027928314</v>
      </c>
      <c r="DE34">
        <v>1.7856723865712036</v>
      </c>
      <c r="DF34">
        <v>5.5227660325154897</v>
      </c>
      <c r="DG34">
        <v>0.61573264682521722</v>
      </c>
      <c r="DH34">
        <v>0.4938023514964428</v>
      </c>
      <c r="DI34">
        <v>0.38204466878962562</v>
      </c>
      <c r="DJ34">
        <v>0.7737295093383767</v>
      </c>
      <c r="DK34">
        <v>0</v>
      </c>
      <c r="DL34">
        <v>0</v>
      </c>
      <c r="DM34">
        <v>0.25871990965776026</v>
      </c>
      <c r="DN34">
        <v>1.6573324078815383</v>
      </c>
      <c r="DO34">
        <v>1.3217147145844492</v>
      </c>
      <c r="DP34">
        <v>3.6577400125387793</v>
      </c>
      <c r="DQ34">
        <v>0.74853300120362409</v>
      </c>
      <c r="DR34">
        <v>1.1319083757919999</v>
      </c>
      <c r="DS34">
        <v>0</v>
      </c>
      <c r="DT34">
        <v>1.1844826157314674</v>
      </c>
      <c r="DU34">
        <v>3.9182519454698167E-2</v>
      </c>
      <c r="DV34">
        <v>0</v>
      </c>
      <c r="DW34">
        <v>0.6840971203674725</v>
      </c>
      <c r="DX34">
        <v>2.1412230358518833</v>
      </c>
      <c r="DY34">
        <v>0.42016378290809886</v>
      </c>
      <c r="DZ34">
        <v>0.75268742370464126</v>
      </c>
      <c r="EA34">
        <v>0.18608570791136309</v>
      </c>
      <c r="EB34">
        <v>2.8803407201990202E-2</v>
      </c>
      <c r="EC34">
        <v>0</v>
      </c>
      <c r="ED34">
        <v>0.72165685797978552</v>
      </c>
      <c r="EE34">
        <v>0.15205526733594599</v>
      </c>
      <c r="EF34">
        <v>0.26762062699159511</v>
      </c>
      <c r="EG34">
        <v>1.4787771298615762</v>
      </c>
      <c r="EH34">
        <v>3.4268679932521757</v>
      </c>
      <c r="EI34">
        <v>0.19748246534883498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0.10006609345582392</v>
      </c>
      <c r="EQ34">
        <v>1.2877837386136064</v>
      </c>
      <c r="ER34">
        <v>3.5804793041641423</v>
      </c>
      <c r="ES34">
        <v>0.84997456687241635</v>
      </c>
      <c r="ET34">
        <v>0.98220968959427457</v>
      </c>
      <c r="EU34">
        <v>0.58420165877617758</v>
      </c>
      <c r="EV34">
        <v>1.3347877178950165</v>
      </c>
      <c r="EW34">
        <v>0.12278210598573264</v>
      </c>
      <c r="EX34">
        <v>4.8454188120096442E-3</v>
      </c>
      <c r="EY34">
        <v>8.4740814263779995E-2</v>
      </c>
      <c r="EZ34">
        <v>0.29208543682073912</v>
      </c>
      <c r="FA34">
        <v>4.1528221157004275E-2</v>
      </c>
      <c r="FB34">
        <v>8.3616450737039646E-2</v>
      </c>
      <c r="FC34">
        <v>3.8351821885166991E-3</v>
      </c>
      <c r="FD34">
        <v>3.6762906561502982E-3</v>
      </c>
      <c r="FE34">
        <v>5.0281527203950266E-2</v>
      </c>
      <c r="FF34">
        <v>0.1179916415890762</v>
      </c>
      <c r="FG34">
        <v>5.7834212485423343E-2</v>
      </c>
      <c r="FH34">
        <v>8.1152733326421991E-2</v>
      </c>
      <c r="FI34">
        <v>0.80809989177540265</v>
      </c>
      <c r="FJ34">
        <v>2.4623152245379361</v>
      </c>
      <c r="FK34">
        <v>0.31681666520576807</v>
      </c>
      <c r="FL34">
        <v>2.6079314041766877E-2</v>
      </c>
      <c r="FM34">
        <v>0.40417794595283479</v>
      </c>
      <c r="FN34">
        <v>0.8552636160263215</v>
      </c>
      <c r="FO34">
        <v>0.12961114960953382</v>
      </c>
      <c r="FP34">
        <v>4.0865843829258001E-2</v>
      </c>
      <c r="FQ34">
        <v>3.887495937890257E-2</v>
      </c>
      <c r="FR34">
        <v>1.6690705718211647E-2</v>
      </c>
      <c r="FS34">
        <v>0.69619608179241677</v>
      </c>
      <c r="FT34">
        <v>2.5329049552472367</v>
      </c>
      <c r="FU34">
        <v>0.3474387755156535</v>
      </c>
      <c r="FV34">
        <v>0.36138146832102064</v>
      </c>
      <c r="FW34">
        <v>1.0772454814399961</v>
      </c>
      <c r="FX34">
        <v>0.87969254740934333</v>
      </c>
      <c r="FY34">
        <v>0.13570934894983669</v>
      </c>
      <c r="FZ34">
        <v>3.9314130535467277E-2</v>
      </c>
      <c r="GA34">
        <v>4.4980266511204285E-2</v>
      </c>
      <c r="GB34">
        <v>0.17084149487785905</v>
      </c>
      <c r="GC34">
        <v>6.2376699566053994E-3</v>
      </c>
      <c r="GD34">
        <v>0</v>
      </c>
      <c r="GE34">
        <v>0</v>
      </c>
      <c r="GF34">
        <v>3.3775215719597483E-2</v>
      </c>
      <c r="GG34">
        <v>0.10234032849036828</v>
      </c>
      <c r="GH34">
        <v>7.433252202290558E-3</v>
      </c>
      <c r="GI34">
        <v>1.3076746949692984E-2</v>
      </c>
      <c r="GJ34">
        <v>1.3499544842471322E-2</v>
      </c>
      <c r="GK34">
        <v>1.8181229179815834</v>
      </c>
      <c r="GL34">
        <v>7.1649497796063821</v>
      </c>
      <c r="GM34">
        <v>1.0077981692091582</v>
      </c>
      <c r="GN34">
        <v>0.16410852978326693</v>
      </c>
      <c r="GO34">
        <v>0.59587141248278397</v>
      </c>
      <c r="GP34">
        <v>1.0868070049807639</v>
      </c>
      <c r="GQ34">
        <v>0.22046365148718886</v>
      </c>
      <c r="GR34">
        <v>2.818675150384136E-2</v>
      </c>
      <c r="GS34">
        <v>0</v>
      </c>
      <c r="GT34">
        <v>0</v>
      </c>
      <c r="GU34">
        <v>0.21120777049561176</v>
      </c>
      <c r="GV34">
        <v>0.99162298789198777</v>
      </c>
      <c r="GW34">
        <v>0.15066235650328558</v>
      </c>
      <c r="GX34">
        <v>2.5882886760938105E-3</v>
      </c>
      <c r="GY34">
        <v>0.30415503308501618</v>
      </c>
      <c r="GZ34">
        <v>0.63779334671079624</v>
      </c>
      <c r="HA34">
        <v>9.1890820700769954E-2</v>
      </c>
      <c r="HB34">
        <v>2.9473844436581062E-2</v>
      </c>
      <c r="HC34">
        <v>0.12132525412310374</v>
      </c>
      <c r="HD34">
        <v>0.54663080627827976</v>
      </c>
      <c r="HE34">
        <v>7.3026357481480647E-2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1.2166787071966347</v>
      </c>
      <c r="HN34">
        <v>5.288487080319058</v>
      </c>
      <c r="HO34">
        <v>0.86257880642154738</v>
      </c>
      <c r="HP34">
        <v>0.1684555876021708</v>
      </c>
      <c r="HQ34">
        <v>0.47104740208727791</v>
      </c>
      <c r="HR34">
        <v>0.55733527885928491</v>
      </c>
      <c r="HS34">
        <v>0.14452219646078412</v>
      </c>
      <c r="HT34">
        <v>0.12398798861002008</v>
      </c>
      <c r="HU34">
        <v>2.7948992539063678E-2</v>
      </c>
      <c r="HV34">
        <v>7.3738355317533762E-3</v>
      </c>
      <c r="HW34">
        <v>0</v>
      </c>
      <c r="HX34">
        <v>0</v>
      </c>
      <c r="HY34">
        <v>0</v>
      </c>
      <c r="HZ34">
        <v>0</v>
      </c>
      <c r="IA34">
        <v>2.805944406247745E-2</v>
      </c>
      <c r="IB34">
        <v>0.13946592261773769</v>
      </c>
      <c r="IC34">
        <v>2.1969137224345056E-2</v>
      </c>
      <c r="ID34">
        <v>0</v>
      </c>
      <c r="IE34">
        <v>8.6534543050438631E-2</v>
      </c>
      <c r="IF34">
        <v>0.43013110427526752</v>
      </c>
      <c r="IG34">
        <v>0.20991897379753396</v>
      </c>
      <c r="IH34">
        <v>0.31489374970378192</v>
      </c>
      <c r="II34">
        <v>0.27461454131659851</v>
      </c>
      <c r="IJ34">
        <v>0.43414306576195028</v>
      </c>
      <c r="IK34">
        <v>0.15287296835804209</v>
      </c>
      <c r="IL34">
        <v>6.061928071861717E-2</v>
      </c>
      <c r="IM34">
        <v>1.4597886908276224E-2</v>
      </c>
      <c r="IN34">
        <v>1.0669442755679888E-2</v>
      </c>
      <c r="IO34">
        <v>6.6447067635591633E-2</v>
      </c>
      <c r="IP34">
        <v>0.41253153058570147</v>
      </c>
      <c r="IQ34">
        <v>7.281551929528518E-2</v>
      </c>
      <c r="IR34">
        <v>2.8142852634824292E-3</v>
      </c>
      <c r="IS34">
        <v>1.4548055038957296E-2</v>
      </c>
      <c r="IT34">
        <v>5.2332046501093986E-2</v>
      </c>
      <c r="IU34">
        <v>1.2043313391816848E-2</v>
      </c>
      <c r="IV34">
        <v>6.5963904577116374E-3</v>
      </c>
      <c r="IW34">
        <v>7.3340027199519941E-4</v>
      </c>
      <c r="IX34">
        <v>0</v>
      </c>
      <c r="IY34">
        <v>1.7687446822330814E-2</v>
      </c>
      <c r="IZ34">
        <v>3.1347524571713394E-2</v>
      </c>
      <c r="JA34">
        <v>1.5187735683570293E-2</v>
      </c>
      <c r="JB34">
        <v>1.4629432405158047E-2</v>
      </c>
      <c r="JC34">
        <v>9.7767167991319997E-3</v>
      </c>
      <c r="JD34">
        <v>4.9631896039924954E-2</v>
      </c>
      <c r="JE34">
        <v>6.3573196026308508E-3</v>
      </c>
      <c r="JF34">
        <v>0</v>
      </c>
      <c r="JG34">
        <v>4.3149698485544681E-3</v>
      </c>
      <c r="JH34">
        <v>4.5335388198631928E-2</v>
      </c>
      <c r="JI34">
        <v>0</v>
      </c>
      <c r="JJ34">
        <v>0</v>
      </c>
      <c r="JK34">
        <v>2.0644688789921418E-2</v>
      </c>
      <c r="JL34">
        <v>4.3888872133460696E-2</v>
      </c>
      <c r="JM34">
        <v>1.4176404832815504E-3</v>
      </c>
      <c r="JN34">
        <v>0</v>
      </c>
      <c r="JO34" s="7">
        <v>0</v>
      </c>
      <c r="JP34">
        <v>0</v>
      </c>
      <c r="JQ34">
        <v>0</v>
      </c>
      <c r="JR34">
        <v>1</v>
      </c>
      <c r="JS34">
        <v>0</v>
      </c>
      <c r="JT34">
        <v>0</v>
      </c>
      <c r="JU34">
        <v>1</v>
      </c>
      <c r="JV34" s="4">
        <v>0</v>
      </c>
    </row>
    <row r="35" spans="1:282" x14ac:dyDescent="0.25">
      <c r="A35" s="18" t="s">
        <v>37</v>
      </c>
      <c r="B35" s="7">
        <v>4</v>
      </c>
      <c r="C35" t="s">
        <v>57</v>
      </c>
      <c r="D35" s="4">
        <v>15</v>
      </c>
      <c r="E35">
        <v>0</v>
      </c>
      <c r="F35">
        <v>0</v>
      </c>
      <c r="G35">
        <v>0</v>
      </c>
      <c r="H35">
        <v>1.0084000727971603</v>
      </c>
      <c r="I35">
        <v>0.1265060802736836</v>
      </c>
      <c r="J35">
        <v>7.6642277111863624E-3</v>
      </c>
      <c r="K35">
        <v>1.1618005989563322E-3</v>
      </c>
      <c r="L35">
        <v>1.7653067008927763E-5</v>
      </c>
      <c r="M35">
        <v>0</v>
      </c>
      <c r="N35">
        <v>0</v>
      </c>
      <c r="O35">
        <v>3.9849064914421672E-3</v>
      </c>
      <c r="P35">
        <v>0.82187030765440527</v>
      </c>
      <c r="Q35">
        <v>0.33460741169956282</v>
      </c>
      <c r="R35">
        <v>6.6283996129972476</v>
      </c>
      <c r="S35">
        <v>0.34542851247430351</v>
      </c>
      <c r="T35">
        <v>2.8486262573779038</v>
      </c>
      <c r="U35">
        <v>4.6511290062088619</v>
      </c>
      <c r="V35">
        <v>14.898072639054654</v>
      </c>
      <c r="W35">
        <v>1.2720350358985519</v>
      </c>
      <c r="X35">
        <v>6.475721501480855E-2</v>
      </c>
      <c r="Y35">
        <v>1.3973202655965336E-2</v>
      </c>
      <c r="Z35">
        <v>5.0982856941529974E-3</v>
      </c>
      <c r="AA35">
        <v>3.0217538436789447E-3</v>
      </c>
      <c r="AB35">
        <v>0.34943788056641395</v>
      </c>
      <c r="AC35">
        <v>0.17253060132159262</v>
      </c>
      <c r="AD35">
        <v>3.25460824634929</v>
      </c>
      <c r="AE35">
        <v>0.43154433822461175</v>
      </c>
      <c r="AF35">
        <v>5.9436568605112985</v>
      </c>
      <c r="AG35">
        <v>0.33040935815427708</v>
      </c>
      <c r="AH35">
        <v>0.94646457615690116</v>
      </c>
      <c r="AI35">
        <v>0.79529348291813318</v>
      </c>
      <c r="AJ35">
        <v>1.8121927021822315</v>
      </c>
      <c r="AK35">
        <v>0.22766189097302378</v>
      </c>
      <c r="AL35">
        <v>0.46800261096264034</v>
      </c>
      <c r="AM35">
        <v>7.8181029477090211</v>
      </c>
      <c r="AN35">
        <v>99.999999999999986</v>
      </c>
      <c r="AO35">
        <v>3.8802503835109632</v>
      </c>
      <c r="AP35">
        <v>2.1390167977259229</v>
      </c>
      <c r="AQ35">
        <v>1.1610323690616136</v>
      </c>
      <c r="AR35">
        <v>9.8497588365932547</v>
      </c>
      <c r="AS35">
        <v>1.3097407313048195</v>
      </c>
      <c r="AT35">
        <v>7.0508079681079483</v>
      </c>
      <c r="AU35">
        <v>1.3164685738797219</v>
      </c>
      <c r="AV35">
        <v>4.4496543034942784</v>
      </c>
      <c r="AW35">
        <v>0.94275222008928239</v>
      </c>
      <c r="AX35">
        <v>5.832747649927339</v>
      </c>
      <c r="AY35">
        <v>0.38894125187036133</v>
      </c>
      <c r="AZ35">
        <v>0.26723013366948217</v>
      </c>
      <c r="BA35">
        <v>1.9754994387731633E-2</v>
      </c>
      <c r="BB35">
        <v>0.77239737152711996</v>
      </c>
      <c r="BC35">
        <v>0.70880421472150701</v>
      </c>
      <c r="BD35">
        <v>3.5734993572429778</v>
      </c>
      <c r="BE35">
        <v>1.6034090858327985</v>
      </c>
      <c r="BF35">
        <v>8.2890469598174477</v>
      </c>
      <c r="BG35">
        <v>1.3359177812538734</v>
      </c>
      <c r="BH35">
        <v>4.7842399095136443</v>
      </c>
      <c r="BI35">
        <v>1.1845563013404496</v>
      </c>
      <c r="BJ35">
        <v>1.6649648031040574</v>
      </c>
      <c r="BK35">
        <v>3.0968880831177827</v>
      </c>
      <c r="BL35">
        <v>14.097751101552589</v>
      </c>
      <c r="BM35">
        <v>0.16283080004988476</v>
      </c>
      <c r="BN35">
        <v>0</v>
      </c>
      <c r="BO35">
        <v>6.9028786718625517</v>
      </c>
      <c r="BP35">
        <v>36.270126672278586</v>
      </c>
      <c r="BQ35">
        <v>3.2787175373406585</v>
      </c>
      <c r="BR35">
        <v>6.6693240871942194</v>
      </c>
      <c r="BS35">
        <v>3.51299447503194</v>
      </c>
      <c r="BT35">
        <v>10.239639498166589</v>
      </c>
      <c r="BU35">
        <v>0.75661280279677257</v>
      </c>
      <c r="BV35">
        <v>0.4974252629993266</v>
      </c>
      <c r="BW35">
        <v>0.6521781704247932</v>
      </c>
      <c r="BX35">
        <v>2.1825440436474879</v>
      </c>
      <c r="BY35">
        <v>1.3970154733003173</v>
      </c>
      <c r="BZ35">
        <v>4.4717090382146427</v>
      </c>
      <c r="CA35">
        <v>2.3615488989213183</v>
      </c>
      <c r="CB35">
        <v>7.0235585920737389</v>
      </c>
      <c r="CC35">
        <v>0.95745834091205706</v>
      </c>
      <c r="CD35">
        <v>0.98589086988401275</v>
      </c>
      <c r="CE35">
        <v>0.43202475492058007</v>
      </c>
      <c r="CF35">
        <v>1.3993032153106413</v>
      </c>
      <c r="CG35">
        <v>11.001332700196286</v>
      </c>
      <c r="CH35">
        <v>45.946923877134566</v>
      </c>
      <c r="CI35">
        <v>2.7833382750119333</v>
      </c>
      <c r="CJ35">
        <v>0.42768916503101939</v>
      </c>
      <c r="CK35">
        <v>8.6283646893799901E-2</v>
      </c>
      <c r="CL35">
        <v>0.26533777274352977</v>
      </c>
      <c r="CM35">
        <v>3.8985510167071089</v>
      </c>
      <c r="CN35">
        <v>13.116262010878012</v>
      </c>
      <c r="CO35">
        <v>1.9484650324862778</v>
      </c>
      <c r="CP35">
        <v>3.6160643033327444</v>
      </c>
      <c r="CQ35">
        <v>0.55392882766165974</v>
      </c>
      <c r="CR35">
        <v>0.92508305518976719</v>
      </c>
      <c r="CS35">
        <v>4.5651410671752081E-2</v>
      </c>
      <c r="CT35">
        <v>4.8614898850627307E-3</v>
      </c>
      <c r="CU35">
        <v>0.25189126856420635</v>
      </c>
      <c r="CV35">
        <v>0.74445598813634328</v>
      </c>
      <c r="CW35">
        <v>0.24122843294740179</v>
      </c>
      <c r="CX35">
        <v>0.64797023441465318</v>
      </c>
      <c r="CY35">
        <v>2.6555561082035006</v>
      </c>
      <c r="CZ35">
        <v>10.059617899652338</v>
      </c>
      <c r="DA35">
        <v>3.4872556143574562</v>
      </c>
      <c r="DB35">
        <v>9.0565707931529822</v>
      </c>
      <c r="DC35">
        <v>1.0105069647279497</v>
      </c>
      <c r="DD35">
        <v>0.8046608798190269</v>
      </c>
      <c r="DE35">
        <v>3.1750948458685326</v>
      </c>
      <c r="DF35">
        <v>9.3861267362018985</v>
      </c>
      <c r="DG35">
        <v>0.95121968858713246</v>
      </c>
      <c r="DH35">
        <v>0.6965065689163511</v>
      </c>
      <c r="DI35">
        <v>0.46007637442899396</v>
      </c>
      <c r="DJ35">
        <v>0.92456900549103349</v>
      </c>
      <c r="DK35">
        <v>0</v>
      </c>
      <c r="DL35">
        <v>0</v>
      </c>
      <c r="DM35">
        <v>0.2097142990614112</v>
      </c>
      <c r="DN35">
        <v>1.7628452102680268</v>
      </c>
      <c r="DO35">
        <v>1.9375723354329002</v>
      </c>
      <c r="DP35">
        <v>5.290759406851925</v>
      </c>
      <c r="DQ35">
        <v>0.99198683759770334</v>
      </c>
      <c r="DR35">
        <v>1.4092131394264438</v>
      </c>
      <c r="DS35">
        <v>0.37991356108070712</v>
      </c>
      <c r="DT35">
        <v>2.7854429161943521</v>
      </c>
      <c r="DU35">
        <v>0.19429860979057439</v>
      </c>
      <c r="DV35">
        <v>2.5442915241850099E-2</v>
      </c>
      <c r="DW35">
        <v>1.2277192436630984</v>
      </c>
      <c r="DX35">
        <v>3.6545665742029025</v>
      </c>
      <c r="DY35">
        <v>0.60905209389360093</v>
      </c>
      <c r="DZ35">
        <v>0.95425105243201613</v>
      </c>
      <c r="EA35">
        <v>0.27019596382608063</v>
      </c>
      <c r="EB35">
        <v>0</v>
      </c>
      <c r="EC35">
        <v>0</v>
      </c>
      <c r="ED35">
        <v>0.56487861158835995</v>
      </c>
      <c r="EE35">
        <v>0.12565507776138626</v>
      </c>
      <c r="EF35">
        <v>0.31421616947526065</v>
      </c>
      <c r="EG35">
        <v>2.056652090358055</v>
      </c>
      <c r="EH35">
        <v>4.8942234088110705</v>
      </c>
      <c r="EI35">
        <v>0.3892576913924084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0.13297447865133791</v>
      </c>
      <c r="EQ35">
        <v>1.9036480681304377</v>
      </c>
      <c r="ER35">
        <v>5.2313349375288229</v>
      </c>
      <c r="ES35">
        <v>1.0577198972473911</v>
      </c>
      <c r="ET35">
        <v>1.0655092885154223</v>
      </c>
      <c r="EU35">
        <v>0.77643440747075398</v>
      </c>
      <c r="EV35">
        <v>1.7048539509420932</v>
      </c>
      <c r="EW35">
        <v>0.16385425552365887</v>
      </c>
      <c r="EX35">
        <v>3.4042019157981078E-3</v>
      </c>
      <c r="EY35">
        <v>0.1182216703325835</v>
      </c>
      <c r="EZ35">
        <v>0.38729276787985445</v>
      </c>
      <c r="FA35">
        <v>4.9838349734901172E-2</v>
      </c>
      <c r="FB35">
        <v>7.0377349140480314E-2</v>
      </c>
      <c r="FC35">
        <v>6.3758457775713829E-3</v>
      </c>
      <c r="FD35">
        <v>2.546238872019406E-3</v>
      </c>
      <c r="FE35">
        <v>3.913161266268636E-2</v>
      </c>
      <c r="FF35">
        <v>8.8779892338128066E-2</v>
      </c>
      <c r="FG35">
        <v>6.3511033842609921E-2</v>
      </c>
      <c r="FH35">
        <v>9.0544517970331279E-2</v>
      </c>
      <c r="FI35">
        <v>1.2673360374713956</v>
      </c>
      <c r="FJ35">
        <v>3.775492918651107</v>
      </c>
      <c r="FK35">
        <v>0.43643381573373113</v>
      </c>
      <c r="FL35">
        <v>7.1145237082322385E-2</v>
      </c>
      <c r="FM35">
        <v>0.48013954841748802</v>
      </c>
      <c r="FN35">
        <v>1.0018734711920694</v>
      </c>
      <c r="FO35">
        <v>0.15020773300954959</v>
      </c>
      <c r="FP35">
        <v>4.971070208646812E-2</v>
      </c>
      <c r="FQ35">
        <v>3.8369834278713759E-2</v>
      </c>
      <c r="FR35">
        <v>1.8235746964388864E-2</v>
      </c>
      <c r="FS35">
        <v>0.79336615428228519</v>
      </c>
      <c r="FT35">
        <v>2.75358095673749</v>
      </c>
      <c r="FU35">
        <v>0.35495070943938117</v>
      </c>
      <c r="FV35">
        <v>0.39618105729567399</v>
      </c>
      <c r="FW35">
        <v>1.1732817209016257</v>
      </c>
      <c r="FX35">
        <v>1.0013515554059484</v>
      </c>
      <c r="FY35">
        <v>0.15721190091215381</v>
      </c>
      <c r="FZ35">
        <v>5.6001339696576738E-2</v>
      </c>
      <c r="GA35">
        <v>7.0235793190228504E-2</v>
      </c>
      <c r="GB35">
        <v>0.27046165604594696</v>
      </c>
      <c r="GC35">
        <v>1.2240796556708181E-2</v>
      </c>
      <c r="GD35">
        <v>0</v>
      </c>
      <c r="GE35">
        <v>0</v>
      </c>
      <c r="GF35">
        <v>3.4558654618609831E-2</v>
      </c>
      <c r="GG35">
        <v>8.398133716941357E-2</v>
      </c>
      <c r="GH35">
        <v>2.3336785632637771E-2</v>
      </c>
      <c r="GI35">
        <v>5.8014949213120379E-3</v>
      </c>
      <c r="GJ35">
        <v>2.4820937992464629E-2</v>
      </c>
      <c r="GK35">
        <v>2.5175487373938918</v>
      </c>
      <c r="GL35">
        <v>9.5215150541161488</v>
      </c>
      <c r="GM35">
        <v>1.3277149242965949</v>
      </c>
      <c r="GN35">
        <v>0.20590555151660309</v>
      </c>
      <c r="GO35">
        <v>0.85731638343834415</v>
      </c>
      <c r="GP35">
        <v>1.5809130686450057</v>
      </c>
      <c r="GQ35">
        <v>0.32266526890019714</v>
      </c>
      <c r="GR35">
        <v>9.9899036679500675E-2</v>
      </c>
      <c r="GS35">
        <v>0</v>
      </c>
      <c r="GT35">
        <v>0</v>
      </c>
      <c r="GU35">
        <v>0.17005730520878631</v>
      </c>
      <c r="GV35">
        <v>0.78446170824153394</v>
      </c>
      <c r="GW35">
        <v>0.11712362920078778</v>
      </c>
      <c r="GX35">
        <v>1.291529552903084E-2</v>
      </c>
      <c r="GY35">
        <v>0.33400800916837287</v>
      </c>
      <c r="GZ35">
        <v>0.71506834612495951</v>
      </c>
      <c r="HA35">
        <v>0.10570716365292794</v>
      </c>
      <c r="HB35">
        <v>3.7628523659744943E-2</v>
      </c>
      <c r="HC35">
        <v>0.18665108630862801</v>
      </c>
      <c r="HD35">
        <v>0.78826866629169123</v>
      </c>
      <c r="HE35">
        <v>0.13468723739987645</v>
      </c>
      <c r="HF35">
        <v>4.1552534046702505E-2</v>
      </c>
      <c r="HG35">
        <v>1.0778359533255989E-2</v>
      </c>
      <c r="HH35">
        <v>1.5731128594822365E-2</v>
      </c>
      <c r="HI35">
        <v>0</v>
      </c>
      <c r="HJ35">
        <v>0</v>
      </c>
      <c r="HK35">
        <v>0</v>
      </c>
      <c r="HL35">
        <v>0</v>
      </c>
      <c r="HM35">
        <v>1.3180643236683152</v>
      </c>
      <c r="HN35">
        <v>5.4667695648374535</v>
      </c>
      <c r="HO35">
        <v>0.88491609299833773</v>
      </c>
      <c r="HP35">
        <v>0.19114242097648221</v>
      </c>
      <c r="HQ35">
        <v>0.5161278177537888</v>
      </c>
      <c r="HR35">
        <v>0.63881159423771927</v>
      </c>
      <c r="HS35">
        <v>0.1632257426137384</v>
      </c>
      <c r="HT35">
        <v>0.15418535252095392</v>
      </c>
      <c r="HU35">
        <v>4.3576384587562404E-2</v>
      </c>
      <c r="HV35">
        <v>1.3416939798366201E-2</v>
      </c>
      <c r="HW35">
        <v>0</v>
      </c>
      <c r="HX35">
        <v>0</v>
      </c>
      <c r="HY35">
        <v>0</v>
      </c>
      <c r="HZ35">
        <v>0</v>
      </c>
      <c r="IA35">
        <v>3.3626074327464554E-2</v>
      </c>
      <c r="IB35">
        <v>0.1801031641869679</v>
      </c>
      <c r="IC35">
        <v>2.4930698741648424E-2</v>
      </c>
      <c r="ID35">
        <v>0</v>
      </c>
      <c r="IE35">
        <v>0.10996362613236059</v>
      </c>
      <c r="IF35">
        <v>0.51545862286604027</v>
      </c>
      <c r="IG35">
        <v>0.28094302685303646</v>
      </c>
      <c r="IH35">
        <v>0.45082497125992776</v>
      </c>
      <c r="II35">
        <v>0.38357894228658063</v>
      </c>
      <c r="IJ35">
        <v>0.60531975096004631</v>
      </c>
      <c r="IK35">
        <v>0.19976373343298989</v>
      </c>
      <c r="IL35">
        <v>0.10997852383076637</v>
      </c>
      <c r="IM35">
        <v>3.4556581304045514E-2</v>
      </c>
      <c r="IN35">
        <v>1.1879800071313689E-2</v>
      </c>
      <c r="IO35">
        <v>7.5582615736318956E-2</v>
      </c>
      <c r="IP35">
        <v>0.42605785025902831</v>
      </c>
      <c r="IQ35">
        <v>7.1710264552168487E-2</v>
      </c>
      <c r="IR35">
        <v>0</v>
      </c>
      <c r="IS35">
        <v>2.2957058518564836E-2</v>
      </c>
      <c r="IT35">
        <v>5.7630278112412885E-2</v>
      </c>
      <c r="IU35">
        <v>3.5888876906599851E-2</v>
      </c>
      <c r="IV35">
        <v>6.4618541785402453E-2</v>
      </c>
      <c r="IW35">
        <v>1.9297683335990915E-2</v>
      </c>
      <c r="IX35">
        <v>0</v>
      </c>
      <c r="IY35">
        <v>6.9312886951549959E-3</v>
      </c>
      <c r="IZ35">
        <v>6.747367281735732E-4</v>
      </c>
      <c r="JA35">
        <v>1.9968043686609815E-3</v>
      </c>
      <c r="JB35">
        <v>6.8161724175545045E-3</v>
      </c>
      <c r="JC35">
        <v>7.4432521225484931E-3</v>
      </c>
      <c r="JD35">
        <v>4.3930572174910622E-2</v>
      </c>
      <c r="JE35">
        <v>5.4036494455773154E-3</v>
      </c>
      <c r="JF35">
        <v>0</v>
      </c>
      <c r="JG35">
        <v>0</v>
      </c>
      <c r="JH35">
        <v>5.7579849238405777E-2</v>
      </c>
      <c r="JI35">
        <v>2.4731306707001135E-3</v>
      </c>
      <c r="JJ35">
        <v>0</v>
      </c>
      <c r="JK35">
        <v>3.5352446768014904E-2</v>
      </c>
      <c r="JL35">
        <v>7.8376209145968032E-2</v>
      </c>
      <c r="JM35">
        <v>8.3665660266051226E-2</v>
      </c>
      <c r="JN35">
        <v>0.13733963744491959</v>
      </c>
      <c r="JO35" s="7">
        <v>0</v>
      </c>
      <c r="JP35">
        <v>0</v>
      </c>
      <c r="JQ35">
        <v>0</v>
      </c>
      <c r="JR35">
        <v>1</v>
      </c>
      <c r="JS35">
        <v>0</v>
      </c>
      <c r="JT35">
        <v>0</v>
      </c>
      <c r="JU35">
        <v>1</v>
      </c>
      <c r="JV35" s="4">
        <v>0</v>
      </c>
    </row>
    <row r="36" spans="1:282" x14ac:dyDescent="0.25">
      <c r="A36" s="18" t="s">
        <v>38</v>
      </c>
      <c r="B36" s="7">
        <v>4</v>
      </c>
      <c r="C36" t="s">
        <v>57</v>
      </c>
      <c r="D36" s="4">
        <v>15</v>
      </c>
      <c r="E36">
        <v>0</v>
      </c>
      <c r="F36">
        <v>0</v>
      </c>
      <c r="G36">
        <v>6.5934411274237645E-3</v>
      </c>
      <c r="H36">
        <v>1.1152396964855513</v>
      </c>
      <c r="I36">
        <v>0.13181401111812746</v>
      </c>
      <c r="J36">
        <v>1.0417659115363409E-2</v>
      </c>
      <c r="K36">
        <v>8.9709610732434256E-4</v>
      </c>
      <c r="L36">
        <v>1.9938348855928743E-4</v>
      </c>
      <c r="M36">
        <v>0</v>
      </c>
      <c r="N36">
        <v>0</v>
      </c>
      <c r="O36">
        <v>0</v>
      </c>
      <c r="P36">
        <v>0.78473330970478616</v>
      </c>
      <c r="Q36">
        <v>0.46327657253529708</v>
      </c>
      <c r="R36">
        <v>14.138364489798333</v>
      </c>
      <c r="S36">
        <v>0.50430000278901876</v>
      </c>
      <c r="T36">
        <v>2.8284808594973083</v>
      </c>
      <c r="U36">
        <v>4.1555513588000421</v>
      </c>
      <c r="V36">
        <v>15.300778038099303</v>
      </c>
      <c r="W36">
        <v>1.2648784648278881</v>
      </c>
      <c r="X36">
        <v>7.3511178259639098E-2</v>
      </c>
      <c r="Y36">
        <v>1.5520358871319017E-2</v>
      </c>
      <c r="Z36">
        <v>2.0080400491155124E-3</v>
      </c>
      <c r="AA36">
        <v>0</v>
      </c>
      <c r="AB36">
        <v>0.30057588299171667</v>
      </c>
      <c r="AC36">
        <v>0.17830053447380156</v>
      </c>
      <c r="AD36">
        <v>3.0999849142281506</v>
      </c>
      <c r="AE36">
        <v>0.43487065850110079</v>
      </c>
      <c r="AF36">
        <v>5.4650963857842223</v>
      </c>
      <c r="AG36">
        <v>0.32076207539061391</v>
      </c>
      <c r="AH36">
        <v>0.80946948720024459</v>
      </c>
      <c r="AI36">
        <v>1.1414404383348802</v>
      </c>
      <c r="AJ36">
        <v>5.5233271128447043</v>
      </c>
      <c r="AK36">
        <v>0.27863310677039782</v>
      </c>
      <c r="AL36">
        <v>0.48255086769151828</v>
      </c>
      <c r="AM36">
        <v>8.1551366798862492</v>
      </c>
      <c r="AN36">
        <v>99.999999999999986</v>
      </c>
      <c r="AO36">
        <v>3.8945231967434135</v>
      </c>
      <c r="AP36">
        <v>2.0609846223723696</v>
      </c>
      <c r="AQ36">
        <v>1.2867265830991688</v>
      </c>
      <c r="AR36">
        <v>9.9397089108553285</v>
      </c>
      <c r="AS36">
        <v>1.3820999469954092</v>
      </c>
      <c r="AT36">
        <v>7.2028243602329338</v>
      </c>
      <c r="AU36">
        <v>1.3801860999592153</v>
      </c>
      <c r="AV36">
        <v>4.3943179296721979</v>
      </c>
      <c r="AW36">
        <v>1.0356368593368812</v>
      </c>
      <c r="AX36">
        <v>5.9314673552703985</v>
      </c>
      <c r="AY36">
        <v>0.39804205852429747</v>
      </c>
      <c r="AZ36">
        <v>0.21777706712931685</v>
      </c>
      <c r="BA36">
        <v>0</v>
      </c>
      <c r="BB36">
        <v>0.76970048953864045</v>
      </c>
      <c r="BC36">
        <v>0.72330359788777276</v>
      </c>
      <c r="BD36">
        <v>3.5546552495164692</v>
      </c>
      <c r="BE36">
        <v>1.6202108618687816</v>
      </c>
      <c r="BF36">
        <v>7.9207257514551195</v>
      </c>
      <c r="BG36">
        <v>1.3739163773493464</v>
      </c>
      <c r="BH36">
        <v>4.9151567829175606</v>
      </c>
      <c r="BI36">
        <v>1.2937860875598943</v>
      </c>
      <c r="BJ36">
        <v>1.6022345198978654</v>
      </c>
      <c r="BK36">
        <v>3.304366059120845</v>
      </c>
      <c r="BL36">
        <v>13.979781593483022</v>
      </c>
      <c r="BM36">
        <v>0</v>
      </c>
      <c r="BN36">
        <v>0</v>
      </c>
      <c r="BO36">
        <v>7.9763933822668092</v>
      </c>
      <c r="BP36">
        <v>40.85403876991785</v>
      </c>
      <c r="BQ36">
        <v>3.7873274767823548</v>
      </c>
      <c r="BR36">
        <v>7.3204253431056605</v>
      </c>
      <c r="BS36">
        <v>4.3558661342785712</v>
      </c>
      <c r="BT36">
        <v>11.805740234416257</v>
      </c>
      <c r="BU36">
        <v>0.87144741451014629</v>
      </c>
      <c r="BV36">
        <v>0.56628189666032713</v>
      </c>
      <c r="BW36">
        <v>0.6488743623948473</v>
      </c>
      <c r="BX36">
        <v>2.0814663566878844</v>
      </c>
      <c r="BY36">
        <v>1.4470818675666191</v>
      </c>
      <c r="BZ36">
        <v>4.1532792949709814</v>
      </c>
      <c r="CA36">
        <v>2.8637388125021719</v>
      </c>
      <c r="CB36">
        <v>8.4201713661325055</v>
      </c>
      <c r="CC36">
        <v>1.2006690346835081</v>
      </c>
      <c r="CD36">
        <v>1.2101000774670725</v>
      </c>
      <c r="CE36">
        <v>0.42751212020939811</v>
      </c>
      <c r="CF36">
        <v>1.4294063032908289</v>
      </c>
      <c r="CG36">
        <v>12.384602710835214</v>
      </c>
      <c r="CH36">
        <v>48.476889940789242</v>
      </c>
      <c r="CI36">
        <v>3.01327842672677</v>
      </c>
      <c r="CJ36">
        <v>0.47184945288536972</v>
      </c>
      <c r="CK36">
        <v>0.10439781006863283</v>
      </c>
      <c r="CL36">
        <v>0.29197108788994652</v>
      </c>
      <c r="CM36">
        <v>3.8866320599048625</v>
      </c>
      <c r="CN36">
        <v>12.748647696840749</v>
      </c>
      <c r="CO36">
        <v>1.8888106028663127</v>
      </c>
      <c r="CP36">
        <v>3.440205148034031</v>
      </c>
      <c r="CQ36">
        <v>0.52387582002135669</v>
      </c>
      <c r="CR36">
        <v>1.0162807251784334</v>
      </c>
      <c r="CS36">
        <v>5.8809768221795344E-2</v>
      </c>
      <c r="CT36">
        <v>0</v>
      </c>
      <c r="CU36">
        <v>0.317204152255674</v>
      </c>
      <c r="CV36">
        <v>0.83296997852013188</v>
      </c>
      <c r="CW36">
        <v>0.27964075702483782</v>
      </c>
      <c r="CX36">
        <v>0.73186860459751657</v>
      </c>
      <c r="CY36">
        <v>3.4747663413206666</v>
      </c>
      <c r="CZ36">
        <v>12.383760229325871</v>
      </c>
      <c r="DA36">
        <v>3.8782680972167438</v>
      </c>
      <c r="DB36">
        <v>9.2122132124943157</v>
      </c>
      <c r="DC36">
        <v>1.0811688654607072</v>
      </c>
      <c r="DD36">
        <v>0.89407422654262381</v>
      </c>
      <c r="DE36">
        <v>2.9610760205165807</v>
      </c>
      <c r="DF36">
        <v>8.378176812526398</v>
      </c>
      <c r="DG36">
        <v>0.91268039354062791</v>
      </c>
      <c r="DH36">
        <v>0.74896035154672314</v>
      </c>
      <c r="DI36">
        <v>0.58123801341711134</v>
      </c>
      <c r="DJ36">
        <v>1.1607874618829368</v>
      </c>
      <c r="DK36">
        <v>0</v>
      </c>
      <c r="DL36">
        <v>0</v>
      </c>
      <c r="DM36">
        <v>0.4333029734525029</v>
      </c>
      <c r="DN36">
        <v>2.2056650277283976</v>
      </c>
      <c r="DO36">
        <v>1.8570855188474356</v>
      </c>
      <c r="DP36">
        <v>4.5598430158120093</v>
      </c>
      <c r="DQ36">
        <v>1.1598327854952004</v>
      </c>
      <c r="DR36">
        <v>1.8301631715748692</v>
      </c>
      <c r="DS36">
        <v>0.53456040069851951</v>
      </c>
      <c r="DT36">
        <v>2.6566394570120426</v>
      </c>
      <c r="DU36">
        <v>0.1808925530763551</v>
      </c>
      <c r="DV36">
        <v>7.6011676893029789E-2</v>
      </c>
      <c r="DW36">
        <v>1.4186052785370964</v>
      </c>
      <c r="DX36">
        <v>3.9311266574088157</v>
      </c>
      <c r="DY36">
        <v>0.71722729747542557</v>
      </c>
      <c r="DZ36">
        <v>1.1173689908482314</v>
      </c>
      <c r="EA36">
        <v>0.34012826142891339</v>
      </c>
      <c r="EB36">
        <v>0</v>
      </c>
      <c r="EC36">
        <v>0</v>
      </c>
      <c r="ED36">
        <v>0.80087416642663756</v>
      </c>
      <c r="EE36">
        <v>0.18740177520784027</v>
      </c>
      <c r="EF36">
        <v>0.38898489462732483</v>
      </c>
      <c r="EG36">
        <v>2.5149673086244109</v>
      </c>
      <c r="EH36">
        <v>5.381459228400816</v>
      </c>
      <c r="EI36">
        <v>0.41541055138090571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0.15123831168093912</v>
      </c>
      <c r="EQ36">
        <v>1.6513835568965407</v>
      </c>
      <c r="ER36">
        <v>4.2561970418889068</v>
      </c>
      <c r="ES36">
        <v>1.4605174301686554</v>
      </c>
      <c r="ET36">
        <v>2.0241358965907148</v>
      </c>
      <c r="EU36">
        <v>1.0336503594661413</v>
      </c>
      <c r="EV36">
        <v>2.0866853523951181</v>
      </c>
      <c r="EW36">
        <v>0.21607685489509118</v>
      </c>
      <c r="EX36">
        <v>8.8056062766522745E-3</v>
      </c>
      <c r="EY36">
        <v>0.17611770145804925</v>
      </c>
      <c r="EZ36">
        <v>0.48929805189506326</v>
      </c>
      <c r="FA36">
        <v>6.1939967395302595E-2</v>
      </c>
      <c r="FB36">
        <v>0.10806917048020284</v>
      </c>
      <c r="FC36">
        <v>2.330042407048926E-2</v>
      </c>
      <c r="FD36">
        <v>2.1687917484424939E-2</v>
      </c>
      <c r="FE36">
        <v>5.7011414262678431E-2</v>
      </c>
      <c r="FF36">
        <v>0.12149130420879466</v>
      </c>
      <c r="FG36">
        <v>7.8995796785212583E-2</v>
      </c>
      <c r="FH36">
        <v>0.12876284635737933</v>
      </c>
      <c r="FI36">
        <v>1.2621436687006569</v>
      </c>
      <c r="FJ36">
        <v>3.5406181964917036</v>
      </c>
      <c r="FK36">
        <v>0.4107578669558517</v>
      </c>
      <c r="FL36">
        <v>6.5725199288635364E-2</v>
      </c>
      <c r="FM36">
        <v>0.48028591011622634</v>
      </c>
      <c r="FN36">
        <v>1.0058992745629407</v>
      </c>
      <c r="FO36">
        <v>0.15146895068053354</v>
      </c>
      <c r="FP36">
        <v>7.2692598442397477E-2</v>
      </c>
      <c r="FQ36">
        <v>6.1477169471437658E-2</v>
      </c>
      <c r="FR36">
        <v>2.976162088973253E-2</v>
      </c>
      <c r="FS36">
        <v>0.91464395621270789</v>
      </c>
      <c r="FT36">
        <v>2.9409036755184914</v>
      </c>
      <c r="FU36">
        <v>0.3826397426028505</v>
      </c>
      <c r="FV36">
        <v>0.46925798841723265</v>
      </c>
      <c r="FW36">
        <v>1.2685835700966686</v>
      </c>
      <c r="FX36">
        <v>0.97127828973237162</v>
      </c>
      <c r="FY36">
        <v>0.16763706689410013</v>
      </c>
      <c r="FZ36">
        <v>5.1637471845963769E-2</v>
      </c>
      <c r="GA36">
        <v>9.444357747544728E-2</v>
      </c>
      <c r="GB36">
        <v>0.3066571433465789</v>
      </c>
      <c r="GC36">
        <v>2.8238802063143616E-2</v>
      </c>
      <c r="GD36">
        <v>0</v>
      </c>
      <c r="GE36">
        <v>0</v>
      </c>
      <c r="GF36">
        <v>4.0625654206224757E-2</v>
      </c>
      <c r="GG36">
        <v>0.12923520342096478</v>
      </c>
      <c r="GH36">
        <v>3.4570228757202878E-2</v>
      </c>
      <c r="GI36">
        <v>2.023306662794629E-2</v>
      </c>
      <c r="GJ36">
        <v>2.4037779976940177E-2</v>
      </c>
      <c r="GK36">
        <v>2.8154642470469797</v>
      </c>
      <c r="GL36">
        <v>9.7817581862819658</v>
      </c>
      <c r="GM36">
        <v>1.3929248802868768</v>
      </c>
      <c r="GN36">
        <v>0.23803163708164299</v>
      </c>
      <c r="GO36">
        <v>0.70404223285259393</v>
      </c>
      <c r="GP36">
        <v>1.1153339700882827</v>
      </c>
      <c r="GQ36">
        <v>0.19745267424416088</v>
      </c>
      <c r="GR36">
        <v>2.490895925998356E-2</v>
      </c>
      <c r="GS36">
        <v>0</v>
      </c>
      <c r="GT36">
        <v>0</v>
      </c>
      <c r="GU36">
        <v>0.27155096013942837</v>
      </c>
      <c r="GV36">
        <v>1.0431278990648614</v>
      </c>
      <c r="GW36">
        <v>0.15756661420310991</v>
      </c>
      <c r="GX36">
        <v>0</v>
      </c>
      <c r="GY36">
        <v>0.3792628431069115</v>
      </c>
      <c r="GZ36">
        <v>0.77366534400042664</v>
      </c>
      <c r="HA36">
        <v>0.11840224694561416</v>
      </c>
      <c r="HB36">
        <v>4.9819190713756852E-2</v>
      </c>
      <c r="HC36">
        <v>0.23791190089412093</v>
      </c>
      <c r="HD36">
        <v>0.92500105350664497</v>
      </c>
      <c r="HE36">
        <v>0.14807241795057771</v>
      </c>
      <c r="HF36">
        <v>1.2358966006011546E-2</v>
      </c>
      <c r="HG36">
        <v>3.7602532068861509E-3</v>
      </c>
      <c r="HH36">
        <v>1.8198175131512325E-3</v>
      </c>
      <c r="HI36">
        <v>0</v>
      </c>
      <c r="HJ36">
        <v>0</v>
      </c>
      <c r="HK36">
        <v>0</v>
      </c>
      <c r="HL36">
        <v>0</v>
      </c>
      <c r="HM36">
        <v>1.8067968650381565</v>
      </c>
      <c r="HN36">
        <v>6.7228092198469049</v>
      </c>
      <c r="HO36">
        <v>1.0885536143488121</v>
      </c>
      <c r="HP36">
        <v>0.24556876336911848</v>
      </c>
      <c r="HQ36">
        <v>0.61866592889456529</v>
      </c>
      <c r="HR36">
        <v>0.69234956943701176</v>
      </c>
      <c r="HS36">
        <v>0.17501934559210952</v>
      </c>
      <c r="HT36">
        <v>0.12773832271959937</v>
      </c>
      <c r="HU36">
        <v>3.2042317055422251E-2</v>
      </c>
      <c r="HV36">
        <v>1.2016072575847414E-2</v>
      </c>
      <c r="HW36">
        <v>0</v>
      </c>
      <c r="HX36">
        <v>0</v>
      </c>
      <c r="HY36">
        <v>0</v>
      </c>
      <c r="HZ36">
        <v>0</v>
      </c>
      <c r="IA36">
        <v>4.9632748246834439E-2</v>
      </c>
      <c r="IB36">
        <v>0.21824072942876777</v>
      </c>
      <c r="IC36">
        <v>4.2774925011660525E-2</v>
      </c>
      <c r="ID36">
        <v>0</v>
      </c>
      <c r="IE36">
        <v>0.15995229522096366</v>
      </c>
      <c r="IF36">
        <v>0.69415811126230487</v>
      </c>
      <c r="IG36">
        <v>0.2795866448561633</v>
      </c>
      <c r="IH36">
        <v>0.33130055833061312</v>
      </c>
      <c r="II36">
        <v>0.31928838046354591</v>
      </c>
      <c r="IJ36">
        <v>0.45903643515581855</v>
      </c>
      <c r="IK36">
        <v>0.19364185916971205</v>
      </c>
      <c r="IL36">
        <v>0.1053610334230495</v>
      </c>
      <c r="IM36">
        <v>2.6236814854393803E-2</v>
      </c>
      <c r="IN36">
        <v>8.6614132468633524E-3</v>
      </c>
      <c r="IO36">
        <v>0.11722414386859047</v>
      </c>
      <c r="IP36">
        <v>0.66080808786016387</v>
      </c>
      <c r="IQ36">
        <v>0.11619125472534694</v>
      </c>
      <c r="IR36">
        <v>3.856292684786006E-3</v>
      </c>
      <c r="IS36">
        <v>3.6242308309779765E-2</v>
      </c>
      <c r="IT36">
        <v>7.8412126199948598E-2</v>
      </c>
      <c r="IU36">
        <v>1.0004263024183445E-2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4.7120942150244436E-3</v>
      </c>
      <c r="JC36">
        <v>1.012633726870339E-2</v>
      </c>
      <c r="JD36">
        <v>7.8776114440873402E-2</v>
      </c>
      <c r="JE36">
        <v>1.2842583444934372E-2</v>
      </c>
      <c r="JF36">
        <v>1.2362552267107813E-3</v>
      </c>
      <c r="JG36">
        <v>1.3474608273592282E-2</v>
      </c>
      <c r="JH36">
        <v>9.0659928146772262E-2</v>
      </c>
      <c r="JI36">
        <v>7.1187988413758613E-3</v>
      </c>
      <c r="JJ36">
        <v>0</v>
      </c>
      <c r="JK36">
        <v>2.2021963199667267E-2</v>
      </c>
      <c r="JL36">
        <v>6.6562948280423515E-2</v>
      </c>
      <c r="JM36">
        <v>0</v>
      </c>
      <c r="JN36">
        <v>0</v>
      </c>
      <c r="JO36" s="7">
        <v>0</v>
      </c>
      <c r="JP36">
        <v>0</v>
      </c>
      <c r="JQ36">
        <v>0</v>
      </c>
      <c r="JR36">
        <v>1</v>
      </c>
      <c r="JS36">
        <v>0</v>
      </c>
      <c r="JT36">
        <v>0</v>
      </c>
      <c r="JU36">
        <v>1</v>
      </c>
      <c r="JV36" s="4">
        <v>0</v>
      </c>
    </row>
    <row r="37" spans="1:282" x14ac:dyDescent="0.25">
      <c r="A37" s="18" t="s">
        <v>39</v>
      </c>
      <c r="B37" s="7">
        <v>4</v>
      </c>
      <c r="C37" t="s">
        <v>57</v>
      </c>
      <c r="D37" s="4">
        <v>15</v>
      </c>
      <c r="E37">
        <v>6.6385093303725215E-5</v>
      </c>
      <c r="F37">
        <v>0</v>
      </c>
      <c r="G37">
        <v>0</v>
      </c>
      <c r="H37">
        <v>0.42559401576726974</v>
      </c>
      <c r="I37">
        <v>4.3547660478155018E-2</v>
      </c>
      <c r="J37">
        <v>3.5057447541678379E-3</v>
      </c>
      <c r="K37">
        <v>1.2219530286625352E-5</v>
      </c>
      <c r="L37">
        <v>2.3850243995518607E-3</v>
      </c>
      <c r="M37">
        <v>1.9289184461328977E-3</v>
      </c>
      <c r="N37">
        <v>6.5200674899067862E-2</v>
      </c>
      <c r="O37">
        <v>1.7681932391743554E-3</v>
      </c>
      <c r="P37">
        <v>0.66046741715591861</v>
      </c>
      <c r="Q37">
        <v>0.33156125690147531</v>
      </c>
      <c r="R37">
        <v>11.186509540148997</v>
      </c>
      <c r="S37">
        <v>0.46631962282969891</v>
      </c>
      <c r="T37">
        <v>3.6640817141068696</v>
      </c>
      <c r="U37">
        <v>4.3233396309754033</v>
      </c>
      <c r="V37">
        <v>17.761192387539982</v>
      </c>
      <c r="W37">
        <v>1.3808237067195863</v>
      </c>
      <c r="X37">
        <v>8.0307327298288128E-2</v>
      </c>
      <c r="Y37">
        <v>1.6310663361526947E-2</v>
      </c>
      <c r="Z37">
        <v>1.3242285902629467E-2</v>
      </c>
      <c r="AA37">
        <v>1.3366665319398419E-2</v>
      </c>
      <c r="AB37">
        <v>0.23763012503202596</v>
      </c>
      <c r="AC37">
        <v>0.19066433870350843</v>
      </c>
      <c r="AD37">
        <v>3.2954750988395989</v>
      </c>
      <c r="AE37">
        <v>0.48972618326923567</v>
      </c>
      <c r="AF37">
        <v>6.1313012470705415</v>
      </c>
      <c r="AG37">
        <v>0.38174417937534755</v>
      </c>
      <c r="AH37">
        <v>0.93604356124082333</v>
      </c>
      <c r="AI37">
        <v>0.94339643333239465</v>
      </c>
      <c r="AJ37">
        <v>3.1701888954319566</v>
      </c>
      <c r="AK37">
        <v>0.22879868787211735</v>
      </c>
      <c r="AL37">
        <v>0.47903322313356506</v>
      </c>
      <c r="AM37">
        <v>8.4606544126249119</v>
      </c>
      <c r="AN37">
        <v>100</v>
      </c>
      <c r="AO37">
        <v>3.8924323868899182</v>
      </c>
      <c r="AP37">
        <v>2.5257758861933706</v>
      </c>
      <c r="AQ37">
        <v>1.6920917235354671</v>
      </c>
      <c r="AR37">
        <v>12.171064383445133</v>
      </c>
      <c r="AS37">
        <v>1.8012007092124822</v>
      </c>
      <c r="AT37">
        <v>8.6963879810282627</v>
      </c>
      <c r="AU37">
        <v>1.6950291139388598</v>
      </c>
      <c r="AV37">
        <v>5.490090787205899</v>
      </c>
      <c r="AW37">
        <v>1.3579052572551493</v>
      </c>
      <c r="AX37">
        <v>7.7023865324687728</v>
      </c>
      <c r="AY37">
        <v>0.4977214178520098</v>
      </c>
      <c r="AZ37">
        <v>0.2091124019713585</v>
      </c>
      <c r="BA37">
        <v>0</v>
      </c>
      <c r="BB37">
        <v>0</v>
      </c>
      <c r="BC37">
        <v>0.89234900048127885</v>
      </c>
      <c r="BD37">
        <v>4.7575010175768888</v>
      </c>
      <c r="BE37">
        <v>2.2327525039221547</v>
      </c>
      <c r="BF37">
        <v>9.997148791292771</v>
      </c>
      <c r="BG37">
        <v>1.7713347952424503</v>
      </c>
      <c r="BH37">
        <v>6.1332875471714257</v>
      </c>
      <c r="BI37">
        <v>1.688978681579516</v>
      </c>
      <c r="BJ37">
        <v>1.9057392034264946</v>
      </c>
      <c r="BK37">
        <v>3.6523247097508116</v>
      </c>
      <c r="BL37">
        <v>15.161303400225782</v>
      </c>
      <c r="BM37">
        <v>0.87034179745686213</v>
      </c>
      <c r="BN37">
        <v>0.68930722656434185</v>
      </c>
      <c r="BO37">
        <v>12.013544160898579</v>
      </c>
      <c r="BP37">
        <v>55.18091881249029</v>
      </c>
      <c r="BQ37">
        <v>4.9821878494585183</v>
      </c>
      <c r="BR37">
        <v>8.7494793282756618</v>
      </c>
      <c r="BS37">
        <v>5.1871138460724593</v>
      </c>
      <c r="BT37">
        <v>13.841747316321767</v>
      </c>
      <c r="BU37">
        <v>1.042608975406921</v>
      </c>
      <c r="BV37">
        <v>0.66092335626870002</v>
      </c>
      <c r="BW37">
        <v>0.79334040600109657</v>
      </c>
      <c r="BX37">
        <v>2.2581095083595013</v>
      </c>
      <c r="BY37">
        <v>3.4325595834955779E-2</v>
      </c>
      <c r="BZ37">
        <v>2.8201326792780586E-2</v>
      </c>
      <c r="CA37">
        <v>0</v>
      </c>
      <c r="CB37">
        <v>0</v>
      </c>
      <c r="CC37">
        <v>0</v>
      </c>
      <c r="CD37">
        <v>1.3378405573647321</v>
      </c>
      <c r="CE37">
        <v>0.63658293164748725</v>
      </c>
      <c r="CF37">
        <v>2.016762819547643</v>
      </c>
      <c r="CG37">
        <v>16.017573968539875</v>
      </c>
      <c r="CH37">
        <v>60.825650692742023</v>
      </c>
      <c r="CI37">
        <v>3.751890647486094</v>
      </c>
      <c r="CJ37">
        <v>0.57043110459694735</v>
      </c>
      <c r="CK37">
        <v>0.13973310679989448</v>
      </c>
      <c r="CL37">
        <v>0.31980365099743224</v>
      </c>
      <c r="CM37">
        <v>5.1154246534341139</v>
      </c>
      <c r="CN37">
        <v>15.817906478640525</v>
      </c>
      <c r="CO37">
        <v>2.9016313883941911</v>
      </c>
      <c r="CP37">
        <v>5.3759799497015832</v>
      </c>
      <c r="CQ37">
        <v>0.95318062905892553</v>
      </c>
      <c r="CR37">
        <v>1.6994049625276961</v>
      </c>
      <c r="CS37">
        <v>0.14133777765195099</v>
      </c>
      <c r="CT37">
        <v>9.1323716038837585E-2</v>
      </c>
      <c r="CU37">
        <v>0.35229818184502909</v>
      </c>
      <c r="CV37">
        <v>0.97216174608759531</v>
      </c>
      <c r="CW37">
        <v>0.3518297840322952</v>
      </c>
      <c r="CX37">
        <v>0.87733489165644551</v>
      </c>
      <c r="CY37">
        <v>3.8909572020521268</v>
      </c>
      <c r="CZ37">
        <v>13.620002593077354</v>
      </c>
      <c r="DA37">
        <v>4.668385317204482</v>
      </c>
      <c r="DB37">
        <v>10.806572229399128</v>
      </c>
      <c r="DC37">
        <v>1.3788229593570569</v>
      </c>
      <c r="DD37">
        <v>1.313060832335734</v>
      </c>
      <c r="DE37">
        <v>4.3030156250884541</v>
      </c>
      <c r="DF37">
        <v>11.650924180168348</v>
      </c>
      <c r="DG37">
        <v>1.3445893088030687</v>
      </c>
      <c r="DH37">
        <v>1.1580361445999301</v>
      </c>
      <c r="DI37">
        <v>0.82498988618137137</v>
      </c>
      <c r="DJ37">
        <v>1.4856504585072861</v>
      </c>
      <c r="DK37">
        <v>0</v>
      </c>
      <c r="DL37">
        <v>0</v>
      </c>
      <c r="DM37">
        <v>0.89614598952778424</v>
      </c>
      <c r="DN37">
        <v>2.8860498613843699</v>
      </c>
      <c r="DO37">
        <v>2.3435726387776645</v>
      </c>
      <c r="DP37">
        <v>5.4598214154587676</v>
      </c>
      <c r="DQ37">
        <v>1.4972284864162486</v>
      </c>
      <c r="DR37">
        <v>2.384625624829988</v>
      </c>
      <c r="DS37">
        <v>2.2543899979532549</v>
      </c>
      <c r="DT37">
        <v>6.1410590864694328</v>
      </c>
      <c r="DU37">
        <v>0.63498244871862242</v>
      </c>
      <c r="DV37">
        <v>0.27444411692099518</v>
      </c>
      <c r="DW37">
        <v>1.9183338725043859</v>
      </c>
      <c r="DX37">
        <v>5.0956815318680801</v>
      </c>
      <c r="DY37">
        <v>0.94950598428829636</v>
      </c>
      <c r="DZ37">
        <v>1.3806415287234606</v>
      </c>
      <c r="EA37">
        <v>0.4806213316898984</v>
      </c>
      <c r="EB37">
        <v>0</v>
      </c>
      <c r="EC37">
        <v>0</v>
      </c>
      <c r="ED37">
        <v>0</v>
      </c>
      <c r="EE37">
        <v>0.17542896905553465</v>
      </c>
      <c r="EF37">
        <v>0.55166075346586141</v>
      </c>
      <c r="EG37">
        <v>3.4609491305695959</v>
      </c>
      <c r="EH37">
        <v>7.8679992694338097</v>
      </c>
      <c r="EI37">
        <v>0.95263687686625853</v>
      </c>
      <c r="EJ37">
        <v>0.64946853263371918</v>
      </c>
      <c r="EK37">
        <v>0.18709707571890313</v>
      </c>
      <c r="EL37">
        <v>0.38415749132285271</v>
      </c>
      <c r="EM37">
        <v>7.701730217860954E-2</v>
      </c>
      <c r="EN37">
        <v>9.3028596070225469E-2</v>
      </c>
      <c r="EO37">
        <v>0.13158910585946143</v>
      </c>
      <c r="EP37">
        <v>0.2584426909040663</v>
      </c>
      <c r="EQ37">
        <v>2.3261233845849034</v>
      </c>
      <c r="ER37">
        <v>5.6892428117900797</v>
      </c>
      <c r="ES37">
        <v>1.8380274145634679</v>
      </c>
      <c r="ET37">
        <v>2.3215876685830983</v>
      </c>
      <c r="EU37">
        <v>1.3109774120150715</v>
      </c>
      <c r="EV37">
        <v>2.6228564592566106</v>
      </c>
      <c r="EW37">
        <v>0.30605745063926437</v>
      </c>
      <c r="EX37">
        <v>4.964834115746946E-2</v>
      </c>
      <c r="EY37">
        <v>0.25448979101610664</v>
      </c>
      <c r="EZ37">
        <v>0.65529164997703071</v>
      </c>
      <c r="FA37">
        <v>0.11149859375706257</v>
      </c>
      <c r="FB37">
        <v>0.14347957253360807</v>
      </c>
      <c r="FC37">
        <v>3.7024874141283547E-2</v>
      </c>
      <c r="FD37">
        <v>4.0654630781027636E-2</v>
      </c>
      <c r="FE37">
        <v>0</v>
      </c>
      <c r="FF37">
        <v>0</v>
      </c>
      <c r="FG37">
        <v>9.0722385758465973E-2</v>
      </c>
      <c r="FH37">
        <v>0.17069460022460095</v>
      </c>
      <c r="FI37">
        <v>1.8758124338408779</v>
      </c>
      <c r="FJ37">
        <v>4.961967726453536</v>
      </c>
      <c r="FK37">
        <v>0.62647189397641279</v>
      </c>
      <c r="FL37">
        <v>0.14190420492687331</v>
      </c>
      <c r="FM37">
        <v>0.58471368779545885</v>
      </c>
      <c r="FN37">
        <v>1.1336604231769598</v>
      </c>
      <c r="FO37">
        <v>0.23978032540819449</v>
      </c>
      <c r="FP37">
        <v>0.13722998630031344</v>
      </c>
      <c r="FQ37">
        <v>0.14962173066161655</v>
      </c>
      <c r="FR37">
        <v>3.8176134927176593E-2</v>
      </c>
      <c r="FS37">
        <v>1.1379679002078822</v>
      </c>
      <c r="FT37">
        <v>3.4471385189245698</v>
      </c>
      <c r="FU37">
        <v>0.47318987813131147</v>
      </c>
      <c r="FV37">
        <v>0.66692709501146652</v>
      </c>
      <c r="FW37">
        <v>1.2395381144756386</v>
      </c>
      <c r="FX37">
        <v>0.66656829604186252</v>
      </c>
      <c r="FY37">
        <v>0.14846492346080545</v>
      </c>
      <c r="FZ37">
        <v>6.2905619869327078E-2</v>
      </c>
      <c r="GA37">
        <v>0.14627630688085916</v>
      </c>
      <c r="GB37">
        <v>0.4224500491150186</v>
      </c>
      <c r="GC37">
        <v>6.4957339943800999E-2</v>
      </c>
      <c r="GD37">
        <v>1.3656546578763484E-2</v>
      </c>
      <c r="GE37">
        <v>9.7475807699351977E-3</v>
      </c>
      <c r="GF37">
        <v>0.10937078598719953</v>
      </c>
      <c r="GG37">
        <v>0.1886817823162287</v>
      </c>
      <c r="GH37">
        <v>5.0707376362269047E-2</v>
      </c>
      <c r="GI37">
        <v>3.0829152410319111E-2</v>
      </c>
      <c r="GJ37">
        <v>5.864539599483052E-2</v>
      </c>
      <c r="GK37">
        <v>3.9055542003597026</v>
      </c>
      <c r="GL37">
        <v>12.821069789487819</v>
      </c>
      <c r="GM37">
        <v>1.8547221930204316</v>
      </c>
      <c r="GN37">
        <v>0.34920181981246096</v>
      </c>
      <c r="GO37">
        <v>1.2491505649515866</v>
      </c>
      <c r="GP37">
        <v>2.1286198608385778</v>
      </c>
      <c r="GQ37">
        <v>0.5031600659042279</v>
      </c>
      <c r="GR37">
        <v>0.23468327685749196</v>
      </c>
      <c r="GS37">
        <v>4.5850165650967348E-2</v>
      </c>
      <c r="GT37">
        <v>2.5260883411235831E-2</v>
      </c>
      <c r="GU37">
        <v>0.14246338585553142</v>
      </c>
      <c r="GV37">
        <v>0.45357750701991623</v>
      </c>
      <c r="GW37">
        <v>8.1559252607575003E-2</v>
      </c>
      <c r="GX37">
        <v>1.5580751005050115E-2</v>
      </c>
      <c r="GY37">
        <v>0.41390963082616877</v>
      </c>
      <c r="GZ37">
        <v>0.79486187374793948</v>
      </c>
      <c r="HA37">
        <v>0.13855418928830049</v>
      </c>
      <c r="HB37">
        <v>7.2367596786441502E-2</v>
      </c>
      <c r="HC37">
        <v>0.32050079059498271</v>
      </c>
      <c r="HD37">
        <v>1.0921450316175765</v>
      </c>
      <c r="HE37">
        <v>0.24571913601278855</v>
      </c>
      <c r="HF37">
        <v>0.12035926316888287</v>
      </c>
      <c r="HG37">
        <v>4.5619564688159267E-2</v>
      </c>
      <c r="HH37">
        <v>3.9029633191178102E-2</v>
      </c>
      <c r="HI37">
        <v>1.0649035343940523E-2</v>
      </c>
      <c r="HJ37">
        <v>7.0822618232021699E-3</v>
      </c>
      <c r="HK37">
        <v>1.692548844580757E-2</v>
      </c>
      <c r="HL37">
        <v>3.1580427138367749E-2</v>
      </c>
      <c r="HM37">
        <v>2.3440152822679368</v>
      </c>
      <c r="HN37">
        <v>8.0869928740005239</v>
      </c>
      <c r="HO37">
        <v>1.3064368686249062</v>
      </c>
      <c r="HP37">
        <v>0.35072674900109568</v>
      </c>
      <c r="HQ37">
        <v>0.87854264713969932</v>
      </c>
      <c r="HR37">
        <v>0.91202962676221522</v>
      </c>
      <c r="HS37">
        <v>0.26875194646832262</v>
      </c>
      <c r="HT37">
        <v>0.23211067675997613</v>
      </c>
      <c r="HU37">
        <v>6.8158976572289739E-2</v>
      </c>
      <c r="HV37">
        <v>3.2371163733724458E-2</v>
      </c>
      <c r="HW37">
        <v>0</v>
      </c>
      <c r="HX37">
        <v>0</v>
      </c>
      <c r="HY37">
        <v>0</v>
      </c>
      <c r="HZ37">
        <v>2.6328701948245916E-3</v>
      </c>
      <c r="IA37">
        <v>7.7127858500841848E-2</v>
      </c>
      <c r="IB37">
        <v>0.28021550065452278</v>
      </c>
      <c r="IC37">
        <v>4.988098459674363E-2</v>
      </c>
      <c r="ID37">
        <v>8.2177139711994522E-3</v>
      </c>
      <c r="IE37">
        <v>0.21008755024292608</v>
      </c>
      <c r="IF37">
        <v>0.81683763961233558</v>
      </c>
      <c r="IG37">
        <v>0.45843848497831263</v>
      </c>
      <c r="IH37">
        <v>0.65864776056662433</v>
      </c>
      <c r="II37">
        <v>0.60746306588983323</v>
      </c>
      <c r="IJ37">
        <v>0.86987939263099379</v>
      </c>
      <c r="IK37">
        <v>0.36106679717690904</v>
      </c>
      <c r="IL37">
        <v>0.19034181808570583</v>
      </c>
      <c r="IM37">
        <v>7.0965441810428617E-2</v>
      </c>
      <c r="IN37">
        <v>3.713540653171804E-2</v>
      </c>
      <c r="IO37">
        <v>0.17502146942384936</v>
      </c>
      <c r="IP37">
        <v>0.73271101400089189</v>
      </c>
      <c r="IQ37">
        <v>0.14010321331349979</v>
      </c>
      <c r="IR37">
        <v>1.5118872563294862E-2</v>
      </c>
      <c r="IS37">
        <v>4.7025950713227231E-2</v>
      </c>
      <c r="IT37">
        <v>0.12303187629412941</v>
      </c>
      <c r="IU37">
        <v>7.2528495070994334E-2</v>
      </c>
      <c r="IV37">
        <v>0.10367251829605857</v>
      </c>
      <c r="IW37">
        <v>2.5791951656219704E-2</v>
      </c>
      <c r="IX37">
        <v>7.5962342530780632E-3</v>
      </c>
      <c r="IY37">
        <v>4.5101658993943659E-2</v>
      </c>
      <c r="IZ37">
        <v>2.8887876769678123E-2</v>
      </c>
      <c r="JA37">
        <v>2.4957021266335356E-2</v>
      </c>
      <c r="JB37">
        <v>1.8797664788733567E-2</v>
      </c>
      <c r="JC37">
        <v>1.6315250639097639E-2</v>
      </c>
      <c r="JD37">
        <v>0.11282708353914635</v>
      </c>
      <c r="JE37">
        <v>1.5852885128718915E-2</v>
      </c>
      <c r="JF37">
        <v>3.3740127181427679E-4</v>
      </c>
      <c r="JG37">
        <v>2.383661688209333E-2</v>
      </c>
      <c r="JH37">
        <v>0.11431869722399643</v>
      </c>
      <c r="JI37">
        <v>2.0959599104383515E-2</v>
      </c>
      <c r="JJ37">
        <v>1.1296102342821283E-3</v>
      </c>
      <c r="JK37">
        <v>6.2088210570007421E-2</v>
      </c>
      <c r="JL37">
        <v>0.1384587568279409</v>
      </c>
      <c r="JM37">
        <v>0.20592479362487867</v>
      </c>
      <c r="JN37">
        <v>0.33511567911298878</v>
      </c>
      <c r="JO37" s="7">
        <v>0</v>
      </c>
      <c r="JP37">
        <v>0</v>
      </c>
      <c r="JQ37">
        <v>0</v>
      </c>
      <c r="JR37">
        <v>1</v>
      </c>
      <c r="JS37">
        <v>0</v>
      </c>
      <c r="JT37">
        <v>0</v>
      </c>
      <c r="JU37">
        <v>1</v>
      </c>
      <c r="JV37" s="4">
        <v>0</v>
      </c>
    </row>
    <row r="38" spans="1:282" x14ac:dyDescent="0.25">
      <c r="A38" s="18" t="s">
        <v>40</v>
      </c>
      <c r="B38" s="7">
        <v>4</v>
      </c>
      <c r="C38" t="s">
        <v>57</v>
      </c>
      <c r="D38" s="4">
        <v>15</v>
      </c>
      <c r="E38">
        <v>4.0970247801508305E-3</v>
      </c>
      <c r="F38">
        <v>0</v>
      </c>
      <c r="G38">
        <v>0</v>
      </c>
      <c r="H38">
        <v>0.74622273081194523</v>
      </c>
      <c r="I38">
        <v>9.1455264783044762E-2</v>
      </c>
      <c r="J38">
        <v>5.9149848118552461E-3</v>
      </c>
      <c r="K38">
        <v>6.7375320300429157E-4</v>
      </c>
      <c r="L38">
        <v>2.2894451917907298E-3</v>
      </c>
      <c r="M38">
        <v>1.3698508929437558E-4</v>
      </c>
      <c r="N38">
        <v>2.7886063276235891E-2</v>
      </c>
      <c r="O38">
        <v>0</v>
      </c>
      <c r="P38">
        <v>0.49534042496937952</v>
      </c>
      <c r="Q38">
        <v>0.48827330154796061</v>
      </c>
      <c r="R38">
        <v>13.722913486806233</v>
      </c>
      <c r="S38">
        <v>0.51450254055442013</v>
      </c>
      <c r="T38">
        <v>3.9231940940180365</v>
      </c>
      <c r="U38">
        <v>5.4650607588657065</v>
      </c>
      <c r="V38">
        <v>15.369830835415828</v>
      </c>
      <c r="W38">
        <v>1.3043240587688845</v>
      </c>
      <c r="X38">
        <v>7.5694909877608019E-2</v>
      </c>
      <c r="Y38">
        <v>1.6023515192723166E-2</v>
      </c>
      <c r="Z38">
        <v>9.5570610541408398E-3</v>
      </c>
      <c r="AA38">
        <v>1.0812556864514914E-2</v>
      </c>
      <c r="AB38">
        <v>0.32578171433092368</v>
      </c>
      <c r="AC38">
        <v>0.16632911569748424</v>
      </c>
      <c r="AD38">
        <v>3.2278617760775119</v>
      </c>
      <c r="AE38">
        <v>0.41323879271048419</v>
      </c>
      <c r="AF38">
        <v>5.5380680430496048</v>
      </c>
      <c r="AG38">
        <v>0.32569214258333534</v>
      </c>
      <c r="AH38">
        <v>0.85766723795019095</v>
      </c>
      <c r="AI38">
        <v>1.0969941821568523</v>
      </c>
      <c r="AJ38">
        <v>5.3435207278032752</v>
      </c>
      <c r="AK38">
        <v>0.25416282387560263</v>
      </c>
      <c r="AL38">
        <v>0.43863221977014843</v>
      </c>
      <c r="AM38">
        <v>7.267248083726459</v>
      </c>
      <c r="AN38">
        <v>100</v>
      </c>
      <c r="AO38">
        <v>3.9053607778833683</v>
      </c>
      <c r="AP38">
        <v>2.134002794366737</v>
      </c>
      <c r="AQ38">
        <v>1.116872304256127</v>
      </c>
      <c r="AR38">
        <v>9.6838493015069975</v>
      </c>
      <c r="AS38">
        <v>1.3108569137962591</v>
      </c>
      <c r="AT38">
        <v>7.1130414082437534</v>
      </c>
      <c r="AU38">
        <v>1.3112688880642454</v>
      </c>
      <c r="AV38">
        <v>4.4679576465599373</v>
      </c>
      <c r="AW38">
        <v>0.9697307633771346</v>
      </c>
      <c r="AX38">
        <v>6.0076593604471693</v>
      </c>
      <c r="AY38">
        <v>0.40702320592454333</v>
      </c>
      <c r="AZ38">
        <v>0.25923457004073136</v>
      </c>
      <c r="BA38">
        <v>0</v>
      </c>
      <c r="BB38">
        <v>0</v>
      </c>
      <c r="BC38">
        <v>0.62310774879276287</v>
      </c>
      <c r="BD38">
        <v>3.7622729418694405</v>
      </c>
      <c r="BE38">
        <v>1.5093918320959208</v>
      </c>
      <c r="BF38">
        <v>7.9830886290822916</v>
      </c>
      <c r="BG38">
        <v>1.2484951621885134</v>
      </c>
      <c r="BH38">
        <v>4.7069615498657926</v>
      </c>
      <c r="BI38">
        <v>1.1982792537748777</v>
      </c>
      <c r="BJ38">
        <v>1.5319805166062881</v>
      </c>
      <c r="BK38">
        <v>3.0532183726758073</v>
      </c>
      <c r="BL38">
        <v>13.932097910122355</v>
      </c>
      <c r="BM38">
        <v>0.79104586712549363</v>
      </c>
      <c r="BN38">
        <v>0.68508386029326496</v>
      </c>
      <c r="BO38">
        <v>7.7755425897003647</v>
      </c>
      <c r="BP38">
        <v>39.524568129841342</v>
      </c>
      <c r="BQ38">
        <v>3.5591588500646245</v>
      </c>
      <c r="BR38">
        <v>7.0039411749505751</v>
      </c>
      <c r="BS38">
        <v>3.1064080789582245</v>
      </c>
      <c r="BT38">
        <v>9.2677534212515784</v>
      </c>
      <c r="BU38">
        <v>0.69798860745867908</v>
      </c>
      <c r="BV38">
        <v>0.5296167062575986</v>
      </c>
      <c r="BW38">
        <v>0.564553846061842</v>
      </c>
      <c r="BX38">
        <v>1.8785227783952347</v>
      </c>
      <c r="BY38">
        <v>0.21259083215475108</v>
      </c>
      <c r="BZ38">
        <v>0.92361544732387357</v>
      </c>
      <c r="CA38">
        <v>0</v>
      </c>
      <c r="CB38">
        <v>0</v>
      </c>
      <c r="CC38">
        <v>0.17392422373564567</v>
      </c>
      <c r="CD38">
        <v>1.3020733257500656</v>
      </c>
      <c r="CE38">
        <v>0.42627962155504884</v>
      </c>
      <c r="CF38">
        <v>1.5043977944063929</v>
      </c>
      <c r="CG38">
        <v>11.591299868635806</v>
      </c>
      <c r="CH38">
        <v>49.144432830763094</v>
      </c>
      <c r="CI38">
        <v>3.0085452469382497</v>
      </c>
      <c r="CJ38">
        <v>0.47542601718971761</v>
      </c>
      <c r="CK38">
        <v>8.3731925963657333E-2</v>
      </c>
      <c r="CL38">
        <v>0.24440134052953677</v>
      </c>
      <c r="CM38">
        <v>3.5166763647845314</v>
      </c>
      <c r="CN38">
        <v>12.158327084843252</v>
      </c>
      <c r="CO38">
        <v>1.9974346317981575</v>
      </c>
      <c r="CP38">
        <v>3.9025767972287175</v>
      </c>
      <c r="CQ38">
        <v>0.66081988789136492</v>
      </c>
      <c r="CR38">
        <v>1.2880125158516613</v>
      </c>
      <c r="CS38">
        <v>0.11726329250818099</v>
      </c>
      <c r="CT38">
        <v>0.13085199319819268</v>
      </c>
      <c r="CU38">
        <v>0.25617966822098087</v>
      </c>
      <c r="CV38">
        <v>0.70630158259307019</v>
      </c>
      <c r="CW38">
        <v>0.2443841391569733</v>
      </c>
      <c r="CX38">
        <v>0.69328732841381113</v>
      </c>
      <c r="CY38">
        <v>3.1071394202758076</v>
      </c>
      <c r="CZ38">
        <v>11.707263714893928</v>
      </c>
      <c r="DA38">
        <v>3.2877200801106792</v>
      </c>
      <c r="DB38">
        <v>8.2463266244978808</v>
      </c>
      <c r="DC38">
        <v>0.98096099315802743</v>
      </c>
      <c r="DD38">
        <v>0.95295792185568295</v>
      </c>
      <c r="DE38">
        <v>2.83529072735071</v>
      </c>
      <c r="DF38">
        <v>8.4979147804768491</v>
      </c>
      <c r="DG38">
        <v>0.97014259564027738</v>
      </c>
      <c r="DH38">
        <v>0.92619727607152058</v>
      </c>
      <c r="DI38">
        <v>0.54568973613979832</v>
      </c>
      <c r="DJ38">
        <v>1.0357050903808256</v>
      </c>
      <c r="DK38">
        <v>0</v>
      </c>
      <c r="DL38">
        <v>0</v>
      </c>
      <c r="DM38">
        <v>0.50811755462995378</v>
      </c>
      <c r="DN38">
        <v>1.9805108200127808</v>
      </c>
      <c r="DO38">
        <v>1.5877967444285044</v>
      </c>
      <c r="DP38">
        <v>4.398077650543196</v>
      </c>
      <c r="DQ38">
        <v>1.0704524438517296</v>
      </c>
      <c r="DR38">
        <v>1.7119049362633458</v>
      </c>
      <c r="DS38">
        <v>1.4283917526635035</v>
      </c>
      <c r="DT38">
        <v>4.5426596546600084</v>
      </c>
      <c r="DU38">
        <v>0.44752770108273415</v>
      </c>
      <c r="DV38">
        <v>0.20656552695787361</v>
      </c>
      <c r="DW38">
        <v>1.317255355200057</v>
      </c>
      <c r="DX38">
        <v>3.8619508391006079</v>
      </c>
      <c r="DY38">
        <v>0.652450603809687</v>
      </c>
      <c r="DZ38">
        <v>1.0147591772087092</v>
      </c>
      <c r="EA38">
        <v>0.32215428738413221</v>
      </c>
      <c r="EB38">
        <v>0</v>
      </c>
      <c r="EC38">
        <v>0</v>
      </c>
      <c r="ED38">
        <v>0</v>
      </c>
      <c r="EE38">
        <v>0.12281740335967917</v>
      </c>
      <c r="EF38">
        <v>0.40807749977714147</v>
      </c>
      <c r="EG38">
        <v>2.1608300752890135</v>
      </c>
      <c r="EH38">
        <v>5.4451142626019413</v>
      </c>
      <c r="EI38">
        <v>0.6538813917154872</v>
      </c>
      <c r="EJ38">
        <v>0.42835419725044127</v>
      </c>
      <c r="EK38">
        <v>0.1284156198838774</v>
      </c>
      <c r="EL38">
        <v>0.29813828789441266</v>
      </c>
      <c r="EM38">
        <v>3.4928611626511279E-2</v>
      </c>
      <c r="EN38">
        <v>4.5661795743110238E-2</v>
      </c>
      <c r="EO38">
        <v>8.8503881106938326E-2</v>
      </c>
      <c r="EP38">
        <v>0.1890592157830116</v>
      </c>
      <c r="EQ38">
        <v>1.5873919723796126</v>
      </c>
      <c r="ER38">
        <v>4.5540386200535901</v>
      </c>
      <c r="ES38">
        <v>1.4189498286557862</v>
      </c>
      <c r="ET38">
        <v>1.9039014832574834</v>
      </c>
      <c r="EU38">
        <v>0.82246027077754835</v>
      </c>
      <c r="EV38">
        <v>1.8339753736026172</v>
      </c>
      <c r="EW38">
        <v>0.20154249378711825</v>
      </c>
      <c r="EX38">
        <v>4.1308990027372164E-2</v>
      </c>
      <c r="EY38">
        <v>0.17836840209811994</v>
      </c>
      <c r="EZ38">
        <v>0.46110011977391696</v>
      </c>
      <c r="FA38">
        <v>7.2244473664254336E-2</v>
      </c>
      <c r="FB38">
        <v>8.4587847163768271E-2</v>
      </c>
      <c r="FC38">
        <v>2.0387437602596849E-2</v>
      </c>
      <c r="FD38">
        <v>2.6240976014281873E-2</v>
      </c>
      <c r="FE38">
        <v>0</v>
      </c>
      <c r="FF38">
        <v>0</v>
      </c>
      <c r="FG38">
        <v>6.0920233139100763E-2</v>
      </c>
      <c r="FH38">
        <v>0.13337809503891918</v>
      </c>
      <c r="FI38">
        <v>1.209092429945402</v>
      </c>
      <c r="FJ38">
        <v>3.6891149461968262</v>
      </c>
      <c r="FK38">
        <v>0.47783768153356454</v>
      </c>
      <c r="FL38">
        <v>9.453214300205505E-2</v>
      </c>
      <c r="FM38">
        <v>0.35417001143934196</v>
      </c>
      <c r="FN38">
        <v>0.80328012222193756</v>
      </c>
      <c r="FO38">
        <v>0.16025131113700139</v>
      </c>
      <c r="FP38">
        <v>9.8920062535951786E-2</v>
      </c>
      <c r="FQ38">
        <v>8.67311048245267E-2</v>
      </c>
      <c r="FR38">
        <v>4.5338209150789337E-2</v>
      </c>
      <c r="FS38">
        <v>0.66097122268872543</v>
      </c>
      <c r="FT38">
        <v>2.5215381155713716</v>
      </c>
      <c r="FU38">
        <v>0.34987794091687929</v>
      </c>
      <c r="FV38">
        <v>0.45503317954755174</v>
      </c>
      <c r="FW38">
        <v>0.91090109131921637</v>
      </c>
      <c r="FX38">
        <v>0.49084424109173208</v>
      </c>
      <c r="FY38">
        <v>0.11210400718305878</v>
      </c>
      <c r="FZ38">
        <v>5.6637445791567903E-2</v>
      </c>
      <c r="GA38">
        <v>9.4136493589401779E-2</v>
      </c>
      <c r="GB38">
        <v>0.32850922263921728</v>
      </c>
      <c r="GC38">
        <v>4.9141721276052305E-2</v>
      </c>
      <c r="GD38">
        <v>6.4402997791054789E-3</v>
      </c>
      <c r="GE38">
        <v>1.04236715733582E-2</v>
      </c>
      <c r="GF38">
        <v>6.7738005422196129E-2</v>
      </c>
      <c r="GG38">
        <v>0.14540104172586599</v>
      </c>
      <c r="GH38">
        <v>3.3743629790751704E-2</v>
      </c>
      <c r="GI38">
        <v>2.1433987943297619E-2</v>
      </c>
      <c r="GJ38">
        <v>5.0415447172564624E-2</v>
      </c>
      <c r="GK38">
        <v>2.4734121132253044</v>
      </c>
      <c r="GL38">
        <v>9.5101701940689836</v>
      </c>
      <c r="GM38">
        <v>1.365853076280114</v>
      </c>
      <c r="GN38">
        <v>0.258033457176853</v>
      </c>
      <c r="GO38">
        <v>0.86959435567715615</v>
      </c>
      <c r="GP38">
        <v>1.5151924324217512</v>
      </c>
      <c r="GQ38">
        <v>0.35042694570545113</v>
      </c>
      <c r="GR38">
        <v>0.13701251467902636</v>
      </c>
      <c r="GS38">
        <v>1.9217719616399807E-2</v>
      </c>
      <c r="GT38">
        <v>4.2202494567164213E-3</v>
      </c>
      <c r="GU38">
        <v>5.4732565899070192E-3</v>
      </c>
      <c r="GV38">
        <v>0.17114027068095752</v>
      </c>
      <c r="GW38">
        <v>3.5374680125048505E-2</v>
      </c>
      <c r="GX38">
        <v>0</v>
      </c>
      <c r="GY38">
        <v>0.26487809193734718</v>
      </c>
      <c r="GZ38">
        <v>0.61493856794125812</v>
      </c>
      <c r="HA38">
        <v>0.10770898973917832</v>
      </c>
      <c r="HB38">
        <v>5.2494216469299991E-2</v>
      </c>
      <c r="HC38">
        <v>0.21028982040724059</v>
      </c>
      <c r="HD38">
        <v>0.93177916415225237</v>
      </c>
      <c r="HE38">
        <v>0.18821965773651086</v>
      </c>
      <c r="HF38">
        <v>9.9763458578362357E-2</v>
      </c>
      <c r="HG38">
        <v>2.4614605092304575E-2</v>
      </c>
      <c r="HH38">
        <v>2.7617572132141791E-2</v>
      </c>
      <c r="HI38">
        <v>5.0106634810188145E-3</v>
      </c>
      <c r="HJ38">
        <v>0</v>
      </c>
      <c r="HK38">
        <v>6.5682785355465085E-3</v>
      </c>
      <c r="HL38">
        <v>2.1606648709344992E-2</v>
      </c>
      <c r="HM38">
        <v>1.3170587606015329</v>
      </c>
      <c r="HN38">
        <v>5.517265352092398</v>
      </c>
      <c r="HO38">
        <v>0.88411540672158728</v>
      </c>
      <c r="HP38">
        <v>0.24495620060224196</v>
      </c>
      <c r="HQ38">
        <v>0.65730806313280921</v>
      </c>
      <c r="HR38">
        <v>0.74868451853620555</v>
      </c>
      <c r="HS38">
        <v>0.19445563976748811</v>
      </c>
      <c r="HT38">
        <v>0.17013289071913729</v>
      </c>
      <c r="HU38">
        <v>4.928743535937509E-2</v>
      </c>
      <c r="HV38">
        <v>2.2383967944081748E-2</v>
      </c>
      <c r="HW38">
        <v>0</v>
      </c>
      <c r="HX38">
        <v>0</v>
      </c>
      <c r="HY38">
        <v>0</v>
      </c>
      <c r="HZ38">
        <v>1.9479580005410371E-3</v>
      </c>
      <c r="IA38">
        <v>4.9156570948242349E-2</v>
      </c>
      <c r="IB38">
        <v>0.18995261642493666</v>
      </c>
      <c r="IC38">
        <v>3.7909847118588566E-2</v>
      </c>
      <c r="ID38">
        <v>3.2866674017923226E-3</v>
      </c>
      <c r="IE38">
        <v>0.14594223177932417</v>
      </c>
      <c r="IF38">
        <v>0.67790693822918091</v>
      </c>
      <c r="IG38">
        <v>0.29067149802310466</v>
      </c>
      <c r="IH38">
        <v>0.43015878325383011</v>
      </c>
      <c r="II38">
        <v>0.40039684179120566</v>
      </c>
      <c r="IJ38">
        <v>0.63593280971713473</v>
      </c>
      <c r="IK38">
        <v>0.24467362151939459</v>
      </c>
      <c r="IL38">
        <v>0.16371058905311919</v>
      </c>
      <c r="IM38">
        <v>3.4632825846002122E-2</v>
      </c>
      <c r="IN38">
        <v>2.714735310972495E-2</v>
      </c>
      <c r="IO38">
        <v>8.127711799498924E-2</v>
      </c>
      <c r="IP38">
        <v>0.48583354576506105</v>
      </c>
      <c r="IQ38">
        <v>8.2270425325938076E-2</v>
      </c>
      <c r="IR38">
        <v>1.0410056655902618E-2</v>
      </c>
      <c r="IS38">
        <v>2.8717831149943342E-2</v>
      </c>
      <c r="IT38">
        <v>8.6503848347204246E-2</v>
      </c>
      <c r="IU38">
        <v>5.6349259215314182E-2</v>
      </c>
      <c r="IV38">
        <v>6.9536156474076724E-2</v>
      </c>
      <c r="IW38">
        <v>1.8102212148239767E-2</v>
      </c>
      <c r="IX38">
        <v>3.4516808612255916E-3</v>
      </c>
      <c r="IY38">
        <v>2.7913856395039641E-2</v>
      </c>
      <c r="IZ38">
        <v>4.9815084538984622E-3</v>
      </c>
      <c r="JA38">
        <v>1.2903811258870105E-2</v>
      </c>
      <c r="JB38">
        <v>1.5615821460330215E-2</v>
      </c>
      <c r="JC38">
        <v>1.2112971380981609E-2</v>
      </c>
      <c r="JD38">
        <v>6.4605254232349793E-2</v>
      </c>
      <c r="JE38">
        <v>9.3915776103403268E-3</v>
      </c>
      <c r="JF38">
        <v>1.6935645668090281E-3</v>
      </c>
      <c r="JG38">
        <v>1.2392871528842553E-2</v>
      </c>
      <c r="JH38">
        <v>8.279192241708215E-2</v>
      </c>
      <c r="JI38">
        <v>1.6829752019565321E-2</v>
      </c>
      <c r="JJ38">
        <v>0</v>
      </c>
      <c r="JK38">
        <v>3.704410205809669E-2</v>
      </c>
      <c r="JL38">
        <v>8.9774338314526678E-2</v>
      </c>
      <c r="JM38">
        <v>0.1114000345737242</v>
      </c>
      <c r="JN38">
        <v>0.19873807810387872</v>
      </c>
      <c r="JO38" s="7">
        <v>0</v>
      </c>
      <c r="JP38">
        <v>0</v>
      </c>
      <c r="JQ38">
        <v>0</v>
      </c>
      <c r="JR38">
        <v>1</v>
      </c>
      <c r="JS38">
        <v>0</v>
      </c>
      <c r="JT38">
        <v>0</v>
      </c>
      <c r="JU38">
        <v>1</v>
      </c>
      <c r="JV38" s="4">
        <v>0</v>
      </c>
    </row>
    <row r="39" spans="1:282" x14ac:dyDescent="0.25">
      <c r="A39" s="18" t="s">
        <v>41</v>
      </c>
      <c r="B39" s="7">
        <v>4</v>
      </c>
      <c r="C39" t="s">
        <v>57</v>
      </c>
      <c r="D39" s="4">
        <v>15</v>
      </c>
      <c r="E39">
        <v>3.8007746656126451E-3</v>
      </c>
      <c r="F39">
        <v>0</v>
      </c>
      <c r="G39">
        <v>0</v>
      </c>
      <c r="H39">
        <v>0.14681421079675466</v>
      </c>
      <c r="I39">
        <v>1.0383410919556097E-2</v>
      </c>
      <c r="J39">
        <v>0</v>
      </c>
      <c r="K39">
        <v>9.9630940100579619E-4</v>
      </c>
      <c r="L39">
        <v>2.542991929892839E-3</v>
      </c>
      <c r="M39">
        <v>3.3275666116190341E-4</v>
      </c>
      <c r="N39">
        <v>4.7008961128899449E-2</v>
      </c>
      <c r="O39">
        <v>2.9371412879688292E-3</v>
      </c>
      <c r="P39">
        <v>0.54342616586376313</v>
      </c>
      <c r="Q39">
        <v>0.16924172772070722</v>
      </c>
      <c r="R39">
        <v>11.305282990104148</v>
      </c>
      <c r="S39">
        <v>0.45806430527616371</v>
      </c>
      <c r="T39">
        <v>3.529909588788342</v>
      </c>
      <c r="U39">
        <v>3.1494082232884257</v>
      </c>
      <c r="V39">
        <v>18.371349386597387</v>
      </c>
      <c r="W39">
        <v>1.424653508594004</v>
      </c>
      <c r="X39">
        <v>8.3585850981172785E-2</v>
      </c>
      <c r="Y39">
        <v>1.6632268701470894E-2</v>
      </c>
      <c r="Z39">
        <v>4.57366019610641E-3</v>
      </c>
      <c r="AA39">
        <v>1.0312248098539605E-2</v>
      </c>
      <c r="AB39">
        <v>0.16964059533843379</v>
      </c>
      <c r="AC39">
        <v>0.19137166879861189</v>
      </c>
      <c r="AD39">
        <v>3.8045270101727957</v>
      </c>
      <c r="AE39">
        <v>0.50013727291589472</v>
      </c>
      <c r="AF39">
        <v>6.6323998483932591</v>
      </c>
      <c r="AG39">
        <v>0.39111773283436635</v>
      </c>
      <c r="AH39">
        <v>0.89442010126459093</v>
      </c>
      <c r="AI39">
        <v>0.92488929330787217</v>
      </c>
      <c r="AJ39">
        <v>2.9925808239813985</v>
      </c>
      <c r="AK39">
        <v>0.18535630139701878</v>
      </c>
      <c r="AL39">
        <v>0.4122643629911078</v>
      </c>
      <c r="AM39">
        <v>7.3292973400023014</v>
      </c>
      <c r="AN39">
        <v>100</v>
      </c>
      <c r="AO39">
        <v>3.8963428348161977</v>
      </c>
      <c r="AP39">
        <v>2.6380603149819297</v>
      </c>
      <c r="AQ39">
        <v>1.4979727999929819</v>
      </c>
      <c r="AR39">
        <v>12.043064106531581</v>
      </c>
      <c r="AS39">
        <v>1.7167821142666291</v>
      </c>
      <c r="AT39">
        <v>8.8589396762002774</v>
      </c>
      <c r="AU39">
        <v>1.7595125868323942</v>
      </c>
      <c r="AV39">
        <v>5.7429576777914297</v>
      </c>
      <c r="AW39">
        <v>1.2908455206151503</v>
      </c>
      <c r="AX39">
        <v>8.1716888041927529</v>
      </c>
      <c r="AY39">
        <v>0.54519833718695643</v>
      </c>
      <c r="AZ39">
        <v>0.24061028990422231</v>
      </c>
      <c r="BA39">
        <v>0</v>
      </c>
      <c r="BB39">
        <v>0</v>
      </c>
      <c r="BC39">
        <v>0.73083297345964426</v>
      </c>
      <c r="BD39">
        <v>4.3788503965506411</v>
      </c>
      <c r="BE39">
        <v>1.9328710213230798</v>
      </c>
      <c r="BF39">
        <v>9.4150225819841982</v>
      </c>
      <c r="BG39">
        <v>1.501980936161321</v>
      </c>
      <c r="BH39">
        <v>5.5251399216755761</v>
      </c>
      <c r="BI39">
        <v>1.6580594685569856</v>
      </c>
      <c r="BJ39">
        <v>1.7213640168086841</v>
      </c>
      <c r="BK39">
        <v>3.1938825135315678</v>
      </c>
      <c r="BL39">
        <v>14.869302729137178</v>
      </c>
      <c r="BM39">
        <v>0.85141034643277802</v>
      </c>
      <c r="BN39">
        <v>0.53239547773430973</v>
      </c>
      <c r="BO39">
        <v>11.058367217394776</v>
      </c>
      <c r="BP39">
        <v>57.446925985692438</v>
      </c>
      <c r="BQ39">
        <v>5.0686130119530679</v>
      </c>
      <c r="BR39">
        <v>9.4456259808501528</v>
      </c>
      <c r="BS39">
        <v>4.4047218082613249</v>
      </c>
      <c r="BT39">
        <v>11.913870201241606</v>
      </c>
      <c r="BU39">
        <v>0.94628253650418837</v>
      </c>
      <c r="BV39">
        <v>0.62560490460281248</v>
      </c>
      <c r="BW39">
        <v>0.68905282677707735</v>
      </c>
      <c r="BX39">
        <v>2.1701944228298577</v>
      </c>
      <c r="BY39">
        <v>8.8987587245526138E-3</v>
      </c>
      <c r="BZ39">
        <v>0</v>
      </c>
      <c r="CA39">
        <v>0</v>
      </c>
      <c r="CB39">
        <v>0</v>
      </c>
      <c r="CC39">
        <v>0</v>
      </c>
      <c r="CD39">
        <v>1.2667067709334963</v>
      </c>
      <c r="CE39">
        <v>0.55564081006008048</v>
      </c>
      <c r="CF39">
        <v>1.9141609566939235</v>
      </c>
      <c r="CG39">
        <v>15.840580139762176</v>
      </c>
      <c r="CH39">
        <v>68.038362919271023</v>
      </c>
      <c r="CI39">
        <v>4.1507814891993835</v>
      </c>
      <c r="CJ39">
        <v>0.62199418168234699</v>
      </c>
      <c r="CK39">
        <v>0.13079304171937331</v>
      </c>
      <c r="CL39">
        <v>0.292473089341165</v>
      </c>
      <c r="CM39">
        <v>4.5406017104864622</v>
      </c>
      <c r="CN39">
        <v>15.116173719464321</v>
      </c>
      <c r="CO39">
        <v>2.6422650529981073</v>
      </c>
      <c r="CP39">
        <v>5.173250607298006</v>
      </c>
      <c r="CQ39">
        <v>0.8636050927382769</v>
      </c>
      <c r="CR39">
        <v>1.6172009304787078</v>
      </c>
      <c r="CS39">
        <v>0.17794228179273786</v>
      </c>
      <c r="CT39">
        <v>0.10460986535117645</v>
      </c>
      <c r="CU39">
        <v>0.36342183373982923</v>
      </c>
      <c r="CV39">
        <v>0.90324082718806253</v>
      </c>
      <c r="CW39">
        <v>0.34521769102021072</v>
      </c>
      <c r="CX39">
        <v>0.96357906180766006</v>
      </c>
      <c r="CY39">
        <v>3.6801948994373923</v>
      </c>
      <c r="CZ39">
        <v>14.292081116218744</v>
      </c>
      <c r="DA39">
        <v>4.2639603253152796</v>
      </c>
      <c r="DB39">
        <v>10.289332034347932</v>
      </c>
      <c r="DC39">
        <v>1.3223197021633637</v>
      </c>
      <c r="DD39">
        <v>1.2595141350794226</v>
      </c>
      <c r="DE39">
        <v>3.8218769201233211</v>
      </c>
      <c r="DF39">
        <v>11.484153004116882</v>
      </c>
      <c r="DG39">
        <v>1.3081915220248981</v>
      </c>
      <c r="DH39">
        <v>1.2703919958813181</v>
      </c>
      <c r="DI39">
        <v>0.80644133108152327</v>
      </c>
      <c r="DJ39">
        <v>1.6071394423596657</v>
      </c>
      <c r="DK39">
        <v>0</v>
      </c>
      <c r="DL39">
        <v>0</v>
      </c>
      <c r="DM39">
        <v>0.6874081732101337</v>
      </c>
      <c r="DN39">
        <v>2.6199474457605811</v>
      </c>
      <c r="DO39">
        <v>2.1028836872551371</v>
      </c>
      <c r="DP39">
        <v>5.205835683297809</v>
      </c>
      <c r="DQ39">
        <v>1.4446844627963626</v>
      </c>
      <c r="DR39">
        <v>2.4382616536621278</v>
      </c>
      <c r="DS39">
        <v>1.8425611700334459</v>
      </c>
      <c r="DT39">
        <v>5.503140441976174</v>
      </c>
      <c r="DU39">
        <v>0.57942461378770349</v>
      </c>
      <c r="DV39">
        <v>0.30366499735971236</v>
      </c>
      <c r="DW39">
        <v>1.8125413774724468</v>
      </c>
      <c r="DX39">
        <v>5.3112910726550764</v>
      </c>
      <c r="DY39">
        <v>0.961714600181931</v>
      </c>
      <c r="DZ39">
        <v>1.3440838850217551</v>
      </c>
      <c r="EA39">
        <v>0.51016771886990264</v>
      </c>
      <c r="EB39">
        <v>0</v>
      </c>
      <c r="EC39">
        <v>0</v>
      </c>
      <c r="ED39">
        <v>0</v>
      </c>
      <c r="EE39">
        <v>0.17857381712749834</v>
      </c>
      <c r="EF39">
        <v>0.6066565798163448</v>
      </c>
      <c r="EG39">
        <v>3.0356629896423812</v>
      </c>
      <c r="EH39">
        <v>7.426008544072789</v>
      </c>
      <c r="EI39">
        <v>0.96367712172042874</v>
      </c>
      <c r="EJ39">
        <v>0.67966242294332835</v>
      </c>
      <c r="EK39">
        <v>0.21381762688716507</v>
      </c>
      <c r="EL39">
        <v>0.45070578328811656</v>
      </c>
      <c r="EM39">
        <v>8.2863075211625919E-2</v>
      </c>
      <c r="EN39">
        <v>0.12947896742155213</v>
      </c>
      <c r="EO39">
        <v>0.15779633866645262</v>
      </c>
      <c r="EP39">
        <v>0.31124198785591084</v>
      </c>
      <c r="EQ39">
        <v>2.0990528049384189</v>
      </c>
      <c r="ER39">
        <v>5.6271245357334845</v>
      </c>
      <c r="ES39">
        <v>2.1111498119951921</v>
      </c>
      <c r="ET39">
        <v>3.060096653814961</v>
      </c>
      <c r="EU39">
        <v>1.2476477942687525</v>
      </c>
      <c r="EV39">
        <v>2.5369465935854816</v>
      </c>
      <c r="EW39">
        <v>0.28442710771210644</v>
      </c>
      <c r="EX39">
        <v>6.7999290890539299E-2</v>
      </c>
      <c r="EY39">
        <v>0.27211697247724576</v>
      </c>
      <c r="EZ39">
        <v>0.71936784724483793</v>
      </c>
      <c r="FA39">
        <v>0.12470036077170717</v>
      </c>
      <c r="FB39">
        <v>0.1773083897822551</v>
      </c>
      <c r="FC39">
        <v>4.9987463247371723E-2</v>
      </c>
      <c r="FD39">
        <v>4.6740896716566865E-2</v>
      </c>
      <c r="FE39">
        <v>0</v>
      </c>
      <c r="FF39">
        <v>0</v>
      </c>
      <c r="FG39">
        <v>0.11615162831558794</v>
      </c>
      <c r="FH39">
        <v>0.21506773297052831</v>
      </c>
      <c r="FI39">
        <v>1.711145532557778</v>
      </c>
      <c r="FJ39">
        <v>4.9438258650444551</v>
      </c>
      <c r="FK39">
        <v>0.62894687962301465</v>
      </c>
      <c r="FL39">
        <v>0.14729891992332261</v>
      </c>
      <c r="FM39">
        <v>0.57197085429870553</v>
      </c>
      <c r="FN39">
        <v>1.2788506213929678</v>
      </c>
      <c r="FO39">
        <v>0.29552111290787508</v>
      </c>
      <c r="FP39">
        <v>0.16759386509825086</v>
      </c>
      <c r="FQ39">
        <v>0.2440188992868598</v>
      </c>
      <c r="FR39">
        <v>6.0353929610020986E-2</v>
      </c>
      <c r="FS39">
        <v>0.98512865115201864</v>
      </c>
      <c r="FT39">
        <v>3.1644712325095603</v>
      </c>
      <c r="FU39">
        <v>0.44586596860794475</v>
      </c>
      <c r="FV39">
        <v>0.79039685263488002</v>
      </c>
      <c r="FW39">
        <v>1.6805881763098889</v>
      </c>
      <c r="FX39">
        <v>0.82389131753958411</v>
      </c>
      <c r="FY39">
        <v>0.21315577208256389</v>
      </c>
      <c r="FZ39">
        <v>8.953812143467145E-2</v>
      </c>
      <c r="GA39">
        <v>0.15877198599561659</v>
      </c>
      <c r="GB39">
        <v>0.53184982273974268</v>
      </c>
      <c r="GC39">
        <v>8.2895138412790739E-2</v>
      </c>
      <c r="GD39">
        <v>2.3871277031250599E-2</v>
      </c>
      <c r="GE39">
        <v>3.0228136794239118E-2</v>
      </c>
      <c r="GF39">
        <v>0.15013745728020336</v>
      </c>
      <c r="GG39">
        <v>0.28782406850882503</v>
      </c>
      <c r="GH39">
        <v>6.3747777164283079E-2</v>
      </c>
      <c r="GI39">
        <v>3.9163261637355055E-2</v>
      </c>
      <c r="GJ39">
        <v>6.8015692804702987E-2</v>
      </c>
      <c r="GK39">
        <v>3.234851519571432</v>
      </c>
      <c r="GL39">
        <v>11.829429728606636</v>
      </c>
      <c r="GM39">
        <v>1.6902418469152538</v>
      </c>
      <c r="GN39">
        <v>0.38384111272710825</v>
      </c>
      <c r="GO39">
        <v>1.2280732996254049</v>
      </c>
      <c r="GP39">
        <v>1.9025283282303418</v>
      </c>
      <c r="GQ39">
        <v>0.44550534937842379</v>
      </c>
      <c r="GR39">
        <v>0.21538621082990475</v>
      </c>
      <c r="GS39">
        <v>3.5377076537587301E-2</v>
      </c>
      <c r="GT39">
        <v>1.4065904915617319E-2</v>
      </c>
      <c r="GU39">
        <v>0.1433926380240568</v>
      </c>
      <c r="GV39">
        <v>0.38369098081725667</v>
      </c>
      <c r="GW39">
        <v>6.9958935669581251E-2</v>
      </c>
      <c r="GX39">
        <v>3.455732095601554E-2</v>
      </c>
      <c r="GY39">
        <v>0.50020055336645031</v>
      </c>
      <c r="GZ39">
        <v>1.0433741206387885</v>
      </c>
      <c r="HA39">
        <v>0.18791988925078515</v>
      </c>
      <c r="HB39">
        <v>9.7007080554507658E-2</v>
      </c>
      <c r="HC39">
        <v>0.34046046585762679</v>
      </c>
      <c r="HD39">
        <v>1.4159199386985017</v>
      </c>
      <c r="HE39">
        <v>0.25313111014351958</v>
      </c>
      <c r="HF39">
        <v>0.11423038459395037</v>
      </c>
      <c r="HG39">
        <v>4.7894386739822048E-2</v>
      </c>
      <c r="HH39">
        <v>4.1518829864546761E-2</v>
      </c>
      <c r="HI39">
        <v>1.1271536509748523E-2</v>
      </c>
      <c r="HJ39">
        <v>5.0590036789009687E-3</v>
      </c>
      <c r="HK39">
        <v>1.9284019456481741E-2</v>
      </c>
      <c r="HL39">
        <v>4.633620885153493E-2</v>
      </c>
      <c r="HM39">
        <v>2.055798744053166</v>
      </c>
      <c r="HN39">
        <v>7.6149649160942063</v>
      </c>
      <c r="HO39">
        <v>1.2526620752327831</v>
      </c>
      <c r="HP39">
        <v>0.39395314817962018</v>
      </c>
      <c r="HQ39">
        <v>1.1309097873100029</v>
      </c>
      <c r="HR39">
        <v>1.2603478541487101</v>
      </c>
      <c r="HS39">
        <v>0.30316197044722176</v>
      </c>
      <c r="HT39">
        <v>0.2151302426878319</v>
      </c>
      <c r="HU39">
        <v>6.0687017066875341E-2</v>
      </c>
      <c r="HV39">
        <v>3.6497296887038413E-2</v>
      </c>
      <c r="HW39">
        <v>0</v>
      </c>
      <c r="HX39">
        <v>0</v>
      </c>
      <c r="HY39">
        <v>0</v>
      </c>
      <c r="HZ39">
        <v>5.7905132824210039E-3</v>
      </c>
      <c r="IA39">
        <v>7.2121259977383209E-2</v>
      </c>
      <c r="IB39">
        <v>0.26802310011601244</v>
      </c>
      <c r="IC39">
        <v>5.6361827586011347E-2</v>
      </c>
      <c r="ID39">
        <v>1.6710213739195335E-2</v>
      </c>
      <c r="IE39">
        <v>0.21487185705682615</v>
      </c>
      <c r="IF39">
        <v>0.97639601468316828</v>
      </c>
      <c r="IG39">
        <v>0.42757859626474481</v>
      </c>
      <c r="IH39">
        <v>0.56724195478667383</v>
      </c>
      <c r="II39">
        <v>0.50513864115159068</v>
      </c>
      <c r="IJ39">
        <v>0.78563782870448506</v>
      </c>
      <c r="IK39">
        <v>0.30496537062274409</v>
      </c>
      <c r="IL39">
        <v>0.20000936270943256</v>
      </c>
      <c r="IM39">
        <v>5.168038272910367E-2</v>
      </c>
      <c r="IN39">
        <v>2.9948709043637112E-2</v>
      </c>
      <c r="IO39">
        <v>0.15742218855114409</v>
      </c>
      <c r="IP39">
        <v>0.75777870555538807</v>
      </c>
      <c r="IQ39">
        <v>0.15779965856274519</v>
      </c>
      <c r="IR39">
        <v>2.4479421729780182E-2</v>
      </c>
      <c r="IS39">
        <v>6.8998614758729787E-2</v>
      </c>
      <c r="IT39">
        <v>0.14973224539247371</v>
      </c>
      <c r="IU39">
        <v>6.0193460443346974E-2</v>
      </c>
      <c r="IV39">
        <v>6.1662116333417977E-2</v>
      </c>
      <c r="IW39">
        <v>2.1877158397812676E-2</v>
      </c>
      <c r="IX39">
        <v>1.1037329457261795E-2</v>
      </c>
      <c r="IY39">
        <v>3.3006211001588223E-2</v>
      </c>
      <c r="IZ39">
        <v>1.7346983027744005E-2</v>
      </c>
      <c r="JA39">
        <v>8.6472325198234511E-3</v>
      </c>
      <c r="JB39">
        <v>1.9631581630111864E-2</v>
      </c>
      <c r="JC39">
        <v>1.8575811208913228E-2</v>
      </c>
      <c r="JD39">
        <v>0.10513364384764974</v>
      </c>
      <c r="JE39">
        <v>2.581580721900361E-2</v>
      </c>
      <c r="JF39">
        <v>3.3357293332763787E-3</v>
      </c>
      <c r="JG39">
        <v>2.8506207722624525E-2</v>
      </c>
      <c r="JH39">
        <v>0.14174876657299326</v>
      </c>
      <c r="JI39">
        <v>2.8835836058917437E-2</v>
      </c>
      <c r="JJ39">
        <v>0</v>
      </c>
      <c r="JK39">
        <v>5.2875179515805538E-2</v>
      </c>
      <c r="JL39">
        <v>0.11600394545336284</v>
      </c>
      <c r="JM39">
        <v>0.12498991693781653</v>
      </c>
      <c r="JN39">
        <v>0.21721507459667061</v>
      </c>
      <c r="JO39" s="7">
        <v>0</v>
      </c>
      <c r="JP39">
        <v>0</v>
      </c>
      <c r="JQ39">
        <v>0</v>
      </c>
      <c r="JR39">
        <v>1</v>
      </c>
      <c r="JS39">
        <v>0</v>
      </c>
      <c r="JT39">
        <v>0</v>
      </c>
      <c r="JU39">
        <v>1</v>
      </c>
      <c r="JV39" s="4">
        <v>0</v>
      </c>
    </row>
    <row r="40" spans="1:282" x14ac:dyDescent="0.25">
      <c r="A40" s="18" t="s">
        <v>42</v>
      </c>
      <c r="B40" s="7">
        <v>4</v>
      </c>
      <c r="C40" t="s">
        <v>57</v>
      </c>
      <c r="D40" s="4">
        <v>15</v>
      </c>
      <c r="E40">
        <v>0</v>
      </c>
      <c r="F40">
        <v>0</v>
      </c>
      <c r="G40">
        <v>0</v>
      </c>
      <c r="H40">
        <v>0.17363877624346907</v>
      </c>
      <c r="I40">
        <v>0</v>
      </c>
      <c r="J40">
        <v>2.6896368372287954E-3</v>
      </c>
      <c r="K40">
        <v>5.5177554165965529E-4</v>
      </c>
      <c r="L40">
        <v>4.9349378680486238E-3</v>
      </c>
      <c r="M40">
        <v>0</v>
      </c>
      <c r="N40">
        <v>5.4503704280419368E-2</v>
      </c>
      <c r="O40">
        <v>0</v>
      </c>
      <c r="P40">
        <v>0.72195836060994734</v>
      </c>
      <c r="Q40">
        <v>0.38799270205064779</v>
      </c>
      <c r="R40">
        <v>18.98384108579679</v>
      </c>
      <c r="S40">
        <v>0.70255693130949892</v>
      </c>
      <c r="T40">
        <v>4.1249862845136764</v>
      </c>
      <c r="U40">
        <v>4.1397148471855862</v>
      </c>
      <c r="V40">
        <v>18.039507011966144</v>
      </c>
      <c r="W40">
        <v>1.3817617127106794</v>
      </c>
      <c r="X40">
        <v>7.6185381547658915E-2</v>
      </c>
      <c r="Y40">
        <v>1.5669717119898504E-2</v>
      </c>
      <c r="Z40">
        <v>4.960386723427552E-3</v>
      </c>
      <c r="AA40">
        <v>9.4205111598880033E-3</v>
      </c>
      <c r="AB40">
        <v>0.30606459832239308</v>
      </c>
      <c r="AC40">
        <v>0.16774764786040711</v>
      </c>
      <c r="AD40">
        <v>3.6444566188802323</v>
      </c>
      <c r="AE40">
        <v>0.466877745795379</v>
      </c>
      <c r="AF40">
        <v>6.3085016102301354</v>
      </c>
      <c r="AG40">
        <v>0.34418971168438534</v>
      </c>
      <c r="AH40">
        <v>0.92521579670179654</v>
      </c>
      <c r="AI40">
        <v>1.1888756874573947</v>
      </c>
      <c r="AJ40">
        <v>7.1297836902278826</v>
      </c>
      <c r="AK40">
        <v>0.27062841213326855</v>
      </c>
      <c r="AL40">
        <v>0.4194582296678544</v>
      </c>
      <c r="AM40">
        <v>6.9786481802464477</v>
      </c>
      <c r="AN40">
        <v>100</v>
      </c>
      <c r="AO40">
        <v>3.9150818939791496</v>
      </c>
      <c r="AP40">
        <v>2.5344479966854521</v>
      </c>
      <c r="AQ40">
        <v>1.4268508644749067</v>
      </c>
      <c r="AR40">
        <v>12.49903109395043</v>
      </c>
      <c r="AS40">
        <v>1.6827676480564782</v>
      </c>
      <c r="AT40">
        <v>9.1497212135301353</v>
      </c>
      <c r="AU40">
        <v>1.761945521633387</v>
      </c>
      <c r="AV40">
        <v>5.667139263678953</v>
      </c>
      <c r="AW40">
        <v>1.2358122177859321</v>
      </c>
      <c r="AX40">
        <v>8.1028592861323254</v>
      </c>
      <c r="AY40">
        <v>0.52927909699203302</v>
      </c>
      <c r="AZ40">
        <v>0.28869001416547418</v>
      </c>
      <c r="BA40">
        <v>0</v>
      </c>
      <c r="BB40">
        <v>0</v>
      </c>
      <c r="BC40">
        <v>0.76285696384928658</v>
      </c>
      <c r="BD40">
        <v>4.7550566166138495</v>
      </c>
      <c r="BE40">
        <v>1.9027399777878193</v>
      </c>
      <c r="BF40">
        <v>9.8851355982110842</v>
      </c>
      <c r="BG40">
        <v>1.5617163583646456</v>
      </c>
      <c r="BH40">
        <v>6.0771390906084877</v>
      </c>
      <c r="BI40">
        <v>1.6776639515463796</v>
      </c>
      <c r="BJ40">
        <v>1.8285311509707505</v>
      </c>
      <c r="BK40">
        <v>3.7048120302029832</v>
      </c>
      <c r="BL40">
        <v>18.06516056845949</v>
      </c>
      <c r="BM40">
        <v>1.0065776831041007</v>
      </c>
      <c r="BN40">
        <v>0.8716928531673741</v>
      </c>
      <c r="BO40">
        <v>11.186044227515708</v>
      </c>
      <c r="BP40">
        <v>59.736766794522481</v>
      </c>
      <c r="BQ40">
        <v>5.3795117699794925</v>
      </c>
      <c r="BR40">
        <v>11.203537427421654</v>
      </c>
      <c r="BS40">
        <v>4.8381383673755263</v>
      </c>
      <c r="BT40">
        <v>13.974450237650371</v>
      </c>
      <c r="BU40">
        <v>1.0245026236996826</v>
      </c>
      <c r="BV40">
        <v>0.66987726392651714</v>
      </c>
      <c r="BW40">
        <v>0.65911778541143684</v>
      </c>
      <c r="BX40">
        <v>2.1596153301781871</v>
      </c>
      <c r="BY40">
        <v>0.18889522126310659</v>
      </c>
      <c r="BZ40">
        <v>0.43398884492157019</v>
      </c>
      <c r="CA40">
        <v>0</v>
      </c>
      <c r="CB40">
        <v>0</v>
      </c>
      <c r="CC40">
        <v>0</v>
      </c>
      <c r="CD40">
        <v>1.6657211769003724</v>
      </c>
      <c r="CE40">
        <v>0.57581626256186624</v>
      </c>
      <c r="CF40">
        <v>1.8912110267246529</v>
      </c>
      <c r="CG40">
        <v>14.820566172330027</v>
      </c>
      <c r="CH40">
        <v>64.083193991366699</v>
      </c>
      <c r="CI40">
        <v>3.9151207383109821</v>
      </c>
      <c r="CJ40">
        <v>0.59010679604347105</v>
      </c>
      <c r="CK40">
        <v>0.10392557979833483</v>
      </c>
      <c r="CL40">
        <v>0.30457021409300955</v>
      </c>
      <c r="CM40">
        <v>4.4853466912141835</v>
      </c>
      <c r="CN40">
        <v>15.70496940163062</v>
      </c>
      <c r="CO40">
        <v>2.7006911264688029</v>
      </c>
      <c r="CP40">
        <v>5.3873587289474374</v>
      </c>
      <c r="CQ40">
        <v>0.92433616858281953</v>
      </c>
      <c r="CR40">
        <v>1.7056774777510486</v>
      </c>
      <c r="CS40">
        <v>0.16015800994940266</v>
      </c>
      <c r="CT40">
        <v>0.15973569500545309</v>
      </c>
      <c r="CU40">
        <v>0.31284005946219151</v>
      </c>
      <c r="CV40">
        <v>0.96915105192476059</v>
      </c>
      <c r="CW40">
        <v>0.35746257459592651</v>
      </c>
      <c r="CX40">
        <v>0.93462623199616868</v>
      </c>
      <c r="CY40">
        <v>3.8022250591553979</v>
      </c>
      <c r="CZ40">
        <v>14.852430507990531</v>
      </c>
      <c r="DA40">
        <v>4.2839832871235162</v>
      </c>
      <c r="DB40">
        <v>10.811041583733774</v>
      </c>
      <c r="DC40">
        <v>1.3030634853423544</v>
      </c>
      <c r="DD40">
        <v>1.2946790970434088</v>
      </c>
      <c r="DE40">
        <v>3.7403352554156606</v>
      </c>
      <c r="DF40">
        <v>11.349541367179761</v>
      </c>
      <c r="DG40">
        <v>1.3132578230529404</v>
      </c>
      <c r="DH40">
        <v>1.3075509492067614</v>
      </c>
      <c r="DI40">
        <v>0.78254157937023716</v>
      </c>
      <c r="DJ40">
        <v>1.6442630483536615</v>
      </c>
      <c r="DK40">
        <v>0</v>
      </c>
      <c r="DL40">
        <v>0</v>
      </c>
      <c r="DM40">
        <v>0.68525108385126343</v>
      </c>
      <c r="DN40">
        <v>2.8184809011155649</v>
      </c>
      <c r="DO40">
        <v>2.1301502451340175</v>
      </c>
      <c r="DP40">
        <v>5.4003507094857177</v>
      </c>
      <c r="DQ40">
        <v>1.4964702121887616</v>
      </c>
      <c r="DR40">
        <v>2.550252163828592</v>
      </c>
      <c r="DS40">
        <v>1.8817719301182687</v>
      </c>
      <c r="DT40">
        <v>5.9623303849661786</v>
      </c>
      <c r="DU40">
        <v>0.59780361686302519</v>
      </c>
      <c r="DV40">
        <v>0.27995294303666063</v>
      </c>
      <c r="DW40">
        <v>1.7955863478851073</v>
      </c>
      <c r="DX40">
        <v>5.3367751547496578</v>
      </c>
      <c r="DY40">
        <v>0.94242044996043084</v>
      </c>
      <c r="DZ40">
        <v>1.4646123266246966</v>
      </c>
      <c r="EA40">
        <v>0.51721731032975993</v>
      </c>
      <c r="EB40">
        <v>0</v>
      </c>
      <c r="EC40">
        <v>0</v>
      </c>
      <c r="ED40">
        <v>0</v>
      </c>
      <c r="EE40">
        <v>0.13060846732225742</v>
      </c>
      <c r="EF40">
        <v>0.63189913746323434</v>
      </c>
      <c r="EG40">
        <v>3.1654652517258066</v>
      </c>
      <c r="EH40">
        <v>7.9494082842528435</v>
      </c>
      <c r="EI40">
        <v>0.98408756678177522</v>
      </c>
      <c r="EJ40">
        <v>0.6728550247915549</v>
      </c>
      <c r="EK40">
        <v>0.18034808816948708</v>
      </c>
      <c r="EL40">
        <v>0.45906732918552923</v>
      </c>
      <c r="EM40">
        <v>7.4652584511107969E-2</v>
      </c>
      <c r="EN40">
        <v>0.10405012180065128</v>
      </c>
      <c r="EO40">
        <v>0.15894104105258849</v>
      </c>
      <c r="EP40">
        <v>0.32155803086901608</v>
      </c>
      <c r="EQ40">
        <v>2.0509507531851039</v>
      </c>
      <c r="ER40">
        <v>5.6156319597487814</v>
      </c>
      <c r="ES40">
        <v>2.1588264436740841</v>
      </c>
      <c r="ET40">
        <v>2.9998265034489759</v>
      </c>
      <c r="EU40">
        <v>1.3206578463625571</v>
      </c>
      <c r="EV40">
        <v>2.755394513389275</v>
      </c>
      <c r="EW40">
        <v>0.29733536079536227</v>
      </c>
      <c r="EX40">
        <v>7.9175725077676284E-2</v>
      </c>
      <c r="EY40">
        <v>0.25820411115545988</v>
      </c>
      <c r="EZ40">
        <v>0.72503408178506779</v>
      </c>
      <c r="FA40">
        <v>0.12500483926856626</v>
      </c>
      <c r="FB40">
        <v>0.17246988271082317</v>
      </c>
      <c r="FC40">
        <v>4.9637004959484095E-2</v>
      </c>
      <c r="FD40">
        <v>4.4395997459511498E-2</v>
      </c>
      <c r="FE40">
        <v>0</v>
      </c>
      <c r="FF40">
        <v>0</v>
      </c>
      <c r="FG40">
        <v>0.10913628102332551</v>
      </c>
      <c r="FH40">
        <v>0.25246658289227419</v>
      </c>
      <c r="FI40">
        <v>1.5962823921341978</v>
      </c>
      <c r="FJ40">
        <v>4.8788004556190234</v>
      </c>
      <c r="FK40">
        <v>0.61397890193004678</v>
      </c>
      <c r="FL40">
        <v>0.15037315909410223</v>
      </c>
      <c r="FM40">
        <v>0.58197326958878337</v>
      </c>
      <c r="FN40">
        <v>1.2376201944409595</v>
      </c>
      <c r="FO40">
        <v>0.27741359242897312</v>
      </c>
      <c r="FP40">
        <v>0.14126561930599604</v>
      </c>
      <c r="FQ40">
        <v>0.26630531693965065</v>
      </c>
      <c r="FR40">
        <v>6.7344212778265508E-2</v>
      </c>
      <c r="FS40">
        <v>1.0473188340778674</v>
      </c>
      <c r="FT40">
        <v>3.7345436902705957</v>
      </c>
      <c r="FU40">
        <v>0.53612763749861025</v>
      </c>
      <c r="FV40">
        <v>0.90707286572875334</v>
      </c>
      <c r="FW40">
        <v>1.8228156858498057</v>
      </c>
      <c r="FX40">
        <v>0.88571997129300017</v>
      </c>
      <c r="FY40">
        <v>0.17329327848781576</v>
      </c>
      <c r="FZ40">
        <v>8.7932253278546244E-2</v>
      </c>
      <c r="GA40">
        <v>0.14132044704279023</v>
      </c>
      <c r="GB40">
        <v>0.50660007252936257</v>
      </c>
      <c r="GC40">
        <v>6.8233649479282621E-2</v>
      </c>
      <c r="GD40">
        <v>2.4829848649266698E-2</v>
      </c>
      <c r="GE40">
        <v>2.3062251288158132E-2</v>
      </c>
      <c r="GF40">
        <v>0.17188145789941786</v>
      </c>
      <c r="GG40">
        <v>0.31733894663778839</v>
      </c>
      <c r="GH40">
        <v>5.0524293744161654E-2</v>
      </c>
      <c r="GI40">
        <v>4.8450867642907715E-2</v>
      </c>
      <c r="GJ40">
        <v>8.5677270387203464E-2</v>
      </c>
      <c r="GK40">
        <v>3.5057806257986921</v>
      </c>
      <c r="GL40">
        <v>13.041044321794926</v>
      </c>
      <c r="GM40">
        <v>1.8496626922263411</v>
      </c>
      <c r="GN40">
        <v>0.41580101259838959</v>
      </c>
      <c r="GO40">
        <v>1.3001711757558052</v>
      </c>
      <c r="GP40">
        <v>2.0013334159876086</v>
      </c>
      <c r="GQ40">
        <v>0.47322064908602562</v>
      </c>
      <c r="GR40">
        <v>0.24732004049223461</v>
      </c>
      <c r="GS40">
        <v>4.1417651203691196E-2</v>
      </c>
      <c r="GT40">
        <v>1.6713925464334756E-2</v>
      </c>
      <c r="GU40">
        <v>0.16462959834452764</v>
      </c>
      <c r="GV40">
        <v>0.63392900996705304</v>
      </c>
      <c r="GW40">
        <v>9.6172028273115245E-2</v>
      </c>
      <c r="GX40">
        <v>3.0433763954346511E-2</v>
      </c>
      <c r="GY40">
        <v>0.58354830986037065</v>
      </c>
      <c r="GZ40">
        <v>1.1166226139040232</v>
      </c>
      <c r="HA40">
        <v>0.1799996671045912</v>
      </c>
      <c r="HB40">
        <v>9.970919277351728E-2</v>
      </c>
      <c r="HC40">
        <v>0.31331804614128295</v>
      </c>
      <c r="HD40">
        <v>1.3032377831634245</v>
      </c>
      <c r="HE40">
        <v>0.23046028491103535</v>
      </c>
      <c r="HF40">
        <v>0.12323151232169581</v>
      </c>
      <c r="HG40">
        <v>4.6620546398616874E-2</v>
      </c>
      <c r="HH40">
        <v>4.2667547663582384E-2</v>
      </c>
      <c r="HI40">
        <v>1.754173048557758E-2</v>
      </c>
      <c r="HJ40">
        <v>1.2674427513765438E-2</v>
      </c>
      <c r="HK40">
        <v>1.4175192743291178E-2</v>
      </c>
      <c r="HL40">
        <v>4.4493909660899465E-2</v>
      </c>
      <c r="HM40">
        <v>2.215161317961178</v>
      </c>
      <c r="HN40">
        <v>8.606288078775405</v>
      </c>
      <c r="HO40">
        <v>1.4352474799719714</v>
      </c>
      <c r="HP40">
        <v>0.46247862200943501</v>
      </c>
      <c r="HQ40">
        <v>1.2813995268851828</v>
      </c>
      <c r="HR40">
        <v>1.4333236849578492</v>
      </c>
      <c r="HS40">
        <v>0.33145757823546307</v>
      </c>
      <c r="HT40">
        <v>0.26263556265983495</v>
      </c>
      <c r="HU40">
        <v>7.8229603793732172E-2</v>
      </c>
      <c r="HV40">
        <v>3.9518567068131581E-2</v>
      </c>
      <c r="HW40">
        <v>0</v>
      </c>
      <c r="HX40">
        <v>0</v>
      </c>
      <c r="HY40">
        <v>0</v>
      </c>
      <c r="HZ40">
        <v>0</v>
      </c>
      <c r="IA40">
        <v>6.4456371953246341E-2</v>
      </c>
      <c r="IB40">
        <v>0.28474480165641741</v>
      </c>
      <c r="IC40">
        <v>4.7673612014599374E-2</v>
      </c>
      <c r="ID40">
        <v>1.5154570190502741E-2</v>
      </c>
      <c r="IE40">
        <v>0.22962774163165459</v>
      </c>
      <c r="IF40">
        <v>0.91061453433498196</v>
      </c>
      <c r="IG40">
        <v>0.40489863380655122</v>
      </c>
      <c r="IH40">
        <v>0.55036446500821823</v>
      </c>
      <c r="II40">
        <v>0.52798885756486824</v>
      </c>
      <c r="IJ40">
        <v>0.85033657763518944</v>
      </c>
      <c r="IK40">
        <v>0.30835724961907235</v>
      </c>
      <c r="IL40">
        <v>0.17679027379803702</v>
      </c>
      <c r="IM40">
        <v>5.169864779967915E-2</v>
      </c>
      <c r="IN40">
        <v>4.3673680076663272E-2</v>
      </c>
      <c r="IO40">
        <v>0.15555808008710226</v>
      </c>
      <c r="IP40">
        <v>0.77783326817677889</v>
      </c>
      <c r="IQ40">
        <v>0.14235864782682706</v>
      </c>
      <c r="IR40">
        <v>1.4425480543042298E-2</v>
      </c>
      <c r="IS40">
        <v>7.7332215222688599E-2</v>
      </c>
      <c r="IT40">
        <v>0.17113159315901938</v>
      </c>
      <c r="IU40">
        <v>6.7450102538395729E-2</v>
      </c>
      <c r="IV40">
        <v>8.1825329541930822E-2</v>
      </c>
      <c r="IW40">
        <v>1.8643990722539413E-2</v>
      </c>
      <c r="IX40">
        <v>0</v>
      </c>
      <c r="IY40">
        <v>2.8256559082430934E-2</v>
      </c>
      <c r="IZ40">
        <v>3.2781336905626482E-3</v>
      </c>
      <c r="JA40">
        <v>9.142339983473257E-3</v>
      </c>
      <c r="JB40">
        <v>2.351267196479331E-2</v>
      </c>
      <c r="JC40">
        <v>2.1835248200019402E-2</v>
      </c>
      <c r="JD40">
        <v>9.8785815574358615E-2</v>
      </c>
      <c r="JE40">
        <v>1.5254642215318595E-2</v>
      </c>
      <c r="JF40">
        <v>5.5512491991944642E-3</v>
      </c>
      <c r="JG40">
        <v>1.7336624070426413E-2</v>
      </c>
      <c r="JH40">
        <v>0.12707084432838925</v>
      </c>
      <c r="JI40">
        <v>2.2414278476775917E-2</v>
      </c>
      <c r="JJ40">
        <v>1.0348751440437452E-3</v>
      </c>
      <c r="JK40">
        <v>5.3036868599952582E-2</v>
      </c>
      <c r="JL40">
        <v>0.12531584505134999</v>
      </c>
      <c r="JM40">
        <v>0.15342952145747052</v>
      </c>
      <c r="JN40">
        <v>0.27271820254437662</v>
      </c>
      <c r="JO40" s="7">
        <v>0</v>
      </c>
      <c r="JP40">
        <v>0</v>
      </c>
      <c r="JQ40">
        <v>0</v>
      </c>
      <c r="JR40">
        <v>1</v>
      </c>
      <c r="JS40">
        <v>0</v>
      </c>
      <c r="JT40">
        <v>0</v>
      </c>
      <c r="JU40">
        <v>1</v>
      </c>
      <c r="JV40" s="4">
        <v>0</v>
      </c>
    </row>
    <row r="41" spans="1:282" x14ac:dyDescent="0.25">
      <c r="A41" s="18" t="s">
        <v>43</v>
      </c>
      <c r="B41" s="7">
        <v>4</v>
      </c>
      <c r="C41" t="s">
        <v>57</v>
      </c>
      <c r="D41" s="4">
        <v>15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3.0445136614174065E-3</v>
      </c>
      <c r="M41">
        <v>0</v>
      </c>
      <c r="N41">
        <v>4.8050352105573221E-2</v>
      </c>
      <c r="O41">
        <v>0</v>
      </c>
      <c r="P41">
        <v>0.73644042524351716</v>
      </c>
      <c r="Q41">
        <v>0.20091848193482109</v>
      </c>
      <c r="R41">
        <v>24.971820582936292</v>
      </c>
      <c r="S41">
        <v>0.79156919797840342</v>
      </c>
      <c r="T41">
        <v>3.8757567903952945</v>
      </c>
      <c r="U41">
        <v>1.7909123203173762</v>
      </c>
      <c r="V41">
        <v>21.765556696827808</v>
      </c>
      <c r="W41">
        <v>1.4292139995021365</v>
      </c>
      <c r="X41">
        <v>7.8460785550535581E-2</v>
      </c>
      <c r="Y41">
        <v>1.6453788166753462E-2</v>
      </c>
      <c r="Z41">
        <v>4.6767674273898432E-3</v>
      </c>
      <c r="AA41">
        <v>4.5522085324179538E-3</v>
      </c>
      <c r="AB41">
        <v>0.18510104014987225</v>
      </c>
      <c r="AC41">
        <v>0.20700908798872233</v>
      </c>
      <c r="AD41">
        <v>4.85480714264094</v>
      </c>
      <c r="AE41">
        <v>0.56769334188238951</v>
      </c>
      <c r="AF41">
        <v>8.8882945637019795</v>
      </c>
      <c r="AG41">
        <v>0.47378177585778664</v>
      </c>
      <c r="AH41">
        <v>1.0822367982763577</v>
      </c>
      <c r="AI41">
        <v>1.3405314096086294</v>
      </c>
      <c r="AJ41">
        <v>8.7582426937426394</v>
      </c>
      <c r="AK41">
        <v>0.26428232759427273</v>
      </c>
      <c r="AL41">
        <v>0.40522288029562509</v>
      </c>
      <c r="AM41">
        <v>6.6157166271043444</v>
      </c>
      <c r="AN41">
        <v>100</v>
      </c>
      <c r="AO41">
        <v>3.8816167612974621</v>
      </c>
      <c r="AP41">
        <v>3.3632262337490451</v>
      </c>
      <c r="AQ41">
        <v>1.8997100061678198</v>
      </c>
      <c r="AR41">
        <v>17.48452761603221</v>
      </c>
      <c r="AS41">
        <v>2.2982616852697308</v>
      </c>
      <c r="AT41">
        <v>13.418657351498886</v>
      </c>
      <c r="AU41">
        <v>2.4291806581745035</v>
      </c>
      <c r="AV41">
        <v>8.0226116517403732</v>
      </c>
      <c r="AW41">
        <v>1.6617918881761526</v>
      </c>
      <c r="AX41">
        <v>11.533719364484769</v>
      </c>
      <c r="AY41">
        <v>0.65929828836053661</v>
      </c>
      <c r="AZ41">
        <v>0.23873297100187837</v>
      </c>
      <c r="BA41">
        <v>0</v>
      </c>
      <c r="BB41">
        <v>0</v>
      </c>
      <c r="BC41">
        <v>0.94334112114308333</v>
      </c>
      <c r="BD41">
        <v>6.7304316004330502</v>
      </c>
      <c r="BE41">
        <v>2.6451427638801164</v>
      </c>
      <c r="BF41">
        <v>13.810624371807945</v>
      </c>
      <c r="BG41">
        <v>2.1688996417308206</v>
      </c>
      <c r="BH41">
        <v>8.396000787759851</v>
      </c>
      <c r="BI41">
        <v>2.1835343115920831</v>
      </c>
      <c r="BJ41">
        <v>2.4642483598606129</v>
      </c>
      <c r="BK41">
        <v>5.5021823505741922</v>
      </c>
      <c r="BL41">
        <v>27.436461831689858</v>
      </c>
      <c r="BM41">
        <v>1.4469757740498956</v>
      </c>
      <c r="BN41">
        <v>1.2434778647695841</v>
      </c>
      <c r="BO41">
        <v>15.523336057354442</v>
      </c>
      <c r="BP41">
        <v>85.857726094022667</v>
      </c>
      <c r="BQ41">
        <v>7.3530802642156194</v>
      </c>
      <c r="BR41">
        <v>14.65296042328394</v>
      </c>
      <c r="BS41">
        <v>5.7085912811039856</v>
      </c>
      <c r="BT41">
        <v>16.761449084828982</v>
      </c>
      <c r="BU41">
        <v>1.1769829842178112</v>
      </c>
      <c r="BV41">
        <v>0.86138002451743756</v>
      </c>
      <c r="BW41">
        <v>0.81127234044988794</v>
      </c>
      <c r="BX41">
        <v>2.9307864235505185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2.3092854344924709</v>
      </c>
      <c r="CE41">
        <v>0.69665842380943199</v>
      </c>
      <c r="CF41">
        <v>2.5212573661193081</v>
      </c>
      <c r="CG41">
        <v>17.925590908977767</v>
      </c>
      <c r="CH41">
        <v>79.439795453148633</v>
      </c>
      <c r="CI41">
        <v>4.8304569764438376</v>
      </c>
      <c r="CJ41">
        <v>0.71284200233410178</v>
      </c>
      <c r="CK41">
        <v>0.16514330103060065</v>
      </c>
      <c r="CL41">
        <v>0.41513879445028684</v>
      </c>
      <c r="CM41">
        <v>6.2815143002528639</v>
      </c>
      <c r="CN41">
        <v>22.037129775501828</v>
      </c>
      <c r="CO41">
        <v>3.9839528093563796</v>
      </c>
      <c r="CP41">
        <v>8.3287527350200126</v>
      </c>
      <c r="CQ41">
        <v>1.377509912069486</v>
      </c>
      <c r="CR41">
        <v>2.6438838306691697</v>
      </c>
      <c r="CS41">
        <v>0.28326103217215098</v>
      </c>
      <c r="CT41">
        <v>8.3657754666295561E-2</v>
      </c>
      <c r="CU41">
        <v>0.3716246035271899</v>
      </c>
      <c r="CV41">
        <v>1.0920496423030128</v>
      </c>
      <c r="CW41">
        <v>0.43620865470370318</v>
      </c>
      <c r="CX41">
        <v>1.1734285635329034</v>
      </c>
      <c r="CY41">
        <v>3.5321575495465694</v>
      </c>
      <c r="CZ41">
        <v>13.597023468478497</v>
      </c>
      <c r="DA41">
        <v>5.3546369470082347</v>
      </c>
      <c r="DB41">
        <v>14.805404309601123</v>
      </c>
      <c r="DC41">
        <v>1.7731154959818434</v>
      </c>
      <c r="DD41">
        <v>1.8903443571762668</v>
      </c>
      <c r="DE41">
        <v>5.7794757245353239</v>
      </c>
      <c r="DF41">
        <v>18.010903905373727</v>
      </c>
      <c r="DG41">
        <v>2.0117969147212351</v>
      </c>
      <c r="DH41">
        <v>1.7919531712419678</v>
      </c>
      <c r="DI41">
        <v>1.1217801698892746</v>
      </c>
      <c r="DJ41">
        <v>2.1875744240045392</v>
      </c>
      <c r="DK41">
        <v>0</v>
      </c>
      <c r="DL41">
        <v>0</v>
      </c>
      <c r="DM41">
        <v>0.95203840356972824</v>
      </c>
      <c r="DN41">
        <v>3.9197691285278493</v>
      </c>
      <c r="DO41">
        <v>2.9261628915467934</v>
      </c>
      <c r="DP41">
        <v>7.7430467540946761</v>
      </c>
      <c r="DQ41">
        <v>2.0062274220450047</v>
      </c>
      <c r="DR41">
        <v>3.6347581083253528</v>
      </c>
      <c r="DS41">
        <v>3.0670246419464076</v>
      </c>
      <c r="DT41">
        <v>9.272085767001812</v>
      </c>
      <c r="DU41">
        <v>0.85354017450671504</v>
      </c>
      <c r="DV41">
        <v>0.38469167767289114</v>
      </c>
      <c r="DW41">
        <v>2.2790086752976624</v>
      </c>
      <c r="DX41">
        <v>6.8141975643607093</v>
      </c>
      <c r="DY41">
        <v>1.2096455735873552</v>
      </c>
      <c r="DZ41">
        <v>1.9185443832650111</v>
      </c>
      <c r="EA41">
        <v>0.66911528167405498</v>
      </c>
      <c r="EB41">
        <v>0</v>
      </c>
      <c r="EC41">
        <v>0</v>
      </c>
      <c r="ED41">
        <v>0</v>
      </c>
      <c r="EE41">
        <v>0.23484409355447289</v>
      </c>
      <c r="EF41">
        <v>0.84449983079251889</v>
      </c>
      <c r="EG41">
        <v>4.6541929564522517</v>
      </c>
      <c r="EH41">
        <v>11.692502501406748</v>
      </c>
      <c r="EI41">
        <v>1.4150805666010162</v>
      </c>
      <c r="EJ41">
        <v>1.0628976720502021</v>
      </c>
      <c r="EK41">
        <v>0.28140895336790722</v>
      </c>
      <c r="EL41">
        <v>0.59657154356849285</v>
      </c>
      <c r="EM41">
        <v>0.103486676746445</v>
      </c>
      <c r="EN41">
        <v>0.16720648069585475</v>
      </c>
      <c r="EO41">
        <v>0.2321499940773134</v>
      </c>
      <c r="EP41">
        <v>0.41507770270368766</v>
      </c>
      <c r="EQ41">
        <v>2.8239763494684551</v>
      </c>
      <c r="ER41">
        <v>8.178258684553537</v>
      </c>
      <c r="ES41">
        <v>2.7507565519484696</v>
      </c>
      <c r="ET41">
        <v>4.0285116941842949</v>
      </c>
      <c r="EU41">
        <v>1.8360173730774858</v>
      </c>
      <c r="EV41">
        <v>3.9827881910239626</v>
      </c>
      <c r="EW41">
        <v>0.44981431661602428</v>
      </c>
      <c r="EX41">
        <v>9.7224593301100587E-2</v>
      </c>
      <c r="EY41">
        <v>0.29280681309557005</v>
      </c>
      <c r="EZ41">
        <v>0.85787831229225109</v>
      </c>
      <c r="FA41">
        <v>0.15424527720232969</v>
      </c>
      <c r="FB41">
        <v>0.23047001963055985</v>
      </c>
      <c r="FC41">
        <v>7.1048288343139643E-2</v>
      </c>
      <c r="FD41">
        <v>5.647259601054494E-2</v>
      </c>
      <c r="FE41">
        <v>0</v>
      </c>
      <c r="FF41">
        <v>0</v>
      </c>
      <c r="FG41">
        <v>0.14530276834776459</v>
      </c>
      <c r="FH41">
        <v>0.31791292647043995</v>
      </c>
      <c r="FI41">
        <v>2.3810236343051168</v>
      </c>
      <c r="FJ41">
        <v>7.2123865931238589</v>
      </c>
      <c r="FK41">
        <v>0.85372795344907781</v>
      </c>
      <c r="FL41">
        <v>0.21344843003945727</v>
      </c>
      <c r="FM41">
        <v>0.9367929776944196</v>
      </c>
      <c r="FN41">
        <v>2.0375208264176967</v>
      </c>
      <c r="FO41">
        <v>0.44137278141489883</v>
      </c>
      <c r="FP41">
        <v>0.24227706995243478</v>
      </c>
      <c r="FQ41">
        <v>0.36758014104761522</v>
      </c>
      <c r="FR41">
        <v>8.4872761883369924E-2</v>
      </c>
      <c r="FS41">
        <v>1.4971657498052728</v>
      </c>
      <c r="FT41">
        <v>5.2773477381482063</v>
      </c>
      <c r="FU41">
        <v>0.72930306602229678</v>
      </c>
      <c r="FV41">
        <v>1.2466481030842331</v>
      </c>
      <c r="FW41">
        <v>2.5388370725836196</v>
      </c>
      <c r="FX41">
        <v>1.1470518401039247</v>
      </c>
      <c r="FY41">
        <v>0.26649273734411888</v>
      </c>
      <c r="FZ41">
        <v>9.0806918315398472E-2</v>
      </c>
      <c r="GA41">
        <v>0.16653921194156926</v>
      </c>
      <c r="GB41">
        <v>0.5758930759628399</v>
      </c>
      <c r="GC41">
        <v>7.6292219604120817E-2</v>
      </c>
      <c r="GD41">
        <v>2.9317236735528319E-2</v>
      </c>
      <c r="GE41">
        <v>2.4914687113002789E-2</v>
      </c>
      <c r="GF41">
        <v>0.20277972670395386</v>
      </c>
      <c r="GG41">
        <v>0.40769902062880492</v>
      </c>
      <c r="GH41">
        <v>8.098125341394731E-2</v>
      </c>
      <c r="GI41">
        <v>5.1792287127075329E-2</v>
      </c>
      <c r="GJ41">
        <v>8.9848625824403519E-2</v>
      </c>
      <c r="GK41">
        <v>5.1281258544175747</v>
      </c>
      <c r="GL41">
        <v>19.369374439868892</v>
      </c>
      <c r="GM41">
        <v>2.7363632711948269</v>
      </c>
      <c r="GN41">
        <v>0.52019837185458173</v>
      </c>
      <c r="GO41">
        <v>2.0115307048055251</v>
      </c>
      <c r="GP41">
        <v>3.4175691076657242</v>
      </c>
      <c r="GQ41">
        <v>0.7973405182543023</v>
      </c>
      <c r="GR41">
        <v>0.35284091452437977</v>
      </c>
      <c r="GS41">
        <v>8.2837131314016973E-2</v>
      </c>
      <c r="GT41">
        <v>3.015319787438718E-2</v>
      </c>
      <c r="GU41">
        <v>0.17534278504319389</v>
      </c>
      <c r="GV41">
        <v>0.75908051834469981</v>
      </c>
      <c r="GW41">
        <v>0.12992124640318092</v>
      </c>
      <c r="GX41">
        <v>3.3805636516893237E-2</v>
      </c>
      <c r="GY41">
        <v>0.71626639951729487</v>
      </c>
      <c r="GZ41">
        <v>1.5638258126046594</v>
      </c>
      <c r="HA41">
        <v>0.23494789430820223</v>
      </c>
      <c r="HB41">
        <v>0.14007499770545598</v>
      </c>
      <c r="HC41">
        <v>0.37800317654900412</v>
      </c>
      <c r="HD41">
        <v>1.5940586126113507</v>
      </c>
      <c r="HE41">
        <v>0.29717709038919121</v>
      </c>
      <c r="HF41">
        <v>0.22245610843630384</v>
      </c>
      <c r="HG41">
        <v>9.2121899658591536E-2</v>
      </c>
      <c r="HH41">
        <v>8.2159924656985295E-2</v>
      </c>
      <c r="HI41">
        <v>2.7383858378271217E-2</v>
      </c>
      <c r="HJ41">
        <v>1.5038258956341009E-2</v>
      </c>
      <c r="HK41">
        <v>3.1047895100591322E-2</v>
      </c>
      <c r="HL41">
        <v>6.3104168171648156E-2</v>
      </c>
      <c r="HM41">
        <v>3.214742460249465</v>
      </c>
      <c r="HN41">
        <v>12.387993417813602</v>
      </c>
      <c r="HO41">
        <v>1.9927128844017263</v>
      </c>
      <c r="HP41">
        <v>0.62485932549088552</v>
      </c>
      <c r="HQ41">
        <v>1.887239828663128</v>
      </c>
      <c r="HR41">
        <v>2.0345940762239123</v>
      </c>
      <c r="HS41">
        <v>0.4865852416812565</v>
      </c>
      <c r="HT41">
        <v>0.40282113603639141</v>
      </c>
      <c r="HU41">
        <v>9.6385162093980181E-2</v>
      </c>
      <c r="HV41">
        <v>3.3274666730509043E-2</v>
      </c>
      <c r="HW41">
        <v>0</v>
      </c>
      <c r="HX41">
        <v>0</v>
      </c>
      <c r="HY41">
        <v>0</v>
      </c>
      <c r="HZ41">
        <v>0</v>
      </c>
      <c r="IA41">
        <v>0.10863568773500472</v>
      </c>
      <c r="IB41">
        <v>0.40139611874027409</v>
      </c>
      <c r="IC41">
        <v>6.2350303884267953E-2</v>
      </c>
      <c r="ID41">
        <v>7.5423415818859718E-3</v>
      </c>
      <c r="IE41">
        <v>0.27229671718783149</v>
      </c>
      <c r="IF41">
        <v>1.1962051832284122</v>
      </c>
      <c r="IG41">
        <v>0.61965063510153107</v>
      </c>
      <c r="IH41">
        <v>0.92379575773580591</v>
      </c>
      <c r="II41">
        <v>0.91426355448327878</v>
      </c>
      <c r="IJ41">
        <v>1.4241240814518188</v>
      </c>
      <c r="IK41">
        <v>0.55745305213233176</v>
      </c>
      <c r="IL41">
        <v>0.37444865887693135</v>
      </c>
      <c r="IM41">
        <v>0.10489997659422354</v>
      </c>
      <c r="IN41">
        <v>6.6808913981592666E-2</v>
      </c>
      <c r="IO41">
        <v>0.20454583376247193</v>
      </c>
      <c r="IP41">
        <v>1.0155236103829475</v>
      </c>
      <c r="IQ41">
        <v>0.2078166549505269</v>
      </c>
      <c r="IR41">
        <v>2.0319066890161466E-2</v>
      </c>
      <c r="IS41">
        <v>0.11107831406434882</v>
      </c>
      <c r="IT41">
        <v>0.2375572220822344</v>
      </c>
      <c r="IU41">
        <v>0.11568967965824097</v>
      </c>
      <c r="IV41">
        <v>0.15871458127298996</v>
      </c>
      <c r="IW41">
        <v>5.8954054546183091E-2</v>
      </c>
      <c r="IX41">
        <v>0</v>
      </c>
      <c r="IY41">
        <v>6.627860937111571E-2</v>
      </c>
      <c r="IZ41">
        <v>8.7751102505790653E-3</v>
      </c>
      <c r="JA41">
        <v>2.2785205289772133E-2</v>
      </c>
      <c r="JB41">
        <v>3.1021321354054589E-2</v>
      </c>
      <c r="JC41">
        <v>2.9487318780927179E-2</v>
      </c>
      <c r="JD41">
        <v>0.14207932385316929</v>
      </c>
      <c r="JE41">
        <v>3.1162418429295315E-2</v>
      </c>
      <c r="JF41">
        <v>2.5792357911829595E-3</v>
      </c>
      <c r="JG41">
        <v>3.5398378873137182E-2</v>
      </c>
      <c r="JH41">
        <v>0.16783144355508881</v>
      </c>
      <c r="JI41">
        <v>3.0978158329096808E-2</v>
      </c>
      <c r="JJ41">
        <v>0</v>
      </c>
      <c r="JK41">
        <v>9.1502972692896117E-2</v>
      </c>
      <c r="JL41">
        <v>0.19913809450526393</v>
      </c>
      <c r="JM41">
        <v>0.33407182369382304</v>
      </c>
      <c r="JN41">
        <v>0.55379146851510952</v>
      </c>
      <c r="JO41" s="7">
        <v>0</v>
      </c>
      <c r="JP41">
        <v>0</v>
      </c>
      <c r="JQ41">
        <v>0</v>
      </c>
      <c r="JR41">
        <v>1</v>
      </c>
      <c r="JS41">
        <v>0</v>
      </c>
      <c r="JT41">
        <v>0</v>
      </c>
      <c r="JU41">
        <v>1</v>
      </c>
      <c r="JV41" s="4">
        <v>0</v>
      </c>
    </row>
    <row r="42" spans="1:282" x14ac:dyDescent="0.25">
      <c r="A42" s="19" t="s">
        <v>44</v>
      </c>
      <c r="B42" s="20">
        <v>4</v>
      </c>
      <c r="C42" s="21" t="s">
        <v>57</v>
      </c>
      <c r="D42" s="24">
        <v>15</v>
      </c>
      <c r="E42" s="21">
        <v>3.9721344899910178E-3</v>
      </c>
      <c r="F42" s="21">
        <v>0</v>
      </c>
      <c r="G42" s="21">
        <v>0</v>
      </c>
      <c r="H42" s="21">
        <v>0.50805824309458858</v>
      </c>
      <c r="I42" s="21">
        <v>7.5357432616260017E-2</v>
      </c>
      <c r="J42" s="21">
        <v>0</v>
      </c>
      <c r="K42" s="21">
        <v>9.6027667586644715E-4</v>
      </c>
      <c r="L42" s="21">
        <v>4.7498201407855119E-4</v>
      </c>
      <c r="M42" s="21">
        <v>0</v>
      </c>
      <c r="N42" s="21">
        <v>0</v>
      </c>
      <c r="O42" s="21">
        <v>1.7668374492285335E-3</v>
      </c>
      <c r="P42" s="21">
        <v>0.36315715269803578</v>
      </c>
      <c r="Q42" s="21">
        <v>0.4295006418873013</v>
      </c>
      <c r="R42" s="21">
        <v>15.547824232119986</v>
      </c>
      <c r="S42" s="21">
        <v>0.57761956254206193</v>
      </c>
      <c r="T42" s="21">
        <v>3.4991403270064532</v>
      </c>
      <c r="U42" s="21">
        <v>4.4619750282425228</v>
      </c>
      <c r="V42" s="21">
        <v>16.683155857469746</v>
      </c>
      <c r="W42" s="21">
        <v>1.2768802352818791</v>
      </c>
      <c r="X42" s="21">
        <v>7.0471995836496951E-2</v>
      </c>
      <c r="Y42" s="21">
        <v>1.6748871355708926E-2</v>
      </c>
      <c r="Z42" s="21">
        <v>9.6016165857912856E-3</v>
      </c>
      <c r="AA42" s="21">
        <v>4.9302406151041417E-4</v>
      </c>
      <c r="AB42" s="21">
        <v>5.8239635251924333E-2</v>
      </c>
      <c r="AC42" s="21">
        <v>0.17834906847311813</v>
      </c>
      <c r="AD42" s="21">
        <v>3.4695517291397753</v>
      </c>
      <c r="AE42" s="21">
        <v>0.45885583478070635</v>
      </c>
      <c r="AF42" s="21">
        <v>6.0486436511344364</v>
      </c>
      <c r="AG42" s="21">
        <v>0.34020422689119673</v>
      </c>
      <c r="AH42" s="21">
        <v>0.84849759636742927</v>
      </c>
      <c r="AI42" s="21">
        <v>1.0498097953556467</v>
      </c>
      <c r="AJ42" s="21">
        <v>5.6672177580950294</v>
      </c>
      <c r="AK42" s="21">
        <v>0.24830327160592217</v>
      </c>
      <c r="AL42" s="21">
        <v>0.39316403448306358</v>
      </c>
      <c r="AM42" s="21">
        <v>7.3538909337506109</v>
      </c>
      <c r="AN42" s="21">
        <v>100</v>
      </c>
      <c r="AO42" s="21">
        <v>3.8566996868895704</v>
      </c>
      <c r="AP42" s="21">
        <v>2.315535494169584</v>
      </c>
      <c r="AQ42" s="21">
        <v>1.2425095054489714</v>
      </c>
      <c r="AR42" s="21">
        <v>10.243421505907964</v>
      </c>
      <c r="AS42" s="21">
        <v>1.4976752268011928</v>
      </c>
      <c r="AT42" s="21">
        <v>7.9114403184824242</v>
      </c>
      <c r="AU42" s="21">
        <v>1.5478293316685006</v>
      </c>
      <c r="AV42" s="21">
        <v>4.7622381669088085</v>
      </c>
      <c r="AW42" s="21">
        <v>1.0738394015335864</v>
      </c>
      <c r="AX42" s="21">
        <v>6.8729178387631222</v>
      </c>
      <c r="AY42" s="21">
        <v>0.43794311755192744</v>
      </c>
      <c r="AZ42" s="21">
        <v>0.10175731146071788</v>
      </c>
      <c r="BA42" s="21">
        <v>0</v>
      </c>
      <c r="BB42" s="21">
        <v>0</v>
      </c>
      <c r="BC42" s="21">
        <v>0.47345943564439952</v>
      </c>
      <c r="BD42" s="21">
        <v>3.6968716358272422</v>
      </c>
      <c r="BE42" s="21">
        <v>1.6372367975576958</v>
      </c>
      <c r="BF42" s="21">
        <v>8.1931139702884934</v>
      </c>
      <c r="BG42" s="21">
        <v>1.3059584135067823</v>
      </c>
      <c r="BH42" s="21">
        <v>4.9037484154510453</v>
      </c>
      <c r="BI42" s="21">
        <v>1.311921599479023</v>
      </c>
      <c r="BJ42" s="21">
        <v>1.4586213544342272</v>
      </c>
      <c r="BK42" s="21">
        <v>3.5226217980594123</v>
      </c>
      <c r="BL42" s="21">
        <v>16.36198985576258</v>
      </c>
      <c r="BM42" s="21">
        <v>0.88596758670508668</v>
      </c>
      <c r="BN42" s="21">
        <v>0.60749972067904434</v>
      </c>
      <c r="BO42" s="21">
        <v>9.1588084272535379</v>
      </c>
      <c r="BP42" s="21">
        <v>45.888340934812263</v>
      </c>
      <c r="BQ42" s="21">
        <v>3.9695786888117861</v>
      </c>
      <c r="BR42" s="21">
        <v>6.7634479293512326</v>
      </c>
      <c r="BS42" s="21">
        <v>2.8643969258571165</v>
      </c>
      <c r="BT42" s="21">
        <v>7.9066159517918901</v>
      </c>
      <c r="BU42" s="21">
        <v>0.60594147766523709</v>
      </c>
      <c r="BV42" s="21">
        <v>0.4742756888039813</v>
      </c>
      <c r="BW42" s="21">
        <v>0.38194648648324164</v>
      </c>
      <c r="BX42" s="21">
        <v>1.3072440700054515</v>
      </c>
      <c r="BY42" s="21">
        <v>0</v>
      </c>
      <c r="BZ42" s="21">
        <v>0</v>
      </c>
      <c r="CA42" s="21">
        <v>0</v>
      </c>
      <c r="CB42" s="21">
        <v>0</v>
      </c>
      <c r="CC42" s="21">
        <v>0</v>
      </c>
      <c r="CD42" s="21">
        <v>1.2348226391909536</v>
      </c>
      <c r="CE42" s="21">
        <v>0.4694365526122633</v>
      </c>
      <c r="CF42" s="21">
        <v>1.5097650989679838</v>
      </c>
      <c r="CG42" s="21">
        <v>13.173887485091088</v>
      </c>
      <c r="CH42" s="21">
        <v>54.789380293608872</v>
      </c>
      <c r="CI42" s="21">
        <v>3.3204733876613424</v>
      </c>
      <c r="CJ42" s="21">
        <v>0.51121829585651835</v>
      </c>
      <c r="CK42" s="21">
        <v>0.11813668321527684</v>
      </c>
      <c r="CL42" s="21">
        <v>0.25721278962937838</v>
      </c>
      <c r="CM42" s="21">
        <v>3.9640219741757208</v>
      </c>
      <c r="CN42" s="21">
        <v>12.911269619225235</v>
      </c>
      <c r="CO42" s="21">
        <v>2.3172635080057873</v>
      </c>
      <c r="CP42" s="21">
        <v>4.4774766956452261</v>
      </c>
      <c r="CQ42" s="21">
        <v>0.76914129714118096</v>
      </c>
      <c r="CR42" s="21">
        <v>1.2414406597728029</v>
      </c>
      <c r="CS42" s="21">
        <v>0.12008064606996979</v>
      </c>
      <c r="CT42" s="21">
        <v>0.1154659156473449</v>
      </c>
      <c r="CU42" s="21">
        <v>0.24921366141574852</v>
      </c>
      <c r="CV42" s="21">
        <v>0.74922388849295718</v>
      </c>
      <c r="CW42" s="21">
        <v>0.30138458261967943</v>
      </c>
      <c r="CX42" s="21">
        <v>0.74181736218403926</v>
      </c>
      <c r="CY42" s="21">
        <v>2.959157440718156</v>
      </c>
      <c r="CZ42" s="21">
        <v>12.068303981449249</v>
      </c>
      <c r="DA42" s="21">
        <v>3.7051773422244083</v>
      </c>
      <c r="DB42" s="21">
        <v>8.7730126599449267</v>
      </c>
      <c r="DC42" s="21">
        <v>1.0979203125223214</v>
      </c>
      <c r="DD42" s="21">
        <v>1.0115160048356409</v>
      </c>
      <c r="DE42" s="21">
        <v>3.3612863180382635</v>
      </c>
      <c r="DF42" s="21">
        <v>9.6799212260097214</v>
      </c>
      <c r="DG42" s="21">
        <v>1.1769453708472579</v>
      </c>
      <c r="DH42" s="21">
        <v>1.1552570396212485</v>
      </c>
      <c r="DI42" s="21">
        <v>0.65266387363764555</v>
      </c>
      <c r="DJ42" s="21">
        <v>1.1449285275410477</v>
      </c>
      <c r="DK42" s="21">
        <v>0</v>
      </c>
      <c r="DL42" s="21">
        <v>0</v>
      </c>
      <c r="DM42" s="21">
        <v>0.54168147137443834</v>
      </c>
      <c r="DN42" s="21">
        <v>1.9908919898300947</v>
      </c>
      <c r="DO42" s="21">
        <v>1.8231632227706545</v>
      </c>
      <c r="DP42" s="21">
        <v>4.5676293653685578</v>
      </c>
      <c r="DQ42" s="21">
        <v>1.2164840901094738</v>
      </c>
      <c r="DR42" s="21">
        <v>1.9217876797784486</v>
      </c>
      <c r="DS42" s="21">
        <v>1.9534654754001552</v>
      </c>
      <c r="DT42" s="21">
        <v>5.3671966955549673</v>
      </c>
      <c r="DU42" s="21">
        <v>0.54923401762830426</v>
      </c>
      <c r="DV42" s="21">
        <v>0.27230086394041986</v>
      </c>
      <c r="DW42" s="21">
        <v>1.5700971356517954</v>
      </c>
      <c r="DX42" s="21">
        <v>4.3968716323997281</v>
      </c>
      <c r="DY42" s="21">
        <v>0.79890574900299738</v>
      </c>
      <c r="DZ42" s="21">
        <v>1.191401830542594</v>
      </c>
      <c r="EA42" s="21">
        <v>0.37886930461078777</v>
      </c>
      <c r="EB42" s="21">
        <v>0</v>
      </c>
      <c r="EC42" s="21">
        <v>0</v>
      </c>
      <c r="ED42" s="21">
        <v>0</v>
      </c>
      <c r="EE42" s="21">
        <v>0.13908033931504266</v>
      </c>
      <c r="EF42" s="21">
        <v>0.47308836593070214</v>
      </c>
      <c r="EG42" s="21">
        <v>2.602774933963087</v>
      </c>
      <c r="EH42" s="21">
        <v>6.1154686407215113</v>
      </c>
      <c r="EI42" s="21">
        <v>0.76512015348145235</v>
      </c>
      <c r="EJ42" s="21">
        <v>0.55023281152486403</v>
      </c>
      <c r="EK42" s="21">
        <v>0.19787870486687931</v>
      </c>
      <c r="EL42" s="21">
        <v>0.35451071761101471</v>
      </c>
      <c r="EM42" s="21">
        <v>6.0188286161994883E-2</v>
      </c>
      <c r="EN42" s="21">
        <v>6.7077385852671215E-2</v>
      </c>
      <c r="EO42" s="21">
        <v>0.13131616268263299</v>
      </c>
      <c r="EP42" s="21">
        <v>0.19951581003454844</v>
      </c>
      <c r="EQ42" s="21">
        <v>1.8953540139420393</v>
      </c>
      <c r="ER42" s="21">
        <v>4.9421320042203938</v>
      </c>
      <c r="ES42" s="21">
        <v>1.7614070240843418</v>
      </c>
      <c r="ET42" s="21">
        <v>2.466215691691235</v>
      </c>
      <c r="EU42" s="21">
        <v>1.04123319502</v>
      </c>
      <c r="EV42" s="21">
        <v>2.1001878877790787</v>
      </c>
      <c r="EW42" s="21">
        <v>0.23474413675509817</v>
      </c>
      <c r="EX42" s="21">
        <v>4.4236119236693579E-2</v>
      </c>
      <c r="EY42" s="21">
        <v>0.18768587761430627</v>
      </c>
      <c r="EZ42" s="21">
        <v>0.51842958844758225</v>
      </c>
      <c r="FA42" s="21">
        <v>8.8251860566813278E-2</v>
      </c>
      <c r="FB42" s="21">
        <v>9.2007907970247174E-2</v>
      </c>
      <c r="FC42" s="21">
        <v>2.9854107255935909E-2</v>
      </c>
      <c r="FD42" s="21">
        <v>2.7900208144646228E-2</v>
      </c>
      <c r="FE42" s="21">
        <v>0</v>
      </c>
      <c r="FF42" s="21">
        <v>0</v>
      </c>
      <c r="FG42" s="21">
        <v>7.9685180970317349E-2</v>
      </c>
      <c r="FH42" s="21">
        <v>0.16520094872543328</v>
      </c>
      <c r="FI42" s="21">
        <v>1.4611861018194121</v>
      </c>
      <c r="FJ42" s="21">
        <v>4.2652450945480274</v>
      </c>
      <c r="FK42" s="21">
        <v>0.51862815056466605</v>
      </c>
      <c r="FL42" s="21">
        <v>0.11307750991075496</v>
      </c>
      <c r="FM42" s="21">
        <v>0.52045243757591786</v>
      </c>
      <c r="FN42" s="21">
        <v>1.0069738441400737</v>
      </c>
      <c r="FO42" s="21">
        <v>0.21724734421062311</v>
      </c>
      <c r="FP42" s="21">
        <v>0.11966234743749582</v>
      </c>
      <c r="FQ42" s="21">
        <v>0.16929149923774331</v>
      </c>
      <c r="FR42" s="21">
        <v>3.7199896663540906E-2</v>
      </c>
      <c r="FS42" s="21">
        <v>0.86557071969029087</v>
      </c>
      <c r="FT42" s="21">
        <v>2.9134001782800212</v>
      </c>
      <c r="FU42" s="21">
        <v>0.40373053375286927</v>
      </c>
      <c r="FV42" s="21">
        <v>0.66098384389839593</v>
      </c>
      <c r="FW42" s="21">
        <v>1.0897817845686986</v>
      </c>
      <c r="FX42" s="21">
        <v>0.31161697903199093</v>
      </c>
      <c r="FY42" s="21">
        <v>9.5617125171708062E-2</v>
      </c>
      <c r="FZ42" s="21">
        <v>2.6541037384028E-2</v>
      </c>
      <c r="GA42" s="21">
        <v>0.10896560612664775</v>
      </c>
      <c r="GB42" s="21">
        <v>0.37037458485382357</v>
      </c>
      <c r="GC42" s="21">
        <v>6.0541398383123515E-2</v>
      </c>
      <c r="GD42" s="21">
        <v>1.0092040245553133E-2</v>
      </c>
      <c r="GE42" s="21">
        <v>9.5706784440438113E-3</v>
      </c>
      <c r="GF42" s="21">
        <v>0.10621489489953984</v>
      </c>
      <c r="GG42" s="21">
        <v>0.19501783314931243</v>
      </c>
      <c r="GH42" s="21">
        <v>4.1965804675877572E-2</v>
      </c>
      <c r="GI42" s="21">
        <v>3.0662425584485224E-2</v>
      </c>
      <c r="GJ42" s="21">
        <v>5.0724600421279256E-2</v>
      </c>
      <c r="GK42" s="21">
        <v>3.2284871769692072</v>
      </c>
      <c r="GL42" s="21">
        <v>11.225852523084646</v>
      </c>
      <c r="GM42" s="21">
        <v>1.5551445111192566</v>
      </c>
      <c r="GN42" s="21">
        <v>0.35182659751063328</v>
      </c>
      <c r="GO42" s="21">
        <v>1.1534417293479413</v>
      </c>
      <c r="GP42" s="21">
        <v>1.7931336787239953</v>
      </c>
      <c r="GQ42" s="21">
        <v>0.42713112419410482</v>
      </c>
      <c r="GR42" s="21">
        <v>0.19760324260318599</v>
      </c>
      <c r="GS42" s="21">
        <v>3.1703415745169342E-2</v>
      </c>
      <c r="GT42" s="21">
        <v>5.7735567977507491E-3</v>
      </c>
      <c r="GU42" s="21">
        <v>0</v>
      </c>
      <c r="GV42" s="21">
        <v>0</v>
      </c>
      <c r="GW42" s="21">
        <v>0</v>
      </c>
      <c r="GX42" s="21">
        <v>9.4026308636738411E-3</v>
      </c>
      <c r="GY42" s="21">
        <v>0.32524739715860462</v>
      </c>
      <c r="GZ42" s="21">
        <v>0.58287095931362676</v>
      </c>
      <c r="HA42" s="21">
        <v>9.5536508091585343E-2</v>
      </c>
      <c r="HB42" s="21">
        <v>4.5869268168237907E-2</v>
      </c>
      <c r="HC42" s="21">
        <v>0.2652143245580893</v>
      </c>
      <c r="HD42" s="21">
        <v>1.0484429090836842</v>
      </c>
      <c r="HE42" s="21">
        <v>0.19305881131758362</v>
      </c>
      <c r="HF42" s="21">
        <v>0.12334320813585253</v>
      </c>
      <c r="HG42" s="21">
        <v>2.6171848008422136E-2</v>
      </c>
      <c r="HH42" s="21">
        <v>3.431666603682506E-2</v>
      </c>
      <c r="HI42" s="21">
        <v>2.4621601595816861E-3</v>
      </c>
      <c r="HJ42" s="21">
        <v>0</v>
      </c>
      <c r="HK42" s="21">
        <v>1.0739139888294795E-2</v>
      </c>
      <c r="HL42" s="21">
        <v>3.7128090171596455E-2</v>
      </c>
      <c r="HM42" s="21">
        <v>1.5538327044367413</v>
      </c>
      <c r="HN42" s="21">
        <v>5.6211935542705058</v>
      </c>
      <c r="HO42" s="21">
        <v>0.92932455359563371</v>
      </c>
      <c r="HP42" s="21">
        <v>0.32637574668397185</v>
      </c>
      <c r="HQ42" s="21">
        <v>0.97860921130212741</v>
      </c>
      <c r="HR42" s="21">
        <v>1.0677854277248033</v>
      </c>
      <c r="HS42" s="21">
        <v>0.26451082495758116</v>
      </c>
      <c r="HT42" s="21">
        <v>0.19401448056790357</v>
      </c>
      <c r="HU42" s="21">
        <v>4.9133089496272146E-2</v>
      </c>
      <c r="HV42" s="21">
        <v>2.8287786285565178E-2</v>
      </c>
      <c r="HW42" s="21">
        <v>0</v>
      </c>
      <c r="HX42" s="21">
        <v>0</v>
      </c>
      <c r="HY42" s="21">
        <v>0</v>
      </c>
      <c r="HZ42" s="21">
        <v>0</v>
      </c>
      <c r="IA42" s="21">
        <v>4.9446328296986093E-2</v>
      </c>
      <c r="IB42" s="21">
        <v>0.23512726602066439</v>
      </c>
      <c r="IC42" s="21">
        <v>4.33288864005947E-2</v>
      </c>
      <c r="ID42" s="21">
        <v>1.077782134891297E-2</v>
      </c>
      <c r="IE42" s="21">
        <v>0.16840344737184121</v>
      </c>
      <c r="IF42" s="21">
        <v>0.73421752667860429</v>
      </c>
      <c r="IG42" s="21">
        <v>0.35783207902821063</v>
      </c>
      <c r="IH42" s="21">
        <v>0.48271467584211508</v>
      </c>
      <c r="II42" s="21">
        <v>0.48798712370683567</v>
      </c>
      <c r="IJ42" s="21">
        <v>0.75540337272547098</v>
      </c>
      <c r="IK42" s="21">
        <v>0.29285215586553998</v>
      </c>
      <c r="IL42" s="21">
        <v>0.17982710407641786</v>
      </c>
      <c r="IM42" s="21">
        <v>4.9872764280007385E-2</v>
      </c>
      <c r="IN42" s="21">
        <v>4.3083172281689369E-2</v>
      </c>
      <c r="IO42" s="21">
        <v>8.9101561934285339E-2</v>
      </c>
      <c r="IP42" s="21">
        <v>0.38686100184100031</v>
      </c>
      <c r="IQ42" s="21">
        <v>6.4446676986819051E-2</v>
      </c>
      <c r="IR42" s="21">
        <v>9.1493062707389342E-3</v>
      </c>
      <c r="IS42" s="21">
        <v>5.511332883454037E-2</v>
      </c>
      <c r="IT42" s="21">
        <v>0.13409098434461589</v>
      </c>
      <c r="IU42" s="21">
        <v>5.8840846851305667E-2</v>
      </c>
      <c r="IV42" s="21">
        <v>8.5656087309847653E-2</v>
      </c>
      <c r="IW42" s="21">
        <v>2.5431695508497151E-2</v>
      </c>
      <c r="IX42" s="21">
        <v>0</v>
      </c>
      <c r="IY42" s="21">
        <v>1.9514040820256675E-2</v>
      </c>
      <c r="IZ42" s="21">
        <v>0</v>
      </c>
      <c r="JA42" s="21">
        <v>1.5792711888415842E-2</v>
      </c>
      <c r="JB42" s="21">
        <v>2.1150975628171306E-2</v>
      </c>
      <c r="JC42" s="21">
        <v>1.5417715702192889E-2</v>
      </c>
      <c r="JD42" s="21">
        <v>7.2077882644360131E-2</v>
      </c>
      <c r="JE42" s="21">
        <v>1.1992233620889785E-2</v>
      </c>
      <c r="JF42" s="21">
        <v>0</v>
      </c>
      <c r="JG42" s="21">
        <v>2.0871146519603673E-2</v>
      </c>
      <c r="JH42" s="21">
        <v>0.1034731079240951</v>
      </c>
      <c r="JI42" s="21">
        <v>2.1281952383189497E-2</v>
      </c>
      <c r="JJ42" s="21">
        <v>1.7119611504160133E-3</v>
      </c>
      <c r="JK42" s="21">
        <v>4.4289224558444293E-2</v>
      </c>
      <c r="JL42" s="21">
        <v>0.10127042485032264</v>
      </c>
      <c r="JM42" s="21">
        <v>0.16644752581273747</v>
      </c>
      <c r="JN42" s="21">
        <v>0.29408871310677437</v>
      </c>
      <c r="JO42" s="20">
        <v>0</v>
      </c>
      <c r="JP42" s="21">
        <v>0</v>
      </c>
      <c r="JQ42" s="21">
        <v>0</v>
      </c>
      <c r="JR42" s="21">
        <v>1</v>
      </c>
      <c r="JS42" s="21">
        <v>0</v>
      </c>
      <c r="JT42" s="21">
        <v>0</v>
      </c>
      <c r="JU42" s="21">
        <v>1</v>
      </c>
      <c r="JV42" s="24">
        <v>0</v>
      </c>
    </row>
    <row r="43" spans="1:282" x14ac:dyDescent="0.25">
      <c r="A43" s="10" t="s">
        <v>45</v>
      </c>
      <c r="B43" s="7">
        <v>4</v>
      </c>
      <c r="C43" t="s">
        <v>57</v>
      </c>
      <c r="D43" s="4">
        <v>18</v>
      </c>
      <c r="E43">
        <v>0</v>
      </c>
      <c r="F43">
        <v>0</v>
      </c>
      <c r="G43">
        <v>0</v>
      </c>
      <c r="H43">
        <v>0.8092388740536921</v>
      </c>
      <c r="I43">
        <v>0.1125381110394145</v>
      </c>
      <c r="J43">
        <v>8.7478282515625738E-3</v>
      </c>
      <c r="K43">
        <v>3.5690008123903514E-4</v>
      </c>
      <c r="L43">
        <v>0</v>
      </c>
      <c r="M43">
        <v>0</v>
      </c>
      <c r="N43">
        <v>6.0796693493552871E-2</v>
      </c>
      <c r="O43">
        <v>1.5251597761993735E-3</v>
      </c>
      <c r="P43">
        <v>0.62076097090931237</v>
      </c>
      <c r="Q43">
        <v>0.37981725905293567</v>
      </c>
      <c r="R43">
        <v>7.7202578729154352</v>
      </c>
      <c r="S43">
        <v>0.37706238996936786</v>
      </c>
      <c r="T43">
        <v>3.2924825747822557</v>
      </c>
      <c r="U43">
        <v>5.1482187673026081</v>
      </c>
      <c r="V43">
        <v>11.997896929020824</v>
      </c>
      <c r="W43">
        <v>1.1097957030796661</v>
      </c>
      <c r="X43">
        <v>7.0692398330397477E-2</v>
      </c>
      <c r="Y43">
        <v>1.4210083725187695E-2</v>
      </c>
      <c r="Z43">
        <v>1.2719133147870852E-2</v>
      </c>
      <c r="AA43">
        <v>1.2541160556881061E-2</v>
      </c>
      <c r="AB43">
        <v>0.25152947922559249</v>
      </c>
      <c r="AC43">
        <v>0.13569163570927031</v>
      </c>
      <c r="AD43">
        <v>2.602012129889661</v>
      </c>
      <c r="AE43">
        <v>0.30213361125711979</v>
      </c>
      <c r="AF43">
        <v>3.8845019585978222</v>
      </c>
      <c r="AG43">
        <v>0.24141775739368229</v>
      </c>
      <c r="AH43">
        <v>0.71707095707168955</v>
      </c>
      <c r="AI43">
        <v>0.86010344866050958</v>
      </c>
      <c r="AJ43">
        <v>3.0615395680124919</v>
      </c>
      <c r="AK43">
        <v>0.22334761899628805</v>
      </c>
      <c r="AL43">
        <v>0.45076561429368311</v>
      </c>
      <c r="AM43">
        <v>7.2892104973332543</v>
      </c>
      <c r="AN43">
        <v>100</v>
      </c>
      <c r="AO43">
        <v>3.8511999695041759</v>
      </c>
      <c r="AP43">
        <v>1.6272440736563041</v>
      </c>
      <c r="AQ43">
        <v>0.93989814298245311</v>
      </c>
      <c r="AR43">
        <v>7.9085199124077343</v>
      </c>
      <c r="AS43">
        <v>0.98601239368336147</v>
      </c>
      <c r="AT43">
        <v>4.8421640956471652</v>
      </c>
      <c r="AU43">
        <v>1.091038778078556</v>
      </c>
      <c r="AV43">
        <v>3.5481209708988142</v>
      </c>
      <c r="AW43">
        <v>0.69001550381620536</v>
      </c>
      <c r="AX43">
        <v>3.9429887613396968</v>
      </c>
      <c r="AY43">
        <v>0.30585499625056251</v>
      </c>
      <c r="AZ43">
        <v>0.31886434375380696</v>
      </c>
      <c r="BA43">
        <v>4.824781106721706E-2</v>
      </c>
      <c r="BB43">
        <v>9.8941324113498541E-2</v>
      </c>
      <c r="BC43">
        <v>0.54143048841287211</v>
      </c>
      <c r="BD43">
        <v>2.7866050835599681</v>
      </c>
      <c r="BE43">
        <v>1.1513224817098771</v>
      </c>
      <c r="BF43">
        <v>5.8505025841241052</v>
      </c>
      <c r="BG43">
        <v>0.91769823776142356</v>
      </c>
      <c r="BH43">
        <v>3.2395363394201868</v>
      </c>
      <c r="BI43">
        <v>0.85252978856542705</v>
      </c>
      <c r="BJ43">
        <v>1.1262710640074562</v>
      </c>
      <c r="BK43">
        <v>2.166808803473868</v>
      </c>
      <c r="BL43">
        <v>10.273101877182482</v>
      </c>
      <c r="BM43">
        <v>0.64079099661858696</v>
      </c>
      <c r="BN43">
        <v>0.58026324136834795</v>
      </c>
      <c r="BO43">
        <v>4.572046392000952</v>
      </c>
      <c r="BP43">
        <v>22.731188426513896</v>
      </c>
      <c r="BQ43">
        <v>2.6678651273630072</v>
      </c>
      <c r="BR43">
        <v>6.1551733352178664</v>
      </c>
      <c r="BS43">
        <v>3.2574238926070098</v>
      </c>
      <c r="BT43">
        <v>9.3225647964046079</v>
      </c>
      <c r="BU43">
        <v>0.67152216968623979</v>
      </c>
      <c r="BV43">
        <v>0.4116908943444425</v>
      </c>
      <c r="BW43">
        <v>0.45049607916673284</v>
      </c>
      <c r="BX43">
        <v>1.4000371657232522</v>
      </c>
      <c r="BY43">
        <v>0.2936145246739571</v>
      </c>
      <c r="BZ43">
        <v>0.79947928509367649</v>
      </c>
      <c r="CA43">
        <v>0</v>
      </c>
      <c r="CB43">
        <v>0</v>
      </c>
      <c r="CC43">
        <v>0</v>
      </c>
      <c r="CD43">
        <v>0.94829870400134342</v>
      </c>
      <c r="CE43">
        <v>0.35170961367786208</v>
      </c>
      <c r="CF43">
        <v>1.111716480241101</v>
      </c>
      <c r="CG43">
        <v>9.286894525330462</v>
      </c>
      <c r="CH43">
        <v>39.55323505532369</v>
      </c>
      <c r="CI43">
        <v>2.4252268195098874</v>
      </c>
      <c r="CJ43">
        <v>0.39965857105865799</v>
      </c>
      <c r="CK43">
        <v>8.8541500145544128E-2</v>
      </c>
      <c r="CL43">
        <v>0.20572993772404494</v>
      </c>
      <c r="CM43">
        <v>2.2941590157549037</v>
      </c>
      <c r="CN43">
        <v>7.900732151530824</v>
      </c>
      <c r="CO43">
        <v>1.6051838639979639</v>
      </c>
      <c r="CP43">
        <v>3.5355552451054284</v>
      </c>
      <c r="CQ43">
        <v>0.51268641269843107</v>
      </c>
      <c r="CR43">
        <v>0.72436114477334967</v>
      </c>
      <c r="CS43">
        <v>0.10807849490861349</v>
      </c>
      <c r="CT43">
        <v>0.13910226602386</v>
      </c>
      <c r="CU43">
        <v>0.20765793438569757</v>
      </c>
      <c r="CV43">
        <v>0.56060746479580625</v>
      </c>
      <c r="CW43">
        <v>0.17207609009280742</v>
      </c>
      <c r="CX43">
        <v>0.47751989691478036</v>
      </c>
      <c r="CY43">
        <v>2.7388546890326038</v>
      </c>
      <c r="CZ43">
        <v>10.808418481802947</v>
      </c>
      <c r="DA43">
        <v>2.4452827056904347</v>
      </c>
      <c r="DB43">
        <v>5.6273171684258676</v>
      </c>
      <c r="DC43">
        <v>0.64927843164558408</v>
      </c>
      <c r="DD43">
        <v>0.54666130487510101</v>
      </c>
      <c r="DE43">
        <v>1.8806532107184422</v>
      </c>
      <c r="DF43">
        <v>5.6704507427044062</v>
      </c>
      <c r="DG43">
        <v>0.71719874821037377</v>
      </c>
      <c r="DH43">
        <v>0.76604935665082829</v>
      </c>
      <c r="DI43">
        <v>0.40008840441249871</v>
      </c>
      <c r="DJ43">
        <v>0.71492125602547485</v>
      </c>
      <c r="DK43">
        <v>0</v>
      </c>
      <c r="DL43">
        <v>0</v>
      </c>
      <c r="DM43">
        <v>0.13687159318182154</v>
      </c>
      <c r="DN43">
        <v>1.1719832086288715</v>
      </c>
      <c r="DO43">
        <v>1.1934502864540972</v>
      </c>
      <c r="DP43">
        <v>3.3066726139097926</v>
      </c>
      <c r="DQ43">
        <v>0.69860294783910637</v>
      </c>
      <c r="DR43">
        <v>0.98727600356892564</v>
      </c>
      <c r="DS43">
        <v>0.4031470726909856</v>
      </c>
      <c r="DT43">
        <v>1.9795382216528168</v>
      </c>
      <c r="DU43">
        <v>0.19368487514223076</v>
      </c>
      <c r="DV43">
        <v>0.13994485728885928</v>
      </c>
      <c r="DW43">
        <v>0.94930949491539385</v>
      </c>
      <c r="DX43">
        <v>2.7216564579843823</v>
      </c>
      <c r="DY43">
        <v>0.46836227555794507</v>
      </c>
      <c r="DZ43">
        <v>0.65121169537370627</v>
      </c>
      <c r="EA43">
        <v>0.2281123973587833</v>
      </c>
      <c r="EB43">
        <v>0</v>
      </c>
      <c r="EC43">
        <v>0</v>
      </c>
      <c r="ED43">
        <v>0</v>
      </c>
      <c r="EE43">
        <v>5.8350009097928847E-2</v>
      </c>
      <c r="EF43">
        <v>0.27244422011949171</v>
      </c>
      <c r="EG43">
        <v>1.1845914328999525</v>
      </c>
      <c r="EH43">
        <v>2.9521015231302834</v>
      </c>
      <c r="EI43">
        <v>0.36823143312176893</v>
      </c>
      <c r="EJ43">
        <v>0.29144003800587337</v>
      </c>
      <c r="EK43">
        <v>8.4098367095150464E-2</v>
      </c>
      <c r="EL43">
        <v>0.23800691740138011</v>
      </c>
      <c r="EM43">
        <v>4.2832337049723938E-2</v>
      </c>
      <c r="EN43">
        <v>2.7790181804332747E-2</v>
      </c>
      <c r="EO43">
        <v>6.3207202182004776E-2</v>
      </c>
      <c r="EP43">
        <v>0.13362631848310305</v>
      </c>
      <c r="EQ43">
        <v>1.1972660110415794</v>
      </c>
      <c r="ER43">
        <v>3.2717446966473327</v>
      </c>
      <c r="ES43">
        <v>0.96992052909295512</v>
      </c>
      <c r="ET43">
        <v>1.2839454658212794</v>
      </c>
      <c r="EU43">
        <v>0.49167702751574677</v>
      </c>
      <c r="EV43">
        <v>0.98121966364767099</v>
      </c>
      <c r="EW43">
        <v>0.10850112624744813</v>
      </c>
      <c r="EX43">
        <v>2.7180568647000553E-2</v>
      </c>
      <c r="EY43">
        <v>0.11991156443316778</v>
      </c>
      <c r="EZ43">
        <v>0.32525296815376503</v>
      </c>
      <c r="FA43">
        <v>6.09482652105219E-2</v>
      </c>
      <c r="FB43">
        <v>8.6677932559944368E-2</v>
      </c>
      <c r="FC43">
        <v>2.4667350087675007E-2</v>
      </c>
      <c r="FD43">
        <v>2.3414617098813883E-2</v>
      </c>
      <c r="FE43">
        <v>0</v>
      </c>
      <c r="FF43">
        <v>0</v>
      </c>
      <c r="FG43">
        <v>5.1520137070526259E-2</v>
      </c>
      <c r="FH43">
        <v>9.3455517019464973E-2</v>
      </c>
      <c r="FI43">
        <v>0.75210729042300806</v>
      </c>
      <c r="FJ43">
        <v>2.2174805535919129</v>
      </c>
      <c r="FK43">
        <v>0.28922007807635719</v>
      </c>
      <c r="FL43">
        <v>7.1874015162751562E-2</v>
      </c>
      <c r="FM43">
        <v>0.38008173755423386</v>
      </c>
      <c r="FN43">
        <v>0.81814419424435969</v>
      </c>
      <c r="FO43">
        <v>0.1665851959634693</v>
      </c>
      <c r="FP43">
        <v>6.6493659067484806E-2</v>
      </c>
      <c r="FQ43">
        <v>8.0998947588490008E-2</v>
      </c>
      <c r="FR43">
        <v>2.1443058168340409E-2</v>
      </c>
      <c r="FS43">
        <v>0.6004230753273464</v>
      </c>
      <c r="FT43">
        <v>2.0842706104115809</v>
      </c>
      <c r="FU43">
        <v>0.3018770162297662</v>
      </c>
      <c r="FV43">
        <v>0.38635345144301947</v>
      </c>
      <c r="FW43">
        <v>0.9297363133836124</v>
      </c>
      <c r="FX43">
        <v>0.56429985977220964</v>
      </c>
      <c r="FY43">
        <v>0.10872710725320342</v>
      </c>
      <c r="FZ43">
        <v>5.5789818681656674E-2</v>
      </c>
      <c r="GA43">
        <v>7.5603892985878163E-2</v>
      </c>
      <c r="GB43">
        <v>0.24364864641528672</v>
      </c>
      <c r="GC43">
        <v>3.2349093203470888E-2</v>
      </c>
      <c r="GD43">
        <v>1.9512098132061655E-2</v>
      </c>
      <c r="GE43">
        <v>8.6745364214929049E-3</v>
      </c>
      <c r="GF43">
        <v>7.2881862030685571E-2</v>
      </c>
      <c r="GG43">
        <v>0.1163209389839959</v>
      </c>
      <c r="GH43">
        <v>2.3626644448326562E-2</v>
      </c>
      <c r="GI43">
        <v>1.3395771277664618E-2</v>
      </c>
      <c r="GJ43">
        <v>3.5164664971369261E-2</v>
      </c>
      <c r="GK43">
        <v>1.5783727781958687</v>
      </c>
      <c r="GL43">
        <v>5.8829835409479045</v>
      </c>
      <c r="GM43">
        <v>0.85313891209742199</v>
      </c>
      <c r="GN43">
        <v>0.19927362391010747</v>
      </c>
      <c r="GO43">
        <v>0.87137120948833191</v>
      </c>
      <c r="GP43">
        <v>1.5031455755780261</v>
      </c>
      <c r="GQ43">
        <v>0.39304223911092923</v>
      </c>
      <c r="GR43">
        <v>0.21518485312425395</v>
      </c>
      <c r="GS43">
        <v>2.8574915025574622E-2</v>
      </c>
      <c r="GT43">
        <v>1.6223539017308917E-2</v>
      </c>
      <c r="GU43">
        <v>0.17460287987992021</v>
      </c>
      <c r="GV43">
        <v>0.71100333212579681</v>
      </c>
      <c r="GW43">
        <v>0.11889846730319037</v>
      </c>
      <c r="GX43">
        <v>1.4974317973705268E-2</v>
      </c>
      <c r="GY43">
        <v>0.27954164830455358</v>
      </c>
      <c r="GZ43">
        <v>0.55320617728144972</v>
      </c>
      <c r="HA43">
        <v>9.7049734360911216E-2</v>
      </c>
      <c r="HB43">
        <v>5.9907349252531314E-2</v>
      </c>
      <c r="HC43">
        <v>0.15328332147287435</v>
      </c>
      <c r="HD43">
        <v>0.65255599496646288</v>
      </c>
      <c r="HE43">
        <v>0.16932723809824166</v>
      </c>
      <c r="HF43">
        <v>0.16526260152052641</v>
      </c>
      <c r="HG43">
        <v>5.5634589365668279E-2</v>
      </c>
      <c r="HH43">
        <v>3.3771516564107561E-2</v>
      </c>
      <c r="HI43">
        <v>9.1514552800588834E-3</v>
      </c>
      <c r="HJ43">
        <v>4.7876923909696148E-3</v>
      </c>
      <c r="HK43">
        <v>6.555714858570141E-3</v>
      </c>
      <c r="HL43">
        <v>1.5266974074559115E-2</v>
      </c>
      <c r="HM43">
        <v>1.0153734039795359</v>
      </c>
      <c r="HN43">
        <v>4.0603629292330377</v>
      </c>
      <c r="HO43">
        <v>0.6702017847140963</v>
      </c>
      <c r="HP43">
        <v>0.15759210823811656</v>
      </c>
      <c r="HQ43">
        <v>0.49816243666589499</v>
      </c>
      <c r="HR43">
        <v>0.65028512210094291</v>
      </c>
      <c r="HS43">
        <v>0.17275958375392891</v>
      </c>
      <c r="HT43">
        <v>0.15376726855819556</v>
      </c>
      <c r="HU43">
        <v>4.2157213989497122E-2</v>
      </c>
      <c r="HV43">
        <v>2.3529894585368128E-2</v>
      </c>
      <c r="HW43">
        <v>0</v>
      </c>
      <c r="HX43">
        <v>0</v>
      </c>
      <c r="HY43">
        <v>0</v>
      </c>
      <c r="HZ43">
        <v>0</v>
      </c>
      <c r="IA43">
        <v>3.1556611059348504E-2</v>
      </c>
      <c r="IB43">
        <v>0.11300977638555369</v>
      </c>
      <c r="IC43">
        <v>1.7868006136505903E-2</v>
      </c>
      <c r="ID43">
        <v>5.7033753900429494E-3</v>
      </c>
      <c r="IE43">
        <v>9.6721063406463664E-2</v>
      </c>
      <c r="IF43">
        <v>0.43282352949433689</v>
      </c>
      <c r="IG43">
        <v>0.28224023127767434</v>
      </c>
      <c r="IH43">
        <v>0.45253940456776892</v>
      </c>
      <c r="II43">
        <v>0.37350993813860722</v>
      </c>
      <c r="IJ43">
        <v>0.5968873674798777</v>
      </c>
      <c r="IK43">
        <v>0.23462043975328328</v>
      </c>
      <c r="IL43">
        <v>0.19087685763659798</v>
      </c>
      <c r="IM43">
        <v>4.5143558820873307E-2</v>
      </c>
      <c r="IN43">
        <v>3.1910270373562338E-2</v>
      </c>
      <c r="IO43">
        <v>6.4827292285081856E-2</v>
      </c>
      <c r="IP43">
        <v>0.35325493426953303</v>
      </c>
      <c r="IQ43">
        <v>6.2061101265368193E-2</v>
      </c>
      <c r="IR43">
        <v>4.4501791733132495E-3</v>
      </c>
      <c r="IS43">
        <v>2.2829493646705154E-2</v>
      </c>
      <c r="IT43">
        <v>4.9892570345027025E-2</v>
      </c>
      <c r="IU43">
        <v>6.325667179011725E-2</v>
      </c>
      <c r="IV43">
        <v>0.10377934961410958</v>
      </c>
      <c r="IW43">
        <v>3.3485090393893316E-2</v>
      </c>
      <c r="IX43">
        <v>1.4444549540618567E-2</v>
      </c>
      <c r="IY43">
        <v>5.2822825778285253E-2</v>
      </c>
      <c r="IZ43">
        <v>4.7755272468831836E-2</v>
      </c>
      <c r="JA43">
        <v>2.9360360418335125E-2</v>
      </c>
      <c r="JB43">
        <v>2.7551630192326145E-2</v>
      </c>
      <c r="JC43">
        <v>1.3491344821328468E-2</v>
      </c>
      <c r="JD43">
        <v>3.5663262396511339E-2</v>
      </c>
      <c r="JE43">
        <v>7.0841340208243082E-3</v>
      </c>
      <c r="JF43">
        <v>0</v>
      </c>
      <c r="JG43">
        <v>7.7012786311157246E-3</v>
      </c>
      <c r="JH43">
        <v>4.7263503964994395E-2</v>
      </c>
      <c r="JI43">
        <v>1.5435958736164539E-2</v>
      </c>
      <c r="JJ43">
        <v>3.8738164203709121E-3</v>
      </c>
      <c r="JK43">
        <v>4.3833734188145922E-2</v>
      </c>
      <c r="JL43">
        <v>0.11472426046435906</v>
      </c>
      <c r="JM43">
        <v>0.24709370837628603</v>
      </c>
      <c r="JN43">
        <v>0.48043916554090205</v>
      </c>
      <c r="JO43" s="7">
        <v>0</v>
      </c>
      <c r="JP43">
        <v>0</v>
      </c>
      <c r="JQ43">
        <v>0</v>
      </c>
      <c r="JR43">
        <v>0</v>
      </c>
      <c r="JS43">
        <v>1</v>
      </c>
      <c r="JT43">
        <v>0</v>
      </c>
      <c r="JU43">
        <v>0</v>
      </c>
      <c r="JV43" s="4">
        <v>1</v>
      </c>
    </row>
    <row r="44" spans="1:282" x14ac:dyDescent="0.25">
      <c r="A44" s="10" t="s">
        <v>46</v>
      </c>
      <c r="B44" s="7">
        <v>4</v>
      </c>
      <c r="C44" t="s">
        <v>57</v>
      </c>
      <c r="D44" s="4">
        <v>18</v>
      </c>
      <c r="E44">
        <v>2.8783797364766196E-3</v>
      </c>
      <c r="F44">
        <v>0</v>
      </c>
      <c r="G44">
        <v>1.3503091980700929E-3</v>
      </c>
      <c r="H44">
        <v>0.92458061421795834</v>
      </c>
      <c r="I44">
        <v>0.10680757252827851</v>
      </c>
      <c r="J44">
        <v>9.8517654919225983E-3</v>
      </c>
      <c r="K44">
        <v>3.0592017604976515E-4</v>
      </c>
      <c r="L44">
        <v>1.1090001836091272E-3</v>
      </c>
      <c r="M44">
        <v>0</v>
      </c>
      <c r="N44">
        <v>7.1448448495163741E-2</v>
      </c>
      <c r="O44">
        <v>8.9837022260862379E-3</v>
      </c>
      <c r="P44">
        <v>0.60164119896942247</v>
      </c>
      <c r="Q44">
        <v>0.43701211108706156</v>
      </c>
      <c r="R44">
        <v>7.4647967456671935</v>
      </c>
      <c r="S44">
        <v>0.36020524007872784</v>
      </c>
      <c r="T44">
        <v>3.6999100001853469</v>
      </c>
      <c r="U44">
        <v>6.1682778794899207</v>
      </c>
      <c r="V44">
        <v>11.142504884251599</v>
      </c>
      <c r="W44">
        <v>1.0977091564309207</v>
      </c>
      <c r="X44">
        <v>6.4828767817914856E-2</v>
      </c>
      <c r="Y44">
        <v>1.9879396289881276E-2</v>
      </c>
      <c r="Z44">
        <v>1.3862903060882696E-2</v>
      </c>
      <c r="AA44">
        <v>4.3028064105536858E-3</v>
      </c>
      <c r="AB44">
        <v>0.22606462504878252</v>
      </c>
      <c r="AC44">
        <v>0.10740053774870098</v>
      </c>
      <c r="AD44">
        <v>2.3333148893402624</v>
      </c>
      <c r="AE44">
        <v>0.25940941011956514</v>
      </c>
      <c r="AF44">
        <v>3.4214477665357554</v>
      </c>
      <c r="AG44">
        <v>0.20169459124130837</v>
      </c>
      <c r="AH44">
        <v>0.59812810702127461</v>
      </c>
      <c r="AI44">
        <v>0.76323727126834795</v>
      </c>
      <c r="AJ44">
        <v>3.1475683852089227</v>
      </c>
      <c r="AK44">
        <v>0.20199700491912942</v>
      </c>
      <c r="AL44">
        <v>0.40539423258982532</v>
      </c>
      <c r="AM44">
        <v>6.2837549436847242</v>
      </c>
      <c r="AN44">
        <v>100</v>
      </c>
      <c r="AO44">
        <v>3.7769552678268177</v>
      </c>
      <c r="AP44">
        <v>1.5258174501877459</v>
      </c>
      <c r="AQ44">
        <v>0.8027994241247659</v>
      </c>
      <c r="AR44">
        <v>7.4399921431042948</v>
      </c>
      <c r="AS44">
        <v>0.84278496417310134</v>
      </c>
      <c r="AT44">
        <v>4.1160671837110829</v>
      </c>
      <c r="AU44">
        <v>0.87460114618390206</v>
      </c>
      <c r="AV44">
        <v>2.8242178685072061</v>
      </c>
      <c r="AW44">
        <v>0.53534487632029715</v>
      </c>
      <c r="AX44">
        <v>3.4397692466109615</v>
      </c>
      <c r="AY44">
        <v>0.25472581490412993</v>
      </c>
      <c r="AZ44">
        <v>0.2054340757669397</v>
      </c>
      <c r="BA44">
        <v>0</v>
      </c>
      <c r="BB44">
        <v>0</v>
      </c>
      <c r="BC44">
        <v>0.27329396570936665</v>
      </c>
      <c r="BD44">
        <v>2.2537461284125406</v>
      </c>
      <c r="BE44">
        <v>0.87537279890568453</v>
      </c>
      <c r="BF44">
        <v>4.8726290910226018</v>
      </c>
      <c r="BG44">
        <v>0.70665102699839555</v>
      </c>
      <c r="BH44">
        <v>2.6873398203167569</v>
      </c>
      <c r="BI44">
        <v>0.72552058033365041</v>
      </c>
      <c r="BJ44">
        <v>0.91277922342604501</v>
      </c>
      <c r="BK44">
        <v>1.5639037804011247</v>
      </c>
      <c r="BL44">
        <v>8.1266590492677118</v>
      </c>
      <c r="BM44">
        <v>0.46267191343828656</v>
      </c>
      <c r="BN44">
        <v>0.41476223419933306</v>
      </c>
      <c r="BO44">
        <v>3.9656001708158288</v>
      </c>
      <c r="BP44">
        <v>22.454206825772051</v>
      </c>
      <c r="BQ44">
        <v>2.2624789984794234</v>
      </c>
      <c r="BR44">
        <v>5.4659383905276711</v>
      </c>
      <c r="BS44">
        <v>2.7658876634096776</v>
      </c>
      <c r="BT44">
        <v>8.9530971169484417</v>
      </c>
      <c r="BU44">
        <v>0.59002710092164434</v>
      </c>
      <c r="BV44">
        <v>0.31276797239536663</v>
      </c>
      <c r="BW44">
        <v>0.14224183643336297</v>
      </c>
      <c r="BX44">
        <v>0.65861644676357456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0.755560958470605</v>
      </c>
      <c r="CE44">
        <v>0.25392439839841269</v>
      </c>
      <c r="CF44">
        <v>0.94898322175298655</v>
      </c>
      <c r="CG44">
        <v>7.4658706465841975</v>
      </c>
      <c r="CH44">
        <v>35.167260504694411</v>
      </c>
      <c r="CI44">
        <v>2.171821545789784</v>
      </c>
      <c r="CJ44">
        <v>0.36844805525524155</v>
      </c>
      <c r="CK44">
        <v>6.834324331584414E-2</v>
      </c>
      <c r="CL44">
        <v>0.16986521796838799</v>
      </c>
      <c r="CM44">
        <v>1.8922530081443678</v>
      </c>
      <c r="CN44">
        <v>7.0766033414727874</v>
      </c>
      <c r="CO44">
        <v>1.0943035561374277</v>
      </c>
      <c r="CP44">
        <v>2.2105187829471826</v>
      </c>
      <c r="CQ44">
        <v>0.33179897461486874</v>
      </c>
      <c r="CR44">
        <v>0.59721128969287662</v>
      </c>
      <c r="CS44">
        <v>5.0950280638312632E-2</v>
      </c>
      <c r="CT44">
        <v>7.3443674400365977E-2</v>
      </c>
      <c r="CU44">
        <v>0.13776089718175896</v>
      </c>
      <c r="CV44">
        <v>0.46783133653232084</v>
      </c>
      <c r="CW44">
        <v>0.15725431942511217</v>
      </c>
      <c r="CX44">
        <v>0.4373244996700813</v>
      </c>
      <c r="CY44">
        <v>1.5917262989508736</v>
      </c>
      <c r="CZ44">
        <v>7.2704211418321654</v>
      </c>
      <c r="DA44">
        <v>1.909242463146873</v>
      </c>
      <c r="DB44">
        <v>5.0383081973974981</v>
      </c>
      <c r="DC44">
        <v>0.55413083271860009</v>
      </c>
      <c r="DD44">
        <v>0.50357719936839618</v>
      </c>
      <c r="DE44">
        <v>1.3521818697890799</v>
      </c>
      <c r="DF44">
        <v>4.457902980093829</v>
      </c>
      <c r="DG44">
        <v>0.53381314751463682</v>
      </c>
      <c r="DH44">
        <v>0.60376292708796442</v>
      </c>
      <c r="DI44">
        <v>0.32225565094229469</v>
      </c>
      <c r="DJ44">
        <v>0.61889730266388854</v>
      </c>
      <c r="DK44">
        <v>0</v>
      </c>
      <c r="DL44">
        <v>0</v>
      </c>
      <c r="DM44">
        <v>0.1396290025001391</v>
      </c>
      <c r="DN44">
        <v>1.1122438959125807</v>
      </c>
      <c r="DO44">
        <v>0.9140615330388272</v>
      </c>
      <c r="DP44">
        <v>2.6658616385995946</v>
      </c>
      <c r="DQ44">
        <v>0.50729398717723218</v>
      </c>
      <c r="DR44">
        <v>0.84558118341113664</v>
      </c>
      <c r="DS44">
        <v>0.42261842328518401</v>
      </c>
      <c r="DT44">
        <v>1.8767219585283783</v>
      </c>
      <c r="DU44">
        <v>0.19559378247198594</v>
      </c>
      <c r="DV44">
        <v>0.11106257737938065</v>
      </c>
      <c r="DW44">
        <v>0.69147779945544208</v>
      </c>
      <c r="DX44">
        <v>2.3319871031034864</v>
      </c>
      <c r="DY44">
        <v>0.39237265156136697</v>
      </c>
      <c r="DZ44">
        <v>0.62040725944037323</v>
      </c>
      <c r="EA44">
        <v>0.17300677476427587</v>
      </c>
      <c r="EB44">
        <v>0</v>
      </c>
      <c r="EC44">
        <v>0</v>
      </c>
      <c r="ED44">
        <v>0</v>
      </c>
      <c r="EE44">
        <v>3.828865255588388E-2</v>
      </c>
      <c r="EF44">
        <v>0.24744227425546056</v>
      </c>
      <c r="EG44">
        <v>0.98951028847864475</v>
      </c>
      <c r="EH44">
        <v>2.7121685515309233</v>
      </c>
      <c r="EI44">
        <v>0.31085702400575593</v>
      </c>
      <c r="EJ44">
        <v>0.21221046158109283</v>
      </c>
      <c r="EK44">
        <v>6.7517713938726923E-2</v>
      </c>
      <c r="EL44">
        <v>0.18784970986077656</v>
      </c>
      <c r="EM44">
        <v>2.7919501550309984E-2</v>
      </c>
      <c r="EN44">
        <v>3.3418638921363868E-2</v>
      </c>
      <c r="EO44">
        <v>7.2775045855213771E-2</v>
      </c>
      <c r="EP44">
        <v>0.14358129628582889</v>
      </c>
      <c r="EQ44">
        <v>0.92146756202424973</v>
      </c>
      <c r="ER44">
        <v>2.7462872763149653</v>
      </c>
      <c r="ES44">
        <v>0.77888861478720195</v>
      </c>
      <c r="ET44">
        <v>1.0846359045137699</v>
      </c>
      <c r="EU44">
        <v>0.37457311140017696</v>
      </c>
      <c r="EV44">
        <v>0.85943165158807922</v>
      </c>
      <c r="EW44">
        <v>9.6206199762388284E-2</v>
      </c>
      <c r="EX44">
        <v>1.5373171979757395E-2</v>
      </c>
      <c r="EY44">
        <v>9.1543651426264305E-2</v>
      </c>
      <c r="EZ44">
        <v>0.26709151479365356</v>
      </c>
      <c r="FA44">
        <v>4.1834219259007148E-2</v>
      </c>
      <c r="FB44">
        <v>4.98313908254285E-2</v>
      </c>
      <c r="FC44">
        <v>2.2309989246088818E-2</v>
      </c>
      <c r="FD44">
        <v>2.5349685881074769E-2</v>
      </c>
      <c r="FE44">
        <v>0</v>
      </c>
      <c r="FF44">
        <v>0</v>
      </c>
      <c r="FG44">
        <v>3.8280198308514826E-2</v>
      </c>
      <c r="FH44">
        <v>9.0977450005551075E-2</v>
      </c>
      <c r="FI44">
        <v>0.57148590028167345</v>
      </c>
      <c r="FJ44">
        <v>1.8904998880596648</v>
      </c>
      <c r="FK44">
        <v>0.23420429609700685</v>
      </c>
      <c r="FL44">
        <v>5.8239039702509633E-2</v>
      </c>
      <c r="FM44">
        <v>0.20016444196040811</v>
      </c>
      <c r="FN44">
        <v>0.46012215038548732</v>
      </c>
      <c r="FO44">
        <v>0.10368676038787034</v>
      </c>
      <c r="FP44">
        <v>4.2863083863605211E-2</v>
      </c>
      <c r="FQ44">
        <v>4.3070383997769059E-2</v>
      </c>
      <c r="FR44">
        <v>1.9587019061078757E-2</v>
      </c>
      <c r="FS44">
        <v>0.43074819793463093</v>
      </c>
      <c r="FT44">
        <v>1.7460339876335964</v>
      </c>
      <c r="FU44">
        <v>0.24994393518217209</v>
      </c>
      <c r="FV44">
        <v>0.37680439895839146</v>
      </c>
      <c r="FW44">
        <v>0.69700082177097789</v>
      </c>
      <c r="FX44">
        <v>0.22500278566017867</v>
      </c>
      <c r="FY44">
        <v>7.7800323181938094E-2</v>
      </c>
      <c r="FZ44">
        <v>1.7390769607072309E-2</v>
      </c>
      <c r="GA44">
        <v>5.8550040886901349E-2</v>
      </c>
      <c r="GB44">
        <v>0.26321893320722983</v>
      </c>
      <c r="GC44">
        <v>3.186894873416158E-2</v>
      </c>
      <c r="GD44">
        <v>0</v>
      </c>
      <c r="GE44">
        <v>8.6371156434252982E-3</v>
      </c>
      <c r="GF44">
        <v>4.9446590648592151E-2</v>
      </c>
      <c r="GG44">
        <v>0.11314773164426861</v>
      </c>
      <c r="GH44">
        <v>2.204220471147695E-2</v>
      </c>
      <c r="GI44">
        <v>1.7621050368902332E-2</v>
      </c>
      <c r="GJ44">
        <v>3.0258050636920674E-2</v>
      </c>
      <c r="GK44">
        <v>1.2065168281043834</v>
      </c>
      <c r="GL44">
        <v>5.0594404416008887</v>
      </c>
      <c r="GM44">
        <v>0.72932922782741083</v>
      </c>
      <c r="GN44">
        <v>0.19476253727337053</v>
      </c>
      <c r="GO44">
        <v>0.56211158761254532</v>
      </c>
      <c r="GP44">
        <v>0.79166876683492671</v>
      </c>
      <c r="GQ44">
        <v>0.1832492221593125</v>
      </c>
      <c r="GR44">
        <v>7.5846400862715241E-2</v>
      </c>
      <c r="GS44">
        <v>1.9688899560486247E-2</v>
      </c>
      <c r="GT44">
        <v>7.6736647839449031E-3</v>
      </c>
      <c r="GU44">
        <v>4.7122138132157682E-2</v>
      </c>
      <c r="GV44">
        <v>0.22673516114092954</v>
      </c>
      <c r="GW44">
        <v>4.9542328097143901E-2</v>
      </c>
      <c r="GX44">
        <v>4.9857463990288708E-3</v>
      </c>
      <c r="GY44">
        <v>0.22735378498611936</v>
      </c>
      <c r="GZ44">
        <v>0.5247948411993536</v>
      </c>
      <c r="HA44">
        <v>8.3467706214800166E-2</v>
      </c>
      <c r="HB44">
        <v>4.5718882168655384E-2</v>
      </c>
      <c r="HC44">
        <v>0.12402584744759119</v>
      </c>
      <c r="HD44">
        <v>0.60238066998512074</v>
      </c>
      <c r="HE44">
        <v>0.12143382609867348</v>
      </c>
      <c r="HF44">
        <v>7.3911876181292469E-2</v>
      </c>
      <c r="HG44">
        <v>2.2993892433692157E-2</v>
      </c>
      <c r="HH44">
        <v>2.0109816416770832E-2</v>
      </c>
      <c r="HI44">
        <v>4.3057992907594338E-3</v>
      </c>
      <c r="HJ44">
        <v>2.3912864580193883E-3</v>
      </c>
      <c r="HK44">
        <v>3.9978225378651065E-3</v>
      </c>
      <c r="HL44">
        <v>2.0114551585921743E-2</v>
      </c>
      <c r="HM44">
        <v>0.66484850161277742</v>
      </c>
      <c r="HN44">
        <v>2.9923320194003464</v>
      </c>
      <c r="HO44">
        <v>0.50043561794529023</v>
      </c>
      <c r="HP44">
        <v>0.1526259225310769</v>
      </c>
      <c r="HQ44">
        <v>0.52307963920528122</v>
      </c>
      <c r="HR44">
        <v>0.68122039114217625</v>
      </c>
      <c r="HS44">
        <v>0.13267699012438844</v>
      </c>
      <c r="HT44">
        <v>0.10225009649893538</v>
      </c>
      <c r="HU44">
        <v>2.430941782731931E-2</v>
      </c>
      <c r="HV44">
        <v>1.3575316069304589E-2</v>
      </c>
      <c r="HW44">
        <v>0</v>
      </c>
      <c r="HX44">
        <v>0</v>
      </c>
      <c r="HY44">
        <v>0</v>
      </c>
      <c r="HZ44">
        <v>0</v>
      </c>
      <c r="IA44">
        <v>2.9032265620216272E-2</v>
      </c>
      <c r="IB44">
        <v>0.12126712650782888</v>
      </c>
      <c r="IC44">
        <v>2.5523443857050375E-2</v>
      </c>
      <c r="ID44">
        <v>2.4040897036177547E-3</v>
      </c>
      <c r="IE44">
        <v>7.8354311729711842E-2</v>
      </c>
      <c r="IF44">
        <v>0.41923918411159378</v>
      </c>
      <c r="IG44">
        <v>0.19406325754161785</v>
      </c>
      <c r="IH44">
        <v>0.30286485027958249</v>
      </c>
      <c r="II44">
        <v>0.1965791766945606</v>
      </c>
      <c r="IJ44">
        <v>0.31094827708674228</v>
      </c>
      <c r="IK44">
        <v>0.10577492905265357</v>
      </c>
      <c r="IL44">
        <v>6.8816437767802288E-2</v>
      </c>
      <c r="IM44">
        <v>2.439004269781448E-2</v>
      </c>
      <c r="IN44">
        <v>1.5472430117659787E-2</v>
      </c>
      <c r="IO44">
        <v>4.8270170203367817E-2</v>
      </c>
      <c r="IP44">
        <v>0.26658025281441172</v>
      </c>
      <c r="IQ44">
        <v>4.428617233735388E-2</v>
      </c>
      <c r="IR44">
        <v>6.394186072330583E-3</v>
      </c>
      <c r="IS44">
        <v>1.6416750219173035E-2</v>
      </c>
      <c r="IT44">
        <v>6.1191278185020286E-2</v>
      </c>
      <c r="IU44">
        <v>3.0088749529847886E-2</v>
      </c>
      <c r="IV44">
        <v>3.8608287065391142E-2</v>
      </c>
      <c r="IW44">
        <v>1.3848134448733576E-2</v>
      </c>
      <c r="IX44">
        <v>0</v>
      </c>
      <c r="IY44">
        <v>2.4270146148671831E-2</v>
      </c>
      <c r="IZ44">
        <v>1.5298278074672456E-2</v>
      </c>
      <c r="JA44">
        <v>1.0349063615737019E-2</v>
      </c>
      <c r="JB44">
        <v>1.0192646369277615E-2</v>
      </c>
      <c r="JC44">
        <v>6.9756681375383461E-3</v>
      </c>
      <c r="JD44">
        <v>3.6392837882597187E-2</v>
      </c>
      <c r="JE44">
        <v>2.6224357935557109E-3</v>
      </c>
      <c r="JF44">
        <v>1.7135599550146985E-3</v>
      </c>
      <c r="JG44">
        <v>5.6633934120651824E-3</v>
      </c>
      <c r="JH44">
        <v>5.743007984887722E-2</v>
      </c>
      <c r="JI44">
        <v>7.718781597553786E-3</v>
      </c>
      <c r="JJ44">
        <v>8.2795426947818629E-4</v>
      </c>
      <c r="JK44">
        <v>2.3238652536103438E-2</v>
      </c>
      <c r="JL44">
        <v>6.4664537968266947E-2</v>
      </c>
      <c r="JM44">
        <v>7.4382682918183687E-2</v>
      </c>
      <c r="JN44">
        <v>0.1804705987203275</v>
      </c>
      <c r="JO44" s="7">
        <v>0</v>
      </c>
      <c r="JP44">
        <v>0</v>
      </c>
      <c r="JQ44">
        <v>0</v>
      </c>
      <c r="JR44">
        <v>0</v>
      </c>
      <c r="JS44">
        <v>1</v>
      </c>
      <c r="JT44">
        <v>0</v>
      </c>
      <c r="JU44">
        <v>0</v>
      </c>
      <c r="JV44" s="4">
        <v>1</v>
      </c>
    </row>
    <row r="45" spans="1:282" x14ac:dyDescent="0.25">
      <c r="A45" s="10" t="s">
        <v>47</v>
      </c>
      <c r="B45" s="7">
        <v>4</v>
      </c>
      <c r="C45" t="s">
        <v>57</v>
      </c>
      <c r="D45" s="4">
        <v>18</v>
      </c>
      <c r="E45">
        <v>6.7160608399636943E-3</v>
      </c>
      <c r="F45">
        <v>0</v>
      </c>
      <c r="G45">
        <v>1.7901629832276957E-3</v>
      </c>
      <c r="H45">
        <v>0.86167180439538649</v>
      </c>
      <c r="I45">
        <v>0.13618504006808657</v>
      </c>
      <c r="J45">
        <v>1.2217599202603837E-2</v>
      </c>
      <c r="K45">
        <v>1.3329741487431983E-3</v>
      </c>
      <c r="L45">
        <v>2.9263206491067823E-3</v>
      </c>
      <c r="M45">
        <v>4.1005815567470572E-3</v>
      </c>
      <c r="N45">
        <v>7.3500875121919537E-2</v>
      </c>
      <c r="O45">
        <v>6.9201951391833216E-3</v>
      </c>
      <c r="P45">
        <v>0.68080588667865982</v>
      </c>
      <c r="Q45">
        <v>0.48932817881617069</v>
      </c>
      <c r="R45">
        <v>13.220319603142563</v>
      </c>
      <c r="S45">
        <v>0.52548562376693597</v>
      </c>
      <c r="T45">
        <v>3.7306361854082115</v>
      </c>
      <c r="U45">
        <v>5.3144948495114734</v>
      </c>
      <c r="V45">
        <v>12.287774520338823</v>
      </c>
      <c r="W45">
        <v>1.1199991192406442</v>
      </c>
      <c r="X45">
        <v>7.3084187785908958E-2</v>
      </c>
      <c r="Y45">
        <v>1.2212055007513638E-2</v>
      </c>
      <c r="Z45">
        <v>4.9380104176295929E-3</v>
      </c>
      <c r="AA45">
        <v>0</v>
      </c>
      <c r="AB45">
        <v>0</v>
      </c>
      <c r="AC45">
        <v>0.11024113922327472</v>
      </c>
      <c r="AD45">
        <v>2.4735972760325162</v>
      </c>
      <c r="AE45">
        <v>0.30045910485940941</v>
      </c>
      <c r="AF45">
        <v>4.1399772511411115</v>
      </c>
      <c r="AG45">
        <v>0.2501507324101539</v>
      </c>
      <c r="AH45">
        <v>0.54981578375216611</v>
      </c>
      <c r="AI45">
        <v>0.97309099461528814</v>
      </c>
      <c r="AJ45">
        <v>6.0953122655486078</v>
      </c>
      <c r="AK45">
        <v>0.28667521045084887</v>
      </c>
      <c r="AL45">
        <v>0.42274313455099233</v>
      </c>
      <c r="AM45">
        <v>6.8098667829254618</v>
      </c>
      <c r="AN45">
        <v>100</v>
      </c>
      <c r="AO45">
        <v>3.8915515955479085</v>
      </c>
      <c r="AP45">
        <v>1.850878141874905</v>
      </c>
      <c r="AQ45">
        <v>1.134016495117891</v>
      </c>
      <c r="AR45">
        <v>9.7523139079402075</v>
      </c>
      <c r="AS45">
        <v>1.157992414798054</v>
      </c>
      <c r="AT45">
        <v>5.7244682093362247</v>
      </c>
      <c r="AU45">
        <v>1.1858070817896327</v>
      </c>
      <c r="AV45">
        <v>3.7018070794460174</v>
      </c>
      <c r="AW45">
        <v>0.79777021285868333</v>
      </c>
      <c r="AX45">
        <v>4.9882311999980216</v>
      </c>
      <c r="AY45">
        <v>0.34279066169433697</v>
      </c>
      <c r="AZ45">
        <v>0.10322862397391119</v>
      </c>
      <c r="BA45">
        <v>0</v>
      </c>
      <c r="BB45">
        <v>0</v>
      </c>
      <c r="BC45">
        <v>0.30473570932758687</v>
      </c>
      <c r="BD45">
        <v>3.1221602225393483</v>
      </c>
      <c r="BE45">
        <v>1.3245023585104547</v>
      </c>
      <c r="BF45">
        <v>7.0744026543898011</v>
      </c>
      <c r="BG45">
        <v>1.106556518258401</v>
      </c>
      <c r="BH45">
        <v>3.9592715263831293</v>
      </c>
      <c r="BI45">
        <v>1.0652114796381498</v>
      </c>
      <c r="BJ45">
        <v>1.3016625533203381</v>
      </c>
      <c r="BK45">
        <v>2.4568740012114345</v>
      </c>
      <c r="BL45">
        <v>12.396467877042058</v>
      </c>
      <c r="BM45">
        <v>0.71188584706905189</v>
      </c>
      <c r="BN45">
        <v>0.56599334007512714</v>
      </c>
      <c r="BO45">
        <v>6.0147553566597738</v>
      </c>
      <c r="BP45">
        <v>33.177221931810486</v>
      </c>
      <c r="BQ45">
        <v>3.0788677184026008</v>
      </c>
      <c r="BR45">
        <v>6.3129385113947807</v>
      </c>
      <c r="BS45">
        <v>4.070483081080206</v>
      </c>
      <c r="BT45">
        <v>12.176124204095808</v>
      </c>
      <c r="BU45">
        <v>0.83857385363425108</v>
      </c>
      <c r="BV45">
        <v>0.44392254462165792</v>
      </c>
      <c r="BW45">
        <v>0.16591217982556028</v>
      </c>
      <c r="BX45">
        <v>0.54527432428098366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1.1241465337460048</v>
      </c>
      <c r="CE45">
        <v>0.40718089659317286</v>
      </c>
      <c r="CF45">
        <v>1.3812133536258338</v>
      </c>
      <c r="CG45">
        <v>10.280833261366631</v>
      </c>
      <c r="CH45">
        <v>46.069654030048888</v>
      </c>
      <c r="CI45">
        <v>2.8535850805782408</v>
      </c>
      <c r="CJ45">
        <v>0.47762743354016829</v>
      </c>
      <c r="CK45">
        <v>8.5289101636991618E-2</v>
      </c>
      <c r="CL45">
        <v>0.23732753985970906</v>
      </c>
      <c r="CM45">
        <v>2.7579480784169483</v>
      </c>
      <c r="CN45">
        <v>10.076100752479126</v>
      </c>
      <c r="CO45">
        <v>1.8641631935217513</v>
      </c>
      <c r="CP45">
        <v>4.0574837209198371</v>
      </c>
      <c r="CQ45">
        <v>0.6647521572328815</v>
      </c>
      <c r="CR45">
        <v>0.97824721045254892</v>
      </c>
      <c r="CS45">
        <v>8.2627635059028204E-2</v>
      </c>
      <c r="CT45">
        <v>0.12183961806514156</v>
      </c>
      <c r="CU45">
        <v>0.24657089579924429</v>
      </c>
      <c r="CV45">
        <v>0.62615061936325289</v>
      </c>
      <c r="CW45">
        <v>0.23029911491848848</v>
      </c>
      <c r="CX45">
        <v>0.65989521119536731</v>
      </c>
      <c r="CY45">
        <v>1.8611795904896562</v>
      </c>
      <c r="CZ45">
        <v>8.249445173907743</v>
      </c>
      <c r="DA45">
        <v>2.5772927388171856</v>
      </c>
      <c r="DB45">
        <v>6.9611395057663472</v>
      </c>
      <c r="DC45">
        <v>0.79872818067129736</v>
      </c>
      <c r="DD45">
        <v>0.71988970371458694</v>
      </c>
      <c r="DE45">
        <v>2.0997665070387539</v>
      </c>
      <c r="DF45">
        <v>6.6465411888821642</v>
      </c>
      <c r="DG45">
        <v>0.83151493837988866</v>
      </c>
      <c r="DH45">
        <v>0.92087298056921185</v>
      </c>
      <c r="DI45">
        <v>0.50444557768821152</v>
      </c>
      <c r="DJ45">
        <v>0.94267217714852525</v>
      </c>
      <c r="DK45">
        <v>0</v>
      </c>
      <c r="DL45">
        <v>0</v>
      </c>
      <c r="DM45">
        <v>0.41662960851340541</v>
      </c>
      <c r="DN45">
        <v>1.8868646310872583</v>
      </c>
      <c r="DO45">
        <v>1.433832716361626</v>
      </c>
      <c r="DP45">
        <v>3.9508683531092914</v>
      </c>
      <c r="DQ45">
        <v>0.83792764892583449</v>
      </c>
      <c r="DR45">
        <v>1.2557080120857902</v>
      </c>
      <c r="DS45">
        <v>0.96546077428044308</v>
      </c>
      <c r="DT45">
        <v>3.2283902467240462</v>
      </c>
      <c r="DU45">
        <v>0.35358510767174944</v>
      </c>
      <c r="DV45">
        <v>0.20423024816738172</v>
      </c>
      <c r="DW45">
        <v>1.0890038345298985</v>
      </c>
      <c r="DX45">
        <v>3.2975899123076902</v>
      </c>
      <c r="DY45">
        <v>0.5971392755861783</v>
      </c>
      <c r="DZ45">
        <v>0.94625618524427535</v>
      </c>
      <c r="EA45">
        <v>0.30582977347549123</v>
      </c>
      <c r="EB45">
        <v>0</v>
      </c>
      <c r="EC45">
        <v>0</v>
      </c>
      <c r="ED45">
        <v>0</v>
      </c>
      <c r="EE45">
        <v>9.5381020739913933E-2</v>
      </c>
      <c r="EF45">
        <v>0.38217592122625371</v>
      </c>
      <c r="EG45">
        <v>1.5726030181821034</v>
      </c>
      <c r="EH45">
        <v>4.1017972667796139</v>
      </c>
      <c r="EI45">
        <v>0.53077662697880379</v>
      </c>
      <c r="EJ45">
        <v>0.4457714923317535</v>
      </c>
      <c r="EK45">
        <v>0.16611482153600346</v>
      </c>
      <c r="EL45">
        <v>0.3698159695141105</v>
      </c>
      <c r="EM45">
        <v>5.2139833494133564E-2</v>
      </c>
      <c r="EN45">
        <v>6.8281098400111789E-2</v>
      </c>
      <c r="EO45">
        <v>0.11352018792018179</v>
      </c>
      <c r="EP45">
        <v>0.19575790336109541</v>
      </c>
      <c r="EQ45">
        <v>1.4312236357563268</v>
      </c>
      <c r="ER45">
        <v>3.9769078919721639</v>
      </c>
      <c r="ES45">
        <v>1.1001308780508505</v>
      </c>
      <c r="ET45">
        <v>1.3648575233760087</v>
      </c>
      <c r="EU45">
        <v>0.6055833334141616</v>
      </c>
      <c r="EV45">
        <v>1.3721103920772648</v>
      </c>
      <c r="EW45">
        <v>0.16319574896873343</v>
      </c>
      <c r="EX45">
        <v>4.1665274733124244E-2</v>
      </c>
      <c r="EY45">
        <v>0.1406825510154244</v>
      </c>
      <c r="EZ45">
        <v>0.43877208776231874</v>
      </c>
      <c r="FA45">
        <v>7.4363589378524095E-2</v>
      </c>
      <c r="FB45">
        <v>7.8821126653027776E-2</v>
      </c>
      <c r="FC45">
        <v>3.2830652194029794E-2</v>
      </c>
      <c r="FD45">
        <v>3.639350484353715E-2</v>
      </c>
      <c r="FE45">
        <v>0</v>
      </c>
      <c r="FF45">
        <v>0</v>
      </c>
      <c r="FG45">
        <v>6.8853165060549101E-2</v>
      </c>
      <c r="FH45">
        <v>0.16032219145708423</v>
      </c>
      <c r="FI45">
        <v>0.8722858129165596</v>
      </c>
      <c r="FJ45">
        <v>2.84403707618609</v>
      </c>
      <c r="FK45">
        <v>0.36439034922602881</v>
      </c>
      <c r="FL45">
        <v>8.5922034420852264E-2</v>
      </c>
      <c r="FM45">
        <v>0.45320026265241264</v>
      </c>
      <c r="FN45">
        <v>1.0216907949422629</v>
      </c>
      <c r="FO45">
        <v>0.21977427552501294</v>
      </c>
      <c r="FP45">
        <v>0.11020865924137348</v>
      </c>
      <c r="FQ45">
        <v>4.7166299246394122E-2</v>
      </c>
      <c r="FR45">
        <v>1.7908112835835287E-2</v>
      </c>
      <c r="FS45">
        <v>0.67629556140216962</v>
      </c>
      <c r="FT45">
        <v>2.4163601395820598</v>
      </c>
      <c r="FU45">
        <v>0.36810949200421755</v>
      </c>
      <c r="FV45">
        <v>0.5818063542783678</v>
      </c>
      <c r="FW45">
        <v>1.1723443837473777</v>
      </c>
      <c r="FX45">
        <v>0.34298076407180411</v>
      </c>
      <c r="FY45">
        <v>8.6963090606310606E-2</v>
      </c>
      <c r="FZ45">
        <v>4.357564632366099E-2</v>
      </c>
      <c r="GA45">
        <v>0.11079942195525803</v>
      </c>
      <c r="GB45">
        <v>0.42096411789400284</v>
      </c>
      <c r="GC45">
        <v>4.3590389960469655E-2</v>
      </c>
      <c r="GD45">
        <v>6.7344313373424354E-4</v>
      </c>
      <c r="GE45">
        <v>5.4564845437060248E-3</v>
      </c>
      <c r="GF45">
        <v>8.8157010618738346E-2</v>
      </c>
      <c r="GG45">
        <v>0.16338804426312545</v>
      </c>
      <c r="GH45">
        <v>2.3319829302083876E-2</v>
      </c>
      <c r="GI45">
        <v>1.9169804650554515E-2</v>
      </c>
      <c r="GJ45">
        <v>3.7872360101794289E-2</v>
      </c>
      <c r="GK45">
        <v>1.9482782532328216</v>
      </c>
      <c r="GL45">
        <v>7.7472664327858451</v>
      </c>
      <c r="GM45">
        <v>1.1456545434856502</v>
      </c>
      <c r="GN45">
        <v>0.27790224495904875</v>
      </c>
      <c r="GO45">
        <v>1.1207149815383126</v>
      </c>
      <c r="GP45">
        <v>1.8053599785787418</v>
      </c>
      <c r="GQ45">
        <v>0.49376529911760819</v>
      </c>
      <c r="GR45">
        <v>0.22174005920639708</v>
      </c>
      <c r="GS45">
        <v>3.9531935195443235E-2</v>
      </c>
      <c r="GT45">
        <v>7.7331705683235863E-3</v>
      </c>
      <c r="GU45">
        <v>6.8781150513381933E-2</v>
      </c>
      <c r="GV45">
        <v>0.15265639454035398</v>
      </c>
      <c r="GW45">
        <v>3.975285758453289E-2</v>
      </c>
      <c r="GX45">
        <v>8.105371433213323E-3</v>
      </c>
      <c r="GY45">
        <v>0.37105836671079701</v>
      </c>
      <c r="GZ45">
        <v>0.70418373953069469</v>
      </c>
      <c r="HA45">
        <v>0.1064879563421411</v>
      </c>
      <c r="HB45">
        <v>6.4468165821341586E-2</v>
      </c>
      <c r="HC45">
        <v>0.22409435797284646</v>
      </c>
      <c r="HD45">
        <v>0.95679307476200626</v>
      </c>
      <c r="HE45">
        <v>0.21903944001027895</v>
      </c>
      <c r="HF45">
        <v>0.1802479143525301</v>
      </c>
      <c r="HG45">
        <v>5.3076345309916791E-2</v>
      </c>
      <c r="HH45">
        <v>4.8284524240469882E-2</v>
      </c>
      <c r="HI45">
        <v>1.3558965708775987E-2</v>
      </c>
      <c r="HJ45">
        <v>0</v>
      </c>
      <c r="HK45">
        <v>1.2282977758560756E-2</v>
      </c>
      <c r="HL45">
        <v>2.478187755205433E-2</v>
      </c>
      <c r="HM45">
        <v>1.1934234949315878</v>
      </c>
      <c r="HN45">
        <v>4.6612425741409895</v>
      </c>
      <c r="HO45">
        <v>0.77166503629651728</v>
      </c>
      <c r="HP45">
        <v>0.23463141814405086</v>
      </c>
      <c r="HQ45">
        <v>0.84235098765300265</v>
      </c>
      <c r="HR45">
        <v>1.0213687331465449</v>
      </c>
      <c r="HS45">
        <v>0.25785838689525309</v>
      </c>
      <c r="HT45">
        <v>0.21697569534006511</v>
      </c>
      <c r="HU45">
        <v>5.5771887481829277E-2</v>
      </c>
      <c r="HV45">
        <v>2.768926785265936E-2</v>
      </c>
      <c r="HW45">
        <v>0</v>
      </c>
      <c r="HX45">
        <v>0</v>
      </c>
      <c r="HY45">
        <v>0</v>
      </c>
      <c r="HZ45">
        <v>0</v>
      </c>
      <c r="IA45">
        <v>4.1483409857215908E-2</v>
      </c>
      <c r="IB45">
        <v>0.18361970602816968</v>
      </c>
      <c r="IC45">
        <v>3.152712229175602E-2</v>
      </c>
      <c r="ID45">
        <v>0</v>
      </c>
      <c r="IE45">
        <v>0.12872657701333762</v>
      </c>
      <c r="IF45">
        <v>0.60030235041555813</v>
      </c>
      <c r="IG45">
        <v>0.35527057357041686</v>
      </c>
      <c r="IH45">
        <v>0.54922593711639978</v>
      </c>
      <c r="II45">
        <v>0.4581856126450311</v>
      </c>
      <c r="IJ45">
        <v>0.7245822707371895</v>
      </c>
      <c r="IK45">
        <v>0.29690110298623001</v>
      </c>
      <c r="IL45">
        <v>0.20471844137587802</v>
      </c>
      <c r="IM45">
        <v>5.2591554379031701E-2</v>
      </c>
      <c r="IN45">
        <v>3.1330180760472781E-2</v>
      </c>
      <c r="IO45">
        <v>7.3568850192022472E-2</v>
      </c>
      <c r="IP45">
        <v>0.33214613848734287</v>
      </c>
      <c r="IQ45">
        <v>6.167686375435346E-2</v>
      </c>
      <c r="IR45">
        <v>7.3815021446437101E-3</v>
      </c>
      <c r="IS45">
        <v>4.7057893841308387E-2</v>
      </c>
      <c r="IT45">
        <v>0.10523258497852601</v>
      </c>
      <c r="IU45">
        <v>7.9814514284301571E-2</v>
      </c>
      <c r="IV45">
        <v>0.11255133392151219</v>
      </c>
      <c r="IW45">
        <v>3.4834628387280991E-2</v>
      </c>
      <c r="IX45">
        <v>6.1214827037688415E-4</v>
      </c>
      <c r="IY45">
        <v>5.7520536613517637E-2</v>
      </c>
      <c r="IZ45">
        <v>5.3590067515923538E-2</v>
      </c>
      <c r="JA45">
        <v>2.7236115322288472E-2</v>
      </c>
      <c r="JB45">
        <v>2.4473556499829272E-2</v>
      </c>
      <c r="JC45">
        <v>1.6415269536708743E-2</v>
      </c>
      <c r="JD45">
        <v>5.8205788078676671E-2</v>
      </c>
      <c r="JE45">
        <v>1.1378345886561463E-2</v>
      </c>
      <c r="JF45">
        <v>8.0234747482760282E-4</v>
      </c>
      <c r="JG45">
        <v>1.6479072195676472E-2</v>
      </c>
      <c r="JH45">
        <v>7.3455495988897127E-2</v>
      </c>
      <c r="JI45">
        <v>1.3978777451100981E-2</v>
      </c>
      <c r="JJ45">
        <v>5.9111257532919901E-3</v>
      </c>
      <c r="JK45">
        <v>5.5097967298330615E-2</v>
      </c>
      <c r="JL45">
        <v>0.13362598658983621</v>
      </c>
      <c r="JM45">
        <v>0.26701458917580245</v>
      </c>
      <c r="JN45">
        <v>0.5268405725527161</v>
      </c>
      <c r="JO45" s="7">
        <v>0</v>
      </c>
      <c r="JP45">
        <v>0</v>
      </c>
      <c r="JQ45">
        <v>0</v>
      </c>
      <c r="JR45">
        <v>0</v>
      </c>
      <c r="JS45">
        <v>1</v>
      </c>
      <c r="JT45">
        <v>0</v>
      </c>
      <c r="JU45">
        <v>0</v>
      </c>
      <c r="JV45" s="4">
        <v>1</v>
      </c>
    </row>
    <row r="46" spans="1:282" x14ac:dyDescent="0.25">
      <c r="A46" s="10" t="s">
        <v>48</v>
      </c>
      <c r="B46" s="7">
        <v>4</v>
      </c>
      <c r="C46" t="s">
        <v>57</v>
      </c>
      <c r="D46" s="4">
        <v>18</v>
      </c>
      <c r="E46">
        <v>3.9406885834855979E-3</v>
      </c>
      <c r="F46">
        <v>0</v>
      </c>
      <c r="G46">
        <v>6.331446868975951E-4</v>
      </c>
      <c r="H46">
        <v>1.0366736986184222</v>
      </c>
      <c r="I46">
        <v>0.13854411356796351</v>
      </c>
      <c r="J46">
        <v>8.7423434317032995E-3</v>
      </c>
      <c r="K46">
        <v>1.54701061761108E-3</v>
      </c>
      <c r="L46">
        <v>2.6211461754819011E-3</v>
      </c>
      <c r="M46">
        <v>1.9989353698147581E-3</v>
      </c>
      <c r="N46">
        <v>7.1593775927816711E-2</v>
      </c>
      <c r="O46">
        <v>7.2579936570169815E-3</v>
      </c>
      <c r="P46">
        <v>0.61603060163151613</v>
      </c>
      <c r="Q46">
        <v>0.55595946065962665</v>
      </c>
      <c r="R46">
        <v>10.064124415140045</v>
      </c>
      <c r="S46">
        <v>0.4510872399131523</v>
      </c>
      <c r="T46">
        <v>4.0379057996424219</v>
      </c>
      <c r="U46">
        <v>6.7592372066407389</v>
      </c>
      <c r="V46">
        <v>10.407002101384295</v>
      </c>
      <c r="W46">
        <v>1.0145782299725161</v>
      </c>
      <c r="X46">
        <v>5.7532027867120167E-2</v>
      </c>
      <c r="Y46">
        <v>1.5780268900490734E-2</v>
      </c>
      <c r="Z46">
        <v>1.3469610506535511E-2</v>
      </c>
      <c r="AA46">
        <v>6.1555619276879346E-3</v>
      </c>
      <c r="AB46">
        <v>0.19142644171811085</v>
      </c>
      <c r="AC46">
        <v>0.13815201533756144</v>
      </c>
      <c r="AD46">
        <v>2.4601277643693344</v>
      </c>
      <c r="AE46">
        <v>0.28452881581807477</v>
      </c>
      <c r="AF46">
        <v>3.0692830038129362</v>
      </c>
      <c r="AG46">
        <v>0.17973116523838059</v>
      </c>
      <c r="AH46">
        <v>0.49618099625243545</v>
      </c>
      <c r="AI46">
        <v>0.91636863004603697</v>
      </c>
      <c r="AJ46">
        <v>4.9516599861808368</v>
      </c>
      <c r="AK46">
        <v>0.23026811427366498</v>
      </c>
      <c r="AL46">
        <v>0.39906011838780692</v>
      </c>
      <c r="AM46">
        <v>7.8358249801992583</v>
      </c>
      <c r="AN46">
        <v>100</v>
      </c>
      <c r="AO46">
        <v>3.8460907824356774</v>
      </c>
      <c r="AP46">
        <v>1.4514258032355372</v>
      </c>
      <c r="AQ46">
        <v>0.96684838419794294</v>
      </c>
      <c r="AR46">
        <v>7.2618212801888777</v>
      </c>
      <c r="AS46">
        <v>0.88377510051895891</v>
      </c>
      <c r="AT46">
        <v>3.8335140796425198</v>
      </c>
      <c r="AU46">
        <v>0.95863021071860643</v>
      </c>
      <c r="AV46">
        <v>2.9442938046357527</v>
      </c>
      <c r="AW46">
        <v>0.63736050686613688</v>
      </c>
      <c r="AX46">
        <v>3.4477065049814453</v>
      </c>
      <c r="AY46">
        <v>0.24751248645554286</v>
      </c>
      <c r="AZ46">
        <v>0.13522604332676261</v>
      </c>
      <c r="BA46">
        <v>0</v>
      </c>
      <c r="BB46">
        <v>0</v>
      </c>
      <c r="BC46">
        <v>0.37869824597592366</v>
      </c>
      <c r="BD46">
        <v>2.3343860712886606</v>
      </c>
      <c r="BE46">
        <v>1.0391122197492351</v>
      </c>
      <c r="BF46">
        <v>4.7614719766785933</v>
      </c>
      <c r="BG46">
        <v>0.77006813462063073</v>
      </c>
      <c r="BH46">
        <v>2.5596016302161906</v>
      </c>
      <c r="BI46">
        <v>0.74861315098859937</v>
      </c>
      <c r="BJ46">
        <v>0.9048092602208716</v>
      </c>
      <c r="BK46">
        <v>1.6920380494764069</v>
      </c>
      <c r="BL46">
        <v>7.2695344050764925</v>
      </c>
      <c r="BM46">
        <v>0.48612709456561043</v>
      </c>
      <c r="BN46">
        <v>0.54698130411052703</v>
      </c>
      <c r="BO46">
        <v>4.7447109267116678</v>
      </c>
      <c r="BP46">
        <v>21.759154657102517</v>
      </c>
      <c r="BQ46">
        <v>2.5975170454371406</v>
      </c>
      <c r="BR46">
        <v>5.4919455561962742</v>
      </c>
      <c r="BS46">
        <v>3.5086407690760799</v>
      </c>
      <c r="BT46">
        <v>9.4278720484450833</v>
      </c>
      <c r="BU46">
        <v>0.66289808441138609</v>
      </c>
      <c r="BV46">
        <v>0.36232341983301469</v>
      </c>
      <c r="BW46">
        <v>0.29077215881914853</v>
      </c>
      <c r="BX46">
        <v>0.89181380465780613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0.77745962560709025</v>
      </c>
      <c r="CE46">
        <v>0.31160127433304297</v>
      </c>
      <c r="CF46">
        <v>0.99028788432940218</v>
      </c>
      <c r="CG46">
        <v>9.5005048701908805</v>
      </c>
      <c r="CH46">
        <v>36.280564037392423</v>
      </c>
      <c r="CI46">
        <v>2.2668994515369358</v>
      </c>
      <c r="CJ46">
        <v>0.37454861573873716</v>
      </c>
      <c r="CK46">
        <v>8.3278272957231739E-2</v>
      </c>
      <c r="CL46">
        <v>0.17167790271592875</v>
      </c>
      <c r="CM46">
        <v>1.9590224174542361</v>
      </c>
      <c r="CN46">
        <v>6.0837308565220134</v>
      </c>
      <c r="CO46">
        <v>1.3233330222482187</v>
      </c>
      <c r="CP46">
        <v>2.6852033768124799</v>
      </c>
      <c r="CQ46">
        <v>0.40921954979677538</v>
      </c>
      <c r="CR46">
        <v>0.64029714082098144</v>
      </c>
      <c r="CS46">
        <v>8.8117558812870631E-2</v>
      </c>
      <c r="CT46">
        <v>0.11236605886396776</v>
      </c>
      <c r="CU46">
        <v>0.20614864482615952</v>
      </c>
      <c r="CV46">
        <v>0.47258098421138361</v>
      </c>
      <c r="CW46">
        <v>0.19233394985897362</v>
      </c>
      <c r="CX46">
        <v>0.47344522213513185</v>
      </c>
      <c r="CY46">
        <v>2.6512468514690903</v>
      </c>
      <c r="CZ46">
        <v>9.4422407026572603</v>
      </c>
      <c r="DA46">
        <v>2.078723919970709</v>
      </c>
      <c r="DB46">
        <v>4.3083675129704195</v>
      </c>
      <c r="DC46">
        <v>0.54117537293359697</v>
      </c>
      <c r="DD46">
        <v>0.45200434254825411</v>
      </c>
      <c r="DE46">
        <v>1.2805128846290761</v>
      </c>
      <c r="DF46">
        <v>3.5569177117800694</v>
      </c>
      <c r="DG46">
        <v>0.54399313085795964</v>
      </c>
      <c r="DH46">
        <v>0.67645819901537674</v>
      </c>
      <c r="DI46">
        <v>0.41323227920676353</v>
      </c>
      <c r="DJ46">
        <v>0.73776661432907797</v>
      </c>
      <c r="DK46">
        <v>0</v>
      </c>
      <c r="DL46">
        <v>0</v>
      </c>
      <c r="DM46">
        <v>0.31580451853386166</v>
      </c>
      <c r="DN46">
        <v>1.2380908423592536</v>
      </c>
      <c r="DO46">
        <v>0.95982550079453366</v>
      </c>
      <c r="DP46">
        <v>2.3465188352478101</v>
      </c>
      <c r="DQ46">
        <v>0.60164364512621227</v>
      </c>
      <c r="DR46">
        <v>0.89437761786346148</v>
      </c>
      <c r="DS46">
        <v>0.49198243726052571</v>
      </c>
      <c r="DT46">
        <v>1.5957235602509721</v>
      </c>
      <c r="DU46">
        <v>0.18509045413709319</v>
      </c>
      <c r="DV46">
        <v>0.14188750605049161</v>
      </c>
      <c r="DW46">
        <v>0.84690028891736679</v>
      </c>
      <c r="DX46">
        <v>2.2318282021790581</v>
      </c>
      <c r="DY46">
        <v>0.42565853009488741</v>
      </c>
      <c r="DZ46">
        <v>0.59161694763777495</v>
      </c>
      <c r="EA46">
        <v>0.2265972806438464</v>
      </c>
      <c r="EB46">
        <v>0</v>
      </c>
      <c r="EC46">
        <v>0</v>
      </c>
      <c r="ED46">
        <v>0</v>
      </c>
      <c r="EE46">
        <v>5.869762638615976E-2</v>
      </c>
      <c r="EF46">
        <v>0.2939233604281411</v>
      </c>
      <c r="EG46">
        <v>0.989125909134839</v>
      </c>
      <c r="EH46">
        <v>2.2597408709167497</v>
      </c>
      <c r="EI46">
        <v>0.30700619301573928</v>
      </c>
      <c r="EJ46">
        <v>0.24343135444329042</v>
      </c>
      <c r="EK46">
        <v>0.10708900316298436</v>
      </c>
      <c r="EL46">
        <v>0.21052607977096402</v>
      </c>
      <c r="EM46">
        <v>4.0768750000507926E-2</v>
      </c>
      <c r="EN46">
        <v>5.2026732018468157E-2</v>
      </c>
      <c r="EO46">
        <v>7.2823171419775276E-2</v>
      </c>
      <c r="EP46">
        <v>0.12352017004204656</v>
      </c>
      <c r="EQ46">
        <v>0.88457335956189187</v>
      </c>
      <c r="ER46">
        <v>2.1842075694630512</v>
      </c>
      <c r="ES46">
        <v>1.1749886653423265</v>
      </c>
      <c r="ET46">
        <v>1.7279769398870606</v>
      </c>
      <c r="EU46">
        <v>0.45604098975443547</v>
      </c>
      <c r="EV46">
        <v>0.75446629114339003</v>
      </c>
      <c r="EW46">
        <v>8.1859357958048801E-2</v>
      </c>
      <c r="EX46">
        <v>1.7857498631621175E-2</v>
      </c>
      <c r="EY46">
        <v>0.11477729614729142</v>
      </c>
      <c r="EZ46">
        <v>0.30609568756919814</v>
      </c>
      <c r="FA46">
        <v>4.7423370101392942E-2</v>
      </c>
      <c r="FB46">
        <v>4.7240623074186312E-2</v>
      </c>
      <c r="FC46">
        <v>6.484546099937474E-3</v>
      </c>
      <c r="FD46">
        <v>2.0068743669013477E-2</v>
      </c>
      <c r="FE46">
        <v>0</v>
      </c>
      <c r="FF46">
        <v>0</v>
      </c>
      <c r="FG46">
        <v>3.629780569815555E-2</v>
      </c>
      <c r="FH46">
        <v>8.8885794714125999E-2</v>
      </c>
      <c r="FI46">
        <v>0.60547675627506437</v>
      </c>
      <c r="FJ46">
        <v>1.6206827066938327</v>
      </c>
      <c r="FK46">
        <v>0.19646645129765936</v>
      </c>
      <c r="FL46">
        <v>4.251160029334726E-2</v>
      </c>
      <c r="FM46">
        <v>0.27103502444803612</v>
      </c>
      <c r="FN46">
        <v>0.5383741004598952</v>
      </c>
      <c r="FO46">
        <v>0.11166216275282351</v>
      </c>
      <c r="FP46">
        <v>5.7001368489553624E-2</v>
      </c>
      <c r="FQ46">
        <v>6.0017940363066277E-2</v>
      </c>
      <c r="FR46">
        <v>8.3499032923103674E-3</v>
      </c>
      <c r="FS46">
        <v>0.38710196583452422</v>
      </c>
      <c r="FT46">
        <v>1.2475662636692797</v>
      </c>
      <c r="FU46">
        <v>0.1688526244974117</v>
      </c>
      <c r="FV46">
        <v>0.43232117359584832</v>
      </c>
      <c r="FW46">
        <v>0.68111766624229542</v>
      </c>
      <c r="FX46">
        <v>0.11761327848582671</v>
      </c>
      <c r="FY46">
        <v>5.7512711075287638E-2</v>
      </c>
      <c r="FZ46">
        <v>2.1247128077227818E-2</v>
      </c>
      <c r="GA46">
        <v>9.6715908378354518E-2</v>
      </c>
      <c r="GB46">
        <v>0.29711931738248498</v>
      </c>
      <c r="GC46">
        <v>3.4982152497430967E-2</v>
      </c>
      <c r="GD46">
        <v>0</v>
      </c>
      <c r="GE46">
        <v>4.7096070504690435E-4</v>
      </c>
      <c r="GF46">
        <v>5.9372055523776848E-2</v>
      </c>
      <c r="GG46">
        <v>0.10026312015892253</v>
      </c>
      <c r="GH46">
        <v>1.5846482553719544E-2</v>
      </c>
      <c r="GI46">
        <v>8.395852862515674E-3</v>
      </c>
      <c r="GJ46">
        <v>2.7613813840756167E-2</v>
      </c>
      <c r="GK46">
        <v>1.3181666769385951</v>
      </c>
      <c r="GL46">
        <v>4.1812028919148876</v>
      </c>
      <c r="GM46">
        <v>0.61235193798886534</v>
      </c>
      <c r="GN46">
        <v>0.20457937333728679</v>
      </c>
      <c r="GO46">
        <v>0.65141659520782313</v>
      </c>
      <c r="GP46">
        <v>0.82800163897315637</v>
      </c>
      <c r="GQ46">
        <v>0.19191796567190145</v>
      </c>
      <c r="GR46">
        <v>8.9533127243948324E-2</v>
      </c>
      <c r="GS46">
        <v>6.4371800025144156E-3</v>
      </c>
      <c r="GT46">
        <v>5.4990786138873924E-3</v>
      </c>
      <c r="GU46">
        <v>1.4861231707116595E-2</v>
      </c>
      <c r="GV46">
        <v>4.1591795039394246E-2</v>
      </c>
      <c r="GW46">
        <v>4.3293422585735462E-3</v>
      </c>
      <c r="GX46">
        <v>3.4339334770728787E-3</v>
      </c>
      <c r="GY46">
        <v>0.25131228938013594</v>
      </c>
      <c r="GZ46">
        <v>0.4484462160035535</v>
      </c>
      <c r="HA46">
        <v>6.8679349368672857E-2</v>
      </c>
      <c r="HB46">
        <v>3.8065908969966825E-2</v>
      </c>
      <c r="HC46">
        <v>0.18785734403643098</v>
      </c>
      <c r="HD46">
        <v>0.68776240401736355</v>
      </c>
      <c r="HE46">
        <v>0.14642092307166443</v>
      </c>
      <c r="HF46">
        <v>7.4703644647098888E-2</v>
      </c>
      <c r="HG46">
        <v>2.2119387884178027E-2</v>
      </c>
      <c r="HH46">
        <v>2.626298270875661E-2</v>
      </c>
      <c r="HI46">
        <v>3.5070870728943935E-3</v>
      </c>
      <c r="HJ46">
        <v>0</v>
      </c>
      <c r="HK46">
        <v>3.6612071438460242E-3</v>
      </c>
      <c r="HL46">
        <v>1.8619176238974501E-2</v>
      </c>
      <c r="HM46">
        <v>0.8351276101625007</v>
      </c>
      <c r="HN46">
        <v>2.7275904559713586</v>
      </c>
      <c r="HO46">
        <v>0.44476423883470934</v>
      </c>
      <c r="HP46">
        <v>0.16145070074682263</v>
      </c>
      <c r="HQ46">
        <v>0.56540889908993919</v>
      </c>
      <c r="HR46">
        <v>0.63642622606846155</v>
      </c>
      <c r="HS46">
        <v>0.14539870563553151</v>
      </c>
      <c r="HT46">
        <v>9.2349472081619935E-2</v>
      </c>
      <c r="HU46">
        <v>2.7467435749598396E-2</v>
      </c>
      <c r="HV46">
        <v>1.6541594970540325E-2</v>
      </c>
      <c r="HW46">
        <v>0</v>
      </c>
      <c r="HX46">
        <v>0</v>
      </c>
      <c r="HY46">
        <v>0</v>
      </c>
      <c r="HZ46">
        <v>0</v>
      </c>
      <c r="IA46">
        <v>2.4064334569085771E-2</v>
      </c>
      <c r="IB46">
        <v>7.9878662756396768E-2</v>
      </c>
      <c r="IC46">
        <v>1.4847275876661053E-2</v>
      </c>
      <c r="ID46">
        <v>0</v>
      </c>
      <c r="IE46">
        <v>0.11207879634298985</v>
      </c>
      <c r="IF46">
        <v>0.43824455208680263</v>
      </c>
      <c r="IG46">
        <v>0.2075077893514059</v>
      </c>
      <c r="IH46">
        <v>0.25701821136089098</v>
      </c>
      <c r="II46">
        <v>0.25250355678688907</v>
      </c>
      <c r="IJ46">
        <v>0.34949451269044096</v>
      </c>
      <c r="IK46">
        <v>0.14730176776203072</v>
      </c>
      <c r="IL46">
        <v>8.197508322251057E-2</v>
      </c>
      <c r="IM46">
        <v>2.2574601976975223E-2</v>
      </c>
      <c r="IN46">
        <v>2.5108061008594428E-2</v>
      </c>
      <c r="IO46">
        <v>5.7074081670865896E-2</v>
      </c>
      <c r="IP46">
        <v>0.22321453521456225</v>
      </c>
      <c r="IQ46">
        <v>4.9335029004875817E-2</v>
      </c>
      <c r="IR46">
        <v>6.6197087098131486E-3</v>
      </c>
      <c r="IS46">
        <v>3.3884711798086539E-2</v>
      </c>
      <c r="IT46">
        <v>6.2780510607031992E-2</v>
      </c>
      <c r="IU46">
        <v>2.9308141181226641E-2</v>
      </c>
      <c r="IV46">
        <v>3.4190216579710705E-2</v>
      </c>
      <c r="IW46">
        <v>5.8266160862977734E-3</v>
      </c>
      <c r="IX46">
        <v>0</v>
      </c>
      <c r="IY46">
        <v>2.9819175558595815E-2</v>
      </c>
      <c r="IZ46">
        <v>9.2061310519051566E-3</v>
      </c>
      <c r="JA46">
        <v>1.4049236179758007E-2</v>
      </c>
      <c r="JB46">
        <v>1.1602800758080135E-2</v>
      </c>
      <c r="JC46">
        <v>1.2844162788719842E-2</v>
      </c>
      <c r="JD46">
        <v>2.9965048774578673E-2</v>
      </c>
      <c r="JE46">
        <v>7.8178175265208351E-3</v>
      </c>
      <c r="JF46">
        <v>1.9774415185772572E-4</v>
      </c>
      <c r="JG46">
        <v>1.1186858243980382E-2</v>
      </c>
      <c r="JH46">
        <v>5.2649202958293291E-2</v>
      </c>
      <c r="JI46">
        <v>8.5464144528116636E-3</v>
      </c>
      <c r="JJ46">
        <v>1.5576124504189713E-3</v>
      </c>
      <c r="JK46">
        <v>3.0936761641050341E-2</v>
      </c>
      <c r="JL46">
        <v>6.3845705099953076E-2</v>
      </c>
      <c r="JM46">
        <v>0.12298056201252652</v>
      </c>
      <c r="JN46">
        <v>0.19252881659783555</v>
      </c>
      <c r="JO46" s="7">
        <v>0</v>
      </c>
      <c r="JP46">
        <v>0</v>
      </c>
      <c r="JQ46">
        <v>0</v>
      </c>
      <c r="JR46">
        <v>0</v>
      </c>
      <c r="JS46">
        <v>1</v>
      </c>
      <c r="JT46">
        <v>0</v>
      </c>
      <c r="JU46">
        <v>0</v>
      </c>
      <c r="JV46" s="4">
        <v>1</v>
      </c>
    </row>
    <row r="47" spans="1:282" x14ac:dyDescent="0.25">
      <c r="A47" s="10" t="s">
        <v>49</v>
      </c>
      <c r="B47" s="7">
        <v>4</v>
      </c>
      <c r="C47" t="s">
        <v>57</v>
      </c>
      <c r="D47" s="4">
        <v>18</v>
      </c>
      <c r="E47">
        <v>4.282307617650776E-3</v>
      </c>
      <c r="F47">
        <v>0</v>
      </c>
      <c r="G47">
        <v>5.2686910027287684E-3</v>
      </c>
      <c r="H47">
        <v>1.0340076892251584</v>
      </c>
      <c r="I47">
        <v>0.14158992235593876</v>
      </c>
      <c r="J47">
        <v>8.7413926677065261E-3</v>
      </c>
      <c r="K47">
        <v>6.7933203633584736E-4</v>
      </c>
      <c r="L47">
        <v>2.0721376693656882E-3</v>
      </c>
      <c r="M47">
        <v>0</v>
      </c>
      <c r="N47">
        <v>2.8304706960099211E-2</v>
      </c>
      <c r="O47">
        <v>5.5326800666420763E-3</v>
      </c>
      <c r="P47">
        <v>0.43749430080574336</v>
      </c>
      <c r="Q47">
        <v>0.4119585754216713</v>
      </c>
      <c r="R47">
        <v>5.9462508716287052</v>
      </c>
      <c r="S47">
        <v>0.32266884444792854</v>
      </c>
      <c r="T47">
        <v>3.2875732737600085</v>
      </c>
      <c r="U47">
        <v>5.8670259629663351</v>
      </c>
      <c r="V47">
        <v>11.117742688584732</v>
      </c>
      <c r="W47">
        <v>1.0897734006572124</v>
      </c>
      <c r="X47">
        <v>5.5909377794563973E-2</v>
      </c>
      <c r="Y47">
        <v>1.415146428070123E-2</v>
      </c>
      <c r="Z47">
        <v>7.9586792181043659E-3</v>
      </c>
      <c r="AA47">
        <v>5.1110162607831229E-3</v>
      </c>
      <c r="AB47">
        <v>0.14148921433880571</v>
      </c>
      <c r="AC47">
        <v>7.5113282221059577E-2</v>
      </c>
      <c r="AD47">
        <v>1.9065265210998728</v>
      </c>
      <c r="AE47">
        <v>0.21678047212604626</v>
      </c>
      <c r="AF47">
        <v>2.9952091776781966</v>
      </c>
      <c r="AG47">
        <v>0.18227541731126662</v>
      </c>
      <c r="AH47">
        <v>0.46053835908988849</v>
      </c>
      <c r="AI47">
        <v>0.65148233256242338</v>
      </c>
      <c r="AJ47">
        <v>1.9368965425698554</v>
      </c>
      <c r="AK47">
        <v>0.19056906873196439</v>
      </c>
      <c r="AL47">
        <v>0.38937344308138488</v>
      </c>
      <c r="AM47">
        <v>6.7676550417823576</v>
      </c>
      <c r="AN47">
        <v>100</v>
      </c>
      <c r="AO47">
        <v>3.8274036292888427</v>
      </c>
      <c r="AP47">
        <v>1.446780090095527</v>
      </c>
      <c r="AQ47">
        <v>0.71217159384327922</v>
      </c>
      <c r="AR47">
        <v>6.4935083150106934</v>
      </c>
      <c r="AS47">
        <v>0.75742363641002275</v>
      </c>
      <c r="AT47">
        <v>3.6833173745236514</v>
      </c>
      <c r="AU47">
        <v>0.82454744751445663</v>
      </c>
      <c r="AV47">
        <v>2.744519194918428</v>
      </c>
      <c r="AW47">
        <v>0.56149730206058646</v>
      </c>
      <c r="AX47">
        <v>3.5358955532316885</v>
      </c>
      <c r="AY47">
        <v>0.23527769927264461</v>
      </c>
      <c r="AZ47">
        <v>0.12674496386093889</v>
      </c>
      <c r="BA47">
        <v>0</v>
      </c>
      <c r="BB47">
        <v>0</v>
      </c>
      <c r="BC47">
        <v>0.17283120970640878</v>
      </c>
      <c r="BD47">
        <v>1.986159554741338</v>
      </c>
      <c r="BE47">
        <v>0.8407518799651208</v>
      </c>
      <c r="BF47">
        <v>4.5723265034220164</v>
      </c>
      <c r="BG47">
        <v>0.67038873275152955</v>
      </c>
      <c r="BH47">
        <v>2.4266636167626632</v>
      </c>
      <c r="BI47">
        <v>0.69559552488866727</v>
      </c>
      <c r="BJ47">
        <v>0.92728553349354192</v>
      </c>
      <c r="BK47">
        <v>1.7677820673903339</v>
      </c>
      <c r="BL47">
        <v>8.5607444444260086</v>
      </c>
      <c r="BM47">
        <v>0.44449512175010769</v>
      </c>
      <c r="BN47">
        <v>0.41357568608715978</v>
      </c>
      <c r="BO47">
        <v>4.4001348120090933</v>
      </c>
      <c r="BP47">
        <v>23.116727579420576</v>
      </c>
      <c r="BQ47">
        <v>2.0823516844472234</v>
      </c>
      <c r="BR47">
        <v>4.3780819005831813</v>
      </c>
      <c r="BS47">
        <v>2.5613161969506097</v>
      </c>
      <c r="BT47">
        <v>8.3381697912302002</v>
      </c>
      <c r="BU47">
        <v>0.54312892284528436</v>
      </c>
      <c r="BV47">
        <v>0.28943758514548762</v>
      </c>
      <c r="BW47">
        <v>9.8587562867919545E-2</v>
      </c>
      <c r="BX47">
        <v>0.52451422814904713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0.61828182690218914</v>
      </c>
      <c r="CE47">
        <v>0.26815863553819819</v>
      </c>
      <c r="CF47">
        <v>1.0059199201788773</v>
      </c>
      <c r="CG47">
        <v>8.4716346294033276</v>
      </c>
      <c r="CH47">
        <v>37.520027555299293</v>
      </c>
      <c r="CI47">
        <v>2.2746261407108843</v>
      </c>
      <c r="CJ47">
        <v>0.36623154937671887</v>
      </c>
      <c r="CK47">
        <v>5.480721021239035E-2</v>
      </c>
      <c r="CL47">
        <v>0.13153756306085451</v>
      </c>
      <c r="CM47">
        <v>2.0999609945965623</v>
      </c>
      <c r="CN47">
        <v>7.6778814116951581</v>
      </c>
      <c r="CO47">
        <v>1.0899073943727959</v>
      </c>
      <c r="CP47">
        <v>2.0927029682950273</v>
      </c>
      <c r="CQ47">
        <v>0.30135089566593898</v>
      </c>
      <c r="CR47">
        <v>0.51885958342756822</v>
      </c>
      <c r="CS47">
        <v>2.1331064118134194E-2</v>
      </c>
      <c r="CT47">
        <v>8.4538887807213952E-3</v>
      </c>
      <c r="CU47">
        <v>0.12442084793796053</v>
      </c>
      <c r="CV47">
        <v>0.44287169180073027</v>
      </c>
      <c r="CW47">
        <v>0.14424773641207747</v>
      </c>
      <c r="CX47">
        <v>0.48091921977457402</v>
      </c>
      <c r="CY47">
        <v>1.9509157105363955</v>
      </c>
      <c r="CZ47">
        <v>8.6165848011047874</v>
      </c>
      <c r="DA47">
        <v>2.055846687585936</v>
      </c>
      <c r="DB47">
        <v>5.0095007397586206</v>
      </c>
      <c r="DC47">
        <v>0.53708873967207582</v>
      </c>
      <c r="DD47">
        <v>0.45738211845040649</v>
      </c>
      <c r="DE47">
        <v>1.4472436465140974</v>
      </c>
      <c r="DF47">
        <v>4.4957517123663449</v>
      </c>
      <c r="DG47">
        <v>0.51302778235968705</v>
      </c>
      <c r="DH47">
        <v>0.53954119161154135</v>
      </c>
      <c r="DI47">
        <v>0.28806848250661993</v>
      </c>
      <c r="DJ47">
        <v>0.55084872231993898</v>
      </c>
      <c r="DK47">
        <v>0</v>
      </c>
      <c r="DL47">
        <v>0</v>
      </c>
      <c r="DM47">
        <v>0.18580909617022617</v>
      </c>
      <c r="DN47">
        <v>1.0789582851637289</v>
      </c>
      <c r="DO47">
        <v>0.97455061445021518</v>
      </c>
      <c r="DP47">
        <v>2.8062923643625934</v>
      </c>
      <c r="DQ47">
        <v>0.50241541255554334</v>
      </c>
      <c r="DR47">
        <v>0.67375512112817315</v>
      </c>
      <c r="DS47">
        <v>0.43082018151605456</v>
      </c>
      <c r="DT47">
        <v>1.7644578507480264</v>
      </c>
      <c r="DU47">
        <v>0.13710592079079087</v>
      </c>
      <c r="DV47">
        <v>9.5938007779683754E-2</v>
      </c>
      <c r="DW47">
        <v>0.8394459274002285</v>
      </c>
      <c r="DX47">
        <v>2.5684381050115834</v>
      </c>
      <c r="DY47">
        <v>0.3668957123200311</v>
      </c>
      <c r="DZ47">
        <v>0.50038291425963122</v>
      </c>
      <c r="EA47">
        <v>0.16515629270760046</v>
      </c>
      <c r="EB47">
        <v>0</v>
      </c>
      <c r="EC47">
        <v>0</v>
      </c>
      <c r="ED47">
        <v>0</v>
      </c>
      <c r="EE47">
        <v>1.6427060422146041E-2</v>
      </c>
      <c r="EF47">
        <v>0.21564123209838318</v>
      </c>
      <c r="EG47">
        <v>0.94557207877797855</v>
      </c>
      <c r="EH47">
        <v>2.4697664506726378</v>
      </c>
      <c r="EI47">
        <v>0.28646501815769565</v>
      </c>
      <c r="EJ47">
        <v>0.18537056265052673</v>
      </c>
      <c r="EK47">
        <v>6.237226175376389E-2</v>
      </c>
      <c r="EL47">
        <v>0.18292539485733092</v>
      </c>
      <c r="EM47">
        <v>1.5279428042116096E-2</v>
      </c>
      <c r="EN47">
        <v>9.1052570337097002E-3</v>
      </c>
      <c r="EO47">
        <v>4.2678340416043958E-2</v>
      </c>
      <c r="EP47">
        <v>0.11038715277572798</v>
      </c>
      <c r="EQ47">
        <v>1.0614952439935603</v>
      </c>
      <c r="ER47">
        <v>3.0103066828513581</v>
      </c>
      <c r="ES47">
        <v>0.61440356708430799</v>
      </c>
      <c r="ET47">
        <v>0.69757089951007223</v>
      </c>
      <c r="EU47">
        <v>0.30147657227292823</v>
      </c>
      <c r="EV47">
        <v>0.74976165892357605</v>
      </c>
      <c r="EW47">
        <v>8.1171596429827644E-2</v>
      </c>
      <c r="EX47">
        <v>1.3020901287812297E-3</v>
      </c>
      <c r="EY47">
        <v>9.617531782988635E-2</v>
      </c>
      <c r="EZ47">
        <v>0.27588748933605883</v>
      </c>
      <c r="FA47">
        <v>3.6509944133852092E-2</v>
      </c>
      <c r="FB47">
        <v>2.9352364058942627E-2</v>
      </c>
      <c r="FC47">
        <v>1.5027294686417222E-2</v>
      </c>
      <c r="FD47">
        <v>1.0041831566107674E-2</v>
      </c>
      <c r="FE47">
        <v>0</v>
      </c>
      <c r="FF47">
        <v>0</v>
      </c>
      <c r="FG47">
        <v>3.4593119313840154E-2</v>
      </c>
      <c r="FH47">
        <v>7.5468173620243023E-2</v>
      </c>
      <c r="FI47">
        <v>0.65045208014094202</v>
      </c>
      <c r="FJ47">
        <v>1.996515789969431</v>
      </c>
      <c r="FK47">
        <v>0.2442231081457554</v>
      </c>
      <c r="FL47">
        <v>4.5733203552634598E-2</v>
      </c>
      <c r="FM47">
        <v>0.13730016978490969</v>
      </c>
      <c r="FN47">
        <v>0.29970043829803172</v>
      </c>
      <c r="FO47">
        <v>5.4123946407073284E-2</v>
      </c>
      <c r="FP47">
        <v>2.2002847344832991E-2</v>
      </c>
      <c r="FQ47">
        <v>5.8720412358284745E-3</v>
      </c>
      <c r="FR47">
        <v>4.6812739373040986E-3</v>
      </c>
      <c r="FS47">
        <v>0.32677077997688248</v>
      </c>
      <c r="FT47">
        <v>1.2657407100349378</v>
      </c>
      <c r="FU47">
        <v>0.16765738454464812</v>
      </c>
      <c r="FV47">
        <v>0.36711282343554846</v>
      </c>
      <c r="FW47">
        <v>0.43791341555521401</v>
      </c>
      <c r="FX47">
        <v>0</v>
      </c>
      <c r="FY47">
        <v>1.025353104293669E-2</v>
      </c>
      <c r="FZ47">
        <v>0</v>
      </c>
      <c r="GA47">
        <v>5.9710549303488875E-2</v>
      </c>
      <c r="GB47">
        <v>0.25148825680908699</v>
      </c>
      <c r="GC47">
        <v>1.9221129770996701E-2</v>
      </c>
      <c r="GD47">
        <v>0</v>
      </c>
      <c r="GE47">
        <v>0</v>
      </c>
      <c r="GF47">
        <v>2.5461221434751144E-2</v>
      </c>
      <c r="GG47">
        <v>8.1539860918096174E-2</v>
      </c>
      <c r="GH47">
        <v>8.6184825464697464E-3</v>
      </c>
      <c r="GI47">
        <v>4.913153219766056E-3</v>
      </c>
      <c r="GJ47">
        <v>1.5237647622942815E-2</v>
      </c>
      <c r="GK47">
        <v>1.0389311446771874</v>
      </c>
      <c r="GL47">
        <v>3.9690944004032884</v>
      </c>
      <c r="GM47">
        <v>0.5751759806824791</v>
      </c>
      <c r="GN47">
        <v>0.17803006039989477</v>
      </c>
      <c r="GO47">
        <v>0.5925256672339102</v>
      </c>
      <c r="GP47">
        <v>0.83579263103227353</v>
      </c>
      <c r="GQ47">
        <v>0.17841906652633119</v>
      </c>
      <c r="GR47">
        <v>8.3766122997144241E-2</v>
      </c>
      <c r="GS47">
        <v>5.6391212768223693E-3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0.15902392025269391</v>
      </c>
      <c r="GZ47">
        <v>0.3729867932763265</v>
      </c>
      <c r="HA47">
        <v>5.0331746133471217E-2</v>
      </c>
      <c r="HB47">
        <v>2.6179932770569334E-2</v>
      </c>
      <c r="HC47">
        <v>0.13794060753703311</v>
      </c>
      <c r="HD47">
        <v>0.57591102730727828</v>
      </c>
      <c r="HE47">
        <v>0.10101420926681498</v>
      </c>
      <c r="HF47">
        <v>4.5519729818814567E-2</v>
      </c>
      <c r="HG47">
        <v>1.443804529274066E-2</v>
      </c>
      <c r="HH47">
        <v>8.5575032134055876E-3</v>
      </c>
      <c r="HI47">
        <v>0</v>
      </c>
      <c r="HJ47">
        <v>0</v>
      </c>
      <c r="HK47">
        <v>3.4404664939886825E-3</v>
      </c>
      <c r="HL47">
        <v>1.9698533632618836E-2</v>
      </c>
      <c r="HM47">
        <v>0.51524552694581016</v>
      </c>
      <c r="HN47">
        <v>2.166343934921843</v>
      </c>
      <c r="HO47">
        <v>0.34694349781514749</v>
      </c>
      <c r="HP47">
        <v>0.13934786974967525</v>
      </c>
      <c r="HQ47">
        <v>0.52288385454708874</v>
      </c>
      <c r="HR47">
        <v>0.64017076789743843</v>
      </c>
      <c r="HS47">
        <v>0.14222426615390452</v>
      </c>
      <c r="HT47">
        <v>0.10066412457730199</v>
      </c>
      <c r="HU47">
        <v>2.809095005511586E-2</v>
      </c>
      <c r="HV47">
        <v>9.3503199671146186E-3</v>
      </c>
      <c r="HW47">
        <v>0</v>
      </c>
      <c r="HX47">
        <v>0</v>
      </c>
      <c r="HY47">
        <v>0</v>
      </c>
      <c r="HZ47">
        <v>2.8094607616854055E-3</v>
      </c>
      <c r="IA47">
        <v>2.1618286575028709E-2</v>
      </c>
      <c r="IB47">
        <v>7.7951362047356171E-2</v>
      </c>
      <c r="IC47">
        <v>1.1173703497760095E-2</v>
      </c>
      <c r="ID47">
        <v>1.7527585926390558E-3</v>
      </c>
      <c r="IE47">
        <v>7.4678128579695052E-2</v>
      </c>
      <c r="IF47">
        <v>0.35895274067712368</v>
      </c>
      <c r="IG47">
        <v>0.1779314005800598</v>
      </c>
      <c r="IH47">
        <v>0.2601387830055813</v>
      </c>
      <c r="II47">
        <v>0.2017955419440276</v>
      </c>
      <c r="IJ47">
        <v>0.29639603541060017</v>
      </c>
      <c r="IK47">
        <v>0.10739400857607727</v>
      </c>
      <c r="IL47">
        <v>2.6349817188125062E-2</v>
      </c>
      <c r="IM47">
        <v>2.0939588966588953E-2</v>
      </c>
      <c r="IN47">
        <v>1.6942285006175874E-2</v>
      </c>
      <c r="IO47">
        <v>2.6947612185055703E-2</v>
      </c>
      <c r="IP47">
        <v>0.17958927843176531</v>
      </c>
      <c r="IQ47">
        <v>2.9757526994980389E-2</v>
      </c>
      <c r="IR47">
        <v>5.2455002226309963E-3</v>
      </c>
      <c r="IS47">
        <v>2.5678730210861637E-2</v>
      </c>
      <c r="IT47">
        <v>6.4992063197248276E-2</v>
      </c>
      <c r="IU47">
        <v>3.2428395568829371E-2</v>
      </c>
      <c r="IV47">
        <v>4.5308870587511187E-2</v>
      </c>
      <c r="IW47">
        <v>3.1883484350688292E-3</v>
      </c>
      <c r="IX47">
        <v>0</v>
      </c>
      <c r="IY47">
        <v>3.0144429864572525E-2</v>
      </c>
      <c r="IZ47">
        <v>1.1607002288253515E-2</v>
      </c>
      <c r="JA47">
        <v>1.0905622911141395E-2</v>
      </c>
      <c r="JB47">
        <v>1.5993151039511565E-2</v>
      </c>
      <c r="JC47">
        <v>7.3786379455590065E-3</v>
      </c>
      <c r="JD47">
        <v>2.8550795079949266E-2</v>
      </c>
      <c r="JE47">
        <v>2.7580095892773449E-3</v>
      </c>
      <c r="JF47">
        <v>0</v>
      </c>
      <c r="JG47">
        <v>8.2395317246451334E-3</v>
      </c>
      <c r="JH47">
        <v>4.1746539196326399E-2</v>
      </c>
      <c r="JI47">
        <v>7.1645762762834421E-3</v>
      </c>
      <c r="JJ47">
        <v>0</v>
      </c>
      <c r="JK47">
        <v>2.1648971142324735E-2</v>
      </c>
      <c r="JL47">
        <v>5.7099237221650098E-2</v>
      </c>
      <c r="JM47">
        <v>6.7488928626653927E-2</v>
      </c>
      <c r="JN47">
        <v>0.12495373164012397</v>
      </c>
      <c r="JO47" s="7">
        <v>0</v>
      </c>
      <c r="JP47">
        <v>0</v>
      </c>
      <c r="JQ47">
        <v>0</v>
      </c>
      <c r="JR47">
        <v>0</v>
      </c>
      <c r="JS47">
        <v>1</v>
      </c>
      <c r="JT47">
        <v>0</v>
      </c>
      <c r="JU47">
        <v>0</v>
      </c>
      <c r="JV47" s="4">
        <v>1</v>
      </c>
    </row>
    <row r="48" spans="1:282" x14ac:dyDescent="0.25">
      <c r="A48" s="10" t="s">
        <v>50</v>
      </c>
      <c r="B48" s="7">
        <v>4</v>
      </c>
      <c r="C48" t="s">
        <v>57</v>
      </c>
      <c r="D48" s="4">
        <v>18</v>
      </c>
      <c r="E48">
        <v>2.4293270251668181E-3</v>
      </c>
      <c r="F48">
        <v>0</v>
      </c>
      <c r="G48">
        <v>0</v>
      </c>
      <c r="H48">
        <v>0.97878948713151204</v>
      </c>
      <c r="I48">
        <v>0.13544197965342955</v>
      </c>
      <c r="J48">
        <v>1.1572223369353722E-2</v>
      </c>
      <c r="K48">
        <v>1.165543885512177E-3</v>
      </c>
      <c r="L48">
        <v>2.1911668396302009E-3</v>
      </c>
      <c r="M48">
        <v>1.1323149751996269E-3</v>
      </c>
      <c r="N48">
        <v>6.8186817062142524E-2</v>
      </c>
      <c r="O48">
        <v>5.5125365873596567E-3</v>
      </c>
      <c r="P48">
        <v>0.65518668500254174</v>
      </c>
      <c r="Q48">
        <v>0.45669370886980376</v>
      </c>
      <c r="R48">
        <v>10.12530694894358</v>
      </c>
      <c r="S48">
        <v>0.4255058996527385</v>
      </c>
      <c r="T48">
        <v>3.8837597211885502</v>
      </c>
      <c r="U48">
        <v>6.0822579361655418</v>
      </c>
      <c r="V48">
        <v>10.446697277672657</v>
      </c>
      <c r="W48">
        <v>0.99859919318945223</v>
      </c>
      <c r="X48">
        <v>5.8357932415276724E-2</v>
      </c>
      <c r="Y48">
        <v>1.3992927584585221E-2</v>
      </c>
      <c r="Z48">
        <v>8.6402489357716196E-3</v>
      </c>
      <c r="AA48">
        <v>8.9844033378924364E-3</v>
      </c>
      <c r="AB48">
        <v>0.3321423801006913</v>
      </c>
      <c r="AC48">
        <v>9.633380453305912E-2</v>
      </c>
      <c r="AD48">
        <v>2.070648012255071</v>
      </c>
      <c r="AE48">
        <v>0.23953316634496033</v>
      </c>
      <c r="AF48">
        <v>3.1594928850065482</v>
      </c>
      <c r="AG48">
        <v>0.17395123860303949</v>
      </c>
      <c r="AH48">
        <v>0.40862146437492231</v>
      </c>
      <c r="AI48">
        <v>0.79315776995036946</v>
      </c>
      <c r="AJ48">
        <v>4.9791028469377299</v>
      </c>
      <c r="AK48">
        <v>0.22446988661602191</v>
      </c>
      <c r="AL48">
        <v>0.35601273575450498</v>
      </c>
      <c r="AM48">
        <v>6.3422497968453522</v>
      </c>
      <c r="AN48">
        <v>100</v>
      </c>
      <c r="AO48">
        <v>3.8373309057121103</v>
      </c>
      <c r="AP48">
        <v>1.5416951741423246</v>
      </c>
      <c r="AQ48">
        <v>0.89134684753443805</v>
      </c>
      <c r="AR48">
        <v>8.1195429640870156</v>
      </c>
      <c r="AS48">
        <v>0.90828847269461255</v>
      </c>
      <c r="AT48">
        <v>4.4062705242319149</v>
      </c>
      <c r="AU48">
        <v>1.0861163874564657</v>
      </c>
      <c r="AV48">
        <v>3.1814538142552169</v>
      </c>
      <c r="AW48">
        <v>0.61320732494221097</v>
      </c>
      <c r="AX48">
        <v>3.9025299906067024</v>
      </c>
      <c r="AY48">
        <v>0.29328147340836175</v>
      </c>
      <c r="AZ48">
        <v>0.2479467512481921</v>
      </c>
      <c r="BA48">
        <v>0</v>
      </c>
      <c r="BB48">
        <v>0</v>
      </c>
      <c r="BC48">
        <v>0.40382852850837297</v>
      </c>
      <c r="BD48">
        <v>2.6481152819678013</v>
      </c>
      <c r="BE48">
        <v>1.0141810968797473</v>
      </c>
      <c r="BF48">
        <v>5.4968728169578069</v>
      </c>
      <c r="BG48">
        <v>0.84480919384820796</v>
      </c>
      <c r="BH48">
        <v>3.1444786469188415</v>
      </c>
      <c r="BI48">
        <v>0.85498013309254672</v>
      </c>
      <c r="BJ48">
        <v>1.0470800276678085</v>
      </c>
      <c r="BK48">
        <v>1.6231387892029674</v>
      </c>
      <c r="BL48">
        <v>8.2948432142990818</v>
      </c>
      <c r="BM48">
        <v>0.49411435683652383</v>
      </c>
      <c r="BN48">
        <v>0.4631661502055579</v>
      </c>
      <c r="BO48">
        <v>4.6424115968764426</v>
      </c>
      <c r="BP48">
        <v>26.137250471289928</v>
      </c>
      <c r="BQ48">
        <v>3.048630041555314</v>
      </c>
      <c r="BR48">
        <v>7.6124814993211896</v>
      </c>
      <c r="BS48">
        <v>3.9943912667710522</v>
      </c>
      <c r="BT48">
        <v>12.167701106532235</v>
      </c>
      <c r="BU48">
        <v>0.82881692656995176</v>
      </c>
      <c r="BV48">
        <v>0.42830940825535702</v>
      </c>
      <c r="BW48">
        <v>0.26572970097238852</v>
      </c>
      <c r="BX48">
        <v>0.91358334680406661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0.78695662996936533</v>
      </c>
      <c r="CE48">
        <v>0.29723731180334184</v>
      </c>
      <c r="CF48">
        <v>1.0500705956591321</v>
      </c>
      <c r="CG48">
        <v>8.8780808725461107</v>
      </c>
      <c r="CH48">
        <v>40.088908706230285</v>
      </c>
      <c r="CI48">
        <v>2.4559509143969516</v>
      </c>
      <c r="CJ48">
        <v>0.42355925205626693</v>
      </c>
      <c r="CK48">
        <v>9.1928509055034538E-2</v>
      </c>
      <c r="CL48">
        <v>0.17621047886188396</v>
      </c>
      <c r="CM48">
        <v>2.0894492620991323</v>
      </c>
      <c r="CN48">
        <v>7.6201676278601944</v>
      </c>
      <c r="CO48">
        <v>1.3958320246919875</v>
      </c>
      <c r="CP48">
        <v>3.0397253680910041</v>
      </c>
      <c r="CQ48">
        <v>0.48621732491733921</v>
      </c>
      <c r="CR48">
        <v>0.74227929242423796</v>
      </c>
      <c r="CS48">
        <v>7.4246121215153546E-2</v>
      </c>
      <c r="CT48">
        <v>6.2755306572715344E-2</v>
      </c>
      <c r="CU48">
        <v>0.21266786126238718</v>
      </c>
      <c r="CV48">
        <v>0.54094214796412132</v>
      </c>
      <c r="CW48">
        <v>0.18245757170517535</v>
      </c>
      <c r="CX48">
        <v>0.52714855663058668</v>
      </c>
      <c r="CY48">
        <v>2.6348817461762457</v>
      </c>
      <c r="CZ48">
        <v>11.303248370420874</v>
      </c>
      <c r="DA48">
        <v>2.3975805936025272</v>
      </c>
      <c r="DB48">
        <v>5.5223416669323848</v>
      </c>
      <c r="DC48">
        <v>0.64048070072796393</v>
      </c>
      <c r="DD48">
        <v>0.55524363744552696</v>
      </c>
      <c r="DE48">
        <v>1.4202269951807063</v>
      </c>
      <c r="DF48">
        <v>4.476003127168779</v>
      </c>
      <c r="DG48">
        <v>0.6078826971461847</v>
      </c>
      <c r="DH48">
        <v>0.70064800690158913</v>
      </c>
      <c r="DI48">
        <v>0.41457525470358997</v>
      </c>
      <c r="DJ48">
        <v>0.78054977581202256</v>
      </c>
      <c r="DK48">
        <v>0</v>
      </c>
      <c r="DL48">
        <v>0</v>
      </c>
      <c r="DM48">
        <v>0.25466730413713407</v>
      </c>
      <c r="DN48">
        <v>1.504334025139348</v>
      </c>
      <c r="DO48">
        <v>1.0450065240999522</v>
      </c>
      <c r="DP48">
        <v>2.7454691152252195</v>
      </c>
      <c r="DQ48">
        <v>0.61060910963707959</v>
      </c>
      <c r="DR48">
        <v>1.0301174599400316</v>
      </c>
      <c r="DS48">
        <v>0.20150904866092498</v>
      </c>
      <c r="DT48">
        <v>1.5465553762659805</v>
      </c>
      <c r="DU48">
        <v>0.17137689830181616</v>
      </c>
      <c r="DV48">
        <v>0.18193033705341252</v>
      </c>
      <c r="DW48">
        <v>0.86460494714806146</v>
      </c>
      <c r="DX48">
        <v>2.6550698382199522</v>
      </c>
      <c r="DY48">
        <v>0.4817643895456209</v>
      </c>
      <c r="DZ48">
        <v>0.74463337560243192</v>
      </c>
      <c r="EA48">
        <v>0.24653196459046472</v>
      </c>
      <c r="EB48">
        <v>0</v>
      </c>
      <c r="EC48">
        <v>0</v>
      </c>
      <c r="ED48">
        <v>0</v>
      </c>
      <c r="EE48">
        <v>1.5669591709713809E-2</v>
      </c>
      <c r="EF48">
        <v>0.30453991369803435</v>
      </c>
      <c r="EG48">
        <v>1.1394469974293284</v>
      </c>
      <c r="EH48">
        <v>2.9419731896205454</v>
      </c>
      <c r="EI48">
        <v>0.35291781326391336</v>
      </c>
      <c r="EJ48">
        <v>0.27874085395853732</v>
      </c>
      <c r="EK48">
        <v>8.8183887365657562E-2</v>
      </c>
      <c r="EL48">
        <v>0.25131086864910807</v>
      </c>
      <c r="EM48">
        <v>5.0636555146451219E-2</v>
      </c>
      <c r="EN48">
        <v>4.4182124220527752E-2</v>
      </c>
      <c r="EO48">
        <v>9.7414550229313446E-2</v>
      </c>
      <c r="EP48">
        <v>0.19579528141497127</v>
      </c>
      <c r="EQ48">
        <v>0.98562934612934483</v>
      </c>
      <c r="ER48">
        <v>2.7735026647884005</v>
      </c>
      <c r="ES48">
        <v>0.80258048027399154</v>
      </c>
      <c r="ET48">
        <v>1.1494467332555507</v>
      </c>
      <c r="EU48">
        <v>0.47488478702564668</v>
      </c>
      <c r="EV48">
        <v>1.0531045026821981</v>
      </c>
      <c r="EW48">
        <v>0.12611767335793536</v>
      </c>
      <c r="EX48">
        <v>1.9505769397760244E-2</v>
      </c>
      <c r="EY48">
        <v>0.10696922248358616</v>
      </c>
      <c r="EZ48">
        <v>0.32724946760778151</v>
      </c>
      <c r="FA48">
        <v>5.5229827517432779E-2</v>
      </c>
      <c r="FB48">
        <v>5.6842889097055246E-2</v>
      </c>
      <c r="FC48">
        <v>1.5379575216989474E-2</v>
      </c>
      <c r="FD48">
        <v>1.3901131289415515E-2</v>
      </c>
      <c r="FE48">
        <v>0</v>
      </c>
      <c r="FF48">
        <v>0</v>
      </c>
      <c r="FG48">
        <v>5.2603488145764481E-2</v>
      </c>
      <c r="FH48">
        <v>0.12041224849356566</v>
      </c>
      <c r="FI48">
        <v>0.64537854191369526</v>
      </c>
      <c r="FJ48">
        <v>1.9423953971880064</v>
      </c>
      <c r="FK48">
        <v>0.25813283875545923</v>
      </c>
      <c r="FL48">
        <v>5.6828330589957655E-2</v>
      </c>
      <c r="FM48">
        <v>0.41965145661385034</v>
      </c>
      <c r="FN48">
        <v>0.81455471172106086</v>
      </c>
      <c r="FO48">
        <v>0.17109063929795193</v>
      </c>
      <c r="FP48">
        <v>6.7178737263584601E-2</v>
      </c>
      <c r="FQ48">
        <v>5.3673932500500426E-2</v>
      </c>
      <c r="FR48">
        <v>2.4732742202434425E-2</v>
      </c>
      <c r="FS48">
        <v>0.54313395300312206</v>
      </c>
      <c r="FT48">
        <v>1.9516111908722427</v>
      </c>
      <c r="FU48">
        <v>0.28009926566923277</v>
      </c>
      <c r="FV48">
        <v>0.57065645271314236</v>
      </c>
      <c r="FW48">
        <v>1.3365069124415789</v>
      </c>
      <c r="FX48">
        <v>0.63459942261280311</v>
      </c>
      <c r="FY48">
        <v>0.13502773152665318</v>
      </c>
      <c r="FZ48">
        <v>5.9133187308620258E-2</v>
      </c>
      <c r="GA48">
        <v>8.9677330274111788E-2</v>
      </c>
      <c r="GB48">
        <v>0.33502814553587373</v>
      </c>
      <c r="GC48">
        <v>3.8251351820305035E-2</v>
      </c>
      <c r="GD48">
        <v>0</v>
      </c>
      <c r="GE48">
        <v>0</v>
      </c>
      <c r="GF48">
        <v>9.0772418862758553E-2</v>
      </c>
      <c r="GG48">
        <v>0.15307915997230562</v>
      </c>
      <c r="GH48">
        <v>2.2600623405145317E-2</v>
      </c>
      <c r="GI48">
        <v>1.81457970009491E-2</v>
      </c>
      <c r="GJ48">
        <v>3.6091106206301841E-2</v>
      </c>
      <c r="GK48">
        <v>1.5844970404209371</v>
      </c>
      <c r="GL48">
        <v>5.9282595467432877</v>
      </c>
      <c r="GM48">
        <v>0.8603129832222931</v>
      </c>
      <c r="GN48">
        <v>0.23778286325792064</v>
      </c>
      <c r="GO48">
        <v>0.8895909842840688</v>
      </c>
      <c r="GP48">
        <v>1.3008612059883247</v>
      </c>
      <c r="GQ48">
        <v>0.32559667347814047</v>
      </c>
      <c r="GR48">
        <v>0.15156036091026071</v>
      </c>
      <c r="GS48">
        <v>2.7204557285848408E-2</v>
      </c>
      <c r="GT48">
        <v>0</v>
      </c>
      <c r="GU48">
        <v>6.4064189515101427E-2</v>
      </c>
      <c r="GV48">
        <v>0.23838526268091323</v>
      </c>
      <c r="GW48">
        <v>4.7718100062414365E-2</v>
      </c>
      <c r="GX48">
        <v>1.230345741764415E-2</v>
      </c>
      <c r="GY48">
        <v>0.40794275850209072</v>
      </c>
      <c r="GZ48">
        <v>0.83156520397359446</v>
      </c>
      <c r="HA48">
        <v>0.13802381106625805</v>
      </c>
      <c r="HB48">
        <v>8.1428520927748743E-2</v>
      </c>
      <c r="HC48">
        <v>0.16971133268540839</v>
      </c>
      <c r="HD48">
        <v>0.73230745154559207</v>
      </c>
      <c r="HE48">
        <v>0.14473813032548072</v>
      </c>
      <c r="HF48">
        <v>9.8161150375589146E-2</v>
      </c>
      <c r="HG48">
        <v>2.1815210575049548E-2</v>
      </c>
      <c r="HH48">
        <v>1.5893643923317359E-2</v>
      </c>
      <c r="HI48">
        <v>8.7935018124305777E-4</v>
      </c>
      <c r="HJ48">
        <v>0</v>
      </c>
      <c r="HK48">
        <v>1.2181237821882126E-2</v>
      </c>
      <c r="HL48">
        <v>2.4981673223393244E-2</v>
      </c>
      <c r="HM48">
        <v>0.9197825810863075</v>
      </c>
      <c r="HN48">
        <v>3.6021422128240737</v>
      </c>
      <c r="HO48">
        <v>0.5689464699229978</v>
      </c>
      <c r="HP48">
        <v>0.21029404269954668</v>
      </c>
      <c r="HQ48">
        <v>0.74969698090450099</v>
      </c>
      <c r="HR48">
        <v>0.92070835585074162</v>
      </c>
      <c r="HS48">
        <v>0.21430265692090075</v>
      </c>
      <c r="HT48">
        <v>0.15817916610514038</v>
      </c>
      <c r="HU48">
        <v>3.5522508510300525E-2</v>
      </c>
      <c r="HV48">
        <v>1.1511604947801238E-2</v>
      </c>
      <c r="HW48">
        <v>0</v>
      </c>
      <c r="HX48">
        <v>0</v>
      </c>
      <c r="HY48">
        <v>0</v>
      </c>
      <c r="HZ48">
        <v>0</v>
      </c>
      <c r="IA48">
        <v>2.929159070005765E-2</v>
      </c>
      <c r="IB48">
        <v>0.12494801478956553</v>
      </c>
      <c r="IC48">
        <v>2.196552015761797E-2</v>
      </c>
      <c r="ID48">
        <v>2.9618112324207618E-3</v>
      </c>
      <c r="IE48">
        <v>9.5656654951510295E-2</v>
      </c>
      <c r="IF48">
        <v>0.4564752373444852</v>
      </c>
      <c r="IG48">
        <v>0.21018962420564163</v>
      </c>
      <c r="IH48">
        <v>0.32281053582224556</v>
      </c>
      <c r="II48">
        <v>0.30010859016623781</v>
      </c>
      <c r="IJ48">
        <v>0.48656959778860953</v>
      </c>
      <c r="IK48">
        <v>0.18166998388628747</v>
      </c>
      <c r="IL48">
        <v>9.9582652273808983E-2</v>
      </c>
      <c r="IM48">
        <v>2.915190580328644E-2</v>
      </c>
      <c r="IN48">
        <v>2.701357209769021E-2</v>
      </c>
      <c r="IO48">
        <v>5.6907754988432716E-2</v>
      </c>
      <c r="IP48">
        <v>0.26603918406562277</v>
      </c>
      <c r="IQ48">
        <v>4.7405159198466461E-2</v>
      </c>
      <c r="IR48">
        <v>5.9812941254977015E-3</v>
      </c>
      <c r="IS48">
        <v>3.2250039590993436E-2</v>
      </c>
      <c r="IT48">
        <v>8.0341155781864876E-2</v>
      </c>
      <c r="IU48">
        <v>4.2208173484474011E-2</v>
      </c>
      <c r="IV48">
        <v>5.3196687115206066E-2</v>
      </c>
      <c r="IW48">
        <v>1.8061849459441288E-2</v>
      </c>
      <c r="IX48">
        <v>0</v>
      </c>
      <c r="IY48">
        <v>4.7919269866770905E-2</v>
      </c>
      <c r="IZ48">
        <v>4.1962086755873179E-2</v>
      </c>
      <c r="JA48">
        <v>2.9377690074223264E-2</v>
      </c>
      <c r="JB48">
        <v>2.4071430470353396E-2</v>
      </c>
      <c r="JC48">
        <v>1.1754150221055528E-2</v>
      </c>
      <c r="JD48">
        <v>4.1081358910592655E-2</v>
      </c>
      <c r="JE48">
        <v>7.2431170295157244E-3</v>
      </c>
      <c r="JF48">
        <v>3.3789731432258266E-3</v>
      </c>
      <c r="JG48">
        <v>4.49665919960712E-3</v>
      </c>
      <c r="JH48">
        <v>4.9586345515374601E-2</v>
      </c>
      <c r="JI48">
        <v>8.3673183266048511E-3</v>
      </c>
      <c r="JJ48">
        <v>1.7328701765659698E-3</v>
      </c>
      <c r="JK48">
        <v>2.8099325888913163E-2</v>
      </c>
      <c r="JL48">
        <v>7.6865654822480256E-2</v>
      </c>
      <c r="JM48">
        <v>0.16541007986365527</v>
      </c>
      <c r="JN48">
        <v>0.27023800082464106</v>
      </c>
      <c r="JO48" s="7">
        <v>0</v>
      </c>
      <c r="JP48">
        <v>0</v>
      </c>
      <c r="JQ48">
        <v>0</v>
      </c>
      <c r="JR48">
        <v>0</v>
      </c>
      <c r="JS48">
        <v>1</v>
      </c>
      <c r="JT48">
        <v>0</v>
      </c>
      <c r="JU48">
        <v>0</v>
      </c>
      <c r="JV48" s="4">
        <v>1</v>
      </c>
    </row>
    <row r="49" spans="1:282" x14ac:dyDescent="0.25">
      <c r="A49" s="10" t="s">
        <v>51</v>
      </c>
      <c r="B49" s="7">
        <v>4</v>
      </c>
      <c r="C49" t="s">
        <v>57</v>
      </c>
      <c r="D49" s="4">
        <v>18</v>
      </c>
      <c r="E49">
        <v>2.4709452849046333E-3</v>
      </c>
      <c r="F49">
        <v>0</v>
      </c>
      <c r="G49">
        <v>0</v>
      </c>
      <c r="H49">
        <v>0.93643745714482929</v>
      </c>
      <c r="I49">
        <v>0.11881176346356119</v>
      </c>
      <c r="J49">
        <v>9.0722763365361711E-3</v>
      </c>
      <c r="K49">
        <v>7.188649547812604E-4</v>
      </c>
      <c r="L49">
        <v>0</v>
      </c>
      <c r="M49">
        <v>1.1827628336953959E-3</v>
      </c>
      <c r="N49">
        <v>7.9408613186712662E-2</v>
      </c>
      <c r="O49">
        <v>6.7100528860384373E-3</v>
      </c>
      <c r="P49">
        <v>0.71581329055822451</v>
      </c>
      <c r="Q49">
        <v>0.41984627372697325</v>
      </c>
      <c r="R49">
        <v>8.2443555838703269</v>
      </c>
      <c r="S49">
        <v>0.36665057133509038</v>
      </c>
      <c r="T49">
        <v>3.6265369332966881</v>
      </c>
      <c r="U49">
        <v>5.8190527218205643</v>
      </c>
      <c r="V49">
        <v>10.450726353785974</v>
      </c>
      <c r="W49">
        <v>1.0579744175195354</v>
      </c>
      <c r="X49">
        <v>5.9256674712890089E-2</v>
      </c>
      <c r="Y49">
        <v>1.3730413842102959E-2</v>
      </c>
      <c r="Z49">
        <v>9.4796887886476732E-3</v>
      </c>
      <c r="AA49">
        <v>1.1938560272923029E-2</v>
      </c>
      <c r="AB49">
        <v>0.33272923991882708</v>
      </c>
      <c r="AC49">
        <v>0.10166964632325812</v>
      </c>
      <c r="AD49">
        <v>2.0122163643809459</v>
      </c>
      <c r="AE49">
        <v>0.24297481056622316</v>
      </c>
      <c r="AF49">
        <v>3.2139760672078532</v>
      </c>
      <c r="AG49">
        <v>0.17267083106102005</v>
      </c>
      <c r="AH49">
        <v>0.49427808714619437</v>
      </c>
      <c r="AI49">
        <v>0.78793897552834546</v>
      </c>
      <c r="AJ49">
        <v>3.6629594570197788</v>
      </c>
      <c r="AK49">
        <v>0.22593390875520977</v>
      </c>
      <c r="AL49">
        <v>0.4056930707735702</v>
      </c>
      <c r="AM49">
        <v>7.3045444459721685</v>
      </c>
      <c r="AN49">
        <v>100</v>
      </c>
      <c r="AO49">
        <v>3.8497088304778222</v>
      </c>
      <c r="AP49">
        <v>1.4954069376117372</v>
      </c>
      <c r="AQ49">
        <v>0.93636545291391415</v>
      </c>
      <c r="AR49">
        <v>7.601925954010432</v>
      </c>
      <c r="AS49">
        <v>0.91860071689999923</v>
      </c>
      <c r="AT49">
        <v>4.2931540927926219</v>
      </c>
      <c r="AU49">
        <v>1.0037708652290553</v>
      </c>
      <c r="AV49">
        <v>3.0423500099349616</v>
      </c>
      <c r="AW49">
        <v>0.64775735861137151</v>
      </c>
      <c r="AX49">
        <v>3.5358374747169421</v>
      </c>
      <c r="AY49">
        <v>0.25688087608008714</v>
      </c>
      <c r="AZ49">
        <v>0.27518719138066916</v>
      </c>
      <c r="BA49">
        <v>0</v>
      </c>
      <c r="BB49">
        <v>0</v>
      </c>
      <c r="BC49">
        <v>0.44995052029918881</v>
      </c>
      <c r="BD49">
        <v>2.5311166583441813</v>
      </c>
      <c r="BE49">
        <v>1.0653592224704673</v>
      </c>
      <c r="BF49">
        <v>5.2709032821450332</v>
      </c>
      <c r="BG49">
        <v>0.88349167335801082</v>
      </c>
      <c r="BH49">
        <v>3.1038059935831992</v>
      </c>
      <c r="BI49">
        <v>0.82486618640253462</v>
      </c>
      <c r="BJ49">
        <v>1.0783240056405825</v>
      </c>
      <c r="BK49">
        <v>2.0512924158618975</v>
      </c>
      <c r="BL49">
        <v>9.2557496879808046</v>
      </c>
      <c r="BM49">
        <v>0.46295194374264587</v>
      </c>
      <c r="BN49">
        <v>0.26017713009567645</v>
      </c>
      <c r="BO49">
        <v>4.8583759960278545</v>
      </c>
      <c r="BP49">
        <v>23.828134869426098</v>
      </c>
      <c r="BQ49">
        <v>2.8000415281080935</v>
      </c>
      <c r="BR49">
        <v>6.512859264752934</v>
      </c>
      <c r="BS49">
        <v>4.1367234407294307</v>
      </c>
      <c r="BT49">
        <v>11.838794872966201</v>
      </c>
      <c r="BU49">
        <v>0.82506000652696365</v>
      </c>
      <c r="BV49">
        <v>0.38419932753993125</v>
      </c>
      <c r="BW49">
        <v>0.34876303550349824</v>
      </c>
      <c r="BX49">
        <v>1.1060744067617381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0.8084112768851075</v>
      </c>
      <c r="CE49">
        <v>0.29906040320599175</v>
      </c>
      <c r="CF49">
        <v>1.086174095009951</v>
      </c>
      <c r="CG49">
        <v>9.2514937057390689</v>
      </c>
      <c r="CH49">
        <v>36.91205510886676</v>
      </c>
      <c r="CI49">
        <v>2.2416181473083419</v>
      </c>
      <c r="CJ49">
        <v>0.38290171439907322</v>
      </c>
      <c r="CK49">
        <v>7.4851024741518044E-2</v>
      </c>
      <c r="CL49">
        <v>0.19337130757465185</v>
      </c>
      <c r="CM49">
        <v>2.475719864092627</v>
      </c>
      <c r="CN49">
        <v>8.0910314644877737</v>
      </c>
      <c r="CO49">
        <v>1.4262211625986019</v>
      </c>
      <c r="CP49">
        <v>2.7955455918118592</v>
      </c>
      <c r="CQ49">
        <v>0.37865793878491544</v>
      </c>
      <c r="CR49">
        <v>0.57729773319352407</v>
      </c>
      <c r="CS49">
        <v>7.4756330474073873E-2</v>
      </c>
      <c r="CT49">
        <v>6.6818076584856764E-2</v>
      </c>
      <c r="CU49">
        <v>0.20647896027972459</v>
      </c>
      <c r="CV49">
        <v>0.51664762730771796</v>
      </c>
      <c r="CW49">
        <v>0.19679361560432854</v>
      </c>
      <c r="CX49">
        <v>0.52639904022398598</v>
      </c>
      <c r="CY49">
        <v>2.4190990994467634</v>
      </c>
      <c r="CZ49">
        <v>8.5650634040183196</v>
      </c>
      <c r="DA49">
        <v>2.4886723280201819</v>
      </c>
      <c r="DB49">
        <v>5.8229687517436979</v>
      </c>
      <c r="DC49">
        <v>0.63328055578606002</v>
      </c>
      <c r="DD49">
        <v>0.51473854518386142</v>
      </c>
      <c r="DE49">
        <v>1.6929252601837801</v>
      </c>
      <c r="DF49">
        <v>4.7448973321270884</v>
      </c>
      <c r="DG49">
        <v>0.58983977170415824</v>
      </c>
      <c r="DH49">
        <v>0.64735395044240251</v>
      </c>
      <c r="DI49">
        <v>0.38570310503615057</v>
      </c>
      <c r="DJ49">
        <v>0.67730102461295771</v>
      </c>
      <c r="DK49">
        <v>0</v>
      </c>
      <c r="DL49">
        <v>0</v>
      </c>
      <c r="DM49">
        <v>5.4498778210803178E-2</v>
      </c>
      <c r="DN49">
        <v>1.2681080287267201</v>
      </c>
      <c r="DO49">
        <v>1.2224394889089709</v>
      </c>
      <c r="DP49">
        <v>3.0558443581913814</v>
      </c>
      <c r="DQ49">
        <v>0.6247433278555049</v>
      </c>
      <c r="DR49">
        <v>0.88406315699657678</v>
      </c>
      <c r="DS49">
        <v>0</v>
      </c>
      <c r="DT49">
        <v>0.94573338253726968</v>
      </c>
      <c r="DU49">
        <v>0.10348950143735111</v>
      </c>
      <c r="DV49">
        <v>0.14595578165503045</v>
      </c>
      <c r="DW49">
        <v>0.93379429021088611</v>
      </c>
      <c r="DX49">
        <v>2.6071340394397495</v>
      </c>
      <c r="DY49">
        <v>0.46934222573072099</v>
      </c>
      <c r="DZ49">
        <v>0.72064746780996269</v>
      </c>
      <c r="EA49">
        <v>0.22291036789637786</v>
      </c>
      <c r="EB49">
        <v>0</v>
      </c>
      <c r="EC49">
        <v>0</v>
      </c>
      <c r="ED49">
        <v>0</v>
      </c>
      <c r="EE49">
        <v>2.2440368884807108E-2</v>
      </c>
      <c r="EF49">
        <v>0.26941456384341955</v>
      </c>
      <c r="EG49">
        <v>1.2192078581714252</v>
      </c>
      <c r="EH49">
        <v>2.7471374033811125</v>
      </c>
      <c r="EI49">
        <v>0.32434240269335796</v>
      </c>
      <c r="EJ49">
        <v>0.17759689305295823</v>
      </c>
      <c r="EK49">
        <v>5.095339291359488E-2</v>
      </c>
      <c r="EL49">
        <v>0.16921310729755731</v>
      </c>
      <c r="EM49">
        <v>3.3668329690877116E-2</v>
      </c>
      <c r="EN49">
        <v>4.0518286287682281E-2</v>
      </c>
      <c r="EO49">
        <v>7.8020672155774462E-2</v>
      </c>
      <c r="EP49">
        <v>0.17369313439819342</v>
      </c>
      <c r="EQ49">
        <v>1.2451306887406981</v>
      </c>
      <c r="ER49">
        <v>3.1610570267777263</v>
      </c>
      <c r="ES49">
        <v>0.80335086907776965</v>
      </c>
      <c r="ET49">
        <v>0.91980672156532217</v>
      </c>
      <c r="EU49">
        <v>0.44149142598464192</v>
      </c>
      <c r="EV49">
        <v>0.95997532204401148</v>
      </c>
      <c r="EW49">
        <v>0.10813237105961859</v>
      </c>
      <c r="EX49">
        <v>2.2505101869007057E-2</v>
      </c>
      <c r="EY49">
        <v>0.12392647267252428</v>
      </c>
      <c r="EZ49">
        <v>0.31312701289151951</v>
      </c>
      <c r="FA49">
        <v>5.9822019888780636E-2</v>
      </c>
      <c r="FB49">
        <v>5.644338828456047E-2</v>
      </c>
      <c r="FC49">
        <v>1.669471275917701E-2</v>
      </c>
      <c r="FD49">
        <v>1.4124276197698149E-2</v>
      </c>
      <c r="FE49">
        <v>0</v>
      </c>
      <c r="FF49">
        <v>0</v>
      </c>
      <c r="FG49">
        <v>4.1451690961051377E-2</v>
      </c>
      <c r="FH49">
        <v>0.1058494879439221</v>
      </c>
      <c r="FI49">
        <v>0.71688041930428381</v>
      </c>
      <c r="FJ49">
        <v>1.9820471466391303</v>
      </c>
      <c r="FK49">
        <v>0.2419850004186033</v>
      </c>
      <c r="FL49">
        <v>6.2693928585583522E-2</v>
      </c>
      <c r="FM49">
        <v>0.35063057344892057</v>
      </c>
      <c r="FN49">
        <v>0.69292460820722523</v>
      </c>
      <c r="FO49">
        <v>0.12867071610991074</v>
      </c>
      <c r="FP49">
        <v>5.1684482120928764E-2</v>
      </c>
      <c r="FQ49">
        <v>6.5689093620417333E-2</v>
      </c>
      <c r="FR49">
        <v>1.576138985164615E-2</v>
      </c>
      <c r="FS49">
        <v>0.71264568832196251</v>
      </c>
      <c r="FT49">
        <v>2.2671961794178785</v>
      </c>
      <c r="FU49">
        <v>0.3103976536945931</v>
      </c>
      <c r="FV49">
        <v>0.52644345926420666</v>
      </c>
      <c r="FW49">
        <v>1.2065145509473136</v>
      </c>
      <c r="FX49">
        <v>0.73643582789167061</v>
      </c>
      <c r="FY49">
        <v>0.13912675837064839</v>
      </c>
      <c r="FZ49">
        <v>4.6493283480692552E-2</v>
      </c>
      <c r="GA49">
        <v>9.6169419844663803E-2</v>
      </c>
      <c r="GB49">
        <v>0.31599242151461232</v>
      </c>
      <c r="GC49">
        <v>3.7521448998636915E-2</v>
      </c>
      <c r="GD49">
        <v>4.3660359609293649E-4</v>
      </c>
      <c r="GE49">
        <v>0</v>
      </c>
      <c r="GF49">
        <v>7.4509879302919205E-2</v>
      </c>
      <c r="GG49">
        <v>0.11241904381502123</v>
      </c>
      <c r="GH49">
        <v>1.6239503563857196E-2</v>
      </c>
      <c r="GI49">
        <v>1.5451218318996346E-2</v>
      </c>
      <c r="GJ49">
        <v>3.2341570947089872E-2</v>
      </c>
      <c r="GK49">
        <v>1.699167118131593</v>
      </c>
      <c r="GL49">
        <v>5.4641954219214508</v>
      </c>
      <c r="GM49">
        <v>0.80193475582396145</v>
      </c>
      <c r="GN49">
        <v>0.21167750582869177</v>
      </c>
      <c r="GO49">
        <v>0.81319195463886373</v>
      </c>
      <c r="GP49">
        <v>1.1844102570682817</v>
      </c>
      <c r="GQ49">
        <v>0.28419878608406357</v>
      </c>
      <c r="GR49">
        <v>0.11751304430809099</v>
      </c>
      <c r="GS49">
        <v>2.1191637294818256E-2</v>
      </c>
      <c r="GT49">
        <v>3.6715195131964786E-3</v>
      </c>
      <c r="GU49">
        <v>0.16985179895732244</v>
      </c>
      <c r="GV49">
        <v>0.61465228340156819</v>
      </c>
      <c r="GW49">
        <v>9.7212935117917926E-2</v>
      </c>
      <c r="GX49">
        <v>1.3414613168360887E-2</v>
      </c>
      <c r="GY49">
        <v>0.43564856187095219</v>
      </c>
      <c r="GZ49">
        <v>0.77950891826086288</v>
      </c>
      <c r="HA49">
        <v>0.12802791016666762</v>
      </c>
      <c r="HB49">
        <v>5.7965511809794687E-2</v>
      </c>
      <c r="HC49">
        <v>0.20905430985925694</v>
      </c>
      <c r="HD49">
        <v>0.70581004549848059</v>
      </c>
      <c r="HE49">
        <v>0.15061544236568061</v>
      </c>
      <c r="HF49">
        <v>9.5886966910265881E-2</v>
      </c>
      <c r="HG49">
        <v>2.8444253972285324E-2</v>
      </c>
      <c r="HH49">
        <v>2.7748302710358681E-2</v>
      </c>
      <c r="HI49">
        <v>3.1862762627752055E-4</v>
      </c>
      <c r="HJ49">
        <v>0</v>
      </c>
      <c r="HK49">
        <v>3.1088980592230832E-3</v>
      </c>
      <c r="HL49">
        <v>2.483619977862182E-2</v>
      </c>
      <c r="HM49">
        <v>0.99997344715107372</v>
      </c>
      <c r="HN49">
        <v>3.4459154479658953</v>
      </c>
      <c r="HO49">
        <v>0.57266000216941648</v>
      </c>
      <c r="HP49">
        <v>0.16631970341002278</v>
      </c>
      <c r="HQ49">
        <v>0.61123690546429521</v>
      </c>
      <c r="HR49">
        <v>0.72638610447719842</v>
      </c>
      <c r="HS49">
        <v>0.18655476036482516</v>
      </c>
      <c r="HT49">
        <v>0.14161230512963144</v>
      </c>
      <c r="HU49">
        <v>3.9229377043805594E-2</v>
      </c>
      <c r="HV49">
        <v>1.2990219043007177E-2</v>
      </c>
      <c r="HW49">
        <v>0</v>
      </c>
      <c r="HX49">
        <v>0</v>
      </c>
      <c r="HY49">
        <v>0</v>
      </c>
      <c r="HZ49">
        <v>1.3700561212860126E-3</v>
      </c>
      <c r="IA49">
        <v>3.382778930422764E-2</v>
      </c>
      <c r="IB49">
        <v>0.10818095257196821</v>
      </c>
      <c r="IC49">
        <v>2.126721637126459E-2</v>
      </c>
      <c r="ID49">
        <v>3.4254379814087415E-3</v>
      </c>
      <c r="IE49">
        <v>0.10842071150510554</v>
      </c>
      <c r="IF49">
        <v>0.42492099293288604</v>
      </c>
      <c r="IG49">
        <v>0.22658912717057145</v>
      </c>
      <c r="IH49">
        <v>0.32381155949157514</v>
      </c>
      <c r="II49">
        <v>0.27617184861332705</v>
      </c>
      <c r="IJ49">
        <v>0.40409993312512865</v>
      </c>
      <c r="IK49">
        <v>0.16435912453652943</v>
      </c>
      <c r="IL49">
        <v>0.11841666382451758</v>
      </c>
      <c r="IM49">
        <v>2.6313808411200866E-2</v>
      </c>
      <c r="IN49">
        <v>1.7444729192379816E-2</v>
      </c>
      <c r="IO49">
        <v>6.8930197779440164E-2</v>
      </c>
      <c r="IP49">
        <v>0.28997935844146283</v>
      </c>
      <c r="IQ49">
        <v>5.1301136592258434E-2</v>
      </c>
      <c r="IR49">
        <v>4.2297305080090932E-3</v>
      </c>
      <c r="IS49">
        <v>3.164405788660847E-2</v>
      </c>
      <c r="IT49">
        <v>6.4391234414614931E-2</v>
      </c>
      <c r="IU49">
        <v>4.1874521363822637E-2</v>
      </c>
      <c r="IV49">
        <v>4.8388122188837861E-2</v>
      </c>
      <c r="IW49">
        <v>1.8759794678373388E-2</v>
      </c>
      <c r="IX49">
        <v>8.7996519120991136E-3</v>
      </c>
      <c r="IY49">
        <v>3.8292467361286699E-2</v>
      </c>
      <c r="IZ49">
        <v>2.4931436238229222E-2</v>
      </c>
      <c r="JA49">
        <v>1.8035323558635474E-2</v>
      </c>
      <c r="JB49">
        <v>1.7505179532698725E-2</v>
      </c>
      <c r="JC49">
        <v>3.3271253073828321E-3</v>
      </c>
      <c r="JD49">
        <v>3.6424900241161483E-2</v>
      </c>
      <c r="JE49">
        <v>4.7333830998242425E-3</v>
      </c>
      <c r="JF49">
        <v>0</v>
      </c>
      <c r="JG49">
        <v>8.7299998663635733E-3</v>
      </c>
      <c r="JH49">
        <v>4.2758720972970288E-2</v>
      </c>
      <c r="JI49">
        <v>5.7214519640208491E-3</v>
      </c>
      <c r="JJ49">
        <v>2.6535715944266598E-3</v>
      </c>
      <c r="JK49">
        <v>3.4340012009624499E-2</v>
      </c>
      <c r="JL49">
        <v>7.2378680305021217E-2</v>
      </c>
      <c r="JM49">
        <v>0.14709541699558681</v>
      </c>
      <c r="JN49">
        <v>0.21980044118032241</v>
      </c>
      <c r="JO49" s="7">
        <v>0</v>
      </c>
      <c r="JP49">
        <v>0</v>
      </c>
      <c r="JQ49">
        <v>0</v>
      </c>
      <c r="JR49">
        <v>0</v>
      </c>
      <c r="JS49">
        <v>1</v>
      </c>
      <c r="JT49">
        <v>0</v>
      </c>
      <c r="JU49">
        <v>0</v>
      </c>
      <c r="JV49" s="4">
        <v>1</v>
      </c>
    </row>
    <row r="50" spans="1:282" x14ac:dyDescent="0.25">
      <c r="A50" s="10" t="s">
        <v>52</v>
      </c>
      <c r="B50" s="7">
        <v>4</v>
      </c>
      <c r="C50" t="s">
        <v>57</v>
      </c>
      <c r="D50" s="4">
        <v>18</v>
      </c>
      <c r="E50">
        <v>2.2900369188682585E-3</v>
      </c>
      <c r="F50">
        <v>0</v>
      </c>
      <c r="G50">
        <v>0</v>
      </c>
      <c r="H50">
        <v>0.89951724842404812</v>
      </c>
      <c r="I50">
        <v>0.13322452698154649</v>
      </c>
      <c r="J50">
        <v>8.9692804071254857E-3</v>
      </c>
      <c r="K50">
        <v>4.5396373192868925E-4</v>
      </c>
      <c r="L50">
        <v>5.3281563584701682E-4</v>
      </c>
      <c r="M50">
        <v>6.7834376574425293E-4</v>
      </c>
      <c r="N50">
        <v>6.470887130514312E-2</v>
      </c>
      <c r="O50">
        <v>3.0358075024359849E-3</v>
      </c>
      <c r="P50">
        <v>0.64741542349136383</v>
      </c>
      <c r="Q50">
        <v>0.43009567209423943</v>
      </c>
      <c r="R50">
        <v>8.7309391795336051</v>
      </c>
      <c r="S50">
        <v>0.38173451882518439</v>
      </c>
      <c r="T50">
        <v>3.6264041757995251</v>
      </c>
      <c r="U50">
        <v>5.6775466837187309</v>
      </c>
      <c r="V50">
        <v>10.722494936356233</v>
      </c>
      <c r="W50">
        <v>1.0653651811250631</v>
      </c>
      <c r="X50">
        <v>6.6760616099391074E-2</v>
      </c>
      <c r="Y50">
        <v>1.474487725185742E-2</v>
      </c>
      <c r="Z50">
        <v>9.7460957608271094E-3</v>
      </c>
      <c r="AA50">
        <v>1.3439186447029568E-2</v>
      </c>
      <c r="AB50">
        <v>0.24659418665100685</v>
      </c>
      <c r="AC50">
        <v>9.4689809910932426E-2</v>
      </c>
      <c r="AD50">
        <v>2.1401391179701892</v>
      </c>
      <c r="AE50">
        <v>0.25920279839433208</v>
      </c>
      <c r="AF50">
        <v>3.3934191558635147</v>
      </c>
      <c r="AG50">
        <v>0.19759753775085079</v>
      </c>
      <c r="AH50">
        <v>0.46717360746811271</v>
      </c>
      <c r="AI50">
        <v>0.83415733932972069</v>
      </c>
      <c r="AJ50">
        <v>4.1349412816352649</v>
      </c>
      <c r="AK50">
        <v>0.21316653308035868</v>
      </c>
      <c r="AL50">
        <v>0.37507324283680504</v>
      </c>
      <c r="AM50">
        <v>6.8120301150825755</v>
      </c>
      <c r="AN50">
        <v>100</v>
      </c>
      <c r="AO50">
        <v>3.853568996888868</v>
      </c>
      <c r="AP50">
        <v>1.5545767504990455</v>
      </c>
      <c r="AQ50">
        <v>0.90599432079044451</v>
      </c>
      <c r="AR50">
        <v>7.6596955398011231</v>
      </c>
      <c r="AS50">
        <v>0.92213624211937661</v>
      </c>
      <c r="AT50">
        <v>4.4137692728757703</v>
      </c>
      <c r="AU50">
        <v>1.0515814623038495</v>
      </c>
      <c r="AV50">
        <v>3.0616618070205184</v>
      </c>
      <c r="AW50">
        <v>0.65268617899241521</v>
      </c>
      <c r="AX50">
        <v>3.8293850852147377</v>
      </c>
      <c r="AY50">
        <v>0.30306287655722247</v>
      </c>
      <c r="AZ50">
        <v>0.30759836399897639</v>
      </c>
      <c r="BA50">
        <v>0</v>
      </c>
      <c r="BB50">
        <v>0</v>
      </c>
      <c r="BC50">
        <v>0.45139709201636929</v>
      </c>
      <c r="BD50">
        <v>2.5160345574689114</v>
      </c>
      <c r="BE50">
        <v>1.046616220212786</v>
      </c>
      <c r="BF50">
        <v>5.3279098445423978</v>
      </c>
      <c r="BG50">
        <v>0.87570026040490079</v>
      </c>
      <c r="BH50">
        <v>3.1304280891538321</v>
      </c>
      <c r="BI50">
        <v>0.86270106886031839</v>
      </c>
      <c r="BJ50">
        <v>1.0779313818892444</v>
      </c>
      <c r="BK50">
        <v>1.7800666217966872</v>
      </c>
      <c r="BL50">
        <v>8.3130560775123126</v>
      </c>
      <c r="BM50">
        <v>0.44890045691398478</v>
      </c>
      <c r="BN50">
        <v>0.30774856417520763</v>
      </c>
      <c r="BO50">
        <v>4.5974467574433016</v>
      </c>
      <c r="BP50">
        <v>23.779197521583402</v>
      </c>
      <c r="BQ50">
        <v>2.9471859869820221</v>
      </c>
      <c r="BR50">
        <v>7.3151254581239993</v>
      </c>
      <c r="BS50">
        <v>3.9672083015746384</v>
      </c>
      <c r="BT50">
        <v>11.422017585535707</v>
      </c>
      <c r="BU50">
        <v>0.81810279622115756</v>
      </c>
      <c r="BV50">
        <v>0.4267380081575427</v>
      </c>
      <c r="BW50">
        <v>0.33334307993097512</v>
      </c>
      <c r="BX50">
        <v>1.1756641710694211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0.84089444359160492</v>
      </c>
      <c r="CE50">
        <v>0.29540765327053897</v>
      </c>
      <c r="CF50">
        <v>1.0381023509855178</v>
      </c>
      <c r="CG50">
        <v>9.6337288538425341</v>
      </c>
      <c r="CH50">
        <v>40.493470021067175</v>
      </c>
      <c r="CI50">
        <v>2.5214260684176284</v>
      </c>
      <c r="CJ50">
        <v>0.41717467355154481</v>
      </c>
      <c r="CK50">
        <v>8.9718405792111891E-2</v>
      </c>
      <c r="CL50">
        <v>0.20041907177572724</v>
      </c>
      <c r="CM50">
        <v>2.2758015972123604</v>
      </c>
      <c r="CN50">
        <v>7.5739355975617153</v>
      </c>
      <c r="CO50">
        <v>1.4117889238105215</v>
      </c>
      <c r="CP50">
        <v>2.8384869982668195</v>
      </c>
      <c r="CQ50">
        <v>0.40768193160653821</v>
      </c>
      <c r="CR50">
        <v>0.59772637561306097</v>
      </c>
      <c r="CS50">
        <v>6.6712814179649998E-2</v>
      </c>
      <c r="CT50">
        <v>0.10228466415552671</v>
      </c>
      <c r="CU50">
        <v>0.23286638472048696</v>
      </c>
      <c r="CV50">
        <v>0.53724602769990126</v>
      </c>
      <c r="CW50">
        <v>0.20573627087493276</v>
      </c>
      <c r="CX50">
        <v>0.56437170307187001</v>
      </c>
      <c r="CY50">
        <v>2.7151442214778618</v>
      </c>
      <c r="CZ50">
        <v>10.580002550700328</v>
      </c>
      <c r="DA50">
        <v>2.4632552545436468</v>
      </c>
      <c r="DB50">
        <v>5.5953389599166741</v>
      </c>
      <c r="DC50">
        <v>0.65293175794957981</v>
      </c>
      <c r="DD50">
        <v>0.52129828562700986</v>
      </c>
      <c r="DE50">
        <v>1.4621966944739395</v>
      </c>
      <c r="DF50">
        <v>4.2937436830430018</v>
      </c>
      <c r="DG50">
        <v>0.56152655986292532</v>
      </c>
      <c r="DH50">
        <v>0.73022541891709591</v>
      </c>
      <c r="DI50">
        <v>0.38385404036208487</v>
      </c>
      <c r="DJ50">
        <v>0.74454006784943938</v>
      </c>
      <c r="DK50">
        <v>0</v>
      </c>
      <c r="DL50">
        <v>0</v>
      </c>
      <c r="DM50">
        <v>0.14521045304669364</v>
      </c>
      <c r="DN50">
        <v>1.3745153219417658</v>
      </c>
      <c r="DO50">
        <v>1.1546514610249599</v>
      </c>
      <c r="DP50">
        <v>2.9729380309750209</v>
      </c>
      <c r="DQ50">
        <v>0.65015572968538804</v>
      </c>
      <c r="DR50">
        <v>0.90754553330243215</v>
      </c>
      <c r="DS50">
        <v>0</v>
      </c>
      <c r="DT50">
        <v>1.033120809005813</v>
      </c>
      <c r="DU50">
        <v>0.11253866788913942</v>
      </c>
      <c r="DV50">
        <v>0.16466094898466657</v>
      </c>
      <c r="DW50">
        <v>0.94564857889461951</v>
      </c>
      <c r="DX50">
        <v>2.7139229055817262</v>
      </c>
      <c r="DY50">
        <v>0.49277549323000347</v>
      </c>
      <c r="DZ50">
        <v>0.75364301089371577</v>
      </c>
      <c r="EA50">
        <v>0.24113095305217555</v>
      </c>
      <c r="EB50">
        <v>0</v>
      </c>
      <c r="EC50">
        <v>0</v>
      </c>
      <c r="ED50">
        <v>0</v>
      </c>
      <c r="EE50">
        <v>1.8866082463641864E-2</v>
      </c>
      <c r="EF50">
        <v>0.29611155700094405</v>
      </c>
      <c r="EG50">
        <v>1.0491338957215868</v>
      </c>
      <c r="EH50">
        <v>2.5916530848358352</v>
      </c>
      <c r="EI50">
        <v>0.32400118286647367</v>
      </c>
      <c r="EJ50">
        <v>0.23054990748239529</v>
      </c>
      <c r="EK50">
        <v>7.9244569013292632E-2</v>
      </c>
      <c r="EL50">
        <v>0.24818446435679603</v>
      </c>
      <c r="EM50">
        <v>4.029178248979063E-2</v>
      </c>
      <c r="EN50">
        <v>2.8225664586721884E-2</v>
      </c>
      <c r="EO50">
        <v>0.10871599334286611</v>
      </c>
      <c r="EP50">
        <v>0.17140783378906582</v>
      </c>
      <c r="EQ50">
        <v>1.1039226596572511</v>
      </c>
      <c r="ER50">
        <v>2.9100189647995678</v>
      </c>
      <c r="ES50">
        <v>0.84102510935588692</v>
      </c>
      <c r="ET50">
        <v>1.0912962195691343</v>
      </c>
      <c r="EU50">
        <v>0.47251367041275844</v>
      </c>
      <c r="EV50">
        <v>0.96106270009893524</v>
      </c>
      <c r="EW50">
        <v>0.11621769892798703</v>
      </c>
      <c r="EX50">
        <v>3.1246727528142899E-2</v>
      </c>
      <c r="EY50">
        <v>0.13793284898585709</v>
      </c>
      <c r="EZ50">
        <v>0.36402915965149296</v>
      </c>
      <c r="FA50">
        <v>5.1426152302968341E-2</v>
      </c>
      <c r="FB50">
        <v>6.5987019273804209E-2</v>
      </c>
      <c r="FC50">
        <v>1.9967473833120954E-2</v>
      </c>
      <c r="FD50">
        <v>1.6038906652385058E-2</v>
      </c>
      <c r="FE50">
        <v>0</v>
      </c>
      <c r="FF50">
        <v>0</v>
      </c>
      <c r="FG50">
        <v>6.9936505701812784E-2</v>
      </c>
      <c r="FH50">
        <v>0.11911811467738116</v>
      </c>
      <c r="FI50">
        <v>0.67093110626592678</v>
      </c>
      <c r="FJ50">
        <v>1.8792572272917758</v>
      </c>
      <c r="FK50">
        <v>0.23419501820606947</v>
      </c>
      <c r="FL50">
        <v>5.908903191373515E-2</v>
      </c>
      <c r="FM50">
        <v>0.42756138851701869</v>
      </c>
      <c r="FN50">
        <v>0.85355278582541672</v>
      </c>
      <c r="FO50">
        <v>0.15984961863251917</v>
      </c>
      <c r="FP50">
        <v>8.0586205184504822E-2</v>
      </c>
      <c r="FQ50">
        <v>8.8232648186465062E-2</v>
      </c>
      <c r="FR50">
        <v>3.0507935481012639E-2</v>
      </c>
      <c r="FS50">
        <v>0.61717765051419049</v>
      </c>
      <c r="FT50">
        <v>2.0110940162477671</v>
      </c>
      <c r="FU50">
        <v>0.28710277483779839</v>
      </c>
      <c r="FV50">
        <v>0.57568187785657932</v>
      </c>
      <c r="FW50">
        <v>1.3702789067388217</v>
      </c>
      <c r="FX50">
        <v>0.83420361610760396</v>
      </c>
      <c r="FY50">
        <v>0.1577364067527669</v>
      </c>
      <c r="FZ50">
        <v>5.7277520387810664E-2</v>
      </c>
      <c r="GA50">
        <v>0.11714956576115064</v>
      </c>
      <c r="GB50">
        <v>0.36202569873987467</v>
      </c>
      <c r="GC50">
        <v>4.8941096244780873E-2</v>
      </c>
      <c r="GD50">
        <v>5.0186113347620784E-3</v>
      </c>
      <c r="GE50">
        <v>1.5121498106965515E-2</v>
      </c>
      <c r="GF50">
        <v>9.5477917798226106E-2</v>
      </c>
      <c r="GG50">
        <v>0.15691518508974645</v>
      </c>
      <c r="GH50">
        <v>2.6938215359710818E-2</v>
      </c>
      <c r="GI50">
        <v>1.9699478122535558E-2</v>
      </c>
      <c r="GJ50">
        <v>3.240358911861492E-2</v>
      </c>
      <c r="GK50">
        <v>1.6483891541453644</v>
      </c>
      <c r="GL50">
        <v>5.6379785758029506</v>
      </c>
      <c r="GM50">
        <v>0.82701317418930209</v>
      </c>
      <c r="GN50">
        <v>0.2524604024979249</v>
      </c>
      <c r="GO50">
        <v>0.92179929644482228</v>
      </c>
      <c r="GP50">
        <v>1.3381080157313847</v>
      </c>
      <c r="GQ50">
        <v>0.34093590925314876</v>
      </c>
      <c r="GR50">
        <v>0.14439524483809532</v>
      </c>
      <c r="GS50">
        <v>3.144685509175614E-2</v>
      </c>
      <c r="GT50">
        <v>7.3802936160706403E-3</v>
      </c>
      <c r="GU50">
        <v>0.12384475190318282</v>
      </c>
      <c r="GV50">
        <v>0.48080371820502588</v>
      </c>
      <c r="GW50">
        <v>7.1755931406333601E-2</v>
      </c>
      <c r="GX50">
        <v>1.1851881518764608E-2</v>
      </c>
      <c r="GY50">
        <v>0.47345783118707507</v>
      </c>
      <c r="GZ50">
        <v>0.84550691302460934</v>
      </c>
      <c r="HA50">
        <v>0.14052945042922305</v>
      </c>
      <c r="HB50">
        <v>8.2423003002694673E-2</v>
      </c>
      <c r="HC50">
        <v>0.236015646103444</v>
      </c>
      <c r="HD50">
        <v>0.88843696221599067</v>
      </c>
      <c r="HE50">
        <v>0.18741694530548331</v>
      </c>
      <c r="HF50">
        <v>0.12403205449340939</v>
      </c>
      <c r="HG50">
        <v>4.2648329608195326E-2</v>
      </c>
      <c r="HH50">
        <v>2.4280379616588986E-2</v>
      </c>
      <c r="HI50">
        <v>6.5448083047113881E-3</v>
      </c>
      <c r="HJ50">
        <v>0</v>
      </c>
      <c r="HK50">
        <v>7.4037623074221827E-3</v>
      </c>
      <c r="HL50">
        <v>3.196494430473984E-2</v>
      </c>
      <c r="HM50">
        <v>1.0368859407511146</v>
      </c>
      <c r="HN50">
        <v>3.5441065330626107</v>
      </c>
      <c r="HO50">
        <v>0.59992989606432001</v>
      </c>
      <c r="HP50">
        <v>0.19373146387448292</v>
      </c>
      <c r="HQ50">
        <v>0.69489814141336215</v>
      </c>
      <c r="HR50">
        <v>0.86043267503488929</v>
      </c>
      <c r="HS50">
        <v>0.21144348678272107</v>
      </c>
      <c r="HT50">
        <v>0.16566720818005293</v>
      </c>
      <c r="HU50">
        <v>4.7041570219157239E-2</v>
      </c>
      <c r="HV50">
        <v>1.875587455214401E-2</v>
      </c>
      <c r="HW50">
        <v>0</v>
      </c>
      <c r="HX50">
        <v>0</v>
      </c>
      <c r="HY50">
        <v>0</v>
      </c>
      <c r="HZ50">
        <v>0</v>
      </c>
      <c r="IA50">
        <v>3.4156975950299179E-2</v>
      </c>
      <c r="IB50">
        <v>0.11832229656982553</v>
      </c>
      <c r="IC50">
        <v>1.9931099857188769E-2</v>
      </c>
      <c r="ID50">
        <v>7.0577217222497109E-3</v>
      </c>
      <c r="IE50">
        <v>0.12956205849327435</v>
      </c>
      <c r="IF50">
        <v>0.50475335203614724</v>
      </c>
      <c r="IG50">
        <v>0.26867444642598909</v>
      </c>
      <c r="IH50">
        <v>0.38856949152376175</v>
      </c>
      <c r="II50">
        <v>0.33863249346251523</v>
      </c>
      <c r="IJ50">
        <v>0.489550476729605</v>
      </c>
      <c r="IK50">
        <v>0.19448178019529375</v>
      </c>
      <c r="IL50">
        <v>0.11070721490402119</v>
      </c>
      <c r="IM50">
        <v>3.6798858953004734E-2</v>
      </c>
      <c r="IN50">
        <v>2.2866006807797764E-2</v>
      </c>
      <c r="IO50">
        <v>7.9156005196686058E-2</v>
      </c>
      <c r="IP50">
        <v>0.32823830343539034</v>
      </c>
      <c r="IQ50">
        <v>5.6691709010403775E-2</v>
      </c>
      <c r="IR50">
        <v>8.8108937975544532E-3</v>
      </c>
      <c r="IS50">
        <v>3.8442728163111908E-2</v>
      </c>
      <c r="IT50">
        <v>7.5798414412701895E-2</v>
      </c>
      <c r="IU50">
        <v>5.3228300028740308E-2</v>
      </c>
      <c r="IV50">
        <v>6.9580230010574257E-2</v>
      </c>
      <c r="IW50">
        <v>2.0665896187599429E-2</v>
      </c>
      <c r="IX50">
        <v>3.2013597861254271E-4</v>
      </c>
      <c r="IY50">
        <v>3.736514109716238E-2</v>
      </c>
      <c r="IZ50">
        <v>3.2263918241682635E-2</v>
      </c>
      <c r="JA50">
        <v>1.5200081142436954E-2</v>
      </c>
      <c r="JB50">
        <v>2.3205003642474652E-2</v>
      </c>
      <c r="JC50">
        <v>5.796686247414415E-3</v>
      </c>
      <c r="JD50">
        <v>4.1089815708167408E-2</v>
      </c>
      <c r="JE50">
        <v>7.2204548805348432E-3</v>
      </c>
      <c r="JF50">
        <v>0</v>
      </c>
      <c r="JG50">
        <v>1.3591410793785546E-2</v>
      </c>
      <c r="JH50">
        <v>5.5468505067757051E-2</v>
      </c>
      <c r="JI50">
        <v>1.1403162330833256E-2</v>
      </c>
      <c r="JJ50">
        <v>5.5513151555524765E-3</v>
      </c>
      <c r="JK50">
        <v>4.4387699376454592E-2</v>
      </c>
      <c r="JL50">
        <v>0.10190587446664212</v>
      </c>
      <c r="JM50">
        <v>0.17002161849488756</v>
      </c>
      <c r="JN50">
        <v>0.28139595581213744</v>
      </c>
      <c r="JO50" s="7">
        <v>0</v>
      </c>
      <c r="JP50">
        <v>0</v>
      </c>
      <c r="JQ50">
        <v>0</v>
      </c>
      <c r="JR50">
        <v>0</v>
      </c>
      <c r="JS50">
        <v>1</v>
      </c>
      <c r="JT50">
        <v>0</v>
      </c>
      <c r="JU50">
        <v>0</v>
      </c>
      <c r="JV50" s="4">
        <v>1</v>
      </c>
    </row>
    <row r="51" spans="1:282" x14ac:dyDescent="0.25">
      <c r="A51" s="10" t="s">
        <v>53</v>
      </c>
      <c r="B51" s="7">
        <v>4</v>
      </c>
      <c r="C51" t="s">
        <v>57</v>
      </c>
      <c r="D51" s="4">
        <v>18</v>
      </c>
      <c r="E51">
        <v>4.7778001372882368E-3</v>
      </c>
      <c r="F51">
        <v>0</v>
      </c>
      <c r="G51">
        <v>0</v>
      </c>
      <c r="H51">
        <v>0.7098045835337905</v>
      </c>
      <c r="I51">
        <v>7.8780954451877078E-2</v>
      </c>
      <c r="J51">
        <v>4.3244245361670599E-3</v>
      </c>
      <c r="K51">
        <v>2.3511962878246579E-4</v>
      </c>
      <c r="L51">
        <v>1.7334436051683721E-3</v>
      </c>
      <c r="M51">
        <v>4.6305052804985244E-4</v>
      </c>
      <c r="N51">
        <v>9.4300736456120221E-2</v>
      </c>
      <c r="O51">
        <v>5.6909557560325388E-3</v>
      </c>
      <c r="P51">
        <v>0.76717292116708935</v>
      </c>
      <c r="Q51">
        <v>0.34913930866763182</v>
      </c>
      <c r="R51">
        <v>10.071329180531501</v>
      </c>
      <c r="S51">
        <v>0.37899339982194169</v>
      </c>
      <c r="T51">
        <v>3.4418103956162178</v>
      </c>
      <c r="U51">
        <v>4.7315286097840898</v>
      </c>
      <c r="V51">
        <v>11.481783021330038</v>
      </c>
      <c r="W51">
        <v>1.0204627696816524</v>
      </c>
      <c r="X51">
        <v>6.1386814413447906E-2</v>
      </c>
      <c r="Y51">
        <v>1.4265503341273437E-2</v>
      </c>
      <c r="Z51">
        <v>9.3651762308912204E-3</v>
      </c>
      <c r="AA51">
        <v>7.8322490369347013E-3</v>
      </c>
      <c r="AB51">
        <v>0.24185474736788179</v>
      </c>
      <c r="AC51">
        <v>0.10511371213019893</v>
      </c>
      <c r="AD51">
        <v>2.4461702916846026</v>
      </c>
      <c r="AE51">
        <v>0.26042201537073872</v>
      </c>
      <c r="AF51">
        <v>3.5677235923616646</v>
      </c>
      <c r="AG51">
        <v>0.20523348548228801</v>
      </c>
      <c r="AH51">
        <v>0.50452781943073943</v>
      </c>
      <c r="AI51">
        <v>0.81809788520624782</v>
      </c>
      <c r="AJ51">
        <v>4.3180442395634229</v>
      </c>
      <c r="AK51">
        <v>0.2241707219870111</v>
      </c>
      <c r="AL51">
        <v>0.37877763950154619</v>
      </c>
      <c r="AM51">
        <v>6.9327120263158175</v>
      </c>
      <c r="AN51">
        <v>100</v>
      </c>
      <c r="AO51">
        <v>3.7910049064654503</v>
      </c>
      <c r="AP51">
        <v>1.6616027440009173</v>
      </c>
      <c r="AQ51">
        <v>1.0190853341858594</v>
      </c>
      <c r="AR51">
        <v>8.9714156390174296</v>
      </c>
      <c r="AS51">
        <v>1.0557756588232852</v>
      </c>
      <c r="AT51">
        <v>4.9929660069901995</v>
      </c>
      <c r="AU51">
        <v>1.1778518579337061</v>
      </c>
      <c r="AV51">
        <v>3.7299525112647398</v>
      </c>
      <c r="AW51">
        <v>0.71409759207047718</v>
      </c>
      <c r="AX51">
        <v>4.3968874977783443</v>
      </c>
      <c r="AY51">
        <v>0.30315569031251999</v>
      </c>
      <c r="AZ51">
        <v>0.295381998048244</v>
      </c>
      <c r="BA51">
        <v>0</v>
      </c>
      <c r="BB51">
        <v>0</v>
      </c>
      <c r="BC51">
        <v>0.48744173495523052</v>
      </c>
      <c r="BD51">
        <v>2.8940387133338508</v>
      </c>
      <c r="BE51">
        <v>1.2029113370801592</v>
      </c>
      <c r="BF51">
        <v>6.267400457133836</v>
      </c>
      <c r="BG51">
        <v>0.99679315576644012</v>
      </c>
      <c r="BH51">
        <v>3.6334906757866499</v>
      </c>
      <c r="BI51">
        <v>0.95591665890040134</v>
      </c>
      <c r="BJ51">
        <v>1.2694847736978583</v>
      </c>
      <c r="BK51">
        <v>2.3447061211639202</v>
      </c>
      <c r="BL51">
        <v>11.366564980534905</v>
      </c>
      <c r="BM51">
        <v>0.61463471071422493</v>
      </c>
      <c r="BN51">
        <v>0.60309943548586364</v>
      </c>
      <c r="BO51">
        <v>5.8746974728063304</v>
      </c>
      <c r="BP51">
        <v>30.130716186777146</v>
      </c>
      <c r="BQ51">
        <v>3.5640829963448128</v>
      </c>
      <c r="BR51">
        <v>8.600133706873125</v>
      </c>
      <c r="BS51">
        <v>4.7022649257525835</v>
      </c>
      <c r="BT51">
        <v>13.429581568411917</v>
      </c>
      <c r="BU51">
        <v>0.88151629111723417</v>
      </c>
      <c r="BV51">
        <v>0.46412512149103113</v>
      </c>
      <c r="BW51">
        <v>0.42942197733169707</v>
      </c>
      <c r="BX51">
        <v>1.5010748715858047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1.0199077749481276</v>
      </c>
      <c r="CE51">
        <v>0.36458774335615829</v>
      </c>
      <c r="CF51">
        <v>1.166520355977926</v>
      </c>
      <c r="CG51">
        <v>10.528410645624042</v>
      </c>
      <c r="CH51">
        <v>43.891481674824718</v>
      </c>
      <c r="CI51">
        <v>2.6964778262885054</v>
      </c>
      <c r="CJ51">
        <v>0.39320624243006164</v>
      </c>
      <c r="CK51">
        <v>7.7853738182731988E-2</v>
      </c>
      <c r="CL51">
        <v>0.22086576832245514</v>
      </c>
      <c r="CM51">
        <v>2.8370090990089181</v>
      </c>
      <c r="CN51">
        <v>9.5913666325834548</v>
      </c>
      <c r="CO51">
        <v>1.6879781947307326</v>
      </c>
      <c r="CP51">
        <v>3.4641982577570558</v>
      </c>
      <c r="CQ51">
        <v>0.4730015379152166</v>
      </c>
      <c r="CR51">
        <v>0.72896949665956745</v>
      </c>
      <c r="CS51">
        <v>4.2589312777121961E-2</v>
      </c>
      <c r="CT51">
        <v>4.9656569751060309E-2</v>
      </c>
      <c r="CU51">
        <v>0.2292029976329111</v>
      </c>
      <c r="CV51">
        <v>0.59152152430321703</v>
      </c>
      <c r="CW51">
        <v>0.22012746209485395</v>
      </c>
      <c r="CX51">
        <v>0.57869291230873765</v>
      </c>
      <c r="CY51">
        <v>2.5567498920007283</v>
      </c>
      <c r="CZ51">
        <v>9.5691547080446302</v>
      </c>
      <c r="DA51">
        <v>2.8201603555671846</v>
      </c>
      <c r="DB51">
        <v>6.8801745066026037</v>
      </c>
      <c r="DC51">
        <v>0.75437617422271341</v>
      </c>
      <c r="DD51">
        <v>0.6558935943923353</v>
      </c>
      <c r="DE51">
        <v>2.0184894056261555</v>
      </c>
      <c r="DF51">
        <v>5.8662049021475511</v>
      </c>
      <c r="DG51">
        <v>0.68386881891135742</v>
      </c>
      <c r="DH51">
        <v>0.74828055478419919</v>
      </c>
      <c r="DI51">
        <v>0.44928627590001591</v>
      </c>
      <c r="DJ51">
        <v>0.82195082249640106</v>
      </c>
      <c r="DK51">
        <v>0</v>
      </c>
      <c r="DL51">
        <v>0</v>
      </c>
      <c r="DM51">
        <v>0.30341157241141603</v>
      </c>
      <c r="DN51">
        <v>1.4710131494865726</v>
      </c>
      <c r="DO51">
        <v>1.4070307391272447</v>
      </c>
      <c r="DP51">
        <v>3.6288896896850171</v>
      </c>
      <c r="DQ51">
        <v>0.75204431675451877</v>
      </c>
      <c r="DR51">
        <v>1.1131352621126627</v>
      </c>
      <c r="DS51">
        <v>0.43315111962328107</v>
      </c>
      <c r="DT51">
        <v>1.9931450026411452</v>
      </c>
      <c r="DU51">
        <v>0.19368485732909468</v>
      </c>
      <c r="DV51">
        <v>0.16584581611932578</v>
      </c>
      <c r="DW51">
        <v>1.0570752463034108</v>
      </c>
      <c r="DX51">
        <v>2.9833784641920498</v>
      </c>
      <c r="DY51">
        <v>0.54284715062573985</v>
      </c>
      <c r="DZ51">
        <v>0.83185810494525103</v>
      </c>
      <c r="EA51">
        <v>0.259858640340217</v>
      </c>
      <c r="EB51">
        <v>0</v>
      </c>
      <c r="EC51">
        <v>0</v>
      </c>
      <c r="ED51">
        <v>0</v>
      </c>
      <c r="EE51">
        <v>2.8468105365240824E-2</v>
      </c>
      <c r="EF51">
        <v>0.3305905916696314</v>
      </c>
      <c r="EG51">
        <v>1.4034019048461637</v>
      </c>
      <c r="EH51">
        <v>3.3201642245049618</v>
      </c>
      <c r="EI51">
        <v>0.3900806994680574</v>
      </c>
      <c r="EJ51">
        <v>0.27175846160370476</v>
      </c>
      <c r="EK51">
        <v>9.1642577038458545E-2</v>
      </c>
      <c r="EL51">
        <v>0.24202424526753724</v>
      </c>
      <c r="EM51">
        <v>4.0912342958016712E-2</v>
      </c>
      <c r="EN51">
        <v>5.9041692832557044E-2</v>
      </c>
      <c r="EO51">
        <v>9.9458196104855554E-2</v>
      </c>
      <c r="EP51">
        <v>0.20028792532176704</v>
      </c>
      <c r="EQ51">
        <v>1.4564347739031627</v>
      </c>
      <c r="ER51">
        <v>3.8221685981656042</v>
      </c>
      <c r="ES51">
        <v>1.1492895007548944</v>
      </c>
      <c r="ET51">
        <v>1.4483665353926611</v>
      </c>
      <c r="EU51">
        <v>0.53177583452257982</v>
      </c>
      <c r="EV51">
        <v>1.0959525531590828</v>
      </c>
      <c r="EW51">
        <v>0.12470085892154971</v>
      </c>
      <c r="EX51">
        <v>2.8454212338669963E-2</v>
      </c>
      <c r="EY51">
        <v>0.12724783413650059</v>
      </c>
      <c r="EZ51">
        <v>0.36302931573351405</v>
      </c>
      <c r="FA51">
        <v>6.2184777515395841E-2</v>
      </c>
      <c r="FB51">
        <v>8.7942098778978448E-2</v>
      </c>
      <c r="FC51">
        <v>2.9062586746368933E-2</v>
      </c>
      <c r="FD51">
        <v>2.265098311115047E-2</v>
      </c>
      <c r="FE51">
        <v>0</v>
      </c>
      <c r="FF51">
        <v>0</v>
      </c>
      <c r="FG51">
        <v>6.8826018160944386E-2</v>
      </c>
      <c r="FH51">
        <v>0.13235659121266055</v>
      </c>
      <c r="FI51">
        <v>0.89815053018131341</v>
      </c>
      <c r="FJ51">
        <v>2.4704293387632967</v>
      </c>
      <c r="FK51">
        <v>0.29748364849768377</v>
      </c>
      <c r="FL51">
        <v>6.1315737646079713E-2</v>
      </c>
      <c r="FM51">
        <v>0.45815843500618542</v>
      </c>
      <c r="FN51">
        <v>0.91119860310354373</v>
      </c>
      <c r="FO51">
        <v>0.193520388897821</v>
      </c>
      <c r="FP51">
        <v>9.4098654692101769E-2</v>
      </c>
      <c r="FQ51">
        <v>0.13395781050698746</v>
      </c>
      <c r="FR51">
        <v>3.8126650944323895E-2</v>
      </c>
      <c r="FS51">
        <v>0.82090782286288333</v>
      </c>
      <c r="FT51">
        <v>2.5825818567927903</v>
      </c>
      <c r="FU51">
        <v>0.34761397792411564</v>
      </c>
      <c r="FV51">
        <v>0.71192853025951763</v>
      </c>
      <c r="FW51">
        <v>1.4784088662061257</v>
      </c>
      <c r="FX51">
        <v>0.74112561454999459</v>
      </c>
      <c r="FY51">
        <v>0.15340203000273855</v>
      </c>
      <c r="FZ51">
        <v>5.7507541345170755E-2</v>
      </c>
      <c r="GA51">
        <v>0.10018550030676147</v>
      </c>
      <c r="GB51">
        <v>0.33167105216136145</v>
      </c>
      <c r="GC51">
        <v>5.1845633813192502E-2</v>
      </c>
      <c r="GD51">
        <v>1.5779507549271075E-2</v>
      </c>
      <c r="GE51">
        <v>1.01449170528612E-2</v>
      </c>
      <c r="GF51">
        <v>0.10877845588131946</v>
      </c>
      <c r="GG51">
        <v>0.19389093198561672</v>
      </c>
      <c r="GH51">
        <v>4.8967616436484375E-2</v>
      </c>
      <c r="GI51">
        <v>3.2181111767886961E-2</v>
      </c>
      <c r="GJ51">
        <v>3.9994490714410219E-2</v>
      </c>
      <c r="GK51">
        <v>2.0253009689414259</v>
      </c>
      <c r="GL51">
        <v>6.6139448894438226</v>
      </c>
      <c r="GM51">
        <v>0.94950947741588532</v>
      </c>
      <c r="GN51">
        <v>0.26215434534568394</v>
      </c>
      <c r="GO51">
        <v>1.0230636459558453</v>
      </c>
      <c r="GP51">
        <v>1.4587846631743329</v>
      </c>
      <c r="GQ51">
        <v>0.35256512319061262</v>
      </c>
      <c r="GR51">
        <v>0.17879376034125935</v>
      </c>
      <c r="GS51">
        <v>3.0659337739517439E-2</v>
      </c>
      <c r="GT51">
        <v>0</v>
      </c>
      <c r="GU51">
        <v>0.16284067745586916</v>
      </c>
      <c r="GV51">
        <v>0.51065276787554548</v>
      </c>
      <c r="GW51">
        <v>9.5072873636654301E-2</v>
      </c>
      <c r="GX51">
        <v>2.2614495169543149E-2</v>
      </c>
      <c r="GY51">
        <v>0.517849785594237</v>
      </c>
      <c r="GZ51">
        <v>0.95095494468687825</v>
      </c>
      <c r="HA51">
        <v>0.16064606012230914</v>
      </c>
      <c r="HB51">
        <v>8.9701416777597631E-2</v>
      </c>
      <c r="HC51">
        <v>0.21945023719509954</v>
      </c>
      <c r="HD51">
        <v>0.75568825266977002</v>
      </c>
      <c r="HE51">
        <v>0.16344402255944865</v>
      </c>
      <c r="HF51">
        <v>0.12528209954263642</v>
      </c>
      <c r="HG51">
        <v>3.700399435418901E-2</v>
      </c>
      <c r="HH51">
        <v>3.1485941618663499E-2</v>
      </c>
      <c r="HI51">
        <v>1.0484933467258449E-2</v>
      </c>
      <c r="HJ51">
        <v>0</v>
      </c>
      <c r="HK51">
        <v>9.6633777196042121E-3</v>
      </c>
      <c r="HL51">
        <v>3.7901958045133993E-2</v>
      </c>
      <c r="HM51">
        <v>1.2490142264598147</v>
      </c>
      <c r="HN51">
        <v>4.1575014664281342</v>
      </c>
      <c r="HO51">
        <v>0.66946348947112788</v>
      </c>
      <c r="HP51">
        <v>0.22872091075561488</v>
      </c>
      <c r="HQ51">
        <v>0.82872016920620439</v>
      </c>
      <c r="HR51">
        <v>0.94212402938651363</v>
      </c>
      <c r="HS51">
        <v>0.22354853245563192</v>
      </c>
      <c r="HT51">
        <v>0.17485241881526956</v>
      </c>
      <c r="HU51">
        <v>4.3102953639320742E-2</v>
      </c>
      <c r="HV51">
        <v>1.6609116875024647E-2</v>
      </c>
      <c r="HW51">
        <v>0</v>
      </c>
      <c r="HX51">
        <v>0</v>
      </c>
      <c r="HY51">
        <v>0</v>
      </c>
      <c r="HZ51">
        <v>0</v>
      </c>
      <c r="IA51">
        <v>3.5612826364648124E-2</v>
      </c>
      <c r="IB51">
        <v>0.12962684808793748</v>
      </c>
      <c r="IC51">
        <v>2.1386136552798155E-2</v>
      </c>
      <c r="ID51">
        <v>6.959655193621208E-3</v>
      </c>
      <c r="IE51">
        <v>0.13407848630866478</v>
      </c>
      <c r="IF51">
        <v>0.47162397622036528</v>
      </c>
      <c r="IG51">
        <v>0.30094367325996385</v>
      </c>
      <c r="IH51">
        <v>0.41837141014244039</v>
      </c>
      <c r="II51">
        <v>0.36552244021323971</v>
      </c>
      <c r="IJ51">
        <v>0.48917632384885351</v>
      </c>
      <c r="IK51">
        <v>0.19567305266769064</v>
      </c>
      <c r="IL51">
        <v>7.4243722091917277E-2</v>
      </c>
      <c r="IM51">
        <v>3.7524675323975035E-2</v>
      </c>
      <c r="IN51">
        <v>1.9600066695095113E-2</v>
      </c>
      <c r="IO51">
        <v>9.3560302629636605E-2</v>
      </c>
      <c r="IP51">
        <v>0.35380606661609787</v>
      </c>
      <c r="IQ51">
        <v>6.7263919991178894E-2</v>
      </c>
      <c r="IR51">
        <v>3.078814782180674E-3</v>
      </c>
      <c r="IS51">
        <v>4.8250133649347833E-2</v>
      </c>
      <c r="IT51">
        <v>8.5645723724558906E-2</v>
      </c>
      <c r="IU51">
        <v>4.7544879192671759E-2</v>
      </c>
      <c r="IV51">
        <v>6.1032140932180054E-2</v>
      </c>
      <c r="IW51">
        <v>2.0879017274341046E-2</v>
      </c>
      <c r="IX51">
        <v>0</v>
      </c>
      <c r="IY51">
        <v>4.3400535034399244E-2</v>
      </c>
      <c r="IZ51">
        <v>2.7088751787855501E-2</v>
      </c>
      <c r="JA51">
        <v>1.5216653767227539E-2</v>
      </c>
      <c r="JB51">
        <v>1.8048669398767179E-2</v>
      </c>
      <c r="JC51">
        <v>1.3257718527693332E-2</v>
      </c>
      <c r="JD51">
        <v>4.3493780262688998E-2</v>
      </c>
      <c r="JE51">
        <v>3.5385557050742955E-3</v>
      </c>
      <c r="JF51">
        <v>0</v>
      </c>
      <c r="JG51">
        <v>9.8913028535774147E-3</v>
      </c>
      <c r="JH51">
        <v>5.3322960117692345E-2</v>
      </c>
      <c r="JI51">
        <v>1.0325109493772931E-2</v>
      </c>
      <c r="JJ51">
        <v>3.3127485190529511E-3</v>
      </c>
      <c r="JK51">
        <v>4.6656592897965511E-2</v>
      </c>
      <c r="JL51">
        <v>8.4943171758904687E-2</v>
      </c>
      <c r="JM51">
        <v>0.19675983217850754</v>
      </c>
      <c r="JN51">
        <v>0.28803211227768177</v>
      </c>
      <c r="JO51" s="7">
        <v>0</v>
      </c>
      <c r="JP51">
        <v>0</v>
      </c>
      <c r="JQ51">
        <v>0</v>
      </c>
      <c r="JR51">
        <v>0</v>
      </c>
      <c r="JS51">
        <v>1</v>
      </c>
      <c r="JT51">
        <v>0</v>
      </c>
      <c r="JU51">
        <v>0</v>
      </c>
      <c r="JV51" s="4">
        <v>1</v>
      </c>
    </row>
    <row r="52" spans="1:282" ht="15.75" thickBot="1" x14ac:dyDescent="0.3">
      <c r="A52" s="11" t="s">
        <v>54</v>
      </c>
      <c r="B52" s="8">
        <v>4</v>
      </c>
      <c r="C52" s="2" t="s">
        <v>57</v>
      </c>
      <c r="D52" s="5">
        <v>18</v>
      </c>
      <c r="E52" s="2">
        <v>1.4562260997421743E-3</v>
      </c>
      <c r="F52" s="2">
        <v>0</v>
      </c>
      <c r="G52" s="2">
        <v>0</v>
      </c>
      <c r="H52" s="2">
        <v>0.78954823246196548</v>
      </c>
      <c r="I52" s="2">
        <v>7.2620347438080865E-2</v>
      </c>
      <c r="J52" s="2">
        <v>5.1718206380661994E-3</v>
      </c>
      <c r="K52" s="2">
        <v>0</v>
      </c>
      <c r="L52" s="2">
        <v>3.0241591539223976E-3</v>
      </c>
      <c r="M52" s="2">
        <v>0</v>
      </c>
      <c r="N52" s="2">
        <v>7.7586333534147275E-2</v>
      </c>
      <c r="O52" s="2">
        <v>5.9025946348853255E-3</v>
      </c>
      <c r="P52" s="2">
        <v>0.63804336775904325</v>
      </c>
      <c r="Q52" s="2">
        <v>0.37806791292589731</v>
      </c>
      <c r="R52" s="2">
        <v>8.4207603476549515</v>
      </c>
      <c r="S52" s="2">
        <v>0.39148693121783412</v>
      </c>
      <c r="T52" s="2">
        <v>3.4737871360984833</v>
      </c>
      <c r="U52" s="2">
        <v>5.2794437480823539</v>
      </c>
      <c r="V52" s="2">
        <v>11.121229998137386</v>
      </c>
      <c r="W52" s="2">
        <v>0.99949609548323537</v>
      </c>
      <c r="X52" s="2">
        <v>5.5743646472300269E-2</v>
      </c>
      <c r="Y52" s="2">
        <v>1.3828470266763555E-2</v>
      </c>
      <c r="Z52" s="2">
        <v>1.1218571385155316E-2</v>
      </c>
      <c r="AA52" s="2">
        <v>6.4295102817999751E-3</v>
      </c>
      <c r="AB52" s="2">
        <v>0.17908595571806307</v>
      </c>
      <c r="AC52" s="2">
        <v>0.1131223600694632</v>
      </c>
      <c r="AD52" s="2">
        <v>2.4001320301936033</v>
      </c>
      <c r="AE52" s="2">
        <v>0.25671361650330987</v>
      </c>
      <c r="AF52" s="2">
        <v>3.130201837135667</v>
      </c>
      <c r="AG52" s="2">
        <v>0.19231427640429416</v>
      </c>
      <c r="AH52" s="2">
        <v>0.51851669670971134</v>
      </c>
      <c r="AI52" s="2">
        <v>0.75405706714772136</v>
      </c>
      <c r="AJ52" s="2">
        <v>3.4589677311628892</v>
      </c>
      <c r="AK52" s="2">
        <v>0.1968657939523285</v>
      </c>
      <c r="AL52" s="2">
        <v>0.37940281634740708</v>
      </c>
      <c r="AM52" s="2">
        <v>6.8916113877552592</v>
      </c>
      <c r="AN52" s="2">
        <v>100</v>
      </c>
      <c r="AO52" s="2">
        <v>3.8298096032981674</v>
      </c>
      <c r="AP52" s="2">
        <v>1.5355195357061386</v>
      </c>
      <c r="AQ52" s="2">
        <v>0.92095810248093257</v>
      </c>
      <c r="AR52" s="2">
        <v>7.8240127057701105</v>
      </c>
      <c r="AS52" s="2">
        <v>0.90434862786082593</v>
      </c>
      <c r="AT52" s="2">
        <v>4.1324300967016141</v>
      </c>
      <c r="AU52" s="2">
        <v>1.1111237161130985</v>
      </c>
      <c r="AV52" s="2">
        <v>3.3288676190120103</v>
      </c>
      <c r="AW52" s="2">
        <v>0.66898971870759727</v>
      </c>
      <c r="AX52" s="2">
        <v>3.9317907980492035</v>
      </c>
      <c r="AY52" s="2">
        <v>0.29476720174112009</v>
      </c>
      <c r="AZ52" s="2">
        <v>0.33484769096699191</v>
      </c>
      <c r="BA52" s="2">
        <v>0</v>
      </c>
      <c r="BB52" s="2">
        <v>0</v>
      </c>
      <c r="BC52" s="2">
        <v>0.48632990794946779</v>
      </c>
      <c r="BD52" s="2">
        <v>2.5543945635796663</v>
      </c>
      <c r="BE52" s="2">
        <v>1.0478579010601621</v>
      </c>
      <c r="BF52" s="2">
        <v>5.297031738605499</v>
      </c>
      <c r="BG52" s="2">
        <v>0.8705173051089482</v>
      </c>
      <c r="BH52" s="2">
        <v>2.9753741609239128</v>
      </c>
      <c r="BI52" s="2">
        <v>0.8638426474579447</v>
      </c>
      <c r="BJ52" s="2">
        <v>1.0704310804446162</v>
      </c>
      <c r="BK52" s="2">
        <v>2.0470190068835188</v>
      </c>
      <c r="BL52" s="2">
        <v>9.5205504048317255</v>
      </c>
      <c r="BM52" s="2">
        <v>0.56200554222479882</v>
      </c>
      <c r="BN52" s="2">
        <v>0.65107574294493087</v>
      </c>
      <c r="BO52" s="2">
        <v>5.3711789325199888</v>
      </c>
      <c r="BP52" s="2">
        <v>27.440740154564615</v>
      </c>
      <c r="BQ52" s="2">
        <v>3.518705206922252</v>
      </c>
      <c r="BR52" s="2">
        <v>8.748115977988201</v>
      </c>
      <c r="BS52" s="2">
        <v>4.2966439762263198</v>
      </c>
      <c r="BT52" s="2">
        <v>12.11281180106214</v>
      </c>
      <c r="BU52" s="2">
        <v>0.82532063471967454</v>
      </c>
      <c r="BV52" s="2">
        <v>0.46669605723942165</v>
      </c>
      <c r="BW52" s="2">
        <v>0.39584298029961057</v>
      </c>
      <c r="BX52" s="2">
        <v>1.2978292323506329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0.90553746273520108</v>
      </c>
      <c r="CE52" s="2">
        <v>0.33916931442374526</v>
      </c>
      <c r="CF52" s="2">
        <v>1.1153863960177399</v>
      </c>
      <c r="CG52" s="2">
        <v>9.9016068013812912</v>
      </c>
      <c r="CH52" s="2">
        <v>40.598503176415996</v>
      </c>
      <c r="CI52" s="2">
        <v>2.5164699479321273</v>
      </c>
      <c r="CJ52" s="2">
        <v>0.40803682076313696</v>
      </c>
      <c r="CK52" s="2">
        <v>8.3630158177491087E-2</v>
      </c>
      <c r="CL52" s="2">
        <v>0.20948875013483889</v>
      </c>
      <c r="CM52" s="2">
        <v>2.3236360158370442</v>
      </c>
      <c r="CN52" s="2">
        <v>7.6610403143014247</v>
      </c>
      <c r="CO52" s="2">
        <v>1.4484349714448193</v>
      </c>
      <c r="CP52" s="2">
        <v>2.8021687354469353</v>
      </c>
      <c r="CQ52" s="2">
        <v>0.43014568433959499</v>
      </c>
      <c r="CR52" s="2">
        <v>0.69551161123793004</v>
      </c>
      <c r="CS52" s="2">
        <v>8.0649208401597505E-2</v>
      </c>
      <c r="CT52" s="2">
        <v>8.4965465226672018E-2</v>
      </c>
      <c r="CU52" s="2">
        <v>0.24316288663720564</v>
      </c>
      <c r="CV52" s="2">
        <v>0.53275198343293606</v>
      </c>
      <c r="CW52" s="2">
        <v>0.22499976594315302</v>
      </c>
      <c r="CX52" s="2">
        <v>0.55650181400387977</v>
      </c>
      <c r="CY52" s="2">
        <v>3.0677912591736982</v>
      </c>
      <c r="CZ52" s="2">
        <v>11.267082377268336</v>
      </c>
      <c r="DA52" s="2">
        <v>2.5451622235469435</v>
      </c>
      <c r="DB52" s="2">
        <v>5.5047144932347472</v>
      </c>
      <c r="DC52" s="2">
        <v>0.64530137693723921</v>
      </c>
      <c r="DD52" s="2">
        <v>0.56426163169379473</v>
      </c>
      <c r="DE52" s="2">
        <v>1.6245253611187342</v>
      </c>
      <c r="DF52" s="2">
        <v>4.7322784676993637</v>
      </c>
      <c r="DG52" s="2">
        <v>0.59437890361432655</v>
      </c>
      <c r="DH52" s="2">
        <v>0.65898837540438415</v>
      </c>
      <c r="DI52" s="2">
        <v>0.42497954992945597</v>
      </c>
      <c r="DJ52" s="2">
        <v>0.80542367093848277</v>
      </c>
      <c r="DK52" s="2">
        <v>0</v>
      </c>
      <c r="DL52" s="2">
        <v>0</v>
      </c>
      <c r="DM52" s="2">
        <v>0.18066163692828602</v>
      </c>
      <c r="DN52" s="2">
        <v>1.3572091404337652</v>
      </c>
      <c r="DO52" s="2">
        <v>1.1310812967182462</v>
      </c>
      <c r="DP52" s="2">
        <v>2.7931206613840267</v>
      </c>
      <c r="DQ52" s="2">
        <v>0.70820653823251212</v>
      </c>
      <c r="DR52" s="2">
        <v>1.0801402262400992</v>
      </c>
      <c r="DS52" s="2">
        <v>0.15830905444282242</v>
      </c>
      <c r="DT52" s="2">
        <v>1.1579202391100287</v>
      </c>
      <c r="DU52" s="2">
        <v>0.14439598450435229</v>
      </c>
      <c r="DV52" s="2">
        <v>0.15691062639947037</v>
      </c>
      <c r="DW52" s="2">
        <v>0.92797628071670091</v>
      </c>
      <c r="DX52" s="2">
        <v>2.6125999593531359</v>
      </c>
      <c r="DY52" s="2">
        <v>0.46329577422744567</v>
      </c>
      <c r="DZ52" s="2">
        <v>0.68903107664574326</v>
      </c>
      <c r="EA52" s="2">
        <v>0.23199676662330573</v>
      </c>
      <c r="EB52" s="2">
        <v>0</v>
      </c>
      <c r="EC52" s="2">
        <v>0</v>
      </c>
      <c r="ED52" s="2">
        <v>0</v>
      </c>
      <c r="EE52" s="2">
        <v>1.9405042950358754E-2</v>
      </c>
      <c r="EF52" s="2">
        <v>0.31046930084190866</v>
      </c>
      <c r="EG52" s="2">
        <v>1.1610999711908463</v>
      </c>
      <c r="EH52" s="2">
        <v>2.7159991190554948</v>
      </c>
      <c r="EI52" s="2">
        <v>0.34203140776694829</v>
      </c>
      <c r="EJ52" s="2">
        <v>0.21283532702541547</v>
      </c>
      <c r="EK52" s="2">
        <v>7.2586381410882403E-2</v>
      </c>
      <c r="EL52" s="2">
        <v>0.17375467661758337</v>
      </c>
      <c r="EM52" s="2">
        <v>3.6219570666365983E-2</v>
      </c>
      <c r="EN52" s="2">
        <v>5.8690025293905289E-2</v>
      </c>
      <c r="EO52" s="2">
        <v>0.1305685667252357</v>
      </c>
      <c r="EP52" s="2">
        <v>0.21171567413069087</v>
      </c>
      <c r="EQ52" s="2">
        <v>1.1362230106569016</v>
      </c>
      <c r="ER52" s="2">
        <v>2.8405267563558811</v>
      </c>
      <c r="ES52" s="2">
        <v>1.2502772346955466</v>
      </c>
      <c r="ET52" s="2">
        <v>1.8313831199566128</v>
      </c>
      <c r="EU52" s="2">
        <v>0.52075302078307861</v>
      </c>
      <c r="EV52" s="2">
        <v>0.93804660295936904</v>
      </c>
      <c r="EW52" s="2">
        <v>0.10910165896441619</v>
      </c>
      <c r="EX52" s="2">
        <v>2.1830513260882298E-2</v>
      </c>
      <c r="EY52" s="2">
        <v>0.11427469421236637</v>
      </c>
      <c r="EZ52" s="2">
        <v>0.29718896400587019</v>
      </c>
      <c r="FA52" s="2">
        <v>5.1255458775645961E-2</v>
      </c>
      <c r="FB52" s="2">
        <v>6.6755542563686598E-2</v>
      </c>
      <c r="FC52" s="2">
        <v>3.0895941431581586E-2</v>
      </c>
      <c r="FD52" s="2">
        <v>2.6883596442286255E-2</v>
      </c>
      <c r="FE52" s="2">
        <v>0</v>
      </c>
      <c r="FF52" s="2">
        <v>0</v>
      </c>
      <c r="FG52" s="2">
        <v>6.6401014441229145E-2</v>
      </c>
      <c r="FH52" s="2">
        <v>0.13015592719944036</v>
      </c>
      <c r="FI52" s="2">
        <v>0.7213578015909019</v>
      </c>
      <c r="FJ52" s="2">
        <v>1.9027169334896705</v>
      </c>
      <c r="FK52" s="2">
        <v>0.22999963279728522</v>
      </c>
      <c r="FL52" s="2">
        <v>4.5327196648308199E-2</v>
      </c>
      <c r="FM52" s="2">
        <v>0.29815135786471403</v>
      </c>
      <c r="FN52" s="2">
        <v>0.64679321637624887</v>
      </c>
      <c r="FO52" s="2">
        <v>0.15349941410408086</v>
      </c>
      <c r="FP52" s="2">
        <v>6.5773657975172678E-2</v>
      </c>
      <c r="FQ52" s="2">
        <v>0.11951721897702672</v>
      </c>
      <c r="FR52" s="2">
        <v>2.9714154246141392E-2</v>
      </c>
      <c r="FS52" s="2">
        <v>0.61916630620291424</v>
      </c>
      <c r="FT52" s="2">
        <v>1.9170916325373837</v>
      </c>
      <c r="FU52" s="2">
        <v>0.26871950373516607</v>
      </c>
      <c r="FV52" s="2">
        <v>0.68429126966958653</v>
      </c>
      <c r="FW52" s="2">
        <v>1.3250324056313108</v>
      </c>
      <c r="FX52" s="2">
        <v>0.57088614059215592</v>
      </c>
      <c r="FY52" s="2">
        <v>0.12066651721988557</v>
      </c>
      <c r="FZ52" s="2">
        <v>4.3366721521059332E-2</v>
      </c>
      <c r="GA52" s="2">
        <v>7.4654040902227492E-2</v>
      </c>
      <c r="GB52" s="2">
        <v>0.27662968309836122</v>
      </c>
      <c r="GC52" s="2">
        <v>4.0248052226570491E-2</v>
      </c>
      <c r="GD52" s="2">
        <v>2.3055277144525461E-3</v>
      </c>
      <c r="GE52" s="2">
        <v>2.5973545968626067E-3</v>
      </c>
      <c r="GF52" s="2">
        <v>0.10953291041826077</v>
      </c>
      <c r="GG52" s="2">
        <v>0.22950423772545392</v>
      </c>
      <c r="GH52" s="2">
        <v>4.0266735485943686E-2</v>
      </c>
      <c r="GI52" s="2">
        <v>1.5580971883305783E-2</v>
      </c>
      <c r="GJ52" s="2">
        <v>3.8017303870250374E-2</v>
      </c>
      <c r="GK52" s="2">
        <v>1.59277138188307</v>
      </c>
      <c r="GL52" s="2">
        <v>5.1464102019703564</v>
      </c>
      <c r="GM52" s="2">
        <v>0.74664039659244874</v>
      </c>
      <c r="GN52" s="2">
        <v>0.24853358120664096</v>
      </c>
      <c r="GO52" s="2">
        <v>0.82136510784096284</v>
      </c>
      <c r="GP52" s="2">
        <v>0.94296993800473294</v>
      </c>
      <c r="GQ52" s="2">
        <v>0.22381155293329416</v>
      </c>
      <c r="GR52" s="2">
        <v>9.2189344053583214E-2</v>
      </c>
      <c r="GS52" s="2">
        <v>1.4957663555618875E-2</v>
      </c>
      <c r="GT52" s="2">
        <v>0</v>
      </c>
      <c r="GU52" s="2">
        <v>0.11654885744596284</v>
      </c>
      <c r="GV52" s="2">
        <v>0.40024473923419163</v>
      </c>
      <c r="GW52" s="2">
        <v>6.5899046014661275E-2</v>
      </c>
      <c r="GX52" s="2">
        <v>1.1133028942616618E-2</v>
      </c>
      <c r="GY52" s="2">
        <v>0.51663332354377656</v>
      </c>
      <c r="GZ52" s="2">
        <v>0.86271457365196802</v>
      </c>
      <c r="HA52" s="2">
        <v>0.14083376052249955</v>
      </c>
      <c r="HB52" s="2">
        <v>6.2965010877121114E-2</v>
      </c>
      <c r="HC52" s="2">
        <v>0.17132600699213751</v>
      </c>
      <c r="HD52" s="2">
        <v>0.61170487062359813</v>
      </c>
      <c r="HE52" s="2">
        <v>0.11942738922509724</v>
      </c>
      <c r="HF52" s="2">
        <v>6.1241801984765275E-2</v>
      </c>
      <c r="HG52" s="2">
        <v>2.4667089701508459E-2</v>
      </c>
      <c r="HH52" s="2">
        <v>2.038034937561703E-2</v>
      </c>
      <c r="HI52" s="2">
        <v>6.1809279435848501E-3</v>
      </c>
      <c r="HJ52" s="2">
        <v>0</v>
      </c>
      <c r="HK52" s="2">
        <v>6.3111054476159313E-3</v>
      </c>
      <c r="HL52" s="2">
        <v>2.3026052934260213E-2</v>
      </c>
      <c r="HM52" s="2">
        <v>1.0905321736713964</v>
      </c>
      <c r="HN52" s="2">
        <v>3.587110124618166</v>
      </c>
      <c r="HO52" s="2">
        <v>0.56928625734878446</v>
      </c>
      <c r="HP52" s="2">
        <v>0.22659467333850042</v>
      </c>
      <c r="HQ52" s="2">
        <v>0.80573788428768189</v>
      </c>
      <c r="HR52" s="2">
        <v>0.87329196341480197</v>
      </c>
      <c r="HS52" s="2">
        <v>0.19064357871516499</v>
      </c>
      <c r="HT52" s="2">
        <v>0.12110332937528226</v>
      </c>
      <c r="HU52" s="2">
        <v>2.8409754174358291E-2</v>
      </c>
      <c r="HV52" s="2">
        <v>2.0665929108513444E-2</v>
      </c>
      <c r="HW52" s="2">
        <v>0</v>
      </c>
      <c r="HX52" s="2">
        <v>0</v>
      </c>
      <c r="HY52" s="2">
        <v>0</v>
      </c>
      <c r="HZ52" s="2">
        <v>0</v>
      </c>
      <c r="IA52" s="2">
        <v>3.0138010955099149E-2</v>
      </c>
      <c r="IB52" s="2">
        <v>0.11021451046884216</v>
      </c>
      <c r="IC52" s="2">
        <v>2.1338713138133916E-2</v>
      </c>
      <c r="ID52" s="2">
        <v>4.3835655459151853E-3</v>
      </c>
      <c r="IE52" s="2">
        <v>0.11499056485056842</v>
      </c>
      <c r="IF52" s="2">
        <v>0.42464819926588693</v>
      </c>
      <c r="IG52" s="2">
        <v>0.20192951423729127</v>
      </c>
      <c r="IH52" s="2">
        <v>0.26302629969515468</v>
      </c>
      <c r="II52" s="2">
        <v>0.25658596200297257</v>
      </c>
      <c r="IJ52" s="2">
        <v>0.35646408216722791</v>
      </c>
      <c r="IK52" s="2">
        <v>0.12190120244879382</v>
      </c>
      <c r="IL52" s="2">
        <v>0</v>
      </c>
      <c r="IM52" s="2">
        <v>2.33788379843951E-2</v>
      </c>
      <c r="IN52" s="2">
        <v>1.7771204325128204E-2</v>
      </c>
      <c r="IO52" s="2">
        <v>8.2300523326267569E-2</v>
      </c>
      <c r="IP52" s="2">
        <v>0.33779478165761412</v>
      </c>
      <c r="IQ52" s="2">
        <v>6.7824647464624049E-2</v>
      </c>
      <c r="IR52" s="2">
        <v>8.0626428671765719E-3</v>
      </c>
      <c r="IS52" s="2">
        <v>5.201512693285814E-2</v>
      </c>
      <c r="IT52" s="2">
        <v>8.0884854849086987E-2</v>
      </c>
      <c r="IU52" s="2">
        <v>3.3326548452999566E-2</v>
      </c>
      <c r="IV52" s="2">
        <v>3.5277759614504835E-2</v>
      </c>
      <c r="IW52" s="2">
        <v>1.7273963011077555E-2</v>
      </c>
      <c r="IX52" s="2">
        <v>0</v>
      </c>
      <c r="IY52" s="2">
        <v>2.044119062523965E-2</v>
      </c>
      <c r="IZ52" s="2">
        <v>0</v>
      </c>
      <c r="JA52" s="2">
        <v>2.290184494348234E-3</v>
      </c>
      <c r="JB52" s="2">
        <v>1.621794308340806E-2</v>
      </c>
      <c r="JC52" s="2">
        <v>1.4288007003896527E-2</v>
      </c>
      <c r="JD52" s="2">
        <v>3.8822333452448551E-2</v>
      </c>
      <c r="JE52" s="2">
        <v>6.8614382441365539E-3</v>
      </c>
      <c r="JF52" s="2">
        <v>2.4239481551281412E-3</v>
      </c>
      <c r="JG52" s="2">
        <v>1.2335781196770283E-2</v>
      </c>
      <c r="JH52" s="2">
        <v>5.8888534461594075E-2</v>
      </c>
      <c r="JI52" s="2">
        <v>1.2165226182700281E-2</v>
      </c>
      <c r="JJ52" s="2">
        <v>2.4583646727797336E-3</v>
      </c>
      <c r="JK52" s="2">
        <v>2.5208959690429088E-2</v>
      </c>
      <c r="JL52" s="2">
        <v>5.9636171385421766E-2</v>
      </c>
      <c r="JM52" s="2">
        <v>7.9632534461923851E-2</v>
      </c>
      <c r="JN52" s="2">
        <v>0.10721354217528362</v>
      </c>
      <c r="JO52" s="8">
        <v>0</v>
      </c>
      <c r="JP52" s="2">
        <v>0</v>
      </c>
      <c r="JQ52" s="2">
        <v>0</v>
      </c>
      <c r="JR52" s="2">
        <v>0</v>
      </c>
      <c r="JS52" s="2">
        <v>1</v>
      </c>
      <c r="JT52" s="2">
        <v>0</v>
      </c>
      <c r="JU52" s="2">
        <v>0</v>
      </c>
      <c r="JV52" s="5">
        <v>1</v>
      </c>
    </row>
    <row r="53" spans="1:282" x14ac:dyDescent="0.25">
      <c r="A53" s="9" t="s">
        <v>100</v>
      </c>
      <c r="B53" s="6">
        <v>7</v>
      </c>
      <c r="C53" s="1" t="s">
        <v>55</v>
      </c>
      <c r="D53" s="12" t="s">
        <v>58</v>
      </c>
      <c r="E53" s="1">
        <v>0</v>
      </c>
      <c r="F53" s="1">
        <v>0</v>
      </c>
      <c r="G53" s="1">
        <v>0.85591153934462239</v>
      </c>
      <c r="H53" s="1">
        <v>9.0941360298552532</v>
      </c>
      <c r="I53" s="1">
        <v>0</v>
      </c>
      <c r="J53" s="1">
        <v>2.139609827447278E-2</v>
      </c>
      <c r="K53" s="1">
        <v>0</v>
      </c>
      <c r="L53" s="1">
        <v>7.9171443609803063E-2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2.4417520567541926</v>
      </c>
      <c r="T53" s="1">
        <v>14.951526858677045</v>
      </c>
      <c r="U53" s="1">
        <v>9.4857064660210781</v>
      </c>
      <c r="V53" s="1">
        <v>83.771584493743219</v>
      </c>
      <c r="W53" s="1">
        <v>9.5969968050973939</v>
      </c>
      <c r="X53" s="1">
        <v>0.52881568267995482</v>
      </c>
      <c r="Y53" s="1">
        <v>0.13262387825628005</v>
      </c>
      <c r="Z53" s="1">
        <v>0</v>
      </c>
      <c r="AA53" s="1">
        <v>0</v>
      </c>
      <c r="AB53" s="1">
        <v>0</v>
      </c>
      <c r="AC53" s="1">
        <v>1.5345314312824709</v>
      </c>
      <c r="AD53" s="1">
        <v>6.8146131797339784</v>
      </c>
      <c r="AE53" s="1">
        <v>8.7015970439124096E-2</v>
      </c>
      <c r="AF53" s="1">
        <v>0</v>
      </c>
      <c r="AG53" s="1">
        <v>0</v>
      </c>
      <c r="AH53" s="1">
        <v>0</v>
      </c>
      <c r="AI53" s="1">
        <v>0.37468402006022028</v>
      </c>
      <c r="AJ53" s="1">
        <v>1.1984095236209269</v>
      </c>
      <c r="AK53" s="1">
        <v>0.56701621177578443</v>
      </c>
      <c r="AL53" s="1">
        <v>0.94771915903904447</v>
      </c>
      <c r="AM53" s="1">
        <v>24.729632786115975</v>
      </c>
      <c r="AN53" s="1">
        <v>100</v>
      </c>
      <c r="AO53" s="1">
        <v>3.5465389282278319</v>
      </c>
      <c r="AP53" s="1">
        <v>0.1682505944352837</v>
      </c>
      <c r="AQ53" s="1">
        <v>4.2596825141773014</v>
      </c>
      <c r="AR53" s="1">
        <v>13.837019134717229</v>
      </c>
      <c r="AS53" s="1">
        <v>1.0254070728710116</v>
      </c>
      <c r="AT53" s="1">
        <v>1.7376786544183715</v>
      </c>
      <c r="AU53" s="1">
        <v>1.8147592274130682</v>
      </c>
      <c r="AV53" s="1">
        <v>3.7425397354245056</v>
      </c>
      <c r="AW53" s="1">
        <v>1.6273931899990037</v>
      </c>
      <c r="AX53" s="1">
        <v>4.8768609223588779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2.049308552501635</v>
      </c>
      <c r="BF53" s="1">
        <v>6.7800070789362383</v>
      </c>
      <c r="BG53" s="1">
        <v>0.33081905188970362</v>
      </c>
      <c r="BH53" s="1">
        <v>0</v>
      </c>
      <c r="BI53" s="1">
        <v>0.76963606400630746</v>
      </c>
      <c r="BJ53" s="1">
        <v>0.59056865116417379</v>
      </c>
      <c r="BK53" s="1">
        <v>0.98291118787447163</v>
      </c>
      <c r="BL53" s="1">
        <v>2.1098663315698487</v>
      </c>
      <c r="BM53" s="1">
        <v>0</v>
      </c>
      <c r="BN53" s="1">
        <v>0</v>
      </c>
      <c r="BO53" s="1">
        <v>6.9154909688922501</v>
      </c>
      <c r="BP53" s="1">
        <v>24.104220756627715</v>
      </c>
      <c r="BQ53" s="1">
        <v>6.6416601121881929</v>
      </c>
      <c r="BR53" s="1">
        <v>15.267218043687206</v>
      </c>
      <c r="BS53" s="1">
        <v>3.1897885821396317</v>
      </c>
      <c r="BT53" s="1">
        <v>5.9518058174262141</v>
      </c>
      <c r="BU53" s="1">
        <v>8.7675353754163077E-2</v>
      </c>
      <c r="BV53" s="1">
        <v>0</v>
      </c>
      <c r="BW53" s="1">
        <v>0</v>
      </c>
      <c r="BX53" s="1">
        <v>0.24263398902881242</v>
      </c>
      <c r="BY53" s="1">
        <v>0.70992863809500684</v>
      </c>
      <c r="BZ53" s="1">
        <v>2.0040534216458159</v>
      </c>
      <c r="CA53" s="1">
        <v>9.6526806837283291E-2</v>
      </c>
      <c r="CB53" s="1">
        <v>1.359801332065512</v>
      </c>
      <c r="CC53" s="1">
        <v>0.8129096821063595</v>
      </c>
      <c r="CD53" s="1">
        <v>0.70726798654202228</v>
      </c>
      <c r="CE53" s="1">
        <v>0.45300601580757799</v>
      </c>
      <c r="CF53" s="1">
        <v>1.0077279650656576</v>
      </c>
      <c r="CG53" s="1">
        <v>16.275355899055988</v>
      </c>
      <c r="CH53" s="1">
        <v>62.36122726567789</v>
      </c>
      <c r="CI53" s="1">
        <v>3.7452786155571745</v>
      </c>
      <c r="CJ53" s="1">
        <v>0.43651314124259594</v>
      </c>
      <c r="CK53" s="1">
        <v>4.3486827998180017E-2</v>
      </c>
      <c r="CL53" s="1">
        <v>0</v>
      </c>
      <c r="CM53" s="1">
        <v>1.6998934718485993E-2</v>
      </c>
      <c r="CN53" s="1">
        <v>0.26219849201987544</v>
      </c>
      <c r="CO53" s="1">
        <v>3.3499673659164675E-2</v>
      </c>
      <c r="CP53" s="1">
        <v>0.490832411087748</v>
      </c>
      <c r="CQ53" s="1">
        <v>0</v>
      </c>
      <c r="CR53" s="1">
        <v>0.89463277576139233</v>
      </c>
      <c r="CS53" s="1">
        <v>0</v>
      </c>
      <c r="CT53" s="1">
        <v>3.0865893338317914E-2</v>
      </c>
      <c r="CU53" s="1">
        <v>0</v>
      </c>
      <c r="CV53" s="1">
        <v>7.0958510370226741E-2</v>
      </c>
      <c r="CW53" s="1">
        <v>0.16181700846423638</v>
      </c>
      <c r="CX53" s="1">
        <v>0.26861948495192811</v>
      </c>
      <c r="CY53" s="1">
        <v>2.6775134421195594</v>
      </c>
      <c r="CZ53" s="1">
        <v>11.791092498492899</v>
      </c>
      <c r="DA53" s="1">
        <v>0.8239010234402987</v>
      </c>
      <c r="DB53" s="1">
        <v>0.38774584916213323</v>
      </c>
      <c r="DC53" s="1">
        <v>0.14605987898191566</v>
      </c>
      <c r="DD53" s="1">
        <v>0.38671388259295869</v>
      </c>
      <c r="DE53" s="1">
        <v>0.12125138283271511</v>
      </c>
      <c r="DF53" s="1">
        <v>0.94912287891278857</v>
      </c>
      <c r="DG53" s="1">
        <v>7.6406352115946444E-2</v>
      </c>
      <c r="DH53" s="1">
        <v>0</v>
      </c>
      <c r="DI53" s="1">
        <v>1.9779418928184557E-2</v>
      </c>
      <c r="DJ53" s="1">
        <v>1.246879488631168</v>
      </c>
      <c r="DK53" s="1">
        <v>0</v>
      </c>
      <c r="DL53" s="1">
        <v>0</v>
      </c>
      <c r="DM53" s="1">
        <v>0.14925922160184094</v>
      </c>
      <c r="DN53" s="1">
        <v>0.89379950425520616</v>
      </c>
      <c r="DO53" s="1">
        <v>0.13891899200100338</v>
      </c>
      <c r="DP53" s="1">
        <v>0.21851959939972829</v>
      </c>
      <c r="DQ53" s="1">
        <v>2.0177340854782077E-2</v>
      </c>
      <c r="DR53" s="1">
        <v>4.7799538475229844E-2</v>
      </c>
      <c r="DS53" s="1">
        <v>0</v>
      </c>
      <c r="DT53" s="1">
        <v>0</v>
      </c>
      <c r="DU53" s="1">
        <v>0</v>
      </c>
      <c r="DV53" s="1">
        <v>0</v>
      </c>
      <c r="DW53" s="1">
        <v>0.2935389572438491</v>
      </c>
      <c r="DX53" s="1">
        <v>2.6392804899982454</v>
      </c>
      <c r="DY53" s="1">
        <v>0.1531955812306412</v>
      </c>
      <c r="DZ53" s="1">
        <v>0</v>
      </c>
      <c r="EA53" s="1">
        <v>0.38860938895545366</v>
      </c>
      <c r="EB53" s="1">
        <v>2.1814386829771197</v>
      </c>
      <c r="EC53" s="1">
        <v>2.4478583704303811</v>
      </c>
      <c r="ED53" s="1">
        <v>2.4890792799762527</v>
      </c>
      <c r="EE53" s="1">
        <v>0.46960695749716114</v>
      </c>
      <c r="EF53" s="1">
        <v>0.55994621778080256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0.17627850455778324</v>
      </c>
      <c r="EM53" s="1">
        <v>0</v>
      </c>
      <c r="EN53" s="1">
        <v>0</v>
      </c>
      <c r="EO53" s="1">
        <v>0</v>
      </c>
      <c r="EP53" s="1">
        <v>0.11167033284663279</v>
      </c>
      <c r="EQ53" s="1">
        <v>2.8451902232004059E-2</v>
      </c>
      <c r="ER53" s="1">
        <v>0.1918169193934548</v>
      </c>
      <c r="ES53" s="1">
        <v>4.3905504396488812E-2</v>
      </c>
      <c r="ET53" s="1">
        <v>0.12739877461117935</v>
      </c>
      <c r="EU53" s="1">
        <v>0.68305616829359672</v>
      </c>
      <c r="EV53" s="1">
        <v>1.2707271565456073</v>
      </c>
      <c r="EW53" s="1">
        <v>8.9983969090165719E-2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5.4488588935051249E-2</v>
      </c>
      <c r="FD53" s="1">
        <v>7.4864920997708431E-2</v>
      </c>
      <c r="FE53" s="1">
        <v>0.19921596642223136</v>
      </c>
      <c r="FF53" s="1">
        <v>0.35914362150163653</v>
      </c>
      <c r="FG53" s="1">
        <v>7.4921061683616619E-2</v>
      </c>
      <c r="FH53" s="1">
        <v>4.8410562071974535E-2</v>
      </c>
      <c r="FI53" s="1">
        <v>1.4752776905481456E-2</v>
      </c>
      <c r="FJ53" s="1">
        <v>2.3843622418823773E-2</v>
      </c>
      <c r="FK53" s="1">
        <v>0</v>
      </c>
      <c r="FL53" s="1">
        <v>0</v>
      </c>
      <c r="FM53" s="1">
        <v>1.4539473632394702</v>
      </c>
      <c r="FN53" s="1">
        <v>3.0530943744012444</v>
      </c>
      <c r="FO53" s="1">
        <v>0.49312004190553854</v>
      </c>
      <c r="FP53" s="1">
        <v>0.13029156113616891</v>
      </c>
      <c r="FQ53" s="1">
        <v>0.25733963500736118</v>
      </c>
      <c r="FR53" s="1">
        <v>5.5464933152307876E-2</v>
      </c>
      <c r="FS53" s="1">
        <v>4.9302570296676104E-2</v>
      </c>
      <c r="FT53" s="1">
        <v>2.8139604892576345E-2</v>
      </c>
      <c r="FU53" s="1">
        <v>3.3549464937811864E-2</v>
      </c>
      <c r="FV53" s="1">
        <v>0.35710779042568391</v>
      </c>
      <c r="FW53" s="1">
        <v>1.1737420612882832</v>
      </c>
      <c r="FX53" s="1">
        <v>1.2150762912338424</v>
      </c>
      <c r="FY53" s="1">
        <v>0.11952019248657667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0.13495167403462721</v>
      </c>
      <c r="GG53" s="1">
        <v>8.1029641374693234E-2</v>
      </c>
      <c r="GH53" s="1">
        <v>0</v>
      </c>
      <c r="GI53" s="1">
        <v>0</v>
      </c>
      <c r="GJ53" s="1">
        <v>0</v>
      </c>
      <c r="GK53" s="1">
        <v>2.9853498962005762E-2</v>
      </c>
      <c r="GL53" s="1">
        <v>0.14218661817437578</v>
      </c>
      <c r="GM53" s="1">
        <v>0</v>
      </c>
      <c r="GN53" s="1">
        <v>0</v>
      </c>
      <c r="GO53" s="1">
        <v>0.19503712850154797</v>
      </c>
      <c r="GP53" s="1">
        <v>0.46635484580080971</v>
      </c>
      <c r="GQ53" s="1">
        <v>0.13629697684775496</v>
      </c>
      <c r="GR53" s="1">
        <v>8.751205655715491E-2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0.13108477424537468</v>
      </c>
      <c r="GZ53" s="1">
        <v>0.36744251451761611</v>
      </c>
      <c r="HA53" s="1">
        <v>3.0762865979275431E-3</v>
      </c>
      <c r="HB53" s="1">
        <v>0</v>
      </c>
      <c r="HC53" s="1">
        <v>0</v>
      </c>
      <c r="HD53" s="1">
        <v>0</v>
      </c>
      <c r="HE53" s="1">
        <v>0</v>
      </c>
      <c r="HF53" s="1">
        <v>5.5950218329267845E-2</v>
      </c>
      <c r="HG53" s="1">
        <v>5.5034374812178981E-2</v>
      </c>
      <c r="HH53" s="1">
        <v>0.19359972270064704</v>
      </c>
      <c r="HI53" s="1">
        <v>2.134797657033314E-2</v>
      </c>
      <c r="HJ53" s="1">
        <v>0</v>
      </c>
      <c r="HK53" s="1">
        <v>1.9222293428797376E-4</v>
      </c>
      <c r="HL53" s="1">
        <v>0</v>
      </c>
      <c r="HM53" s="1">
        <v>2.9265358971801863E-2</v>
      </c>
      <c r="HN53" s="1">
        <v>6.9639774165591528E-2</v>
      </c>
      <c r="HO53" s="1">
        <v>0</v>
      </c>
      <c r="HP53" s="1">
        <v>0</v>
      </c>
      <c r="HQ53" s="1">
        <v>0.48355178442296431</v>
      </c>
      <c r="HR53" s="1">
        <v>0.67038480964197833</v>
      </c>
      <c r="HS53" s="1">
        <v>8.5846915953381633E-2</v>
      </c>
      <c r="HT53" s="1">
        <v>2.1402093543844997E-2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0.10731109721695539</v>
      </c>
      <c r="II53" s="1">
        <v>0.1046657452115206</v>
      </c>
      <c r="IJ53" s="1">
        <v>0.2313767552671169</v>
      </c>
      <c r="IK53" s="1">
        <v>6.6849507182380044E-2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5.5773131207009774E-2</v>
      </c>
      <c r="IU53" s="1">
        <v>0</v>
      </c>
      <c r="IV53" s="1">
        <v>0</v>
      </c>
      <c r="IW53" s="1">
        <v>0</v>
      </c>
      <c r="IX53" s="1">
        <v>0</v>
      </c>
      <c r="IY53" s="1">
        <v>8.0836079945643846E-2</v>
      </c>
      <c r="IZ53" s="1">
        <v>3.8010262781547073E-2</v>
      </c>
      <c r="JA53" s="1">
        <v>0</v>
      </c>
      <c r="JB53" s="1">
        <v>0</v>
      </c>
      <c r="JC53" s="1">
        <v>0</v>
      </c>
      <c r="JD53" s="1">
        <v>0</v>
      </c>
      <c r="JE53" s="1">
        <v>0</v>
      </c>
      <c r="JF53" s="1">
        <v>0</v>
      </c>
      <c r="JG53" s="1">
        <v>0</v>
      </c>
      <c r="JH53" s="1">
        <v>0</v>
      </c>
      <c r="JI53" s="1">
        <v>0</v>
      </c>
      <c r="JJ53" s="1">
        <v>0</v>
      </c>
      <c r="JK53" s="1">
        <v>0</v>
      </c>
      <c r="JL53" s="1">
        <v>1.6063113489926877E-2</v>
      </c>
      <c r="JM53" s="1">
        <v>0.18362886880743137</v>
      </c>
      <c r="JN53" s="1">
        <v>0.61573241562609282</v>
      </c>
      <c r="JO53" s="6">
        <v>1</v>
      </c>
      <c r="JP53" s="1">
        <v>0</v>
      </c>
      <c r="JQ53" s="1">
        <v>0</v>
      </c>
      <c r="JR53" s="1">
        <v>0</v>
      </c>
      <c r="JS53" s="1">
        <v>0</v>
      </c>
      <c r="JT53" s="1">
        <v>1</v>
      </c>
      <c r="JU53" s="1">
        <v>0</v>
      </c>
      <c r="JV53" s="3">
        <v>0</v>
      </c>
    </row>
    <row r="54" spans="1:282" x14ac:dyDescent="0.25">
      <c r="A54" s="10" t="s">
        <v>101</v>
      </c>
      <c r="B54" s="7">
        <v>7</v>
      </c>
      <c r="C54" t="s">
        <v>55</v>
      </c>
      <c r="D54" s="13" t="s">
        <v>58</v>
      </c>
      <c r="E54">
        <v>0</v>
      </c>
      <c r="F54">
        <v>0</v>
      </c>
      <c r="G54">
        <v>2.0898386944668257</v>
      </c>
      <c r="H54">
        <v>12.625111206695413</v>
      </c>
      <c r="I54">
        <v>0</v>
      </c>
      <c r="J54">
        <v>0.10421711504435942</v>
      </c>
      <c r="K54">
        <v>1.0187025616765258E-2</v>
      </c>
      <c r="L54">
        <v>4.0059373917336515E-2</v>
      </c>
      <c r="M54">
        <v>0</v>
      </c>
      <c r="N54">
        <v>0</v>
      </c>
      <c r="O54">
        <v>6.4788223714723078E-2</v>
      </c>
      <c r="P54">
        <v>0</v>
      </c>
      <c r="Q54">
        <v>0</v>
      </c>
      <c r="R54">
        <v>0</v>
      </c>
      <c r="S54">
        <v>4.0850205946445426</v>
      </c>
      <c r="T54">
        <v>15.79167917534288</v>
      </c>
      <c r="U54">
        <v>23.015625956395091</v>
      </c>
      <c r="V54">
        <v>53.547766857366028</v>
      </c>
      <c r="W54">
        <v>5.6390426137513012</v>
      </c>
      <c r="X54">
        <v>0.32647219426223778</v>
      </c>
      <c r="Y54">
        <v>8.73281392569972E-2</v>
      </c>
      <c r="Z54">
        <v>0</v>
      </c>
      <c r="AA54">
        <v>0</v>
      </c>
      <c r="AB54">
        <v>0</v>
      </c>
      <c r="AC54">
        <v>1.3079818742188787</v>
      </c>
      <c r="AD54">
        <v>3.7886699984026335</v>
      </c>
      <c r="AE54">
        <v>0.32868141079293384</v>
      </c>
      <c r="AF54">
        <v>0</v>
      </c>
      <c r="AG54">
        <v>0</v>
      </c>
      <c r="AH54">
        <v>0</v>
      </c>
      <c r="AI54">
        <v>2.0715266620715265</v>
      </c>
      <c r="AJ54">
        <v>1.1918973786192979</v>
      </c>
      <c r="AK54">
        <v>0.84970174913589658</v>
      </c>
      <c r="AL54">
        <v>1.424175343322043</v>
      </c>
      <c r="AM54">
        <v>37.813211103746518</v>
      </c>
      <c r="AN54">
        <v>100</v>
      </c>
      <c r="AO54">
        <v>4.0532283283983821</v>
      </c>
      <c r="AP54">
        <v>0.40920458718783126</v>
      </c>
      <c r="AQ54">
        <v>4.5069066840647327</v>
      </c>
      <c r="AR54">
        <v>11.899328356033404</v>
      </c>
      <c r="AS54">
        <v>0.92940239044395567</v>
      </c>
      <c r="AT54">
        <v>0.58541489245970035</v>
      </c>
      <c r="AU54">
        <v>0.77498019114726791</v>
      </c>
      <c r="AV54">
        <v>2.0083138495992099</v>
      </c>
      <c r="AW54">
        <v>1.000794814398702</v>
      </c>
      <c r="AX54">
        <v>2.732089033133549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1.395812342557136</v>
      </c>
      <c r="BF54">
        <v>3.3295227520278825</v>
      </c>
      <c r="BG54">
        <v>0.1996238476829553</v>
      </c>
      <c r="BH54">
        <v>0</v>
      </c>
      <c r="BI54">
        <v>0.31142640664483612</v>
      </c>
      <c r="BJ54">
        <v>0.26412675163721627</v>
      </c>
      <c r="BK54">
        <v>0.68135726224964288</v>
      </c>
      <c r="BL54">
        <v>1.6006782472380698</v>
      </c>
      <c r="BM54">
        <v>0</v>
      </c>
      <c r="BN54">
        <v>0</v>
      </c>
      <c r="BO54">
        <v>4.2634657118238666</v>
      </c>
      <c r="BP54">
        <v>13.251044066474762</v>
      </c>
      <c r="BQ54">
        <v>3.0806433351193228</v>
      </c>
      <c r="BR54">
        <v>5.0992956125029254</v>
      </c>
      <c r="BS54">
        <v>2.3353401112251371</v>
      </c>
      <c r="BT54">
        <v>4.1624344092503867</v>
      </c>
      <c r="BU54">
        <v>0.19862825192057587</v>
      </c>
      <c r="BV54">
        <v>0</v>
      </c>
      <c r="BW54">
        <v>2.1777407534069468E-2</v>
      </c>
      <c r="BX54">
        <v>0.14054348294518537</v>
      </c>
      <c r="BY54">
        <v>0.36512742336261522</v>
      </c>
      <c r="BZ54">
        <v>0.77453709414442196</v>
      </c>
      <c r="CA54">
        <v>0</v>
      </c>
      <c r="CB54">
        <v>0</v>
      </c>
      <c r="CC54">
        <v>0.35966698215150683</v>
      </c>
      <c r="CD54">
        <v>0.45771926866308588</v>
      </c>
      <c r="CE54">
        <v>0.34264558600120804</v>
      </c>
      <c r="CF54">
        <v>0.56234283701325682</v>
      </c>
      <c r="CG54">
        <v>10.941372329748347</v>
      </c>
      <c r="CH54">
        <v>37.300468464141439</v>
      </c>
      <c r="CI54">
        <v>2.2815445541670436</v>
      </c>
      <c r="CJ54">
        <v>0.23642676766003765</v>
      </c>
      <c r="CK54">
        <v>0</v>
      </c>
      <c r="CL54">
        <v>0</v>
      </c>
      <c r="CM54">
        <v>4.4753224999562712E-2</v>
      </c>
      <c r="CN54">
        <v>0.21422329937229381</v>
      </c>
      <c r="CO54">
        <v>0.12783539295148422</v>
      </c>
      <c r="CP54">
        <v>0.47601236121331647</v>
      </c>
      <c r="CQ54">
        <v>0</v>
      </c>
      <c r="CR54">
        <v>0</v>
      </c>
      <c r="CS54">
        <v>0</v>
      </c>
      <c r="CT54">
        <v>1.2788147749465696E-2</v>
      </c>
      <c r="CU54">
        <v>4.1571349254060364E-2</v>
      </c>
      <c r="CV54">
        <v>0</v>
      </c>
      <c r="CW54">
        <v>4.8896066273737271E-2</v>
      </c>
      <c r="CX54">
        <v>0.12538194715855946</v>
      </c>
      <c r="CY54">
        <v>1.4584988531962935</v>
      </c>
      <c r="CZ54">
        <v>5.8501319967939516</v>
      </c>
      <c r="DA54">
        <v>0.4357175751111157</v>
      </c>
      <c r="DB54">
        <v>0.2287372619343235</v>
      </c>
      <c r="DC54">
        <v>2.2979186364392886E-2</v>
      </c>
      <c r="DD54">
        <v>2.3768486882585212E-2</v>
      </c>
      <c r="DE54">
        <v>0.193442246380782</v>
      </c>
      <c r="DF54">
        <v>0.57044862836398424</v>
      </c>
      <c r="DG54">
        <v>6.8462052994804262E-2</v>
      </c>
      <c r="DH54">
        <v>0</v>
      </c>
      <c r="DI54">
        <v>0.22642023649936213</v>
      </c>
      <c r="DJ54">
        <v>0.61954921420397691</v>
      </c>
      <c r="DK54">
        <v>0</v>
      </c>
      <c r="DL54">
        <v>0</v>
      </c>
      <c r="DM54">
        <v>0</v>
      </c>
      <c r="DN54">
        <v>0.42624085861964273</v>
      </c>
      <c r="DO54">
        <v>8.2804560835854732E-2</v>
      </c>
      <c r="DP54">
        <v>9.9083484158386789E-2</v>
      </c>
      <c r="DQ54">
        <v>1.9678289389538285E-2</v>
      </c>
      <c r="DR54">
        <v>2.0023977486915121E-2</v>
      </c>
      <c r="DS54">
        <v>0</v>
      </c>
      <c r="DT54">
        <v>0</v>
      </c>
      <c r="DU54">
        <v>0</v>
      </c>
      <c r="DV54">
        <v>0</v>
      </c>
      <c r="DW54">
        <v>0.3808976725239685</v>
      </c>
      <c r="DX54">
        <v>1.6005901713866602</v>
      </c>
      <c r="DY54">
        <v>0.11773400173028334</v>
      </c>
      <c r="DZ54">
        <v>0</v>
      </c>
      <c r="EA54">
        <v>0.19432577022757491</v>
      </c>
      <c r="EB54">
        <v>0.53421770223543608</v>
      </c>
      <c r="EC54">
        <v>0.17933518025656783</v>
      </c>
      <c r="ED54">
        <v>0.86040957985596378</v>
      </c>
      <c r="EE54">
        <v>0.1376868976701465</v>
      </c>
      <c r="EF54">
        <v>0.18798786839755829</v>
      </c>
      <c r="EG54">
        <v>1.2977957162334068E-2</v>
      </c>
      <c r="EH54">
        <v>0</v>
      </c>
      <c r="EI54">
        <v>0</v>
      </c>
      <c r="EJ54">
        <v>0</v>
      </c>
      <c r="EK54">
        <v>0</v>
      </c>
      <c r="EL54">
        <v>3.1191610371496068E-2</v>
      </c>
      <c r="EM54">
        <v>0</v>
      </c>
      <c r="EN54">
        <v>0</v>
      </c>
      <c r="EO54">
        <v>3.7314712898767325E-3</v>
      </c>
      <c r="EP54">
        <v>2.8464228762593417E-2</v>
      </c>
      <c r="EQ54">
        <v>2.0886646928656275E-2</v>
      </c>
      <c r="ER54">
        <v>7.1619454747772093E-2</v>
      </c>
      <c r="ES54">
        <v>3.4924350507351584E-2</v>
      </c>
      <c r="ET54">
        <v>7.118636639632292E-2</v>
      </c>
      <c r="EU54">
        <v>0.32427907072445133</v>
      </c>
      <c r="EV54">
        <v>0.55041917192011403</v>
      </c>
      <c r="EW54">
        <v>4.6633804392733957E-2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6.8411457868132334E-3</v>
      </c>
      <c r="FE54">
        <v>7.2512343984787064E-2</v>
      </c>
      <c r="FF54">
        <v>0.137392529259379</v>
      </c>
      <c r="FG54">
        <v>3.23876402611257E-2</v>
      </c>
      <c r="FH54">
        <v>4.5904769794900824E-2</v>
      </c>
      <c r="FI54">
        <v>2.5550767902079146E-2</v>
      </c>
      <c r="FJ54">
        <v>4.8995051941421397E-2</v>
      </c>
      <c r="FK54">
        <v>2.2337883221410833E-3</v>
      </c>
      <c r="FL54">
        <v>0</v>
      </c>
      <c r="FM54">
        <v>0.74699315294519109</v>
      </c>
      <c r="FN54">
        <v>1.3633802066997236</v>
      </c>
      <c r="FO54">
        <v>0.17745314042445773</v>
      </c>
      <c r="FP54">
        <v>2.6970093308645832E-2</v>
      </c>
      <c r="FQ54">
        <v>6.5779924249814645E-3</v>
      </c>
      <c r="FR54">
        <v>2.4147823023631752E-3</v>
      </c>
      <c r="FS54">
        <v>0</v>
      </c>
      <c r="FT54">
        <v>0</v>
      </c>
      <c r="FU54">
        <v>4.4839778096532629E-3</v>
      </c>
      <c r="FV54">
        <v>0.15130663123902158</v>
      </c>
      <c r="FW54">
        <v>0.55224796898681494</v>
      </c>
      <c r="FX54">
        <v>0.53513422759951712</v>
      </c>
      <c r="FY54">
        <v>6.4232472825542924E-2</v>
      </c>
      <c r="FZ54">
        <v>1.0704324393106774E-2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4.6687152240545211E-2</v>
      </c>
      <c r="GG54">
        <v>8.5503729332672938E-3</v>
      </c>
      <c r="GH54">
        <v>0</v>
      </c>
      <c r="GI54">
        <v>3.8726793904174657E-3</v>
      </c>
      <c r="GJ54">
        <v>5.2563996121554137E-2</v>
      </c>
      <c r="GK54">
        <v>4.5751732483338851E-2</v>
      </c>
      <c r="GL54">
        <v>0.14836524360801015</v>
      </c>
      <c r="GM54">
        <v>6.0340689076555072E-3</v>
      </c>
      <c r="GN54">
        <v>0</v>
      </c>
      <c r="GO54">
        <v>0.16171780476028663</v>
      </c>
      <c r="GP54">
        <v>0.29952686995821703</v>
      </c>
      <c r="GQ54">
        <v>8.806121319186104E-2</v>
      </c>
      <c r="GR54">
        <v>3.5627910127933725E-2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8.8834254773223681E-2</v>
      </c>
      <c r="GZ54">
        <v>0.15951772933899849</v>
      </c>
      <c r="HA54">
        <v>3.39069999615004E-2</v>
      </c>
      <c r="HB54">
        <v>6.2472435847505225E-2</v>
      </c>
      <c r="HC54">
        <v>3.2644857159538254E-3</v>
      </c>
      <c r="HD54">
        <v>8.9536692485208429E-6</v>
      </c>
      <c r="HE54">
        <v>4.3512757955187983E-2</v>
      </c>
      <c r="HF54">
        <v>0.10035716194008992</v>
      </c>
      <c r="HG54">
        <v>4.9717425206027989E-2</v>
      </c>
      <c r="HH54">
        <v>7.7541435753734331E-2</v>
      </c>
      <c r="HI54">
        <v>0</v>
      </c>
      <c r="HJ54">
        <v>0</v>
      </c>
      <c r="HK54">
        <v>0</v>
      </c>
      <c r="HL54">
        <v>0</v>
      </c>
      <c r="HM54">
        <v>1.034875497179763E-2</v>
      </c>
      <c r="HN54">
        <v>3.0403925656618848E-2</v>
      </c>
      <c r="HO54">
        <v>0</v>
      </c>
      <c r="HP54">
        <v>4.2628829544945753E-3</v>
      </c>
      <c r="HQ54">
        <v>0.25549707972686875</v>
      </c>
      <c r="HR54">
        <v>0.38690522731529309</v>
      </c>
      <c r="HS54">
        <v>7.9572839309823964E-2</v>
      </c>
      <c r="HT54">
        <v>1.9244021037842569E-2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3.2019550032231038E-2</v>
      </c>
      <c r="IH54">
        <v>8.1155682526248343E-2</v>
      </c>
      <c r="II54">
        <v>9.7768772962417538E-2</v>
      </c>
      <c r="IJ54">
        <v>0.16896424776942437</v>
      </c>
      <c r="IK54">
        <v>6.5946071074398982E-2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2.8649696596603933E-3</v>
      </c>
      <c r="IT54">
        <v>8.9623740659553006E-3</v>
      </c>
      <c r="IU54">
        <v>4.9418227760360048E-3</v>
      </c>
      <c r="IV54">
        <v>1.6937328307021715E-2</v>
      </c>
      <c r="IW54">
        <v>1.434824035925869E-2</v>
      </c>
      <c r="IX54">
        <v>5.6021337914469171E-3</v>
      </c>
      <c r="IY54">
        <v>5.2982314301523947E-2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4.1093526518898814E-4</v>
      </c>
      <c r="JL54">
        <v>2.4676045967133412E-2</v>
      </c>
      <c r="JM54">
        <v>0.20375587919813279</v>
      </c>
      <c r="JN54">
        <v>0.4935959744558483</v>
      </c>
      <c r="JO54" s="7">
        <v>1</v>
      </c>
      <c r="JP54">
        <v>0</v>
      </c>
      <c r="JQ54">
        <v>0</v>
      </c>
      <c r="JR54">
        <v>0</v>
      </c>
      <c r="JS54">
        <v>0</v>
      </c>
      <c r="JT54">
        <v>1</v>
      </c>
      <c r="JU54">
        <v>0</v>
      </c>
      <c r="JV54" s="4">
        <v>0</v>
      </c>
    </row>
    <row r="55" spans="1:282" x14ac:dyDescent="0.25">
      <c r="A55" s="10" t="s">
        <v>102</v>
      </c>
      <c r="B55" s="7">
        <v>7</v>
      </c>
      <c r="C55" t="s">
        <v>55</v>
      </c>
      <c r="D55" s="13" t="s">
        <v>58</v>
      </c>
      <c r="E55">
        <v>0</v>
      </c>
      <c r="F55">
        <v>0</v>
      </c>
      <c r="G55">
        <v>1.3608029397994104</v>
      </c>
      <c r="H55">
        <v>13.219016483178716</v>
      </c>
      <c r="I55">
        <v>0</v>
      </c>
      <c r="J55">
        <v>0.1299751196019697</v>
      </c>
      <c r="K55">
        <v>1.6630119052072018E-3</v>
      </c>
      <c r="L55">
        <v>4.2199021929641777E-2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2.8302307267655946</v>
      </c>
      <c r="T55">
        <v>9.5901015553973821</v>
      </c>
      <c r="U55">
        <v>19.836263401779416</v>
      </c>
      <c r="V55">
        <v>63.967871582041184</v>
      </c>
      <c r="W55">
        <v>6.3661542216806435</v>
      </c>
      <c r="X55">
        <v>0.34853246948812971</v>
      </c>
      <c r="Y55">
        <v>7.7204095484530458E-2</v>
      </c>
      <c r="Z55">
        <v>0</v>
      </c>
      <c r="AA55">
        <v>0</v>
      </c>
      <c r="AB55">
        <v>0</v>
      </c>
      <c r="AC55">
        <v>1.452819400133492</v>
      </c>
      <c r="AD55">
        <v>5.8365965263802453</v>
      </c>
      <c r="AE55">
        <v>0.54923355276089159</v>
      </c>
      <c r="AF55">
        <v>0.96994872509359598</v>
      </c>
      <c r="AG55">
        <v>0</v>
      </c>
      <c r="AH55">
        <v>0</v>
      </c>
      <c r="AI55">
        <v>2.354845915197513</v>
      </c>
      <c r="AJ55">
        <v>1.5132983655354679</v>
      </c>
      <c r="AK55">
        <v>0.71715621840617172</v>
      </c>
      <c r="AL55">
        <v>0.88480397484649276</v>
      </c>
      <c r="AM55">
        <v>25.938551286011361</v>
      </c>
      <c r="AN55">
        <v>99.999999999999986</v>
      </c>
      <c r="AO55">
        <v>3.9408755268339717</v>
      </c>
      <c r="AP55">
        <v>1.1336927847772276</v>
      </c>
      <c r="AQ55">
        <v>4.4167044870703371</v>
      </c>
      <c r="AR55">
        <v>12.031105909305415</v>
      </c>
      <c r="AS55">
        <v>1.0389569203785598</v>
      </c>
      <c r="AT55">
        <v>1.6973180901433214</v>
      </c>
      <c r="AU55">
        <v>1.4220389258583017</v>
      </c>
      <c r="AV55">
        <v>2.5636648349638316</v>
      </c>
      <c r="AW55">
        <v>1.4306986070666667</v>
      </c>
      <c r="AX55">
        <v>3.7022330633565566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1.9438817412034444</v>
      </c>
      <c r="BF55">
        <v>5.6066149445874078</v>
      </c>
      <c r="BG55">
        <v>0.47554412650611516</v>
      </c>
      <c r="BH55">
        <v>3.2800743311881778E-2</v>
      </c>
      <c r="BI55">
        <v>0.49761671899216026</v>
      </c>
      <c r="BJ55">
        <v>0.4379867340174276</v>
      </c>
      <c r="BK55">
        <v>1.1249927049542872</v>
      </c>
      <c r="BL55">
        <v>2.5522587414101015</v>
      </c>
      <c r="BM55">
        <v>0</v>
      </c>
      <c r="BN55">
        <v>0</v>
      </c>
      <c r="BO55">
        <v>6.2511789146135044</v>
      </c>
      <c r="BP55">
        <v>20.153774619500737</v>
      </c>
      <c r="BQ55">
        <v>5.6419651388907939</v>
      </c>
      <c r="BR55">
        <v>11.676686709187589</v>
      </c>
      <c r="BS55">
        <v>3.8384350082381511</v>
      </c>
      <c r="BT55">
        <v>7.2332931711390591</v>
      </c>
      <c r="BU55">
        <v>0.38959415272049069</v>
      </c>
      <c r="BV55">
        <v>0</v>
      </c>
      <c r="BW55">
        <v>0</v>
      </c>
      <c r="BX55">
        <v>0.17201602019002579</v>
      </c>
      <c r="BY55">
        <v>0.70526042039428882</v>
      </c>
      <c r="BZ55">
        <v>1.6666291043758785</v>
      </c>
      <c r="CA55">
        <v>0.95005441588365236</v>
      </c>
      <c r="CB55">
        <v>3.3088464878867234</v>
      </c>
      <c r="CC55">
        <v>0.90455567656923808</v>
      </c>
      <c r="CD55">
        <v>0.81857938939611674</v>
      </c>
      <c r="CE55">
        <v>0.52558574844642703</v>
      </c>
      <c r="CF55">
        <v>1.1523227563701095</v>
      </c>
      <c r="CG55">
        <v>13.08884900599373</v>
      </c>
      <c r="CH55">
        <v>45.310069140885453</v>
      </c>
      <c r="CI55">
        <v>2.8313497355890425</v>
      </c>
      <c r="CJ55">
        <v>0.37230956406276583</v>
      </c>
      <c r="CK55">
        <v>9.8127165516258733E-2</v>
      </c>
      <c r="CL55">
        <v>0.10163396504798285</v>
      </c>
      <c r="CM55">
        <v>5.8535453890462358E-2</v>
      </c>
      <c r="CN55">
        <v>0.31248843554610656</v>
      </c>
      <c r="CO55">
        <v>0.11703335109828517</v>
      </c>
      <c r="CP55">
        <v>0.58061604842862347</v>
      </c>
      <c r="CQ55">
        <v>2.9539617440984076E-2</v>
      </c>
      <c r="CR55">
        <v>0.62829417770228346</v>
      </c>
      <c r="CS55">
        <v>4.1106947780428685E-2</v>
      </c>
      <c r="CT55">
        <v>8.7308010159338936E-2</v>
      </c>
      <c r="CU55">
        <v>0.13691989679149605</v>
      </c>
      <c r="CV55">
        <v>0.15722947735253526</v>
      </c>
      <c r="CW55">
        <v>9.5094630999678076E-2</v>
      </c>
      <c r="CX55">
        <v>0.19482385772752056</v>
      </c>
      <c r="CY55">
        <v>1.3926459559086062</v>
      </c>
      <c r="CZ55">
        <v>5.4033682464423798</v>
      </c>
      <c r="DA55">
        <v>0.47425519354386597</v>
      </c>
      <c r="DB55">
        <v>0.36303381403109219</v>
      </c>
      <c r="DC55">
        <v>8.7637482814593937E-2</v>
      </c>
      <c r="DD55">
        <v>0.1871929525554884</v>
      </c>
      <c r="DE55">
        <v>0.37733661408745328</v>
      </c>
      <c r="DF55">
        <v>1.2970619607549374</v>
      </c>
      <c r="DG55">
        <v>0.22752672508170041</v>
      </c>
      <c r="DH55">
        <v>7.8616952771535298E-2</v>
      </c>
      <c r="DI55">
        <v>0.55307524338010627</v>
      </c>
      <c r="DJ55">
        <v>1.3207750619213179</v>
      </c>
      <c r="DK55">
        <v>0</v>
      </c>
      <c r="DL55">
        <v>0</v>
      </c>
      <c r="DM55">
        <v>0.39810810381766459</v>
      </c>
      <c r="DN55">
        <v>1.0815468729405733</v>
      </c>
      <c r="DO55">
        <v>0.17441352752006786</v>
      </c>
      <c r="DP55">
        <v>0.2176331232268835</v>
      </c>
      <c r="DQ55">
        <v>6.5875720064053109E-2</v>
      </c>
      <c r="DR55">
        <v>0.16923221943074321</v>
      </c>
      <c r="DS55">
        <v>0</v>
      </c>
      <c r="DT55">
        <v>0</v>
      </c>
      <c r="DU55">
        <v>0</v>
      </c>
      <c r="DV55">
        <v>0</v>
      </c>
      <c r="DW55">
        <v>0.58168519654663331</v>
      </c>
      <c r="DX55">
        <v>2.0744181844041929</v>
      </c>
      <c r="DY55">
        <v>0.21341358704423088</v>
      </c>
      <c r="DZ55">
        <v>4.3014566879141181E-2</v>
      </c>
      <c r="EA55">
        <v>0.53489076969742788</v>
      </c>
      <c r="EB55">
        <v>1.6405813183571887</v>
      </c>
      <c r="EC55">
        <v>1.798504099888097</v>
      </c>
      <c r="ED55">
        <v>1.5972080621231945</v>
      </c>
      <c r="EE55">
        <v>0.35210907183302792</v>
      </c>
      <c r="EF55">
        <v>0.38741786902334985</v>
      </c>
      <c r="EG55">
        <v>0.12023596980739346</v>
      </c>
      <c r="EH55">
        <v>6.3475723373219883E-2</v>
      </c>
      <c r="EI55">
        <v>0</v>
      </c>
      <c r="EJ55">
        <v>0</v>
      </c>
      <c r="EK55">
        <v>0</v>
      </c>
      <c r="EL55">
        <v>0.13851765008472544</v>
      </c>
      <c r="EM55">
        <v>0</v>
      </c>
      <c r="EN55">
        <v>0</v>
      </c>
      <c r="EO55">
        <v>2.315444260171344E-2</v>
      </c>
      <c r="EP55">
        <v>0.10877827915968975</v>
      </c>
      <c r="EQ55">
        <v>4.2649277607698585E-2</v>
      </c>
      <c r="ER55">
        <v>0.13329270147769889</v>
      </c>
      <c r="ES55">
        <v>7.0457700668738521E-2</v>
      </c>
      <c r="ET55">
        <v>0.15940544264721263</v>
      </c>
      <c r="EU55">
        <v>0.56904882282065516</v>
      </c>
      <c r="EV55">
        <v>0.9367581459690858</v>
      </c>
      <c r="EW55">
        <v>0.10958251733467184</v>
      </c>
      <c r="EX55">
        <v>1.0071992356771826E-2</v>
      </c>
      <c r="EY55">
        <v>0</v>
      </c>
      <c r="EZ55">
        <v>3.0958403353590729E-2</v>
      </c>
      <c r="FA55">
        <v>0</v>
      </c>
      <c r="FB55">
        <v>2.2361714771961687E-2</v>
      </c>
      <c r="FC55">
        <v>2.3224673027771738E-2</v>
      </c>
      <c r="FD55">
        <v>3.8926681449763391E-2</v>
      </c>
      <c r="FE55">
        <v>0.17087436423190883</v>
      </c>
      <c r="FF55">
        <v>0.22165729021675737</v>
      </c>
      <c r="FG55">
        <v>6.5538249130941958E-2</v>
      </c>
      <c r="FH55">
        <v>9.615972032458428E-2</v>
      </c>
      <c r="FI55">
        <v>4.527857727653422E-2</v>
      </c>
      <c r="FJ55">
        <v>0.11443552842456475</v>
      </c>
      <c r="FK55">
        <v>1.3780500980064257E-2</v>
      </c>
      <c r="FL55">
        <v>2.6471078295156401E-2</v>
      </c>
      <c r="FM55">
        <v>1.2155129675214846</v>
      </c>
      <c r="FN55">
        <v>2.1907763485980567</v>
      </c>
      <c r="FO55">
        <v>0.34074694721469706</v>
      </c>
      <c r="FP55">
        <v>8.7029897738614664E-2</v>
      </c>
      <c r="FQ55">
        <v>0.24978658256614067</v>
      </c>
      <c r="FR55">
        <v>4.547795510298281E-2</v>
      </c>
      <c r="FS55">
        <v>3.5191162947433893E-2</v>
      </c>
      <c r="FT55">
        <v>7.857942341904996E-4</v>
      </c>
      <c r="FU55">
        <v>2.9060680755061144E-2</v>
      </c>
      <c r="FV55">
        <v>0.30289642596201477</v>
      </c>
      <c r="FW55">
        <v>1.0226266019667904</v>
      </c>
      <c r="FX55">
        <v>0.97954870834736074</v>
      </c>
      <c r="FY55">
        <v>0.14476647035155077</v>
      </c>
      <c r="FZ55">
        <v>3.2958844552870181E-2</v>
      </c>
      <c r="GA55">
        <v>0</v>
      </c>
      <c r="GB55">
        <v>3.6077264748743841E-3</v>
      </c>
      <c r="GC55">
        <v>0</v>
      </c>
      <c r="GD55">
        <v>0</v>
      </c>
      <c r="GE55">
        <v>5.5394132585147842E-3</v>
      </c>
      <c r="GF55">
        <v>8.6982560715210544E-2</v>
      </c>
      <c r="GG55">
        <v>7.3173662352027158E-2</v>
      </c>
      <c r="GH55">
        <v>0</v>
      </c>
      <c r="GI55">
        <v>4.1724630238652183E-3</v>
      </c>
      <c r="GJ55">
        <v>2.1200177692908592E-2</v>
      </c>
      <c r="GK55">
        <v>6.6309235557817828E-2</v>
      </c>
      <c r="GL55">
        <v>0.24086177849160398</v>
      </c>
      <c r="GM55">
        <v>2.4969702382648763E-2</v>
      </c>
      <c r="GN55">
        <v>0</v>
      </c>
      <c r="GO55">
        <v>0.21222110806853711</v>
      </c>
      <c r="GP55">
        <v>0.35848610747224913</v>
      </c>
      <c r="GQ55">
        <v>8.9090614215791661E-2</v>
      </c>
      <c r="GR55">
        <v>3.0925488018995136E-2</v>
      </c>
      <c r="GS55">
        <v>7.4213104951264593E-3</v>
      </c>
      <c r="GT55">
        <v>8.0327140454661532E-3</v>
      </c>
      <c r="GU55">
        <v>0</v>
      </c>
      <c r="GV55">
        <v>0</v>
      </c>
      <c r="GW55">
        <v>0</v>
      </c>
      <c r="GX55">
        <v>5.6247168931261244E-3</v>
      </c>
      <c r="GY55">
        <v>0.17966799695738461</v>
      </c>
      <c r="GZ55">
        <v>0.35719899715022002</v>
      </c>
      <c r="HA55">
        <v>6.1024068560388466E-2</v>
      </c>
      <c r="HB55">
        <v>7.8958916367594584E-2</v>
      </c>
      <c r="HC55">
        <v>1.58986967984493E-2</v>
      </c>
      <c r="HD55">
        <v>3.2641537522317583E-2</v>
      </c>
      <c r="HE55">
        <v>6.1043750493698971E-2</v>
      </c>
      <c r="HF55">
        <v>0.13417696448407634</v>
      </c>
      <c r="HG55">
        <v>7.9630305528923376E-2</v>
      </c>
      <c r="HH55">
        <v>0.15840681301745341</v>
      </c>
      <c r="HI55">
        <v>2.2804455810130637E-2</v>
      </c>
      <c r="HJ55">
        <v>0</v>
      </c>
      <c r="HK55">
        <v>0</v>
      </c>
      <c r="HL55">
        <v>0</v>
      </c>
      <c r="HM55">
        <v>3.0877677145780408E-2</v>
      </c>
      <c r="HN55">
        <v>7.9757941778210426E-2</v>
      </c>
      <c r="HO55">
        <v>7.8183719438370096E-3</v>
      </c>
      <c r="HP55">
        <v>7.0854266414156736E-2</v>
      </c>
      <c r="HQ55">
        <v>0.58301692589472531</v>
      </c>
      <c r="HR55">
        <v>0.82088681225915117</v>
      </c>
      <c r="HS55">
        <v>0.13701838545766376</v>
      </c>
      <c r="HT55">
        <v>4.5101895562074001E-2</v>
      </c>
      <c r="HU55">
        <v>7.8694362150490121E-3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7.2105553564947948E-4</v>
      </c>
      <c r="ID55">
        <v>0</v>
      </c>
      <c r="IE55">
        <v>0</v>
      </c>
      <c r="IF55">
        <v>0</v>
      </c>
      <c r="IG55">
        <v>3.1814972700575088E-2</v>
      </c>
      <c r="IH55">
        <v>9.8877944058026149E-2</v>
      </c>
      <c r="II55">
        <v>0.10023288084802151</v>
      </c>
      <c r="IJ55">
        <v>0.18707984001387104</v>
      </c>
      <c r="IK55">
        <v>7.2440365241925264E-2</v>
      </c>
      <c r="IL55">
        <v>0</v>
      </c>
      <c r="IM55">
        <v>8.7519637879278789E-3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3.9803810500467149E-2</v>
      </c>
      <c r="IT55">
        <v>0.11037032282972521</v>
      </c>
      <c r="IU55">
        <v>8.6953169150935719E-3</v>
      </c>
      <c r="IV55">
        <v>0</v>
      </c>
      <c r="IW55">
        <v>0</v>
      </c>
      <c r="IX55">
        <v>0</v>
      </c>
      <c r="IY55">
        <v>6.8504007173625495E-2</v>
      </c>
      <c r="IZ55">
        <v>0</v>
      </c>
      <c r="JA55">
        <v>0</v>
      </c>
      <c r="JB55">
        <v>2.0208613544112932E-2</v>
      </c>
      <c r="JC55">
        <v>1.1347301149325557E-3</v>
      </c>
      <c r="JD55">
        <v>0</v>
      </c>
      <c r="JE55">
        <v>0</v>
      </c>
      <c r="JF55">
        <v>0</v>
      </c>
      <c r="JG55">
        <v>0</v>
      </c>
      <c r="JH55">
        <v>1.2924357181254759E-3</v>
      </c>
      <c r="JI55">
        <v>0</v>
      </c>
      <c r="JJ55">
        <v>0</v>
      </c>
      <c r="JK55">
        <v>0</v>
      </c>
      <c r="JL55">
        <v>1.9464823636370036E-2</v>
      </c>
      <c r="JM55">
        <v>0.20564168459306167</v>
      </c>
      <c r="JN55">
        <v>0.56628489639609503</v>
      </c>
      <c r="JO55" s="7">
        <v>1</v>
      </c>
      <c r="JP55">
        <v>0</v>
      </c>
      <c r="JQ55">
        <v>0</v>
      </c>
      <c r="JR55">
        <v>0</v>
      </c>
      <c r="JS55">
        <v>0</v>
      </c>
      <c r="JT55">
        <v>1</v>
      </c>
      <c r="JU55">
        <v>0</v>
      </c>
      <c r="JV55" s="4">
        <v>0</v>
      </c>
    </row>
    <row r="56" spans="1:282" x14ac:dyDescent="0.25">
      <c r="A56" s="10" t="s">
        <v>103</v>
      </c>
      <c r="B56" s="7">
        <v>7</v>
      </c>
      <c r="C56" t="s">
        <v>55</v>
      </c>
      <c r="D56" s="13" t="s">
        <v>58</v>
      </c>
      <c r="E56">
        <v>0</v>
      </c>
      <c r="F56">
        <v>0</v>
      </c>
      <c r="G56">
        <v>1.5421227085536109</v>
      </c>
      <c r="H56">
        <v>14.616865889559373</v>
      </c>
      <c r="I56">
        <v>0</v>
      </c>
      <c r="J56">
        <v>0.13823634248933722</v>
      </c>
      <c r="K56">
        <v>3.1317887394618658E-3</v>
      </c>
      <c r="L56">
        <v>3.3421242934623251E-2</v>
      </c>
      <c r="M56">
        <v>0</v>
      </c>
      <c r="N56">
        <v>0</v>
      </c>
      <c r="O56">
        <v>0</v>
      </c>
      <c r="P56">
        <v>0</v>
      </c>
      <c r="Q56">
        <v>0</v>
      </c>
      <c r="R56">
        <v>0.57907584605499907</v>
      </c>
      <c r="S56">
        <v>2.7606170136156374</v>
      </c>
      <c r="T56">
        <v>9.9533184062213476</v>
      </c>
      <c r="U56">
        <v>20.414517809091048</v>
      </c>
      <c r="V56">
        <v>53.953148930747936</v>
      </c>
      <c r="W56">
        <v>5.5091362423776316</v>
      </c>
      <c r="X56">
        <v>0.294921177875278</v>
      </c>
      <c r="Y56">
        <v>6.0129261298231568E-2</v>
      </c>
      <c r="Z56">
        <v>0</v>
      </c>
      <c r="AA56">
        <v>0</v>
      </c>
      <c r="AB56">
        <v>0</v>
      </c>
      <c r="AC56">
        <v>1.2803423275544998</v>
      </c>
      <c r="AD56">
        <v>5.4585914540419118</v>
      </c>
      <c r="AE56">
        <v>0.40226417523131658</v>
      </c>
      <c r="AF56">
        <v>0.46852001942418814</v>
      </c>
      <c r="AG56">
        <v>0</v>
      </c>
      <c r="AH56">
        <v>0</v>
      </c>
      <c r="AI56">
        <v>2.1892266058708723</v>
      </c>
      <c r="AJ56">
        <v>1.7817977416735147</v>
      </c>
      <c r="AK56">
        <v>0.48114314351857473</v>
      </c>
      <c r="AL56">
        <v>0.69767923485399808</v>
      </c>
      <c r="AM56">
        <v>27.150942715817315</v>
      </c>
      <c r="AN56">
        <v>100.00000000000001</v>
      </c>
      <c r="AO56">
        <v>3.879007689500209</v>
      </c>
      <c r="AP56">
        <v>0.74193767724243576</v>
      </c>
      <c r="AQ56">
        <v>3.6479878644746844</v>
      </c>
      <c r="AR56">
        <v>10.576804820433876</v>
      </c>
      <c r="AS56">
        <v>0.73484060097091841</v>
      </c>
      <c r="AT56">
        <v>1.1402163669767376</v>
      </c>
      <c r="AU56">
        <v>1.1473647788275594</v>
      </c>
      <c r="AV56">
        <v>2.1663236264020278</v>
      </c>
      <c r="AW56">
        <v>1.0336207559951154</v>
      </c>
      <c r="AX56">
        <v>2.8904957266686488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1.4558594851874869</v>
      </c>
      <c r="BF56">
        <v>4.2966671719276324</v>
      </c>
      <c r="BG56">
        <v>0.27136689143675263</v>
      </c>
      <c r="BH56">
        <v>0</v>
      </c>
      <c r="BI56">
        <v>0.33767855602785213</v>
      </c>
      <c r="BJ56">
        <v>0.32629296055253004</v>
      </c>
      <c r="BK56">
        <v>0.8779581148566441</v>
      </c>
      <c r="BL56">
        <v>2.214357669969425</v>
      </c>
      <c r="BM56">
        <v>0</v>
      </c>
      <c r="BN56">
        <v>0</v>
      </c>
      <c r="BO56">
        <v>4.4493842845709572</v>
      </c>
      <c r="BP56">
        <v>15.238786393144698</v>
      </c>
      <c r="BQ56">
        <v>4.6640065164011526</v>
      </c>
      <c r="BR56">
        <v>9.9459584378868104</v>
      </c>
      <c r="BS56">
        <v>3.2612621589706356</v>
      </c>
      <c r="BT56">
        <v>6.1486480717740957</v>
      </c>
      <c r="BU56">
        <v>0.32458750205282211</v>
      </c>
      <c r="BV56">
        <v>0</v>
      </c>
      <c r="BW56">
        <v>0</v>
      </c>
      <c r="BX56">
        <v>0.13836114620146037</v>
      </c>
      <c r="BY56">
        <v>0.55682537959438705</v>
      </c>
      <c r="BZ56">
        <v>1.4384996372742835</v>
      </c>
      <c r="CA56">
        <v>0.63032891818383552</v>
      </c>
      <c r="CB56">
        <v>2.4096383647302733</v>
      </c>
      <c r="CC56">
        <v>0.66331426164611318</v>
      </c>
      <c r="CD56">
        <v>0.61682251330480675</v>
      </c>
      <c r="CE56">
        <v>0.28729399872997524</v>
      </c>
      <c r="CF56">
        <v>0.75005833077475204</v>
      </c>
      <c r="CG56">
        <v>10.185936672336315</v>
      </c>
      <c r="CH56">
        <v>36.586944321158228</v>
      </c>
      <c r="CI56">
        <v>2.2396820640968014</v>
      </c>
      <c r="CJ56">
        <v>0.28386767311092725</v>
      </c>
      <c r="CK56">
        <v>7.7801895017379968E-2</v>
      </c>
      <c r="CL56">
        <v>8.0908788630076278E-2</v>
      </c>
      <c r="CM56">
        <v>3.4131758480961373E-2</v>
      </c>
      <c r="CN56">
        <v>0.17965838408839155</v>
      </c>
      <c r="CO56">
        <v>0.10118375737489607</v>
      </c>
      <c r="CP56">
        <v>0.57939122017897349</v>
      </c>
      <c r="CQ56">
        <v>0</v>
      </c>
      <c r="CR56">
        <v>0.14130479529842752</v>
      </c>
      <c r="CS56">
        <v>1.3424001720076396E-2</v>
      </c>
      <c r="CT56">
        <v>6.5069425079839122E-2</v>
      </c>
      <c r="CU56">
        <v>9.050582759402695E-2</v>
      </c>
      <c r="CV56">
        <v>8.6788396117928421E-2</v>
      </c>
      <c r="CW56">
        <v>4.4520509294572796E-2</v>
      </c>
      <c r="CX56">
        <v>0.12115755060930219</v>
      </c>
      <c r="CY56">
        <v>1.192152327549914</v>
      </c>
      <c r="CZ56">
        <v>4.8693464962742388</v>
      </c>
      <c r="DA56">
        <v>0.36967648533381448</v>
      </c>
      <c r="DB56">
        <v>0.24766599374339651</v>
      </c>
      <c r="DC56">
        <v>5.5364322219931462E-2</v>
      </c>
      <c r="DD56">
        <v>0.11908994173760391</v>
      </c>
      <c r="DE56">
        <v>0.28047554047804513</v>
      </c>
      <c r="DF56">
        <v>0.88658793116345369</v>
      </c>
      <c r="DG56">
        <v>0.15675640700597002</v>
      </c>
      <c r="DH56">
        <v>2.7896728411676796E-2</v>
      </c>
      <c r="DI56">
        <v>0.37648773217546472</v>
      </c>
      <c r="DJ56">
        <v>0.99574195691387957</v>
      </c>
      <c r="DK56">
        <v>0</v>
      </c>
      <c r="DL56">
        <v>0</v>
      </c>
      <c r="DM56">
        <v>0.23821466208803035</v>
      </c>
      <c r="DN56">
        <v>0.81037184635502402</v>
      </c>
      <c r="DO56">
        <v>0.10731929903146055</v>
      </c>
      <c r="DP56">
        <v>0.12962524156104882</v>
      </c>
      <c r="DQ56">
        <v>7.0276554902201985E-2</v>
      </c>
      <c r="DR56">
        <v>0.14871877837287589</v>
      </c>
      <c r="DS56">
        <v>0</v>
      </c>
      <c r="DT56">
        <v>0</v>
      </c>
      <c r="DU56">
        <v>0</v>
      </c>
      <c r="DV56">
        <v>0</v>
      </c>
      <c r="DW56">
        <v>0.42324820851537542</v>
      </c>
      <c r="DX56">
        <v>1.6492606804534571</v>
      </c>
      <c r="DY56">
        <v>0.11132203797583175</v>
      </c>
      <c r="DZ56">
        <v>5.0671976903476246E-2</v>
      </c>
      <c r="EA56">
        <v>0.31316627599214808</v>
      </c>
      <c r="EB56">
        <v>1.1890471046909832</v>
      </c>
      <c r="EC56">
        <v>1.3703580651967513</v>
      </c>
      <c r="ED56">
        <v>1.3614225796066728</v>
      </c>
      <c r="EE56">
        <v>0.26339839331501924</v>
      </c>
      <c r="EF56">
        <v>0.2861203635111953</v>
      </c>
      <c r="EG56">
        <v>5.5409207676565646E-2</v>
      </c>
      <c r="EH56">
        <v>0</v>
      </c>
      <c r="EI56">
        <v>0</v>
      </c>
      <c r="EJ56">
        <v>0</v>
      </c>
      <c r="EK56">
        <v>0</v>
      </c>
      <c r="EL56">
        <v>0.21279812026529332</v>
      </c>
      <c r="EM56">
        <v>0</v>
      </c>
      <c r="EN56">
        <v>0</v>
      </c>
      <c r="EO56">
        <v>1.477033010834985E-3</v>
      </c>
      <c r="EP56">
        <v>6.9301621532027333E-2</v>
      </c>
      <c r="EQ56">
        <v>2.6046888396276148E-2</v>
      </c>
      <c r="ER56">
        <v>5.3543275579099693E-2</v>
      </c>
      <c r="ES56">
        <v>4.1810422626353358E-2</v>
      </c>
      <c r="ET56">
        <v>0.12997850707008482</v>
      </c>
      <c r="EU56">
        <v>0.44742102965857589</v>
      </c>
      <c r="EV56">
        <v>0.79247181908082909</v>
      </c>
      <c r="EW56">
        <v>7.4252906654321243E-2</v>
      </c>
      <c r="EX56">
        <v>1.6285832033528336E-2</v>
      </c>
      <c r="EY56">
        <v>1.5981683597380972E-3</v>
      </c>
      <c r="EZ56">
        <v>9.4260255998108618E-3</v>
      </c>
      <c r="FA56">
        <v>8.2277731864867087E-3</v>
      </c>
      <c r="FB56">
        <v>1.3788047569701003E-2</v>
      </c>
      <c r="FC56">
        <v>1.1043641534230889E-2</v>
      </c>
      <c r="FD56">
        <v>2.2402630938599878E-2</v>
      </c>
      <c r="FE56">
        <v>0.14017012817630042</v>
      </c>
      <c r="FF56">
        <v>0.19293503640313192</v>
      </c>
      <c r="FG56">
        <v>4.7941123250756272E-2</v>
      </c>
      <c r="FH56">
        <v>7.5104318923361349E-2</v>
      </c>
      <c r="FI56">
        <v>1.2982327220496829E-2</v>
      </c>
      <c r="FJ56">
        <v>5.711525432021327E-2</v>
      </c>
      <c r="FK56">
        <v>9.4873153013618448E-3</v>
      </c>
      <c r="FL56">
        <v>5.0729545239901318E-3</v>
      </c>
      <c r="FM56">
        <v>1.0223856944895391</v>
      </c>
      <c r="FN56">
        <v>1.9301359416060873</v>
      </c>
      <c r="FO56">
        <v>0.29741009237822019</v>
      </c>
      <c r="FP56">
        <v>9.2055232096670339E-2</v>
      </c>
      <c r="FQ56">
        <v>0.14445700860324903</v>
      </c>
      <c r="FR56">
        <v>4.1267977098630955E-2</v>
      </c>
      <c r="FS56">
        <v>2.6834179836040476E-2</v>
      </c>
      <c r="FT56">
        <v>0</v>
      </c>
      <c r="FU56">
        <v>1.5827691832218167E-2</v>
      </c>
      <c r="FV56">
        <v>0.22207489328652749</v>
      </c>
      <c r="FW56">
        <v>0.85043417227382545</v>
      </c>
      <c r="FX56">
        <v>0.82315903910442478</v>
      </c>
      <c r="FY56">
        <v>8.9170051849107229E-2</v>
      </c>
      <c r="FZ56">
        <v>1.9300633194201455E-2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7.3572648341791363E-2</v>
      </c>
      <c r="GG56">
        <v>4.6977779071580683E-2</v>
      </c>
      <c r="GH56">
        <v>0</v>
      </c>
      <c r="GI56">
        <v>6.018104283640538E-3</v>
      </c>
      <c r="GJ56">
        <v>4.8584912157468461E-3</v>
      </c>
      <c r="GK56">
        <v>4.4160823176964625E-2</v>
      </c>
      <c r="GL56">
        <v>0.18299483198875413</v>
      </c>
      <c r="GM56">
        <v>5.5099661633150011E-3</v>
      </c>
      <c r="GN56">
        <v>4.5466089973605011E-4</v>
      </c>
      <c r="GO56">
        <v>0.26016437932098313</v>
      </c>
      <c r="GP56">
        <v>0.45014125923318804</v>
      </c>
      <c r="GQ56">
        <v>0.14728733578042599</v>
      </c>
      <c r="GR56">
        <v>8.5883084386105826E-2</v>
      </c>
      <c r="GS56">
        <v>1.4595623831800571E-2</v>
      </c>
      <c r="GT56">
        <v>3.3304332867031411E-3</v>
      </c>
      <c r="GU56">
        <v>4.6540309121779984E-4</v>
      </c>
      <c r="GV56">
        <v>0</v>
      </c>
      <c r="GW56">
        <v>0</v>
      </c>
      <c r="GX56">
        <v>0</v>
      </c>
      <c r="GY56">
        <v>0.14454198861953524</v>
      </c>
      <c r="GZ56">
        <v>0.30122826764956212</v>
      </c>
      <c r="HA56">
        <v>4.5653494342190189E-2</v>
      </c>
      <c r="HB56">
        <v>3.5611049216923929E-2</v>
      </c>
      <c r="HC56">
        <v>1.500852534750847E-2</v>
      </c>
      <c r="HD56">
        <v>2.6705455175594972E-2</v>
      </c>
      <c r="HE56">
        <v>9.0227180974414747E-2</v>
      </c>
      <c r="HF56">
        <v>0.23847615826450644</v>
      </c>
      <c r="HG56">
        <v>9.9453848530660138E-2</v>
      </c>
      <c r="HH56">
        <v>0.13031804076195852</v>
      </c>
      <c r="HI56">
        <v>2.7987273115891113E-3</v>
      </c>
      <c r="HJ56">
        <v>0</v>
      </c>
      <c r="HK56">
        <v>9.2858059735694248E-4</v>
      </c>
      <c r="HL56">
        <v>0</v>
      </c>
      <c r="HM56">
        <v>3.1512831578038851E-2</v>
      </c>
      <c r="HN56">
        <v>6.4710517834733416E-2</v>
      </c>
      <c r="HO56">
        <v>4.9624147262563902E-3</v>
      </c>
      <c r="HP56">
        <v>4.3150425556980551E-2</v>
      </c>
      <c r="HQ56">
        <v>0.44768343434457958</v>
      </c>
      <c r="HR56">
        <v>0.66391786465534408</v>
      </c>
      <c r="HS56">
        <v>0.10780601274591695</v>
      </c>
      <c r="HT56">
        <v>4.9970161403189529E-2</v>
      </c>
      <c r="HU56">
        <v>2.9114760903328177E-3</v>
      </c>
      <c r="HV56">
        <v>3.3886897675210288E-3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4.7518615540461807E-2</v>
      </c>
      <c r="IH56">
        <v>0.13674825517115929</v>
      </c>
      <c r="II56">
        <v>0.12777077267753095</v>
      </c>
      <c r="IJ56">
        <v>0.27191992597247872</v>
      </c>
      <c r="IK56">
        <v>0.10903468627248264</v>
      </c>
      <c r="IL56">
        <v>4.9914236856146085E-2</v>
      </c>
      <c r="IM56">
        <v>1.7504330437659411E-2</v>
      </c>
      <c r="IN56">
        <v>1.3055823256223743E-3</v>
      </c>
      <c r="IO56">
        <v>0</v>
      </c>
      <c r="IP56">
        <v>0</v>
      </c>
      <c r="IQ56">
        <v>0</v>
      </c>
      <c r="IR56">
        <v>0</v>
      </c>
      <c r="IS56">
        <v>1.8655184446891748E-2</v>
      </c>
      <c r="IT56">
        <v>7.3203566531029565E-2</v>
      </c>
      <c r="IU56">
        <v>3.030727071152271E-2</v>
      </c>
      <c r="IV56">
        <v>5.2970362333614789E-2</v>
      </c>
      <c r="IW56">
        <v>2.3641152532180305E-2</v>
      </c>
      <c r="IX56">
        <v>5.5523736065684797E-3</v>
      </c>
      <c r="IY56">
        <v>5.3701439021674201E-2</v>
      </c>
      <c r="IZ56">
        <v>0</v>
      </c>
      <c r="JA56">
        <v>0</v>
      </c>
      <c r="JB56">
        <v>7.2869941226848351E-3</v>
      </c>
      <c r="JC56">
        <v>3.2945718740682744E-3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1.0694849996056743E-2</v>
      </c>
      <c r="JL56">
        <v>4.6767863810616608E-2</v>
      </c>
      <c r="JM56">
        <v>0.34876210841978228</v>
      </c>
      <c r="JN56">
        <v>0.94559165291123781</v>
      </c>
      <c r="JO56" s="7">
        <v>1</v>
      </c>
      <c r="JP56">
        <v>0</v>
      </c>
      <c r="JQ56">
        <v>0</v>
      </c>
      <c r="JR56">
        <v>0</v>
      </c>
      <c r="JS56">
        <v>0</v>
      </c>
      <c r="JT56">
        <v>1</v>
      </c>
      <c r="JU56">
        <v>0</v>
      </c>
      <c r="JV56" s="4">
        <v>0</v>
      </c>
    </row>
    <row r="57" spans="1:282" x14ac:dyDescent="0.25">
      <c r="A57" s="10" t="s">
        <v>104</v>
      </c>
      <c r="B57" s="7">
        <v>7</v>
      </c>
      <c r="C57" t="s">
        <v>55</v>
      </c>
      <c r="D57" s="13" t="s">
        <v>58</v>
      </c>
      <c r="E57">
        <v>0</v>
      </c>
      <c r="F57">
        <v>0.27455066760865732</v>
      </c>
      <c r="G57">
        <v>2.0152527474673567</v>
      </c>
      <c r="H57">
        <v>15.073783409521473</v>
      </c>
      <c r="I57">
        <v>0.19038055343043878</v>
      </c>
      <c r="J57">
        <v>0.14707487651449555</v>
      </c>
      <c r="K57">
        <v>5.844375261625713E-3</v>
      </c>
      <c r="L57">
        <v>4.7308939955670357E-2</v>
      </c>
      <c r="M57">
        <v>0</v>
      </c>
      <c r="N57">
        <v>0</v>
      </c>
      <c r="O57">
        <v>0.77583108083396524</v>
      </c>
      <c r="P57">
        <v>1.6464007347316889</v>
      </c>
      <c r="Q57">
        <v>0</v>
      </c>
      <c r="R57">
        <v>0</v>
      </c>
      <c r="S57">
        <v>3.4459577516559743</v>
      </c>
      <c r="T57">
        <v>11.981080964239574</v>
      </c>
      <c r="U57">
        <v>25.441723009587747</v>
      </c>
      <c r="V57">
        <v>52.953068532897653</v>
      </c>
      <c r="W57">
        <v>5.0562746405364107</v>
      </c>
      <c r="X57">
        <v>0.28296617263206386</v>
      </c>
      <c r="Y57">
        <v>4.8152962305992496E-2</v>
      </c>
      <c r="Z57">
        <v>0</v>
      </c>
      <c r="AA57">
        <v>0</v>
      </c>
      <c r="AB57">
        <v>0</v>
      </c>
      <c r="AC57">
        <v>1.6039961462703594</v>
      </c>
      <c r="AD57">
        <v>5.1666688949237436</v>
      </c>
      <c r="AE57">
        <v>0.60741038480107434</v>
      </c>
      <c r="AF57">
        <v>0.65955027386052012</v>
      </c>
      <c r="AG57">
        <v>1.3361233320929184</v>
      </c>
      <c r="AH57">
        <v>3.553656364018329</v>
      </c>
      <c r="AI57">
        <v>2.0902961233130237</v>
      </c>
      <c r="AJ57">
        <v>0.73289907818433209</v>
      </c>
      <c r="AK57">
        <v>0.58591852772903896</v>
      </c>
      <c r="AL57">
        <v>0.95935052904739548</v>
      </c>
      <c r="AM57">
        <v>34.41897200096529</v>
      </c>
      <c r="AN57">
        <v>100</v>
      </c>
      <c r="AO57">
        <v>4.0008727404715527</v>
      </c>
      <c r="AP57">
        <v>0.89962401062124031</v>
      </c>
      <c r="AQ57">
        <v>4.4791673316806433</v>
      </c>
      <c r="AR57">
        <v>11.073502825655394</v>
      </c>
      <c r="AS57">
        <v>0.92109276589470568</v>
      </c>
      <c r="AT57">
        <v>1.1935803417345086</v>
      </c>
      <c r="AU57">
        <v>1.154214043008317</v>
      </c>
      <c r="AV57">
        <v>2.0846161471370404</v>
      </c>
      <c r="AW57">
        <v>1.1969902172142053</v>
      </c>
      <c r="AX57">
        <v>2.9362670959123065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1.7456846287798509</v>
      </c>
      <c r="BF57">
        <v>4.3388780986997553</v>
      </c>
      <c r="BG57">
        <v>0.28737122148873578</v>
      </c>
      <c r="BH57">
        <v>0</v>
      </c>
      <c r="BI57">
        <v>0.33368756625006418</v>
      </c>
      <c r="BJ57">
        <v>0.3453591636912271</v>
      </c>
      <c r="BK57">
        <v>0.902735862530477</v>
      </c>
      <c r="BL57">
        <v>1.9982732656987141</v>
      </c>
      <c r="BM57">
        <v>0</v>
      </c>
      <c r="BN57">
        <v>0</v>
      </c>
      <c r="BO57">
        <v>5.4457415505088482</v>
      </c>
      <c r="BP57">
        <v>16.506800518214941</v>
      </c>
      <c r="BQ57">
        <v>4.5866282666455787</v>
      </c>
      <c r="BR57">
        <v>8.5764685401475731</v>
      </c>
      <c r="BS57">
        <v>3.7072390409782532</v>
      </c>
      <c r="BT57">
        <v>6.4831435633927246</v>
      </c>
      <c r="BU57">
        <v>0.34704889812974743</v>
      </c>
      <c r="BV57">
        <v>0</v>
      </c>
      <c r="BW57">
        <v>2.6297435260141999E-2</v>
      </c>
      <c r="BX57">
        <v>0.15413086483163096</v>
      </c>
      <c r="BY57">
        <v>0.49960099190254736</v>
      </c>
      <c r="BZ57">
        <v>1.1149232807960716</v>
      </c>
      <c r="CA57">
        <v>0.44305356182032102</v>
      </c>
      <c r="CB57">
        <v>1.0280894296886929</v>
      </c>
      <c r="CC57">
        <v>0.54415642158685451</v>
      </c>
      <c r="CD57">
        <v>0.58782444397824951</v>
      </c>
      <c r="CE57">
        <v>0.37271123405661849</v>
      </c>
      <c r="CF57">
        <v>0.82075240205400823</v>
      </c>
      <c r="CG57">
        <v>11.292425133378389</v>
      </c>
      <c r="CH57">
        <v>35.1011694650606</v>
      </c>
      <c r="CI57">
        <v>2.2281165684448929</v>
      </c>
      <c r="CJ57">
        <v>0.29116529559323334</v>
      </c>
      <c r="CK57">
        <v>7.0047930678585474E-2</v>
      </c>
      <c r="CL57">
        <v>7.7081945004103924E-2</v>
      </c>
      <c r="CM57">
        <v>8.3568678602572027E-2</v>
      </c>
      <c r="CN57">
        <v>0.27918102355045143</v>
      </c>
      <c r="CO57">
        <v>0.1943739012882657</v>
      </c>
      <c r="CP57">
        <v>0.65256834822716103</v>
      </c>
      <c r="CQ57">
        <v>0</v>
      </c>
      <c r="CR57">
        <v>0.10263097110319812</v>
      </c>
      <c r="CS57">
        <v>9.677491136905432E-2</v>
      </c>
      <c r="CT57">
        <v>0.3594970893133107</v>
      </c>
      <c r="CU57">
        <v>0.12233916292072666</v>
      </c>
      <c r="CV57">
        <v>5.581093237293424E-2</v>
      </c>
      <c r="CW57">
        <v>5.1594830284919027E-2</v>
      </c>
      <c r="CX57">
        <v>0.11992908648768681</v>
      </c>
      <c r="CY57">
        <v>1.1609938100469577</v>
      </c>
      <c r="CZ57">
        <v>4.0206652291328284</v>
      </c>
      <c r="DA57">
        <v>0.35434286774161927</v>
      </c>
      <c r="DB57">
        <v>0.34206260465065241</v>
      </c>
      <c r="DC57">
        <v>8.3117043373152788E-2</v>
      </c>
      <c r="DD57">
        <v>0.13585103051468247</v>
      </c>
      <c r="DE57">
        <v>0.39128601638173049</v>
      </c>
      <c r="DF57">
        <v>1.1146416067386846</v>
      </c>
      <c r="DG57">
        <v>0.17281400440783404</v>
      </c>
      <c r="DH57">
        <v>3.9574173532659081E-2</v>
      </c>
      <c r="DI57">
        <v>0.47130074472959854</v>
      </c>
      <c r="DJ57">
        <v>1.0873710744364695</v>
      </c>
      <c r="DK57">
        <v>0</v>
      </c>
      <c r="DL57">
        <v>0</v>
      </c>
      <c r="DM57">
        <v>0.21891765758124421</v>
      </c>
      <c r="DN57">
        <v>0.84067422165033634</v>
      </c>
      <c r="DO57">
        <v>0.15970348651229163</v>
      </c>
      <c r="DP57">
        <v>0.16772140084748682</v>
      </c>
      <c r="DQ57">
        <v>0.12152427709709118</v>
      </c>
      <c r="DR57">
        <v>0.25769187772100188</v>
      </c>
      <c r="DS57">
        <v>0</v>
      </c>
      <c r="DT57">
        <v>0</v>
      </c>
      <c r="DU57">
        <v>0</v>
      </c>
      <c r="DV57">
        <v>0</v>
      </c>
      <c r="DW57">
        <v>0.49206145202311369</v>
      </c>
      <c r="DX57">
        <v>1.5803845299788888</v>
      </c>
      <c r="DY57">
        <v>0.15736166972428531</v>
      </c>
      <c r="DZ57">
        <v>6.4328791079707973E-2</v>
      </c>
      <c r="EA57">
        <v>0.38794883483165443</v>
      </c>
      <c r="EB57">
        <v>1.0330566135008805</v>
      </c>
      <c r="EC57">
        <v>0.9218225006894436</v>
      </c>
      <c r="ED57">
        <v>1.1504077667795241</v>
      </c>
      <c r="EE57">
        <v>0.22801073104773179</v>
      </c>
      <c r="EF57">
        <v>0.33499052752212483</v>
      </c>
      <c r="EG57">
        <v>0.11580133315175845</v>
      </c>
      <c r="EH57">
        <v>0</v>
      </c>
      <c r="EI57">
        <v>0</v>
      </c>
      <c r="EJ57">
        <v>0</v>
      </c>
      <c r="EK57">
        <v>0</v>
      </c>
      <c r="EL57">
        <v>0.11885342756943619</v>
      </c>
      <c r="EM57">
        <v>0</v>
      </c>
      <c r="EN57">
        <v>0</v>
      </c>
      <c r="EO57">
        <v>8.2965106139286753E-3</v>
      </c>
      <c r="EP57">
        <v>7.72690119514792E-2</v>
      </c>
      <c r="EQ57">
        <v>4.0583625007941465E-2</v>
      </c>
      <c r="ER57">
        <v>8.692493829064514E-2</v>
      </c>
      <c r="ES57">
        <v>9.2432754784489424E-2</v>
      </c>
      <c r="ET57">
        <v>0.15483414782528576</v>
      </c>
      <c r="EU57">
        <v>0.47533658337215717</v>
      </c>
      <c r="EV57">
        <v>0.71405344785434754</v>
      </c>
      <c r="EW57">
        <v>8.7785394145141665E-2</v>
      </c>
      <c r="EX57">
        <v>1.9879839791717792E-2</v>
      </c>
      <c r="EY57">
        <v>0</v>
      </c>
      <c r="EZ57">
        <v>5.4115769350415446E-3</v>
      </c>
      <c r="FA57">
        <v>1.3687232731389566E-2</v>
      </c>
      <c r="FB57">
        <v>2.0443723678959247E-2</v>
      </c>
      <c r="FC57">
        <v>1.2926670138913864E-2</v>
      </c>
      <c r="FD57">
        <v>3.1104049611814285E-2</v>
      </c>
      <c r="FE57">
        <v>0.14776979676599325</v>
      </c>
      <c r="FF57">
        <v>0.16277403430834844</v>
      </c>
      <c r="FG57">
        <v>7.1157929667219552E-2</v>
      </c>
      <c r="FH57">
        <v>7.8409480279325733E-2</v>
      </c>
      <c r="FI57">
        <v>4.8195967687957732E-2</v>
      </c>
      <c r="FJ57">
        <v>0.10260822172181286</v>
      </c>
      <c r="FK57">
        <v>2.5708689753792074E-2</v>
      </c>
      <c r="FL57">
        <v>2.6191724316690685E-3</v>
      </c>
      <c r="FM57">
        <v>1.1483639745402936</v>
      </c>
      <c r="FN57">
        <v>1.8331347647843204</v>
      </c>
      <c r="FO57">
        <v>0.2517396383348805</v>
      </c>
      <c r="FP57">
        <v>7.53909816936809E-2</v>
      </c>
      <c r="FQ57">
        <v>0.10759741640550927</v>
      </c>
      <c r="FR57">
        <v>3.5311489965831999E-2</v>
      </c>
      <c r="FS57">
        <v>6.5256119315319858E-3</v>
      </c>
      <c r="FT57">
        <v>6.1011493425025031E-3</v>
      </c>
      <c r="FU57">
        <v>1.2173576411758319E-2</v>
      </c>
      <c r="FV57">
        <v>0.26195407371316343</v>
      </c>
      <c r="FW57">
        <v>0.88822649696012534</v>
      </c>
      <c r="FX57">
        <v>0.8078702073846209</v>
      </c>
      <c r="FY57">
        <v>0.12017186779798845</v>
      </c>
      <c r="FZ57">
        <v>3.8188266625454458E-2</v>
      </c>
      <c r="GA57">
        <v>0</v>
      </c>
      <c r="GB57">
        <v>8.789939608453267E-3</v>
      </c>
      <c r="GC57">
        <v>0</v>
      </c>
      <c r="GD57">
        <v>0</v>
      </c>
      <c r="GE57">
        <v>8.2524235299106536E-3</v>
      </c>
      <c r="GF57">
        <v>6.9685593293247819E-2</v>
      </c>
      <c r="GG57">
        <v>3.0509624066576809E-2</v>
      </c>
      <c r="GH57">
        <v>0</v>
      </c>
      <c r="GI57">
        <v>7.9706650446220127E-3</v>
      </c>
      <c r="GJ57">
        <v>2.1284828937281661E-2</v>
      </c>
      <c r="GK57">
        <v>6.5434930752333142E-2</v>
      </c>
      <c r="GL57">
        <v>0.20794116473339927</v>
      </c>
      <c r="GM57">
        <v>3.2168220207448926E-3</v>
      </c>
      <c r="GN57">
        <v>0</v>
      </c>
      <c r="GO57">
        <v>0.25747800251453862</v>
      </c>
      <c r="GP57">
        <v>0.43155993059986314</v>
      </c>
      <c r="GQ57">
        <v>0.1233492622297591</v>
      </c>
      <c r="GR57">
        <v>4.1659764689075736E-2</v>
      </c>
      <c r="GS57">
        <v>1.1927950570253485E-2</v>
      </c>
      <c r="GT57">
        <v>1.5478658474620377E-3</v>
      </c>
      <c r="GU57">
        <v>0</v>
      </c>
      <c r="GV57">
        <v>0</v>
      </c>
      <c r="GW57">
        <v>0</v>
      </c>
      <c r="GX57">
        <v>0</v>
      </c>
      <c r="GY57">
        <v>0.17577927095857337</v>
      </c>
      <c r="GZ57">
        <v>0.31336519314640743</v>
      </c>
      <c r="HA57">
        <v>5.1268727118265717E-2</v>
      </c>
      <c r="HB57">
        <v>3.3084549275506886E-2</v>
      </c>
      <c r="HC57">
        <v>2.1450639115495614E-2</v>
      </c>
      <c r="HD57">
        <v>2.9545109309444074E-2</v>
      </c>
      <c r="HE57">
        <v>0.10251495666188858</v>
      </c>
      <c r="HF57">
        <v>0.17775454459291376</v>
      </c>
      <c r="HG57">
        <v>0.10886954352461369</v>
      </c>
      <c r="HH57">
        <v>0.13633405086399805</v>
      </c>
      <c r="HI57">
        <v>1.7173667900215725E-2</v>
      </c>
      <c r="HJ57">
        <v>0</v>
      </c>
      <c r="HK57">
        <v>0</v>
      </c>
      <c r="HL57">
        <v>0</v>
      </c>
      <c r="HM57">
        <v>3.0684561631897547E-2</v>
      </c>
      <c r="HN57">
        <v>6.8478412636777342E-2</v>
      </c>
      <c r="HO57">
        <v>0</v>
      </c>
      <c r="HP57">
        <v>6.7899706046436262E-2</v>
      </c>
      <c r="HQ57">
        <v>0.5757889564548484</v>
      </c>
      <c r="HR57">
        <v>0.7067832105684233</v>
      </c>
      <c r="HS57">
        <v>0.13634133228213366</v>
      </c>
      <c r="HT57">
        <v>4.3987601595561719E-2</v>
      </c>
      <c r="HU57">
        <v>7.2218613114653826E-3</v>
      </c>
      <c r="HV57">
        <v>2.1846549725051058E-3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1.9163629800309713E-3</v>
      </c>
      <c r="IF57">
        <v>0</v>
      </c>
      <c r="IG57">
        <v>5.2156707834261663E-2</v>
      </c>
      <c r="IH57">
        <v>0.14375088090534754</v>
      </c>
      <c r="II57">
        <v>0.15977786548760772</v>
      </c>
      <c r="IJ57">
        <v>0.26684930590899009</v>
      </c>
      <c r="IK57">
        <v>0.12076018170885458</v>
      </c>
      <c r="IL57">
        <v>4.7101802213390394E-2</v>
      </c>
      <c r="IM57">
        <v>1.3301102164474657E-2</v>
      </c>
      <c r="IN57">
        <v>0</v>
      </c>
      <c r="IO57">
        <v>0</v>
      </c>
      <c r="IP57">
        <v>5.8219755477665093E-3</v>
      </c>
      <c r="IQ57">
        <v>0</v>
      </c>
      <c r="IR57">
        <v>0</v>
      </c>
      <c r="IS57">
        <v>3.6481789199408803E-2</v>
      </c>
      <c r="IT57">
        <v>8.6108663680947689E-2</v>
      </c>
      <c r="IU57">
        <v>1.3670012346321293E-2</v>
      </c>
      <c r="IV57">
        <v>1.424908089193129E-2</v>
      </c>
      <c r="IW57">
        <v>5.8991057730162725E-3</v>
      </c>
      <c r="IX57">
        <v>0</v>
      </c>
      <c r="IY57">
        <v>3.5934799884548438E-2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6.1677395189578925E-3</v>
      </c>
      <c r="JL57">
        <v>3.1657531294525122E-2</v>
      </c>
      <c r="JM57">
        <v>0.32579356428521261</v>
      </c>
      <c r="JN57">
        <v>0.72055481211150896</v>
      </c>
      <c r="JO57" s="7">
        <v>1</v>
      </c>
      <c r="JP57">
        <v>0</v>
      </c>
      <c r="JQ57">
        <v>0</v>
      </c>
      <c r="JR57">
        <v>0</v>
      </c>
      <c r="JS57">
        <v>0</v>
      </c>
      <c r="JT57">
        <v>1</v>
      </c>
      <c r="JU57">
        <v>0</v>
      </c>
      <c r="JV57" s="4">
        <v>0</v>
      </c>
    </row>
    <row r="58" spans="1:282" x14ac:dyDescent="0.25">
      <c r="A58" s="10" t="s">
        <v>105</v>
      </c>
      <c r="B58" s="7">
        <v>7</v>
      </c>
      <c r="C58" t="s">
        <v>55</v>
      </c>
      <c r="D58" s="13" t="s">
        <v>58</v>
      </c>
      <c r="E58">
        <v>0</v>
      </c>
      <c r="F58">
        <v>0</v>
      </c>
      <c r="G58">
        <v>1.3659343145266205</v>
      </c>
      <c r="H58">
        <v>15.329135396674928</v>
      </c>
      <c r="I58">
        <v>0.25849574700117439</v>
      </c>
      <c r="J58">
        <v>0.14383407219113914</v>
      </c>
      <c r="K58">
        <v>2.0205662791482264E-3</v>
      </c>
      <c r="L58">
        <v>3.5170590395793511E-2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1.8754899947029071</v>
      </c>
      <c r="T58">
        <v>8.566878183561073</v>
      </c>
      <c r="U58">
        <v>23.415600354541461</v>
      </c>
      <c r="V58">
        <v>48.540191220887053</v>
      </c>
      <c r="W58">
        <v>4.9071339331202353</v>
      </c>
      <c r="X58">
        <v>0.27217660885078332</v>
      </c>
      <c r="Y58">
        <v>6.6534054730210415E-2</v>
      </c>
      <c r="Z58">
        <v>0</v>
      </c>
      <c r="AA58">
        <v>0</v>
      </c>
      <c r="AB58">
        <v>0</v>
      </c>
      <c r="AC58">
        <v>1.2137387034096154</v>
      </c>
      <c r="AD58">
        <v>5.0470240630227563</v>
      </c>
      <c r="AE58">
        <v>0.42111117260761932</v>
      </c>
      <c r="AF58">
        <v>0.71555864041762141</v>
      </c>
      <c r="AG58">
        <v>0</v>
      </c>
      <c r="AH58">
        <v>0</v>
      </c>
      <c r="AI58">
        <v>1.6952074755108395</v>
      </c>
      <c r="AJ58">
        <v>1.1013732125195781</v>
      </c>
      <c r="AK58">
        <v>0.24431158041228554</v>
      </c>
      <c r="AL58">
        <v>0.33953693297641552</v>
      </c>
      <c r="AM58">
        <v>24.303496207597096</v>
      </c>
      <c r="AN58">
        <v>100.00000000000001</v>
      </c>
      <c r="AO58">
        <v>3.8048422714922361</v>
      </c>
      <c r="AP58">
        <v>0.70440060163314355</v>
      </c>
      <c r="AQ58">
        <v>3.7526169255731827</v>
      </c>
      <c r="AR58">
        <v>10.812209216544476</v>
      </c>
      <c r="AS58">
        <v>0.80543423632935729</v>
      </c>
      <c r="AT58">
        <v>1.2377540761530446</v>
      </c>
      <c r="AU58">
        <v>1.0177572704955253</v>
      </c>
      <c r="AV58">
        <v>1.9918818757776551</v>
      </c>
      <c r="AW58">
        <v>1.0228260131300704</v>
      </c>
      <c r="AX58">
        <v>2.7448632348900199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1.2918133624894428</v>
      </c>
      <c r="BF58">
        <v>4.0143845185295763</v>
      </c>
      <c r="BG58">
        <v>0.16194710234662674</v>
      </c>
      <c r="BH58">
        <v>0</v>
      </c>
      <c r="BI58">
        <v>0.25962956156779021</v>
      </c>
      <c r="BJ58">
        <v>0.28922676708527928</v>
      </c>
      <c r="BK58">
        <v>1.0359401706774412</v>
      </c>
      <c r="BL58">
        <v>2.6458064656099309</v>
      </c>
      <c r="BM58">
        <v>0</v>
      </c>
      <c r="BN58">
        <v>0</v>
      </c>
      <c r="BO58">
        <v>4.6404615299017342</v>
      </c>
      <c r="BP58">
        <v>15.663313859285543</v>
      </c>
      <c r="BQ58">
        <v>3.8202893565443921</v>
      </c>
      <c r="BR58">
        <v>7.9801076039252665</v>
      </c>
      <c r="BS58">
        <v>3.0350075555556852</v>
      </c>
      <c r="BT58">
        <v>5.8695426347275959</v>
      </c>
      <c r="BU58">
        <v>0.31585866486745534</v>
      </c>
      <c r="BV58">
        <v>0</v>
      </c>
      <c r="BW58">
        <v>0</v>
      </c>
      <c r="BX58">
        <v>0.15339371940668206</v>
      </c>
      <c r="BY58">
        <v>0.27023856360444198</v>
      </c>
      <c r="BZ58">
        <v>0.82568094021817506</v>
      </c>
      <c r="CA58">
        <v>0</v>
      </c>
      <c r="CB58">
        <v>0</v>
      </c>
      <c r="CC58">
        <v>0.39941549761174072</v>
      </c>
      <c r="CD58">
        <v>0.55323837829874434</v>
      </c>
      <c r="CE58">
        <v>0.23713284835533749</v>
      </c>
      <c r="CF58">
        <v>0.59547592012588524</v>
      </c>
      <c r="CG58">
        <v>9.5182397170813946</v>
      </c>
      <c r="CH58">
        <v>33.165378072093517</v>
      </c>
      <c r="CI58">
        <v>2.0728273951677658</v>
      </c>
      <c r="CJ58">
        <v>0.25146235509515491</v>
      </c>
      <c r="CK58">
        <v>6.0344892234279295E-2</v>
      </c>
      <c r="CL58">
        <v>8.6135898897157837E-2</v>
      </c>
      <c r="CM58">
        <v>6.3804267412422483E-2</v>
      </c>
      <c r="CN58">
        <v>0.3443063819125739</v>
      </c>
      <c r="CO58">
        <v>0.12106759500081719</v>
      </c>
      <c r="CP58">
        <v>0.55710538418770905</v>
      </c>
      <c r="CQ58">
        <v>0</v>
      </c>
      <c r="CR58">
        <v>0.16886656938975009</v>
      </c>
      <c r="CS58">
        <v>0</v>
      </c>
      <c r="CT58">
        <v>8.4171469563119328E-3</v>
      </c>
      <c r="CU58">
        <v>4.4634954862146664E-2</v>
      </c>
      <c r="CV58">
        <v>4.6950787763073015E-2</v>
      </c>
      <c r="CW58">
        <v>4.785114121090224E-2</v>
      </c>
      <c r="CX58">
        <v>0.12326822810470525</v>
      </c>
      <c r="CY58">
        <v>0.98915951164103477</v>
      </c>
      <c r="CZ58">
        <v>3.7824761119982835</v>
      </c>
      <c r="DA58">
        <v>0.32946067246490296</v>
      </c>
      <c r="DB58">
        <v>0.31912546171198053</v>
      </c>
      <c r="DC58">
        <v>3.4815593345449737E-2</v>
      </c>
      <c r="DD58">
        <v>9.9393840396628769E-2</v>
      </c>
      <c r="DE58">
        <v>0.41355852147201305</v>
      </c>
      <c r="DF58">
        <v>1.2962004274629739</v>
      </c>
      <c r="DG58">
        <v>0.15720080856981933</v>
      </c>
      <c r="DH58">
        <v>6.0156798951027678E-2</v>
      </c>
      <c r="DI58">
        <v>0.43616425732910807</v>
      </c>
      <c r="DJ58">
        <v>1.0644542861303448</v>
      </c>
      <c r="DK58">
        <v>0</v>
      </c>
      <c r="DL58">
        <v>0</v>
      </c>
      <c r="DM58">
        <v>0.21163090159229592</v>
      </c>
      <c r="DN58">
        <v>0.85887281777930369</v>
      </c>
      <c r="DO58">
        <v>0.13986530090558319</v>
      </c>
      <c r="DP58">
        <v>0.23264079627603867</v>
      </c>
      <c r="DQ58">
        <v>7.7471827529668913E-2</v>
      </c>
      <c r="DR58">
        <v>0.16052785097391625</v>
      </c>
      <c r="DS58">
        <v>0</v>
      </c>
      <c r="DT58">
        <v>0</v>
      </c>
      <c r="DU58">
        <v>0</v>
      </c>
      <c r="DV58">
        <v>0</v>
      </c>
      <c r="DW58">
        <v>0.47425314620454795</v>
      </c>
      <c r="DX58">
        <v>1.6128544270931031</v>
      </c>
      <c r="DY58">
        <v>0.13781116701585178</v>
      </c>
      <c r="DZ58">
        <v>4.5318439747189805E-2</v>
      </c>
      <c r="EA58">
        <v>0.31836286324014751</v>
      </c>
      <c r="EB58">
        <v>0.85908625229673052</v>
      </c>
      <c r="EC58">
        <v>0.9308699991603766</v>
      </c>
      <c r="ED58">
        <v>1.0922919609553989</v>
      </c>
      <c r="EE58">
        <v>0.19460474516170301</v>
      </c>
      <c r="EF58">
        <v>0.31525674813889243</v>
      </c>
      <c r="EG58">
        <v>8.6725679358049701E-2</v>
      </c>
      <c r="EH58">
        <v>9.3084074161055144E-2</v>
      </c>
      <c r="EI58">
        <v>0</v>
      </c>
      <c r="EJ58">
        <v>0</v>
      </c>
      <c r="EK58">
        <v>0</v>
      </c>
      <c r="EL58">
        <v>0.11579959648817292</v>
      </c>
      <c r="EM58">
        <v>0</v>
      </c>
      <c r="EN58">
        <v>0</v>
      </c>
      <c r="EO58">
        <v>9.9646937377537246E-4</v>
      </c>
      <c r="EP58">
        <v>5.2404025382748666E-2</v>
      </c>
      <c r="EQ58">
        <v>5.7618788096923147E-2</v>
      </c>
      <c r="ER58">
        <v>0.15582042721582151</v>
      </c>
      <c r="ES58">
        <v>7.5651865421097517E-2</v>
      </c>
      <c r="ET58">
        <v>0.1314469540114061</v>
      </c>
      <c r="EU58">
        <v>0.41810478527444844</v>
      </c>
      <c r="EV58">
        <v>0.70440133903496249</v>
      </c>
      <c r="EW58">
        <v>7.7516206927992201E-2</v>
      </c>
      <c r="EX58">
        <v>0</v>
      </c>
      <c r="EY58">
        <v>1.0988877861546084E-2</v>
      </c>
      <c r="EZ58">
        <v>3.5775732975504258E-2</v>
      </c>
      <c r="FA58">
        <v>7.2438066674979122E-3</v>
      </c>
      <c r="FB58">
        <v>4.7829128551961225E-3</v>
      </c>
      <c r="FC58">
        <v>1.6155631516606168E-2</v>
      </c>
      <c r="FD58">
        <v>2.3295943489195562E-2</v>
      </c>
      <c r="FE58">
        <v>0.12353803845946747</v>
      </c>
      <c r="FF58">
        <v>0.16079476366934112</v>
      </c>
      <c r="FG58">
        <v>6.186209315761499E-2</v>
      </c>
      <c r="FH58">
        <v>7.5536515840389784E-2</v>
      </c>
      <c r="FI58">
        <v>4.2010477716686992E-2</v>
      </c>
      <c r="FJ58">
        <v>0.13927090002606349</v>
      </c>
      <c r="FK58">
        <v>2.0006424115575624E-2</v>
      </c>
      <c r="FL58">
        <v>1.6872767241516828E-2</v>
      </c>
      <c r="FM58">
        <v>0.99948671435017555</v>
      </c>
      <c r="FN58">
        <v>1.782294550091704</v>
      </c>
      <c r="FO58">
        <v>0.27043224887503958</v>
      </c>
      <c r="FP58">
        <v>7.5473847173339936E-2</v>
      </c>
      <c r="FQ58">
        <v>0.13775698726694</v>
      </c>
      <c r="FR58">
        <v>3.5694771483639719E-2</v>
      </c>
      <c r="FS58">
        <v>1.1595932753309862E-2</v>
      </c>
      <c r="FT58">
        <v>5.9349840692848824E-3</v>
      </c>
      <c r="FU58">
        <v>1.1038752929690207E-2</v>
      </c>
      <c r="FV58">
        <v>0.22638183721900476</v>
      </c>
      <c r="FW58">
        <v>0.81969817742292483</v>
      </c>
      <c r="FX58">
        <v>0.76026179418405782</v>
      </c>
      <c r="FY58">
        <v>0.10066280532859652</v>
      </c>
      <c r="FZ58">
        <v>2.0189532954937344E-2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5.7634031226881662E-2</v>
      </c>
      <c r="GG58">
        <v>2.7893449171421489E-2</v>
      </c>
      <c r="GH58">
        <v>0</v>
      </c>
      <c r="GI58">
        <v>3.1363304030227949E-3</v>
      </c>
      <c r="GJ58">
        <v>2.1823266365321004E-2</v>
      </c>
      <c r="GK58">
        <v>5.3505601324955757E-2</v>
      </c>
      <c r="GL58">
        <v>0.20987217282329068</v>
      </c>
      <c r="GM58">
        <v>9.2146695540229022E-3</v>
      </c>
      <c r="GN58">
        <v>0</v>
      </c>
      <c r="GO58">
        <v>0.23395156820426785</v>
      </c>
      <c r="GP58">
        <v>0.42307830307360644</v>
      </c>
      <c r="GQ58">
        <v>0.10905447636515533</v>
      </c>
      <c r="GR58">
        <v>5.0356190008399998E-2</v>
      </c>
      <c r="GS58">
        <v>1.5579187523622849E-2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0.16761158239718194</v>
      </c>
      <c r="GZ58">
        <v>0.32371982461440552</v>
      </c>
      <c r="HA58">
        <v>4.6789423197317596E-2</v>
      </c>
      <c r="HB58">
        <v>6.2957149375866425E-2</v>
      </c>
      <c r="HC58">
        <v>1.5969372764886268E-2</v>
      </c>
      <c r="HD58">
        <v>3.2827065571575824E-2</v>
      </c>
      <c r="HE58">
        <v>8.9630449241664259E-2</v>
      </c>
      <c r="HF58">
        <v>0.20078546216402102</v>
      </c>
      <c r="HG58">
        <v>8.1122093738580009E-2</v>
      </c>
      <c r="HH58">
        <v>0.12891121610920211</v>
      </c>
      <c r="HI58">
        <v>1.0046018049989726E-2</v>
      </c>
      <c r="HJ58">
        <v>0</v>
      </c>
      <c r="HK58">
        <v>0</v>
      </c>
      <c r="HL58">
        <v>0</v>
      </c>
      <c r="HM58">
        <v>2.9972601437649491E-2</v>
      </c>
      <c r="HN58">
        <v>6.453282359444952E-2</v>
      </c>
      <c r="HO58">
        <v>9.1449110705779484E-3</v>
      </c>
      <c r="HP58">
        <v>6.6917007965033581E-2</v>
      </c>
      <c r="HQ58">
        <v>0.5296993971725118</v>
      </c>
      <c r="HR58">
        <v>0.74384174353896682</v>
      </c>
      <c r="HS58">
        <v>0.12818036930182145</v>
      </c>
      <c r="HT58">
        <v>5.1998227998569013E-2</v>
      </c>
      <c r="HU58">
        <v>9.0680084359475669E-3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3.9564216958834428E-3</v>
      </c>
      <c r="IG58">
        <v>5.6998038682955089E-2</v>
      </c>
      <c r="IH58">
        <v>0.16610145567503906</v>
      </c>
      <c r="II58">
        <v>0.14989440936766135</v>
      </c>
      <c r="IJ58">
        <v>0.26203219119354687</v>
      </c>
      <c r="IK58">
        <v>0.10682697341087107</v>
      </c>
      <c r="IL58">
        <v>6.3993791618808207E-2</v>
      </c>
      <c r="IM58">
        <v>1.6462986472731138E-2</v>
      </c>
      <c r="IN58">
        <v>1.4653972167190337E-2</v>
      </c>
      <c r="IO58">
        <v>1.8800042833142536E-3</v>
      </c>
      <c r="IP58">
        <v>9.7705560058463387E-3</v>
      </c>
      <c r="IQ58">
        <v>0</v>
      </c>
      <c r="IR58">
        <v>0</v>
      </c>
      <c r="IS58">
        <v>2.2191423798605232E-2</v>
      </c>
      <c r="IT58">
        <v>9.5983127117876058E-2</v>
      </c>
      <c r="IU58">
        <v>1.7215871506717259E-2</v>
      </c>
      <c r="IV58">
        <v>1.6885289900105641E-2</v>
      </c>
      <c r="IW58">
        <v>1.2055267895251865E-3</v>
      </c>
      <c r="IX58">
        <v>1.23509165061441E-3</v>
      </c>
      <c r="IY58">
        <v>3.5767991681662142E-2</v>
      </c>
      <c r="IZ58">
        <v>0</v>
      </c>
      <c r="JA58">
        <v>0</v>
      </c>
      <c r="JB58">
        <v>1.0032858742027626E-2</v>
      </c>
      <c r="JC58">
        <v>1.0711255896132124E-3</v>
      </c>
      <c r="JD58">
        <v>2.3132676008530109E-3</v>
      </c>
      <c r="JE58">
        <v>0</v>
      </c>
      <c r="JF58">
        <v>0</v>
      </c>
      <c r="JG58">
        <v>1.4566061156301156E-3</v>
      </c>
      <c r="JH58">
        <v>2.238303523533384E-4</v>
      </c>
      <c r="JI58">
        <v>0</v>
      </c>
      <c r="JJ58">
        <v>0</v>
      </c>
      <c r="JK58">
        <v>3.5916289947981526E-3</v>
      </c>
      <c r="JL58">
        <v>4.7610690355666917E-2</v>
      </c>
      <c r="JM58">
        <v>0.26278093423526749</v>
      </c>
      <c r="JN58">
        <v>0.68211360833113799</v>
      </c>
      <c r="JO58" s="7">
        <v>1</v>
      </c>
      <c r="JP58">
        <v>0</v>
      </c>
      <c r="JQ58">
        <v>0</v>
      </c>
      <c r="JR58">
        <v>0</v>
      </c>
      <c r="JS58">
        <v>0</v>
      </c>
      <c r="JT58">
        <v>1</v>
      </c>
      <c r="JU58">
        <v>0</v>
      </c>
      <c r="JV58" s="4">
        <v>0</v>
      </c>
    </row>
    <row r="59" spans="1:282" x14ac:dyDescent="0.25">
      <c r="A59" s="10" t="s">
        <v>106</v>
      </c>
      <c r="B59" s="7">
        <v>7</v>
      </c>
      <c r="C59" t="s">
        <v>55</v>
      </c>
      <c r="D59" s="13" t="s">
        <v>58</v>
      </c>
      <c r="E59">
        <v>2.0637400004118692E-2</v>
      </c>
      <c r="F59">
        <v>0</v>
      </c>
      <c r="G59">
        <v>1.4903109197553004</v>
      </c>
      <c r="H59">
        <v>15.6513815451827</v>
      </c>
      <c r="I59">
        <v>1.061127030149946</v>
      </c>
      <c r="J59">
        <v>0.14828094735178138</v>
      </c>
      <c r="K59">
        <v>1.1229650838073774E-2</v>
      </c>
      <c r="L59">
        <v>4.794411443973691E-2</v>
      </c>
      <c r="M59">
        <v>0</v>
      </c>
      <c r="N59">
        <v>0</v>
      </c>
      <c r="O59">
        <v>0</v>
      </c>
      <c r="P59">
        <v>0.31445547951578096</v>
      </c>
      <c r="Q59">
        <v>3.1965414691372094</v>
      </c>
      <c r="R59">
        <v>8.1885960262976152</v>
      </c>
      <c r="S59">
        <v>3.8363146935707153</v>
      </c>
      <c r="T59">
        <v>17.655037203872951</v>
      </c>
      <c r="U59">
        <v>29.103791395141052</v>
      </c>
      <c r="V59">
        <v>45.874217830338793</v>
      </c>
      <c r="W59">
        <v>4.4309250204538007</v>
      </c>
      <c r="X59">
        <v>0.26808741483970516</v>
      </c>
      <c r="Y59">
        <v>6.8587009474379276E-2</v>
      </c>
      <c r="Z59">
        <v>0</v>
      </c>
      <c r="AA59">
        <v>0</v>
      </c>
      <c r="AB59">
        <v>0</v>
      </c>
      <c r="AC59">
        <v>1.0159855410670846</v>
      </c>
      <c r="AD59">
        <v>4.1324039280413851</v>
      </c>
      <c r="AE59">
        <v>0.50399125595035243</v>
      </c>
      <c r="AF59">
        <v>0.93767604899936752</v>
      </c>
      <c r="AG59">
        <v>0</v>
      </c>
      <c r="AH59">
        <v>0</v>
      </c>
      <c r="AI59">
        <v>2.059589479936184</v>
      </c>
      <c r="AJ59">
        <v>2.1010364976183822</v>
      </c>
      <c r="AK59">
        <v>0.58840543361254505</v>
      </c>
      <c r="AL59">
        <v>0.94956379498713572</v>
      </c>
      <c r="AM59">
        <v>26.088012780243393</v>
      </c>
      <c r="AN59">
        <v>100.00000000000001</v>
      </c>
      <c r="AO59">
        <v>4.0016105100591615</v>
      </c>
      <c r="AP59">
        <v>0.97999890156831082</v>
      </c>
      <c r="AQ59">
        <v>2.999886769131213</v>
      </c>
      <c r="AR59">
        <v>8.980376927866816</v>
      </c>
      <c r="AS59">
        <v>0.99023815342620713</v>
      </c>
      <c r="AT59">
        <v>1.647813966204724</v>
      </c>
      <c r="AU59">
        <v>0.87284794044040048</v>
      </c>
      <c r="AV59">
        <v>1.9577706301348701</v>
      </c>
      <c r="AW59">
        <v>0.92343208518439279</v>
      </c>
      <c r="AX59">
        <v>2.6293584288896366</v>
      </c>
      <c r="AY59">
        <v>4.6461212778376212E-2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1.1078511357111738</v>
      </c>
      <c r="BF59">
        <v>3.216121814278794</v>
      </c>
      <c r="BG59">
        <v>0.25408093133279674</v>
      </c>
      <c r="BH59">
        <v>3.1884187897160353E-3</v>
      </c>
      <c r="BI59">
        <v>0.21423430314855937</v>
      </c>
      <c r="BJ59">
        <v>0.1164292538368767</v>
      </c>
      <c r="BK59">
        <v>0.87443250094374125</v>
      </c>
      <c r="BL59">
        <v>2.3539974620206601</v>
      </c>
      <c r="BM59">
        <v>0.38643883291726244</v>
      </c>
      <c r="BN59">
        <v>0.91502736524510397</v>
      </c>
      <c r="BO59">
        <v>4.9362682933403796</v>
      </c>
      <c r="BP59">
        <v>15.154608963317303</v>
      </c>
      <c r="BQ59">
        <v>3.094822252881412</v>
      </c>
      <c r="BR59">
        <v>6.3706855556359923</v>
      </c>
      <c r="BS59">
        <v>2.1920661127117009</v>
      </c>
      <c r="BT59">
        <v>4.4350107162304564</v>
      </c>
      <c r="BU59">
        <v>0.25400138977004943</v>
      </c>
      <c r="BV59">
        <v>0</v>
      </c>
      <c r="BW59">
        <v>5.3405412226834745E-2</v>
      </c>
      <c r="BX59">
        <v>0.11850713021652276</v>
      </c>
      <c r="BY59">
        <v>0</v>
      </c>
      <c r="BZ59">
        <v>0</v>
      </c>
      <c r="CA59">
        <v>0</v>
      </c>
      <c r="CB59">
        <v>0</v>
      </c>
      <c r="CC59">
        <v>0.10936933830142834</v>
      </c>
      <c r="CD59">
        <v>0.62708839212267176</v>
      </c>
      <c r="CE59">
        <v>0.29223111848727223</v>
      </c>
      <c r="CF59">
        <v>0.63060904707773624</v>
      </c>
      <c r="CG59">
        <v>8.3654971381300118</v>
      </c>
      <c r="CH59">
        <v>31.212921690060462</v>
      </c>
      <c r="CI59">
        <v>1.9327176435109568</v>
      </c>
      <c r="CJ59">
        <v>0.26175855549158761</v>
      </c>
      <c r="CK59">
        <v>4.0807064048820375E-2</v>
      </c>
      <c r="CL59">
        <v>5.579973649234591E-2</v>
      </c>
      <c r="CM59">
        <v>8.4066320501439099E-2</v>
      </c>
      <c r="CN59">
        <v>0.29354883408911991</v>
      </c>
      <c r="CO59">
        <v>0.21675695881611479</v>
      </c>
      <c r="CP59">
        <v>0.67807520085258322</v>
      </c>
      <c r="CQ59">
        <v>0.21089319715927521</v>
      </c>
      <c r="CR59">
        <v>0.5132506194786185</v>
      </c>
      <c r="CS59">
        <v>6.000451316540531E-2</v>
      </c>
      <c r="CT59">
        <v>0.18523895151635691</v>
      </c>
      <c r="CU59">
        <v>7.4082479147184355E-2</v>
      </c>
      <c r="CV59">
        <v>9.6433824794570189E-2</v>
      </c>
      <c r="CW59">
        <v>6.9230350750388775E-2</v>
      </c>
      <c r="CX59">
        <v>0.11348912354192053</v>
      </c>
      <c r="CY59">
        <v>0.89999542201335836</v>
      </c>
      <c r="CZ59">
        <v>3.7187328484915434</v>
      </c>
      <c r="DA59">
        <v>0.30938918850658892</v>
      </c>
      <c r="DB59">
        <v>0.23753934086997311</v>
      </c>
      <c r="DC59">
        <v>3.9310524013169139E-2</v>
      </c>
      <c r="DD59">
        <v>0.1226775905752991</v>
      </c>
      <c r="DE59">
        <v>0.39007995231931425</v>
      </c>
      <c r="DF59">
        <v>1.243657124960114</v>
      </c>
      <c r="DG59">
        <v>0.20864039057000344</v>
      </c>
      <c r="DH59">
        <v>0.19224454919781717</v>
      </c>
      <c r="DI59">
        <v>0.40914819271304159</v>
      </c>
      <c r="DJ59">
        <v>0.89889624215598007</v>
      </c>
      <c r="DK59">
        <v>0</v>
      </c>
      <c r="DL59">
        <v>0</v>
      </c>
      <c r="DM59">
        <v>0.14411238859765269</v>
      </c>
      <c r="DN59">
        <v>0.77851366019858115</v>
      </c>
      <c r="DO59">
        <v>0.11646647456008408</v>
      </c>
      <c r="DP59">
        <v>0.13025636006789934</v>
      </c>
      <c r="DQ59">
        <v>7.8547992876633638E-2</v>
      </c>
      <c r="DR59">
        <v>0.25229787129226428</v>
      </c>
      <c r="DS59">
        <v>0</v>
      </c>
      <c r="DT59">
        <v>0</v>
      </c>
      <c r="DU59">
        <v>0</v>
      </c>
      <c r="DV59">
        <v>0</v>
      </c>
      <c r="DW59">
        <v>0.45362365375299835</v>
      </c>
      <c r="DX59">
        <v>1.6121770158440587</v>
      </c>
      <c r="DY59">
        <v>0.17169987314013585</v>
      </c>
      <c r="DZ59">
        <v>6.6108649024078522E-2</v>
      </c>
      <c r="EA59">
        <v>0.26617812265367136</v>
      </c>
      <c r="EB59">
        <v>0.38684031622495907</v>
      </c>
      <c r="EC59">
        <v>0</v>
      </c>
      <c r="ED59">
        <v>0.60202563384476515</v>
      </c>
      <c r="EE59">
        <v>0.13537289367258654</v>
      </c>
      <c r="EF59">
        <v>0.26061127866429606</v>
      </c>
      <c r="EG59">
        <v>0.10357345529910582</v>
      </c>
      <c r="EH59">
        <v>0.23120425050191992</v>
      </c>
      <c r="EI59">
        <v>6.8436297704473806E-2</v>
      </c>
      <c r="EJ59">
        <v>0.13886755058356284</v>
      </c>
      <c r="EK59">
        <v>4.4194956202004212E-2</v>
      </c>
      <c r="EL59">
        <v>0.12300785119005529</v>
      </c>
      <c r="EM59">
        <v>3.2445630665077801E-2</v>
      </c>
      <c r="EN59">
        <v>5.5245802059998322E-2</v>
      </c>
      <c r="EO59">
        <v>4.9374604723090493E-2</v>
      </c>
      <c r="EP59">
        <v>6.7325026226341844E-2</v>
      </c>
      <c r="EQ59">
        <v>1.6113532662998753E-2</v>
      </c>
      <c r="ER59">
        <v>5.7085774006142467E-2</v>
      </c>
      <c r="ES59">
        <v>5.1115649401670626E-2</v>
      </c>
      <c r="ET59">
        <v>0.12787830551077395</v>
      </c>
      <c r="EU59">
        <v>0.32088630527876283</v>
      </c>
      <c r="EV59">
        <v>0.5973131002545623</v>
      </c>
      <c r="EW59">
        <v>7.4679786942654133E-2</v>
      </c>
      <c r="EX59">
        <v>1.3884399335518931E-2</v>
      </c>
      <c r="EY59">
        <v>1.4622716167531089E-2</v>
      </c>
      <c r="EZ59">
        <v>3.2197189764134014E-2</v>
      </c>
      <c r="FA59">
        <v>1.5678282921458672E-2</v>
      </c>
      <c r="FB59">
        <v>9.7397397985235414E-3</v>
      </c>
      <c r="FC59">
        <v>1.3620740171002938E-2</v>
      </c>
      <c r="FD59">
        <v>2.2726972329562833E-2</v>
      </c>
      <c r="FE59">
        <v>7.942782942149075E-2</v>
      </c>
      <c r="FF59">
        <v>0.11817561957355772</v>
      </c>
      <c r="FG59">
        <v>6.427102119613666E-2</v>
      </c>
      <c r="FH59">
        <v>9.9454381057029764E-2</v>
      </c>
      <c r="FI59">
        <v>4.2299107054420339E-2</v>
      </c>
      <c r="FJ59">
        <v>0.10613213376454557</v>
      </c>
      <c r="FK59">
        <v>1.9380040472643661E-2</v>
      </c>
      <c r="FL59">
        <v>3.4657220869347451E-2</v>
      </c>
      <c r="FM59">
        <v>0.76091146298143097</v>
      </c>
      <c r="FN59">
        <v>1.4422523136237999</v>
      </c>
      <c r="FO59">
        <v>0.23143440447211408</v>
      </c>
      <c r="FP59">
        <v>7.5012161608744535E-2</v>
      </c>
      <c r="FQ59">
        <v>6.2779488971722405E-2</v>
      </c>
      <c r="FR59">
        <v>3.0021838753610558E-2</v>
      </c>
      <c r="FS59">
        <v>0</v>
      </c>
      <c r="FT59">
        <v>0</v>
      </c>
      <c r="FU59">
        <v>5.2413278103533838E-3</v>
      </c>
      <c r="FV59">
        <v>0.21405281001892335</v>
      </c>
      <c r="FW59">
        <v>0.77394305131188745</v>
      </c>
      <c r="FX59">
        <v>0.78997524946961872</v>
      </c>
      <c r="FY59">
        <v>0.12695022182326374</v>
      </c>
      <c r="FZ59">
        <v>6.3066048441754577E-2</v>
      </c>
      <c r="GA59">
        <v>5.6846793242193005E-3</v>
      </c>
      <c r="GB59">
        <v>1.0077482926680091E-2</v>
      </c>
      <c r="GC59">
        <v>0</v>
      </c>
      <c r="GD59">
        <v>0</v>
      </c>
      <c r="GE59">
        <v>2.3754082134172183E-2</v>
      </c>
      <c r="GF59">
        <v>5.1054751857337467E-2</v>
      </c>
      <c r="GG59">
        <v>2.8278495462115253E-2</v>
      </c>
      <c r="GH59">
        <v>0</v>
      </c>
      <c r="GI59">
        <v>8.1647863365294469E-3</v>
      </c>
      <c r="GJ59">
        <v>3.4773229527991126E-2</v>
      </c>
      <c r="GK59">
        <v>3.9996448056686382E-2</v>
      </c>
      <c r="GL59">
        <v>0.14704709102292982</v>
      </c>
      <c r="GM59">
        <v>2.7738030405934398E-2</v>
      </c>
      <c r="GN59">
        <v>3.8059895600507723E-2</v>
      </c>
      <c r="GO59">
        <v>0.20513558242752505</v>
      </c>
      <c r="GP59">
        <v>0.36858096646984251</v>
      </c>
      <c r="GQ59">
        <v>9.1111433066504502E-2</v>
      </c>
      <c r="GR59">
        <v>5.8282743268058539E-2</v>
      </c>
      <c r="GS59">
        <v>1.049250656611277E-2</v>
      </c>
      <c r="GT59">
        <v>0</v>
      </c>
      <c r="GU59">
        <v>0</v>
      </c>
      <c r="GV59">
        <v>0</v>
      </c>
      <c r="GW59">
        <v>0</v>
      </c>
      <c r="GX59">
        <v>1.7328739587742208E-2</v>
      </c>
      <c r="GY59">
        <v>0.15503780104691645</v>
      </c>
      <c r="GZ59">
        <v>0.33518496219364419</v>
      </c>
      <c r="HA59">
        <v>6.4791597765234327E-2</v>
      </c>
      <c r="HB59">
        <v>6.5372216616181339E-2</v>
      </c>
      <c r="HC59">
        <v>1.8862345915065522E-2</v>
      </c>
      <c r="HD59">
        <v>2.5635804293565226E-2</v>
      </c>
      <c r="HE59">
        <v>5.1782534328197939E-2</v>
      </c>
      <c r="HF59">
        <v>0.1082477286557299</v>
      </c>
      <c r="HG59">
        <v>6.2883207094565158E-2</v>
      </c>
      <c r="HH59">
        <v>0.10395826250882795</v>
      </c>
      <c r="HI59">
        <v>1.6034972536083797E-2</v>
      </c>
      <c r="HJ59">
        <v>0</v>
      </c>
      <c r="HK59">
        <v>4.2360226865692822E-3</v>
      </c>
      <c r="HL59">
        <v>1.4380212165562371E-2</v>
      </c>
      <c r="HM59">
        <v>3.8578980862295505E-2</v>
      </c>
      <c r="HN59">
        <v>6.7543867985504991E-2</v>
      </c>
      <c r="HO59">
        <v>1.6729996219259811E-3</v>
      </c>
      <c r="HP59">
        <v>6.6491603050584366E-2</v>
      </c>
      <c r="HQ59">
        <v>0.52416684687837589</v>
      </c>
      <c r="HR59">
        <v>0.76932202554097573</v>
      </c>
      <c r="HS59">
        <v>0.13241922488997654</v>
      </c>
      <c r="HT59">
        <v>7.5497778046821298E-2</v>
      </c>
      <c r="HU59">
        <v>1.1966455177278115E-2</v>
      </c>
      <c r="HV59">
        <v>1.9696631424318176E-3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2.2261054894171135E-3</v>
      </c>
      <c r="IC59">
        <v>1.784798964728578E-3</v>
      </c>
      <c r="ID59">
        <v>0</v>
      </c>
      <c r="IE59">
        <v>4.8688163207398216E-3</v>
      </c>
      <c r="IF59">
        <v>3.1515796104561278E-3</v>
      </c>
      <c r="IG59">
        <v>5.938907659456364E-2</v>
      </c>
      <c r="IH59">
        <v>0.14781505959122163</v>
      </c>
      <c r="II59">
        <v>0.1234150590879684</v>
      </c>
      <c r="IJ59">
        <v>0.23510783254280848</v>
      </c>
      <c r="IK59">
        <v>7.3706795456065011E-2</v>
      </c>
      <c r="IL59">
        <v>0</v>
      </c>
      <c r="IM59">
        <v>0</v>
      </c>
      <c r="IN59">
        <v>1.1069620815727712E-2</v>
      </c>
      <c r="IO59">
        <v>1.8985652844968917E-4</v>
      </c>
      <c r="IP59">
        <v>0</v>
      </c>
      <c r="IQ59">
        <v>0</v>
      </c>
      <c r="IR59">
        <v>7.1979014177643675E-5</v>
      </c>
      <c r="IS59">
        <v>3.5028633740062855E-2</v>
      </c>
      <c r="IT59">
        <v>9.3038790224292789E-2</v>
      </c>
      <c r="IU59">
        <v>3.2885740754363249E-2</v>
      </c>
      <c r="IV59">
        <v>4.6158984321570867E-2</v>
      </c>
      <c r="IW59">
        <v>1.8345807016457463E-2</v>
      </c>
      <c r="IX59">
        <v>1.2168162344072067E-2</v>
      </c>
      <c r="IY59">
        <v>6.1013425395173917E-3</v>
      </c>
      <c r="IZ59">
        <v>0</v>
      </c>
      <c r="JA59">
        <v>0</v>
      </c>
      <c r="JB59">
        <v>7.7379120218757039E-3</v>
      </c>
      <c r="JC59">
        <v>4.5066836005593688E-3</v>
      </c>
      <c r="JD59">
        <v>5.6164869958812329E-3</v>
      </c>
      <c r="JE59">
        <v>8.5211713473571152E-4</v>
      </c>
      <c r="JF59">
        <v>0</v>
      </c>
      <c r="JG59">
        <v>5.3180580020189801E-3</v>
      </c>
      <c r="JH59">
        <v>1.5851682499427269E-2</v>
      </c>
      <c r="JI59">
        <v>2.3357015729643482E-3</v>
      </c>
      <c r="JJ59">
        <v>0</v>
      </c>
      <c r="JK59">
        <v>8.0915098894582382E-3</v>
      </c>
      <c r="JL59">
        <v>3.2664661786992844E-2</v>
      </c>
      <c r="JM59">
        <v>0.17139602359784253</v>
      </c>
      <c r="JN59">
        <v>0.44120445249329743</v>
      </c>
      <c r="JO59" s="7">
        <v>1</v>
      </c>
      <c r="JP59">
        <v>0</v>
      </c>
      <c r="JQ59">
        <v>0</v>
      </c>
      <c r="JR59">
        <v>0</v>
      </c>
      <c r="JS59">
        <v>0</v>
      </c>
      <c r="JT59">
        <v>1</v>
      </c>
      <c r="JU59">
        <v>0</v>
      </c>
      <c r="JV59" s="4">
        <v>0</v>
      </c>
    </row>
    <row r="60" spans="1:282" x14ac:dyDescent="0.25">
      <c r="A60" s="10" t="s">
        <v>107</v>
      </c>
      <c r="B60" s="7">
        <v>7</v>
      </c>
      <c r="C60" t="s">
        <v>55</v>
      </c>
      <c r="D60" s="13" t="s">
        <v>58</v>
      </c>
      <c r="E60">
        <v>3.6979258837165262E-2</v>
      </c>
      <c r="F60">
        <v>0.17058155865258312</v>
      </c>
      <c r="G60">
        <v>1.410735595408283</v>
      </c>
      <c r="H60">
        <v>14.929413006030789</v>
      </c>
      <c r="I60">
        <v>1.0860951958924641</v>
      </c>
      <c r="J60">
        <v>0.12553793793695114</v>
      </c>
      <c r="K60">
        <v>1.0762506642034696E-2</v>
      </c>
      <c r="L60">
        <v>3.9543137800060593E-2</v>
      </c>
      <c r="M60">
        <v>0</v>
      </c>
      <c r="N60">
        <v>0</v>
      </c>
      <c r="O60">
        <v>0.12806263177027935</v>
      </c>
      <c r="P60">
        <v>1.064709432720149</v>
      </c>
      <c r="Q60">
        <v>1.7663956595238421</v>
      </c>
      <c r="R60">
        <v>3.0887376385400698</v>
      </c>
      <c r="S60">
        <v>3.8249925796152784</v>
      </c>
      <c r="T60">
        <v>18.016160471206568</v>
      </c>
      <c r="U60">
        <v>28.487481160445011</v>
      </c>
      <c r="V60">
        <v>57.382441817648939</v>
      </c>
      <c r="W60">
        <v>5.2178363981422651</v>
      </c>
      <c r="X60">
        <v>0.28880571218527101</v>
      </c>
      <c r="Y60">
        <v>6.4473218568000659E-2</v>
      </c>
      <c r="Z60">
        <v>0</v>
      </c>
      <c r="AA60">
        <v>0</v>
      </c>
      <c r="AB60">
        <v>0</v>
      </c>
      <c r="AC60">
        <v>1.2253742568357422</v>
      </c>
      <c r="AD60">
        <v>5.2391816373575244</v>
      </c>
      <c r="AE60">
        <v>0.68770739401525138</v>
      </c>
      <c r="AF60">
        <v>1.4401428691275662</v>
      </c>
      <c r="AG60">
        <v>0.37802937019194804</v>
      </c>
      <c r="AH60">
        <v>1.5615025523380439</v>
      </c>
      <c r="AI60">
        <v>1.6891010301797829</v>
      </c>
      <c r="AJ60">
        <v>0.38102451155931433</v>
      </c>
      <c r="AK60">
        <v>0.7126137931111568</v>
      </c>
      <c r="AL60">
        <v>1.2072366968852919</v>
      </c>
      <c r="AM60">
        <v>25.685049109738095</v>
      </c>
      <c r="AN60">
        <v>100</v>
      </c>
      <c r="AO60">
        <v>4.0126047509072071</v>
      </c>
      <c r="AP60">
        <v>1.1667431404267996</v>
      </c>
      <c r="AQ60">
        <v>4.5036077330595798</v>
      </c>
      <c r="AR60">
        <v>14.644399778658837</v>
      </c>
      <c r="AS60">
        <v>1.5215170074497981</v>
      </c>
      <c r="AT60">
        <v>2.489896147564862</v>
      </c>
      <c r="AU60">
        <v>1.0765906941620396</v>
      </c>
      <c r="AV60">
        <v>2.6997878973507237</v>
      </c>
      <c r="AW60">
        <v>1.2259985233328443</v>
      </c>
      <c r="AX60">
        <v>3.7103046448630073</v>
      </c>
      <c r="AY60">
        <v>7.6596405633892334E-2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1.4817549040679856</v>
      </c>
      <c r="BF60">
        <v>4.1168407284279329</v>
      </c>
      <c r="BG60">
        <v>0.31156260706357647</v>
      </c>
      <c r="BH60">
        <v>6.2869331781168658E-2</v>
      </c>
      <c r="BI60">
        <v>0.31249047424893578</v>
      </c>
      <c r="BJ60">
        <v>0.18314029798962528</v>
      </c>
      <c r="BK60">
        <v>0.7996311839046859</v>
      </c>
      <c r="BL60">
        <v>2.3381245322038922</v>
      </c>
      <c r="BM60">
        <v>0.48051354093356041</v>
      </c>
      <c r="BN60">
        <v>1.1396131004254597</v>
      </c>
      <c r="BO60">
        <v>6.4123326930796516</v>
      </c>
      <c r="BP60">
        <v>21.354331658885165</v>
      </c>
      <c r="BQ60">
        <v>3.2210015106785419</v>
      </c>
      <c r="BR60">
        <v>6.0103258534913193</v>
      </c>
      <c r="BS60">
        <v>2.136813190004339</v>
      </c>
      <c r="BT60">
        <v>4.6050555905230048</v>
      </c>
      <c r="BU60">
        <v>0.24487883982984698</v>
      </c>
      <c r="BV60">
        <v>0</v>
      </c>
      <c r="BW60">
        <v>6.221502736234099E-2</v>
      </c>
      <c r="BX60">
        <v>0.1577234338172083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0.60093780243246242</v>
      </c>
      <c r="CE60">
        <v>0.35889693414161544</v>
      </c>
      <c r="CF60">
        <v>0.91451599977332765</v>
      </c>
      <c r="CG60">
        <v>10.613507789594047</v>
      </c>
      <c r="CH60">
        <v>41.41596680440113</v>
      </c>
      <c r="CI60">
        <v>2.5768347106015312</v>
      </c>
      <c r="CJ60">
        <v>0.33636330093268452</v>
      </c>
      <c r="CK60">
        <v>4.9651067714212523E-2</v>
      </c>
      <c r="CL60">
        <v>7.2821614000464302E-2</v>
      </c>
      <c r="CM60">
        <v>0.13204037263462604</v>
      </c>
      <c r="CN60">
        <v>0.47018842319994303</v>
      </c>
      <c r="CO60">
        <v>0.2638433772013577</v>
      </c>
      <c r="CP60">
        <v>0.94124680074203881</v>
      </c>
      <c r="CQ60">
        <v>0.24675150061024431</v>
      </c>
      <c r="CR60">
        <v>0.61758238343202321</v>
      </c>
      <c r="CS60">
        <v>0.12674581215460115</v>
      </c>
      <c r="CT60">
        <v>0.39101015656153593</v>
      </c>
      <c r="CU60">
        <v>9.904062676940012E-2</v>
      </c>
      <c r="CV60">
        <v>0.14846212506575168</v>
      </c>
      <c r="CW60">
        <v>7.0978065868088969E-2</v>
      </c>
      <c r="CX60">
        <v>0.14757054410844112</v>
      </c>
      <c r="CY60">
        <v>1.2620951371594029</v>
      </c>
      <c r="CZ60">
        <v>5.4550343190297017</v>
      </c>
      <c r="DA60">
        <v>0.44921771848617892</v>
      </c>
      <c r="DB60">
        <v>0.37399050099268027</v>
      </c>
      <c r="DC60">
        <v>6.3688340178208361E-2</v>
      </c>
      <c r="DD60">
        <v>0.15780569785519069</v>
      </c>
      <c r="DE60">
        <v>0.48397874075754321</v>
      </c>
      <c r="DF60">
        <v>1.6823113415972009</v>
      </c>
      <c r="DG60">
        <v>0.23933453712141975</v>
      </c>
      <c r="DH60">
        <v>0.24748141413907035</v>
      </c>
      <c r="DI60">
        <v>0.54089523112535187</v>
      </c>
      <c r="DJ60">
        <v>1.2683559811698992</v>
      </c>
      <c r="DK60">
        <v>0</v>
      </c>
      <c r="DL60">
        <v>0</v>
      </c>
      <c r="DM60">
        <v>5.4219413498733958E-2</v>
      </c>
      <c r="DN60">
        <v>0.88430802182370771</v>
      </c>
      <c r="DO60">
        <v>0.16233771913962555</v>
      </c>
      <c r="DP60">
        <v>0.22684331638812319</v>
      </c>
      <c r="DQ60">
        <v>0.13347581974583658</v>
      </c>
      <c r="DR60">
        <v>0.34014749108368858</v>
      </c>
      <c r="DS60">
        <v>0</v>
      </c>
      <c r="DT60">
        <v>0</v>
      </c>
      <c r="DU60">
        <v>0</v>
      </c>
      <c r="DV60">
        <v>1.8939703984345545E-2</v>
      </c>
      <c r="DW60">
        <v>0.5783121901530851</v>
      </c>
      <c r="DX60">
        <v>2.2446755685177946</v>
      </c>
      <c r="DY60">
        <v>0.22989000240911037</v>
      </c>
      <c r="DZ60">
        <v>8.1828605692789075E-2</v>
      </c>
      <c r="EA60">
        <v>0.3997268807234432</v>
      </c>
      <c r="EB60">
        <v>0.62284217247292184</v>
      </c>
      <c r="EC60">
        <v>0</v>
      </c>
      <c r="ED60">
        <v>0.50257300128243587</v>
      </c>
      <c r="EE60">
        <v>0.12972040684601616</v>
      </c>
      <c r="EF60">
        <v>0.36688418814458168</v>
      </c>
      <c r="EG60">
        <v>0.1717929512199044</v>
      </c>
      <c r="EH60">
        <v>0.36446124008252412</v>
      </c>
      <c r="EI60">
        <v>0.10115772584711709</v>
      </c>
      <c r="EJ60">
        <v>0.20429167225330921</v>
      </c>
      <c r="EK60">
        <v>3.1232654168465483E-2</v>
      </c>
      <c r="EL60">
        <v>0.10989987293066238</v>
      </c>
      <c r="EM60">
        <v>5.1589627816880486E-2</v>
      </c>
      <c r="EN60">
        <v>9.7800974892088458E-2</v>
      </c>
      <c r="EO60">
        <v>4.5688894194581754E-2</v>
      </c>
      <c r="EP60">
        <v>8.2110668369675108E-2</v>
      </c>
      <c r="EQ60">
        <v>4.2838619469699642E-2</v>
      </c>
      <c r="ER60">
        <v>0.11642041548449662</v>
      </c>
      <c r="ES60">
        <v>9.7149177854472787E-2</v>
      </c>
      <c r="ET60">
        <v>0.21239742178215346</v>
      </c>
      <c r="EU60">
        <v>0.29621374519833893</v>
      </c>
      <c r="EV60">
        <v>0.59123756763575019</v>
      </c>
      <c r="EW60">
        <v>8.3163216537176773E-2</v>
      </c>
      <c r="EX60">
        <v>3.4165828194042028E-2</v>
      </c>
      <c r="EY60">
        <v>1.9161900546408088E-2</v>
      </c>
      <c r="EZ60">
        <v>3.4417936437383875E-2</v>
      </c>
      <c r="FA60">
        <v>2.2524587821073881E-2</v>
      </c>
      <c r="FB60">
        <v>3.6293703456517841E-2</v>
      </c>
      <c r="FC60">
        <v>2.1655085863717914E-2</v>
      </c>
      <c r="FD60">
        <v>2.3710747869698696E-2</v>
      </c>
      <c r="FE60">
        <v>6.5190913398540759E-2</v>
      </c>
      <c r="FF60">
        <v>7.0156356458658892E-2</v>
      </c>
      <c r="FG60">
        <v>6.5345587415725728E-2</v>
      </c>
      <c r="FH60">
        <v>0.13480380621003454</v>
      </c>
      <c r="FI60">
        <v>5.9197002441867909E-2</v>
      </c>
      <c r="FJ60">
        <v>0.14928449828449852</v>
      </c>
      <c r="FK60">
        <v>3.5712010539013524E-2</v>
      </c>
      <c r="FL60">
        <v>3.3306127771828842E-2</v>
      </c>
      <c r="FM60">
        <v>0.79949251642386665</v>
      </c>
      <c r="FN60">
        <v>1.6220789983250929</v>
      </c>
      <c r="FO60">
        <v>0.22161233136103686</v>
      </c>
      <c r="FP60">
        <v>4.974963533790256E-2</v>
      </c>
      <c r="FQ60">
        <v>0.10442968180214481</v>
      </c>
      <c r="FR60">
        <v>2.6608119518726638E-2</v>
      </c>
      <c r="FS60">
        <v>1.0959372377798355E-2</v>
      </c>
      <c r="FT60">
        <v>2.1136545441187603E-2</v>
      </c>
      <c r="FU60">
        <v>1.7592200522686081E-2</v>
      </c>
      <c r="FV60">
        <v>0.21783186704072516</v>
      </c>
      <c r="FW60">
        <v>0.88424815868912154</v>
      </c>
      <c r="FX60">
        <v>0.93031017951167583</v>
      </c>
      <c r="FY60">
        <v>0.14516620676068917</v>
      </c>
      <c r="FZ60">
        <v>8.4476304954921921E-2</v>
      </c>
      <c r="GA60">
        <v>9.5839000272624209E-3</v>
      </c>
      <c r="GB60">
        <v>1.0634629747383828E-2</v>
      </c>
      <c r="GC60">
        <v>5.6140711584451225E-3</v>
      </c>
      <c r="GD60">
        <v>6.245304181560005E-3</v>
      </c>
      <c r="GE60">
        <v>2.0023178790546704E-2</v>
      </c>
      <c r="GF60">
        <v>7.8865347602546543E-2</v>
      </c>
      <c r="GG60">
        <v>3.3975389772573063E-2</v>
      </c>
      <c r="GH60">
        <v>0</v>
      </c>
      <c r="GI60">
        <v>2.4292860537452894E-2</v>
      </c>
      <c r="GJ60">
        <v>6.237358346931323E-2</v>
      </c>
      <c r="GK60">
        <v>5.589021128176646E-2</v>
      </c>
      <c r="GL60">
        <v>0.22301944336516846</v>
      </c>
      <c r="GM60">
        <v>4.6068222639900236E-2</v>
      </c>
      <c r="GN60">
        <v>4.5499581835682874E-2</v>
      </c>
      <c r="GO60">
        <v>0.28550379458186881</v>
      </c>
      <c r="GP60">
        <v>0.53321712869956706</v>
      </c>
      <c r="GQ60">
        <v>0.12437042738550876</v>
      </c>
      <c r="GR60">
        <v>9.7392991923175437E-2</v>
      </c>
      <c r="GS60">
        <v>1.0065494511581853E-2</v>
      </c>
      <c r="GT60">
        <v>0</v>
      </c>
      <c r="GU60">
        <v>0</v>
      </c>
      <c r="GV60">
        <v>0</v>
      </c>
      <c r="GW60">
        <v>0</v>
      </c>
      <c r="GX60">
        <v>1.4464424201098256E-2</v>
      </c>
      <c r="GY60">
        <v>0.1633780751182618</v>
      </c>
      <c r="GZ60">
        <v>0.4432503359923935</v>
      </c>
      <c r="HA60">
        <v>8.4638750216704708E-2</v>
      </c>
      <c r="HB60">
        <v>0.11592676733468399</v>
      </c>
      <c r="HC60">
        <v>1.6568589189680606E-2</v>
      </c>
      <c r="HD60">
        <v>3.4938379296683406E-2</v>
      </c>
      <c r="HE60">
        <v>6.9543571260321735E-2</v>
      </c>
      <c r="HF60">
        <v>0.19014126245019558</v>
      </c>
      <c r="HG60">
        <v>7.9548781485271197E-2</v>
      </c>
      <c r="HH60">
        <v>0.15791991894899057</v>
      </c>
      <c r="HI60">
        <v>2.6076669714039585E-2</v>
      </c>
      <c r="HJ60">
        <v>0</v>
      </c>
      <c r="HK60">
        <v>1.1642764335918702E-2</v>
      </c>
      <c r="HL60">
        <v>4.1784683321232537E-3</v>
      </c>
      <c r="HM60">
        <v>5.4198880035026667E-2</v>
      </c>
      <c r="HN60">
        <v>9.2919267468072636E-2</v>
      </c>
      <c r="HO60">
        <v>1.5456794868070228E-2</v>
      </c>
      <c r="HP60">
        <v>0.10250914899528064</v>
      </c>
      <c r="HQ60">
        <v>0.68373732899110362</v>
      </c>
      <c r="HR60">
        <v>1.0647929256603084</v>
      </c>
      <c r="HS60">
        <v>0.17705544847034785</v>
      </c>
      <c r="HT60">
        <v>0.10555180235602415</v>
      </c>
      <c r="HU60">
        <v>2.2170338281403273E-2</v>
      </c>
      <c r="HV60">
        <v>9.5346115232669611E-3</v>
      </c>
      <c r="HW60">
        <v>0</v>
      </c>
      <c r="HX60">
        <v>0</v>
      </c>
      <c r="HY60">
        <v>0</v>
      </c>
      <c r="HZ60">
        <v>5.1914002141077772E-3</v>
      </c>
      <c r="IA60">
        <v>0</v>
      </c>
      <c r="IB60">
        <v>2.6645523985958904E-3</v>
      </c>
      <c r="IC60">
        <v>1.2294423904824252E-2</v>
      </c>
      <c r="ID60">
        <v>0</v>
      </c>
      <c r="IE60">
        <v>4.3599201201064194E-3</v>
      </c>
      <c r="IF60">
        <v>4.9056800556286249E-3</v>
      </c>
      <c r="IG60">
        <v>6.3928394111515088E-2</v>
      </c>
      <c r="IH60">
        <v>0.21550233219338202</v>
      </c>
      <c r="II60">
        <v>0.16265538027746521</v>
      </c>
      <c r="IJ60">
        <v>0.31531373759775472</v>
      </c>
      <c r="IK60">
        <v>0.10801632548705903</v>
      </c>
      <c r="IL60">
        <v>0</v>
      </c>
      <c r="IM60">
        <v>3.2653889946597913E-3</v>
      </c>
      <c r="IN60">
        <v>1.4880899274671353E-2</v>
      </c>
      <c r="IO60">
        <v>2.6964466051563051E-4</v>
      </c>
      <c r="IP60">
        <v>9.4621734929822478E-3</v>
      </c>
      <c r="IQ60">
        <v>3.8709468469798583E-3</v>
      </c>
      <c r="IR60">
        <v>0</v>
      </c>
      <c r="IS60">
        <v>3.9110906088582816E-2</v>
      </c>
      <c r="IT60">
        <v>0.11632383905007246</v>
      </c>
      <c r="IU60">
        <v>3.8249597369422253E-2</v>
      </c>
      <c r="IV60">
        <v>8.0646422659246667E-2</v>
      </c>
      <c r="IW60">
        <v>1.8041504627842278E-2</v>
      </c>
      <c r="IX60">
        <v>7.5967962032322577E-3</v>
      </c>
      <c r="IY60">
        <v>3.0971399599086652E-2</v>
      </c>
      <c r="IZ60">
        <v>0</v>
      </c>
      <c r="JA60">
        <v>0</v>
      </c>
      <c r="JB60">
        <v>1.6159912162957452E-2</v>
      </c>
      <c r="JC60">
        <v>0</v>
      </c>
      <c r="JD60">
        <v>3.3386653607537684E-4</v>
      </c>
      <c r="JE60">
        <v>0</v>
      </c>
      <c r="JF60">
        <v>0</v>
      </c>
      <c r="JG60">
        <v>1.1526963424843148E-2</v>
      </c>
      <c r="JH60">
        <v>1.7412022991462571E-2</v>
      </c>
      <c r="JI60">
        <v>7.8261298373609423E-4</v>
      </c>
      <c r="JJ60">
        <v>1.8647391890317939E-3</v>
      </c>
      <c r="JK60">
        <v>9.7313023610937025E-3</v>
      </c>
      <c r="JL60">
        <v>4.5070200949324374E-2</v>
      </c>
      <c r="JM60">
        <v>0.1899168428531092</v>
      </c>
      <c r="JN60">
        <v>0.58155726218691195</v>
      </c>
      <c r="JO60" s="7">
        <v>1</v>
      </c>
      <c r="JP60">
        <v>0</v>
      </c>
      <c r="JQ60">
        <v>0</v>
      </c>
      <c r="JR60">
        <v>0</v>
      </c>
      <c r="JS60">
        <v>0</v>
      </c>
      <c r="JT60">
        <v>1</v>
      </c>
      <c r="JU60">
        <v>0</v>
      </c>
      <c r="JV60" s="4">
        <v>0</v>
      </c>
    </row>
    <row r="61" spans="1:282" x14ac:dyDescent="0.25">
      <c r="A61" s="10" t="s">
        <v>108</v>
      </c>
      <c r="B61" s="7">
        <v>7</v>
      </c>
      <c r="C61" t="s">
        <v>55</v>
      </c>
      <c r="D61" s="13" t="s">
        <v>58</v>
      </c>
      <c r="E61">
        <v>0</v>
      </c>
      <c r="F61">
        <v>0</v>
      </c>
      <c r="G61">
        <v>0.50201142697226009</v>
      </c>
      <c r="H61">
        <v>6.1682215920864385</v>
      </c>
      <c r="I61">
        <v>0</v>
      </c>
      <c r="J61">
        <v>5.7880990389069562E-2</v>
      </c>
      <c r="K61">
        <v>3.6966080308858803E-3</v>
      </c>
      <c r="L61">
        <v>3.7420808497134202E-2</v>
      </c>
      <c r="M61">
        <v>7.7953558423459537E-2</v>
      </c>
      <c r="N61">
        <v>0.71103912295044924</v>
      </c>
      <c r="O61">
        <v>0.97014613681369322</v>
      </c>
      <c r="P61">
        <v>6.4878230124204874</v>
      </c>
      <c r="Q61">
        <v>1.7362214452239171</v>
      </c>
      <c r="R61">
        <v>12.165882321814912</v>
      </c>
      <c r="S61">
        <v>4.8086870916396238</v>
      </c>
      <c r="T61">
        <v>14.808556210406346</v>
      </c>
      <c r="U61">
        <v>18.925516296881923</v>
      </c>
      <c r="V61">
        <v>72.656118236935484</v>
      </c>
      <c r="W61">
        <v>6.7770193261054432</v>
      </c>
      <c r="X61">
        <v>0.32399732569155804</v>
      </c>
      <c r="Y61">
        <v>7.8806526222228196E-2</v>
      </c>
      <c r="Z61">
        <v>0</v>
      </c>
      <c r="AA61">
        <v>0</v>
      </c>
      <c r="AB61">
        <v>0</v>
      </c>
      <c r="AC61">
        <v>2.530171404429514</v>
      </c>
      <c r="AD61">
        <v>9.9670197893238761</v>
      </c>
      <c r="AE61">
        <v>1.4471530107334614</v>
      </c>
      <c r="AF61">
        <v>3.3063141334927582</v>
      </c>
      <c r="AG61">
        <v>0</v>
      </c>
      <c r="AH61">
        <v>0</v>
      </c>
      <c r="AI61">
        <v>2.360684229274375</v>
      </c>
      <c r="AJ61">
        <v>0.64273626364376557</v>
      </c>
      <c r="AK61">
        <v>0.43001782383979653</v>
      </c>
      <c r="AL61">
        <v>0.30695761339324296</v>
      </c>
      <c r="AM61">
        <v>24.649933131143705</v>
      </c>
      <c r="AN61">
        <v>100</v>
      </c>
      <c r="AO61">
        <v>3.724191954547825</v>
      </c>
      <c r="AP61">
        <v>1.3144655249911803</v>
      </c>
      <c r="AQ61">
        <v>5.3625837801669531</v>
      </c>
      <c r="AR61">
        <v>15.701028831073952</v>
      </c>
      <c r="AS61">
        <v>2.127449076955203</v>
      </c>
      <c r="AT61">
        <v>4.4590865668073523</v>
      </c>
      <c r="AU61">
        <v>2.122503026450691</v>
      </c>
      <c r="AV61">
        <v>3.8355671193216287</v>
      </c>
      <c r="AW61">
        <v>2.1857301412422339</v>
      </c>
      <c r="AX61">
        <v>6.163339920513085</v>
      </c>
      <c r="AY61">
        <v>0.38391727059413183</v>
      </c>
      <c r="AZ61">
        <v>0</v>
      </c>
      <c r="BA61">
        <v>0</v>
      </c>
      <c r="BB61">
        <v>4.792328414205794E-3</v>
      </c>
      <c r="BC61">
        <v>0</v>
      </c>
      <c r="BD61">
        <v>0</v>
      </c>
      <c r="BE61">
        <v>2.5730063492613424</v>
      </c>
      <c r="BF61">
        <v>7.9656014233973433</v>
      </c>
      <c r="BG61">
        <v>0.57054547904099839</v>
      </c>
      <c r="BH61">
        <v>0.15171932305028232</v>
      </c>
      <c r="BI61">
        <v>0.52694154503993473</v>
      </c>
      <c r="BJ61">
        <v>0.36602372782644821</v>
      </c>
      <c r="BK61">
        <v>1.8139065700488288</v>
      </c>
      <c r="BL61">
        <v>5.3275438241675097</v>
      </c>
      <c r="BM61">
        <v>0</v>
      </c>
      <c r="BN61">
        <v>0</v>
      </c>
      <c r="BO61">
        <v>11.139804652906042</v>
      </c>
      <c r="BP61">
        <v>44.169020561916717</v>
      </c>
      <c r="BQ61">
        <v>8.1790503946971729</v>
      </c>
      <c r="BR61">
        <v>17.669730821243061</v>
      </c>
      <c r="BS61">
        <v>6.645210522664394</v>
      </c>
      <c r="BT61">
        <v>14.114946858773624</v>
      </c>
      <c r="BU61">
        <v>0.71258166528343436</v>
      </c>
      <c r="BV61">
        <v>0</v>
      </c>
      <c r="BW61">
        <v>0</v>
      </c>
      <c r="BX61">
        <v>6.2913614430441064E-2</v>
      </c>
      <c r="BY61">
        <v>1.1904254632129587</v>
      </c>
      <c r="BZ61">
        <v>3.1922497698249916</v>
      </c>
      <c r="CA61">
        <v>1.1875475992829228</v>
      </c>
      <c r="CB61">
        <v>4.8991591662444405</v>
      </c>
      <c r="CC61">
        <v>1.1925332995938549</v>
      </c>
      <c r="CD61">
        <v>0.9213309916310134</v>
      </c>
      <c r="CE61">
        <v>0.42734577008199293</v>
      </c>
      <c r="CF61">
        <v>0.9681880072567135</v>
      </c>
      <c r="CG61">
        <v>22.028433902703817</v>
      </c>
      <c r="CH61">
        <v>87.304816755157788</v>
      </c>
      <c r="CI61">
        <v>5.2938741882805376</v>
      </c>
      <c r="CJ61">
        <v>0.68954068135262958</v>
      </c>
      <c r="CK61">
        <v>8.7039577793466938E-2</v>
      </c>
      <c r="CL61">
        <v>0.2390845275646328</v>
      </c>
      <c r="CM61">
        <v>0.15876486764579256</v>
      </c>
      <c r="CN61">
        <v>0.9167154665687941</v>
      </c>
      <c r="CO61">
        <v>0.27982758930563478</v>
      </c>
      <c r="CP61">
        <v>1.1840858861828409</v>
      </c>
      <c r="CQ61">
        <v>0</v>
      </c>
      <c r="CR61">
        <v>0.5105391638951845</v>
      </c>
      <c r="CS61">
        <v>0</v>
      </c>
      <c r="CT61">
        <v>0.13421615621469185</v>
      </c>
      <c r="CU61">
        <v>0.20813986006773333</v>
      </c>
      <c r="CV61">
        <v>0.33960935884063398</v>
      </c>
      <c r="CW61">
        <v>0.16323604955645485</v>
      </c>
      <c r="CX61">
        <v>0.26877658573327767</v>
      </c>
      <c r="CY61">
        <v>2.7627472682492664</v>
      </c>
      <c r="CZ61">
        <v>12.29050193971131</v>
      </c>
      <c r="DA61">
        <v>1.0952734623496647</v>
      </c>
      <c r="DB61">
        <v>0.96826901486993899</v>
      </c>
      <c r="DC61">
        <v>0.17538555800339267</v>
      </c>
      <c r="DD61">
        <v>0.26250521366154245</v>
      </c>
      <c r="DE61">
        <v>1.4832394937454971</v>
      </c>
      <c r="DF61">
        <v>5.3075984878479163</v>
      </c>
      <c r="DG61">
        <v>0.60615862836598711</v>
      </c>
      <c r="DH61">
        <v>0.35009089998484233</v>
      </c>
      <c r="DI61">
        <v>0.95593606736622272</v>
      </c>
      <c r="DJ61">
        <v>2.3665952348303274</v>
      </c>
      <c r="DK61">
        <v>0</v>
      </c>
      <c r="DL61">
        <v>0</v>
      </c>
      <c r="DM61">
        <v>0.25747569781343232</v>
      </c>
      <c r="DN61">
        <v>2.31892848368904</v>
      </c>
      <c r="DO61">
        <v>0.33228676227872983</v>
      </c>
      <c r="DP61">
        <v>0.45313134603927085</v>
      </c>
      <c r="DQ61">
        <v>0.27394834425034548</v>
      </c>
      <c r="DR61">
        <v>0.59696158230700935</v>
      </c>
      <c r="DS61">
        <v>0</v>
      </c>
      <c r="DT61">
        <v>0</v>
      </c>
      <c r="DU61">
        <v>0</v>
      </c>
      <c r="DV61">
        <v>0</v>
      </c>
      <c r="DW61">
        <v>1.4104233782761324</v>
      </c>
      <c r="DX61">
        <v>5.5119868067476165</v>
      </c>
      <c r="DY61">
        <v>0.52274722058515966</v>
      </c>
      <c r="DZ61">
        <v>0.16558726905787563</v>
      </c>
      <c r="EA61">
        <v>0.49610027031444937</v>
      </c>
      <c r="EB61">
        <v>0.92475428159037754</v>
      </c>
      <c r="EC61">
        <v>0</v>
      </c>
      <c r="ED61">
        <v>0.93176437163967352</v>
      </c>
      <c r="EE61">
        <v>0.28904520166000036</v>
      </c>
      <c r="EF61">
        <v>0.78755234316652156</v>
      </c>
      <c r="EG61">
        <v>0.38878792083400981</v>
      </c>
      <c r="EH61">
        <v>0.63540512257377102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8.0974337261139173E-2</v>
      </c>
      <c r="EP61">
        <v>0.21525643257366645</v>
      </c>
      <c r="EQ61">
        <v>7.1002152384767286E-2</v>
      </c>
      <c r="ER61">
        <v>0.18899761911833179</v>
      </c>
      <c r="ES61">
        <v>0.25383472299053683</v>
      </c>
      <c r="ET61">
        <v>0.61750820463994927</v>
      </c>
      <c r="EU61">
        <v>0.90050348340734188</v>
      </c>
      <c r="EV61">
        <v>1.7579005836874002</v>
      </c>
      <c r="EW61">
        <v>0.20321597972961591</v>
      </c>
      <c r="EX61">
        <v>7.1700903399153235E-2</v>
      </c>
      <c r="EY61">
        <v>5.6040456514008935E-2</v>
      </c>
      <c r="EZ61">
        <v>0.1712223793813531</v>
      </c>
      <c r="FA61">
        <v>3.1784776595420713E-2</v>
      </c>
      <c r="FB61">
        <v>6.9872746612862816E-2</v>
      </c>
      <c r="FC61">
        <v>4.1189913035743604E-2</v>
      </c>
      <c r="FD61">
        <v>4.2648517669366129E-2</v>
      </c>
      <c r="FE61">
        <v>8.9434999004421784E-2</v>
      </c>
      <c r="FF61">
        <v>0.13391949959091809</v>
      </c>
      <c r="FG61">
        <v>0.13011043721821355</v>
      </c>
      <c r="FH61">
        <v>0.23365275401433747</v>
      </c>
      <c r="FI61">
        <v>0.10935224994243092</v>
      </c>
      <c r="FJ61">
        <v>0.29716664620262428</v>
      </c>
      <c r="FK61">
        <v>5.9644930318838142E-2</v>
      </c>
      <c r="FL61">
        <v>7.9394642511547334E-2</v>
      </c>
      <c r="FM61">
        <v>2.1077388105308406</v>
      </c>
      <c r="FN61">
        <v>4.238272439038834</v>
      </c>
      <c r="FO61">
        <v>0.57604222849925124</v>
      </c>
      <c r="FP61">
        <v>0.16458694642022154</v>
      </c>
      <c r="FQ61">
        <v>0.26719191438400686</v>
      </c>
      <c r="FR61">
        <v>6.7571672853599912E-2</v>
      </c>
      <c r="FS61">
        <v>2.1576049215669638E-2</v>
      </c>
      <c r="FT61">
        <v>5.1185393205698794E-2</v>
      </c>
      <c r="FU61">
        <v>1.7423485815382833E-2</v>
      </c>
      <c r="FV61">
        <v>0.4388324402013935</v>
      </c>
      <c r="FW61">
        <v>1.3901010546616401</v>
      </c>
      <c r="FX61">
        <v>1.2567951888055715</v>
      </c>
      <c r="FY61">
        <v>0.20061833014781788</v>
      </c>
      <c r="FZ61">
        <v>0.1358652093466802</v>
      </c>
      <c r="GA61">
        <v>4.9680304846464379E-2</v>
      </c>
      <c r="GB61">
        <v>0.15753633896845684</v>
      </c>
      <c r="GC61">
        <v>1.0269695584938825E-2</v>
      </c>
      <c r="GD61">
        <v>0</v>
      </c>
      <c r="GE61">
        <v>6.6722146119267437E-3</v>
      </c>
      <c r="GF61">
        <v>7.7403410700805891E-2</v>
      </c>
      <c r="GG61">
        <v>9.9317978785283853E-2</v>
      </c>
      <c r="GH61">
        <v>1.7617307241115456E-2</v>
      </c>
      <c r="GI61">
        <v>4.0736608943931593E-2</v>
      </c>
      <c r="GJ61">
        <v>0.14621521717514377</v>
      </c>
      <c r="GK61">
        <v>9.5005290260554626E-2</v>
      </c>
      <c r="GL61">
        <v>0.48794673195051436</v>
      </c>
      <c r="GM61">
        <v>6.7230866452212601E-2</v>
      </c>
      <c r="GN61">
        <v>0.10302428607134016</v>
      </c>
      <c r="GO61">
        <v>0.49781830536188654</v>
      </c>
      <c r="GP61">
        <v>0.7483666717508819</v>
      </c>
      <c r="GQ61">
        <v>0.1485821487457348</v>
      </c>
      <c r="GR61">
        <v>4.110387344666773E-2</v>
      </c>
      <c r="GS61">
        <v>9.2745213550822093E-3</v>
      </c>
      <c r="GT61">
        <v>0</v>
      </c>
      <c r="GU61">
        <v>0</v>
      </c>
      <c r="GV61">
        <v>1.8993218251718708E-2</v>
      </c>
      <c r="GW61">
        <v>6.5234298954657917E-3</v>
      </c>
      <c r="GX61">
        <v>2.0681617303373614E-2</v>
      </c>
      <c r="GY61">
        <v>0.30859222249758805</v>
      </c>
      <c r="GZ61">
        <v>0.78290044048302698</v>
      </c>
      <c r="HA61">
        <v>0.16226086133014317</v>
      </c>
      <c r="HB61">
        <v>0.28244297737897839</v>
      </c>
      <c r="HC61">
        <v>6.6124136962771279E-2</v>
      </c>
      <c r="HD61">
        <v>0.14086527518215564</v>
      </c>
      <c r="HE61">
        <v>4.9718152580891087E-2</v>
      </c>
      <c r="HF61">
        <v>0.11107047403371438</v>
      </c>
      <c r="HG61">
        <v>5.7947161672062653E-2</v>
      </c>
      <c r="HH61">
        <v>0.10745559416683981</v>
      </c>
      <c r="HI61">
        <v>1.7135273464523426E-2</v>
      </c>
      <c r="HJ61">
        <v>0</v>
      </c>
      <c r="HK61">
        <v>6.2207513875203995E-3</v>
      </c>
      <c r="HL61">
        <v>2.8611445552839546E-3</v>
      </c>
      <c r="HM61">
        <v>0.11180506952266567</v>
      </c>
      <c r="HN61">
        <v>0.63570456080141846</v>
      </c>
      <c r="HO61">
        <v>0.11281773440654473</v>
      </c>
      <c r="HP61">
        <v>0.1426712008459555</v>
      </c>
      <c r="HQ61">
        <v>0.8534445062060676</v>
      </c>
      <c r="HR61">
        <v>1.3204557732344622</v>
      </c>
      <c r="HS61">
        <v>0.21816784262677824</v>
      </c>
      <c r="HT61">
        <v>8.8221892409033026E-2</v>
      </c>
      <c r="HU61">
        <v>8.6559660231365822E-3</v>
      </c>
      <c r="HV61">
        <v>3.5399656441453399E-3</v>
      </c>
      <c r="HW61">
        <v>0</v>
      </c>
      <c r="HX61">
        <v>0</v>
      </c>
      <c r="HY61">
        <v>0</v>
      </c>
      <c r="HZ61">
        <v>0</v>
      </c>
      <c r="IA61">
        <v>6.7798752386847151E-5</v>
      </c>
      <c r="IB61">
        <v>1.272317863612985E-2</v>
      </c>
      <c r="IC61">
        <v>0</v>
      </c>
      <c r="ID61">
        <v>0</v>
      </c>
      <c r="IE61">
        <v>6.8866550773795648E-3</v>
      </c>
      <c r="IF61">
        <v>8.7085335268969388E-2</v>
      </c>
      <c r="IG61">
        <v>6.9764745655078217E-2</v>
      </c>
      <c r="IH61">
        <v>0.2363590270038492</v>
      </c>
      <c r="II61">
        <v>0.15038383558141138</v>
      </c>
      <c r="IJ61">
        <v>0.30248493598626786</v>
      </c>
      <c r="IK61">
        <v>0.11450007771289869</v>
      </c>
      <c r="IL61">
        <v>3.4641674182852356E-2</v>
      </c>
      <c r="IM61">
        <v>0</v>
      </c>
      <c r="IN61">
        <v>1.4580174527416409E-2</v>
      </c>
      <c r="IO61">
        <v>4.9277696397599059E-3</v>
      </c>
      <c r="IP61">
        <v>0.20912153025744015</v>
      </c>
      <c r="IQ61">
        <v>2.0344324949632481E-2</v>
      </c>
      <c r="IR61">
        <v>0</v>
      </c>
      <c r="IS61">
        <v>3.8903973549938617E-2</v>
      </c>
      <c r="IT61">
        <v>0.15298857301683272</v>
      </c>
      <c r="IU61">
        <v>3.4086989275399916E-2</v>
      </c>
      <c r="IV61">
        <v>2.1238861303473099E-2</v>
      </c>
      <c r="IW61">
        <v>9.2457118380208717E-3</v>
      </c>
      <c r="IX61">
        <v>2.5009831070225579E-3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5.0397270011488761E-3</v>
      </c>
      <c r="JE61">
        <v>4.159707802474104E-3</v>
      </c>
      <c r="JF61">
        <v>0</v>
      </c>
      <c r="JG61">
        <v>6.914253214525776E-3</v>
      </c>
      <c r="JH61">
        <v>2.8045373814511523E-2</v>
      </c>
      <c r="JI61">
        <v>0</v>
      </c>
      <c r="JJ61">
        <v>0</v>
      </c>
      <c r="JK61">
        <v>1.5511925408915109E-3</v>
      </c>
      <c r="JL61">
        <v>3.8344678292784255E-2</v>
      </c>
      <c r="JM61">
        <v>7.2904221437057645E-2</v>
      </c>
      <c r="JN61">
        <v>0.21191063637313465</v>
      </c>
      <c r="JO61" s="7">
        <v>1</v>
      </c>
      <c r="JP61">
        <v>0</v>
      </c>
      <c r="JQ61">
        <v>0</v>
      </c>
      <c r="JR61">
        <v>0</v>
      </c>
      <c r="JS61">
        <v>0</v>
      </c>
      <c r="JT61">
        <v>1</v>
      </c>
      <c r="JU61">
        <v>0</v>
      </c>
      <c r="JV61" s="4">
        <v>0</v>
      </c>
    </row>
    <row r="62" spans="1:282" x14ac:dyDescent="0.25">
      <c r="A62" s="10" t="s">
        <v>109</v>
      </c>
      <c r="B62" s="7">
        <v>7</v>
      </c>
      <c r="C62" t="s">
        <v>55</v>
      </c>
      <c r="D62" s="13" t="s">
        <v>58</v>
      </c>
      <c r="E62">
        <v>0</v>
      </c>
      <c r="F62">
        <v>0</v>
      </c>
      <c r="G62">
        <v>0.59699260645777774</v>
      </c>
      <c r="H62">
        <v>6.7052085442974505</v>
      </c>
      <c r="I62">
        <v>8.1458682282915376E-2</v>
      </c>
      <c r="J62">
        <v>6.938286752674204E-2</v>
      </c>
      <c r="K62">
        <v>2.6461349207115704E-3</v>
      </c>
      <c r="L62">
        <v>2.9914397044275492E-2</v>
      </c>
      <c r="M62">
        <v>0.10719141338037305</v>
      </c>
      <c r="N62">
        <v>0.70858587152686581</v>
      </c>
      <c r="O62">
        <v>0.95836874190553489</v>
      </c>
      <c r="P62">
        <v>6.2685873794705058</v>
      </c>
      <c r="Q62">
        <v>3.6391109709222085</v>
      </c>
      <c r="R62">
        <v>12.264308755044127</v>
      </c>
      <c r="S62">
        <v>4.8094727873425835</v>
      </c>
      <c r="T62">
        <v>14.899570341972586</v>
      </c>
      <c r="U62">
        <v>24.942888661115134</v>
      </c>
      <c r="V62">
        <v>44.829582627851629</v>
      </c>
      <c r="W62">
        <v>4.2510099881748102</v>
      </c>
      <c r="X62">
        <v>0.23996907149425531</v>
      </c>
      <c r="Y62">
        <v>4.7817552375190191E-2</v>
      </c>
      <c r="Z62">
        <v>0</v>
      </c>
      <c r="AA62">
        <v>0</v>
      </c>
      <c r="AB62">
        <v>0</v>
      </c>
      <c r="AC62">
        <v>2.1899476871486274</v>
      </c>
      <c r="AD62">
        <v>8.7381821463332567</v>
      </c>
      <c r="AE62">
        <v>1.0363889639701889</v>
      </c>
      <c r="AF62">
        <v>2.1090239383330602</v>
      </c>
      <c r="AG62">
        <v>0</v>
      </c>
      <c r="AH62">
        <v>0</v>
      </c>
      <c r="AI62">
        <v>2.4879084345383538</v>
      </c>
      <c r="AJ62">
        <v>2.526660490199689</v>
      </c>
      <c r="AK62">
        <v>0.59926839472643201</v>
      </c>
      <c r="AL62">
        <v>0.64228812188013373</v>
      </c>
      <c r="AM62">
        <v>25.728600420811691</v>
      </c>
      <c r="AN62">
        <v>100</v>
      </c>
      <c r="AO62">
        <v>3.861983880715647</v>
      </c>
      <c r="AP62">
        <v>1.205735989200821</v>
      </c>
      <c r="AQ62">
        <v>4.5273512403679348</v>
      </c>
      <c r="AR62">
        <v>13.436222818533516</v>
      </c>
      <c r="AS62">
        <v>1.485358825848806</v>
      </c>
      <c r="AT62">
        <v>2.8894432732193778</v>
      </c>
      <c r="AU62">
        <v>1.3276824523950352</v>
      </c>
      <c r="AV62">
        <v>2.5694193030966583</v>
      </c>
      <c r="AW62">
        <v>1.3462183043537592</v>
      </c>
      <c r="AX62">
        <v>3.9730310781095848</v>
      </c>
      <c r="AY62">
        <v>0.21634109325234699</v>
      </c>
      <c r="AZ62">
        <v>0</v>
      </c>
      <c r="BA62">
        <v>0</v>
      </c>
      <c r="BB62">
        <v>0.12439004243823995</v>
      </c>
      <c r="BC62">
        <v>0</v>
      </c>
      <c r="BD62">
        <v>0</v>
      </c>
      <c r="BE62">
        <v>2.1634338044761345</v>
      </c>
      <c r="BF62">
        <v>6.5648863460722584</v>
      </c>
      <c r="BG62">
        <v>0.40383575648015307</v>
      </c>
      <c r="BH62">
        <v>0</v>
      </c>
      <c r="BI62">
        <v>0.29368422163929225</v>
      </c>
      <c r="BJ62">
        <v>0.21153429223321527</v>
      </c>
      <c r="BK62">
        <v>1.1245536837905816</v>
      </c>
      <c r="BL62">
        <v>3.2687675203540585</v>
      </c>
      <c r="BM62">
        <v>0</v>
      </c>
      <c r="BN62">
        <v>0</v>
      </c>
      <c r="BO62">
        <v>7.3697512689611271</v>
      </c>
      <c r="BP62">
        <v>29.96550424723052</v>
      </c>
      <c r="BQ62">
        <v>5.8233031602300764</v>
      </c>
      <c r="BR62">
        <v>13.086662432584145</v>
      </c>
      <c r="BS62">
        <v>5.2259580530998617</v>
      </c>
      <c r="BT62">
        <v>11.452619293628951</v>
      </c>
      <c r="BU62">
        <v>0.61101170300201046</v>
      </c>
      <c r="BV62">
        <v>0</v>
      </c>
      <c r="BW62">
        <v>0</v>
      </c>
      <c r="BX62">
        <v>0.15029830325701402</v>
      </c>
      <c r="BY62">
        <v>0.83415024950978256</v>
      </c>
      <c r="BZ62">
        <v>2.2655175634007767</v>
      </c>
      <c r="CA62">
        <v>0.4750736574780865</v>
      </c>
      <c r="CB62">
        <v>2.3470370151229316</v>
      </c>
      <c r="CC62">
        <v>0.73739284758079693</v>
      </c>
      <c r="CD62">
        <v>0.62750656434384666</v>
      </c>
      <c r="CE62">
        <v>0.24485443861204947</v>
      </c>
      <c r="CF62">
        <v>0.64973883775287933</v>
      </c>
      <c r="CG62">
        <v>14.100905641116388</v>
      </c>
      <c r="CH62">
        <v>55.942517590890724</v>
      </c>
      <c r="CI62">
        <v>3.4012096593005983</v>
      </c>
      <c r="CJ62">
        <v>0.4159741273044108</v>
      </c>
      <c r="CK62">
        <v>7.0988895754334536E-2</v>
      </c>
      <c r="CL62">
        <v>0.20355653657658351</v>
      </c>
      <c r="CM62">
        <v>9.5629982363128183E-2</v>
      </c>
      <c r="CN62">
        <v>0.48927926820698081</v>
      </c>
      <c r="CO62">
        <v>0.18159739468189978</v>
      </c>
      <c r="CP62">
        <v>0.85860407831399144</v>
      </c>
      <c r="CQ62">
        <v>0</v>
      </c>
      <c r="CR62">
        <v>0.17095665048195691</v>
      </c>
      <c r="CS62">
        <v>0</v>
      </c>
      <c r="CT62">
        <v>9.2665432260932198E-2</v>
      </c>
      <c r="CU62">
        <v>0.14021489594964681</v>
      </c>
      <c r="CV62">
        <v>0.1994140701129429</v>
      </c>
      <c r="CW62">
        <v>0.10046904722306775</v>
      </c>
      <c r="CX62">
        <v>0.193916628255766</v>
      </c>
      <c r="CY62">
        <v>1.8602790463990146</v>
      </c>
      <c r="CZ62">
        <v>8.4283068305999045</v>
      </c>
      <c r="DA62">
        <v>0.70235547447218705</v>
      </c>
      <c r="DB62">
        <v>0.62831531099321591</v>
      </c>
      <c r="DC62">
        <v>0.10656048272730846</v>
      </c>
      <c r="DD62">
        <v>0.24156627596881988</v>
      </c>
      <c r="DE62">
        <v>0.70980467571910766</v>
      </c>
      <c r="DF62">
        <v>2.6950210279230764</v>
      </c>
      <c r="DG62">
        <v>0.31300600477148011</v>
      </c>
      <c r="DH62">
        <v>0.22147593538766561</v>
      </c>
      <c r="DI62">
        <v>0.69278440410338604</v>
      </c>
      <c r="DJ62">
        <v>1.7299186280017065</v>
      </c>
      <c r="DK62">
        <v>0</v>
      </c>
      <c r="DL62">
        <v>0</v>
      </c>
      <c r="DM62">
        <v>0.15235337112020489</v>
      </c>
      <c r="DN62">
        <v>1.6506269394353144</v>
      </c>
      <c r="DO62">
        <v>0.21713025896320856</v>
      </c>
      <c r="DP62">
        <v>0.29412286882374844</v>
      </c>
      <c r="DQ62">
        <v>0.18939670377742268</v>
      </c>
      <c r="DR62">
        <v>0.44405583307615748</v>
      </c>
      <c r="DS62">
        <v>0</v>
      </c>
      <c r="DT62">
        <v>0</v>
      </c>
      <c r="DU62">
        <v>0</v>
      </c>
      <c r="DV62">
        <v>0</v>
      </c>
      <c r="DW62">
        <v>0.8001392462689485</v>
      </c>
      <c r="DX62">
        <v>3.1785043206522854</v>
      </c>
      <c r="DY62">
        <v>0.28079935342379603</v>
      </c>
      <c r="DZ62">
        <v>0.1379455365724567</v>
      </c>
      <c r="EA62">
        <v>0.36429108510696917</v>
      </c>
      <c r="EB62">
        <v>0.67024204058152514</v>
      </c>
      <c r="EC62">
        <v>0</v>
      </c>
      <c r="ED62">
        <v>0.66309412011201851</v>
      </c>
      <c r="EE62">
        <v>0.2353802094968121</v>
      </c>
      <c r="EF62">
        <v>0.59686405621077798</v>
      </c>
      <c r="EG62">
        <v>0.21424965753073366</v>
      </c>
      <c r="EH62">
        <v>0.31312530592394272</v>
      </c>
      <c r="EI62">
        <v>0</v>
      </c>
      <c r="EJ62">
        <v>0</v>
      </c>
      <c r="EK62">
        <v>0</v>
      </c>
      <c r="EL62">
        <v>0.10476834804239026</v>
      </c>
      <c r="EM62">
        <v>0</v>
      </c>
      <c r="EN62">
        <v>0</v>
      </c>
      <c r="EO62">
        <v>5.4813208021654278E-2</v>
      </c>
      <c r="EP62">
        <v>0.17535142226896933</v>
      </c>
      <c r="EQ62">
        <v>2.7866308873910891E-2</v>
      </c>
      <c r="ER62">
        <v>0.10263500546137566</v>
      </c>
      <c r="ES62">
        <v>0.16331277231845132</v>
      </c>
      <c r="ET62">
        <v>0.40168635053404367</v>
      </c>
      <c r="EU62">
        <v>0.52117738887518739</v>
      </c>
      <c r="EV62">
        <v>1.0780966392732303</v>
      </c>
      <c r="EW62">
        <v>0.12630596485283391</v>
      </c>
      <c r="EX62">
        <v>5.1507501723707598E-2</v>
      </c>
      <c r="EY62">
        <v>3.7647050995853547E-2</v>
      </c>
      <c r="EZ62">
        <v>9.4144423488749213E-2</v>
      </c>
      <c r="FA62">
        <v>2.1979709285840039E-2</v>
      </c>
      <c r="FB62">
        <v>3.696098581326402E-2</v>
      </c>
      <c r="FC62">
        <v>2.368424221797889E-2</v>
      </c>
      <c r="FD62">
        <v>5.3693896334138368E-2</v>
      </c>
      <c r="FE62">
        <v>7.4115100360899661E-2</v>
      </c>
      <c r="FF62">
        <v>0.12390501768140068</v>
      </c>
      <c r="FG62">
        <v>8.2814029949156376E-2</v>
      </c>
      <c r="FH62">
        <v>0.1667735935335479</v>
      </c>
      <c r="FI62">
        <v>6.0636334559984871E-2</v>
      </c>
      <c r="FJ62">
        <v>0.17720307797977719</v>
      </c>
      <c r="FK62">
        <v>3.3011335812474549E-2</v>
      </c>
      <c r="FL62">
        <v>6.2035310881554145E-2</v>
      </c>
      <c r="FM62">
        <v>1.2377734230091542</v>
      </c>
      <c r="FN62">
        <v>2.5626251291034303</v>
      </c>
      <c r="FO62">
        <v>0.37157991103462845</v>
      </c>
      <c r="FP62">
        <v>0.11584659443045829</v>
      </c>
      <c r="FQ62">
        <v>0.18108520567914044</v>
      </c>
      <c r="FR62">
        <v>4.3597785929380191E-2</v>
      </c>
      <c r="FS62">
        <v>1.1860960608705659E-2</v>
      </c>
      <c r="FT62">
        <v>3.4972672513117663E-2</v>
      </c>
      <c r="FU62">
        <v>1.5036889372747142E-2</v>
      </c>
      <c r="FV62">
        <v>0.31685524569565826</v>
      </c>
      <c r="FW62">
        <v>0.96955180327319646</v>
      </c>
      <c r="FX62">
        <v>0.89644921522569387</v>
      </c>
      <c r="FY62">
        <v>0.14267471785479713</v>
      </c>
      <c r="FZ62">
        <v>8.9334329757170997E-2</v>
      </c>
      <c r="GA62">
        <v>3.719714302709981E-2</v>
      </c>
      <c r="GB62">
        <v>0.11293295979116315</v>
      </c>
      <c r="GC62">
        <v>1.8306124272921265E-2</v>
      </c>
      <c r="GD62">
        <v>7.9951417969945215E-3</v>
      </c>
      <c r="GE62">
        <v>0</v>
      </c>
      <c r="GF62">
        <v>6.2085912781004018E-2</v>
      </c>
      <c r="GG62">
        <v>8.0569172028771702E-2</v>
      </c>
      <c r="GH62">
        <v>8.1422377377781754E-3</v>
      </c>
      <c r="GI62">
        <v>2.7498456339003108E-2</v>
      </c>
      <c r="GJ62">
        <v>9.5707448988531896E-2</v>
      </c>
      <c r="GK62">
        <v>7.1062837551165034E-2</v>
      </c>
      <c r="GL62">
        <v>0.30381927215396393</v>
      </c>
      <c r="GM62">
        <v>4.8994411009417434E-2</v>
      </c>
      <c r="GN62">
        <v>5.9831313870360982E-2</v>
      </c>
      <c r="GO62">
        <v>0.35829994436974472</v>
      </c>
      <c r="GP62">
        <v>0.58800904935140053</v>
      </c>
      <c r="GQ62">
        <v>0.1296323426439443</v>
      </c>
      <c r="GR62">
        <v>3.3569954200463173E-2</v>
      </c>
      <c r="GS62">
        <v>1.3970461222548138E-2</v>
      </c>
      <c r="GT62">
        <v>6.3336092907005969E-3</v>
      </c>
      <c r="GU62">
        <v>6.3337694989655533E-3</v>
      </c>
      <c r="GV62">
        <v>0</v>
      </c>
      <c r="GW62">
        <v>0</v>
      </c>
      <c r="GX62">
        <v>9.5493436640961583E-3</v>
      </c>
      <c r="GY62">
        <v>0.2122088260867355</v>
      </c>
      <c r="GZ62">
        <v>0.56099184577706973</v>
      </c>
      <c r="HA62">
        <v>9.5914458586675994E-2</v>
      </c>
      <c r="HB62">
        <v>0.17888700434795488</v>
      </c>
      <c r="HC62">
        <v>3.7199878550639366E-2</v>
      </c>
      <c r="HD62">
        <v>7.9338034271331376E-2</v>
      </c>
      <c r="HE62">
        <v>5.7053026041251308E-2</v>
      </c>
      <c r="HF62">
        <v>0.1356172335612216</v>
      </c>
      <c r="HG62">
        <v>5.2989875828286112E-2</v>
      </c>
      <c r="HH62">
        <v>7.8713615216617405E-2</v>
      </c>
      <c r="HI62">
        <v>1.0475517933775044E-2</v>
      </c>
      <c r="HJ62">
        <v>0</v>
      </c>
      <c r="HK62">
        <v>2.7817843522499166E-3</v>
      </c>
      <c r="HL62">
        <v>4.0181889775141059E-3</v>
      </c>
      <c r="HM62">
        <v>4.9558116655416672E-2</v>
      </c>
      <c r="HN62">
        <v>0.25789046087680517</v>
      </c>
      <c r="HO62">
        <v>4.2007061965853632E-2</v>
      </c>
      <c r="HP62">
        <v>0.10349226632715072</v>
      </c>
      <c r="HQ62">
        <v>0.63111436140088184</v>
      </c>
      <c r="HR62">
        <v>0.92918848823908906</v>
      </c>
      <c r="HS62">
        <v>0.16173690485106934</v>
      </c>
      <c r="HT62">
        <v>6.3622007069785658E-2</v>
      </c>
      <c r="HU62">
        <v>1.2155412155736999E-2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4.4381003922655326E-4</v>
      </c>
      <c r="IB62">
        <v>8.1393737952573065E-4</v>
      </c>
      <c r="IC62">
        <v>1.4984322075949881E-3</v>
      </c>
      <c r="ID62">
        <v>0</v>
      </c>
      <c r="IE62">
        <v>0</v>
      </c>
      <c r="IF62">
        <v>3.9304785100503122E-2</v>
      </c>
      <c r="IG62">
        <v>6.2935515247051765E-2</v>
      </c>
      <c r="IH62">
        <v>0.21694715564564113</v>
      </c>
      <c r="II62">
        <v>0.14272761988893429</v>
      </c>
      <c r="IJ62">
        <v>0.2826458985837132</v>
      </c>
      <c r="IK62">
        <v>0.10427822812534591</v>
      </c>
      <c r="IL62">
        <v>3.1975304399200301E-2</v>
      </c>
      <c r="IM62">
        <v>1.4003644465199756E-2</v>
      </c>
      <c r="IN62">
        <v>1.5281656113502058E-2</v>
      </c>
      <c r="IO62">
        <v>3.5929924487871903E-3</v>
      </c>
      <c r="IP62">
        <v>9.5794288091353305E-2</v>
      </c>
      <c r="IQ62">
        <v>8.1473507569274368E-3</v>
      </c>
      <c r="IR62">
        <v>1.6746991826929313E-3</v>
      </c>
      <c r="IS62">
        <v>1.9987581884480844E-2</v>
      </c>
      <c r="IT62">
        <v>0.12551858709231745</v>
      </c>
      <c r="IU62">
        <v>1.3306412569000772E-2</v>
      </c>
      <c r="IV62">
        <v>1.6121734008136743E-2</v>
      </c>
      <c r="IW62">
        <v>7.4848015301494921E-3</v>
      </c>
      <c r="IX62">
        <v>2.356151939219927E-3</v>
      </c>
      <c r="IY62">
        <v>0</v>
      </c>
      <c r="IZ62">
        <v>0</v>
      </c>
      <c r="JA62">
        <v>0</v>
      </c>
      <c r="JB62">
        <v>6.5850905933276E-4</v>
      </c>
      <c r="JC62">
        <v>1.0408877192234693E-3</v>
      </c>
      <c r="JD62">
        <v>1.5318563297305122E-2</v>
      </c>
      <c r="JE62">
        <v>0</v>
      </c>
      <c r="JF62">
        <v>0</v>
      </c>
      <c r="JG62">
        <v>5.9015679010247278E-3</v>
      </c>
      <c r="JH62">
        <v>1.4497592529888057E-2</v>
      </c>
      <c r="JI62">
        <v>0</v>
      </c>
      <c r="JJ62">
        <v>0</v>
      </c>
      <c r="JK62">
        <v>5.6973285301961012E-3</v>
      </c>
      <c r="JL62">
        <v>4.8182841522754261E-2</v>
      </c>
      <c r="JM62">
        <v>0.11211329782354976</v>
      </c>
      <c r="JN62">
        <v>0.4201321515623348</v>
      </c>
      <c r="JO62" s="7">
        <v>1</v>
      </c>
      <c r="JP62">
        <v>0</v>
      </c>
      <c r="JQ62">
        <v>0</v>
      </c>
      <c r="JR62">
        <v>0</v>
      </c>
      <c r="JS62">
        <v>0</v>
      </c>
      <c r="JT62">
        <v>1</v>
      </c>
      <c r="JU62">
        <v>0</v>
      </c>
      <c r="JV62" s="4">
        <v>0</v>
      </c>
    </row>
    <row r="63" spans="1:282" x14ac:dyDescent="0.25">
      <c r="A63" s="14" t="s">
        <v>110</v>
      </c>
      <c r="B63" s="15">
        <v>7</v>
      </c>
      <c r="C63" s="16" t="s">
        <v>56</v>
      </c>
      <c r="D63" s="17" t="s">
        <v>58</v>
      </c>
      <c r="E63" s="16">
        <v>0</v>
      </c>
      <c r="F63" s="16">
        <v>0</v>
      </c>
      <c r="G63" s="16">
        <v>1.7767197930207448</v>
      </c>
      <c r="H63" s="16">
        <v>14.3180705919014</v>
      </c>
      <c r="I63" s="16">
        <v>0.52814798931560158</v>
      </c>
      <c r="J63" s="16">
        <v>0.13841084911321558</v>
      </c>
      <c r="K63" s="16">
        <v>1.1928112139249858E-2</v>
      </c>
      <c r="L63" s="16">
        <v>4.7677195190747888E-2</v>
      </c>
      <c r="M63" s="16">
        <v>0.10337291701294149</v>
      </c>
      <c r="N63" s="16">
        <v>0.33558091487454383</v>
      </c>
      <c r="O63" s="16">
        <v>0.93376219934870652</v>
      </c>
      <c r="P63" s="16">
        <v>4.3586209757349446</v>
      </c>
      <c r="Q63" s="16">
        <v>0.45924216074960289</v>
      </c>
      <c r="R63" s="16">
        <v>4.7385335780071083</v>
      </c>
      <c r="S63" s="16">
        <v>4.6984476831584185</v>
      </c>
      <c r="T63" s="16">
        <v>17.06375914219041</v>
      </c>
      <c r="U63" s="16">
        <v>29.767902216374939</v>
      </c>
      <c r="V63" s="16">
        <v>54.194785585039014</v>
      </c>
      <c r="W63" s="16">
        <v>4.9540395966764379</v>
      </c>
      <c r="X63" s="16">
        <v>0.29099550652868189</v>
      </c>
      <c r="Y63" s="16">
        <v>7.0965227025762995E-2</v>
      </c>
      <c r="Z63" s="16">
        <v>0</v>
      </c>
      <c r="AA63" s="16">
        <v>0</v>
      </c>
      <c r="AB63" s="16">
        <v>0</v>
      </c>
      <c r="AC63" s="16">
        <v>2.1560748685191227</v>
      </c>
      <c r="AD63" s="16">
        <v>6.3542210021141683</v>
      </c>
      <c r="AE63" s="16">
        <v>0.92656003128397069</v>
      </c>
      <c r="AF63" s="16">
        <v>1.4209282450246494</v>
      </c>
      <c r="AG63" s="16">
        <v>0</v>
      </c>
      <c r="AH63" s="16">
        <v>0</v>
      </c>
      <c r="AI63" s="16">
        <v>1.4499769979119044</v>
      </c>
      <c r="AJ63" s="16">
        <v>0</v>
      </c>
      <c r="AK63" s="16">
        <v>0.32115298194645653</v>
      </c>
      <c r="AL63" s="16">
        <v>0.54207221488538693</v>
      </c>
      <c r="AM63" s="16">
        <v>32.858658522494196</v>
      </c>
      <c r="AN63" s="16">
        <v>100</v>
      </c>
      <c r="AO63" s="16">
        <v>4.2320822740700681</v>
      </c>
      <c r="AP63" s="16">
        <v>1.7139545201189257</v>
      </c>
      <c r="AQ63" s="16">
        <v>5.7354882473115341</v>
      </c>
      <c r="AR63" s="16">
        <v>13.156045419335104</v>
      </c>
      <c r="AS63" s="16">
        <v>1.4854085349271866</v>
      </c>
      <c r="AT63" s="16">
        <v>2.0688103527039465</v>
      </c>
      <c r="AU63" s="16">
        <v>1.3421748323828846</v>
      </c>
      <c r="AV63" s="16">
        <v>2.283930265935779</v>
      </c>
      <c r="AW63" s="16">
        <v>1.3022064274760294</v>
      </c>
      <c r="AX63" s="16">
        <v>3.087213954761415</v>
      </c>
      <c r="AY63" s="16">
        <v>0.2080965819442375</v>
      </c>
      <c r="AZ63" s="16">
        <v>0</v>
      </c>
      <c r="BA63" s="16">
        <v>0</v>
      </c>
      <c r="BB63" s="16">
        <v>0</v>
      </c>
      <c r="BC63" s="16">
        <v>0</v>
      </c>
      <c r="BD63" s="16">
        <v>0</v>
      </c>
      <c r="BE63" s="16">
        <v>2.0347802888545896</v>
      </c>
      <c r="BF63" s="16">
        <v>4.8157955911646084</v>
      </c>
      <c r="BG63" s="16">
        <v>0.42490350563391105</v>
      </c>
      <c r="BH63" s="16">
        <v>8.2317136821844356E-2</v>
      </c>
      <c r="BI63" s="16">
        <v>0.31798718170224843</v>
      </c>
      <c r="BJ63" s="16">
        <v>0.28027743146477063</v>
      </c>
      <c r="BK63" s="16">
        <v>1.2747124138462005</v>
      </c>
      <c r="BL63" s="16">
        <v>2.9196457085867276</v>
      </c>
      <c r="BM63" s="16">
        <v>0</v>
      </c>
      <c r="BN63" s="16">
        <v>0</v>
      </c>
      <c r="BO63" s="16">
        <v>7.4834864610780691</v>
      </c>
      <c r="BP63" s="16">
        <v>20.551879344072315</v>
      </c>
      <c r="BQ63" s="16">
        <v>5.2721973596491614</v>
      </c>
      <c r="BR63" s="16">
        <v>9.3226079286525838</v>
      </c>
      <c r="BS63" s="16">
        <v>4.4743606631071797</v>
      </c>
      <c r="BT63" s="16">
        <v>7.7355353089636143</v>
      </c>
      <c r="BU63" s="16">
        <v>0.43934780789941275</v>
      </c>
      <c r="BV63" s="16">
        <v>0</v>
      </c>
      <c r="BW63" s="16">
        <v>9.7109072873890645E-2</v>
      </c>
      <c r="BX63" s="16">
        <v>0.2143739102408648</v>
      </c>
      <c r="BY63" s="16">
        <v>0.71678750205466946</v>
      </c>
      <c r="BZ63" s="16">
        <v>1.5342239552866452</v>
      </c>
      <c r="CA63" s="16">
        <v>1.1311123719833049</v>
      </c>
      <c r="CB63" s="16">
        <v>2.7632269223310404</v>
      </c>
      <c r="CC63" s="16">
        <v>0.80654569874040538</v>
      </c>
      <c r="CD63" s="16">
        <v>0.70759889488417038</v>
      </c>
      <c r="CE63" s="16">
        <v>0.50262539529177175</v>
      </c>
      <c r="CF63" s="16">
        <v>1.053500672944202</v>
      </c>
      <c r="CG63" s="16">
        <v>13.550020239564526</v>
      </c>
      <c r="CH63" s="16">
        <v>40.364264747051948</v>
      </c>
      <c r="CI63" s="16">
        <v>2.4838606382187423</v>
      </c>
      <c r="CJ63" s="16">
        <v>0.30829703803113545</v>
      </c>
      <c r="CK63" s="16">
        <v>8.2743126464968744E-2</v>
      </c>
      <c r="CL63" s="16">
        <v>0.1189935945344703</v>
      </c>
      <c r="CM63" s="16">
        <v>0.14825420439795747</v>
      </c>
      <c r="CN63" s="16">
        <v>0.35837960139966796</v>
      </c>
      <c r="CO63" s="16">
        <v>0.40658481788739864</v>
      </c>
      <c r="CP63" s="16">
        <v>1.0950918689349267</v>
      </c>
      <c r="CQ63" s="16">
        <v>0</v>
      </c>
      <c r="CR63" s="16">
        <v>0</v>
      </c>
      <c r="CS63" s="16">
        <v>1.0537871946155337E-2</v>
      </c>
      <c r="CT63" s="16">
        <v>8.1063994589049365E-2</v>
      </c>
      <c r="CU63" s="16">
        <v>0.12892493810065395</v>
      </c>
      <c r="CV63" s="16">
        <v>0.13625838301080484</v>
      </c>
      <c r="CW63" s="16">
        <v>9.5006193409441914E-2</v>
      </c>
      <c r="CX63" s="16">
        <v>0.17531231105698947</v>
      </c>
      <c r="CY63" s="16">
        <v>1.0980161897094611</v>
      </c>
      <c r="CZ63" s="16">
        <v>3.4923348855661245</v>
      </c>
      <c r="DA63" s="16">
        <v>0.34596237210517783</v>
      </c>
      <c r="DB63" s="16">
        <v>0.40406349222259824</v>
      </c>
      <c r="DC63" s="16">
        <v>0.11319689588101692</v>
      </c>
      <c r="DD63" s="16">
        <v>0.1799996526364929</v>
      </c>
      <c r="DE63" s="16">
        <v>0.90359515849421057</v>
      </c>
      <c r="DF63" s="16">
        <v>2.2530488735824168</v>
      </c>
      <c r="DG63" s="16">
        <v>0.30789927768434583</v>
      </c>
      <c r="DH63" s="16">
        <v>0.2191009099611041</v>
      </c>
      <c r="DI63" s="16">
        <v>0.65263318221794842</v>
      </c>
      <c r="DJ63" s="16">
        <v>1.2466352441194286</v>
      </c>
      <c r="DK63" s="16">
        <v>0</v>
      </c>
      <c r="DL63" s="16">
        <v>0</v>
      </c>
      <c r="DM63" s="16">
        <v>0.43133787438459276</v>
      </c>
      <c r="DN63" s="16">
        <v>1.3196535882047766</v>
      </c>
      <c r="DO63" s="16">
        <v>0.18971478904553638</v>
      </c>
      <c r="DP63" s="16">
        <v>0.20348363149963236</v>
      </c>
      <c r="DQ63" s="16">
        <v>0.1388333828152705</v>
      </c>
      <c r="DR63" s="16">
        <v>0.29342308125802191</v>
      </c>
      <c r="DS63" s="16">
        <v>0</v>
      </c>
      <c r="DT63" s="16">
        <v>0</v>
      </c>
      <c r="DU63" s="16">
        <v>0</v>
      </c>
      <c r="DV63" s="16">
        <v>0</v>
      </c>
      <c r="DW63" s="16">
        <v>0.69928316149613157</v>
      </c>
      <c r="DX63" s="16">
        <v>1.9518762749164074</v>
      </c>
      <c r="DY63" s="16">
        <v>0.18824316627551704</v>
      </c>
      <c r="DZ63" s="16">
        <v>8.8899841529996554E-2</v>
      </c>
      <c r="EA63" s="16">
        <v>0.38108980483899674</v>
      </c>
      <c r="EB63" s="16">
        <v>0.64193512513606632</v>
      </c>
      <c r="EC63" s="16">
        <v>0.48659260011230249</v>
      </c>
      <c r="ED63" s="16">
        <v>0.87868256001439671</v>
      </c>
      <c r="EE63" s="16">
        <v>0.22902985684473992</v>
      </c>
      <c r="EF63" s="16">
        <v>0.34882295023521837</v>
      </c>
      <c r="EG63" s="16">
        <v>0.22457411231262794</v>
      </c>
      <c r="EH63" s="16">
        <v>0.28788052484070981</v>
      </c>
      <c r="EI63" s="16">
        <v>7.613107616455371E-2</v>
      </c>
      <c r="EJ63" s="16">
        <v>2.9001509795294086E-2</v>
      </c>
      <c r="EK63" s="16">
        <v>0</v>
      </c>
      <c r="EL63" s="16">
        <v>0.1236311138158805</v>
      </c>
      <c r="EM63" s="16">
        <v>1.8688405662468065E-2</v>
      </c>
      <c r="EN63" s="16">
        <v>7.5610370408882785E-2</v>
      </c>
      <c r="EO63" s="16">
        <v>0.12376728942945912</v>
      </c>
      <c r="EP63" s="16">
        <v>9.6602020835585362E-2</v>
      </c>
      <c r="EQ63" s="16">
        <v>5.4717511110839459E-2</v>
      </c>
      <c r="ER63" s="16">
        <v>5.6711726845539781E-2</v>
      </c>
      <c r="ES63" s="16">
        <v>8.5354601870778118E-2</v>
      </c>
      <c r="ET63" s="16">
        <v>0.17845685382331947</v>
      </c>
      <c r="EU63" s="16">
        <v>0.74994629871637475</v>
      </c>
      <c r="EV63" s="16">
        <v>1.0549693167273695</v>
      </c>
      <c r="EW63" s="16">
        <v>0.11823353601939945</v>
      </c>
      <c r="EX63" s="16">
        <v>3.5809024713725594E-2</v>
      </c>
      <c r="EY63" s="16">
        <v>2.6320446100240171E-2</v>
      </c>
      <c r="EZ63" s="16">
        <v>5.4959490812755918E-2</v>
      </c>
      <c r="FA63" s="16">
        <v>2.7040005353047066E-2</v>
      </c>
      <c r="FB63" s="16">
        <v>3.0121181443909718E-2</v>
      </c>
      <c r="FC63" s="16">
        <v>3.387826213235981E-2</v>
      </c>
      <c r="FD63" s="16">
        <v>3.2148810849477551E-2</v>
      </c>
      <c r="FE63" s="16">
        <v>0.11416599581428852</v>
      </c>
      <c r="FF63" s="16">
        <v>0.14304845904091448</v>
      </c>
      <c r="FG63" s="16">
        <v>8.2605596544294127E-2</v>
      </c>
      <c r="FH63" s="16">
        <v>0.12463024439989684</v>
      </c>
      <c r="FI63" s="16">
        <v>6.3795754138723682E-2</v>
      </c>
      <c r="FJ63" s="16">
        <v>0.12858438989157883</v>
      </c>
      <c r="FK63" s="16">
        <v>2.7944387025738145E-2</v>
      </c>
      <c r="FL63" s="16">
        <v>2.8812294124902264E-2</v>
      </c>
      <c r="FM63" s="16">
        <v>2.0380524357850183</v>
      </c>
      <c r="FN63" s="16">
        <v>2.9541713925046107</v>
      </c>
      <c r="FO63" s="16">
        <v>0.45083282677590059</v>
      </c>
      <c r="FP63" s="16">
        <v>0.11580337939036121</v>
      </c>
      <c r="FQ63" s="16">
        <v>0.11051064229925171</v>
      </c>
      <c r="FR63" s="16">
        <v>2.5846433699781651E-2</v>
      </c>
      <c r="FS63" s="16">
        <v>2.5767702775756343E-3</v>
      </c>
      <c r="FT63" s="16">
        <v>1.8261796859426762E-3</v>
      </c>
      <c r="FU63" s="16">
        <v>1.0265155502189934E-2</v>
      </c>
      <c r="FV63" s="16">
        <v>0.32111416459752223</v>
      </c>
      <c r="FW63" s="16">
        <v>1.0430923198678541</v>
      </c>
      <c r="FX63" s="16">
        <v>0.86235646233767382</v>
      </c>
      <c r="FY63" s="16">
        <v>0.14416405521357836</v>
      </c>
      <c r="FZ63" s="16">
        <v>5.2387738060844853E-2</v>
      </c>
      <c r="GA63" s="16">
        <v>1.442348716029431E-2</v>
      </c>
      <c r="GB63" s="16">
        <v>3.5378219688954045E-3</v>
      </c>
      <c r="GC63" s="16">
        <v>7.0734873750353845E-3</v>
      </c>
      <c r="GD63" s="16">
        <v>0</v>
      </c>
      <c r="GE63" s="16">
        <v>2.1448336414551947E-2</v>
      </c>
      <c r="GF63" s="16">
        <v>8.3358274828682688E-2</v>
      </c>
      <c r="GG63" s="16">
        <v>4.8294679489012698E-2</v>
      </c>
      <c r="GH63" s="16">
        <v>0</v>
      </c>
      <c r="GI63" s="16">
        <v>2.3482940563047276E-2</v>
      </c>
      <c r="GJ63" s="16">
        <v>4.2013492977840856E-2</v>
      </c>
      <c r="GK63" s="16">
        <v>8.5042584385477196E-2</v>
      </c>
      <c r="GL63" s="16">
        <v>0.23058746625033902</v>
      </c>
      <c r="GM63" s="16">
        <v>3.8304583114574291E-2</v>
      </c>
      <c r="GN63" s="16">
        <v>3.8564319638918307E-2</v>
      </c>
      <c r="GO63" s="16">
        <v>0.34898921093631707</v>
      </c>
      <c r="GP63" s="16">
        <v>0.54794198527360982</v>
      </c>
      <c r="GQ63" s="16">
        <v>0.15452298101257511</v>
      </c>
      <c r="GR63" s="16">
        <v>7.4016382440019318E-2</v>
      </c>
      <c r="GS63" s="16">
        <v>1.5078773097817053E-2</v>
      </c>
      <c r="GT63" s="16">
        <v>0</v>
      </c>
      <c r="GU63" s="16">
        <v>0</v>
      </c>
      <c r="GV63" s="16">
        <v>0</v>
      </c>
      <c r="GW63" s="16">
        <v>0</v>
      </c>
      <c r="GX63" s="16">
        <v>5.0862896470406744E-3</v>
      </c>
      <c r="GY63" s="16">
        <v>0.26328399646031664</v>
      </c>
      <c r="GZ63" s="16">
        <v>0.41101615667747166</v>
      </c>
      <c r="HA63" s="16">
        <v>7.7185479168178056E-2</v>
      </c>
      <c r="HB63" s="16">
        <v>8.585932766116533E-2</v>
      </c>
      <c r="HC63" s="16">
        <v>2.3965601281196097E-2</v>
      </c>
      <c r="HD63" s="16">
        <v>4.1306611541532312E-2</v>
      </c>
      <c r="HE63" s="16">
        <v>0.10858158966286502</v>
      </c>
      <c r="HF63" s="16">
        <v>0.19885135406486606</v>
      </c>
      <c r="HG63" s="16">
        <v>0.1208935049948551</v>
      </c>
      <c r="HH63" s="16">
        <v>0.14513418606366862</v>
      </c>
      <c r="HI63" s="16">
        <v>2.2017517963116601E-2</v>
      </c>
      <c r="HJ63" s="16">
        <v>0</v>
      </c>
      <c r="HK63" s="16">
        <v>7.1565693637259606E-4</v>
      </c>
      <c r="HL63" s="16">
        <v>0</v>
      </c>
      <c r="HM63" s="16">
        <v>3.4604932760574372E-2</v>
      </c>
      <c r="HN63" s="16">
        <v>8.359942949251889E-2</v>
      </c>
      <c r="HO63" s="16">
        <v>1.3088697980667982E-2</v>
      </c>
      <c r="HP63" s="16">
        <v>0.10864452460644024</v>
      </c>
      <c r="HQ63" s="16">
        <v>0.69497491086362251</v>
      </c>
      <c r="HR63" s="16">
        <v>0.8319702333338187</v>
      </c>
      <c r="HS63" s="16">
        <v>0.15826340267598785</v>
      </c>
      <c r="HT63" s="16">
        <v>7.7952839727526008E-2</v>
      </c>
      <c r="HU63" s="16">
        <v>1.8442599793272722E-2</v>
      </c>
      <c r="HV63" s="16">
        <v>1.1015538274196613E-2</v>
      </c>
      <c r="HW63" s="16">
        <v>0</v>
      </c>
      <c r="HX63" s="16">
        <v>0</v>
      </c>
      <c r="HY63" s="16">
        <v>0</v>
      </c>
      <c r="HZ63" s="16">
        <v>0</v>
      </c>
      <c r="IA63" s="16">
        <v>0</v>
      </c>
      <c r="IB63" s="16">
        <v>6.7479824687698229E-3</v>
      </c>
      <c r="IC63" s="16">
        <v>0</v>
      </c>
      <c r="ID63" s="16">
        <v>0</v>
      </c>
      <c r="IE63" s="16">
        <v>0</v>
      </c>
      <c r="IF63" s="16">
        <v>0</v>
      </c>
      <c r="IG63" s="16">
        <v>9.4803170426290301E-2</v>
      </c>
      <c r="IH63" s="16">
        <v>0.20700991592578438</v>
      </c>
      <c r="II63" s="16">
        <v>0.23259272139957055</v>
      </c>
      <c r="IJ63" s="16">
        <v>0.36272215600450736</v>
      </c>
      <c r="IK63" s="16">
        <v>0.15485637865121971</v>
      </c>
      <c r="IL63" s="16">
        <v>5.9406639146086161E-2</v>
      </c>
      <c r="IM63" s="16">
        <v>2.0995330797751569E-2</v>
      </c>
      <c r="IN63" s="16">
        <v>4.8108683159921164E-3</v>
      </c>
      <c r="IO63" s="16">
        <v>0</v>
      </c>
      <c r="IP63" s="16">
        <v>1.7363461262957597E-2</v>
      </c>
      <c r="IQ63" s="16">
        <v>2.1865195351853054E-3</v>
      </c>
      <c r="IR63" s="16">
        <v>0</v>
      </c>
      <c r="IS63" s="16">
        <v>5.0481234950371504E-2</v>
      </c>
      <c r="IT63" s="16">
        <v>9.5218440911880503E-2</v>
      </c>
      <c r="IU63" s="16">
        <v>4.8757217664769405E-2</v>
      </c>
      <c r="IV63" s="16">
        <v>5.1663103603175879E-2</v>
      </c>
      <c r="IW63" s="16">
        <v>1.9501286204778163E-2</v>
      </c>
      <c r="IX63" s="16">
        <v>8.7467137017709865E-3</v>
      </c>
      <c r="IY63" s="16">
        <v>0</v>
      </c>
      <c r="IZ63" s="16">
        <v>0</v>
      </c>
      <c r="JA63" s="16">
        <v>0</v>
      </c>
      <c r="JB63" s="16">
        <v>0</v>
      </c>
      <c r="JC63" s="16">
        <v>4.2445707965297818E-3</v>
      </c>
      <c r="JD63" s="16">
        <v>1.6790978863267011E-3</v>
      </c>
      <c r="JE63" s="16">
        <v>0</v>
      </c>
      <c r="JF63" s="16">
        <v>0</v>
      </c>
      <c r="JG63" s="16">
        <v>6.5499101108924974E-3</v>
      </c>
      <c r="JH63" s="16">
        <v>4.9317778956876656E-3</v>
      </c>
      <c r="JI63" s="16">
        <v>0</v>
      </c>
      <c r="JJ63" s="16">
        <v>0</v>
      </c>
      <c r="JK63" s="16">
        <v>2.0068937610128009E-2</v>
      </c>
      <c r="JL63" s="16">
        <v>4.4965906884397458E-2</v>
      </c>
      <c r="JM63" s="16">
        <v>0.31084885290145903</v>
      </c>
      <c r="JN63" s="16">
        <v>0.56698200384062936</v>
      </c>
      <c r="JO63" s="15">
        <v>0</v>
      </c>
      <c r="JP63" s="16">
        <v>1</v>
      </c>
      <c r="JQ63" s="16">
        <v>0</v>
      </c>
      <c r="JR63" s="16">
        <v>0</v>
      </c>
      <c r="JS63" s="16">
        <v>0</v>
      </c>
      <c r="JT63" s="16">
        <v>0</v>
      </c>
      <c r="JU63" s="16">
        <v>1</v>
      </c>
      <c r="JV63" s="23">
        <v>0</v>
      </c>
    </row>
    <row r="64" spans="1:282" x14ac:dyDescent="0.25">
      <c r="A64" s="18" t="s">
        <v>111</v>
      </c>
      <c r="B64" s="7">
        <v>7</v>
      </c>
      <c r="C64" t="s">
        <v>56</v>
      </c>
      <c r="D64" s="13" t="s">
        <v>58</v>
      </c>
      <c r="E64">
        <v>0</v>
      </c>
      <c r="F64">
        <v>8.1081203652392436E-2</v>
      </c>
      <c r="G64">
        <v>1.0535689502783321</v>
      </c>
      <c r="H64">
        <v>12.288359714299487</v>
      </c>
      <c r="I64">
        <v>0.17273425732591746</v>
      </c>
      <c r="J64">
        <v>0.11715799579931113</v>
      </c>
      <c r="K64">
        <v>9.2189726182166452E-3</v>
      </c>
      <c r="L64">
        <v>6.4564553309186631E-2</v>
      </c>
      <c r="M64">
        <v>7.1492406418109652E-2</v>
      </c>
      <c r="N64">
        <v>0.89542123541676255</v>
      </c>
      <c r="O64">
        <v>1.2192481948062588</v>
      </c>
      <c r="P64">
        <v>7.7438787756293692</v>
      </c>
      <c r="Q64">
        <v>4.4428072420159745</v>
      </c>
      <c r="R64">
        <v>25.811290721495745</v>
      </c>
      <c r="S64">
        <v>5.613398353201009</v>
      </c>
      <c r="T64">
        <v>19.791002730788911</v>
      </c>
      <c r="U64">
        <v>28.773290830284406</v>
      </c>
      <c r="V64">
        <v>83.561526897928317</v>
      </c>
      <c r="W64">
        <v>7.0257386473218713</v>
      </c>
      <c r="X64">
        <v>0.41880897184471572</v>
      </c>
      <c r="Y64">
        <v>0.10315512398637754</v>
      </c>
      <c r="Z64">
        <v>0</v>
      </c>
      <c r="AA64">
        <v>0</v>
      </c>
      <c r="AB64">
        <v>0</v>
      </c>
      <c r="AC64">
        <v>3.0629110852445507</v>
      </c>
      <c r="AD64">
        <v>10.819157779013347</v>
      </c>
      <c r="AE64">
        <v>1.4574824541135576</v>
      </c>
      <c r="AF64">
        <v>3.0175787836159511</v>
      </c>
      <c r="AG64">
        <v>0</v>
      </c>
      <c r="AH64">
        <v>0.72182810681899312</v>
      </c>
      <c r="AI64">
        <v>4.0898912611242242</v>
      </c>
      <c r="AJ64">
        <v>4.5332688912125967</v>
      </c>
      <c r="AK64">
        <v>0.24124034713051037</v>
      </c>
      <c r="AL64">
        <v>0.2344129296591495</v>
      </c>
      <c r="AM64">
        <v>25.709352424065088</v>
      </c>
      <c r="AN64">
        <v>100</v>
      </c>
      <c r="AO64">
        <v>4.3383924173936412</v>
      </c>
      <c r="AP64">
        <v>2.1648198716273139</v>
      </c>
      <c r="AQ64">
        <v>8.4828746991076347</v>
      </c>
      <c r="AR64">
        <v>21.384781219478267</v>
      </c>
      <c r="AS64">
        <v>2.5083142346627851</v>
      </c>
      <c r="AT64">
        <v>3.7742506265574089</v>
      </c>
      <c r="AU64">
        <v>2.1482055975982739</v>
      </c>
      <c r="AV64">
        <v>3.8438759283333281</v>
      </c>
      <c r="AW64">
        <v>2.1847117884861769</v>
      </c>
      <c r="AX64">
        <v>5.3827804214796195</v>
      </c>
      <c r="AY64">
        <v>0.32849828751591309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2.8948500949476847</v>
      </c>
      <c r="BF64">
        <v>7.4196364637067855</v>
      </c>
      <c r="BG64">
        <v>0.53954255699016784</v>
      </c>
      <c r="BH64">
        <v>7.1522294105814246E-2</v>
      </c>
      <c r="BI64">
        <v>0.41124340659665554</v>
      </c>
      <c r="BJ64">
        <v>0.3710434618208539</v>
      </c>
      <c r="BK64">
        <v>2.2297749100761757</v>
      </c>
      <c r="BL64">
        <v>5.2113233637270699</v>
      </c>
      <c r="BM64">
        <v>0</v>
      </c>
      <c r="BN64">
        <v>0</v>
      </c>
      <c r="BO64">
        <v>11.90990188966828</v>
      </c>
      <c r="BP64">
        <v>34.604308936840319</v>
      </c>
      <c r="BQ64">
        <v>8.0903982228821878</v>
      </c>
      <c r="BR64">
        <v>15.283997351186541</v>
      </c>
      <c r="BS64">
        <v>6.527132419693392</v>
      </c>
      <c r="BT64">
        <v>11.992332568849225</v>
      </c>
      <c r="BU64">
        <v>0.70420127858602333</v>
      </c>
      <c r="BV64">
        <v>1.0177833942671338E-2</v>
      </c>
      <c r="BW64">
        <v>0.16811729904260811</v>
      </c>
      <c r="BX64">
        <v>0.39194599017831239</v>
      </c>
      <c r="BY64">
        <v>0.94562802595616191</v>
      </c>
      <c r="BZ64">
        <v>2.0726686852767493</v>
      </c>
      <c r="CA64">
        <v>1.2143897767233536</v>
      </c>
      <c r="CB64">
        <v>5.5082517684321033</v>
      </c>
      <c r="CC64">
        <v>1.326268506035007</v>
      </c>
      <c r="CD64">
        <v>1.224030970689179</v>
      </c>
      <c r="CE64">
        <v>0.64015707270683431</v>
      </c>
      <c r="CF64">
        <v>1.5800505433359995</v>
      </c>
      <c r="CG64">
        <v>20.94593350174177</v>
      </c>
      <c r="CH64">
        <v>66.73529764564563</v>
      </c>
      <c r="CI64">
        <v>4.1770846989322843</v>
      </c>
      <c r="CJ64">
        <v>0.58321331502833873</v>
      </c>
      <c r="CK64">
        <v>0.10919986249251369</v>
      </c>
      <c r="CL64">
        <v>0.17908956422341002</v>
      </c>
      <c r="CM64">
        <v>0.24599687729860067</v>
      </c>
      <c r="CN64">
        <v>0.75122297614157485</v>
      </c>
      <c r="CO64">
        <v>0.55401232494177921</v>
      </c>
      <c r="CP64">
        <v>1.5256189910485642</v>
      </c>
      <c r="CQ64">
        <v>3.8677609106753157E-2</v>
      </c>
      <c r="CR64">
        <v>0.57356640717116358</v>
      </c>
      <c r="CS64">
        <v>0.14064008360826233</v>
      </c>
      <c r="CT64">
        <v>0.40010987500021933</v>
      </c>
      <c r="CU64">
        <v>0.20307897175791767</v>
      </c>
      <c r="CV64">
        <v>0.28287544949035764</v>
      </c>
      <c r="CW64">
        <v>0.14650889357262648</v>
      </c>
      <c r="CX64">
        <v>0.28262079183193012</v>
      </c>
      <c r="CY64">
        <v>2.2933853236062407</v>
      </c>
      <c r="CZ64">
        <v>7.6812445510147702</v>
      </c>
      <c r="DA64">
        <v>0.73011569478682103</v>
      </c>
      <c r="DB64">
        <v>0.72510474466599262</v>
      </c>
      <c r="DC64">
        <v>0.17651600304220025</v>
      </c>
      <c r="DD64">
        <v>0.35158992469377204</v>
      </c>
      <c r="DE64">
        <v>1.2437439249842128</v>
      </c>
      <c r="DF64">
        <v>3.4009496721340318</v>
      </c>
      <c r="DG64">
        <v>0.4552369391318179</v>
      </c>
      <c r="DH64">
        <v>0.41866418458916277</v>
      </c>
      <c r="DI64">
        <v>1.0640475842360282</v>
      </c>
      <c r="DJ64">
        <v>2.1036267546308913</v>
      </c>
      <c r="DK64">
        <v>0</v>
      </c>
      <c r="DL64">
        <v>0</v>
      </c>
      <c r="DM64">
        <v>0.65528275279957149</v>
      </c>
      <c r="DN64">
        <v>2.1491414420370307</v>
      </c>
      <c r="DO64">
        <v>0.30386669273970995</v>
      </c>
      <c r="DP64">
        <v>0.34357583894323795</v>
      </c>
      <c r="DQ64">
        <v>0.25381283952441414</v>
      </c>
      <c r="DR64">
        <v>0.53991676464924965</v>
      </c>
      <c r="DS64">
        <v>0</v>
      </c>
      <c r="DT64">
        <v>0</v>
      </c>
      <c r="DU64">
        <v>0</v>
      </c>
      <c r="DV64">
        <v>4.0267365904699491E-4</v>
      </c>
      <c r="DW64">
        <v>1.2757725345845805</v>
      </c>
      <c r="DX64">
        <v>3.738526065041734</v>
      </c>
      <c r="DY64">
        <v>0.4155043298108872</v>
      </c>
      <c r="DZ64">
        <v>0.1599638027707162</v>
      </c>
      <c r="EA64">
        <v>0.69702242557133298</v>
      </c>
      <c r="EB64">
        <v>0.99382602033995049</v>
      </c>
      <c r="EC64">
        <v>0.36465824615713699</v>
      </c>
      <c r="ED64">
        <v>1.3386569795618983</v>
      </c>
      <c r="EE64">
        <v>0.32365337857402954</v>
      </c>
      <c r="EF64">
        <v>0.63682430444721982</v>
      </c>
      <c r="EG64">
        <v>0.34299930087878683</v>
      </c>
      <c r="EH64">
        <v>0.55079461207541347</v>
      </c>
      <c r="EI64">
        <v>0.10596847985033886</v>
      </c>
      <c r="EJ64">
        <v>0</v>
      </c>
      <c r="EK64">
        <v>0</v>
      </c>
      <c r="EL64">
        <v>0.19731617847260413</v>
      </c>
      <c r="EM64">
        <v>6.1508426166343097E-2</v>
      </c>
      <c r="EN64">
        <v>0.14549400290383926</v>
      </c>
      <c r="EO64">
        <v>0.1534338646261808</v>
      </c>
      <c r="EP64">
        <v>0.15325719662458043</v>
      </c>
      <c r="EQ64">
        <v>6.4860184251596106E-2</v>
      </c>
      <c r="ER64">
        <v>9.2427116997479672E-2</v>
      </c>
      <c r="ES64">
        <v>0.19847040153339884</v>
      </c>
      <c r="ET64">
        <v>0.40304094866332119</v>
      </c>
      <c r="EU64">
        <v>0.95649277690647105</v>
      </c>
      <c r="EV64">
        <v>1.424807033506952</v>
      </c>
      <c r="EW64">
        <v>0.17131107938168513</v>
      </c>
      <c r="EX64">
        <v>5.0539018215767867E-2</v>
      </c>
      <c r="EY64">
        <v>5.7259633178959463E-2</v>
      </c>
      <c r="EZ64">
        <v>9.8733992775000209E-2</v>
      </c>
      <c r="FA64">
        <v>2.4698403614791864E-2</v>
      </c>
      <c r="FB64">
        <v>4.9099030951726429E-2</v>
      </c>
      <c r="FC64">
        <v>3.5832640839363078E-2</v>
      </c>
      <c r="FD64">
        <v>6.4908107574976087E-2</v>
      </c>
      <c r="FE64">
        <v>0.18167224719983105</v>
      </c>
      <c r="FF64">
        <v>0.20296234962791362</v>
      </c>
      <c r="FG64">
        <v>0.13838734767186528</v>
      </c>
      <c r="FH64">
        <v>0.20346175843924733</v>
      </c>
      <c r="FI64">
        <v>0.10707364006072274</v>
      </c>
      <c r="FJ64">
        <v>0.23784063729670249</v>
      </c>
      <c r="FK64">
        <v>5.6307725821604308E-2</v>
      </c>
      <c r="FL64">
        <v>6.2927013104187871E-2</v>
      </c>
      <c r="FM64">
        <v>2.3615408053513902</v>
      </c>
      <c r="FN64">
        <v>3.7149914127870951</v>
      </c>
      <c r="FO64">
        <v>0.54550909125807778</v>
      </c>
      <c r="FP64">
        <v>0.17638649785365579</v>
      </c>
      <c r="FQ64">
        <v>0.20083729371046805</v>
      </c>
      <c r="FR64">
        <v>5.7073946537121147E-2</v>
      </c>
      <c r="FS64">
        <v>2.8603369667257267E-2</v>
      </c>
      <c r="FT64">
        <v>7.5022140218231762E-3</v>
      </c>
      <c r="FU64">
        <v>1.9656935985771187E-2</v>
      </c>
      <c r="FV64">
        <v>0.55890829112679363</v>
      </c>
      <c r="FW64">
        <v>1.7117370738385629</v>
      </c>
      <c r="FX64">
        <v>1.4899148512772498</v>
      </c>
      <c r="FY64">
        <v>0.24426498529502816</v>
      </c>
      <c r="FZ64">
        <v>0.11751999189234177</v>
      </c>
      <c r="GA64">
        <v>2.8177416233835337E-2</v>
      </c>
      <c r="GB64">
        <v>4.0252270105960886E-2</v>
      </c>
      <c r="GC64">
        <v>9.8130207242180887E-3</v>
      </c>
      <c r="GD64">
        <v>7.6367481813175864E-3</v>
      </c>
      <c r="GE64">
        <v>1.5874199546721975E-2</v>
      </c>
      <c r="GF64">
        <v>9.6566059203247817E-2</v>
      </c>
      <c r="GG64">
        <v>6.946493226659449E-2</v>
      </c>
      <c r="GH64">
        <v>0</v>
      </c>
      <c r="GI64">
        <v>3.7118506704554834E-2</v>
      </c>
      <c r="GJ64">
        <v>7.7456406363710206E-2</v>
      </c>
      <c r="GK64">
        <v>0.13253631508495656</v>
      </c>
      <c r="GL64">
        <v>0.39942299090162969</v>
      </c>
      <c r="GM64">
        <v>4.9336443854431006E-2</v>
      </c>
      <c r="GN64">
        <v>5.3944634292657133E-2</v>
      </c>
      <c r="GO64">
        <v>0.43333591244664527</v>
      </c>
      <c r="GP64">
        <v>0.62732598922118621</v>
      </c>
      <c r="GQ64">
        <v>0.1566813135972849</v>
      </c>
      <c r="GR64">
        <v>4.3542838955428743E-2</v>
      </c>
      <c r="GS64">
        <v>1.9228607118708871E-2</v>
      </c>
      <c r="GT64">
        <v>6.9451086345669304E-3</v>
      </c>
      <c r="GU64">
        <v>0</v>
      </c>
      <c r="GV64">
        <v>0</v>
      </c>
      <c r="GW64">
        <v>5.1301597307637703E-3</v>
      </c>
      <c r="GX64">
        <v>1.3843007248211458E-2</v>
      </c>
      <c r="GY64">
        <v>0.42042591270511692</v>
      </c>
      <c r="GZ64">
        <v>0.75332243936440058</v>
      </c>
      <c r="HA64">
        <v>0.14595089074227346</v>
      </c>
      <c r="HB64">
        <v>0.1338394039051887</v>
      </c>
      <c r="HC64">
        <v>4.7285722885015417E-2</v>
      </c>
      <c r="HD64">
        <v>6.3879140453773409E-2</v>
      </c>
      <c r="HE64">
        <v>9.3224777769668352E-2</v>
      </c>
      <c r="HF64">
        <v>0.17885627988661626</v>
      </c>
      <c r="HG64">
        <v>0.1296731008472414</v>
      </c>
      <c r="HH64">
        <v>0.18124264934465195</v>
      </c>
      <c r="HI64">
        <v>1.5538951655608429E-2</v>
      </c>
      <c r="HJ64">
        <v>0</v>
      </c>
      <c r="HK64">
        <v>2.1995260628995849E-4</v>
      </c>
      <c r="HL64">
        <v>0</v>
      </c>
      <c r="HM64">
        <v>8.0039221398847726E-2</v>
      </c>
      <c r="HN64">
        <v>0.16760230418131181</v>
      </c>
      <c r="HO64">
        <v>1.9580250774157874E-2</v>
      </c>
      <c r="HP64">
        <v>0.20034197161842854</v>
      </c>
      <c r="HQ64">
        <v>1.2334391585684763</v>
      </c>
      <c r="HR64">
        <v>1.549289630587136</v>
      </c>
      <c r="HS64">
        <v>0.2820953235633028</v>
      </c>
      <c r="HT64">
        <v>0.11211383672268641</v>
      </c>
      <c r="HU64">
        <v>3.0925443224380521E-2</v>
      </c>
      <c r="HV64">
        <v>1.0578110095775577E-2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1.0432746209699511E-2</v>
      </c>
      <c r="IC64">
        <v>0</v>
      </c>
      <c r="ID64">
        <v>0</v>
      </c>
      <c r="IE64">
        <v>5.0851954474225641E-3</v>
      </c>
      <c r="IF64">
        <v>8.6601007699429102E-3</v>
      </c>
      <c r="IG64">
        <v>0.11284772879408654</v>
      </c>
      <c r="IH64">
        <v>0.24442900970068351</v>
      </c>
      <c r="II64">
        <v>0.25562106503356685</v>
      </c>
      <c r="IJ64">
        <v>0.43826867861015228</v>
      </c>
      <c r="IK64">
        <v>0.19345469863317508</v>
      </c>
      <c r="IL64">
        <v>3.5590539992360004E-2</v>
      </c>
      <c r="IM64">
        <v>2.9861772611773543E-2</v>
      </c>
      <c r="IN64">
        <v>3.6187348170796343E-2</v>
      </c>
      <c r="IO64">
        <v>9.6620395936836058E-4</v>
      </c>
      <c r="IP64">
        <v>4.8760267474787469E-2</v>
      </c>
      <c r="IQ64">
        <v>3.3129349978415442E-3</v>
      </c>
      <c r="IR64">
        <v>0</v>
      </c>
      <c r="IS64">
        <v>8.9814242617702711E-2</v>
      </c>
      <c r="IT64">
        <v>0.17990965428036956</v>
      </c>
      <c r="IU64">
        <v>1.9767475152007451E-2</v>
      </c>
      <c r="IV64">
        <v>2.4619277468328545E-2</v>
      </c>
      <c r="IW64">
        <v>1.0835267725291801E-2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8.6935003162579606E-3</v>
      </c>
      <c r="JD64">
        <v>1.7616925191643075E-2</v>
      </c>
      <c r="JE64">
        <v>9.6502737786149353E-4</v>
      </c>
      <c r="JF64">
        <v>3.8282946028966353E-3</v>
      </c>
      <c r="JG64">
        <v>7.8411863244213283E-3</v>
      </c>
      <c r="JH64">
        <v>2.4207824952836406E-2</v>
      </c>
      <c r="JI64">
        <v>2.9277055751798339E-3</v>
      </c>
      <c r="JJ64">
        <v>0</v>
      </c>
      <c r="JK64">
        <v>1.789125678340776E-2</v>
      </c>
      <c r="JL64">
        <v>4.5629667233167276E-2</v>
      </c>
      <c r="JM64">
        <v>0.25206686667940309</v>
      </c>
      <c r="JN64">
        <v>0.49278831538911561</v>
      </c>
      <c r="JO64" s="7">
        <v>0</v>
      </c>
      <c r="JP64">
        <v>1</v>
      </c>
      <c r="JQ64">
        <v>0</v>
      </c>
      <c r="JR64">
        <v>0</v>
      </c>
      <c r="JS64">
        <v>0</v>
      </c>
      <c r="JT64">
        <v>0</v>
      </c>
      <c r="JU64">
        <v>1</v>
      </c>
      <c r="JV64" s="4">
        <v>0</v>
      </c>
    </row>
    <row r="65" spans="1:282" x14ac:dyDescent="0.25">
      <c r="A65" s="18" t="s">
        <v>112</v>
      </c>
      <c r="B65" s="7">
        <v>7</v>
      </c>
      <c r="C65" t="s">
        <v>56</v>
      </c>
      <c r="D65" s="13" t="s">
        <v>58</v>
      </c>
      <c r="E65">
        <v>0</v>
      </c>
      <c r="F65">
        <v>8.1441523072670427E-2</v>
      </c>
      <c r="G65">
        <v>1.5040149796485101</v>
      </c>
      <c r="H65">
        <v>15.081971560461328</v>
      </c>
      <c r="I65">
        <v>0.23450459161406934</v>
      </c>
      <c r="J65">
        <v>0.15067364879432776</v>
      </c>
      <c r="K65">
        <v>1.3588749791169889E-2</v>
      </c>
      <c r="L65">
        <v>7.3241738902355552E-2</v>
      </c>
      <c r="M65">
        <v>0.1255787750303218</v>
      </c>
      <c r="N65">
        <v>0.71272469312131581</v>
      </c>
      <c r="O65">
        <v>1.037308066640346</v>
      </c>
      <c r="P65">
        <v>6.4304381340563914</v>
      </c>
      <c r="Q65">
        <v>1.0207590847273551</v>
      </c>
      <c r="R65">
        <v>2.5485984999494367</v>
      </c>
      <c r="S65">
        <v>4.8689311508607727</v>
      </c>
      <c r="T65">
        <v>17.719536605960567</v>
      </c>
      <c r="U65">
        <v>26.887243077311993</v>
      </c>
      <c r="V65">
        <v>49.243162775190008</v>
      </c>
      <c r="W65">
        <v>3.9553774703291662</v>
      </c>
      <c r="X65">
        <v>0.24846414578132084</v>
      </c>
      <c r="Y65">
        <v>7.0768720871987587E-2</v>
      </c>
      <c r="Z65">
        <v>0</v>
      </c>
      <c r="AA65">
        <v>0</v>
      </c>
      <c r="AB65">
        <v>0</v>
      </c>
      <c r="AC65">
        <v>2.8331138276746901</v>
      </c>
      <c r="AD65">
        <v>10.216415347546807</v>
      </c>
      <c r="AE65">
        <v>1.0994398460091328</v>
      </c>
      <c r="AF65">
        <v>1.9341417771388267</v>
      </c>
      <c r="AG65">
        <v>0</v>
      </c>
      <c r="AH65">
        <v>0</v>
      </c>
      <c r="AI65">
        <v>1.4173332476360216</v>
      </c>
      <c r="AJ65">
        <v>4.9118554602247302E-2</v>
      </c>
      <c r="AK65">
        <v>0.26710917282354335</v>
      </c>
      <c r="AL65">
        <v>0.44074882024234313</v>
      </c>
      <c r="AM65">
        <v>28.412666848222575</v>
      </c>
      <c r="AN65">
        <v>100</v>
      </c>
      <c r="AO65">
        <v>4.4165655906111683</v>
      </c>
      <c r="AP65">
        <v>2.198875596251713</v>
      </c>
      <c r="AQ65">
        <v>7.0639642720797022</v>
      </c>
      <c r="AR65">
        <v>19.583146733806146</v>
      </c>
      <c r="AS65">
        <v>1.8868052602947181</v>
      </c>
      <c r="AT65">
        <v>2.3276496417234935</v>
      </c>
      <c r="AU65">
        <v>1.402427815214911</v>
      </c>
      <c r="AV65">
        <v>2.5040657925116778</v>
      </c>
      <c r="AW65">
        <v>1.1336512272862274</v>
      </c>
      <c r="AX65">
        <v>3.0535773311259198</v>
      </c>
      <c r="AY65">
        <v>0.15610720050847507</v>
      </c>
      <c r="AZ65">
        <v>0</v>
      </c>
      <c r="BA65">
        <v>0</v>
      </c>
      <c r="BB65">
        <v>0</v>
      </c>
      <c r="BC65">
        <v>0.14802306210471131</v>
      </c>
      <c r="BD65">
        <v>0.18573863166422938</v>
      </c>
      <c r="BE65">
        <v>2.5458383362107959</v>
      </c>
      <c r="BF65">
        <v>6.982891834950113</v>
      </c>
      <c r="BG65">
        <v>0.56143225748066827</v>
      </c>
      <c r="BH65">
        <v>0.24418675134511891</v>
      </c>
      <c r="BI65">
        <v>0.3229425832932184</v>
      </c>
      <c r="BJ65">
        <v>0.31307776312565827</v>
      </c>
      <c r="BK65">
        <v>0.38823763921554572</v>
      </c>
      <c r="BL65">
        <v>0.88332352455485008</v>
      </c>
      <c r="BM65">
        <v>0</v>
      </c>
      <c r="BN65">
        <v>0</v>
      </c>
      <c r="BO65">
        <v>6.7592213243889558</v>
      </c>
      <c r="BP65">
        <v>21.204675659043172</v>
      </c>
      <c r="BQ65">
        <v>6.2791745639249399</v>
      </c>
      <c r="BR65">
        <v>13.391990559736348</v>
      </c>
      <c r="BS65">
        <v>4.7719711242801166</v>
      </c>
      <c r="BT65">
        <v>9.2781281170326579</v>
      </c>
      <c r="BU65">
        <v>0.56567641365812238</v>
      </c>
      <c r="BV65">
        <v>5.363371970979864E-2</v>
      </c>
      <c r="BW65">
        <v>0.16607203438263901</v>
      </c>
      <c r="BX65">
        <v>0.37579826489799578</v>
      </c>
      <c r="BY65">
        <v>0.632174010489574</v>
      </c>
      <c r="BZ65">
        <v>1.4464220600397777</v>
      </c>
      <c r="CA65">
        <v>0.46011161701167347</v>
      </c>
      <c r="CB65">
        <v>1.9759118164114808</v>
      </c>
      <c r="CC65">
        <v>0.59882879131484223</v>
      </c>
      <c r="CD65">
        <v>0.52405470167854284</v>
      </c>
      <c r="CE65">
        <v>0.5480131559579422</v>
      </c>
      <c r="CF65">
        <v>1.3240259308166762</v>
      </c>
      <c r="CG65">
        <v>12.397315846890306</v>
      </c>
      <c r="CH65">
        <v>42.067249324604461</v>
      </c>
      <c r="CI65">
        <v>2.7150191155229022</v>
      </c>
      <c r="CJ65">
        <v>0.38097057603587131</v>
      </c>
      <c r="CK65">
        <v>0.13224190791016158</v>
      </c>
      <c r="CL65">
        <v>0.25848556971762837</v>
      </c>
      <c r="CM65">
        <v>0.11747030924731457</v>
      </c>
      <c r="CN65">
        <v>0.29214155473972792</v>
      </c>
      <c r="CO65">
        <v>0.36511347507455744</v>
      </c>
      <c r="CP65">
        <v>1.0991303591053321</v>
      </c>
      <c r="CQ65">
        <v>0.15297068866475522</v>
      </c>
      <c r="CR65">
        <v>0.51737212003172961</v>
      </c>
      <c r="CS65">
        <v>0.13947104950274872</v>
      </c>
      <c r="CT65">
        <v>0.33553649465019836</v>
      </c>
      <c r="CU65">
        <v>0.20228403145445745</v>
      </c>
      <c r="CV65">
        <v>0.24265269444297721</v>
      </c>
      <c r="CW65">
        <v>9.4885943067747974E-2</v>
      </c>
      <c r="CX65">
        <v>0.20841657163319277</v>
      </c>
      <c r="CY65">
        <v>1.4455702437335123</v>
      </c>
      <c r="CZ65">
        <v>5.238859913558036</v>
      </c>
      <c r="DA65">
        <v>0.48108237945716287</v>
      </c>
      <c r="DB65">
        <v>0.41844731117113815</v>
      </c>
      <c r="DC65">
        <v>0.12152119307059848</v>
      </c>
      <c r="DD65">
        <v>0.26730210644431168</v>
      </c>
      <c r="DE65">
        <v>0.54048658285044948</v>
      </c>
      <c r="DF65">
        <v>1.5886438824449587</v>
      </c>
      <c r="DG65">
        <v>0.28700083952983252</v>
      </c>
      <c r="DH65">
        <v>0.31561603838286384</v>
      </c>
      <c r="DI65">
        <v>0.69916029171575911</v>
      </c>
      <c r="DJ65">
        <v>1.6008251388813748</v>
      </c>
      <c r="DK65">
        <v>0</v>
      </c>
      <c r="DL65">
        <v>0</v>
      </c>
      <c r="DM65">
        <v>0.38476257429352129</v>
      </c>
      <c r="DN65">
        <v>1.3629371283950551</v>
      </c>
      <c r="DO65">
        <v>0.19644125307287305</v>
      </c>
      <c r="DP65">
        <v>0.18363022379882057</v>
      </c>
      <c r="DQ65">
        <v>0.22249852626248012</v>
      </c>
      <c r="DR65">
        <v>0.35394153330206374</v>
      </c>
      <c r="DS65">
        <v>0</v>
      </c>
      <c r="DT65">
        <v>0</v>
      </c>
      <c r="DU65">
        <v>0</v>
      </c>
      <c r="DV65">
        <v>2.8125030627507461E-2</v>
      </c>
      <c r="DW65">
        <v>0.69910118646889041</v>
      </c>
      <c r="DX65">
        <v>2.1390544329215389</v>
      </c>
      <c r="DY65">
        <v>0.21161989130727743</v>
      </c>
      <c r="DZ65">
        <v>0.11200476467752804</v>
      </c>
      <c r="EA65">
        <v>0.4820983431040432</v>
      </c>
      <c r="EB65">
        <v>0.8521732253886104</v>
      </c>
      <c r="EC65">
        <v>0.35618002546720784</v>
      </c>
      <c r="ED65">
        <v>0.91871767924618253</v>
      </c>
      <c r="EE65">
        <v>0.27897348180738263</v>
      </c>
      <c r="EF65">
        <v>0.56514389819333144</v>
      </c>
      <c r="EG65">
        <v>0.15745089440109247</v>
      </c>
      <c r="EH65">
        <v>0.22250721013831054</v>
      </c>
      <c r="EI65">
        <v>6.4719582528680306E-2</v>
      </c>
      <c r="EJ65">
        <v>5.3213635689410441E-2</v>
      </c>
      <c r="EK65">
        <v>0</v>
      </c>
      <c r="EL65">
        <v>0.32973334608848331</v>
      </c>
      <c r="EM65">
        <v>7.9650485194283804E-2</v>
      </c>
      <c r="EN65">
        <v>0.10370565268881406</v>
      </c>
      <c r="EO65">
        <v>0.13852302558824786</v>
      </c>
      <c r="EP65">
        <v>0.12898478252166051</v>
      </c>
      <c r="EQ65">
        <v>4.0221953905007803E-2</v>
      </c>
      <c r="ER65">
        <v>3.0719740850452974E-2</v>
      </c>
      <c r="ES65">
        <v>0.18058391570955873</v>
      </c>
      <c r="ET65">
        <v>0.36450253436892199</v>
      </c>
      <c r="EU65">
        <v>0.65437156380314754</v>
      </c>
      <c r="EV65">
        <v>0.95596088200155238</v>
      </c>
      <c r="EW65">
        <v>0.1322787903712126</v>
      </c>
      <c r="EX65">
        <v>5.1426258061709973E-2</v>
      </c>
      <c r="EY65">
        <v>3.205842736976814E-2</v>
      </c>
      <c r="EZ65">
        <v>5.5515008376194309E-2</v>
      </c>
      <c r="FA65">
        <v>2.9434408022011735E-2</v>
      </c>
      <c r="FB65">
        <v>3.6300189424743966E-2</v>
      </c>
      <c r="FC65">
        <v>1.9265082684251231E-2</v>
      </c>
      <c r="FD65">
        <v>5.9538279922334972E-2</v>
      </c>
      <c r="FE65">
        <v>0.13078694490229556</v>
      </c>
      <c r="FF65">
        <v>0.17125612043607921</v>
      </c>
      <c r="FG65">
        <v>0.10543822509058488</v>
      </c>
      <c r="FH65">
        <v>0.16017743275561505</v>
      </c>
      <c r="FI65">
        <v>4.5839076567281006E-2</v>
      </c>
      <c r="FJ65">
        <v>9.0048667577114216E-2</v>
      </c>
      <c r="FK65">
        <v>3.2256928566933629E-2</v>
      </c>
      <c r="FL65">
        <v>4.4746339383218384E-2</v>
      </c>
      <c r="FM65">
        <v>1.5143709498994451</v>
      </c>
      <c r="FN65">
        <v>2.5761402421998407</v>
      </c>
      <c r="FO65">
        <v>0.40382059450947017</v>
      </c>
      <c r="FP65">
        <v>0.12321015970644199</v>
      </c>
      <c r="FQ65">
        <v>0.16756962486222973</v>
      </c>
      <c r="FR65">
        <v>4.4464031412992308E-2</v>
      </c>
      <c r="FS65">
        <v>9.1882783806270813E-3</v>
      </c>
      <c r="FT65">
        <v>0</v>
      </c>
      <c r="FU65">
        <v>1.2574714260928177E-2</v>
      </c>
      <c r="FV65">
        <v>0.35529998269788832</v>
      </c>
      <c r="FW65">
        <v>1.1679933189891227</v>
      </c>
      <c r="FX65">
        <v>1.0035437397780711</v>
      </c>
      <c r="FY65">
        <v>0.15973062180125941</v>
      </c>
      <c r="FZ65">
        <v>8.1689272149516309E-2</v>
      </c>
      <c r="GA65">
        <v>1.1091744072448303E-2</v>
      </c>
      <c r="GB65">
        <v>0</v>
      </c>
      <c r="GC65">
        <v>6.1692005222937585E-4</v>
      </c>
      <c r="GD65">
        <v>4.8775796804364554E-3</v>
      </c>
      <c r="GE65">
        <v>2.5925957229697431E-2</v>
      </c>
      <c r="GF65">
        <v>8.9598209830746497E-2</v>
      </c>
      <c r="GG65">
        <v>5.6615123181702913E-2</v>
      </c>
      <c r="GH65">
        <v>0</v>
      </c>
      <c r="GI65">
        <v>2.7086836104047909E-2</v>
      </c>
      <c r="GJ65">
        <v>5.0996701084147673E-2</v>
      </c>
      <c r="GK65">
        <v>6.6485485653993884E-2</v>
      </c>
      <c r="GL65">
        <v>0.21542083301693182</v>
      </c>
      <c r="GM65">
        <v>3.5336352797964904E-2</v>
      </c>
      <c r="GN65">
        <v>2.5501113385248009E-2</v>
      </c>
      <c r="GO65">
        <v>0.31614955128112476</v>
      </c>
      <c r="GP65">
        <v>0.49636252123269481</v>
      </c>
      <c r="GQ65">
        <v>0.14029166708845889</v>
      </c>
      <c r="GR65">
        <v>9.4704309779713503E-2</v>
      </c>
      <c r="GS65">
        <v>1.8318672696067444E-2</v>
      </c>
      <c r="GT65">
        <v>4.5119464991602558E-3</v>
      </c>
      <c r="GU65">
        <v>2.9941517221887129E-3</v>
      </c>
      <c r="GV65">
        <v>0</v>
      </c>
      <c r="GW65">
        <v>2.5486084968374297E-3</v>
      </c>
      <c r="GX65">
        <v>1.5419242960522763E-2</v>
      </c>
      <c r="GY65">
        <v>0.2632789581790867</v>
      </c>
      <c r="GZ65">
        <v>0.47443391456324474</v>
      </c>
      <c r="HA65">
        <v>0.10044752066599612</v>
      </c>
      <c r="HB65">
        <v>0.10675430323217397</v>
      </c>
      <c r="HC65">
        <v>2.7329668409783764E-2</v>
      </c>
      <c r="HD65">
        <v>4.8032357570789615E-2</v>
      </c>
      <c r="HE65">
        <v>0.10813517326948922</v>
      </c>
      <c r="HF65">
        <v>0.24598938563510511</v>
      </c>
      <c r="HG65">
        <v>0.11974566878710605</v>
      </c>
      <c r="HH65">
        <v>0.15662760461928005</v>
      </c>
      <c r="HI65">
        <v>7.7467316227013659E-3</v>
      </c>
      <c r="HJ65">
        <v>0</v>
      </c>
      <c r="HK65">
        <v>4.0969638503479443E-3</v>
      </c>
      <c r="HL65">
        <v>7.2574381436697399E-3</v>
      </c>
      <c r="HM65">
        <v>4.2512044986901365E-2</v>
      </c>
      <c r="HN65">
        <v>0.10902763548961476</v>
      </c>
      <c r="HO65">
        <v>1.4320978617975769E-2</v>
      </c>
      <c r="HP65">
        <v>0.14304380034626635</v>
      </c>
      <c r="HQ65">
        <v>0.81371287723752905</v>
      </c>
      <c r="HR65">
        <v>1.0528453981137718</v>
      </c>
      <c r="HS65">
        <v>0.17441080385361329</v>
      </c>
      <c r="HT65">
        <v>8.0082595859505445E-2</v>
      </c>
      <c r="HU65">
        <v>1.2635519708161218E-2</v>
      </c>
      <c r="HV65">
        <v>1.1658878493470566E-2</v>
      </c>
      <c r="HW65">
        <v>0</v>
      </c>
      <c r="HX65">
        <v>0</v>
      </c>
      <c r="HY65">
        <v>0</v>
      </c>
      <c r="HZ65">
        <v>0</v>
      </c>
      <c r="IA65">
        <v>5.5130557553883484E-3</v>
      </c>
      <c r="IB65">
        <v>2.6263822367180653E-3</v>
      </c>
      <c r="IC65">
        <v>6.0304593478591826E-3</v>
      </c>
      <c r="ID65">
        <v>0</v>
      </c>
      <c r="IE65">
        <v>8.3976069147621477E-4</v>
      </c>
      <c r="IF65">
        <v>9.9447637670616283E-3</v>
      </c>
      <c r="IG65">
        <v>8.5310189708522194E-2</v>
      </c>
      <c r="IH65">
        <v>0.19028065174567732</v>
      </c>
      <c r="II65">
        <v>0.19475793227301325</v>
      </c>
      <c r="IJ65">
        <v>0.33653236278815429</v>
      </c>
      <c r="IK65">
        <v>0.14962676804470737</v>
      </c>
      <c r="IL65">
        <v>7.4902346635277641E-3</v>
      </c>
      <c r="IM65">
        <v>3.3827054232399192E-2</v>
      </c>
      <c r="IN65">
        <v>2.7533810163290335E-2</v>
      </c>
      <c r="IO65">
        <v>7.6623790537288655E-3</v>
      </c>
      <c r="IP65">
        <v>2.9961223102498449E-2</v>
      </c>
      <c r="IQ65">
        <v>9.3213275607330528E-3</v>
      </c>
      <c r="IR65">
        <v>6.4427073021136065E-3</v>
      </c>
      <c r="IS65">
        <v>5.1662732349775128E-2</v>
      </c>
      <c r="IT65">
        <v>0.13250717359944264</v>
      </c>
      <c r="IU65">
        <v>3.0378955877863108E-2</v>
      </c>
      <c r="IV65">
        <v>3.0071151182656096E-2</v>
      </c>
      <c r="IW65">
        <v>1.6828871344813472E-2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4.9450575645624811E-3</v>
      </c>
      <c r="JD65">
        <v>8.2493662069105904E-3</v>
      </c>
      <c r="JE65">
        <v>2.4413562287904735E-3</v>
      </c>
      <c r="JF65">
        <v>1.9096538797558882E-3</v>
      </c>
      <c r="JG65">
        <v>6.3503142016806966E-3</v>
      </c>
      <c r="JH65">
        <v>5.9203637329415778E-3</v>
      </c>
      <c r="JI65">
        <v>0</v>
      </c>
      <c r="JJ65">
        <v>0</v>
      </c>
      <c r="JK65">
        <v>2.0433132341950204E-2</v>
      </c>
      <c r="JL65">
        <v>4.6788323930011297E-2</v>
      </c>
      <c r="JM65">
        <v>0.33836895479696066</v>
      </c>
      <c r="JN65">
        <v>0.74302999326648567</v>
      </c>
      <c r="JO65" s="7">
        <v>0</v>
      </c>
      <c r="JP65">
        <v>1</v>
      </c>
      <c r="JQ65">
        <v>0</v>
      </c>
      <c r="JR65">
        <v>0</v>
      </c>
      <c r="JS65">
        <v>0</v>
      </c>
      <c r="JT65">
        <v>0</v>
      </c>
      <c r="JU65">
        <v>1</v>
      </c>
      <c r="JV65" s="4">
        <v>0</v>
      </c>
    </row>
    <row r="66" spans="1:282" x14ac:dyDescent="0.25">
      <c r="A66" s="18" t="s">
        <v>113</v>
      </c>
      <c r="B66" s="7">
        <v>7</v>
      </c>
      <c r="C66" t="s">
        <v>56</v>
      </c>
      <c r="D66" s="13" t="s">
        <v>58</v>
      </c>
      <c r="E66">
        <v>0</v>
      </c>
      <c r="F66">
        <v>0</v>
      </c>
      <c r="G66">
        <v>1.6626782982865174</v>
      </c>
      <c r="H66">
        <v>12.946983519951567</v>
      </c>
      <c r="I66">
        <v>0.55735207479144366</v>
      </c>
      <c r="J66">
        <v>0.13142283106987007</v>
      </c>
      <c r="K66">
        <v>1.167524936178208E-2</v>
      </c>
      <c r="L66">
        <v>4.8864816423766486E-2</v>
      </c>
      <c r="M66">
        <v>0.18886465009846179</v>
      </c>
      <c r="N66">
        <v>0.70682803715252873</v>
      </c>
      <c r="O66">
        <v>1.4288924967105703</v>
      </c>
      <c r="P66">
        <v>6.4399592432383468</v>
      </c>
      <c r="Q66">
        <v>0.43016958484623491</v>
      </c>
      <c r="R66">
        <v>0</v>
      </c>
      <c r="S66">
        <v>5.5610418172457816</v>
      </c>
      <c r="T66">
        <v>20.338202544756331</v>
      </c>
      <c r="U66">
        <v>31.597444244036584</v>
      </c>
      <c r="V66">
        <v>52.925119779451862</v>
      </c>
      <c r="W66">
        <v>4.6030646725549627</v>
      </c>
      <c r="X66">
        <v>0.29740094329664213</v>
      </c>
      <c r="Y66">
        <v>6.4727794531892882E-2</v>
      </c>
      <c r="Z66">
        <v>0</v>
      </c>
      <c r="AA66">
        <v>0</v>
      </c>
      <c r="AB66">
        <v>0</v>
      </c>
      <c r="AC66">
        <v>2.6704274165974686</v>
      </c>
      <c r="AD66">
        <v>8.1609082519179736</v>
      </c>
      <c r="AE66">
        <v>1.1192046955387023</v>
      </c>
      <c r="AF66">
        <v>1.7519562611685644</v>
      </c>
      <c r="AG66">
        <v>0</v>
      </c>
      <c r="AH66">
        <v>0</v>
      </c>
      <c r="AI66">
        <v>1.4472978885237913</v>
      </c>
      <c r="AJ66">
        <v>0</v>
      </c>
      <c r="AK66">
        <v>0.37058956938425097</v>
      </c>
      <c r="AL66">
        <v>0.69471784792593416</v>
      </c>
      <c r="AM66">
        <v>35.753294485189443</v>
      </c>
      <c r="AN66">
        <v>100</v>
      </c>
      <c r="AO66">
        <v>4.3648186139943048</v>
      </c>
      <c r="AP66">
        <v>1.8113737264294114</v>
      </c>
      <c r="AQ66">
        <v>7.3121337292623743</v>
      </c>
      <c r="AR66">
        <v>17.587711326973636</v>
      </c>
      <c r="AS66">
        <v>1.8299229467648317</v>
      </c>
      <c r="AT66">
        <v>2.277741529271704</v>
      </c>
      <c r="AU66">
        <v>1.3907469571690165</v>
      </c>
      <c r="AV66">
        <v>2.469323023203768</v>
      </c>
      <c r="AW66">
        <v>1.3681205045465905</v>
      </c>
      <c r="AX66">
        <v>3.3142000444778139</v>
      </c>
      <c r="AY66">
        <v>0.19902404636629403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2.4320245422980999</v>
      </c>
      <c r="BF66">
        <v>5.6559935080036485</v>
      </c>
      <c r="BG66">
        <v>0.38565763059389979</v>
      </c>
      <c r="BH66">
        <v>0</v>
      </c>
      <c r="BI66">
        <v>0.29979708209113087</v>
      </c>
      <c r="BJ66">
        <v>0.19410774522665039</v>
      </c>
      <c r="BK66">
        <v>0.29907213071044136</v>
      </c>
      <c r="BL66">
        <v>0.57664018261058558</v>
      </c>
      <c r="BM66">
        <v>0</v>
      </c>
      <c r="BN66">
        <v>0</v>
      </c>
      <c r="BO66">
        <v>7.979034579437414</v>
      </c>
      <c r="BP66">
        <v>22.910743452194065</v>
      </c>
      <c r="BQ66">
        <v>6.0451625760387744</v>
      </c>
      <c r="BR66">
        <v>11.172307372531691</v>
      </c>
      <c r="BS66">
        <v>5.2157538170996265</v>
      </c>
      <c r="BT66">
        <v>9.040608826838346</v>
      </c>
      <c r="BU66">
        <v>0.48888375865371309</v>
      </c>
      <c r="BV66">
        <v>0</v>
      </c>
      <c r="BW66">
        <v>0.1276261423991219</v>
      </c>
      <c r="BX66">
        <v>0.25208541181911492</v>
      </c>
      <c r="BY66">
        <v>0.58297872649160087</v>
      </c>
      <c r="BZ66">
        <v>1.1210036904996001</v>
      </c>
      <c r="CA66">
        <v>0.10187911424394536</v>
      </c>
      <c r="CB66">
        <v>0.24876024938966487</v>
      </c>
      <c r="CC66">
        <v>0.4711438681574287</v>
      </c>
      <c r="CD66">
        <v>0.47250809446898684</v>
      </c>
      <c r="CE66">
        <v>0.52649607346081184</v>
      </c>
      <c r="CF66">
        <v>1.1654835640269972</v>
      </c>
      <c r="CG66">
        <v>14.500871634013535</v>
      </c>
      <c r="CH66">
        <v>44.114629270364929</v>
      </c>
      <c r="CI66">
        <v>2.8013489074858362</v>
      </c>
      <c r="CJ66">
        <v>0.36188053538163495</v>
      </c>
      <c r="CK66">
        <v>0.14191089160082543</v>
      </c>
      <c r="CL66">
        <v>0.15875383891180533</v>
      </c>
      <c r="CM66">
        <v>0.13805758183853625</v>
      </c>
      <c r="CN66">
        <v>0.35293749515957579</v>
      </c>
      <c r="CO66">
        <v>0.39509387825029291</v>
      </c>
      <c r="CP66">
        <v>1.0203828071831884</v>
      </c>
      <c r="CQ66">
        <v>4.6970059450550605E-2</v>
      </c>
      <c r="CR66">
        <v>0.27198576937056868</v>
      </c>
      <c r="CS66">
        <v>0.10279919492059753</v>
      </c>
      <c r="CT66">
        <v>0.23955873776178052</v>
      </c>
      <c r="CU66">
        <v>0.16392937066986868</v>
      </c>
      <c r="CV66">
        <v>0.17875474971447647</v>
      </c>
      <c r="CW66">
        <v>8.9827140509675954E-2</v>
      </c>
      <c r="CX66">
        <v>0.1778768203625159</v>
      </c>
      <c r="CY66">
        <v>1.3807799617537722</v>
      </c>
      <c r="CZ66">
        <v>4.4785752711828621</v>
      </c>
      <c r="DA66">
        <v>0.46826171051834381</v>
      </c>
      <c r="DB66">
        <v>0.46604705887933179</v>
      </c>
      <c r="DC66">
        <v>0.11862212540052183</v>
      </c>
      <c r="DD66">
        <v>0.22803362983100794</v>
      </c>
      <c r="DE66">
        <v>0.62122193460812836</v>
      </c>
      <c r="DF66">
        <v>1.7296296439423657</v>
      </c>
      <c r="DG66">
        <v>0.28516336628524397</v>
      </c>
      <c r="DH66">
        <v>0.26959226315261697</v>
      </c>
      <c r="DI66">
        <v>0.76288181345270567</v>
      </c>
      <c r="DJ66">
        <v>1.4842940726833529</v>
      </c>
      <c r="DK66">
        <v>0</v>
      </c>
      <c r="DL66">
        <v>0</v>
      </c>
      <c r="DM66">
        <v>0.41251675750065414</v>
      </c>
      <c r="DN66">
        <v>1.5027936744630457</v>
      </c>
      <c r="DO66">
        <v>0.19491494603685128</v>
      </c>
      <c r="DP66">
        <v>0.18267220028414174</v>
      </c>
      <c r="DQ66">
        <v>0.19012062830429285</v>
      </c>
      <c r="DR66">
        <v>0.3707086773533278</v>
      </c>
      <c r="DS66">
        <v>0</v>
      </c>
      <c r="DT66">
        <v>0</v>
      </c>
      <c r="DU66">
        <v>0</v>
      </c>
      <c r="DV66">
        <v>0</v>
      </c>
      <c r="DW66">
        <v>0.75918709100226145</v>
      </c>
      <c r="DX66">
        <v>2.1694597866082028</v>
      </c>
      <c r="DY66">
        <v>0.25185091187312719</v>
      </c>
      <c r="DZ66">
        <v>8.9164484758107704E-2</v>
      </c>
      <c r="EA66">
        <v>0.4958023142958321</v>
      </c>
      <c r="EB66">
        <v>0.61548935528270454</v>
      </c>
      <c r="EC66">
        <v>6.8891531275331744E-3</v>
      </c>
      <c r="ED66">
        <v>0.87902417080916606</v>
      </c>
      <c r="EE66">
        <v>0.29363557343845104</v>
      </c>
      <c r="EF66">
        <v>0.43814480832496983</v>
      </c>
      <c r="EG66">
        <v>0.18907479805375382</v>
      </c>
      <c r="EH66">
        <v>0.28123964613909547</v>
      </c>
      <c r="EI66">
        <v>4.522261959501115E-2</v>
      </c>
      <c r="EJ66">
        <v>0</v>
      </c>
      <c r="EK66">
        <v>0</v>
      </c>
      <c r="EL66">
        <v>0.14623024173538057</v>
      </c>
      <c r="EM66">
        <v>4.9809364678371763E-2</v>
      </c>
      <c r="EN66">
        <v>0.1002613773573497</v>
      </c>
      <c r="EO66">
        <v>8.900819205254068E-2</v>
      </c>
      <c r="EP66">
        <v>9.9214602847482625E-2</v>
      </c>
      <c r="EQ66">
        <v>2.9713566978263495E-2</v>
      </c>
      <c r="ER66">
        <v>5.6781247806119026E-2</v>
      </c>
      <c r="ES66">
        <v>0.16504166483413973</v>
      </c>
      <c r="ET66">
        <v>0.31833521066918463</v>
      </c>
      <c r="EU66">
        <v>0.61335021646213017</v>
      </c>
      <c r="EV66">
        <v>0.85079498935117615</v>
      </c>
      <c r="EW66">
        <v>0.122922815235572</v>
      </c>
      <c r="EX66">
        <v>3.6909867204178631E-2</v>
      </c>
      <c r="EY66">
        <v>2.977733965628997E-2</v>
      </c>
      <c r="EZ66">
        <v>3.341964760105981E-2</v>
      </c>
      <c r="FA66">
        <v>1.065019609781041E-2</v>
      </c>
      <c r="FB66">
        <v>3.8400007624329158E-2</v>
      </c>
      <c r="FC66">
        <v>1.6358435601053004E-2</v>
      </c>
      <c r="FD66">
        <v>4.1688930416076686E-2</v>
      </c>
      <c r="FE66">
        <v>0.13320411382183217</v>
      </c>
      <c r="FF66">
        <v>0.16778375219622552</v>
      </c>
      <c r="FG66">
        <v>0.11892951473342979</v>
      </c>
      <c r="FH66">
        <v>0.15816735645317775</v>
      </c>
      <c r="FI66">
        <v>6.594824655391604E-2</v>
      </c>
      <c r="FJ66">
        <v>0.13635070173902458</v>
      </c>
      <c r="FK66">
        <v>4.2660787314798353E-2</v>
      </c>
      <c r="FL66">
        <v>4.4945829755824972E-2</v>
      </c>
      <c r="FM66">
        <v>1.5308227917337889</v>
      </c>
      <c r="FN66">
        <v>2.2844600030199622</v>
      </c>
      <c r="FO66">
        <v>0.37044312467796386</v>
      </c>
      <c r="FP66">
        <v>9.9547931250506247E-2</v>
      </c>
      <c r="FQ66">
        <v>0.14520664387558599</v>
      </c>
      <c r="FR66">
        <v>4.0123765242920717E-2</v>
      </c>
      <c r="FS66">
        <v>0</v>
      </c>
      <c r="FT66">
        <v>0</v>
      </c>
      <c r="FU66">
        <v>1.8701019073931575E-2</v>
      </c>
      <c r="FV66">
        <v>0.38710048970411776</v>
      </c>
      <c r="FW66">
        <v>1.2255402359478618</v>
      </c>
      <c r="FX66">
        <v>1.0067979760823682</v>
      </c>
      <c r="FY66">
        <v>0.16259689479969799</v>
      </c>
      <c r="FZ66">
        <v>7.2276282341412854E-2</v>
      </c>
      <c r="GA66">
        <v>9.8455998903532772E-3</v>
      </c>
      <c r="GB66">
        <v>1.6197400733292115E-2</v>
      </c>
      <c r="GC66">
        <v>4.0888347455849414E-3</v>
      </c>
      <c r="GD66">
        <v>1.2908315042845766E-3</v>
      </c>
      <c r="GE66">
        <v>2.0504156151282271E-2</v>
      </c>
      <c r="GF66">
        <v>6.6031441912942301E-2</v>
      </c>
      <c r="GG66">
        <v>3.5038002304616261E-2</v>
      </c>
      <c r="GH66">
        <v>0</v>
      </c>
      <c r="GI66">
        <v>2.2374873741804385E-2</v>
      </c>
      <c r="GJ66">
        <v>5.821066142689648E-2</v>
      </c>
      <c r="GK66">
        <v>8.2095955571251406E-2</v>
      </c>
      <c r="GL66">
        <v>0.2295990466496563</v>
      </c>
      <c r="GM66">
        <v>3.6353444937328054E-2</v>
      </c>
      <c r="GN66">
        <v>4.9438818159314814E-2</v>
      </c>
      <c r="GO66">
        <v>0.29463080768079908</v>
      </c>
      <c r="GP66">
        <v>0.41670370153480707</v>
      </c>
      <c r="GQ66">
        <v>9.7023774777682134E-2</v>
      </c>
      <c r="GR66">
        <v>3.6515409344636401E-2</v>
      </c>
      <c r="GS66">
        <v>8.8962952154365907E-3</v>
      </c>
      <c r="GT66">
        <v>3.8410993916860713E-3</v>
      </c>
      <c r="GU66">
        <v>0</v>
      </c>
      <c r="GV66">
        <v>0</v>
      </c>
      <c r="GW66">
        <v>0</v>
      </c>
      <c r="GX66">
        <v>1.6393758947027739E-2</v>
      </c>
      <c r="GY66">
        <v>0.30138647795255713</v>
      </c>
      <c r="GZ66">
        <v>0.52358310996090707</v>
      </c>
      <c r="HA66">
        <v>0.10412216626007965</v>
      </c>
      <c r="HB66">
        <v>0.11675612310377853</v>
      </c>
      <c r="HC66">
        <v>2.6144723721511793E-2</v>
      </c>
      <c r="HD66">
        <v>5.11017200738915E-2</v>
      </c>
      <c r="HE66">
        <v>7.9907786819651022E-2</v>
      </c>
      <c r="HF66">
        <v>0.13109828895860562</v>
      </c>
      <c r="HG66">
        <v>9.354239077603442E-2</v>
      </c>
      <c r="HH66">
        <v>0.11139214966551514</v>
      </c>
      <c r="HI66">
        <v>1.2749490033574288E-2</v>
      </c>
      <c r="HJ66">
        <v>0</v>
      </c>
      <c r="HK66">
        <v>0</v>
      </c>
      <c r="HL66">
        <v>0</v>
      </c>
      <c r="HM66">
        <v>5.4537259290067211E-2</v>
      </c>
      <c r="HN66">
        <v>8.8760901038428666E-2</v>
      </c>
      <c r="HO66">
        <v>1.3886440649403127E-2</v>
      </c>
      <c r="HP66">
        <v>0.14925288317726368</v>
      </c>
      <c r="HQ66">
        <v>0.87255617819882736</v>
      </c>
      <c r="HR66">
        <v>1.060716489066478</v>
      </c>
      <c r="HS66">
        <v>0.18351258257553255</v>
      </c>
      <c r="HT66">
        <v>9.5090025579566945E-2</v>
      </c>
      <c r="HU66">
        <v>1.2563252847127332E-2</v>
      </c>
      <c r="HV66">
        <v>3.2629675988426754E-3</v>
      </c>
      <c r="HW66">
        <v>0</v>
      </c>
      <c r="HX66">
        <v>0</v>
      </c>
      <c r="HY66">
        <v>0</v>
      </c>
      <c r="HZ66">
        <v>0</v>
      </c>
      <c r="IA66">
        <v>1.5140864916135112E-3</v>
      </c>
      <c r="IB66">
        <v>0</v>
      </c>
      <c r="IC66">
        <v>3.2578354407513323E-3</v>
      </c>
      <c r="ID66">
        <v>0</v>
      </c>
      <c r="IE66">
        <v>0</v>
      </c>
      <c r="IF66">
        <v>1.6790760009995589E-2</v>
      </c>
      <c r="IG66">
        <v>7.3562517209878914E-2</v>
      </c>
      <c r="IH66">
        <v>0.1619144189808959</v>
      </c>
      <c r="II66">
        <v>0.17853782608135035</v>
      </c>
      <c r="IJ66">
        <v>0.27074053088758049</v>
      </c>
      <c r="IK66">
        <v>0.12495057106152324</v>
      </c>
      <c r="IL66">
        <v>5.8971332068436287E-3</v>
      </c>
      <c r="IM66">
        <v>2.4781324122917191E-2</v>
      </c>
      <c r="IN66">
        <v>2.9847156902579424E-2</v>
      </c>
      <c r="IO66">
        <v>4.8349199205754371E-3</v>
      </c>
      <c r="IP66">
        <v>2.3183795340344891E-2</v>
      </c>
      <c r="IQ66">
        <v>5.831191132016334E-3</v>
      </c>
      <c r="IR66">
        <v>0</v>
      </c>
      <c r="IS66">
        <v>6.6084659724707742E-2</v>
      </c>
      <c r="IT66">
        <v>0.13449716553940286</v>
      </c>
      <c r="IU66">
        <v>3.045895969227096E-2</v>
      </c>
      <c r="IV66">
        <v>1.6430806458379681E-2</v>
      </c>
      <c r="IW66">
        <v>4.4169590282498441E-3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3.2881238674189613E-3</v>
      </c>
      <c r="JD66">
        <v>0</v>
      </c>
      <c r="JE66">
        <v>0</v>
      </c>
      <c r="JF66">
        <v>0</v>
      </c>
      <c r="JG66">
        <v>6.7304034407910185E-3</v>
      </c>
      <c r="JH66">
        <v>1.5908894448260106E-2</v>
      </c>
      <c r="JI66">
        <v>0</v>
      </c>
      <c r="JJ66">
        <v>0</v>
      </c>
      <c r="JK66">
        <v>1.0703698759389616E-2</v>
      </c>
      <c r="JL66">
        <v>2.824367726747401E-2</v>
      </c>
      <c r="JM66">
        <v>0.22179123540632348</v>
      </c>
      <c r="JN66">
        <v>0.40224075193999015</v>
      </c>
      <c r="JO66" s="7">
        <v>0</v>
      </c>
      <c r="JP66">
        <v>1</v>
      </c>
      <c r="JQ66">
        <v>0</v>
      </c>
      <c r="JR66">
        <v>0</v>
      </c>
      <c r="JS66">
        <v>0</v>
      </c>
      <c r="JT66">
        <v>0</v>
      </c>
      <c r="JU66">
        <v>1</v>
      </c>
      <c r="JV66" s="4">
        <v>0</v>
      </c>
    </row>
    <row r="67" spans="1:282" x14ac:dyDescent="0.25">
      <c r="A67" s="18" t="s">
        <v>114</v>
      </c>
      <c r="B67" s="7">
        <v>7</v>
      </c>
      <c r="C67" t="s">
        <v>56</v>
      </c>
      <c r="D67" s="13" t="s">
        <v>58</v>
      </c>
      <c r="E67">
        <v>0</v>
      </c>
      <c r="F67">
        <v>0</v>
      </c>
      <c r="G67">
        <v>1.238881076387329</v>
      </c>
      <c r="H67">
        <v>10.338490731900935</v>
      </c>
      <c r="I67">
        <v>0.3946845561463298</v>
      </c>
      <c r="J67">
        <v>0.10796248161903345</v>
      </c>
      <c r="K67">
        <v>8.9488528715066708E-3</v>
      </c>
      <c r="L67">
        <v>3.508224261637298E-2</v>
      </c>
      <c r="M67">
        <v>0.10916696714490576</v>
      </c>
      <c r="N67">
        <v>0.57885481861779742</v>
      </c>
      <c r="O67">
        <v>1.3286086475633256</v>
      </c>
      <c r="P67">
        <v>6.6925176709418182</v>
      </c>
      <c r="Q67">
        <v>0</v>
      </c>
      <c r="R67">
        <v>3.8326304039411911</v>
      </c>
      <c r="S67">
        <v>3.6121498231894722</v>
      </c>
      <c r="T67">
        <v>13.235425494642943</v>
      </c>
      <c r="U67">
        <v>31.628587396126917</v>
      </c>
      <c r="V67">
        <v>61.494208649562381</v>
      </c>
      <c r="W67">
        <v>5.2007502238670513</v>
      </c>
      <c r="X67">
        <v>0.29866434914786588</v>
      </c>
      <c r="Y67">
        <v>5.12652768479041E-2</v>
      </c>
      <c r="Z67">
        <v>0</v>
      </c>
      <c r="AA67">
        <v>0</v>
      </c>
      <c r="AB67">
        <v>0</v>
      </c>
      <c r="AC67">
        <v>2.5517015863601293</v>
      </c>
      <c r="AD67">
        <v>7.7918661803927867</v>
      </c>
      <c r="AE67">
        <v>1.2353424928453265</v>
      </c>
      <c r="AF67">
        <v>2.1479301284500529</v>
      </c>
      <c r="AG67">
        <v>0</v>
      </c>
      <c r="AH67">
        <v>0</v>
      </c>
      <c r="AI67">
        <v>1.5362364171680489</v>
      </c>
      <c r="AJ67">
        <v>0.28393962646537929</v>
      </c>
      <c r="AK67">
        <v>0.28183843049905039</v>
      </c>
      <c r="AL67">
        <v>0.49958399849295182</v>
      </c>
      <c r="AM67">
        <v>33.026559226759737</v>
      </c>
      <c r="AN67">
        <v>100</v>
      </c>
      <c r="AO67">
        <v>4.110818995220443</v>
      </c>
      <c r="AP67">
        <v>1.3841852957175431</v>
      </c>
      <c r="AQ67">
        <v>6.6754161219359078</v>
      </c>
      <c r="AR67">
        <v>14.880415245891818</v>
      </c>
      <c r="AS67">
        <v>1.872376736296399</v>
      </c>
      <c r="AT67">
        <v>2.8874894961462609</v>
      </c>
      <c r="AU67">
        <v>1.626659510018212</v>
      </c>
      <c r="AV67">
        <v>2.7762628935244851</v>
      </c>
      <c r="AW67">
        <v>1.7902830897368518</v>
      </c>
      <c r="AX67">
        <v>4.2107039684232745</v>
      </c>
      <c r="AY67">
        <v>0.2432271610858352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2.4229801221833744</v>
      </c>
      <c r="BF67">
        <v>5.7420295307636851</v>
      </c>
      <c r="BG67">
        <v>0.38134550030245473</v>
      </c>
      <c r="BH67">
        <v>0</v>
      </c>
      <c r="BI67">
        <v>0.32957206305468034</v>
      </c>
      <c r="BJ67">
        <v>0.28373545161626451</v>
      </c>
      <c r="BK67">
        <v>1.6128747279121383</v>
      </c>
      <c r="BL67">
        <v>3.5781850580236849</v>
      </c>
      <c r="BM67">
        <v>0</v>
      </c>
      <c r="BN67">
        <v>0</v>
      </c>
      <c r="BO67">
        <v>9.9155913533034141</v>
      </c>
      <c r="BP67">
        <v>28.932230481727398</v>
      </c>
      <c r="BQ67">
        <v>6.598086533955378</v>
      </c>
      <c r="BR67">
        <v>11.601847924661344</v>
      </c>
      <c r="BS67">
        <v>6.1262438173582634</v>
      </c>
      <c r="BT67">
        <v>10.44109027221668</v>
      </c>
      <c r="BU67">
        <v>0.58220986886864678</v>
      </c>
      <c r="BV67">
        <v>0</v>
      </c>
      <c r="BW67">
        <v>4.1395874885782329E-2</v>
      </c>
      <c r="BX67">
        <v>0.20460750883702916</v>
      </c>
      <c r="BY67">
        <v>1.0757358140080946</v>
      </c>
      <c r="BZ67">
        <v>2.2562903954522957</v>
      </c>
      <c r="CA67">
        <v>1.1788067448274251</v>
      </c>
      <c r="CB67">
        <v>3.5150285322966113</v>
      </c>
      <c r="CC67">
        <v>0.87837071753333484</v>
      </c>
      <c r="CD67">
        <v>0.64209796427656174</v>
      </c>
      <c r="CE67">
        <v>0.44146129372010495</v>
      </c>
      <c r="CF67">
        <v>0.92695375545616798</v>
      </c>
      <c r="CG67">
        <v>17.603031591879716</v>
      </c>
      <c r="CH67">
        <v>52.1567881846955</v>
      </c>
      <c r="CI67">
        <v>3.2581650815026086</v>
      </c>
      <c r="CJ67">
        <v>0.42833975069254276</v>
      </c>
      <c r="CK67">
        <v>7.9000036853768302E-2</v>
      </c>
      <c r="CL67">
        <v>0.14487580380414666</v>
      </c>
      <c r="CM67">
        <v>0.16452253029430225</v>
      </c>
      <c r="CN67">
        <v>0.56902911418152158</v>
      </c>
      <c r="CO67">
        <v>0.41068995261152674</v>
      </c>
      <c r="CP67">
        <v>1.1295156856130348</v>
      </c>
      <c r="CQ67">
        <v>0</v>
      </c>
      <c r="CR67">
        <v>3.9508188983380776E-3</v>
      </c>
      <c r="CS67">
        <v>2.2599688297615618E-3</v>
      </c>
      <c r="CT67">
        <v>6.6171781526704072E-3</v>
      </c>
      <c r="CU67">
        <v>0.14603589533658243</v>
      </c>
      <c r="CV67">
        <v>0.17336590125840726</v>
      </c>
      <c r="CW67">
        <v>8.1765426764859386E-2</v>
      </c>
      <c r="CX67">
        <v>0.15960307996408932</v>
      </c>
      <c r="CY67">
        <v>1.683866311765003</v>
      </c>
      <c r="CZ67">
        <v>5.3062832136923239</v>
      </c>
      <c r="DA67">
        <v>0.54421097986909917</v>
      </c>
      <c r="DB67">
        <v>0.53938146189676517</v>
      </c>
      <c r="DC67">
        <v>0.13890860602847757</v>
      </c>
      <c r="DD67">
        <v>0.2113820326731593</v>
      </c>
      <c r="DE67">
        <v>1.1012474070311706</v>
      </c>
      <c r="DF67">
        <v>2.9091728097312353</v>
      </c>
      <c r="DG67">
        <v>0.37918936483979404</v>
      </c>
      <c r="DH67">
        <v>0.197451239296942</v>
      </c>
      <c r="DI67">
        <v>0.85992218909260376</v>
      </c>
      <c r="DJ67">
        <v>1.7500474759919007</v>
      </c>
      <c r="DK67">
        <v>0</v>
      </c>
      <c r="DL67">
        <v>0</v>
      </c>
      <c r="DM67">
        <v>0.63572143446394491</v>
      </c>
      <c r="DN67">
        <v>1.9717342902714079</v>
      </c>
      <c r="DO67">
        <v>0.28274849896442361</v>
      </c>
      <c r="DP67">
        <v>0.2702010500966695</v>
      </c>
      <c r="DQ67">
        <v>0.21063503237585995</v>
      </c>
      <c r="DR67">
        <v>0.3292162587584691</v>
      </c>
      <c r="DS67">
        <v>0</v>
      </c>
      <c r="DT67">
        <v>0</v>
      </c>
      <c r="DU67">
        <v>0</v>
      </c>
      <c r="DV67">
        <v>0</v>
      </c>
      <c r="DW67">
        <v>1.1195404117066483</v>
      </c>
      <c r="DX67">
        <v>3.0575475699970491</v>
      </c>
      <c r="DY67">
        <v>0.29868992012910545</v>
      </c>
      <c r="DZ67">
        <v>9.6819871935228299E-2</v>
      </c>
      <c r="EA67">
        <v>0.59488249916623059</v>
      </c>
      <c r="EB67">
        <v>0.7234420341097918</v>
      </c>
      <c r="EC67">
        <v>0.18826804415493542</v>
      </c>
      <c r="ED67">
        <v>0.98666922020028958</v>
      </c>
      <c r="EE67">
        <v>0.2887344149094544</v>
      </c>
      <c r="EF67">
        <v>0.47458745658244611</v>
      </c>
      <c r="EG67">
        <v>0.30212296409150519</v>
      </c>
      <c r="EH67">
        <v>0.32176477649980018</v>
      </c>
      <c r="EI67">
        <v>6.9054726368085418E-3</v>
      </c>
      <c r="EJ67">
        <v>0</v>
      </c>
      <c r="EK67">
        <v>0</v>
      </c>
      <c r="EL67">
        <v>4.0925428401211009E-2</v>
      </c>
      <c r="EM67">
        <v>2.1336629880827542E-3</v>
      </c>
      <c r="EN67">
        <v>2.8186538023220801E-2</v>
      </c>
      <c r="EO67">
        <v>7.8248763819549871E-2</v>
      </c>
      <c r="EP67">
        <v>0.13608006578549733</v>
      </c>
      <c r="EQ67">
        <v>4.6462189561338949E-2</v>
      </c>
      <c r="ER67">
        <v>0.1051632645454073</v>
      </c>
      <c r="ES67">
        <v>0.15304772265206226</v>
      </c>
      <c r="ET67">
        <v>0.28607148308490532</v>
      </c>
      <c r="EU67">
        <v>0.82729653354695121</v>
      </c>
      <c r="EV67">
        <v>1.1601401433066434</v>
      </c>
      <c r="EW67">
        <v>0.11699518595902687</v>
      </c>
      <c r="EX67">
        <v>3.0993366394150641E-2</v>
      </c>
      <c r="EY67">
        <v>2.7765014626228622E-2</v>
      </c>
      <c r="EZ67">
        <v>7.1887810873089403E-2</v>
      </c>
      <c r="FA67">
        <v>1.9214414533347123E-2</v>
      </c>
      <c r="FB67">
        <v>3.2036260165532404E-2</v>
      </c>
      <c r="FC67">
        <v>3.810110940491282E-2</v>
      </c>
      <c r="FD67">
        <v>4.452287013607234E-2</v>
      </c>
      <c r="FE67">
        <v>0.14188077940473159</v>
      </c>
      <c r="FF67">
        <v>0.17749369088472466</v>
      </c>
      <c r="FG67">
        <v>0.13196303197144565</v>
      </c>
      <c r="FH67">
        <v>0.16276007219163324</v>
      </c>
      <c r="FI67">
        <v>8.2863656079265408E-2</v>
      </c>
      <c r="FJ67">
        <v>0.19188526690956317</v>
      </c>
      <c r="FK67">
        <v>4.1574548507617465E-2</v>
      </c>
      <c r="FL67">
        <v>2.6696612966309062E-2</v>
      </c>
      <c r="FM67">
        <v>2.1032138460518977</v>
      </c>
      <c r="FN67">
        <v>3.1192922765499493</v>
      </c>
      <c r="FO67">
        <v>0.46339295510382367</v>
      </c>
      <c r="FP67">
        <v>0.13058464852042792</v>
      </c>
      <c r="FQ67">
        <v>0.16772381957378552</v>
      </c>
      <c r="FR67">
        <v>5.2661047083089697E-2</v>
      </c>
      <c r="FS67">
        <v>1.0847492674978379E-2</v>
      </c>
      <c r="FT67">
        <v>0</v>
      </c>
      <c r="FU67">
        <v>1.4740987707103737E-2</v>
      </c>
      <c r="FV67">
        <v>0.47288950920475792</v>
      </c>
      <c r="FW67">
        <v>1.4028805960686852</v>
      </c>
      <c r="FX67">
        <v>1.1108033998130098</v>
      </c>
      <c r="FY67">
        <v>0.17264350909352993</v>
      </c>
      <c r="FZ67">
        <v>5.9333537578019083E-2</v>
      </c>
      <c r="GA67">
        <v>1.4871789294598392E-2</v>
      </c>
      <c r="GB67">
        <v>1.9471612662356152E-2</v>
      </c>
      <c r="GC67">
        <v>0</v>
      </c>
      <c r="GD67">
        <v>0</v>
      </c>
      <c r="GE67">
        <v>2.5384662717120071E-3</v>
      </c>
      <c r="GF67">
        <v>7.9247163824619035E-2</v>
      </c>
      <c r="GG67">
        <v>5.950711538756185E-2</v>
      </c>
      <c r="GH67">
        <v>0</v>
      </c>
      <c r="GI67">
        <v>9.4885978626369147E-3</v>
      </c>
      <c r="GJ67">
        <v>4.510776809716259E-2</v>
      </c>
      <c r="GK67">
        <v>0.10609181455647873</v>
      </c>
      <c r="GL67">
        <v>0.27794516950771109</v>
      </c>
      <c r="GM67">
        <v>4.0905827369245411E-2</v>
      </c>
      <c r="GN67">
        <v>5.0637138879540855E-2</v>
      </c>
      <c r="GO67">
        <v>0.42225296263091339</v>
      </c>
      <c r="GP67">
        <v>0.59981475224048086</v>
      </c>
      <c r="GQ67">
        <v>0.150694529478757</v>
      </c>
      <c r="GR67">
        <v>4.9417963057141294E-2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5.2394611364535602E-3</v>
      </c>
      <c r="GY67">
        <v>0.36068594447351549</v>
      </c>
      <c r="GZ67">
        <v>0.61180928658209843</v>
      </c>
      <c r="HA67">
        <v>9.5005880935705667E-2</v>
      </c>
      <c r="HB67">
        <v>8.9379510619077673E-2</v>
      </c>
      <c r="HC67">
        <v>3.9277150521005472E-2</v>
      </c>
      <c r="HD67">
        <v>5.8771809745379114E-2</v>
      </c>
      <c r="HE67">
        <v>0.12089274464317004</v>
      </c>
      <c r="HF67">
        <v>0.23785160062261254</v>
      </c>
      <c r="HG67">
        <v>0.12789023033582567</v>
      </c>
      <c r="HH67">
        <v>0.16411856347729903</v>
      </c>
      <c r="HI67">
        <v>1.2887093018291119E-2</v>
      </c>
      <c r="HJ67">
        <v>0</v>
      </c>
      <c r="HK67">
        <v>0</v>
      </c>
      <c r="HL67">
        <v>0</v>
      </c>
      <c r="HM67">
        <v>3.5940646121207551E-2</v>
      </c>
      <c r="HN67">
        <v>0.10461186095669239</v>
      </c>
      <c r="HO67">
        <v>1.133785613328459E-2</v>
      </c>
      <c r="HP67">
        <v>0.16956121067491345</v>
      </c>
      <c r="HQ67">
        <v>1.066315864173645</v>
      </c>
      <c r="HR67">
        <v>1.2263714176200038</v>
      </c>
      <c r="HS67">
        <v>0.22349643700033131</v>
      </c>
      <c r="HT67">
        <v>8.6516378095680219E-2</v>
      </c>
      <c r="HU67">
        <v>1.9384504415075086E-2</v>
      </c>
      <c r="HV67">
        <v>1.5289124839047276E-3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1.0145793248358735E-3</v>
      </c>
      <c r="IC67">
        <v>0</v>
      </c>
      <c r="ID67">
        <v>0</v>
      </c>
      <c r="IE67">
        <v>0</v>
      </c>
      <c r="IF67">
        <v>1.269492128954452E-2</v>
      </c>
      <c r="IG67">
        <v>0.13246452685440191</v>
      </c>
      <c r="IH67">
        <v>0.2754497992251943</v>
      </c>
      <c r="II67">
        <v>0.28123071244302167</v>
      </c>
      <c r="IJ67">
        <v>0.44669342931587241</v>
      </c>
      <c r="IK67">
        <v>0.20122667935265379</v>
      </c>
      <c r="IL67">
        <v>8.0807992553988156E-2</v>
      </c>
      <c r="IM67">
        <v>3.8371482359628513E-2</v>
      </c>
      <c r="IN67">
        <v>1.521066047346064E-2</v>
      </c>
      <c r="IO67">
        <v>0</v>
      </c>
      <c r="IP67">
        <v>3.4161909185156998E-2</v>
      </c>
      <c r="IQ67">
        <v>1.3617429806157698E-3</v>
      </c>
      <c r="IR67">
        <v>0</v>
      </c>
      <c r="IS67">
        <v>7.2567120007231367E-2</v>
      </c>
      <c r="IT67">
        <v>0.14610844870785816</v>
      </c>
      <c r="IU67">
        <v>5.7271121679758619E-2</v>
      </c>
      <c r="IV67">
        <v>4.8286337767805831E-2</v>
      </c>
      <c r="IW67">
        <v>1.5812866058181663E-2</v>
      </c>
      <c r="IX67">
        <v>5.2672691497762016E-3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1.0571126681283067E-2</v>
      </c>
      <c r="JH67">
        <v>1.0447672531656333E-2</v>
      </c>
      <c r="JI67">
        <v>0</v>
      </c>
      <c r="JJ67">
        <v>0</v>
      </c>
      <c r="JK67">
        <v>2.4299122433216861E-2</v>
      </c>
      <c r="JL67">
        <v>6.0634435679363767E-2</v>
      </c>
      <c r="JM67">
        <v>0.37786034978891164</v>
      </c>
      <c r="JN67">
        <v>0.69762250926770442</v>
      </c>
      <c r="JO67" s="7">
        <v>0</v>
      </c>
      <c r="JP67">
        <v>1</v>
      </c>
      <c r="JQ67">
        <v>0</v>
      </c>
      <c r="JR67">
        <v>0</v>
      </c>
      <c r="JS67">
        <v>0</v>
      </c>
      <c r="JT67">
        <v>0</v>
      </c>
      <c r="JU67">
        <v>1</v>
      </c>
      <c r="JV67" s="4">
        <v>0</v>
      </c>
    </row>
    <row r="68" spans="1:282" x14ac:dyDescent="0.25">
      <c r="A68" s="18" t="s">
        <v>115</v>
      </c>
      <c r="B68" s="7">
        <v>7</v>
      </c>
      <c r="C68" t="s">
        <v>56</v>
      </c>
      <c r="D68" s="13" t="s">
        <v>58</v>
      </c>
      <c r="E68">
        <v>0</v>
      </c>
      <c r="F68">
        <v>0</v>
      </c>
      <c r="G68">
        <v>1.1457342959743617</v>
      </c>
      <c r="H68">
        <v>11.944802869915794</v>
      </c>
      <c r="I68">
        <v>0.45101047440789738</v>
      </c>
      <c r="J68">
        <v>0.13227361397118145</v>
      </c>
      <c r="K68">
        <v>1.1423695727452681E-2</v>
      </c>
      <c r="L68">
        <v>4.9947247662651413E-2</v>
      </c>
      <c r="M68">
        <v>8.4907777227628586E-2</v>
      </c>
      <c r="N68">
        <v>0.63458995010949359</v>
      </c>
      <c r="O68">
        <v>1.0125276520457276</v>
      </c>
      <c r="P68">
        <v>6.3613276606380884</v>
      </c>
      <c r="Q68">
        <v>2.3352097451577056</v>
      </c>
      <c r="R68">
        <v>11.31964431587908</v>
      </c>
      <c r="S68">
        <v>3.5287260339918793</v>
      </c>
      <c r="T68">
        <v>13.226178462157193</v>
      </c>
      <c r="U68">
        <v>29.08198794255436</v>
      </c>
      <c r="V68">
        <v>48.23931896943234</v>
      </c>
      <c r="W68">
        <v>3.983681142463972</v>
      </c>
      <c r="X68">
        <v>0.23429544272126224</v>
      </c>
      <c r="Y68">
        <v>4.7218208629907568E-2</v>
      </c>
      <c r="Z68">
        <v>0</v>
      </c>
      <c r="AA68">
        <v>0</v>
      </c>
      <c r="AB68">
        <v>0</v>
      </c>
      <c r="AC68">
        <v>2.2417691941442444</v>
      </c>
      <c r="AD68">
        <v>8.1568350198071471</v>
      </c>
      <c r="AE68">
        <v>0.98416134746308437</v>
      </c>
      <c r="AF68">
        <v>1.9495852784952177</v>
      </c>
      <c r="AG68">
        <v>0</v>
      </c>
      <c r="AH68">
        <v>0</v>
      </c>
      <c r="AI68">
        <v>2.1199111336889302</v>
      </c>
      <c r="AJ68">
        <v>2.3154125152992191</v>
      </c>
      <c r="AK68">
        <v>0.32890000211243564</v>
      </c>
      <c r="AL68">
        <v>0.41568259184214512</v>
      </c>
      <c r="AM68">
        <v>27.181977357076349</v>
      </c>
      <c r="AN68">
        <v>100</v>
      </c>
      <c r="AO68">
        <v>4.1300321260281407</v>
      </c>
      <c r="AP68">
        <v>1.4291446015336928</v>
      </c>
      <c r="AQ68">
        <v>5.6852724151352181</v>
      </c>
      <c r="AR68">
        <v>15.324578820982603</v>
      </c>
      <c r="AS68">
        <v>1.6076566206821179</v>
      </c>
      <c r="AT68">
        <v>2.3785524898783259</v>
      </c>
      <c r="AU68">
        <v>1.3295831873680386</v>
      </c>
      <c r="AV68">
        <v>2.3053344244263991</v>
      </c>
      <c r="AW68">
        <v>1.2139947466504408</v>
      </c>
      <c r="AX68">
        <v>3.2071678094560481</v>
      </c>
      <c r="AY68">
        <v>0.17993053658570121</v>
      </c>
      <c r="AZ68">
        <v>0</v>
      </c>
      <c r="BA68">
        <v>0</v>
      </c>
      <c r="BB68">
        <v>0.16928415236943684</v>
      </c>
      <c r="BC68">
        <v>0</v>
      </c>
      <c r="BD68">
        <v>0</v>
      </c>
      <c r="BE68">
        <v>2.0503133570802818</v>
      </c>
      <c r="BF68">
        <v>5.6060095911960213</v>
      </c>
      <c r="BG68">
        <v>0.34672455474137892</v>
      </c>
      <c r="BH68">
        <v>0</v>
      </c>
      <c r="BI68">
        <v>0.24836187727909553</v>
      </c>
      <c r="BJ68">
        <v>0.22848737686343903</v>
      </c>
      <c r="BK68">
        <v>1.2505224435033537</v>
      </c>
      <c r="BL68">
        <v>3.1562572092506165</v>
      </c>
      <c r="BM68">
        <v>0</v>
      </c>
      <c r="BN68">
        <v>0</v>
      </c>
      <c r="BO68">
        <v>6.8781336607461121</v>
      </c>
      <c r="BP68">
        <v>22.483173648970546</v>
      </c>
      <c r="BQ68">
        <v>5.6053219522180369</v>
      </c>
      <c r="BR68">
        <v>11.521638509096253</v>
      </c>
      <c r="BS68">
        <v>4.7134165188655635</v>
      </c>
      <c r="BT68">
        <v>8.8541037713857822</v>
      </c>
      <c r="BU68">
        <v>0.50078242529721917</v>
      </c>
      <c r="BV68">
        <v>0</v>
      </c>
      <c r="BW68">
        <v>9.4324073938396411E-2</v>
      </c>
      <c r="BX68">
        <v>0.27099459823855093</v>
      </c>
      <c r="BY68">
        <v>0.80527386990262406</v>
      </c>
      <c r="BZ68">
        <v>1.9247150010629868</v>
      </c>
      <c r="CA68">
        <v>0.35617738156842405</v>
      </c>
      <c r="CB68">
        <v>2.2454112121856542</v>
      </c>
      <c r="CC68">
        <v>0.66096936608734624</v>
      </c>
      <c r="CD68">
        <v>0.64831711459004715</v>
      </c>
      <c r="CE68">
        <v>0.35409276805343892</v>
      </c>
      <c r="CF68">
        <v>0.83878955089642604</v>
      </c>
      <c r="CG68">
        <v>12.407493792710161</v>
      </c>
      <c r="CH68">
        <v>41.664602804223591</v>
      </c>
      <c r="CI68">
        <v>2.5995241610787527</v>
      </c>
      <c r="CJ68">
        <v>0.35818544636724958</v>
      </c>
      <c r="CK68">
        <v>7.9457904381027192E-2</v>
      </c>
      <c r="CL68">
        <v>0.16303851803878575</v>
      </c>
      <c r="CM68">
        <v>0.12468362335933941</v>
      </c>
      <c r="CN68">
        <v>0.46327818683270261</v>
      </c>
      <c r="CO68">
        <v>0.31671935888838743</v>
      </c>
      <c r="CP68">
        <v>0.89580313650077514</v>
      </c>
      <c r="CQ68">
        <v>0</v>
      </c>
      <c r="CR68">
        <v>0.15022011862452447</v>
      </c>
      <c r="CS68">
        <v>0</v>
      </c>
      <c r="CT68">
        <v>4.753961700100176E-2</v>
      </c>
      <c r="CU68">
        <v>0.13121719225560632</v>
      </c>
      <c r="CV68">
        <v>0.15122586443347358</v>
      </c>
      <c r="CW68">
        <v>8.8399748365797101E-2</v>
      </c>
      <c r="CX68">
        <v>0.16101129326111743</v>
      </c>
      <c r="CY68">
        <v>1.2383941966049112</v>
      </c>
      <c r="CZ68">
        <v>4.4254134171011366</v>
      </c>
      <c r="DA68">
        <v>0.43370942338579499</v>
      </c>
      <c r="DB68">
        <v>0.44788671973126071</v>
      </c>
      <c r="DC68">
        <v>0.10700278665578562</v>
      </c>
      <c r="DD68">
        <v>0.19912331856167997</v>
      </c>
      <c r="DE68">
        <v>0.75504625919214174</v>
      </c>
      <c r="DF68">
        <v>2.2432685741976277</v>
      </c>
      <c r="DG68">
        <v>0.27795149467190561</v>
      </c>
      <c r="DH68">
        <v>0.19089157402996071</v>
      </c>
      <c r="DI68">
        <v>0.62750466530250937</v>
      </c>
      <c r="DJ68">
        <v>1.4289064838487162</v>
      </c>
      <c r="DK68">
        <v>0</v>
      </c>
      <c r="DL68">
        <v>0</v>
      </c>
      <c r="DM68">
        <v>0.44006661915785439</v>
      </c>
      <c r="DN68">
        <v>1.5270264820540993</v>
      </c>
      <c r="DO68">
        <v>0.19889582975039277</v>
      </c>
      <c r="DP68">
        <v>0.24908673133218806</v>
      </c>
      <c r="DQ68">
        <v>0.16287743343591182</v>
      </c>
      <c r="DR68">
        <v>0.31865928130948673</v>
      </c>
      <c r="DS68">
        <v>0</v>
      </c>
      <c r="DT68">
        <v>0</v>
      </c>
      <c r="DU68">
        <v>0</v>
      </c>
      <c r="DV68">
        <v>0</v>
      </c>
      <c r="DW68">
        <v>0.734417109366581</v>
      </c>
      <c r="DX68">
        <v>2.3608717888432884</v>
      </c>
      <c r="DY68">
        <v>0.22531586108006679</v>
      </c>
      <c r="DZ68">
        <v>6.9234261572068009E-2</v>
      </c>
      <c r="EA68">
        <v>0.40138924928115605</v>
      </c>
      <c r="EB68">
        <v>0.53712243024080653</v>
      </c>
      <c r="EC68">
        <v>0.19965910792938502</v>
      </c>
      <c r="ED68">
        <v>0.84998175334305925</v>
      </c>
      <c r="EE68">
        <v>0.2366303431302971</v>
      </c>
      <c r="EF68">
        <v>0.42707248385821295</v>
      </c>
      <c r="EG68">
        <v>0.17822634646812927</v>
      </c>
      <c r="EH68">
        <v>0.27853241155448588</v>
      </c>
      <c r="EI68">
        <v>1.4892189877562365E-2</v>
      </c>
      <c r="EJ68">
        <v>0</v>
      </c>
      <c r="EK68">
        <v>0</v>
      </c>
      <c r="EL68">
        <v>0.17028454276070404</v>
      </c>
      <c r="EM68">
        <v>1.0503939315422902E-2</v>
      </c>
      <c r="EN68">
        <v>4.4808421593006194E-2</v>
      </c>
      <c r="EO68">
        <v>8.1249122523206263E-2</v>
      </c>
      <c r="EP68">
        <v>0.1139121644350229</v>
      </c>
      <c r="EQ68">
        <v>3.4631855111211994E-2</v>
      </c>
      <c r="ER68">
        <v>9.1310525669602058E-2</v>
      </c>
      <c r="ES68">
        <v>0.13693106313611608</v>
      </c>
      <c r="ET68">
        <v>0.24541836360472818</v>
      </c>
      <c r="EU68">
        <v>0.60778814686832772</v>
      </c>
      <c r="EV68">
        <v>0.93161759610906858</v>
      </c>
      <c r="EW68">
        <v>0.10342258588741356</v>
      </c>
      <c r="EX68">
        <v>3.0994556190778236E-2</v>
      </c>
      <c r="EY68">
        <v>2.7592339822323047E-2</v>
      </c>
      <c r="EZ68">
        <v>5.9872651293437607E-2</v>
      </c>
      <c r="FA68">
        <v>1.5494209273755754E-2</v>
      </c>
      <c r="FB68">
        <v>2.675860942428358E-2</v>
      </c>
      <c r="FC68">
        <v>2.296035481106504E-2</v>
      </c>
      <c r="FD68">
        <v>3.4021294931412857E-2</v>
      </c>
      <c r="FE68">
        <v>0.10862906767285499</v>
      </c>
      <c r="FF68">
        <v>0.14538050682794929</v>
      </c>
      <c r="FG68">
        <v>9.6131610166652198E-2</v>
      </c>
      <c r="FH68">
        <v>0.15517205828628958</v>
      </c>
      <c r="FI68">
        <v>7.269925347252025E-2</v>
      </c>
      <c r="FJ68">
        <v>0.13109668456210932</v>
      </c>
      <c r="FK68">
        <v>3.0055264194565921E-2</v>
      </c>
      <c r="FL68">
        <v>2.2270808977030102E-2</v>
      </c>
      <c r="FM68">
        <v>1.5286156577144341</v>
      </c>
      <c r="FN68">
        <v>2.4539090574182212</v>
      </c>
      <c r="FO68">
        <v>0.35216926383901914</v>
      </c>
      <c r="FP68">
        <v>0.1100334806130025</v>
      </c>
      <c r="FQ68">
        <v>0.1432237976657339</v>
      </c>
      <c r="FR68">
        <v>5.1058263276680997E-2</v>
      </c>
      <c r="FS68">
        <v>9.4737026946261557E-3</v>
      </c>
      <c r="FT68">
        <v>0</v>
      </c>
      <c r="FU68">
        <v>6.3367308602305982E-3</v>
      </c>
      <c r="FV68">
        <v>0.35686573804674887</v>
      </c>
      <c r="FW68">
        <v>1.1404202613772376</v>
      </c>
      <c r="FX68">
        <v>0.9691869053274369</v>
      </c>
      <c r="FY68">
        <v>0.15155536092364191</v>
      </c>
      <c r="FZ68">
        <v>6.245904956586576E-2</v>
      </c>
      <c r="GA68">
        <v>1.2164835344241334E-2</v>
      </c>
      <c r="GB68">
        <v>1.4132215977656595E-2</v>
      </c>
      <c r="GC68">
        <v>9.7094325556812688E-3</v>
      </c>
      <c r="GD68">
        <v>3.2882674265264536E-3</v>
      </c>
      <c r="GE68">
        <v>6.892674808546855E-3</v>
      </c>
      <c r="GF68">
        <v>7.9026727301291122E-2</v>
      </c>
      <c r="GG68">
        <v>5.3836080403126839E-2</v>
      </c>
      <c r="GH68">
        <v>0</v>
      </c>
      <c r="GI68">
        <v>1.1521064187966445E-2</v>
      </c>
      <c r="GJ68">
        <v>4.1139822443965017E-2</v>
      </c>
      <c r="GK68">
        <v>7.10918189064422E-2</v>
      </c>
      <c r="GL68">
        <v>0.22549492864926807</v>
      </c>
      <c r="GM68">
        <v>3.6494817329505297E-2</v>
      </c>
      <c r="GN68">
        <v>3.4920342911998796E-2</v>
      </c>
      <c r="GO68">
        <v>0.30149040534998156</v>
      </c>
      <c r="GP68">
        <v>0.43905780100317016</v>
      </c>
      <c r="GQ68">
        <v>0.11490530547940578</v>
      </c>
      <c r="GR68">
        <v>5.3469004829673282E-2</v>
      </c>
      <c r="GS68">
        <v>1.6162819850935744E-2</v>
      </c>
      <c r="GT68">
        <v>9.8639365787675927E-4</v>
      </c>
      <c r="GU68">
        <v>0</v>
      </c>
      <c r="GV68">
        <v>0</v>
      </c>
      <c r="GW68">
        <v>0</v>
      </c>
      <c r="GX68">
        <v>0</v>
      </c>
      <c r="GY68">
        <v>0.28389484318559949</v>
      </c>
      <c r="GZ68">
        <v>0.4991573920517432</v>
      </c>
      <c r="HA68">
        <v>9.167151437151691E-2</v>
      </c>
      <c r="HB68">
        <v>8.1581025712734886E-2</v>
      </c>
      <c r="HC68">
        <v>2.1541203828156042E-2</v>
      </c>
      <c r="HD68">
        <v>3.9537200416664302E-2</v>
      </c>
      <c r="HE68">
        <v>7.2494059220363005E-2</v>
      </c>
      <c r="HF68">
        <v>0.15413977985832875</v>
      </c>
      <c r="HG68">
        <v>8.5901272260095834E-2</v>
      </c>
      <c r="HH68">
        <v>0.12118386962066614</v>
      </c>
      <c r="HI68">
        <v>1.5733191583859888E-2</v>
      </c>
      <c r="HJ68">
        <v>0</v>
      </c>
      <c r="HK68">
        <v>4.1206026049083535E-4</v>
      </c>
      <c r="HL68">
        <v>0</v>
      </c>
      <c r="HM68">
        <v>2.1944584515816528E-2</v>
      </c>
      <c r="HN68">
        <v>8.6514123022545686E-2</v>
      </c>
      <c r="HO68">
        <v>1.5930764116083546E-2</v>
      </c>
      <c r="HP68">
        <v>0.14062053678566633</v>
      </c>
      <c r="HQ68">
        <v>0.80413830335735303</v>
      </c>
      <c r="HR68">
        <v>1.0405077758512165</v>
      </c>
      <c r="HS68">
        <v>0.17777371068547274</v>
      </c>
      <c r="HT68">
        <v>8.5034631622227047E-2</v>
      </c>
      <c r="HU68">
        <v>1.4223045711330729E-2</v>
      </c>
      <c r="HV68">
        <v>2.7130542790115347E-3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1.7373201382310581E-4</v>
      </c>
      <c r="IF68">
        <v>2.0038217539189475E-2</v>
      </c>
      <c r="IG68">
        <v>6.5117545671097066E-2</v>
      </c>
      <c r="IH68">
        <v>0.17156954269394079</v>
      </c>
      <c r="II68">
        <v>0.17462519424249451</v>
      </c>
      <c r="IJ68">
        <v>0.30848788437065927</v>
      </c>
      <c r="IK68">
        <v>0.13045479681155678</v>
      </c>
      <c r="IL68">
        <v>4.4419861131172522E-2</v>
      </c>
      <c r="IM68">
        <v>2.9855066015145284E-2</v>
      </c>
      <c r="IN68">
        <v>2.5285845444714496E-2</v>
      </c>
      <c r="IO68">
        <v>4.7518774393310974E-3</v>
      </c>
      <c r="IP68">
        <v>3.0697257172205176E-2</v>
      </c>
      <c r="IQ68">
        <v>3.0601511652782382E-3</v>
      </c>
      <c r="IR68">
        <v>0</v>
      </c>
      <c r="IS68">
        <v>5.8290299395046249E-2</v>
      </c>
      <c r="IT68">
        <v>0.12820210595872611</v>
      </c>
      <c r="IU68">
        <v>2.1309063209711581E-2</v>
      </c>
      <c r="IV68">
        <v>1.3153160087395473E-2</v>
      </c>
      <c r="IW68">
        <v>6.6986584988435504E-3</v>
      </c>
      <c r="IX68">
        <v>0</v>
      </c>
      <c r="IY68">
        <v>0</v>
      </c>
      <c r="IZ68">
        <v>0</v>
      </c>
      <c r="JA68">
        <v>0</v>
      </c>
      <c r="JB68">
        <v>6.2420891287401697E-3</v>
      </c>
      <c r="JC68">
        <v>9.3242773476781115E-4</v>
      </c>
      <c r="JD68">
        <v>9.4857138724540966E-3</v>
      </c>
      <c r="JE68">
        <v>0</v>
      </c>
      <c r="JF68">
        <v>0</v>
      </c>
      <c r="JG68">
        <v>6.230423480398351E-3</v>
      </c>
      <c r="JH68">
        <v>4.3357738389897529E-3</v>
      </c>
      <c r="JI68">
        <v>0</v>
      </c>
      <c r="JJ68">
        <v>0</v>
      </c>
      <c r="JK68">
        <v>1.4647413925629729E-2</v>
      </c>
      <c r="JL68">
        <v>4.6508544586155012E-2</v>
      </c>
      <c r="JM68">
        <v>0.24009493629474263</v>
      </c>
      <c r="JN68">
        <v>0.49888637520259776</v>
      </c>
      <c r="JO68" s="7">
        <v>0</v>
      </c>
      <c r="JP68">
        <v>1</v>
      </c>
      <c r="JQ68">
        <v>0</v>
      </c>
      <c r="JR68">
        <v>0</v>
      </c>
      <c r="JS68">
        <v>0</v>
      </c>
      <c r="JT68">
        <v>0</v>
      </c>
      <c r="JU68">
        <v>1</v>
      </c>
      <c r="JV68" s="4">
        <v>0</v>
      </c>
    </row>
    <row r="69" spans="1:282" x14ac:dyDescent="0.25">
      <c r="A69" s="18" t="s">
        <v>116</v>
      </c>
      <c r="B69" s="7">
        <v>7</v>
      </c>
      <c r="C69" t="s">
        <v>56</v>
      </c>
      <c r="D69" s="13" t="s">
        <v>58</v>
      </c>
      <c r="E69">
        <v>0</v>
      </c>
      <c r="F69">
        <v>0</v>
      </c>
      <c r="G69">
        <v>1.1054901329568629</v>
      </c>
      <c r="H69">
        <v>11.921498715837998</v>
      </c>
      <c r="I69">
        <v>0.46675904486345654</v>
      </c>
      <c r="J69">
        <v>0.10562974112367296</v>
      </c>
      <c r="K69">
        <v>7.2287481032356909E-3</v>
      </c>
      <c r="L69">
        <v>3.4499735995193223E-2</v>
      </c>
      <c r="M69">
        <v>6.4568770231377998E-2</v>
      </c>
      <c r="N69">
        <v>0.5338250631075695</v>
      </c>
      <c r="O69">
        <v>0.92284775121399187</v>
      </c>
      <c r="P69">
        <v>5.9636872498277853</v>
      </c>
      <c r="Q69">
        <v>1.6003359629142926</v>
      </c>
      <c r="R69">
        <v>7.8446399660484536</v>
      </c>
      <c r="S69">
        <v>3.2516458808578612</v>
      </c>
      <c r="T69">
        <v>12.062462409594154</v>
      </c>
      <c r="U69">
        <v>28.099065248587831</v>
      </c>
      <c r="V69">
        <v>48.121454916175225</v>
      </c>
      <c r="W69">
        <v>3.9924910009616577</v>
      </c>
      <c r="X69">
        <v>0.24045927441216156</v>
      </c>
      <c r="Y69">
        <v>3.8814974137513981E-2</v>
      </c>
      <c r="Z69">
        <v>0</v>
      </c>
      <c r="AA69">
        <v>0</v>
      </c>
      <c r="AB69">
        <v>0</v>
      </c>
      <c r="AC69">
        <v>2.0639453408189832</v>
      </c>
      <c r="AD69">
        <v>8.0081104582368798</v>
      </c>
      <c r="AE69">
        <v>0.93178276380370728</v>
      </c>
      <c r="AF69">
        <v>1.8173545084692142</v>
      </c>
      <c r="AG69">
        <v>0</v>
      </c>
      <c r="AH69">
        <v>0</v>
      </c>
      <c r="AI69">
        <v>1.8676613012464263</v>
      </c>
      <c r="AJ69">
        <v>1.9160786221316604</v>
      </c>
      <c r="AK69">
        <v>0.2145082377896218</v>
      </c>
      <c r="AL69">
        <v>0.33184305823756716</v>
      </c>
      <c r="AM69">
        <v>26.845966291277712</v>
      </c>
      <c r="AN69">
        <v>100.00000000000001</v>
      </c>
      <c r="AO69">
        <v>3.9649856156837422</v>
      </c>
      <c r="AP69">
        <v>1.3710329054713091</v>
      </c>
      <c r="AQ69">
        <v>5.2852055453076687</v>
      </c>
      <c r="AR69">
        <v>14.851209666749133</v>
      </c>
      <c r="AS69">
        <v>1.5088198509954485</v>
      </c>
      <c r="AT69">
        <v>2.3634588049784222</v>
      </c>
      <c r="AU69">
        <v>1.2856711740543663</v>
      </c>
      <c r="AV69">
        <v>2.3070437187408226</v>
      </c>
      <c r="AW69">
        <v>1.2071121574975991</v>
      </c>
      <c r="AX69">
        <v>3.3683589639915907</v>
      </c>
      <c r="AY69">
        <v>0.17717189891126855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1.9433207612509211</v>
      </c>
      <c r="BF69">
        <v>5.6773734135034397</v>
      </c>
      <c r="BG69">
        <v>0.29662169084522116</v>
      </c>
      <c r="BH69">
        <v>0</v>
      </c>
      <c r="BI69">
        <v>0.22463629537586999</v>
      </c>
      <c r="BJ69">
        <v>0.21962904565631394</v>
      </c>
      <c r="BK69">
        <v>0.98777648529503237</v>
      </c>
      <c r="BL69">
        <v>2.7128446655918532</v>
      </c>
      <c r="BM69">
        <v>0</v>
      </c>
      <c r="BN69">
        <v>0</v>
      </c>
      <c r="BO69">
        <v>6.7584359775750267</v>
      </c>
      <c r="BP69">
        <v>24.162288154936402</v>
      </c>
      <c r="BQ69">
        <v>5.5749363458004311</v>
      </c>
      <c r="BR69">
        <v>11.942766968321422</v>
      </c>
      <c r="BS69">
        <v>4.7398668428621864</v>
      </c>
      <c r="BT69">
        <v>9.3001416597775002</v>
      </c>
      <c r="BU69">
        <v>0.4927190816808571</v>
      </c>
      <c r="BV69">
        <v>0</v>
      </c>
      <c r="BW69">
        <v>5.6258455021739318E-2</v>
      </c>
      <c r="BX69">
        <v>0.24648535969043431</v>
      </c>
      <c r="BY69">
        <v>0.79693389166317097</v>
      </c>
      <c r="BZ69">
        <v>1.9778923142989913</v>
      </c>
      <c r="CA69">
        <v>0.57518916331675951</v>
      </c>
      <c r="CB69">
        <v>2.7164073540968889</v>
      </c>
      <c r="CC69">
        <v>0.60339098959261306</v>
      </c>
      <c r="CD69">
        <v>0.52016113788075635</v>
      </c>
      <c r="CE69">
        <v>0.31063108569489728</v>
      </c>
      <c r="CF69">
        <v>0.80480971130696632</v>
      </c>
      <c r="CG69">
        <v>11.912187789218137</v>
      </c>
      <c r="CH69">
        <v>42.024728582214209</v>
      </c>
      <c r="CI69">
        <v>2.587282604010543</v>
      </c>
      <c r="CJ69">
        <v>0.32127473511613808</v>
      </c>
      <c r="CK69">
        <v>7.4451542473109866E-2</v>
      </c>
      <c r="CL69">
        <v>0.14763622631276546</v>
      </c>
      <c r="CM69">
        <v>0.11158335814947877</v>
      </c>
      <c r="CN69">
        <v>0.42940686420830215</v>
      </c>
      <c r="CO69">
        <v>0.2840779911296808</v>
      </c>
      <c r="CP69">
        <v>0.90598730660594862</v>
      </c>
      <c r="CQ69">
        <v>0</v>
      </c>
      <c r="CR69">
        <v>0.21364837687087024</v>
      </c>
      <c r="CS69">
        <v>1.6807964843193669E-2</v>
      </c>
      <c r="CT69">
        <v>8.5617648266684849E-3</v>
      </c>
      <c r="CU69">
        <v>0.11201966810854683</v>
      </c>
      <c r="CV69">
        <v>0.13181055595005367</v>
      </c>
      <c r="CW69">
        <v>6.2810022846168087E-2</v>
      </c>
      <c r="CX69">
        <v>0.13914070485413349</v>
      </c>
      <c r="CY69">
        <v>1.2884602855194149</v>
      </c>
      <c r="CZ69">
        <v>4.949194806651672</v>
      </c>
      <c r="DA69">
        <v>0.47763914248733352</v>
      </c>
      <c r="DB69">
        <v>0.48025030732444901</v>
      </c>
      <c r="DC69">
        <v>9.5853408509129115E-2</v>
      </c>
      <c r="DD69">
        <v>0.16864976899687278</v>
      </c>
      <c r="DE69">
        <v>0.68326101561162111</v>
      </c>
      <c r="DF69">
        <v>2.186854059030821</v>
      </c>
      <c r="DG69">
        <v>0.29427469501667752</v>
      </c>
      <c r="DH69">
        <v>0.14458136271372934</v>
      </c>
      <c r="DI69">
        <v>0.66325506271019885</v>
      </c>
      <c r="DJ69">
        <v>1.497260617533871</v>
      </c>
      <c r="DK69">
        <v>0</v>
      </c>
      <c r="DL69">
        <v>0</v>
      </c>
      <c r="DM69">
        <v>0.3621664490243805</v>
      </c>
      <c r="DN69">
        <v>1.6362895882763591</v>
      </c>
      <c r="DO69">
        <v>0.23095983046768631</v>
      </c>
      <c r="DP69">
        <v>0.2156154224895433</v>
      </c>
      <c r="DQ69">
        <v>0.15899879417271304</v>
      </c>
      <c r="DR69">
        <v>0.31855950314360798</v>
      </c>
      <c r="DS69">
        <v>0</v>
      </c>
      <c r="DT69">
        <v>0</v>
      </c>
      <c r="DU69">
        <v>0</v>
      </c>
      <c r="DV69">
        <v>0</v>
      </c>
      <c r="DW69">
        <v>0.71776017777428114</v>
      </c>
      <c r="DX69">
        <v>2.3619540732458191</v>
      </c>
      <c r="DY69">
        <v>0.21842767575550393</v>
      </c>
      <c r="DZ69">
        <v>8.8425462581188816E-2</v>
      </c>
      <c r="EA69">
        <v>0.43839140654714814</v>
      </c>
      <c r="EB69">
        <v>0.70656997791597664</v>
      </c>
      <c r="EC69">
        <v>0.11872730401493785</v>
      </c>
      <c r="ED69">
        <v>0.85893802939231245</v>
      </c>
      <c r="EE69">
        <v>0.21894892724003651</v>
      </c>
      <c r="EF69">
        <v>0.44596535107065904</v>
      </c>
      <c r="EG69">
        <v>0.20744303542036252</v>
      </c>
      <c r="EH69">
        <v>0.29641928270161555</v>
      </c>
      <c r="EI69">
        <v>9.2353343300678927E-3</v>
      </c>
      <c r="EJ69">
        <v>0</v>
      </c>
      <c r="EK69">
        <v>0</v>
      </c>
      <c r="EL69">
        <v>9.6659778028528043E-2</v>
      </c>
      <c r="EM69">
        <v>0</v>
      </c>
      <c r="EN69">
        <v>4.3656164163412024E-2</v>
      </c>
      <c r="EO69">
        <v>5.412217554168982E-2</v>
      </c>
      <c r="EP69">
        <v>0.12205166537432718</v>
      </c>
      <c r="EQ69">
        <v>1.997455430834923E-2</v>
      </c>
      <c r="ER69">
        <v>5.8344973781222512E-2</v>
      </c>
      <c r="ES69">
        <v>0.12911711800836373</v>
      </c>
      <c r="ET69">
        <v>0.30377155249369947</v>
      </c>
      <c r="EU69">
        <v>0.56510529941546428</v>
      </c>
      <c r="EV69">
        <v>0.95201234358866904</v>
      </c>
      <c r="EW69">
        <v>0.11153742338601852</v>
      </c>
      <c r="EX69">
        <v>2.136046733924311E-2</v>
      </c>
      <c r="EY69">
        <v>1.5456282149207606E-2</v>
      </c>
      <c r="EZ69">
        <v>6.2993266951586857E-2</v>
      </c>
      <c r="FA69">
        <v>1.8911609588609171E-2</v>
      </c>
      <c r="FB69">
        <v>2.0108554050635847E-2</v>
      </c>
      <c r="FC69">
        <v>9.6229902055615501E-3</v>
      </c>
      <c r="FD69">
        <v>4.4208252131212156E-2</v>
      </c>
      <c r="FE69">
        <v>0.11134806900598097</v>
      </c>
      <c r="FF69">
        <v>0.1461123079005387</v>
      </c>
      <c r="FG69">
        <v>0.10136353941356405</v>
      </c>
      <c r="FH69">
        <v>0.16573087017109622</v>
      </c>
      <c r="FI69">
        <v>6.0431293797233158E-2</v>
      </c>
      <c r="FJ69">
        <v>0.15670268146504887</v>
      </c>
      <c r="FK69">
        <v>1.8765140854539748E-2</v>
      </c>
      <c r="FL69">
        <v>2.4917650168871798E-2</v>
      </c>
      <c r="FM69">
        <v>1.4121601677816114</v>
      </c>
      <c r="FN69">
        <v>2.4454328086124786</v>
      </c>
      <c r="FO69">
        <v>0.36556046975391931</v>
      </c>
      <c r="FP69">
        <v>0.12101414002694678</v>
      </c>
      <c r="FQ69">
        <v>0.13766261703010096</v>
      </c>
      <c r="FR69">
        <v>4.5852339726558326E-2</v>
      </c>
      <c r="FS69">
        <v>1.1015836640046718E-2</v>
      </c>
      <c r="FT69">
        <v>1.2331462303110269E-2</v>
      </c>
      <c r="FU69">
        <v>1.0985697651591169E-2</v>
      </c>
      <c r="FV69">
        <v>0.35252586292033483</v>
      </c>
      <c r="FW69">
        <v>1.1382277308676265</v>
      </c>
      <c r="FX69">
        <v>1.0027298509562044</v>
      </c>
      <c r="FY69">
        <v>0.15771901819945522</v>
      </c>
      <c r="FZ69">
        <v>6.9343480923546252E-2</v>
      </c>
      <c r="GA69">
        <v>1.4641175141364853E-2</v>
      </c>
      <c r="GB69">
        <v>2.8345458582866773E-2</v>
      </c>
      <c r="GC69">
        <v>0</v>
      </c>
      <c r="GD69">
        <v>0</v>
      </c>
      <c r="GE69">
        <v>1.1322625345710794E-3</v>
      </c>
      <c r="GF69">
        <v>6.3980097657205678E-2</v>
      </c>
      <c r="GG69">
        <v>3.9656590197103853E-2</v>
      </c>
      <c r="GH69">
        <v>0</v>
      </c>
      <c r="GI69">
        <v>4.5692544258149823E-3</v>
      </c>
      <c r="GJ69">
        <v>2.7605770201197578E-2</v>
      </c>
      <c r="GK69">
        <v>7.1278740025243495E-2</v>
      </c>
      <c r="GL69">
        <v>0.22787411947840847</v>
      </c>
      <c r="GM69">
        <v>3.4894970432036536E-2</v>
      </c>
      <c r="GN69">
        <v>3.3793055579772281E-2</v>
      </c>
      <c r="GO69">
        <v>0.32146016965163199</v>
      </c>
      <c r="GP69">
        <v>0.49557041471543217</v>
      </c>
      <c r="GQ69">
        <v>0.10923360625396451</v>
      </c>
      <c r="GR69">
        <v>5.2941669210122146E-2</v>
      </c>
      <c r="GS69">
        <v>9.6283613645600074E-3</v>
      </c>
      <c r="GT69">
        <v>1.8690149237800201E-3</v>
      </c>
      <c r="GU69">
        <v>0</v>
      </c>
      <c r="GV69">
        <v>0</v>
      </c>
      <c r="GW69">
        <v>0</v>
      </c>
      <c r="GX69">
        <v>0</v>
      </c>
      <c r="GY69">
        <v>0.25997315163204465</v>
      </c>
      <c r="GZ69">
        <v>0.53510403698233744</v>
      </c>
      <c r="HA69">
        <v>9.3426083887543768E-2</v>
      </c>
      <c r="HB69">
        <v>8.8538210126086647E-2</v>
      </c>
      <c r="HC69">
        <v>2.5491100295862983E-2</v>
      </c>
      <c r="HD69">
        <v>3.7720255139970169E-2</v>
      </c>
      <c r="HE69">
        <v>8.0964438558987051E-2</v>
      </c>
      <c r="HF69">
        <v>0.1903561492188354</v>
      </c>
      <c r="HG69">
        <v>9.3699035303575734E-2</v>
      </c>
      <c r="HH69">
        <v>0.11607501451698594</v>
      </c>
      <c r="HI69">
        <v>1.6907391246621942E-2</v>
      </c>
      <c r="HJ69">
        <v>0</v>
      </c>
      <c r="HK69">
        <v>0</v>
      </c>
      <c r="HL69">
        <v>0</v>
      </c>
      <c r="HM69">
        <v>4.8130939997431017E-2</v>
      </c>
      <c r="HN69">
        <v>9.6115073267776976E-2</v>
      </c>
      <c r="HO69">
        <v>1.0972176384570083E-2</v>
      </c>
      <c r="HP69">
        <v>0.14134772176369415</v>
      </c>
      <c r="HQ69">
        <v>0.89388146421104819</v>
      </c>
      <c r="HR69">
        <v>1.1416657297277606</v>
      </c>
      <c r="HS69">
        <v>0.20537091095254748</v>
      </c>
      <c r="HT69">
        <v>7.8150751197333349E-2</v>
      </c>
      <c r="HU69">
        <v>1.1325387621763421E-2</v>
      </c>
      <c r="HV69">
        <v>1.2501074049981464E-3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3.9413792511698012E-3</v>
      </c>
      <c r="IC69">
        <v>0</v>
      </c>
      <c r="ID69">
        <v>0</v>
      </c>
      <c r="IE69">
        <v>0</v>
      </c>
      <c r="IF69">
        <v>2.4273160591541275E-3</v>
      </c>
      <c r="IG69">
        <v>7.871901134965327E-2</v>
      </c>
      <c r="IH69">
        <v>0.22377015302484557</v>
      </c>
      <c r="II69">
        <v>0.18410926956085064</v>
      </c>
      <c r="IJ69">
        <v>0.34881768772279109</v>
      </c>
      <c r="IK69">
        <v>0.13092990216813813</v>
      </c>
      <c r="IL69">
        <v>3.4048521352555879E-2</v>
      </c>
      <c r="IM69">
        <v>1.6505624669640541E-2</v>
      </c>
      <c r="IN69">
        <v>5.5657459187303925E-3</v>
      </c>
      <c r="IO69">
        <v>0</v>
      </c>
      <c r="IP69">
        <v>2.7055614540508699E-2</v>
      </c>
      <c r="IQ69">
        <v>1.5764285035763508E-4</v>
      </c>
      <c r="IR69">
        <v>0</v>
      </c>
      <c r="IS69">
        <v>5.4587340532431868E-2</v>
      </c>
      <c r="IT69">
        <v>0.16303849245673208</v>
      </c>
      <c r="IU69">
        <v>1.6828264588969521E-2</v>
      </c>
      <c r="IV69">
        <v>5.4859611980520541E-3</v>
      </c>
      <c r="IW69">
        <v>4.9767938947440056E-3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2.348068186469605E-3</v>
      </c>
      <c r="JD69">
        <v>8.5037224159926518E-3</v>
      </c>
      <c r="JE69">
        <v>0</v>
      </c>
      <c r="JF69">
        <v>0</v>
      </c>
      <c r="JG69">
        <v>1.1913369858002662E-2</v>
      </c>
      <c r="JH69">
        <v>1.0591879701411672E-2</v>
      </c>
      <c r="JI69">
        <v>2.5471751725256618E-3</v>
      </c>
      <c r="JJ69">
        <v>0</v>
      </c>
      <c r="JK69">
        <v>1.4215540165781963E-2</v>
      </c>
      <c r="JL69">
        <v>5.829918539190472E-2</v>
      </c>
      <c r="JM69">
        <v>0.2365372563434312</v>
      </c>
      <c r="JN69">
        <v>0.54761164460148448</v>
      </c>
      <c r="JO69" s="7">
        <v>0</v>
      </c>
      <c r="JP69">
        <v>1</v>
      </c>
      <c r="JQ69">
        <v>0</v>
      </c>
      <c r="JR69">
        <v>0</v>
      </c>
      <c r="JS69">
        <v>0</v>
      </c>
      <c r="JT69">
        <v>0</v>
      </c>
      <c r="JU69">
        <v>1</v>
      </c>
      <c r="JV69" s="4">
        <v>0</v>
      </c>
    </row>
    <row r="70" spans="1:282" x14ac:dyDescent="0.25">
      <c r="A70" s="18" t="s">
        <v>117</v>
      </c>
      <c r="B70" s="7">
        <v>7</v>
      </c>
      <c r="C70" t="s">
        <v>56</v>
      </c>
      <c r="D70" s="13" t="s">
        <v>58</v>
      </c>
      <c r="E70">
        <v>0</v>
      </c>
      <c r="F70">
        <v>0</v>
      </c>
      <c r="G70">
        <v>1.1414918949528912</v>
      </c>
      <c r="H70">
        <v>10.077473500940075</v>
      </c>
      <c r="I70">
        <v>0.27489400830880656</v>
      </c>
      <c r="J70">
        <v>0.10223204522705176</v>
      </c>
      <c r="K70">
        <v>8.5446099289292199E-3</v>
      </c>
      <c r="L70">
        <v>4.2222768693027109E-2</v>
      </c>
      <c r="M70">
        <v>0.1404110480737526</v>
      </c>
      <c r="N70">
        <v>0.6668831442408667</v>
      </c>
      <c r="O70">
        <v>1.4455288309824494</v>
      </c>
      <c r="P70">
        <v>7.1299958709347768</v>
      </c>
      <c r="Q70">
        <v>2.4626372603780018</v>
      </c>
      <c r="R70">
        <v>9.9867387041374176</v>
      </c>
      <c r="S70">
        <v>3.7660987582695276</v>
      </c>
      <c r="T70">
        <v>12.27001536477264</v>
      </c>
      <c r="U70">
        <v>30.167370018633591</v>
      </c>
      <c r="V70">
        <v>50.010182796732572</v>
      </c>
      <c r="W70">
        <v>3.862457172968754</v>
      </c>
      <c r="X70">
        <v>0.24222793711439103</v>
      </c>
      <c r="Y70">
        <v>2.4146369488734502E-2</v>
      </c>
      <c r="Z70">
        <v>0</v>
      </c>
      <c r="AA70">
        <v>0</v>
      </c>
      <c r="AB70">
        <v>0</v>
      </c>
      <c r="AC70">
        <v>3.0292583763721441</v>
      </c>
      <c r="AD70">
        <v>9.4715411249279189</v>
      </c>
      <c r="AE70">
        <v>1.3251266019607952</v>
      </c>
      <c r="AF70">
        <v>2.2967759975104585</v>
      </c>
      <c r="AG70">
        <v>0</v>
      </c>
      <c r="AH70">
        <v>0</v>
      </c>
      <c r="AI70">
        <v>2.0546307338601282</v>
      </c>
      <c r="AJ70">
        <v>1.8330312400295394</v>
      </c>
      <c r="AK70">
        <v>0.40005836213810952</v>
      </c>
      <c r="AL70">
        <v>0.7344876187105559</v>
      </c>
      <c r="AM70">
        <v>32.718580416327306</v>
      </c>
      <c r="AN70">
        <v>100</v>
      </c>
      <c r="AO70">
        <v>3.9913995412376511</v>
      </c>
      <c r="AP70">
        <v>1.2797071999395389</v>
      </c>
      <c r="AQ70">
        <v>6.0491405829887146</v>
      </c>
      <c r="AR70">
        <v>14.155955814178514</v>
      </c>
      <c r="AS70">
        <v>1.6079260214867219</v>
      </c>
      <c r="AT70">
        <v>2.6078086854459057</v>
      </c>
      <c r="AU70">
        <v>1.5521702795568553</v>
      </c>
      <c r="AV70">
        <v>2.5841906218309951</v>
      </c>
      <c r="AW70">
        <v>1.5649530375787417</v>
      </c>
      <c r="AX70">
        <v>3.637275027636734</v>
      </c>
      <c r="AY70">
        <v>0.17673061764406278</v>
      </c>
      <c r="AZ70">
        <v>0</v>
      </c>
      <c r="BA70">
        <v>0</v>
      </c>
      <c r="BB70">
        <v>0.31201232924629879</v>
      </c>
      <c r="BC70">
        <v>0</v>
      </c>
      <c r="BD70">
        <v>0</v>
      </c>
      <c r="BE70">
        <v>2.4831698000739144</v>
      </c>
      <c r="BF70">
        <v>6.0125979477350011</v>
      </c>
      <c r="BG70">
        <v>0.35597428549721261</v>
      </c>
      <c r="BH70">
        <v>1.0452638698969384E-2</v>
      </c>
      <c r="BI70">
        <v>0.28429743429191945</v>
      </c>
      <c r="BJ70">
        <v>0.28999386856023168</v>
      </c>
      <c r="BK70">
        <v>1.3907227428397035</v>
      </c>
      <c r="BL70">
        <v>3.3483173189384074</v>
      </c>
      <c r="BM70">
        <v>0</v>
      </c>
      <c r="BN70">
        <v>0</v>
      </c>
      <c r="BO70">
        <v>8.6182429711311208</v>
      </c>
      <c r="BP70">
        <v>26.491782577353025</v>
      </c>
      <c r="BQ70">
        <v>6.7254484622763782</v>
      </c>
      <c r="BR70">
        <v>12.571410313048416</v>
      </c>
      <c r="BS70">
        <v>5.8380131620205375</v>
      </c>
      <c r="BT70">
        <v>10.540956485758644</v>
      </c>
      <c r="BU70">
        <v>0.56026958204775446</v>
      </c>
      <c r="BV70">
        <v>0</v>
      </c>
      <c r="BW70">
        <v>0</v>
      </c>
      <c r="BX70">
        <v>0.22472834967254732</v>
      </c>
      <c r="BY70">
        <v>1.1413987577442637</v>
      </c>
      <c r="BZ70">
        <v>2.4232145092356272</v>
      </c>
      <c r="CA70">
        <v>1.2063841689825032</v>
      </c>
      <c r="CB70">
        <v>3.1554579986564852</v>
      </c>
      <c r="CC70">
        <v>0.76526557110259563</v>
      </c>
      <c r="CD70">
        <v>0.59052042897572599</v>
      </c>
      <c r="CE70">
        <v>0.36336009008679904</v>
      </c>
      <c r="CF70">
        <v>0.83072118370705461</v>
      </c>
      <c r="CG70">
        <v>14.830824313956667</v>
      </c>
      <c r="CH70">
        <v>45.210880883467112</v>
      </c>
      <c r="CI70">
        <v>2.8169168758690679</v>
      </c>
      <c r="CJ70">
        <v>0.3805569595052844</v>
      </c>
      <c r="CK70">
        <v>0.11825982724559717</v>
      </c>
      <c r="CL70">
        <v>0.22206627069235832</v>
      </c>
      <c r="CM70">
        <v>0.15105503411898522</v>
      </c>
      <c r="CN70">
        <v>0.51517023707239129</v>
      </c>
      <c r="CO70">
        <v>0.31898854969839469</v>
      </c>
      <c r="CP70">
        <v>0.99089059871211504</v>
      </c>
      <c r="CQ70">
        <v>1.9018590520729767E-2</v>
      </c>
      <c r="CR70">
        <v>0.26713387181394677</v>
      </c>
      <c r="CS70">
        <v>6.403834765719262E-3</v>
      </c>
      <c r="CT70">
        <v>0</v>
      </c>
      <c r="CU70">
        <v>0.11249690586196159</v>
      </c>
      <c r="CV70">
        <v>0.11839697103457696</v>
      </c>
      <c r="CW70">
        <v>6.8382922394863599E-2</v>
      </c>
      <c r="CX70">
        <v>0.12407120449091341</v>
      </c>
      <c r="CY70">
        <v>1.5338888423205075</v>
      </c>
      <c r="CZ70">
        <v>5.1369089844424893</v>
      </c>
      <c r="DA70">
        <v>0.54270938368621424</v>
      </c>
      <c r="DB70">
        <v>0.55204994369598426</v>
      </c>
      <c r="DC70">
        <v>0.14658370464998238</v>
      </c>
      <c r="DD70">
        <v>0.21021095996856615</v>
      </c>
      <c r="DE70">
        <v>0.96448127278022544</v>
      </c>
      <c r="DF70">
        <v>2.613984223045176</v>
      </c>
      <c r="DG70">
        <v>0.33738552711431086</v>
      </c>
      <c r="DH70">
        <v>0.19060470488210393</v>
      </c>
      <c r="DI70">
        <v>0.88100401497531655</v>
      </c>
      <c r="DJ70">
        <v>1.7273190974541461</v>
      </c>
      <c r="DK70">
        <v>0</v>
      </c>
      <c r="DL70">
        <v>0</v>
      </c>
      <c r="DM70">
        <v>0.54555078873384233</v>
      </c>
      <c r="DN70">
        <v>1.8137049166379975</v>
      </c>
      <c r="DO70">
        <v>0.25500893099071398</v>
      </c>
      <c r="DP70">
        <v>0.27764583904223744</v>
      </c>
      <c r="DQ70">
        <v>0.22016998382583516</v>
      </c>
      <c r="DR70">
        <v>0.3606674267552985</v>
      </c>
      <c r="DS70">
        <v>0</v>
      </c>
      <c r="DT70">
        <v>0</v>
      </c>
      <c r="DU70">
        <v>0</v>
      </c>
      <c r="DV70">
        <v>0</v>
      </c>
      <c r="DW70">
        <v>0.98519965607259163</v>
      </c>
      <c r="DX70">
        <v>2.785047030818149</v>
      </c>
      <c r="DY70">
        <v>0.2521328797057717</v>
      </c>
      <c r="DZ70">
        <v>7.9852279790721931E-2</v>
      </c>
      <c r="EA70">
        <v>0.54464182623094515</v>
      </c>
      <c r="EB70">
        <v>0.74304175509193093</v>
      </c>
      <c r="EC70">
        <v>0.16061089778958593</v>
      </c>
      <c r="ED70">
        <v>0.76125919113152751</v>
      </c>
      <c r="EE70">
        <v>0.2703727672078699</v>
      </c>
      <c r="EF70">
        <v>0.48757434997393617</v>
      </c>
      <c r="EG70">
        <v>0.25897737153503553</v>
      </c>
      <c r="EH70">
        <v>0.22755188008792529</v>
      </c>
      <c r="EI70">
        <v>0</v>
      </c>
      <c r="EJ70">
        <v>0</v>
      </c>
      <c r="EK70">
        <v>0</v>
      </c>
      <c r="EL70">
        <v>4.3801568405385606E-2</v>
      </c>
      <c r="EM70">
        <v>0</v>
      </c>
      <c r="EN70">
        <v>0</v>
      </c>
      <c r="EO70">
        <v>5.3119495281239069E-2</v>
      </c>
      <c r="EP70">
        <v>9.3364910291125008E-2</v>
      </c>
      <c r="EQ70">
        <v>5.526385815167878E-2</v>
      </c>
      <c r="ER70">
        <v>8.096145055455703E-2</v>
      </c>
      <c r="ES70">
        <v>0.18496526234013125</v>
      </c>
      <c r="ET70">
        <v>0.35639723639164222</v>
      </c>
      <c r="EU70">
        <v>0.64290769073501264</v>
      </c>
      <c r="EV70">
        <v>0.96520687444066045</v>
      </c>
      <c r="EW70">
        <v>0.11387787907404991</v>
      </c>
      <c r="EX70">
        <v>3.0251589872889319E-2</v>
      </c>
      <c r="EY70">
        <v>1.8369158511625482E-2</v>
      </c>
      <c r="EZ70">
        <v>5.3138262364341833E-2</v>
      </c>
      <c r="FA70">
        <v>1.4031165892826322E-2</v>
      </c>
      <c r="FB70">
        <v>2.2567624921192651E-2</v>
      </c>
      <c r="FC70">
        <v>2.3494960429745582E-2</v>
      </c>
      <c r="FD70">
        <v>3.5806564997872603E-2</v>
      </c>
      <c r="FE70">
        <v>0.11834218657005963</v>
      </c>
      <c r="FF70">
        <v>0.14195515896178157</v>
      </c>
      <c r="FG70">
        <v>0.11261306735933099</v>
      </c>
      <c r="FH70">
        <v>0.14502057380733044</v>
      </c>
      <c r="FI70">
        <v>8.318751852908246E-2</v>
      </c>
      <c r="FJ70">
        <v>0.18502457112935605</v>
      </c>
      <c r="FK70">
        <v>4.6018750380702127E-2</v>
      </c>
      <c r="FL70">
        <v>3.1444520632123898E-2</v>
      </c>
      <c r="FM70">
        <v>1.5337114113665835</v>
      </c>
      <c r="FN70">
        <v>2.3590854464045643</v>
      </c>
      <c r="FO70">
        <v>0.36602760702701664</v>
      </c>
      <c r="FP70">
        <v>0.11684308748242322</v>
      </c>
      <c r="FQ70">
        <v>0.12469111112222668</v>
      </c>
      <c r="FR70">
        <v>3.9442919857564693E-2</v>
      </c>
      <c r="FS70">
        <v>9.8666916326154291E-3</v>
      </c>
      <c r="FT70">
        <v>0</v>
      </c>
      <c r="FU70">
        <v>8.2943958625801631E-3</v>
      </c>
      <c r="FV70">
        <v>0.42626011925237112</v>
      </c>
      <c r="FW70">
        <v>1.2804547354023832</v>
      </c>
      <c r="FX70">
        <v>1.0234690341429251</v>
      </c>
      <c r="FY70">
        <v>0.17428915937211248</v>
      </c>
      <c r="FZ70">
        <v>7.7128295040245001E-2</v>
      </c>
      <c r="GA70">
        <v>3.6954614884508498E-2</v>
      </c>
      <c r="GB70">
        <v>6.409933513961763E-2</v>
      </c>
      <c r="GC70">
        <v>0</v>
      </c>
      <c r="GD70">
        <v>0</v>
      </c>
      <c r="GE70">
        <v>0</v>
      </c>
      <c r="GF70">
        <v>6.6688474499254802E-2</v>
      </c>
      <c r="GG70">
        <v>5.3326412885522333E-2</v>
      </c>
      <c r="GH70">
        <v>0</v>
      </c>
      <c r="GI70">
        <v>2.7876692254087506E-2</v>
      </c>
      <c r="GJ70">
        <v>7.6380551760833817E-2</v>
      </c>
      <c r="GK70">
        <v>9.5774863107658148E-2</v>
      </c>
      <c r="GL70">
        <v>0.27786735727999279</v>
      </c>
      <c r="GM70">
        <v>3.4219767512315764E-2</v>
      </c>
      <c r="GN70">
        <v>2.293543458213174E-2</v>
      </c>
      <c r="GO70">
        <v>0.34449939160745002</v>
      </c>
      <c r="GP70">
        <v>0.47271875178892331</v>
      </c>
      <c r="GQ70">
        <v>0.10129398529567578</v>
      </c>
      <c r="GR70">
        <v>4.2312181787263481E-2</v>
      </c>
      <c r="GS70">
        <v>9.4990597263906549E-3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0.34100918749029685</v>
      </c>
      <c r="GZ70">
        <v>0.54969827352994849</v>
      </c>
      <c r="HA70">
        <v>0.1030162832895697</v>
      </c>
      <c r="HB70">
        <v>0.13664804441071088</v>
      </c>
      <c r="HC70">
        <v>3.4841082171016717E-2</v>
      </c>
      <c r="HD70">
        <v>3.2473496381681316E-2</v>
      </c>
      <c r="HE70">
        <v>0.10367132930734935</v>
      </c>
      <c r="HF70">
        <v>0.17174850974413547</v>
      </c>
      <c r="HG70">
        <v>8.732623997478843E-2</v>
      </c>
      <c r="HH70">
        <v>0.1123478364358387</v>
      </c>
      <c r="HI70">
        <v>6.2548969250901957E-3</v>
      </c>
      <c r="HJ70">
        <v>0</v>
      </c>
      <c r="HK70">
        <v>0</v>
      </c>
      <c r="HL70">
        <v>0</v>
      </c>
      <c r="HM70">
        <v>4.6106279257395244E-2</v>
      </c>
      <c r="HN70">
        <v>8.4023997765776945E-2</v>
      </c>
      <c r="HO70">
        <v>7.8251151078279815E-3</v>
      </c>
      <c r="HP70">
        <v>0.17959886721535179</v>
      </c>
      <c r="HQ70">
        <v>1.0033904494462473</v>
      </c>
      <c r="HR70">
        <v>1.136357760716646</v>
      </c>
      <c r="HS70">
        <v>0.19712732734212804</v>
      </c>
      <c r="HT70">
        <v>5.0512035981285695E-2</v>
      </c>
      <c r="HU70">
        <v>4.8955501210100911E-3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4.9370330723588736E-3</v>
      </c>
      <c r="IF70">
        <v>0</v>
      </c>
      <c r="IG70">
        <v>9.4150447655944172E-2</v>
      </c>
      <c r="IH70">
        <v>0.19744532536443463</v>
      </c>
      <c r="II70">
        <v>0.20996894116050058</v>
      </c>
      <c r="IJ70">
        <v>0.33621940987082083</v>
      </c>
      <c r="IK70">
        <v>0.14723389130359565</v>
      </c>
      <c r="IL70">
        <v>6.3979417047329443E-2</v>
      </c>
      <c r="IM70">
        <v>1.7911874198117329E-2</v>
      </c>
      <c r="IN70">
        <v>9.5901428438651161E-3</v>
      </c>
      <c r="IO70">
        <v>1.5446073934588579E-3</v>
      </c>
      <c r="IP70">
        <v>1.2335461398346634E-2</v>
      </c>
      <c r="IQ70">
        <v>0</v>
      </c>
      <c r="IR70">
        <v>0</v>
      </c>
      <c r="IS70">
        <v>7.4469536422915261E-2</v>
      </c>
      <c r="IT70">
        <v>0.14553870595687102</v>
      </c>
      <c r="IU70">
        <v>1.5127377304059733E-2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2.2678351209827695E-3</v>
      </c>
      <c r="JD70">
        <v>1.5114864725230778E-3</v>
      </c>
      <c r="JE70">
        <v>1.9165999415076834E-3</v>
      </c>
      <c r="JF70">
        <v>0</v>
      </c>
      <c r="JG70">
        <v>8.0857164036998146E-3</v>
      </c>
      <c r="JH70">
        <v>6.5706116129713235E-3</v>
      </c>
      <c r="JI70">
        <v>0</v>
      </c>
      <c r="JJ70">
        <v>0</v>
      </c>
      <c r="JK70">
        <v>1.7251262237416291E-2</v>
      </c>
      <c r="JL70">
        <v>5.0981690629059453E-2</v>
      </c>
      <c r="JM70">
        <v>0.31016709801522818</v>
      </c>
      <c r="JN70">
        <v>0.5620193108602799</v>
      </c>
      <c r="JO70" s="7">
        <v>0</v>
      </c>
      <c r="JP70">
        <v>1</v>
      </c>
      <c r="JQ70">
        <v>0</v>
      </c>
      <c r="JR70">
        <v>0</v>
      </c>
      <c r="JS70">
        <v>0</v>
      </c>
      <c r="JT70">
        <v>0</v>
      </c>
      <c r="JU70">
        <v>1</v>
      </c>
      <c r="JV70" s="4">
        <v>0</v>
      </c>
    </row>
    <row r="71" spans="1:282" x14ac:dyDescent="0.25">
      <c r="A71" s="18" t="s">
        <v>118</v>
      </c>
      <c r="B71" s="7">
        <v>7</v>
      </c>
      <c r="C71" t="s">
        <v>56</v>
      </c>
      <c r="D71" s="13" t="s">
        <v>58</v>
      </c>
      <c r="E71">
        <v>0</v>
      </c>
      <c r="F71">
        <v>0</v>
      </c>
      <c r="G71">
        <v>1.1184082953180972</v>
      </c>
      <c r="H71">
        <v>10.048515921943142</v>
      </c>
      <c r="I71">
        <v>0.24059282221624603</v>
      </c>
      <c r="J71">
        <v>0.10559669751332663</v>
      </c>
      <c r="K71">
        <v>1.6361455011118162E-2</v>
      </c>
      <c r="L71">
        <v>6.706720307078877E-2</v>
      </c>
      <c r="M71">
        <v>0.25524223676196039</v>
      </c>
      <c r="N71">
        <v>1.1822077040269261</v>
      </c>
      <c r="O71">
        <v>1.7596612330047412</v>
      </c>
      <c r="P71">
        <v>9.2181193792312577</v>
      </c>
      <c r="Q71">
        <v>3.9679212963745489</v>
      </c>
      <c r="R71">
        <v>16.360744179108423</v>
      </c>
      <c r="S71">
        <v>4.580588120125304</v>
      </c>
      <c r="T71">
        <v>14.710319364405759</v>
      </c>
      <c r="U71">
        <v>32.463722595639773</v>
      </c>
      <c r="V71">
        <v>57.799853807567658</v>
      </c>
      <c r="W71">
        <v>4.3661781376474256</v>
      </c>
      <c r="X71">
        <v>0.29392540784606741</v>
      </c>
      <c r="Y71">
        <v>5.8216727706723904E-2</v>
      </c>
      <c r="Z71">
        <v>0</v>
      </c>
      <c r="AA71">
        <v>0</v>
      </c>
      <c r="AB71">
        <v>0</v>
      </c>
      <c r="AC71">
        <v>3.4089309484144246</v>
      </c>
      <c r="AD71">
        <v>10.65952010154972</v>
      </c>
      <c r="AE71">
        <v>1.5606182290788455</v>
      </c>
      <c r="AF71">
        <v>2.6721432902835982</v>
      </c>
      <c r="AG71">
        <v>0</v>
      </c>
      <c r="AH71">
        <v>0</v>
      </c>
      <c r="AI71">
        <v>2.7457448143083414</v>
      </c>
      <c r="AJ71">
        <v>3.0339674820561511</v>
      </c>
      <c r="AK71">
        <v>0.52724963544826686</v>
      </c>
      <c r="AL71">
        <v>0.65952466604630711</v>
      </c>
      <c r="AM71">
        <v>32.198152295058129</v>
      </c>
      <c r="AN71">
        <v>100</v>
      </c>
      <c r="AO71">
        <v>4.1304627966556753</v>
      </c>
      <c r="AP71">
        <v>1.5299550854788868</v>
      </c>
      <c r="AQ71">
        <v>7.193785244276941</v>
      </c>
      <c r="AR71">
        <v>16.398170112489996</v>
      </c>
      <c r="AS71">
        <v>2.1606486211954135</v>
      </c>
      <c r="AT71">
        <v>3.2710859263575238</v>
      </c>
      <c r="AU71">
        <v>1.8842812946528751</v>
      </c>
      <c r="AV71">
        <v>3.0972889493450615</v>
      </c>
      <c r="AW71">
        <v>1.9211559228725248</v>
      </c>
      <c r="AX71">
        <v>4.3871911702003228</v>
      </c>
      <c r="AY71">
        <v>0.29630928344557328</v>
      </c>
      <c r="AZ71">
        <v>0</v>
      </c>
      <c r="BA71">
        <v>0</v>
      </c>
      <c r="BB71">
        <v>0.22987018738959294</v>
      </c>
      <c r="BC71">
        <v>0</v>
      </c>
      <c r="BD71">
        <v>0</v>
      </c>
      <c r="BE71">
        <v>2.9678771238401533</v>
      </c>
      <c r="BF71">
        <v>7.2113989803212188</v>
      </c>
      <c r="BG71">
        <v>0.49077553875861352</v>
      </c>
      <c r="BH71">
        <v>6.7849545245303636E-2</v>
      </c>
      <c r="BI71">
        <v>0.40739425832730519</v>
      </c>
      <c r="BJ71">
        <v>0.38200969820289926</v>
      </c>
      <c r="BK71">
        <v>1.7944300640683011</v>
      </c>
      <c r="BL71">
        <v>4.2024900555495179</v>
      </c>
      <c r="BM71">
        <v>0</v>
      </c>
      <c r="BN71">
        <v>0</v>
      </c>
      <c r="BO71">
        <v>11.231555572441501</v>
      </c>
      <c r="BP71">
        <v>32.926239758768453</v>
      </c>
      <c r="BQ71">
        <v>8.5856266510970674</v>
      </c>
      <c r="BR71">
        <v>16.228758701462624</v>
      </c>
      <c r="BS71">
        <v>7.5816524373830685</v>
      </c>
      <c r="BT71">
        <v>13.407838459638862</v>
      </c>
      <c r="BU71">
        <v>0.82081949084835726</v>
      </c>
      <c r="BV71">
        <v>2.2096184431623308E-2</v>
      </c>
      <c r="BW71">
        <v>0.15794948608182038</v>
      </c>
      <c r="BX71">
        <v>0.43418873184458551</v>
      </c>
      <c r="BY71">
        <v>1.4712338407875507</v>
      </c>
      <c r="BZ71">
        <v>2.8675081559436717</v>
      </c>
      <c r="CA71">
        <v>1.161101347974181</v>
      </c>
      <c r="CB71">
        <v>3.6822836764550892</v>
      </c>
      <c r="CC71">
        <v>1.0854073739972847</v>
      </c>
      <c r="CD71">
        <v>0.9557062704744318</v>
      </c>
      <c r="CE71">
        <v>0.52522056907356107</v>
      </c>
      <c r="CF71">
        <v>1.0957764181065643</v>
      </c>
      <c r="CG71">
        <v>17.414137488519135</v>
      </c>
      <c r="CH71">
        <v>51.681205274542968</v>
      </c>
      <c r="CI71">
        <v>3.2842564156786951</v>
      </c>
      <c r="CJ71">
        <v>0.47142105661863276</v>
      </c>
      <c r="CK71">
        <v>0.14876530388386544</v>
      </c>
      <c r="CL71">
        <v>0.3125513607008622</v>
      </c>
      <c r="CM71">
        <v>0.25427945525808204</v>
      </c>
      <c r="CN71">
        <v>0.72449886220766191</v>
      </c>
      <c r="CO71">
        <v>0.52126775819561744</v>
      </c>
      <c r="CP71">
        <v>1.4052997479323244</v>
      </c>
      <c r="CQ71">
        <v>0</v>
      </c>
      <c r="CR71">
        <v>0.41317668126823509</v>
      </c>
      <c r="CS71">
        <v>6.1304016228897175E-2</v>
      </c>
      <c r="CT71">
        <v>0.10236504188266848</v>
      </c>
      <c r="CU71">
        <v>0.20033392965335972</v>
      </c>
      <c r="CV71">
        <v>0.16661706580142163</v>
      </c>
      <c r="CW71">
        <v>0.12578636044732525</v>
      </c>
      <c r="CX71">
        <v>0.16945426112359163</v>
      </c>
      <c r="CY71">
        <v>1.6349377748800487</v>
      </c>
      <c r="CZ71">
        <v>5.0556567767937191</v>
      </c>
      <c r="DA71">
        <v>0.6208164315968292</v>
      </c>
      <c r="DB71">
        <v>0.7270914909195918</v>
      </c>
      <c r="DC71">
        <v>0.202383424838011</v>
      </c>
      <c r="DD71">
        <v>0.3554604534435542</v>
      </c>
      <c r="DE71">
        <v>1.3660903773291893</v>
      </c>
      <c r="DF71">
        <v>3.4784849214982576</v>
      </c>
      <c r="DG71">
        <v>0.54589451423776592</v>
      </c>
      <c r="DH71">
        <v>0.38375553063165979</v>
      </c>
      <c r="DI71">
        <v>1.0668496929480924</v>
      </c>
      <c r="DJ71">
        <v>2.1126763165146794</v>
      </c>
      <c r="DK71">
        <v>0</v>
      </c>
      <c r="DL71">
        <v>0</v>
      </c>
      <c r="DM71">
        <v>0.82373447081005946</v>
      </c>
      <c r="DN71">
        <v>2.3799381123007004</v>
      </c>
      <c r="DO71">
        <v>0.38051904761389344</v>
      </c>
      <c r="DP71">
        <v>0.34575142150837795</v>
      </c>
      <c r="DQ71">
        <v>0.30362583188240938</v>
      </c>
      <c r="DR71">
        <v>0.57181269681542535</v>
      </c>
      <c r="DS71">
        <v>0</v>
      </c>
      <c r="DT71">
        <v>0</v>
      </c>
      <c r="DU71">
        <v>0</v>
      </c>
      <c r="DV71">
        <v>0</v>
      </c>
      <c r="DW71">
        <v>1.252465305862301</v>
      </c>
      <c r="DX71">
        <v>3.3366095252707137</v>
      </c>
      <c r="DY71">
        <v>0.36093170276567593</v>
      </c>
      <c r="DZ71">
        <v>0.1275829916684211</v>
      </c>
      <c r="EA71">
        <v>0.65921843039465544</v>
      </c>
      <c r="EB71">
        <v>0.59138082625509081</v>
      </c>
      <c r="EC71">
        <v>0</v>
      </c>
      <c r="ED71">
        <v>0.96420989793621126</v>
      </c>
      <c r="EE71">
        <v>0.36647654416779896</v>
      </c>
      <c r="EF71">
        <v>0.67932244574486389</v>
      </c>
      <c r="EG71">
        <v>0.38858113841411945</v>
      </c>
      <c r="EH71">
        <v>0.53049419566101075</v>
      </c>
      <c r="EI71">
        <v>0.11507247746101516</v>
      </c>
      <c r="EJ71">
        <v>0</v>
      </c>
      <c r="EK71">
        <v>0</v>
      </c>
      <c r="EL71">
        <v>0.14864411200561886</v>
      </c>
      <c r="EM71">
        <v>4.2551766454353122E-2</v>
      </c>
      <c r="EN71">
        <v>6.8878294448167524E-2</v>
      </c>
      <c r="EO71">
        <v>0.15437277369023861</v>
      </c>
      <c r="EP71">
        <v>0.15792224216941494</v>
      </c>
      <c r="EQ71">
        <v>7.6603542975873365E-2</v>
      </c>
      <c r="ER71">
        <v>0.11919337599917249</v>
      </c>
      <c r="ES71">
        <v>0.26190223640467475</v>
      </c>
      <c r="ET71">
        <v>0.44605553424245908</v>
      </c>
      <c r="EU71">
        <v>0.8994634125245845</v>
      </c>
      <c r="EV71">
        <v>1.3185184451750969</v>
      </c>
      <c r="EW71">
        <v>0.17570907777305933</v>
      </c>
      <c r="EX71">
        <v>6.6668005973336983E-2</v>
      </c>
      <c r="EY71">
        <v>4.1331573742293334E-2</v>
      </c>
      <c r="EZ71">
        <v>9.0728274296157999E-2</v>
      </c>
      <c r="FA71">
        <v>3.7544742678760047E-2</v>
      </c>
      <c r="FB71">
        <v>4.5820928017397372E-2</v>
      </c>
      <c r="FC71">
        <v>4.9832525871504434E-2</v>
      </c>
      <c r="FD71">
        <v>6.3490186334490717E-2</v>
      </c>
      <c r="FE71">
        <v>0.16642202561319461</v>
      </c>
      <c r="FF71">
        <v>0.19874197240795585</v>
      </c>
      <c r="FG71">
        <v>0.17316573317990816</v>
      </c>
      <c r="FH71">
        <v>0.22723726314837983</v>
      </c>
      <c r="FI71">
        <v>0.13041437860218907</v>
      </c>
      <c r="FJ71">
        <v>0.24971037068842164</v>
      </c>
      <c r="FK71">
        <v>5.1558656727817703E-2</v>
      </c>
      <c r="FL71">
        <v>7.9993697780082557E-2</v>
      </c>
      <c r="FM71">
        <v>2.0804469230522002</v>
      </c>
      <c r="FN71">
        <v>3.1032587157816054</v>
      </c>
      <c r="FO71">
        <v>0.46710770260323431</v>
      </c>
      <c r="FP71">
        <v>0.14471626125927683</v>
      </c>
      <c r="FQ71">
        <v>0.19643932103075293</v>
      </c>
      <c r="FR71">
        <v>4.9792457477560281E-2</v>
      </c>
      <c r="FS71">
        <v>2.6799567623895376E-2</v>
      </c>
      <c r="FT71">
        <v>9.5805108314329212E-3</v>
      </c>
      <c r="FU71">
        <v>2.0954877767128982E-2</v>
      </c>
      <c r="FV71">
        <v>0.58485823287432626</v>
      </c>
      <c r="FW71">
        <v>1.6744982189836879</v>
      </c>
      <c r="FX71">
        <v>1.3065393299290089</v>
      </c>
      <c r="FY71">
        <v>0.25032145541470385</v>
      </c>
      <c r="FZ71">
        <v>0.10043737873082849</v>
      </c>
      <c r="GA71">
        <v>5.9030577756000055E-2</v>
      </c>
      <c r="GB71">
        <v>0.10338545156006235</v>
      </c>
      <c r="GC71">
        <v>3.3223101823020129E-2</v>
      </c>
      <c r="GD71">
        <v>5.1535083194750378E-3</v>
      </c>
      <c r="GE71">
        <v>9.3162054931025563E-3</v>
      </c>
      <c r="GF71">
        <v>0.10168407159768646</v>
      </c>
      <c r="GG71">
        <v>8.0670828669327399E-2</v>
      </c>
      <c r="GH71">
        <v>0</v>
      </c>
      <c r="GI71">
        <v>3.161104020073395E-2</v>
      </c>
      <c r="GJ71">
        <v>8.0610941734948025E-2</v>
      </c>
      <c r="GK71">
        <v>0.13257771870522256</v>
      </c>
      <c r="GL71">
        <v>0.37253462931651632</v>
      </c>
      <c r="GM71">
        <v>4.8300380859174E-2</v>
      </c>
      <c r="GN71">
        <v>6.6110242880283304E-2</v>
      </c>
      <c r="GO71">
        <v>0.40965703629487088</v>
      </c>
      <c r="GP71">
        <v>0.59039053850831202</v>
      </c>
      <c r="GQ71">
        <v>0.14224488850864483</v>
      </c>
      <c r="GR71">
        <v>3.4761109402882587E-2</v>
      </c>
      <c r="GS71">
        <v>2.1100014883945507E-2</v>
      </c>
      <c r="GT71">
        <v>1.8350049095377394E-2</v>
      </c>
      <c r="GU71">
        <v>1.2074350056942792E-3</v>
      </c>
      <c r="GV71">
        <v>0</v>
      </c>
      <c r="GW71">
        <v>0</v>
      </c>
      <c r="GX71">
        <v>2.0856372731901079E-2</v>
      </c>
      <c r="GY71">
        <v>0.46287646581626729</v>
      </c>
      <c r="GZ71">
        <v>0.76603910489021876</v>
      </c>
      <c r="HA71">
        <v>0.15943093651582843</v>
      </c>
      <c r="HB71">
        <v>0.15634515605832597</v>
      </c>
      <c r="HC71">
        <v>4.2858705105145445E-2</v>
      </c>
      <c r="HD71">
        <v>6.3313293703068846E-2</v>
      </c>
      <c r="HE71">
        <v>9.6483819660917375E-2</v>
      </c>
      <c r="HF71">
        <v>0.18776573306717748</v>
      </c>
      <c r="HG71">
        <v>0.10870947577312831</v>
      </c>
      <c r="HH71">
        <v>0.16376550283049904</v>
      </c>
      <c r="HI71">
        <v>1.7820833528079456E-2</v>
      </c>
      <c r="HJ71">
        <v>0</v>
      </c>
      <c r="HK71">
        <v>3.8311264075206659E-3</v>
      </c>
      <c r="HL71">
        <v>2.5434291749357489E-3</v>
      </c>
      <c r="HM71">
        <v>7.1832828092099524E-2</v>
      </c>
      <c r="HN71">
        <v>0.16388607064814417</v>
      </c>
      <c r="HO71">
        <v>3.0697668939000066E-2</v>
      </c>
      <c r="HP71">
        <v>0.24556541670898796</v>
      </c>
      <c r="HQ71">
        <v>1.2877164590405745</v>
      </c>
      <c r="HR71">
        <v>1.4719826025146583</v>
      </c>
      <c r="HS71">
        <v>0.25362496064515599</v>
      </c>
      <c r="HT71">
        <v>9.3575639272183736E-2</v>
      </c>
      <c r="HU71">
        <v>2.4854017928116354E-2</v>
      </c>
      <c r="HV71">
        <v>6.7786973827589237E-3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7.8327084751013513E-3</v>
      </c>
      <c r="IC71">
        <v>3.9668393768561884E-3</v>
      </c>
      <c r="ID71">
        <v>0</v>
      </c>
      <c r="IE71">
        <v>4.6085274016973883E-3</v>
      </c>
      <c r="IF71">
        <v>1.4226320817437015E-2</v>
      </c>
      <c r="IG71">
        <v>0.1242124295146895</v>
      </c>
      <c r="IH71">
        <v>0.2383791393222727</v>
      </c>
      <c r="II71">
        <v>0.28559477102593483</v>
      </c>
      <c r="IJ71">
        <v>0.40247994483592686</v>
      </c>
      <c r="IK71">
        <v>0.19953879712267131</v>
      </c>
      <c r="IL71">
        <v>6.5703313799395799E-2</v>
      </c>
      <c r="IM71">
        <v>3.2791824407858307E-2</v>
      </c>
      <c r="IN71">
        <v>2.5117615101310824E-2</v>
      </c>
      <c r="IO71">
        <v>1.4599792752659213E-2</v>
      </c>
      <c r="IP71">
        <v>2.8767654227497639E-2</v>
      </c>
      <c r="IQ71">
        <v>5.0287503669738647E-3</v>
      </c>
      <c r="IR71">
        <v>5.5112849532866605E-3</v>
      </c>
      <c r="IS71">
        <v>9.0761086563548171E-2</v>
      </c>
      <c r="IT71">
        <v>0.1943477846968148</v>
      </c>
      <c r="IU71">
        <v>3.2350520816547115E-2</v>
      </c>
      <c r="IV71">
        <v>2.2789988566016391E-2</v>
      </c>
      <c r="IW71">
        <v>1.7510449961378339E-2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5.5652254311703096E-3</v>
      </c>
      <c r="JD71">
        <v>1.0956032311130334E-2</v>
      </c>
      <c r="JE71">
        <v>4.0218233666922737E-3</v>
      </c>
      <c r="JF71">
        <v>2.6324864548983313E-4</v>
      </c>
      <c r="JG71">
        <v>1.5919595660659334E-2</v>
      </c>
      <c r="JH71">
        <v>1.8341800855879286E-2</v>
      </c>
      <c r="JI71">
        <v>2.29077196710956E-3</v>
      </c>
      <c r="JJ71">
        <v>0</v>
      </c>
      <c r="JK71">
        <v>2.1330847120980698E-2</v>
      </c>
      <c r="JL71">
        <v>5.7213400305079862E-2</v>
      </c>
      <c r="JM71">
        <v>0.30669974109342402</v>
      </c>
      <c r="JN71">
        <v>0.5149485130526551</v>
      </c>
      <c r="JO71" s="7">
        <v>0</v>
      </c>
      <c r="JP71">
        <v>1</v>
      </c>
      <c r="JQ71">
        <v>0</v>
      </c>
      <c r="JR71">
        <v>0</v>
      </c>
      <c r="JS71">
        <v>0</v>
      </c>
      <c r="JT71">
        <v>0</v>
      </c>
      <c r="JU71">
        <v>1</v>
      </c>
      <c r="JV71" s="4">
        <v>0</v>
      </c>
    </row>
    <row r="72" spans="1:282" x14ac:dyDescent="0.25">
      <c r="A72" s="19" t="s">
        <v>119</v>
      </c>
      <c r="B72" s="20">
        <v>7</v>
      </c>
      <c r="C72" s="21" t="s">
        <v>56</v>
      </c>
      <c r="D72" s="22" t="s">
        <v>58</v>
      </c>
      <c r="E72" s="21">
        <v>0</v>
      </c>
      <c r="F72" s="21">
        <v>0</v>
      </c>
      <c r="G72" s="21">
        <v>0.49337170241527423</v>
      </c>
      <c r="H72" s="21">
        <v>5.604426138541152</v>
      </c>
      <c r="I72" s="21">
        <v>3.0063194014142879E-2</v>
      </c>
      <c r="J72" s="21">
        <v>5.3313985610915542E-2</v>
      </c>
      <c r="K72" s="21">
        <v>5.1440270938620065E-3</v>
      </c>
      <c r="L72" s="21">
        <v>2.8175926898261972E-2</v>
      </c>
      <c r="M72" s="21">
        <v>9.5668802097014713E-2</v>
      </c>
      <c r="N72" s="21">
        <v>0.63517730967909647</v>
      </c>
      <c r="O72" s="21">
        <v>0.79229107138558308</v>
      </c>
      <c r="P72" s="21">
        <v>5.5708150461135046</v>
      </c>
      <c r="Q72" s="21">
        <v>3.649084021788302</v>
      </c>
      <c r="R72" s="21">
        <v>15.4215925040433</v>
      </c>
      <c r="S72" s="21">
        <v>4.82331142548637</v>
      </c>
      <c r="T72" s="21">
        <v>17.487675430349363</v>
      </c>
      <c r="U72" s="21">
        <v>26.482001859359389</v>
      </c>
      <c r="V72" s="21">
        <v>53.009153899194501</v>
      </c>
      <c r="W72" s="21">
        <v>4.9456470173181328</v>
      </c>
      <c r="X72" s="21">
        <v>0.27082408354852194</v>
      </c>
      <c r="Y72" s="21">
        <v>5.4457693549874737E-2</v>
      </c>
      <c r="Z72" s="21">
        <v>0</v>
      </c>
      <c r="AA72" s="21">
        <v>0</v>
      </c>
      <c r="AB72" s="21">
        <v>0</v>
      </c>
      <c r="AC72" s="21">
        <v>2.1201209031772095</v>
      </c>
      <c r="AD72" s="21">
        <v>8.8064238831770201</v>
      </c>
      <c r="AE72" s="21">
        <v>0.99323116690843394</v>
      </c>
      <c r="AF72" s="21">
        <v>2.195119356361654</v>
      </c>
      <c r="AG72" s="21">
        <v>0</v>
      </c>
      <c r="AH72" s="21">
        <v>0</v>
      </c>
      <c r="AI72" s="21">
        <v>2.6811516435792075</v>
      </c>
      <c r="AJ72" s="21">
        <v>2.9611689771898879</v>
      </c>
      <c r="AK72" s="21">
        <v>0.39934272163918877</v>
      </c>
      <c r="AL72" s="21">
        <v>0.44754803694622469</v>
      </c>
      <c r="AM72" s="21">
        <v>25.600023359975907</v>
      </c>
      <c r="AN72" s="21">
        <v>100</v>
      </c>
      <c r="AO72" s="21">
        <v>4.1418457496472705</v>
      </c>
      <c r="AP72" s="21">
        <v>1.2654484543386977</v>
      </c>
      <c r="AQ72" s="21">
        <v>4.5254487174527265</v>
      </c>
      <c r="AR72" s="21">
        <v>13.43228377611304</v>
      </c>
      <c r="AS72" s="21">
        <v>1.5838199548474192</v>
      </c>
      <c r="AT72" s="21">
        <v>3.1227969165212026</v>
      </c>
      <c r="AU72" s="21">
        <v>1.4890965978701058</v>
      </c>
      <c r="AV72" s="21">
        <v>2.8940091616428396</v>
      </c>
      <c r="AW72" s="21">
        <v>1.506535471627745</v>
      </c>
      <c r="AX72" s="21">
        <v>4.5705257942762243</v>
      </c>
      <c r="AY72" s="21">
        <v>0.24785385757816875</v>
      </c>
      <c r="AZ72" s="21">
        <v>0</v>
      </c>
      <c r="BA72" s="21">
        <v>0</v>
      </c>
      <c r="BB72" s="21">
        <v>0</v>
      </c>
      <c r="BC72" s="21">
        <v>0</v>
      </c>
      <c r="BD72" s="21">
        <v>0</v>
      </c>
      <c r="BE72" s="21">
        <v>2.1816908378183517</v>
      </c>
      <c r="BF72" s="21">
        <v>6.4785987432543104</v>
      </c>
      <c r="BG72" s="21">
        <v>0.36711022870315518</v>
      </c>
      <c r="BH72" s="21">
        <v>0</v>
      </c>
      <c r="BI72" s="21">
        <v>0.27997227264728569</v>
      </c>
      <c r="BJ72" s="21">
        <v>0.17137001029560398</v>
      </c>
      <c r="BK72" s="21">
        <v>1.3552988909767161</v>
      </c>
      <c r="BL72" s="21">
        <v>4.1383857368064838</v>
      </c>
      <c r="BM72" s="21">
        <v>0</v>
      </c>
      <c r="BN72" s="21">
        <v>0</v>
      </c>
      <c r="BO72" s="21">
        <v>8.187722683919068</v>
      </c>
      <c r="BP72" s="21">
        <v>33.124932858982987</v>
      </c>
      <c r="BQ72" s="21">
        <v>6.2136960665668379</v>
      </c>
      <c r="BR72" s="21">
        <v>14.083003507663747</v>
      </c>
      <c r="BS72" s="21">
        <v>5.4866720102361759</v>
      </c>
      <c r="BT72" s="21">
        <v>12.307910629891831</v>
      </c>
      <c r="BU72" s="21">
        <v>0.6590702647534542</v>
      </c>
      <c r="BV72" s="21">
        <v>0</v>
      </c>
      <c r="BW72" s="21">
        <v>4.5905281982995101E-2</v>
      </c>
      <c r="BX72" s="21">
        <v>0.24583529003554602</v>
      </c>
      <c r="BY72" s="21">
        <v>0.77070858929239716</v>
      </c>
      <c r="BZ72" s="21">
        <v>1.9881294372553879</v>
      </c>
      <c r="CA72" s="21">
        <v>1.9832927378071862E-2</v>
      </c>
      <c r="CB72" s="21">
        <v>0.55132084176730523</v>
      </c>
      <c r="CC72" s="21">
        <v>0.606105878789437</v>
      </c>
      <c r="CD72" s="21">
        <v>0.70055817256896691</v>
      </c>
      <c r="CE72" s="21">
        <v>0.28177821055262375</v>
      </c>
      <c r="CF72" s="21">
        <v>0.70554077198550558</v>
      </c>
      <c r="CG72" s="21">
        <v>15.861688544002662</v>
      </c>
      <c r="CH72" s="21">
        <v>64.586002226690297</v>
      </c>
      <c r="CI72" s="21">
        <v>3.8803878555067368</v>
      </c>
      <c r="CJ72" s="21">
        <v>0.49991473146848003</v>
      </c>
      <c r="CK72" s="21">
        <v>5.4288507981218988E-2</v>
      </c>
      <c r="CL72" s="21">
        <v>0.19912007029952764</v>
      </c>
      <c r="CM72" s="21">
        <v>0.1276525761705169</v>
      </c>
      <c r="CN72" s="21">
        <v>0.57825925918685439</v>
      </c>
      <c r="CO72" s="21">
        <v>0.23829891683357049</v>
      </c>
      <c r="CP72" s="21">
        <v>0.97521442661318591</v>
      </c>
      <c r="CQ72" s="21">
        <v>0</v>
      </c>
      <c r="CR72" s="21">
        <v>0.10495825123575694</v>
      </c>
      <c r="CS72" s="21">
        <v>0</v>
      </c>
      <c r="CT72" s="21">
        <v>5.2871215094975416E-2</v>
      </c>
      <c r="CU72" s="21">
        <v>0.12055646968666875</v>
      </c>
      <c r="CV72" s="21">
        <v>0.18355493111740831</v>
      </c>
      <c r="CW72" s="21">
        <v>8.7860347839861325E-2</v>
      </c>
      <c r="CX72" s="21">
        <v>0.1589607927030694</v>
      </c>
      <c r="CY72" s="21">
        <v>2.080805714616488</v>
      </c>
      <c r="CZ72" s="21">
        <v>9.9289001335257616</v>
      </c>
      <c r="DA72" s="21">
        <v>0.80903371129130763</v>
      </c>
      <c r="DB72" s="21">
        <v>0.68729040398531549</v>
      </c>
      <c r="DC72" s="21">
        <v>0.11020955574417381</v>
      </c>
      <c r="DD72" s="21">
        <v>0.23767172623006208</v>
      </c>
      <c r="DE72" s="21">
        <v>0.86191583000916161</v>
      </c>
      <c r="DF72" s="21">
        <v>3.2497854813068221</v>
      </c>
      <c r="DG72" s="21">
        <v>0.36983721384555263</v>
      </c>
      <c r="DH72" s="21">
        <v>0.19378145768995103</v>
      </c>
      <c r="DI72" s="21">
        <v>0.71144720400159756</v>
      </c>
      <c r="DJ72" s="21">
        <v>1.851671972330907</v>
      </c>
      <c r="DK72" s="21">
        <v>0</v>
      </c>
      <c r="DL72" s="21">
        <v>0</v>
      </c>
      <c r="DM72" s="21">
        <v>8.0647735591678427E-2</v>
      </c>
      <c r="DN72" s="21">
        <v>1.8186289806196272</v>
      </c>
      <c r="DO72" s="21">
        <v>0.21950769121421673</v>
      </c>
      <c r="DP72" s="21">
        <v>0.27354694106140187</v>
      </c>
      <c r="DQ72" s="21">
        <v>0.19005533793808557</v>
      </c>
      <c r="DR72" s="21">
        <v>0.41169579467161044</v>
      </c>
      <c r="DS72" s="21">
        <v>0</v>
      </c>
      <c r="DT72" s="21">
        <v>0</v>
      </c>
      <c r="DU72" s="21">
        <v>0</v>
      </c>
      <c r="DV72" s="21">
        <v>0</v>
      </c>
      <c r="DW72" s="21">
        <v>0.91010024699616154</v>
      </c>
      <c r="DX72" s="21">
        <v>3.6339175247085627</v>
      </c>
      <c r="DY72" s="21">
        <v>0.33389797204270255</v>
      </c>
      <c r="DZ72" s="21">
        <v>0.12116713437720392</v>
      </c>
      <c r="EA72" s="21">
        <v>0.36329274637005599</v>
      </c>
      <c r="EB72" s="21">
        <v>0.41736058155456968</v>
      </c>
      <c r="EC72" s="21">
        <v>0</v>
      </c>
      <c r="ED72" s="21">
        <v>0.70465998742479852</v>
      </c>
      <c r="EE72" s="21">
        <v>0.24520606817602497</v>
      </c>
      <c r="EF72" s="21">
        <v>0.68428758405342571</v>
      </c>
      <c r="EG72" s="21">
        <v>0.22967894464823002</v>
      </c>
      <c r="EH72" s="21">
        <v>0.44591294965632983</v>
      </c>
      <c r="EI72" s="21">
        <v>0</v>
      </c>
      <c r="EJ72" s="21">
        <v>0</v>
      </c>
      <c r="EK72" s="21">
        <v>0</v>
      </c>
      <c r="EL72" s="21">
        <v>2.9861327596370769E-2</v>
      </c>
      <c r="EM72" s="21">
        <v>0</v>
      </c>
      <c r="EN72" s="21">
        <v>2.5941520702603547E-2</v>
      </c>
      <c r="EO72" s="21">
        <v>0.10682448508165188</v>
      </c>
      <c r="EP72" s="21">
        <v>0.17514903043594623</v>
      </c>
      <c r="EQ72" s="21">
        <v>4.6360312865390135E-2</v>
      </c>
      <c r="ER72" s="21">
        <v>9.2129751256509948E-2</v>
      </c>
      <c r="ES72" s="21">
        <v>0.16510529331343651</v>
      </c>
      <c r="ET72" s="21">
        <v>0.42579286941913919</v>
      </c>
      <c r="EU72" s="21">
        <v>0.52844206203218425</v>
      </c>
      <c r="EV72" s="21">
        <v>1.1103764723785383</v>
      </c>
      <c r="EW72" s="21">
        <v>0.13344203366922355</v>
      </c>
      <c r="EX72" s="21">
        <v>5.8427030293943881E-2</v>
      </c>
      <c r="EY72" s="21">
        <v>3.7211181925290861E-2</v>
      </c>
      <c r="EZ72" s="21">
        <v>0.11280906119682999</v>
      </c>
      <c r="FA72" s="21">
        <v>2.1155946526416468E-2</v>
      </c>
      <c r="FB72" s="21">
        <v>3.6109456163309239E-2</v>
      </c>
      <c r="FC72" s="21">
        <v>1.3335837713624631E-2</v>
      </c>
      <c r="FD72" s="21">
        <v>5.8481723668374973E-2</v>
      </c>
      <c r="FE72" s="21">
        <v>6.5902997144443698E-2</v>
      </c>
      <c r="FF72" s="21">
        <v>0.12873024917394754</v>
      </c>
      <c r="FG72" s="21">
        <v>8.923680425590487E-2</v>
      </c>
      <c r="FH72" s="21">
        <v>0.17790763688834482</v>
      </c>
      <c r="FI72" s="21">
        <v>6.9405701257319583E-2</v>
      </c>
      <c r="FJ72" s="21">
        <v>0.16398653668591859</v>
      </c>
      <c r="FK72" s="21">
        <v>3.7917601597827463E-2</v>
      </c>
      <c r="FL72" s="21">
        <v>4.8147843174763574E-2</v>
      </c>
      <c r="FM72" s="21">
        <v>1.2643936368923514</v>
      </c>
      <c r="FN72" s="21">
        <v>2.6975300715275066</v>
      </c>
      <c r="FO72" s="21">
        <v>0.40118270006965001</v>
      </c>
      <c r="FP72" s="21">
        <v>0.10647776112809221</v>
      </c>
      <c r="FQ72" s="21">
        <v>0.16764254997376016</v>
      </c>
      <c r="FR72" s="21">
        <v>4.3616892081577791E-2</v>
      </c>
      <c r="FS72" s="21">
        <v>1.7447866449842631E-2</v>
      </c>
      <c r="FT72" s="21">
        <v>3.290637359218717E-2</v>
      </c>
      <c r="FU72" s="21">
        <v>1.4613370830326034E-2</v>
      </c>
      <c r="FV72" s="21">
        <v>0.3321904804313221</v>
      </c>
      <c r="FW72" s="21">
        <v>1.0810002240588468</v>
      </c>
      <c r="FX72" s="21">
        <v>0.9722097929735023</v>
      </c>
      <c r="FY72" s="21">
        <v>0.15530462999917544</v>
      </c>
      <c r="FZ72" s="21">
        <v>9.3533357073952925E-2</v>
      </c>
      <c r="GA72" s="21">
        <v>4.0062880208438664E-2</v>
      </c>
      <c r="GB72" s="21">
        <v>0.12096661245337116</v>
      </c>
      <c r="GC72" s="21">
        <v>1.337969251291808E-2</v>
      </c>
      <c r="GD72" s="21">
        <v>6.84461847183504E-3</v>
      </c>
      <c r="GE72" s="21">
        <v>0</v>
      </c>
      <c r="GF72" s="21">
        <v>5.9726910985233195E-2</v>
      </c>
      <c r="GG72" s="21">
        <v>6.7982363753073677E-2</v>
      </c>
      <c r="GH72" s="21">
        <v>3.3432031811484082E-3</v>
      </c>
      <c r="GI72" s="21">
        <v>1.1961110308207323E-2</v>
      </c>
      <c r="GJ72" s="21">
        <v>6.5029572734519495E-2</v>
      </c>
      <c r="GK72" s="21">
        <v>5.9391530929870741E-2</v>
      </c>
      <c r="GL72" s="21">
        <v>0.29543240476418048</v>
      </c>
      <c r="GM72" s="21">
        <v>4.3879341359277138E-2</v>
      </c>
      <c r="GN72" s="21">
        <v>7.4742596114382484E-2</v>
      </c>
      <c r="GO72" s="21">
        <v>0.38504398251084976</v>
      </c>
      <c r="GP72" s="21">
        <v>0.5729095035507431</v>
      </c>
      <c r="GQ72" s="21">
        <v>0.10468178216200918</v>
      </c>
      <c r="GR72" s="21">
        <v>3.4749465513416296E-2</v>
      </c>
      <c r="GS72" s="21">
        <v>2.7587732344167754E-3</v>
      </c>
      <c r="GT72" s="21">
        <v>7.881388436960908E-3</v>
      </c>
      <c r="GU72" s="21">
        <v>0</v>
      </c>
      <c r="GV72" s="21">
        <v>0</v>
      </c>
      <c r="GW72" s="21">
        <v>0</v>
      </c>
      <c r="GX72" s="21">
        <v>1.4190820447535104E-2</v>
      </c>
      <c r="GY72" s="21">
        <v>0.23469191173229381</v>
      </c>
      <c r="GZ72" s="21">
        <v>0.62092251733338544</v>
      </c>
      <c r="HA72" s="21">
        <v>0.10569446462294466</v>
      </c>
      <c r="HB72" s="21">
        <v>0.13045433903409651</v>
      </c>
      <c r="HC72" s="21">
        <v>2.934493914226264E-2</v>
      </c>
      <c r="HD72" s="21">
        <v>6.4470616061658825E-2</v>
      </c>
      <c r="HE72" s="21">
        <v>4.3600785988389443E-2</v>
      </c>
      <c r="HF72" s="21">
        <v>0.10139080765137945</v>
      </c>
      <c r="HG72" s="21">
        <v>3.9501808647782855E-2</v>
      </c>
      <c r="HH72" s="21">
        <v>6.2430954429781166E-2</v>
      </c>
      <c r="HI72" s="21">
        <v>3.923658298052933E-3</v>
      </c>
      <c r="HJ72" s="21">
        <v>0</v>
      </c>
      <c r="HK72" s="21">
        <v>2.8674474896256798E-3</v>
      </c>
      <c r="HL72" s="21">
        <v>4.8144600556906912E-3</v>
      </c>
      <c r="HM72" s="21">
        <v>5.5643480246235132E-2</v>
      </c>
      <c r="HN72" s="21">
        <v>0.20850590374038475</v>
      </c>
      <c r="HO72" s="21">
        <v>3.029991718310316E-2</v>
      </c>
      <c r="HP72" s="21">
        <v>0.10634366361308817</v>
      </c>
      <c r="HQ72" s="21">
        <v>0.68796253042792965</v>
      </c>
      <c r="HR72" s="21">
        <v>1.0401658444932922</v>
      </c>
      <c r="HS72" s="21">
        <v>0.17800974793544794</v>
      </c>
      <c r="HT72" s="21">
        <v>7.1574637301349039E-2</v>
      </c>
      <c r="HU72" s="21">
        <v>1.5538930432083846E-2</v>
      </c>
      <c r="HV72" s="21">
        <v>0</v>
      </c>
      <c r="HW72" s="21">
        <v>0</v>
      </c>
      <c r="HX72" s="21">
        <v>0</v>
      </c>
      <c r="HY72" s="21">
        <v>0</v>
      </c>
      <c r="HZ72" s="21">
        <v>0</v>
      </c>
      <c r="IA72" s="21">
        <v>6.1551917346865034E-3</v>
      </c>
      <c r="IB72" s="21">
        <v>1.1391752379109594E-2</v>
      </c>
      <c r="IC72" s="21">
        <v>4.4489401530929075E-3</v>
      </c>
      <c r="ID72" s="21">
        <v>0</v>
      </c>
      <c r="IE72" s="21">
        <v>0</v>
      </c>
      <c r="IF72" s="21">
        <v>3.2084916126035784E-2</v>
      </c>
      <c r="IG72" s="21">
        <v>5.6237243069450479E-2</v>
      </c>
      <c r="IH72" s="21">
        <v>0.22411281037110012</v>
      </c>
      <c r="II72" s="21">
        <v>0.1276233019413649</v>
      </c>
      <c r="IJ72" s="21">
        <v>0.25673421385714318</v>
      </c>
      <c r="IK72" s="21">
        <v>8.7928778085873252E-2</v>
      </c>
      <c r="IL72" s="21">
        <v>0</v>
      </c>
      <c r="IM72" s="21">
        <v>2.8996487943839903E-3</v>
      </c>
      <c r="IN72" s="21">
        <v>1.8296541132363127E-2</v>
      </c>
      <c r="IO72" s="21">
        <v>9.4010281613793063E-3</v>
      </c>
      <c r="IP72" s="21">
        <v>7.0771645252534252E-2</v>
      </c>
      <c r="IQ72" s="21">
        <v>1.7908351351479772E-2</v>
      </c>
      <c r="IR72" s="21">
        <v>0</v>
      </c>
      <c r="IS72" s="21">
        <v>2.2074430850299798E-2</v>
      </c>
      <c r="IT72" s="21">
        <v>0.12709060813187942</v>
      </c>
      <c r="IU72" s="21">
        <v>1.6948831472743616E-2</v>
      </c>
      <c r="IV72" s="21">
        <v>1.2104017027196526E-2</v>
      </c>
      <c r="IW72" s="21">
        <v>6.9270689419741113E-3</v>
      </c>
      <c r="IX72" s="21">
        <v>0</v>
      </c>
      <c r="IY72" s="21">
        <v>0</v>
      </c>
      <c r="IZ72" s="21">
        <v>0</v>
      </c>
      <c r="JA72" s="21">
        <v>0</v>
      </c>
      <c r="JB72" s="21">
        <v>0</v>
      </c>
      <c r="JC72" s="21">
        <v>0</v>
      </c>
      <c r="JD72" s="21">
        <v>1.2787655438020167E-2</v>
      </c>
      <c r="JE72" s="21">
        <v>1.7239752205817148E-3</v>
      </c>
      <c r="JF72" s="21">
        <v>0</v>
      </c>
      <c r="JG72" s="21">
        <v>7.5922772664896495E-3</v>
      </c>
      <c r="JH72" s="21">
        <v>9.7231687366808942E-3</v>
      </c>
      <c r="JI72" s="21">
        <v>0</v>
      </c>
      <c r="JJ72" s="21">
        <v>0</v>
      </c>
      <c r="JK72" s="21">
        <v>4.559305486552103E-4</v>
      </c>
      <c r="JL72" s="21">
        <v>4.8539421383999901E-2</v>
      </c>
      <c r="JM72" s="21">
        <v>7.2745601298496845E-2</v>
      </c>
      <c r="JN72" s="21">
        <v>0.25290774508775282</v>
      </c>
      <c r="JO72" s="20">
        <v>0</v>
      </c>
      <c r="JP72" s="21">
        <v>1</v>
      </c>
      <c r="JQ72" s="21">
        <v>0</v>
      </c>
      <c r="JR72" s="21">
        <v>0</v>
      </c>
      <c r="JS72" s="21">
        <v>0</v>
      </c>
      <c r="JT72" s="21">
        <v>0</v>
      </c>
      <c r="JU72" s="21">
        <v>1</v>
      </c>
      <c r="JV72" s="24">
        <v>0</v>
      </c>
    </row>
    <row r="73" spans="1:282" x14ac:dyDescent="0.25">
      <c r="A73" s="10" t="s">
        <v>120</v>
      </c>
      <c r="B73" s="7">
        <v>7</v>
      </c>
      <c r="C73" t="s">
        <v>57</v>
      </c>
      <c r="D73" s="4">
        <v>12</v>
      </c>
      <c r="E73">
        <v>0</v>
      </c>
      <c r="F73">
        <v>0</v>
      </c>
      <c r="G73">
        <v>3.0822714846836958</v>
      </c>
      <c r="H73">
        <v>16.705929315534377</v>
      </c>
      <c r="I73">
        <v>0</v>
      </c>
      <c r="J73">
        <v>7.7146094141725935E-2</v>
      </c>
      <c r="K73">
        <v>0</v>
      </c>
      <c r="L73">
        <v>0.15442893120194723</v>
      </c>
      <c r="M73">
        <v>0</v>
      </c>
      <c r="N73">
        <v>0</v>
      </c>
      <c r="O73">
        <v>0.17817295840153313</v>
      </c>
      <c r="P73">
        <v>0</v>
      </c>
      <c r="Q73">
        <v>0</v>
      </c>
      <c r="R73">
        <v>10.361789951732117</v>
      </c>
      <c r="S73">
        <v>9.371463095259438</v>
      </c>
      <c r="T73">
        <v>3.3781426954285321</v>
      </c>
      <c r="U73">
        <v>0</v>
      </c>
      <c r="V73">
        <v>141.24997844855056</v>
      </c>
      <c r="W73">
        <v>15.63766047713402</v>
      </c>
      <c r="X73">
        <v>0.72562535237269654</v>
      </c>
      <c r="Y73">
        <v>0.15910403794342143</v>
      </c>
      <c r="Z73">
        <v>0</v>
      </c>
      <c r="AA73">
        <v>0</v>
      </c>
      <c r="AB73">
        <v>0</v>
      </c>
      <c r="AC73">
        <v>2.5202046238764444</v>
      </c>
      <c r="AD73">
        <v>6.6099200893981909</v>
      </c>
      <c r="AE73">
        <v>3.1890454727827726</v>
      </c>
      <c r="AF73">
        <v>7.7971787175602243</v>
      </c>
      <c r="AG73">
        <v>0</v>
      </c>
      <c r="AH73">
        <v>0</v>
      </c>
      <c r="AI73">
        <v>5.5196679203469419</v>
      </c>
      <c r="AJ73">
        <v>1.8679834052183379</v>
      </c>
      <c r="AK73">
        <v>1.5357872864076172</v>
      </c>
      <c r="AL73">
        <v>1.262802279862574</v>
      </c>
      <c r="AM73">
        <v>44.193684982787858</v>
      </c>
      <c r="AN73">
        <v>100</v>
      </c>
      <c r="AO73">
        <v>5.0930056532950347</v>
      </c>
      <c r="AP73">
        <v>2.503362081896058</v>
      </c>
      <c r="AQ73">
        <v>7.2733841302171651</v>
      </c>
      <c r="AR73">
        <v>16.763463709523368</v>
      </c>
      <c r="AS73">
        <v>4.2440850544120066</v>
      </c>
      <c r="AT73">
        <v>8.9638072353303979</v>
      </c>
      <c r="AU73">
        <v>4.5244621429412488</v>
      </c>
      <c r="AV73">
        <v>7.3262091756938785</v>
      </c>
      <c r="AW73">
        <v>4.0960981630800219</v>
      </c>
      <c r="AX73">
        <v>8.8687798574421581</v>
      </c>
      <c r="AY73">
        <v>0.37489183025361905</v>
      </c>
      <c r="AZ73">
        <v>0</v>
      </c>
      <c r="BA73">
        <v>0</v>
      </c>
      <c r="BB73">
        <v>0.62596890314199483</v>
      </c>
      <c r="BC73">
        <v>0.86151657277855342</v>
      </c>
      <c r="BD73">
        <v>0.65681854032940501</v>
      </c>
      <c r="BE73">
        <v>5.244101898716699</v>
      </c>
      <c r="BF73">
        <v>12.8697044884766</v>
      </c>
      <c r="BG73">
        <v>3.0243220748895792</v>
      </c>
      <c r="BH73">
        <v>5.0586378116043313</v>
      </c>
      <c r="BI73">
        <v>2.6787721865440903</v>
      </c>
      <c r="BJ73">
        <v>1.6709498969416392</v>
      </c>
      <c r="BK73">
        <v>3.5549013728608152</v>
      </c>
      <c r="BL73">
        <v>7.3888888662655416</v>
      </c>
      <c r="BM73">
        <v>0</v>
      </c>
      <c r="BN73">
        <v>0</v>
      </c>
      <c r="BO73">
        <v>15.852241025612061</v>
      </c>
      <c r="BP73">
        <v>45.138760626941533</v>
      </c>
      <c r="BQ73">
        <v>10.405931857662367</v>
      </c>
      <c r="BR73">
        <v>18.087746511355284</v>
      </c>
      <c r="BS73">
        <v>6.5324246138233644</v>
      </c>
      <c r="BT73">
        <v>10.883575321238975</v>
      </c>
      <c r="BU73">
        <v>0.69162489802167648</v>
      </c>
      <c r="BV73">
        <v>0.24287757337385507</v>
      </c>
      <c r="BW73">
        <v>0.8781255995888706</v>
      </c>
      <c r="BX73">
        <v>2.1565362804643011</v>
      </c>
      <c r="BY73">
        <v>2.718694775870182</v>
      </c>
      <c r="BZ73">
        <v>5.7964082910143988</v>
      </c>
      <c r="CA73">
        <v>1.0114313427022426</v>
      </c>
      <c r="CB73">
        <v>2.9547897386189041</v>
      </c>
      <c r="CC73">
        <v>2.2855278085919055</v>
      </c>
      <c r="CD73">
        <v>2.6652258888741143</v>
      </c>
      <c r="CE73">
        <v>1.9803671085886549</v>
      </c>
      <c r="CF73">
        <v>4.6024743880068781</v>
      </c>
      <c r="CG73">
        <v>58.542153503447231</v>
      </c>
      <c r="CH73">
        <v>175.51633571779234</v>
      </c>
      <c r="CI73">
        <v>10.67414321574822</v>
      </c>
      <c r="CJ73">
        <v>1.48537059393957</v>
      </c>
      <c r="CK73">
        <v>0</v>
      </c>
      <c r="CL73">
        <v>0</v>
      </c>
      <c r="CM73">
        <v>1.6030120535704826</v>
      </c>
      <c r="CN73">
        <v>5.0293738638148726</v>
      </c>
      <c r="CO73">
        <v>1.0644879948183374</v>
      </c>
      <c r="CP73">
        <v>2.3705264431994895</v>
      </c>
      <c r="CQ73">
        <v>0.15684687416957124</v>
      </c>
      <c r="CR73">
        <v>0.95931291085832082</v>
      </c>
      <c r="CS73">
        <v>0.72511446342881325</v>
      </c>
      <c r="CT73">
        <v>2.2170844377095578</v>
      </c>
      <c r="CU73">
        <v>1.6344095355920796</v>
      </c>
      <c r="CV73">
        <v>2.357370346120538</v>
      </c>
      <c r="CW73">
        <v>1.6229780035182499</v>
      </c>
      <c r="CX73">
        <v>2.5661505153586579</v>
      </c>
      <c r="CY73">
        <v>27.423540254236716</v>
      </c>
      <c r="CZ73">
        <v>92.525976667199771</v>
      </c>
      <c r="DA73">
        <v>7.9967711141212279</v>
      </c>
      <c r="DB73">
        <v>4.9519159081057342</v>
      </c>
      <c r="DC73">
        <v>0.74279371084693091</v>
      </c>
      <c r="DD73">
        <v>1.0593096987855453</v>
      </c>
      <c r="DE73">
        <v>2.514102027012965</v>
      </c>
      <c r="DF73">
        <v>6.6335728300929624</v>
      </c>
      <c r="DG73">
        <v>1.3117852294542469</v>
      </c>
      <c r="DH73">
        <v>1.3488789495482929</v>
      </c>
      <c r="DI73">
        <v>1.169897364855363</v>
      </c>
      <c r="DJ73">
        <v>2.2528964846237711</v>
      </c>
      <c r="DK73">
        <v>0</v>
      </c>
      <c r="DL73">
        <v>0</v>
      </c>
      <c r="DM73">
        <v>0.26538542262543352</v>
      </c>
      <c r="DN73">
        <v>2.1656552687472668</v>
      </c>
      <c r="DO73">
        <v>1.1446794133382825</v>
      </c>
      <c r="DP73">
        <v>2.0679099079290846</v>
      </c>
      <c r="DQ73">
        <v>0.92757745068894892</v>
      </c>
      <c r="DR73">
        <v>1.7068687908197706</v>
      </c>
      <c r="DS73">
        <v>0</v>
      </c>
      <c r="DT73">
        <v>0</v>
      </c>
      <c r="DU73">
        <v>0</v>
      </c>
      <c r="DV73">
        <v>0.31445894115226625</v>
      </c>
      <c r="DW73">
        <v>2.9212041955546932</v>
      </c>
      <c r="DX73">
        <v>8.1150997913035816</v>
      </c>
      <c r="DY73">
        <v>1.0808249430728993</v>
      </c>
      <c r="DZ73">
        <v>1.0270408104491899</v>
      </c>
      <c r="EA73">
        <v>0.24735421313907538</v>
      </c>
      <c r="EB73">
        <v>0.57210548011334039</v>
      </c>
      <c r="EC73">
        <v>0.3167693832597141</v>
      </c>
      <c r="ED73">
        <v>1.9124493263337394</v>
      </c>
      <c r="EE73">
        <v>1.2424242714052551</v>
      </c>
      <c r="EF73">
        <v>2.1083973493862684</v>
      </c>
      <c r="EG73">
        <v>2.4450969727734799</v>
      </c>
      <c r="EH73">
        <v>4.7093225641712211</v>
      </c>
      <c r="EI73">
        <v>0.51946441485909889</v>
      </c>
      <c r="EJ73">
        <v>0</v>
      </c>
      <c r="EK73">
        <v>0</v>
      </c>
      <c r="EL73">
        <v>1.0525074808930774</v>
      </c>
      <c r="EM73">
        <v>8.4937302003713758E-2</v>
      </c>
      <c r="EN73">
        <v>0.16929154046041114</v>
      </c>
      <c r="EO73">
        <v>0.1634053890402801</v>
      </c>
      <c r="EP73">
        <v>0.36151109089717254</v>
      </c>
      <c r="EQ73">
        <v>1.0096258929448259</v>
      </c>
      <c r="ER73">
        <v>2.3780409716575064</v>
      </c>
      <c r="ES73">
        <v>0.97930856497096652</v>
      </c>
      <c r="ET73">
        <v>1.4916764313649082</v>
      </c>
      <c r="EU73">
        <v>2.1590801114078251</v>
      </c>
      <c r="EV73">
        <v>3.6405554630442225</v>
      </c>
      <c r="EW73">
        <v>0.59094135460667974</v>
      </c>
      <c r="EX73">
        <v>0.40386479797723968</v>
      </c>
      <c r="EY73">
        <v>0.49726880419370173</v>
      </c>
      <c r="EZ73">
        <v>1.1394544415886965</v>
      </c>
      <c r="FA73">
        <v>0.1861333830139546</v>
      </c>
      <c r="FB73">
        <v>0.23949462300892704</v>
      </c>
      <c r="FC73">
        <v>0.22183695260002995</v>
      </c>
      <c r="FD73">
        <v>0.25962957980448431</v>
      </c>
      <c r="FE73">
        <v>0.26484826968621566</v>
      </c>
      <c r="FF73">
        <v>0.29481965804692201</v>
      </c>
      <c r="FG73">
        <v>0.17527516509431335</v>
      </c>
      <c r="FH73">
        <v>0.26533312373404522</v>
      </c>
      <c r="FI73">
        <v>0.66025093953888236</v>
      </c>
      <c r="FJ73">
        <v>1.6120779638185829</v>
      </c>
      <c r="FK73">
        <v>0.25375601905619399</v>
      </c>
      <c r="FL73">
        <v>0.1310337001837785</v>
      </c>
      <c r="FM73">
        <v>4.1380130912905724</v>
      </c>
      <c r="FN73">
        <v>6.5650367314581066</v>
      </c>
      <c r="FO73">
        <v>0.9522026848730003</v>
      </c>
      <c r="FP73">
        <v>0.34571428808241395</v>
      </c>
      <c r="FQ73">
        <v>0.36669558551472614</v>
      </c>
      <c r="FR73">
        <v>0.11430941626305903</v>
      </c>
      <c r="FS73">
        <v>0.42868363953970917</v>
      </c>
      <c r="FT73">
        <v>1.2075630577757341</v>
      </c>
      <c r="FU73">
        <v>0.62049626525416846</v>
      </c>
      <c r="FV73">
        <v>1.3030769479714346</v>
      </c>
      <c r="FW73">
        <v>1.8866132954975887</v>
      </c>
      <c r="FX73">
        <v>1.5665374166618165</v>
      </c>
      <c r="FY73">
        <v>0.30482264059667735</v>
      </c>
      <c r="FZ73">
        <v>0.20815928114953253</v>
      </c>
      <c r="GA73">
        <v>0.20911889140396617</v>
      </c>
      <c r="GB73">
        <v>0.55119931368452257</v>
      </c>
      <c r="GC73">
        <v>8.2452654626075081E-2</v>
      </c>
      <c r="GD73">
        <v>4.3785240577652776E-2</v>
      </c>
      <c r="GE73">
        <v>7.7120607241924002E-2</v>
      </c>
      <c r="GF73">
        <v>0.31253712069905815</v>
      </c>
      <c r="GG73">
        <v>0.15653896737758261</v>
      </c>
      <c r="GH73">
        <v>3.6017285024354091E-2</v>
      </c>
      <c r="GI73">
        <v>7.1387775818022609E-2</v>
      </c>
      <c r="GJ73">
        <v>0.12233089158278421</v>
      </c>
      <c r="GK73">
        <v>1.8007353867110556</v>
      </c>
      <c r="GL73">
        <v>5.8901439364577408</v>
      </c>
      <c r="GM73">
        <v>0.87700989728541934</v>
      </c>
      <c r="GN73">
        <v>0.35133868181937888</v>
      </c>
      <c r="GO73">
        <v>1.0300836956743475</v>
      </c>
      <c r="GP73">
        <v>1.2079592716434435</v>
      </c>
      <c r="GQ73">
        <v>0.25098964678825531</v>
      </c>
      <c r="GR73">
        <v>0.14317190517176431</v>
      </c>
      <c r="GS73">
        <v>4.6484033466925409E-2</v>
      </c>
      <c r="GT73">
        <v>2.9409278162994091E-2</v>
      </c>
      <c r="GU73">
        <v>8.6717377780466759E-2</v>
      </c>
      <c r="GV73">
        <v>0.32561032449120225</v>
      </c>
      <c r="GW73">
        <v>9.0379196351724367E-2</v>
      </c>
      <c r="GX73">
        <v>0.12279613434449214</v>
      </c>
      <c r="GY73">
        <v>0.42824975359806244</v>
      </c>
      <c r="GZ73">
        <v>0.79597776838090673</v>
      </c>
      <c r="HA73">
        <v>0.19314289824752878</v>
      </c>
      <c r="HB73">
        <v>0.22546026721568993</v>
      </c>
      <c r="HC73">
        <v>0.46424391419799488</v>
      </c>
      <c r="HD73">
        <v>1.7407864815001672</v>
      </c>
      <c r="HE73">
        <v>0.43457381140558138</v>
      </c>
      <c r="HF73">
        <v>0.37204416304631543</v>
      </c>
      <c r="HG73">
        <v>0.24932827254410936</v>
      </c>
      <c r="HH73">
        <v>0.35920671188198355</v>
      </c>
      <c r="HI73">
        <v>5.9893111282319694E-2</v>
      </c>
      <c r="HJ73">
        <v>3.7024219576656785E-3</v>
      </c>
      <c r="HK73">
        <v>3.7158754931619409E-2</v>
      </c>
      <c r="HL73">
        <v>1.9008770461787158E-2</v>
      </c>
      <c r="HM73">
        <v>1.1998818446938295</v>
      </c>
      <c r="HN73">
        <v>5.0004957898332352</v>
      </c>
      <c r="HO73">
        <v>0.82866960838040993</v>
      </c>
      <c r="HP73">
        <v>0.35265969727640972</v>
      </c>
      <c r="HQ73">
        <v>1.6065458244545574</v>
      </c>
      <c r="HR73">
        <v>1.9400390746925806</v>
      </c>
      <c r="HS73">
        <v>0.33820613665800059</v>
      </c>
      <c r="HT73">
        <v>0.15031147849704851</v>
      </c>
      <c r="HU73">
        <v>2.4087927016669359E-2</v>
      </c>
      <c r="HV73">
        <v>1.9952652494655037E-2</v>
      </c>
      <c r="HW73">
        <v>0</v>
      </c>
      <c r="HX73">
        <v>0</v>
      </c>
      <c r="HY73">
        <v>0</v>
      </c>
      <c r="HZ73">
        <v>6.5802380583666165E-2</v>
      </c>
      <c r="IA73">
        <v>5.6928481362225718E-2</v>
      </c>
      <c r="IB73">
        <v>0.13403889019675588</v>
      </c>
      <c r="IC73">
        <v>8.1363736697501368E-2</v>
      </c>
      <c r="ID73">
        <v>1.5458830849996099E-2</v>
      </c>
      <c r="IE73">
        <v>0.31174772188980926</v>
      </c>
      <c r="IF73">
        <v>1.4540159356756295</v>
      </c>
      <c r="IG73">
        <v>0.41874422433237157</v>
      </c>
      <c r="IH73">
        <v>0.42207422139268047</v>
      </c>
      <c r="II73">
        <v>0.45888432925120126</v>
      </c>
      <c r="IJ73">
        <v>0.69800286241688125</v>
      </c>
      <c r="IK73">
        <v>0.28602970895255631</v>
      </c>
      <c r="IL73">
        <v>9.7376882427974945E-2</v>
      </c>
      <c r="IM73">
        <v>5.1788267278760028E-2</v>
      </c>
      <c r="IN73">
        <v>4.6448861433693832E-2</v>
      </c>
      <c r="IO73">
        <v>6.8843527734271812E-2</v>
      </c>
      <c r="IP73">
        <v>0.38970633799612975</v>
      </c>
      <c r="IQ73">
        <v>6.7167746434297487E-2</v>
      </c>
      <c r="IR73">
        <v>4.8124319691674508E-4</v>
      </c>
      <c r="IS73">
        <v>9.6927338055843013E-2</v>
      </c>
      <c r="IT73">
        <v>0.23626792413434933</v>
      </c>
      <c r="IU73">
        <v>8.3463560132029976E-2</v>
      </c>
      <c r="IV73">
        <v>6.7475752084796892E-2</v>
      </c>
      <c r="IW73">
        <v>2.6177598544855511E-2</v>
      </c>
      <c r="IX73">
        <v>2.4841850467401189E-2</v>
      </c>
      <c r="IY73">
        <v>3.1178543791793279E-3</v>
      </c>
      <c r="IZ73">
        <v>0</v>
      </c>
      <c r="JA73">
        <v>0</v>
      </c>
      <c r="JB73">
        <v>1.9049640481637511E-2</v>
      </c>
      <c r="JC73">
        <v>1.1599767406284538E-2</v>
      </c>
      <c r="JD73">
        <v>5.2785693012072366E-2</v>
      </c>
      <c r="JE73">
        <v>1.2263662098351377E-2</v>
      </c>
      <c r="JF73">
        <v>0</v>
      </c>
      <c r="JG73">
        <v>2.8206711089056483E-2</v>
      </c>
      <c r="JH73">
        <v>0.17648047866596228</v>
      </c>
      <c r="JI73">
        <v>1.5465405586945534E-2</v>
      </c>
      <c r="JJ73">
        <v>0</v>
      </c>
      <c r="JK73">
        <v>2.5920585346264024E-2</v>
      </c>
      <c r="JL73">
        <v>9.7533465469971672E-2</v>
      </c>
      <c r="JM73">
        <v>0.48943578865585025</v>
      </c>
      <c r="JN73">
        <v>0.97721501296178859</v>
      </c>
      <c r="JO73" s="7">
        <v>0</v>
      </c>
      <c r="JP73">
        <v>0</v>
      </c>
      <c r="JQ73">
        <v>1</v>
      </c>
      <c r="JR73">
        <v>0</v>
      </c>
      <c r="JS73">
        <v>0</v>
      </c>
      <c r="JT73">
        <v>0</v>
      </c>
      <c r="JU73">
        <v>1</v>
      </c>
      <c r="JV73" s="4">
        <v>0</v>
      </c>
    </row>
    <row r="74" spans="1:282" x14ac:dyDescent="0.25">
      <c r="A74" s="10" t="s">
        <v>121</v>
      </c>
      <c r="B74" s="7">
        <v>7</v>
      </c>
      <c r="C74" t="s">
        <v>57</v>
      </c>
      <c r="D74" s="4">
        <v>12</v>
      </c>
      <c r="E74">
        <v>0</v>
      </c>
      <c r="F74">
        <v>0</v>
      </c>
      <c r="G74">
        <v>0.18335863907058814</v>
      </c>
      <c r="H74">
        <v>13.480006044470375</v>
      </c>
      <c r="I74">
        <v>0</v>
      </c>
      <c r="J74">
        <v>0.10354939477842631</v>
      </c>
      <c r="K74">
        <v>0</v>
      </c>
      <c r="L74">
        <v>9.0518965354269676E-2</v>
      </c>
      <c r="M74">
        <v>0</v>
      </c>
      <c r="N74">
        <v>0</v>
      </c>
      <c r="O74">
        <v>0</v>
      </c>
      <c r="P74">
        <v>0</v>
      </c>
      <c r="Q74">
        <v>0</v>
      </c>
      <c r="R74">
        <v>13.499268984914162</v>
      </c>
      <c r="S74">
        <v>1.0202563150641484</v>
      </c>
      <c r="T74">
        <v>16.969123279341339</v>
      </c>
      <c r="U74">
        <v>0</v>
      </c>
      <c r="V74">
        <v>112.88785033540549</v>
      </c>
      <c r="W74">
        <v>11.360014222694627</v>
      </c>
      <c r="X74">
        <v>0.59865967533438347</v>
      </c>
      <c r="Y74">
        <v>0.11287132495253696</v>
      </c>
      <c r="Z74">
        <v>0</v>
      </c>
      <c r="AA74">
        <v>0</v>
      </c>
      <c r="AB74">
        <v>0</v>
      </c>
      <c r="AC74">
        <v>0</v>
      </c>
      <c r="AD74">
        <v>0.5176076822962522</v>
      </c>
      <c r="AE74">
        <v>0.40648429849074158</v>
      </c>
      <c r="AF74">
        <v>9.6504619616549832</v>
      </c>
      <c r="AG74">
        <v>0</v>
      </c>
      <c r="AH74">
        <v>0</v>
      </c>
      <c r="AI74">
        <v>3.2178295239279451</v>
      </c>
      <c r="AJ74">
        <v>5.5235723057028894</v>
      </c>
      <c r="AK74">
        <v>0.16168521358159599</v>
      </c>
      <c r="AL74">
        <v>0.18307228478426932</v>
      </c>
      <c r="AM74">
        <v>7.5690119067714043</v>
      </c>
      <c r="AN74">
        <v>100</v>
      </c>
      <c r="AO74">
        <v>2.9833800787908431</v>
      </c>
      <c r="AP74">
        <v>0</v>
      </c>
      <c r="AQ74">
        <v>1.6457963855762545</v>
      </c>
      <c r="AR74">
        <v>13.821839098079383</v>
      </c>
      <c r="AS74">
        <v>2.8395662822859919</v>
      </c>
      <c r="AT74">
        <v>9.5349429501841261</v>
      </c>
      <c r="AU74">
        <v>5.5203261113498092</v>
      </c>
      <c r="AV74">
        <v>6.3840158694426519</v>
      </c>
      <c r="AW74">
        <v>1.5235479312330829</v>
      </c>
      <c r="AX74">
        <v>8.3959578259604069</v>
      </c>
      <c r="AY74">
        <v>1.5278146260738066</v>
      </c>
      <c r="AZ74">
        <v>4.0013782925873418</v>
      </c>
      <c r="BA74">
        <v>0</v>
      </c>
      <c r="BB74">
        <v>1.0091327515546011</v>
      </c>
      <c r="BC74">
        <v>0</v>
      </c>
      <c r="BD74">
        <v>0</v>
      </c>
      <c r="BE74">
        <v>0.98668022631154262</v>
      </c>
      <c r="BF74">
        <v>9.1654700495072898</v>
      </c>
      <c r="BG74">
        <v>1.2614992716697639</v>
      </c>
      <c r="BH74">
        <v>2.8475110002712305</v>
      </c>
      <c r="BI74">
        <v>1.5380105023494859</v>
      </c>
      <c r="BJ74">
        <v>1.119096358393312</v>
      </c>
      <c r="BK74">
        <v>2.8612707107725988</v>
      </c>
      <c r="BL74">
        <v>12.151062453511809</v>
      </c>
      <c r="BM74">
        <v>0</v>
      </c>
      <c r="BN74">
        <v>0</v>
      </c>
      <c r="BO74">
        <v>6.3351464515512461</v>
      </c>
      <c r="BP74">
        <v>35.280443867707291</v>
      </c>
      <c r="BQ74">
        <v>26.123221504541618</v>
      </c>
      <c r="BR74">
        <v>95.955135402383775</v>
      </c>
      <c r="BS74">
        <v>9.5879194424283156</v>
      </c>
      <c r="BT74">
        <v>12.027986158755517</v>
      </c>
      <c r="BU74">
        <v>0.85351413761249117</v>
      </c>
      <c r="BV74">
        <v>0.29258808229863509</v>
      </c>
      <c r="BW74">
        <v>0.71944606470330996</v>
      </c>
      <c r="BX74">
        <v>2.3733014562820043</v>
      </c>
      <c r="BY74">
        <v>2.2494037500547179</v>
      </c>
      <c r="BZ74">
        <v>7.2667860615049982</v>
      </c>
      <c r="CA74">
        <v>2.2024691090277191</v>
      </c>
      <c r="CB74">
        <v>6.3738072503832655</v>
      </c>
      <c r="CC74">
        <v>1.3095022969750911</v>
      </c>
      <c r="CD74">
        <v>1.4685953098661693</v>
      </c>
      <c r="CE74">
        <v>0.37196213345479867</v>
      </c>
      <c r="CF74">
        <v>0.92786049152352057</v>
      </c>
      <c r="CG74">
        <v>16.626556224493914</v>
      </c>
      <c r="CH74">
        <v>72.587103853133243</v>
      </c>
      <c r="CI74">
        <v>4.3314907599933772</v>
      </c>
      <c r="CJ74">
        <v>0.63423599511382367</v>
      </c>
      <c r="CK74">
        <v>0.18910184423978563</v>
      </c>
      <c r="CL74">
        <v>0.19812070823637995</v>
      </c>
      <c r="CM74">
        <v>1.3366120440262805</v>
      </c>
      <c r="CN74">
        <v>4.6760293014443377</v>
      </c>
      <c r="CO74">
        <v>0.36735549377416055</v>
      </c>
      <c r="CP74">
        <v>0.71650609455365444</v>
      </c>
      <c r="CQ74">
        <v>1.0149253713854383</v>
      </c>
      <c r="CR74">
        <v>3.8215327542695663</v>
      </c>
      <c r="CS74">
        <v>9.6670295047557683E-2</v>
      </c>
      <c r="CT74">
        <v>0.11190746523896912</v>
      </c>
      <c r="CU74">
        <v>0.39943451844262512</v>
      </c>
      <c r="CV74">
        <v>0.74826318484229282</v>
      </c>
      <c r="CW74">
        <v>0.17032365504310235</v>
      </c>
      <c r="CX74">
        <v>0.34811481893298207</v>
      </c>
      <c r="CY74">
        <v>2.4339928411302036</v>
      </c>
      <c r="CZ74">
        <v>9.1185260041122405</v>
      </c>
      <c r="DA74">
        <v>1.5057867173418062</v>
      </c>
      <c r="DB74">
        <v>3.0775333683437953</v>
      </c>
      <c r="DC74">
        <v>0.41312171155008376</v>
      </c>
      <c r="DD74">
        <v>0.47604989185436147</v>
      </c>
      <c r="DE74">
        <v>1.8332039948266645</v>
      </c>
      <c r="DF74">
        <v>5.2786328704343717</v>
      </c>
      <c r="DG74">
        <v>0.67611003946233228</v>
      </c>
      <c r="DH74">
        <v>0.35118558764144608</v>
      </c>
      <c r="DI74">
        <v>0.60187733154193968</v>
      </c>
      <c r="DJ74">
        <v>1.5530973279895126</v>
      </c>
      <c r="DK74">
        <v>6.3480911948586183</v>
      </c>
      <c r="DL74">
        <v>9.4973531667957669</v>
      </c>
      <c r="DM74">
        <v>2.8430917659669874</v>
      </c>
      <c r="DN74">
        <v>3.9041122812704772</v>
      </c>
      <c r="DO74">
        <v>1.3489950938044655</v>
      </c>
      <c r="DP74">
        <v>2.8908594052350582</v>
      </c>
      <c r="DQ74">
        <v>0.54180983038884556</v>
      </c>
      <c r="DR74">
        <v>0.87184040557919229</v>
      </c>
      <c r="DS74">
        <v>0</v>
      </c>
      <c r="DT74">
        <v>0</v>
      </c>
      <c r="DU74">
        <v>0</v>
      </c>
      <c r="DV74">
        <v>0</v>
      </c>
      <c r="DW74">
        <v>0.85527886564460898</v>
      </c>
      <c r="DX74">
        <v>2.9451024473770779</v>
      </c>
      <c r="DY74">
        <v>0.42204407463193738</v>
      </c>
      <c r="DZ74">
        <v>0.48142166766972655</v>
      </c>
      <c r="EA74">
        <v>0.61505322555912123</v>
      </c>
      <c r="EB74">
        <v>9.3238534623691862</v>
      </c>
      <c r="EC74">
        <v>20.246838386014463</v>
      </c>
      <c r="ED74">
        <v>13.999088982081576</v>
      </c>
      <c r="EE74">
        <v>2.1416278484617175</v>
      </c>
      <c r="EF74">
        <v>0.96578289427405117</v>
      </c>
      <c r="EG74">
        <v>1.332309511944944</v>
      </c>
      <c r="EH74">
        <v>3.181826852965365</v>
      </c>
      <c r="EI74">
        <v>0.12892278652061878</v>
      </c>
      <c r="EJ74">
        <v>0</v>
      </c>
      <c r="EK74">
        <v>0</v>
      </c>
      <c r="EL74">
        <v>0.10055391971967841</v>
      </c>
      <c r="EM74">
        <v>0</v>
      </c>
      <c r="EN74">
        <v>0</v>
      </c>
      <c r="EO74">
        <v>0</v>
      </c>
      <c r="EP74">
        <v>0.22150720873466645</v>
      </c>
      <c r="EQ74">
        <v>1.7024300516745996</v>
      </c>
      <c r="ER74">
        <v>5.1780024930515838</v>
      </c>
      <c r="ES74">
        <v>0.7719265550990333</v>
      </c>
      <c r="ET74">
        <v>0.51336190574304785</v>
      </c>
      <c r="EU74">
        <v>1.6443710785711845</v>
      </c>
      <c r="EV74">
        <v>2.7607779595425437</v>
      </c>
      <c r="EW74">
        <v>0.36763903930791192</v>
      </c>
      <c r="EX74">
        <v>0.10929610457023826</v>
      </c>
      <c r="EY74">
        <v>0.13767421847665295</v>
      </c>
      <c r="EZ74">
        <v>0.35710318194564949</v>
      </c>
      <c r="FA74">
        <v>6.0707174853619969E-2</v>
      </c>
      <c r="FB74">
        <v>0.10035393133156804</v>
      </c>
      <c r="FC74">
        <v>4.8636455500497285E-2</v>
      </c>
      <c r="FD74">
        <v>0.11050227724421589</v>
      </c>
      <c r="FE74">
        <v>1.3816979609849873</v>
      </c>
      <c r="FF74">
        <v>1.9179957636591516</v>
      </c>
      <c r="FG74">
        <v>0.48987610670865028</v>
      </c>
      <c r="FH74">
        <v>0.50095565493918925</v>
      </c>
      <c r="FI74">
        <v>0.54670327675737018</v>
      </c>
      <c r="FJ74">
        <v>1.5750242216484491</v>
      </c>
      <c r="FK74">
        <v>0.23857012962496507</v>
      </c>
      <c r="FL74">
        <v>5.4525408768675704E-2</v>
      </c>
      <c r="FM74">
        <v>1.0988913716325988</v>
      </c>
      <c r="FN74">
        <v>2.1330309230059235</v>
      </c>
      <c r="FO74">
        <v>0.33067559179709699</v>
      </c>
      <c r="FP74">
        <v>0.1744857501084888</v>
      </c>
      <c r="FQ74">
        <v>0.39500341594973754</v>
      </c>
      <c r="FR74">
        <v>0.28373262704468066</v>
      </c>
      <c r="FS74">
        <v>1.4150321469696261</v>
      </c>
      <c r="FT74">
        <v>2.3096009065414407</v>
      </c>
      <c r="FU74">
        <v>0.32956839146240424</v>
      </c>
      <c r="FV74">
        <v>1.5127278725743123</v>
      </c>
      <c r="FW74">
        <v>6.3081188962176276</v>
      </c>
      <c r="FX74">
        <v>6.4249655170607376</v>
      </c>
      <c r="FY74">
        <v>0.95973295571463035</v>
      </c>
      <c r="FZ74">
        <v>0.33524694155324081</v>
      </c>
      <c r="GA74">
        <v>7.2077305286112718E-3</v>
      </c>
      <c r="GB74">
        <v>0.16301206614308886</v>
      </c>
      <c r="GC74">
        <v>9.6974648988233977E-2</v>
      </c>
      <c r="GD74">
        <v>0.13894259184872018</v>
      </c>
      <c r="GE74">
        <v>0.27158223738014731</v>
      </c>
      <c r="GF74">
        <v>0.31181339160732641</v>
      </c>
      <c r="GG74">
        <v>0.61629351101430274</v>
      </c>
      <c r="GH74">
        <v>7.2934739446118363E-2</v>
      </c>
      <c r="GI74">
        <v>4.7502544625173025E-2</v>
      </c>
      <c r="GJ74">
        <v>2.4466989831665276E-2</v>
      </c>
      <c r="GK74">
        <v>0.81354104086033385</v>
      </c>
      <c r="GL74">
        <v>3.9299843634194578</v>
      </c>
      <c r="GM74">
        <v>0.57083613412004963</v>
      </c>
      <c r="GN74">
        <v>0.12443100080403505</v>
      </c>
      <c r="GO74">
        <v>0.39599337380624627</v>
      </c>
      <c r="GP74">
        <v>0.41591801772386383</v>
      </c>
      <c r="GQ74">
        <v>0.11131978262606909</v>
      </c>
      <c r="GR74">
        <v>3.6650351304056104E-2</v>
      </c>
      <c r="GS74">
        <v>3.044521641604055E-2</v>
      </c>
      <c r="GT74">
        <v>1.6290074574377165E-2</v>
      </c>
      <c r="GU74">
        <v>8.0097161781108428E-2</v>
      </c>
      <c r="GV74">
        <v>0.33524929218110427</v>
      </c>
      <c r="GW74">
        <v>3.7390851039710848E-2</v>
      </c>
      <c r="GX74">
        <v>1.3104885235920134E-2</v>
      </c>
      <c r="GY74">
        <v>0.90915249382376895</v>
      </c>
      <c r="GZ74">
        <v>1.8984180791397647</v>
      </c>
      <c r="HA74">
        <v>0.2985178396210767</v>
      </c>
      <c r="HB74">
        <v>0.10640339916561674</v>
      </c>
      <c r="HC74">
        <v>3.4674849227064097E-2</v>
      </c>
      <c r="HD74">
        <v>0.25772983357047424</v>
      </c>
      <c r="HE74">
        <v>0.1182815148297659</v>
      </c>
      <c r="HF74">
        <v>8.9435803890437288E-2</v>
      </c>
      <c r="HG74">
        <v>9.601725589644057E-2</v>
      </c>
      <c r="HH74">
        <v>0.10178275527973672</v>
      </c>
      <c r="HI74">
        <v>2.7754761507978839E-2</v>
      </c>
      <c r="HJ74">
        <v>0</v>
      </c>
      <c r="HK74">
        <v>1.4533857885173619E-4</v>
      </c>
      <c r="HL74">
        <v>5.7146992685304428E-3</v>
      </c>
      <c r="HM74">
        <v>0.75726835763610623</v>
      </c>
      <c r="HN74">
        <v>2.506923452562237</v>
      </c>
      <c r="HO74">
        <v>0.39396610796958653</v>
      </c>
      <c r="HP74">
        <v>0.34532145798515029</v>
      </c>
      <c r="HQ74">
        <v>2.364053638346808</v>
      </c>
      <c r="HR74">
        <v>3.6614062117186315</v>
      </c>
      <c r="HS74">
        <v>0.56711673717831523</v>
      </c>
      <c r="HT74">
        <v>0.22025250065305749</v>
      </c>
      <c r="HU74">
        <v>6.8238316087373158E-2</v>
      </c>
      <c r="HV74">
        <v>1.4482565142073633E-2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2.6704363713240684E-2</v>
      </c>
      <c r="IC74">
        <v>0</v>
      </c>
      <c r="ID74">
        <v>0</v>
      </c>
      <c r="IE74">
        <v>4.7425474557452635E-2</v>
      </c>
      <c r="IF74">
        <v>0.27050744011534378</v>
      </c>
      <c r="IG74">
        <v>5.729726859764693E-2</v>
      </c>
      <c r="IH74">
        <v>9.6697588023024902E-2</v>
      </c>
      <c r="II74">
        <v>7.4534395227345757E-2</v>
      </c>
      <c r="IJ74">
        <v>0.14942392998466794</v>
      </c>
      <c r="IK74">
        <v>3.0233535991659233E-2</v>
      </c>
      <c r="IL74">
        <v>0</v>
      </c>
      <c r="IM74">
        <v>0</v>
      </c>
      <c r="IN74">
        <v>0</v>
      </c>
      <c r="IO74">
        <v>0</v>
      </c>
      <c r="IP74">
        <v>7.4450780084566973E-2</v>
      </c>
      <c r="IQ74">
        <v>0</v>
      </c>
      <c r="IR74">
        <v>0</v>
      </c>
      <c r="IS74">
        <v>8.0986981274288161E-2</v>
      </c>
      <c r="IT74">
        <v>0.37834202243321524</v>
      </c>
      <c r="IU74">
        <v>6.341937556062964E-2</v>
      </c>
      <c r="IV74">
        <v>7.1165116759433364E-2</v>
      </c>
      <c r="IW74">
        <v>2.7136167057087723E-2</v>
      </c>
      <c r="IX74">
        <v>2.834970933525403E-2</v>
      </c>
      <c r="IY74">
        <v>2.6390422481266905E-2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8.5039936251254562E-3</v>
      </c>
      <c r="JI74">
        <v>0</v>
      </c>
      <c r="JJ74">
        <v>0</v>
      </c>
      <c r="JK74">
        <v>3.0310296883556443E-4</v>
      </c>
      <c r="JL74">
        <v>3.4786954149799466E-2</v>
      </c>
      <c r="JM74">
        <v>8.9551516125324693E-2</v>
      </c>
      <c r="JN74">
        <v>0.25987215448212037</v>
      </c>
      <c r="JO74" s="7">
        <v>0</v>
      </c>
      <c r="JP74">
        <v>0</v>
      </c>
      <c r="JQ74">
        <v>1</v>
      </c>
      <c r="JR74">
        <v>0</v>
      </c>
      <c r="JS74">
        <v>0</v>
      </c>
      <c r="JT74">
        <v>0</v>
      </c>
      <c r="JU74">
        <v>1</v>
      </c>
      <c r="JV74" s="4">
        <v>0</v>
      </c>
    </row>
    <row r="75" spans="1:282" x14ac:dyDescent="0.25">
      <c r="A75" s="10" t="s">
        <v>122</v>
      </c>
      <c r="B75" s="7">
        <v>7</v>
      </c>
      <c r="C75" t="s">
        <v>57</v>
      </c>
      <c r="D75" s="4">
        <v>12</v>
      </c>
      <c r="E75">
        <v>0</v>
      </c>
      <c r="F75">
        <v>0</v>
      </c>
      <c r="G75">
        <v>2.7595792195565365</v>
      </c>
      <c r="H75">
        <v>17.197245501567892</v>
      </c>
      <c r="I75">
        <v>0</v>
      </c>
      <c r="J75">
        <v>0.14110624985014963</v>
      </c>
      <c r="K75">
        <v>4.2658286871351883E-3</v>
      </c>
      <c r="L75">
        <v>0.16326996156984955</v>
      </c>
      <c r="M75">
        <v>0</v>
      </c>
      <c r="N75">
        <v>0</v>
      </c>
      <c r="O75">
        <v>0.97775216240507612</v>
      </c>
      <c r="P75">
        <v>1.9860759411078615</v>
      </c>
      <c r="Q75">
        <v>0</v>
      </c>
      <c r="R75">
        <v>0</v>
      </c>
      <c r="S75">
        <v>8.8175481220580156</v>
      </c>
      <c r="T75">
        <v>4.6831685577077948</v>
      </c>
      <c r="U75">
        <v>0</v>
      </c>
      <c r="V75">
        <v>162.04417932928317</v>
      </c>
      <c r="W75">
        <v>15.570693268630627</v>
      </c>
      <c r="X75">
        <v>0.83083934597227271</v>
      </c>
      <c r="Y75">
        <v>0.12781363348926439</v>
      </c>
      <c r="Z75">
        <v>0</v>
      </c>
      <c r="AA75">
        <v>0</v>
      </c>
      <c r="AB75">
        <v>0</v>
      </c>
      <c r="AC75">
        <v>3.6586634250319192</v>
      </c>
      <c r="AD75">
        <v>10.338911368703796</v>
      </c>
      <c r="AE75">
        <v>5.4117856022523441</v>
      </c>
      <c r="AF75">
        <v>14.329381087226494</v>
      </c>
      <c r="AG75">
        <v>0</v>
      </c>
      <c r="AH75">
        <v>0</v>
      </c>
      <c r="AI75">
        <v>2.7537863030237788</v>
      </c>
      <c r="AJ75">
        <v>0</v>
      </c>
      <c r="AK75">
        <v>1.0494696907700856</v>
      </c>
      <c r="AL75">
        <v>0.31468920439114084</v>
      </c>
      <c r="AM75">
        <v>41.095563162956125</v>
      </c>
      <c r="AN75">
        <v>100</v>
      </c>
      <c r="AO75">
        <v>5.0827705925228219</v>
      </c>
      <c r="AP75">
        <v>3.7464709539446717</v>
      </c>
      <c r="AQ75">
        <v>11.315932079888865</v>
      </c>
      <c r="AR75">
        <v>27.300923997802201</v>
      </c>
      <c r="AS75">
        <v>6.5824249353876088</v>
      </c>
      <c r="AT75">
        <v>14.067100015413818</v>
      </c>
      <c r="AU75">
        <v>5.6072591956368161</v>
      </c>
      <c r="AV75">
        <v>9.1953389449817706</v>
      </c>
      <c r="AW75">
        <v>4.969596195486166</v>
      </c>
      <c r="AX75">
        <v>11.635807581733141</v>
      </c>
      <c r="AY75">
        <v>0.37074445856999355</v>
      </c>
      <c r="AZ75">
        <v>0</v>
      </c>
      <c r="BA75">
        <v>0</v>
      </c>
      <c r="BB75">
        <v>0</v>
      </c>
      <c r="BC75">
        <v>1.3532797147533688</v>
      </c>
      <c r="BD75">
        <v>1.5261390026533452</v>
      </c>
      <c r="BE75">
        <v>6.9781972898316678</v>
      </c>
      <c r="BF75">
        <v>18.646003317576149</v>
      </c>
      <c r="BG75">
        <v>3.4968378881080491</v>
      </c>
      <c r="BH75">
        <v>6.903475937978933</v>
      </c>
      <c r="BI75">
        <v>3.1138348114833994</v>
      </c>
      <c r="BJ75">
        <v>1.9095294970794103</v>
      </c>
      <c r="BK75">
        <v>4.2426117313986706</v>
      </c>
      <c r="BL75">
        <v>9.8700773858774848</v>
      </c>
      <c r="BM75">
        <v>0</v>
      </c>
      <c r="BN75">
        <v>0</v>
      </c>
      <c r="BO75">
        <v>26.339584737742168</v>
      </c>
      <c r="BP75">
        <v>81.611725054096325</v>
      </c>
      <c r="BQ75">
        <v>16.609380084275973</v>
      </c>
      <c r="BR75">
        <v>30.523703266947873</v>
      </c>
      <c r="BS75">
        <v>10.603904509840184</v>
      </c>
      <c r="BT75">
        <v>18.045614803185305</v>
      </c>
      <c r="BU75">
        <v>1.1375119916817191</v>
      </c>
      <c r="BV75">
        <v>0.440545179281286</v>
      </c>
      <c r="BW75">
        <v>1.6126454532896928</v>
      </c>
      <c r="BX75">
        <v>3.6446777760317604</v>
      </c>
      <c r="BY75">
        <v>3.6100472234317253</v>
      </c>
      <c r="BZ75">
        <v>7.7581327160541402</v>
      </c>
      <c r="CA75">
        <v>0.698229128065747</v>
      </c>
      <c r="CB75">
        <v>3.1087872516487081</v>
      </c>
      <c r="CC75">
        <v>2.4545673317124876</v>
      </c>
      <c r="CD75">
        <v>3.273129847178978</v>
      </c>
      <c r="CE75">
        <v>2.0225329592118717</v>
      </c>
      <c r="CF75">
        <v>4.7107125482831149</v>
      </c>
      <c r="CG75">
        <v>55.677023651623571</v>
      </c>
      <c r="CH75">
        <v>179.97059646974287</v>
      </c>
      <c r="CI75">
        <v>10.822752284520822</v>
      </c>
      <c r="CJ75">
        <v>1.5187266887438415</v>
      </c>
      <c r="CK75">
        <v>0.12276247538311338</v>
      </c>
      <c r="CL75">
        <v>1.5737956659552983E-2</v>
      </c>
      <c r="CM75">
        <v>3.1809474639987076</v>
      </c>
      <c r="CN75">
        <v>9.8455535956981119</v>
      </c>
      <c r="CO75">
        <v>2.037410774963472</v>
      </c>
      <c r="CP75">
        <v>4.4026209096935132</v>
      </c>
      <c r="CQ75">
        <v>0.57925670297805987</v>
      </c>
      <c r="CR75">
        <v>2.2214988067502004</v>
      </c>
      <c r="CS75">
        <v>0.49914931579868738</v>
      </c>
      <c r="CT75">
        <v>1.1547433772268381</v>
      </c>
      <c r="CU75">
        <v>1.0520182206217303</v>
      </c>
      <c r="CV75">
        <v>1.6460229053578681</v>
      </c>
      <c r="CW75">
        <v>0.7153902927867436</v>
      </c>
      <c r="CX75">
        <v>1.2666090279916999</v>
      </c>
      <c r="CY75">
        <v>11.138128448032994</v>
      </c>
      <c r="CZ75">
        <v>38.424058329079358</v>
      </c>
      <c r="DA75">
        <v>5.2931066887288081</v>
      </c>
      <c r="DB75">
        <v>7.7738613744410436</v>
      </c>
      <c r="DC75">
        <v>1.1121169843278562</v>
      </c>
      <c r="DD75">
        <v>1.3984135996419536</v>
      </c>
      <c r="DE75">
        <v>4.9184678767039403</v>
      </c>
      <c r="DF75">
        <v>13.726963985754733</v>
      </c>
      <c r="DG75">
        <v>2.0835859293002863</v>
      </c>
      <c r="DH75">
        <v>1.7232764600487578</v>
      </c>
      <c r="DI75">
        <v>2.1797975366586089</v>
      </c>
      <c r="DJ75">
        <v>4.3962867928466771</v>
      </c>
      <c r="DK75">
        <v>0</v>
      </c>
      <c r="DL75">
        <v>0</v>
      </c>
      <c r="DM75">
        <v>0.81721581124899534</v>
      </c>
      <c r="DN75">
        <v>4.3509293360467174</v>
      </c>
      <c r="DO75">
        <v>1.7768148937927493</v>
      </c>
      <c r="DP75">
        <v>3.3531811575236756</v>
      </c>
      <c r="DQ75">
        <v>1.6604037933879157</v>
      </c>
      <c r="DR75">
        <v>3.2658158346756707</v>
      </c>
      <c r="DS75">
        <v>0</v>
      </c>
      <c r="DT75">
        <v>0</v>
      </c>
      <c r="DU75">
        <v>0</v>
      </c>
      <c r="DV75">
        <v>0.31536719266798341</v>
      </c>
      <c r="DW75">
        <v>3.2020042703552809</v>
      </c>
      <c r="DX75">
        <v>8.7836549292713855</v>
      </c>
      <c r="DY75">
        <v>1.2779152909386706</v>
      </c>
      <c r="DZ75">
        <v>1.4883964367626485</v>
      </c>
      <c r="EA75">
        <v>1.1047102518564145</v>
      </c>
      <c r="EB75">
        <v>1.3689184620513051</v>
      </c>
      <c r="EC75">
        <v>0.38727350749976513</v>
      </c>
      <c r="ED75">
        <v>2.6877760480166901</v>
      </c>
      <c r="EE75">
        <v>1.0067845682714975</v>
      </c>
      <c r="EF75">
        <v>1.6658806709828811</v>
      </c>
      <c r="EG75">
        <v>5.01332348216794</v>
      </c>
      <c r="EH75">
        <v>11.243063545459982</v>
      </c>
      <c r="EI75">
        <v>1.1313809856340453</v>
      </c>
      <c r="EJ75">
        <v>0.10659541713005101</v>
      </c>
      <c r="EK75">
        <v>0</v>
      </c>
      <c r="EL75">
        <v>1.1561079925981932</v>
      </c>
      <c r="EM75">
        <v>7.0747465806305407E-2</v>
      </c>
      <c r="EN75">
        <v>0.18553298389499659</v>
      </c>
      <c r="EO75">
        <v>0.29264752829199703</v>
      </c>
      <c r="EP75">
        <v>0.51421278856007968</v>
      </c>
      <c r="EQ75">
        <v>1.4307868995408082</v>
      </c>
      <c r="ER75">
        <v>3.4042785580831874</v>
      </c>
      <c r="ES75">
        <v>1.6206041822836268</v>
      </c>
      <c r="ET75">
        <v>2.5334149624280169</v>
      </c>
      <c r="EU75">
        <v>3.1764296271874186</v>
      </c>
      <c r="EV75">
        <v>5.9568334287106666</v>
      </c>
      <c r="EW75">
        <v>0.74001545447068118</v>
      </c>
      <c r="EX75">
        <v>0.25924050684052879</v>
      </c>
      <c r="EY75">
        <v>0.57297178086888956</v>
      </c>
      <c r="EZ75">
        <v>1.3875071634040901</v>
      </c>
      <c r="FA75">
        <v>0.24728795301390605</v>
      </c>
      <c r="FB75">
        <v>0.28839161059447049</v>
      </c>
      <c r="FC75">
        <v>0.15017246138005025</v>
      </c>
      <c r="FD75">
        <v>0.16073691577302932</v>
      </c>
      <c r="FE75">
        <v>0.31178788840079491</v>
      </c>
      <c r="FF75">
        <v>0.42787927990449282</v>
      </c>
      <c r="FG75">
        <v>0.3209073870766106</v>
      </c>
      <c r="FH75">
        <v>0.46056475651712103</v>
      </c>
      <c r="FI75">
        <v>1.3297416536890232</v>
      </c>
      <c r="FJ75">
        <v>3.4671025434759812</v>
      </c>
      <c r="FK75">
        <v>0.46122948444235845</v>
      </c>
      <c r="FL75">
        <v>0.24771494762628435</v>
      </c>
      <c r="FM75">
        <v>4.3789289417676365</v>
      </c>
      <c r="FN75">
        <v>7.1666648454709208</v>
      </c>
      <c r="FO75">
        <v>1.0050817160528225</v>
      </c>
      <c r="FP75">
        <v>0.38855905752866876</v>
      </c>
      <c r="FQ75">
        <v>0.53946880896667437</v>
      </c>
      <c r="FR75">
        <v>0.17723785933791061</v>
      </c>
      <c r="FS75">
        <v>0.58670640721844158</v>
      </c>
      <c r="FT75">
        <v>1.7690060074399387</v>
      </c>
      <c r="FU75">
        <v>0.39011611873208668</v>
      </c>
      <c r="FV75">
        <v>1.2124725469846485</v>
      </c>
      <c r="FW75">
        <v>2.830167846479366</v>
      </c>
      <c r="FX75">
        <v>2.6337773629969918</v>
      </c>
      <c r="FY75">
        <v>0.43829508601872674</v>
      </c>
      <c r="FZ75">
        <v>0.21892798440315461</v>
      </c>
      <c r="GA75">
        <v>0.26516762376390196</v>
      </c>
      <c r="GB75">
        <v>0.70997043840186547</v>
      </c>
      <c r="GC75">
        <v>0.10043143470056153</v>
      </c>
      <c r="GD75">
        <v>5.4661230029294405E-2</v>
      </c>
      <c r="GE75">
        <v>8.1505172265999487E-2</v>
      </c>
      <c r="GF75">
        <v>0.25186981978954992</v>
      </c>
      <c r="GG75">
        <v>0.19258082082038322</v>
      </c>
      <c r="GH75">
        <v>2.3482251826458682E-2</v>
      </c>
      <c r="GI75">
        <v>9.0690729569498585E-2</v>
      </c>
      <c r="GJ75">
        <v>0.24103697989244985</v>
      </c>
      <c r="GK75">
        <v>2.9860398573977522</v>
      </c>
      <c r="GL75">
        <v>10.609378126178893</v>
      </c>
      <c r="GM75">
        <v>1.4664895628502637</v>
      </c>
      <c r="GN75">
        <v>0.35290626681955245</v>
      </c>
      <c r="GO75">
        <v>1.1338058324318772</v>
      </c>
      <c r="GP75">
        <v>1.4528434637784333</v>
      </c>
      <c r="GQ75">
        <v>0.32154103159167519</v>
      </c>
      <c r="GR75">
        <v>0.13943725837888496</v>
      </c>
      <c r="GS75">
        <v>4.1405389229606127E-2</v>
      </c>
      <c r="GT75">
        <v>5.0048966890413639E-2</v>
      </c>
      <c r="GU75">
        <v>0.17274201551550666</v>
      </c>
      <c r="GV75">
        <v>0.63165141164949545</v>
      </c>
      <c r="GW75">
        <v>0.13815650425426232</v>
      </c>
      <c r="GX75">
        <v>9.9280838907771118E-2</v>
      </c>
      <c r="GY75">
        <v>0.68605973292807998</v>
      </c>
      <c r="GZ75">
        <v>1.4067878851786035</v>
      </c>
      <c r="HA75">
        <v>0.29549483712728586</v>
      </c>
      <c r="HB75">
        <v>0.42357307511382503</v>
      </c>
      <c r="HC75">
        <v>0.46780994571932338</v>
      </c>
      <c r="HD75">
        <v>1.8064494391579982</v>
      </c>
      <c r="HE75">
        <v>0.46619285024472801</v>
      </c>
      <c r="HF75">
        <v>0.41875052884339087</v>
      </c>
      <c r="HG75">
        <v>0.22801803089339903</v>
      </c>
      <c r="HH75">
        <v>0.32059794786499995</v>
      </c>
      <c r="HI75">
        <v>4.6984834728507709E-2</v>
      </c>
      <c r="HJ75">
        <v>0</v>
      </c>
      <c r="HK75">
        <v>4.1476825109078679E-2</v>
      </c>
      <c r="HL75">
        <v>3.4743487475638657E-2</v>
      </c>
      <c r="HM75">
        <v>2.2210929120981935</v>
      </c>
      <c r="HN75">
        <v>9.9486717013159733</v>
      </c>
      <c r="HO75">
        <v>1.5651988258430096</v>
      </c>
      <c r="HP75">
        <v>0.62176844489978289</v>
      </c>
      <c r="HQ75">
        <v>2.2892708546843354</v>
      </c>
      <c r="HR75">
        <v>2.8609271005205952</v>
      </c>
      <c r="HS75">
        <v>0.50187234779358381</v>
      </c>
      <c r="HT75">
        <v>0.24555649032702123</v>
      </c>
      <c r="HU75">
        <v>3.0905042908402347E-2</v>
      </c>
      <c r="HV75">
        <v>3.8050837099796161E-2</v>
      </c>
      <c r="HW75">
        <v>0</v>
      </c>
      <c r="HX75">
        <v>0</v>
      </c>
      <c r="HY75">
        <v>0</v>
      </c>
      <c r="HZ75">
        <v>4.0553773658992619E-2</v>
      </c>
      <c r="IA75">
        <v>7.3900070547998339E-2</v>
      </c>
      <c r="IB75">
        <v>0.18938170118966313</v>
      </c>
      <c r="IC75">
        <v>5.7918562763823372E-2</v>
      </c>
      <c r="ID75">
        <v>1.6705360147560879E-2</v>
      </c>
      <c r="IE75">
        <v>0.3224176785181187</v>
      </c>
      <c r="IF75">
        <v>1.7272667327665465</v>
      </c>
      <c r="IG75">
        <v>0.49534479434407386</v>
      </c>
      <c r="IH75">
        <v>0.54517239171922194</v>
      </c>
      <c r="II75">
        <v>0.49590601284407926</v>
      </c>
      <c r="IJ75">
        <v>0.81307740384362492</v>
      </c>
      <c r="IK75">
        <v>0.33612067489757586</v>
      </c>
      <c r="IL75">
        <v>9.6012525874411614E-2</v>
      </c>
      <c r="IM75">
        <v>4.774375631453838E-2</v>
      </c>
      <c r="IN75">
        <v>1.9653430963809657E-2</v>
      </c>
      <c r="IO75">
        <v>0.14750139664253847</v>
      </c>
      <c r="IP75">
        <v>0.94892339424740857</v>
      </c>
      <c r="IQ75">
        <v>0.18793915374697831</v>
      </c>
      <c r="IR75">
        <v>5.3215475470361649E-3</v>
      </c>
      <c r="IS75">
        <v>0.17661175235430596</v>
      </c>
      <c r="IT75">
        <v>0.44855362159274981</v>
      </c>
      <c r="IU75">
        <v>6.5552170499740284E-2</v>
      </c>
      <c r="IV75">
        <v>1.8224487329540063E-2</v>
      </c>
      <c r="IW75">
        <v>2.6190011711545797E-2</v>
      </c>
      <c r="IX75">
        <v>2.193442035667538E-2</v>
      </c>
      <c r="IY75">
        <v>0</v>
      </c>
      <c r="IZ75">
        <v>0</v>
      </c>
      <c r="JA75">
        <v>0</v>
      </c>
      <c r="JB75">
        <v>1.2298103357451871E-2</v>
      </c>
      <c r="JC75">
        <v>3.787192495089451E-2</v>
      </c>
      <c r="JD75">
        <v>9.4304819068313867E-2</v>
      </c>
      <c r="JE75">
        <v>1.0952797527899369E-2</v>
      </c>
      <c r="JF75">
        <v>0</v>
      </c>
      <c r="JG75">
        <v>1.7863678065255729E-2</v>
      </c>
      <c r="JH75">
        <v>0.28695528700771433</v>
      </c>
      <c r="JI75">
        <v>4.5713861031605872E-2</v>
      </c>
      <c r="JJ75">
        <v>3.0952570195293952E-3</v>
      </c>
      <c r="JK75">
        <v>4.2642832989103832E-2</v>
      </c>
      <c r="JL75">
        <v>0.1253492141465824</v>
      </c>
      <c r="JM75">
        <v>0.46740774695930182</v>
      </c>
      <c r="JN75">
        <v>0.95940561814133662</v>
      </c>
      <c r="JO75" s="7">
        <v>0</v>
      </c>
      <c r="JP75">
        <v>0</v>
      </c>
      <c r="JQ75">
        <v>1</v>
      </c>
      <c r="JR75">
        <v>0</v>
      </c>
      <c r="JS75">
        <v>0</v>
      </c>
      <c r="JT75">
        <v>0</v>
      </c>
      <c r="JU75">
        <v>1</v>
      </c>
      <c r="JV75" s="4">
        <v>0</v>
      </c>
    </row>
    <row r="76" spans="1:282" x14ac:dyDescent="0.25">
      <c r="A76" s="10" t="s">
        <v>123</v>
      </c>
      <c r="B76" s="7">
        <v>7</v>
      </c>
      <c r="C76" t="s">
        <v>57</v>
      </c>
      <c r="D76" s="4">
        <v>12</v>
      </c>
      <c r="E76">
        <v>0</v>
      </c>
      <c r="F76">
        <v>0</v>
      </c>
      <c r="G76">
        <v>1.9265902434738842</v>
      </c>
      <c r="H76">
        <v>13.15125663976302</v>
      </c>
      <c r="I76">
        <v>0</v>
      </c>
      <c r="J76">
        <v>0.10047017834930212</v>
      </c>
      <c r="K76">
        <v>6.6648757042982159E-3</v>
      </c>
      <c r="L76">
        <v>0.12004032560862367</v>
      </c>
      <c r="M76">
        <v>0</v>
      </c>
      <c r="N76">
        <v>0</v>
      </c>
      <c r="O76">
        <v>0.83298988577489097</v>
      </c>
      <c r="P76">
        <v>2.3397347235689305</v>
      </c>
      <c r="Q76">
        <v>0</v>
      </c>
      <c r="R76">
        <v>15.136007979271676</v>
      </c>
      <c r="S76">
        <v>8.2077111289600531</v>
      </c>
      <c r="T76">
        <v>7.8643804315777492</v>
      </c>
      <c r="U76">
        <v>0</v>
      </c>
      <c r="V76">
        <v>134.11248577715764</v>
      </c>
      <c r="W76">
        <v>13.437342108779673</v>
      </c>
      <c r="X76">
        <v>0.71438530720712601</v>
      </c>
      <c r="Y76">
        <v>0.15602729786994454</v>
      </c>
      <c r="Z76">
        <v>0</v>
      </c>
      <c r="AA76">
        <v>0</v>
      </c>
      <c r="AB76">
        <v>0</v>
      </c>
      <c r="AC76">
        <v>2.631976650300424</v>
      </c>
      <c r="AD76">
        <v>7.5162764745051227</v>
      </c>
      <c r="AE76">
        <v>4.0226409553635474</v>
      </c>
      <c r="AF76">
        <v>11.351131425956771</v>
      </c>
      <c r="AG76">
        <v>0</v>
      </c>
      <c r="AH76">
        <v>0</v>
      </c>
      <c r="AI76">
        <v>4.8643262263884841</v>
      </c>
      <c r="AJ76">
        <v>1.474692461653192</v>
      </c>
      <c r="AK76">
        <v>0.80013147218816283</v>
      </c>
      <c r="AL76">
        <v>0.4281824284061766</v>
      </c>
      <c r="AM76">
        <v>34.669163374054996</v>
      </c>
      <c r="AN76">
        <v>100</v>
      </c>
      <c r="AO76">
        <v>4.404492240165478</v>
      </c>
      <c r="AP76">
        <v>2.515552016301279</v>
      </c>
      <c r="AQ76">
        <v>8.3559854193967382</v>
      </c>
      <c r="AR76">
        <v>20.413395158353413</v>
      </c>
      <c r="AS76">
        <v>5.0766323964366036</v>
      </c>
      <c r="AT76">
        <v>11.030744828737477</v>
      </c>
      <c r="AU76">
        <v>4.3716453063270899</v>
      </c>
      <c r="AV76">
        <v>7.2838688294699443</v>
      </c>
      <c r="AW76">
        <v>3.9003220672609498</v>
      </c>
      <c r="AX76">
        <v>9.207735840635884</v>
      </c>
      <c r="AY76">
        <v>0.30167353706171779</v>
      </c>
      <c r="AZ76">
        <v>0</v>
      </c>
      <c r="BA76">
        <v>0</v>
      </c>
      <c r="BB76">
        <v>0</v>
      </c>
      <c r="BC76">
        <v>0.37937718873132831</v>
      </c>
      <c r="BD76">
        <v>0.37091351258441002</v>
      </c>
      <c r="BE76">
        <v>4.8087091695852902</v>
      </c>
      <c r="BF76">
        <v>12.906355419987021</v>
      </c>
      <c r="BG76">
        <v>2.4410112429710438</v>
      </c>
      <c r="BH76">
        <v>5.0011278318742143</v>
      </c>
      <c r="BI76">
        <v>2.2323564881167353</v>
      </c>
      <c r="BJ76">
        <v>1.3208768840891698</v>
      </c>
      <c r="BK76">
        <v>4.0454402409549486</v>
      </c>
      <c r="BL76">
        <v>9.7167107042770731</v>
      </c>
      <c r="BM76">
        <v>0</v>
      </c>
      <c r="BN76">
        <v>0</v>
      </c>
      <c r="BO76">
        <v>19.39949218940049</v>
      </c>
      <c r="BP76">
        <v>61.693242500300748</v>
      </c>
      <c r="BQ76">
        <v>12.269598981400378</v>
      </c>
      <c r="BR76">
        <v>22.715159920445156</v>
      </c>
      <c r="BS76">
        <v>7.8562298719263408</v>
      </c>
      <c r="BT76">
        <v>13.586956998424599</v>
      </c>
      <c r="BU76">
        <v>0.81308006379075037</v>
      </c>
      <c r="BV76">
        <v>0.2883907793421186</v>
      </c>
      <c r="BW76">
        <v>1.0070917250148452</v>
      </c>
      <c r="BX76">
        <v>2.5717448522073032</v>
      </c>
      <c r="BY76">
        <v>2.6930118610674887</v>
      </c>
      <c r="BZ76">
        <v>6.0445893916870732</v>
      </c>
      <c r="CA76">
        <v>1.1162012652357269</v>
      </c>
      <c r="CB76">
        <v>4.2540271696693059</v>
      </c>
      <c r="CC76">
        <v>2.0071177082202647</v>
      </c>
      <c r="CD76">
        <v>2.4523400494005521</v>
      </c>
      <c r="CE76">
        <v>1.4385250681559996</v>
      </c>
      <c r="CF76">
        <v>3.2376102960428415</v>
      </c>
      <c r="CG76">
        <v>43.356288568535305</v>
      </c>
      <c r="CH76">
        <v>141.9203552569293</v>
      </c>
      <c r="CI76">
        <v>8.6363004677635864</v>
      </c>
      <c r="CJ76">
        <v>1.1569023732623307</v>
      </c>
      <c r="CK76">
        <v>0.13243704092321171</v>
      </c>
      <c r="CL76">
        <v>0.20281658030276392</v>
      </c>
      <c r="CM76">
        <v>2.4282729023108875</v>
      </c>
      <c r="CN76">
        <v>7.6418264740084672</v>
      </c>
      <c r="CO76">
        <v>1.4582782840835729</v>
      </c>
      <c r="CP76">
        <v>3.1249277991110862</v>
      </c>
      <c r="CQ76">
        <v>0.29644120177331268</v>
      </c>
      <c r="CR76">
        <v>1.0901447788404137</v>
      </c>
      <c r="CS76">
        <v>0.35995641380462695</v>
      </c>
      <c r="CT76">
        <v>0.86765898000277897</v>
      </c>
      <c r="CU76">
        <v>0.75474574228540303</v>
      </c>
      <c r="CV76">
        <v>1.2186705164854523</v>
      </c>
      <c r="CW76">
        <v>0.49891972248530814</v>
      </c>
      <c r="CX76">
        <v>0.90960543228599644</v>
      </c>
      <c r="CY76">
        <v>8.2861082206582815</v>
      </c>
      <c r="CZ76">
        <v>28.874974992298021</v>
      </c>
      <c r="DA76">
        <v>3.9892644044273711</v>
      </c>
      <c r="DB76">
        <v>6.0385033348693806</v>
      </c>
      <c r="DC76">
        <v>0.86915999317845205</v>
      </c>
      <c r="DD76">
        <v>1.0770173058207413</v>
      </c>
      <c r="DE76">
        <v>3.7636715353900616</v>
      </c>
      <c r="DF76">
        <v>10.459747251702293</v>
      </c>
      <c r="DG76">
        <v>1.3158293613948593</v>
      </c>
      <c r="DH76">
        <v>1.0537524363031221</v>
      </c>
      <c r="DI76">
        <v>1.6867386314710264</v>
      </c>
      <c r="DJ76">
        <v>3.3220601753865933</v>
      </c>
      <c r="DK76">
        <v>0</v>
      </c>
      <c r="DL76">
        <v>0</v>
      </c>
      <c r="DM76">
        <v>0.56901145614733717</v>
      </c>
      <c r="DN76">
        <v>3.2973199251588849</v>
      </c>
      <c r="DO76">
        <v>1.4195253645866004</v>
      </c>
      <c r="DP76">
        <v>2.7924694636837515</v>
      </c>
      <c r="DQ76">
        <v>1.1843272006850594</v>
      </c>
      <c r="DR76">
        <v>2.4833457265288854</v>
      </c>
      <c r="DS76">
        <v>0</v>
      </c>
      <c r="DT76">
        <v>0</v>
      </c>
      <c r="DU76">
        <v>0</v>
      </c>
      <c r="DV76">
        <v>0.19761466571857736</v>
      </c>
      <c r="DW76">
        <v>2.2302194815346419</v>
      </c>
      <c r="DX76">
        <v>6.6060393977426104</v>
      </c>
      <c r="DY76">
        <v>0.9176883969778219</v>
      </c>
      <c r="DZ76">
        <v>1.0305692224047494</v>
      </c>
      <c r="EA76">
        <v>0.82141622733928676</v>
      </c>
      <c r="EB76">
        <v>1.2704739811224581</v>
      </c>
      <c r="EC76">
        <v>0.45707265334966235</v>
      </c>
      <c r="ED76">
        <v>2.2138428154693628</v>
      </c>
      <c r="EE76">
        <v>0.65873990746749389</v>
      </c>
      <c r="EF76">
        <v>1.1726804178109718</v>
      </c>
      <c r="EG76">
        <v>3.7683572523295097</v>
      </c>
      <c r="EH76">
        <v>8.4102099645566302</v>
      </c>
      <c r="EI76">
        <v>0.80972021090774815</v>
      </c>
      <c r="EJ76">
        <v>0</v>
      </c>
      <c r="EK76">
        <v>0</v>
      </c>
      <c r="EL76">
        <v>0.6768849472548486</v>
      </c>
      <c r="EM76">
        <v>1.9893074665368892E-2</v>
      </c>
      <c r="EN76">
        <v>0.13537044284440247</v>
      </c>
      <c r="EO76">
        <v>0.22010015058153223</v>
      </c>
      <c r="EP76">
        <v>0.36723079063439101</v>
      </c>
      <c r="EQ76">
        <v>0.91344117615591436</v>
      </c>
      <c r="ER76">
        <v>2.2587174564043488</v>
      </c>
      <c r="ES76">
        <v>1.2465816198708644</v>
      </c>
      <c r="ET76">
        <v>1.9919311902221069</v>
      </c>
      <c r="EU76">
        <v>2.3293836397842167</v>
      </c>
      <c r="EV76">
        <v>4.4386869970889649</v>
      </c>
      <c r="EW76">
        <v>0.50941378253972547</v>
      </c>
      <c r="EX76">
        <v>0.16130435179302149</v>
      </c>
      <c r="EY76">
        <v>0.37937920522146223</v>
      </c>
      <c r="EZ76">
        <v>1.0462853570353043</v>
      </c>
      <c r="FA76">
        <v>0.20724961767313102</v>
      </c>
      <c r="FB76">
        <v>0.25684714630776567</v>
      </c>
      <c r="FC76">
        <v>9.5302007231603633E-2</v>
      </c>
      <c r="FD76">
        <v>9.8634589762306726E-2</v>
      </c>
      <c r="FE76">
        <v>0.23024820915133734</v>
      </c>
      <c r="FF76">
        <v>0.3335937676523969</v>
      </c>
      <c r="FG76">
        <v>0.21277195928784173</v>
      </c>
      <c r="FH76">
        <v>0.33577311179642522</v>
      </c>
      <c r="FI76">
        <v>0.92107549499182795</v>
      </c>
      <c r="FJ76">
        <v>2.5143229789048136</v>
      </c>
      <c r="FK76">
        <v>0.32162004471250588</v>
      </c>
      <c r="FL76">
        <v>0.12561703291603513</v>
      </c>
      <c r="FM76">
        <v>3.0586513604868486</v>
      </c>
      <c r="FN76">
        <v>5.1487924017249052</v>
      </c>
      <c r="FO76">
        <v>0.77536179398771499</v>
      </c>
      <c r="FP76">
        <v>0.24880716082222026</v>
      </c>
      <c r="FQ76">
        <v>0.39974588974277264</v>
      </c>
      <c r="FR76">
        <v>0.1020262389051458</v>
      </c>
      <c r="FS76">
        <v>0.43114622510641193</v>
      </c>
      <c r="FT76">
        <v>1.3899318643955632</v>
      </c>
      <c r="FU76">
        <v>0.24817909716752795</v>
      </c>
      <c r="FV76">
        <v>0.83950492855008085</v>
      </c>
      <c r="FW76">
        <v>2.2791035273665012</v>
      </c>
      <c r="FX76">
        <v>2.1139977982333518</v>
      </c>
      <c r="FY76">
        <v>0.33732970435049325</v>
      </c>
      <c r="FZ76">
        <v>0.17888602318172031</v>
      </c>
      <c r="GA76">
        <v>0.15447296595446944</v>
      </c>
      <c r="GB76">
        <v>0.48038932135728607</v>
      </c>
      <c r="GC76">
        <v>8.913954619869828E-2</v>
      </c>
      <c r="GD76">
        <v>3.9551515503079962E-2</v>
      </c>
      <c r="GE76">
        <v>5.5896196497437427E-2</v>
      </c>
      <c r="GF76">
        <v>0.17627304143232028</v>
      </c>
      <c r="GG76">
        <v>0.15196208026370916</v>
      </c>
      <c r="GH76">
        <v>1.5413962596167202E-2</v>
      </c>
      <c r="GI76">
        <v>5.7620565714613568E-2</v>
      </c>
      <c r="GJ76">
        <v>0.15165913934855554</v>
      </c>
      <c r="GK76">
        <v>2.1334463214774586</v>
      </c>
      <c r="GL76">
        <v>7.7582896567797732</v>
      </c>
      <c r="GM76">
        <v>1.1209808791368998</v>
      </c>
      <c r="GN76">
        <v>0.26579194401130601</v>
      </c>
      <c r="GO76">
        <v>0.80452501851745994</v>
      </c>
      <c r="GP76">
        <v>1.0063025111906017</v>
      </c>
      <c r="GQ76">
        <v>0.20354301811311379</v>
      </c>
      <c r="GR76">
        <v>5.2617606743387897E-2</v>
      </c>
      <c r="GS76">
        <v>4.5134664884497085E-2</v>
      </c>
      <c r="GT76">
        <v>2.3162592942066566E-2</v>
      </c>
      <c r="GU76">
        <v>0.13377549358448096</v>
      </c>
      <c r="GV76">
        <v>0.56764390660887476</v>
      </c>
      <c r="GW76">
        <v>0.10606205804694659</v>
      </c>
      <c r="GX76">
        <v>6.1308327935182795E-2</v>
      </c>
      <c r="GY76">
        <v>0.55867066768840323</v>
      </c>
      <c r="GZ76">
        <v>1.0814362955039831</v>
      </c>
      <c r="HA76">
        <v>0.20018887463643437</v>
      </c>
      <c r="HB76">
        <v>0.26948108568488716</v>
      </c>
      <c r="HC76">
        <v>0.32670774082204079</v>
      </c>
      <c r="HD76">
        <v>1.2455502803289078</v>
      </c>
      <c r="HE76">
        <v>0.28352150133638765</v>
      </c>
      <c r="HF76">
        <v>0.25430489024753261</v>
      </c>
      <c r="HG76">
        <v>0.13825991499098347</v>
      </c>
      <c r="HH76">
        <v>0.21784248322317334</v>
      </c>
      <c r="HI76">
        <v>3.7617454921837927E-2</v>
      </c>
      <c r="HJ76">
        <v>0</v>
      </c>
      <c r="HK76">
        <v>2.527482924086925E-2</v>
      </c>
      <c r="HL76">
        <v>1.0075648614956861E-2</v>
      </c>
      <c r="HM76">
        <v>1.8797997038171079</v>
      </c>
      <c r="HN76">
        <v>8.8044011315957338</v>
      </c>
      <c r="HO76">
        <v>1.3982180171475311</v>
      </c>
      <c r="HP76">
        <v>0.4433470977113369</v>
      </c>
      <c r="HQ76">
        <v>1.5878858576015151</v>
      </c>
      <c r="HR76">
        <v>2.053150392460084</v>
      </c>
      <c r="HS76">
        <v>0.33871462843494515</v>
      </c>
      <c r="HT76">
        <v>0.16483389095863435</v>
      </c>
      <c r="HU76">
        <v>3.6225089029738609E-2</v>
      </c>
      <c r="HV76">
        <v>3.0363634401905891E-2</v>
      </c>
      <c r="HW76">
        <v>0</v>
      </c>
      <c r="HX76">
        <v>0</v>
      </c>
      <c r="HY76">
        <v>0</v>
      </c>
      <c r="HZ76">
        <v>4.651315497483198E-2</v>
      </c>
      <c r="IA76">
        <v>3.0773664604126009E-2</v>
      </c>
      <c r="IB76">
        <v>0.21706705674872157</v>
      </c>
      <c r="IC76">
        <v>4.2109557059283063E-2</v>
      </c>
      <c r="ID76">
        <v>2.3606628637803832E-2</v>
      </c>
      <c r="IE76">
        <v>0.25693654242682107</v>
      </c>
      <c r="IF76">
        <v>1.4702536444700482</v>
      </c>
      <c r="IG76">
        <v>0.37022787423670928</v>
      </c>
      <c r="IH76">
        <v>0.36138529496009841</v>
      </c>
      <c r="II76">
        <v>0.32122081501518512</v>
      </c>
      <c r="IJ76">
        <v>0.56683608301791577</v>
      </c>
      <c r="IK76">
        <v>0.20975953963255739</v>
      </c>
      <c r="IL76">
        <v>0.13694610440688246</v>
      </c>
      <c r="IM76">
        <v>4.3237908153850334E-2</v>
      </c>
      <c r="IN76">
        <v>4.6051626556794983E-2</v>
      </c>
      <c r="IO76">
        <v>0.12283589674635007</v>
      </c>
      <c r="IP76">
        <v>0.9495828732578856</v>
      </c>
      <c r="IQ76">
        <v>0.17661864691222823</v>
      </c>
      <c r="IR76">
        <v>1.2180227800685062E-2</v>
      </c>
      <c r="IS76">
        <v>9.8214616779665559E-2</v>
      </c>
      <c r="IT76">
        <v>0.29149976356019042</v>
      </c>
      <c r="IU76">
        <v>4.1476516932140932E-2</v>
      </c>
      <c r="IV76">
        <v>1.4697304892141039E-2</v>
      </c>
      <c r="IW76">
        <v>7.9644420855626789E-3</v>
      </c>
      <c r="IX76">
        <v>2.6280409549016355E-3</v>
      </c>
      <c r="IY76">
        <v>0</v>
      </c>
      <c r="IZ76">
        <v>0</v>
      </c>
      <c r="JA76">
        <v>0</v>
      </c>
      <c r="JB76">
        <v>6.4124068060791026E-3</v>
      </c>
      <c r="JC76">
        <v>1.2044768270932156E-2</v>
      </c>
      <c r="JD76">
        <v>0.1094113211499181</v>
      </c>
      <c r="JE76">
        <v>1.1211547790212254E-2</v>
      </c>
      <c r="JF76">
        <v>0</v>
      </c>
      <c r="JG76">
        <v>2.6130910397999339E-2</v>
      </c>
      <c r="JH76">
        <v>0.23347768733185928</v>
      </c>
      <c r="JI76">
        <v>3.8074177782384713E-2</v>
      </c>
      <c r="JJ76">
        <v>0</v>
      </c>
      <c r="JK76">
        <v>2.7494191401046392E-2</v>
      </c>
      <c r="JL76">
        <v>8.670902735837327E-2</v>
      </c>
      <c r="JM76">
        <v>0.2855980982985809</v>
      </c>
      <c r="JN76">
        <v>0.61296120806588139</v>
      </c>
      <c r="JO76" s="7">
        <v>0</v>
      </c>
      <c r="JP76">
        <v>0</v>
      </c>
      <c r="JQ76">
        <v>1</v>
      </c>
      <c r="JR76">
        <v>0</v>
      </c>
      <c r="JS76">
        <v>0</v>
      </c>
      <c r="JT76">
        <v>0</v>
      </c>
      <c r="JU76">
        <v>1</v>
      </c>
      <c r="JV76" s="4">
        <v>0</v>
      </c>
    </row>
    <row r="77" spans="1:282" x14ac:dyDescent="0.25">
      <c r="A77" s="10" t="s">
        <v>124</v>
      </c>
      <c r="B77" s="7">
        <v>7</v>
      </c>
      <c r="C77" t="s">
        <v>57</v>
      </c>
      <c r="D77" s="4">
        <v>12</v>
      </c>
      <c r="E77">
        <v>0</v>
      </c>
      <c r="F77">
        <v>0</v>
      </c>
      <c r="G77">
        <v>1.3036082553641115</v>
      </c>
      <c r="H77">
        <v>12.786088981809801</v>
      </c>
      <c r="I77">
        <v>0</v>
      </c>
      <c r="J77">
        <v>0.1395084455711024</v>
      </c>
      <c r="K77">
        <v>1.7279507947057477E-2</v>
      </c>
      <c r="L77">
        <v>0.1233917057001858</v>
      </c>
      <c r="M77">
        <v>1.476146306107803E-2</v>
      </c>
      <c r="N77">
        <v>0</v>
      </c>
      <c r="O77">
        <v>0.6043000340980802</v>
      </c>
      <c r="P77">
        <v>2.7197478192296769</v>
      </c>
      <c r="Q77">
        <v>0</v>
      </c>
      <c r="R77">
        <v>0</v>
      </c>
      <c r="S77">
        <v>5.3448332949284767</v>
      </c>
      <c r="T77">
        <v>5.6283812502489541</v>
      </c>
      <c r="U77">
        <v>0</v>
      </c>
      <c r="V77">
        <v>128.52519479081766</v>
      </c>
      <c r="W77">
        <v>11.959824207027946</v>
      </c>
      <c r="X77">
        <v>0.72828781421261979</v>
      </c>
      <c r="Y77">
        <v>0.14715219741638239</v>
      </c>
      <c r="Z77">
        <v>0</v>
      </c>
      <c r="AA77">
        <v>0</v>
      </c>
      <c r="AB77">
        <v>0</v>
      </c>
      <c r="AC77">
        <v>2.602718502508977</v>
      </c>
      <c r="AD77">
        <v>8.5730182520889873</v>
      </c>
      <c r="AE77">
        <v>3.6927523835223717</v>
      </c>
      <c r="AF77">
        <v>11.052384673112998</v>
      </c>
      <c r="AG77">
        <v>0</v>
      </c>
      <c r="AH77">
        <v>0</v>
      </c>
      <c r="AI77">
        <v>1.1483999688009161</v>
      </c>
      <c r="AJ77">
        <v>0</v>
      </c>
      <c r="AK77">
        <v>0.14481271805949184</v>
      </c>
      <c r="AL77">
        <v>0</v>
      </c>
      <c r="AM77">
        <v>15.970053455445447</v>
      </c>
      <c r="AN77">
        <v>100</v>
      </c>
      <c r="AO77">
        <v>4.5069844887638473</v>
      </c>
      <c r="AP77">
        <v>2.9340319415457889</v>
      </c>
      <c r="AQ77">
        <v>8.522095725664645</v>
      </c>
      <c r="AR77">
        <v>22.339611930917531</v>
      </c>
      <c r="AS77">
        <v>4.7026279215302793</v>
      </c>
      <c r="AT77">
        <v>10.928303993788424</v>
      </c>
      <c r="AU77">
        <v>4.2843153100475986</v>
      </c>
      <c r="AV77">
        <v>7.4346045545595807</v>
      </c>
      <c r="AW77">
        <v>3.7711431845336829</v>
      </c>
      <c r="AX77">
        <v>9.5528801710311857</v>
      </c>
      <c r="AY77">
        <v>0.52814330319571634</v>
      </c>
      <c r="AZ77">
        <v>0</v>
      </c>
      <c r="BA77">
        <v>0</v>
      </c>
      <c r="BB77">
        <v>0</v>
      </c>
      <c r="BC77">
        <v>0.57123150811498535</v>
      </c>
      <c r="BD77">
        <v>1.1729517744639697</v>
      </c>
      <c r="BE77">
        <v>4.5376195170774611</v>
      </c>
      <c r="BF77">
        <v>13.441585081878626</v>
      </c>
      <c r="BG77">
        <v>2.37170313701345</v>
      </c>
      <c r="BH77">
        <v>5.3064469909521632</v>
      </c>
      <c r="BI77">
        <v>2.2861004658028801</v>
      </c>
      <c r="BJ77">
        <v>1.2525202722124742</v>
      </c>
      <c r="BK77">
        <v>1.9060354026908679</v>
      </c>
      <c r="BL77">
        <v>4.5836144556306664</v>
      </c>
      <c r="BM77">
        <v>0</v>
      </c>
      <c r="BN77">
        <v>0</v>
      </c>
      <c r="BO77">
        <v>20.198023376975858</v>
      </c>
      <c r="BP77">
        <v>66.922591153727723</v>
      </c>
      <c r="BQ77">
        <v>12.759834669053689</v>
      </c>
      <c r="BR77">
        <v>24.967127816172468</v>
      </c>
      <c r="BS77">
        <v>8.0468260961696707</v>
      </c>
      <c r="BT77">
        <v>14.406302093611052</v>
      </c>
      <c r="BU77">
        <v>0.93438660924182104</v>
      </c>
      <c r="BV77">
        <v>0.45508194025198573</v>
      </c>
      <c r="BW77">
        <v>1.1027270687869761</v>
      </c>
      <c r="BX77">
        <v>3.0220870674344731</v>
      </c>
      <c r="BY77">
        <v>2.6761589189868245</v>
      </c>
      <c r="BZ77">
        <v>6.4123270572944424</v>
      </c>
      <c r="CA77">
        <v>1.2378574271444298</v>
      </c>
      <c r="CB77">
        <v>6.2133784413665278</v>
      </c>
      <c r="CC77">
        <v>1.9448973796601599</v>
      </c>
      <c r="CD77">
        <v>2.0175388082460128</v>
      </c>
      <c r="CE77">
        <v>1.4127044607756565</v>
      </c>
      <c r="CF77">
        <v>3.2253404640461407</v>
      </c>
      <c r="CG77">
        <v>39.669689825625611</v>
      </c>
      <c r="CH77">
        <v>140.00611528129184</v>
      </c>
      <c r="CI77">
        <v>8.469739587243124</v>
      </c>
      <c r="CJ77">
        <v>1.2574263187340726</v>
      </c>
      <c r="CK77">
        <v>0.16529066211895063</v>
      </c>
      <c r="CL77">
        <v>0.291251025259603</v>
      </c>
      <c r="CM77">
        <v>2.3289035934891613</v>
      </c>
      <c r="CN77">
        <v>7.9194325833387618</v>
      </c>
      <c r="CO77">
        <v>1.5995661043171197</v>
      </c>
      <c r="CP77">
        <v>3.5457688362220083</v>
      </c>
      <c r="CQ77">
        <v>0.26982008723848649</v>
      </c>
      <c r="CR77">
        <v>1.8507683971003066</v>
      </c>
      <c r="CS77">
        <v>0.40036194178671775</v>
      </c>
      <c r="CT77">
        <v>0.9706162423267799</v>
      </c>
      <c r="CU77">
        <v>0.76663839799112843</v>
      </c>
      <c r="CV77">
        <v>1.3539488879591177</v>
      </c>
      <c r="CW77">
        <v>0.50543191611199856</v>
      </c>
      <c r="CX77">
        <v>0.92100491441832677</v>
      </c>
      <c r="CY77">
        <v>7.753294217923294</v>
      </c>
      <c r="CZ77">
        <v>28.496530490199355</v>
      </c>
      <c r="DA77">
        <v>3.9838106123825048</v>
      </c>
      <c r="DB77">
        <v>6.4448639828216487</v>
      </c>
      <c r="DC77">
        <v>0.92795974505735856</v>
      </c>
      <c r="DD77">
        <v>1.1530529531788198</v>
      </c>
      <c r="DE77">
        <v>3.4987399968454285</v>
      </c>
      <c r="DF77">
        <v>10.61711960169553</v>
      </c>
      <c r="DG77">
        <v>1.4183192570859025</v>
      </c>
      <c r="DH77">
        <v>1.2751315372615966</v>
      </c>
      <c r="DI77">
        <v>1.682101818151587</v>
      </c>
      <c r="DJ77">
        <v>3.43957601154926</v>
      </c>
      <c r="DK77">
        <v>0</v>
      </c>
      <c r="DL77">
        <v>0</v>
      </c>
      <c r="DM77">
        <v>0.65146020141827155</v>
      </c>
      <c r="DN77">
        <v>3.5211113225302135</v>
      </c>
      <c r="DO77">
        <v>1.2176329260134175</v>
      </c>
      <c r="DP77">
        <v>2.0957851718393727</v>
      </c>
      <c r="DQ77">
        <v>1.2409314858084108</v>
      </c>
      <c r="DR77">
        <v>2.690260802318706</v>
      </c>
      <c r="DS77">
        <v>0</v>
      </c>
      <c r="DT77">
        <v>0</v>
      </c>
      <c r="DU77">
        <v>0</v>
      </c>
      <c r="DV77">
        <v>0.2985040178874705</v>
      </c>
      <c r="DW77">
        <v>2.2880314720953447</v>
      </c>
      <c r="DX77">
        <v>6.812212350843982</v>
      </c>
      <c r="DY77">
        <v>0.97048404846235081</v>
      </c>
      <c r="DZ77">
        <v>1.2019144435725135</v>
      </c>
      <c r="EA77">
        <v>0.94743224797453407</v>
      </c>
      <c r="EB77">
        <v>1.4668407908324614</v>
      </c>
      <c r="EC77">
        <v>0.51794051318796808</v>
      </c>
      <c r="ED77">
        <v>2.1572014585818295</v>
      </c>
      <c r="EE77">
        <v>0.71635572332015263</v>
      </c>
      <c r="EF77">
        <v>1.2439234145381184</v>
      </c>
      <c r="EG77">
        <v>3.6150038406849641</v>
      </c>
      <c r="EH77">
        <v>8.5912397559343159</v>
      </c>
      <c r="EI77">
        <v>0.90988436333076594</v>
      </c>
      <c r="EJ77">
        <v>2.0219332580780024E-2</v>
      </c>
      <c r="EK77">
        <v>0</v>
      </c>
      <c r="EL77">
        <v>0.82728945054895553</v>
      </c>
      <c r="EM77">
        <v>4.8768671642678146E-2</v>
      </c>
      <c r="EN77">
        <v>0.16887002559782252</v>
      </c>
      <c r="EO77">
        <v>0.23915992590167651</v>
      </c>
      <c r="EP77">
        <v>0.39535222349284077</v>
      </c>
      <c r="EQ77">
        <v>0.91778748087186546</v>
      </c>
      <c r="ER77">
        <v>2.5417776704418316</v>
      </c>
      <c r="ES77">
        <v>1.3630794105362865</v>
      </c>
      <c r="ET77">
        <v>2.3106873772277696</v>
      </c>
      <c r="EU77">
        <v>2.2909271043494925</v>
      </c>
      <c r="EV77">
        <v>4.5508188248718398</v>
      </c>
      <c r="EW77">
        <v>0.54307571510491059</v>
      </c>
      <c r="EX77">
        <v>0.22108857125822687</v>
      </c>
      <c r="EY77">
        <v>0.39510360784108833</v>
      </c>
      <c r="EZ77">
        <v>1.0755375502958981</v>
      </c>
      <c r="FA77">
        <v>0.16797953980285954</v>
      </c>
      <c r="FB77">
        <v>0.23185617520077953</v>
      </c>
      <c r="FC77">
        <v>9.0269570884931191E-2</v>
      </c>
      <c r="FD77">
        <v>0.11181698182433618</v>
      </c>
      <c r="FE77">
        <v>0.20680356283485321</v>
      </c>
      <c r="FF77">
        <v>0.34911789827346962</v>
      </c>
      <c r="FG77">
        <v>0.2276727179747722</v>
      </c>
      <c r="FH77">
        <v>0.36748492645672937</v>
      </c>
      <c r="FI77">
        <v>0.89607653905716844</v>
      </c>
      <c r="FJ77">
        <v>2.4872026965963312</v>
      </c>
      <c r="FK77">
        <v>0.35962756428106851</v>
      </c>
      <c r="FL77">
        <v>0.16906189202591659</v>
      </c>
      <c r="FM77">
        <v>3.0043596965247512</v>
      </c>
      <c r="FN77">
        <v>5.4067489145251919</v>
      </c>
      <c r="FO77">
        <v>0.85282802848237627</v>
      </c>
      <c r="FP77">
        <v>0.29111457375460087</v>
      </c>
      <c r="FQ77">
        <v>0.44762753759617158</v>
      </c>
      <c r="FR77">
        <v>0.16150834934270927</v>
      </c>
      <c r="FS77">
        <v>0.44753202342067994</v>
      </c>
      <c r="FT77">
        <v>1.4826185841974033</v>
      </c>
      <c r="FU77">
        <v>0.24717018474468391</v>
      </c>
      <c r="FV77">
        <v>0.79417704579291815</v>
      </c>
      <c r="FW77">
        <v>2.2899313653330964</v>
      </c>
      <c r="FX77">
        <v>2.1875329170286544</v>
      </c>
      <c r="FY77">
        <v>0.37985379282685522</v>
      </c>
      <c r="FZ77">
        <v>0.23248430158728084</v>
      </c>
      <c r="GA77">
        <v>0.16151752523110582</v>
      </c>
      <c r="GB77">
        <v>0.46701192457193158</v>
      </c>
      <c r="GC77">
        <v>8.5641500514921434E-2</v>
      </c>
      <c r="GD77">
        <v>2.7320856482452534E-2</v>
      </c>
      <c r="GE77">
        <v>4.4442346007423028E-2</v>
      </c>
      <c r="GF77">
        <v>0.19412685772003305</v>
      </c>
      <c r="GG77">
        <v>0.18747025206797052</v>
      </c>
      <c r="GH77">
        <v>3.2208324519260388E-2</v>
      </c>
      <c r="GI77">
        <v>9.0790056857348755E-2</v>
      </c>
      <c r="GJ77">
        <v>0.22244565687432133</v>
      </c>
      <c r="GK77">
        <v>2.0491059020713496</v>
      </c>
      <c r="GL77">
        <v>8.2559393248047677</v>
      </c>
      <c r="GM77">
        <v>1.1832541379116213</v>
      </c>
      <c r="GN77">
        <v>0.29748797810533689</v>
      </c>
      <c r="GO77">
        <v>0.78646933175172129</v>
      </c>
      <c r="GP77">
        <v>1.0732804193325949</v>
      </c>
      <c r="GQ77">
        <v>0.22539820616030776</v>
      </c>
      <c r="GR77">
        <v>0.1464405240367746</v>
      </c>
      <c r="GS77">
        <v>4.5887874965010317E-2</v>
      </c>
      <c r="GT77">
        <v>2.9457635364844394E-2</v>
      </c>
      <c r="GU77">
        <v>0.10777887852410829</v>
      </c>
      <c r="GV77">
        <v>0.49543809404468986</v>
      </c>
      <c r="GW77">
        <v>9.1349641904667503E-2</v>
      </c>
      <c r="GX77">
        <v>6.3550187572866776E-2</v>
      </c>
      <c r="GY77">
        <v>0.52954465740108636</v>
      </c>
      <c r="GZ77">
        <v>1.1514631895156231</v>
      </c>
      <c r="HA77">
        <v>0.23348709731606526</v>
      </c>
      <c r="HB77">
        <v>0.36744402711486518</v>
      </c>
      <c r="HC77">
        <v>0.33976973130332727</v>
      </c>
      <c r="HD77">
        <v>1.393746103310096</v>
      </c>
      <c r="HE77">
        <v>0.29347604744509276</v>
      </c>
      <c r="HF77">
        <v>0.27766181721087307</v>
      </c>
      <c r="HG77">
        <v>0.13699669689172234</v>
      </c>
      <c r="HH77">
        <v>0.21181724479387806</v>
      </c>
      <c r="HI77">
        <v>3.4368380124428347E-2</v>
      </c>
      <c r="HJ77">
        <v>0</v>
      </c>
      <c r="HK77">
        <v>1.5918020736853705E-2</v>
      </c>
      <c r="HL77">
        <v>3.4399918905538666E-2</v>
      </c>
      <c r="HM77">
        <v>1.3903023243323163</v>
      </c>
      <c r="HN77">
        <v>7.6180384552724076</v>
      </c>
      <c r="HO77">
        <v>1.207417582274728</v>
      </c>
      <c r="HP77">
        <v>0.41074839268308883</v>
      </c>
      <c r="HQ77">
        <v>1.6798389684831847</v>
      </c>
      <c r="HR77">
        <v>2.2509980604015163</v>
      </c>
      <c r="HS77">
        <v>0.3853174914098999</v>
      </c>
      <c r="HT77">
        <v>0.18807819407640394</v>
      </c>
      <c r="HU77">
        <v>3.7642585290025316E-2</v>
      </c>
      <c r="HV77">
        <v>1.631626046848093E-2</v>
      </c>
      <c r="HW77">
        <v>0</v>
      </c>
      <c r="HX77">
        <v>0</v>
      </c>
      <c r="HY77">
        <v>0</v>
      </c>
      <c r="HZ77">
        <v>4.5180943442307095E-2</v>
      </c>
      <c r="IA77">
        <v>2.8954268200872438E-2</v>
      </c>
      <c r="IB77">
        <v>0.18239327038138836</v>
      </c>
      <c r="IC77">
        <v>5.5319732796301035E-2</v>
      </c>
      <c r="ID77">
        <v>2.0828892979462676E-2</v>
      </c>
      <c r="IE77">
        <v>0.20460706754994357</v>
      </c>
      <c r="IF77">
        <v>1.4145265862377792</v>
      </c>
      <c r="IG77">
        <v>0.36243619588248271</v>
      </c>
      <c r="IH77">
        <v>0.40416308459284583</v>
      </c>
      <c r="II77">
        <v>0.32199661284286313</v>
      </c>
      <c r="IJ77">
        <v>0.60620879689315232</v>
      </c>
      <c r="IK77">
        <v>0.23324333847038645</v>
      </c>
      <c r="IL77">
        <v>0.12897232304101305</v>
      </c>
      <c r="IM77">
        <v>3.0337960339988264E-2</v>
      </c>
      <c r="IN77">
        <v>2.8158216861149971E-2</v>
      </c>
      <c r="IO77">
        <v>0.10290830390145862</v>
      </c>
      <c r="IP77">
        <v>0.83290384416429353</v>
      </c>
      <c r="IQ77">
        <v>0.15735688784335092</v>
      </c>
      <c r="IR77">
        <v>2.1659069612259878E-2</v>
      </c>
      <c r="IS77">
        <v>0.10562800522490505</v>
      </c>
      <c r="IT77">
        <v>0.32755120943948224</v>
      </c>
      <c r="IU77">
        <v>5.638461183891337E-2</v>
      </c>
      <c r="IV77">
        <v>4.0151377360900624E-2</v>
      </c>
      <c r="IW77">
        <v>1.6715127261703676E-2</v>
      </c>
      <c r="IX77">
        <v>8.8596348107630937E-3</v>
      </c>
      <c r="IY77">
        <v>0</v>
      </c>
      <c r="IZ77">
        <v>0</v>
      </c>
      <c r="JA77">
        <v>0</v>
      </c>
      <c r="JB77">
        <v>1.1953053709801958E-2</v>
      </c>
      <c r="JC77">
        <v>9.5120943509695924E-3</v>
      </c>
      <c r="JD77">
        <v>9.1656222329260878E-2</v>
      </c>
      <c r="JE77">
        <v>8.1644875392457208E-3</v>
      </c>
      <c r="JF77">
        <v>0</v>
      </c>
      <c r="JG77">
        <v>2.7012083379543583E-2</v>
      </c>
      <c r="JH77">
        <v>0.17748759285530874</v>
      </c>
      <c r="JI77">
        <v>4.9449002370151325E-2</v>
      </c>
      <c r="JJ77">
        <v>0</v>
      </c>
      <c r="JK77">
        <v>3.9038388803945459E-2</v>
      </c>
      <c r="JL77">
        <v>9.4472555069352537E-2</v>
      </c>
      <c r="JM77">
        <v>0.26257789528166237</v>
      </c>
      <c r="JN77">
        <v>0.68577559811267219</v>
      </c>
      <c r="JO77" s="7">
        <v>0</v>
      </c>
      <c r="JP77">
        <v>0</v>
      </c>
      <c r="JQ77">
        <v>1</v>
      </c>
      <c r="JR77">
        <v>0</v>
      </c>
      <c r="JS77">
        <v>0</v>
      </c>
      <c r="JT77">
        <v>0</v>
      </c>
      <c r="JU77">
        <v>1</v>
      </c>
      <c r="JV77" s="4">
        <v>0</v>
      </c>
    </row>
    <row r="78" spans="1:282" x14ac:dyDescent="0.25">
      <c r="A78" s="10" t="s">
        <v>125</v>
      </c>
      <c r="B78" s="7">
        <v>7</v>
      </c>
      <c r="C78" t="s">
        <v>57</v>
      </c>
      <c r="D78" s="4">
        <v>12</v>
      </c>
      <c r="E78">
        <v>0</v>
      </c>
      <c r="F78">
        <v>0</v>
      </c>
      <c r="G78">
        <v>1.5221699243509212</v>
      </c>
      <c r="H78">
        <v>12.6328807522997</v>
      </c>
      <c r="I78">
        <v>0</v>
      </c>
      <c r="J78">
        <v>0.11202894558028587</v>
      </c>
      <c r="K78">
        <v>1.8896782782149024E-3</v>
      </c>
      <c r="L78">
        <v>0.12776514753452267</v>
      </c>
      <c r="M78">
        <v>3.6229834873243015E-2</v>
      </c>
      <c r="N78">
        <v>0</v>
      </c>
      <c r="O78">
        <v>1.2217502126286168</v>
      </c>
      <c r="P78">
        <v>5.8503607046192228</v>
      </c>
      <c r="Q78">
        <v>0</v>
      </c>
      <c r="R78">
        <v>19.479576515638673</v>
      </c>
      <c r="S78">
        <v>6.9333208017911394</v>
      </c>
      <c r="T78">
        <v>10.241393492530756</v>
      </c>
      <c r="U78">
        <v>0</v>
      </c>
      <c r="V78">
        <v>121.89983827888618</v>
      </c>
      <c r="W78">
        <v>10.509677057636294</v>
      </c>
      <c r="X78">
        <v>0.58083466897712721</v>
      </c>
      <c r="Y78">
        <v>0.11619214724153397</v>
      </c>
      <c r="Z78">
        <v>0</v>
      </c>
      <c r="AA78">
        <v>0</v>
      </c>
      <c r="AB78">
        <v>0</v>
      </c>
      <c r="AC78">
        <v>3.1202279414827019</v>
      </c>
      <c r="AD78">
        <v>11.877596626934945</v>
      </c>
      <c r="AE78">
        <v>4.8004055160844352</v>
      </c>
      <c r="AF78">
        <v>15.6359430909725</v>
      </c>
      <c r="AG78">
        <v>0</v>
      </c>
      <c r="AH78">
        <v>0</v>
      </c>
      <c r="AI78">
        <v>3.6345191423102543</v>
      </c>
      <c r="AJ78">
        <v>0.95024241203091264</v>
      </c>
      <c r="AK78">
        <v>0.64788964727715681</v>
      </c>
      <c r="AL78">
        <v>0.37785302155844513</v>
      </c>
      <c r="AM78">
        <v>28.495482018227996</v>
      </c>
      <c r="AN78">
        <v>100</v>
      </c>
      <c r="AO78">
        <v>4.6917665290928712</v>
      </c>
      <c r="AP78">
        <v>3.7285988025419128</v>
      </c>
      <c r="AQ78">
        <v>8.734771318768324</v>
      </c>
      <c r="AR78">
        <v>25.49404122243941</v>
      </c>
      <c r="AS78">
        <v>5.3695336926477344</v>
      </c>
      <c r="AT78">
        <v>13.287919182324698</v>
      </c>
      <c r="AU78">
        <v>4.7454475108024585</v>
      </c>
      <c r="AV78">
        <v>8.6785201281647808</v>
      </c>
      <c r="AW78">
        <v>3.9458940540862644</v>
      </c>
      <c r="AX78">
        <v>10.671255282423298</v>
      </c>
      <c r="AY78">
        <v>0.97955550545559711</v>
      </c>
      <c r="AZ78">
        <v>0</v>
      </c>
      <c r="BA78">
        <v>0</v>
      </c>
      <c r="BB78">
        <v>1.0869391201757459</v>
      </c>
      <c r="BC78">
        <v>1.2183193789750566</v>
      </c>
      <c r="BD78">
        <v>2.0144517114082428</v>
      </c>
      <c r="BE78">
        <v>5.3532209005279725</v>
      </c>
      <c r="BF78">
        <v>17.164893562034784</v>
      </c>
      <c r="BG78">
        <v>2.8314281952370401</v>
      </c>
      <c r="BH78">
        <v>6.5837471116185577</v>
      </c>
      <c r="BI78">
        <v>2.6509469114212125</v>
      </c>
      <c r="BJ78">
        <v>1.9920288336974656</v>
      </c>
      <c r="BK78">
        <v>5.0874945355418095</v>
      </c>
      <c r="BL78">
        <v>14.501706186020336</v>
      </c>
      <c r="BM78">
        <v>0</v>
      </c>
      <c r="BN78">
        <v>0</v>
      </c>
      <c r="BO78">
        <v>17.516861098092658</v>
      </c>
      <c r="BP78">
        <v>69.211840923617714</v>
      </c>
      <c r="BQ78">
        <v>13.71604873524282</v>
      </c>
      <c r="BR78">
        <v>30.216186682353491</v>
      </c>
      <c r="BS78">
        <v>8.340037848364112</v>
      </c>
      <c r="BT78">
        <v>15.863858613997362</v>
      </c>
      <c r="BU78">
        <v>0.97163132898040805</v>
      </c>
      <c r="BV78">
        <v>0.39126973835676387</v>
      </c>
      <c r="BW78">
        <v>1.2113873917095459</v>
      </c>
      <c r="BX78">
        <v>3.6012146997378482</v>
      </c>
      <c r="BY78">
        <v>3.5100742465875552</v>
      </c>
      <c r="BZ78">
        <v>9.3350150221625015</v>
      </c>
      <c r="CA78">
        <v>3.4365636344523738</v>
      </c>
      <c r="CB78">
        <v>10.261830860050196</v>
      </c>
      <c r="CC78">
        <v>2.311730094800843</v>
      </c>
      <c r="CD78">
        <v>2.6485563316907998</v>
      </c>
      <c r="CE78">
        <v>1.4170689926057776</v>
      </c>
      <c r="CF78">
        <v>3.2005044540866749</v>
      </c>
      <c r="CG78">
        <v>31.980854235097038</v>
      </c>
      <c r="CH78">
        <v>126.29226456474115</v>
      </c>
      <c r="CI78">
        <v>7.7458569057505189</v>
      </c>
      <c r="CJ78">
        <v>1.1069716681656798</v>
      </c>
      <c r="CK78">
        <v>0.21719672203597665</v>
      </c>
      <c r="CL78">
        <v>0.43350110601211989</v>
      </c>
      <c r="CM78">
        <v>3.0661980914897082</v>
      </c>
      <c r="CN78">
        <v>11.440438945248621</v>
      </c>
      <c r="CO78">
        <v>1.8397006288421436</v>
      </c>
      <c r="CP78">
        <v>4.0869875963299096</v>
      </c>
      <c r="CQ78">
        <v>0.38085555096610285</v>
      </c>
      <c r="CR78">
        <v>2.0697627129275156</v>
      </c>
      <c r="CS78">
        <v>0.32714081973388898</v>
      </c>
      <c r="CT78">
        <v>0.82606659147466477</v>
      </c>
      <c r="CU78">
        <v>0.78734305886759837</v>
      </c>
      <c r="CV78">
        <v>1.5744418739311281</v>
      </c>
      <c r="CW78">
        <v>0.47436448993030639</v>
      </c>
      <c r="CX78">
        <v>0.89812319632883464</v>
      </c>
      <c r="CY78">
        <v>5.8522333258387285</v>
      </c>
      <c r="CZ78">
        <v>23.721128072950897</v>
      </c>
      <c r="DA78">
        <v>4.0256317342911503</v>
      </c>
      <c r="DB78">
        <v>8.3945946584715383</v>
      </c>
      <c r="DC78">
        <v>1.1249337589929969</v>
      </c>
      <c r="DD78">
        <v>1.299746584294281</v>
      </c>
      <c r="DE78">
        <v>4.0367424997071195</v>
      </c>
      <c r="DF78">
        <v>13.20163744810659</v>
      </c>
      <c r="DG78">
        <v>1.7941840012852273</v>
      </c>
      <c r="DH78">
        <v>1.5758208020660007</v>
      </c>
      <c r="DI78">
        <v>1.6636400602419652</v>
      </c>
      <c r="DJ78">
        <v>3.6717602530142273</v>
      </c>
      <c r="DK78">
        <v>0</v>
      </c>
      <c r="DL78">
        <v>0</v>
      </c>
      <c r="DM78">
        <v>0.6035530595583406</v>
      </c>
      <c r="DN78">
        <v>3.6918352425681857</v>
      </c>
      <c r="DO78">
        <v>1.8015101860767371</v>
      </c>
      <c r="DP78">
        <v>4.3133108572547236</v>
      </c>
      <c r="DQ78">
        <v>1.40119872396845</v>
      </c>
      <c r="DR78">
        <v>2.837992977693915</v>
      </c>
      <c r="DS78">
        <v>0</v>
      </c>
      <c r="DT78">
        <v>0</v>
      </c>
      <c r="DU78">
        <v>0</v>
      </c>
      <c r="DV78">
        <v>0.11572598029389899</v>
      </c>
      <c r="DW78">
        <v>2.252026959814323</v>
      </c>
      <c r="DX78">
        <v>7.7100825380540092</v>
      </c>
      <c r="DY78">
        <v>1.0334428454633044</v>
      </c>
      <c r="DZ78">
        <v>1.3508036322591781</v>
      </c>
      <c r="EA78">
        <v>0.92304311053033306</v>
      </c>
      <c r="EB78">
        <v>1.7425970231315049</v>
      </c>
      <c r="EC78">
        <v>0.80803224137752805</v>
      </c>
      <c r="ED78">
        <v>2.4494932228673845</v>
      </c>
      <c r="EE78">
        <v>0.6490390838675103</v>
      </c>
      <c r="EF78">
        <v>1.2471756415925532</v>
      </c>
      <c r="EG78">
        <v>3.5717242617230744</v>
      </c>
      <c r="EH78">
        <v>9.8158102567659764</v>
      </c>
      <c r="EI78">
        <v>0.97783745559090063</v>
      </c>
      <c r="EJ78">
        <v>0.10601417160542473</v>
      </c>
      <c r="EK78">
        <v>0</v>
      </c>
      <c r="EL78">
        <v>0.9249126821365844</v>
      </c>
      <c r="EM78">
        <v>3.9153836850728013E-2</v>
      </c>
      <c r="EN78">
        <v>0.13197894070052146</v>
      </c>
      <c r="EO78">
        <v>0.2343686686301136</v>
      </c>
      <c r="EP78">
        <v>0.46284303973185881</v>
      </c>
      <c r="EQ78">
        <v>1.5264800681111825</v>
      </c>
      <c r="ER78">
        <v>4.7405455569407939</v>
      </c>
      <c r="ES78">
        <v>1.5844798380077971</v>
      </c>
      <c r="ET78">
        <v>2.3973619445812138</v>
      </c>
      <c r="EU78">
        <v>2.4526935790244568</v>
      </c>
      <c r="EV78">
        <v>5.2118668334077647</v>
      </c>
      <c r="EW78">
        <v>0.6324312729707996</v>
      </c>
      <c r="EX78">
        <v>0.23524302457215041</v>
      </c>
      <c r="EY78">
        <v>0.34439687669227947</v>
      </c>
      <c r="EZ78">
        <v>1.0899772087806994</v>
      </c>
      <c r="FA78">
        <v>0.19221456971726919</v>
      </c>
      <c r="FB78">
        <v>0.22222438130510572</v>
      </c>
      <c r="FC78">
        <v>8.2707036763838532E-2</v>
      </c>
      <c r="FD78">
        <v>0.11437209968073771</v>
      </c>
      <c r="FE78">
        <v>0.21871236505384958</v>
      </c>
      <c r="FF78">
        <v>0.4088453404948616</v>
      </c>
      <c r="FG78">
        <v>0.23500643504765026</v>
      </c>
      <c r="FH78">
        <v>0.41944714196112448</v>
      </c>
      <c r="FI78">
        <v>1.0593186665982421</v>
      </c>
      <c r="FJ78">
        <v>3.6543604735290787</v>
      </c>
      <c r="FK78">
        <v>0.46402112932107437</v>
      </c>
      <c r="FL78">
        <v>0.17848398975248866</v>
      </c>
      <c r="FM78">
        <v>3.6273694486286634</v>
      </c>
      <c r="FN78">
        <v>7.3357100786440146</v>
      </c>
      <c r="FO78">
        <v>1.1388517147100528</v>
      </c>
      <c r="FP78">
        <v>0.38295578325130247</v>
      </c>
      <c r="FQ78">
        <v>0.56500420799431506</v>
      </c>
      <c r="FR78">
        <v>0.15365356700102145</v>
      </c>
      <c r="FS78">
        <v>0.53012015203248097</v>
      </c>
      <c r="FT78">
        <v>2.139502058759156</v>
      </c>
      <c r="FU78">
        <v>0.3516639594637011</v>
      </c>
      <c r="FV78">
        <v>0.84954596820993977</v>
      </c>
      <c r="FW78">
        <v>2.5670683537983749</v>
      </c>
      <c r="FX78">
        <v>2.5420197345846289</v>
      </c>
      <c r="FY78">
        <v>0.41741581443791098</v>
      </c>
      <c r="FZ78">
        <v>0.22635851805749804</v>
      </c>
      <c r="GA78">
        <v>0.16006042665226561</v>
      </c>
      <c r="GB78">
        <v>0.58883199913972684</v>
      </c>
      <c r="GC78">
        <v>8.5371638655694582E-2</v>
      </c>
      <c r="GD78">
        <v>2.4256545052588296E-2</v>
      </c>
      <c r="GE78">
        <v>3.1552983310962651E-2</v>
      </c>
      <c r="GF78">
        <v>0.22156474481589772</v>
      </c>
      <c r="GG78">
        <v>0.21221378262411636</v>
      </c>
      <c r="GH78">
        <v>3.6117658595415436E-2</v>
      </c>
      <c r="GI78">
        <v>3.7466556843912389E-2</v>
      </c>
      <c r="GJ78">
        <v>0.13439337552419039</v>
      </c>
      <c r="GK78">
        <v>2.1814920571878411</v>
      </c>
      <c r="GL78">
        <v>10.607224519039757</v>
      </c>
      <c r="GM78">
        <v>1.5686944070486055</v>
      </c>
      <c r="GN78">
        <v>0.34870138585181026</v>
      </c>
      <c r="GO78">
        <v>0.95646344870923306</v>
      </c>
      <c r="GP78">
        <v>1.5803598299899235</v>
      </c>
      <c r="GQ78">
        <v>0.33056683431694145</v>
      </c>
      <c r="GR78">
        <v>0.20407269255580499</v>
      </c>
      <c r="GS78">
        <v>5.4813225910387911E-2</v>
      </c>
      <c r="GT78">
        <v>4.5336218690805896E-2</v>
      </c>
      <c r="GU78">
        <v>0.10084696214558583</v>
      </c>
      <c r="GV78">
        <v>0.53745745459324301</v>
      </c>
      <c r="GW78">
        <v>0.10391648987513538</v>
      </c>
      <c r="GX78">
        <v>6.6885231475801069E-2</v>
      </c>
      <c r="GY78">
        <v>0.55607653113236477</v>
      </c>
      <c r="GZ78">
        <v>1.4552979532906503</v>
      </c>
      <c r="HA78">
        <v>0.26390161554771369</v>
      </c>
      <c r="HB78">
        <v>0.2879363587283475</v>
      </c>
      <c r="HC78">
        <v>0.28635477124419545</v>
      </c>
      <c r="HD78">
        <v>1.5404904785511853</v>
      </c>
      <c r="HE78">
        <v>0.39548806949041054</v>
      </c>
      <c r="HF78">
        <v>0.44902287186813894</v>
      </c>
      <c r="HG78">
        <v>0.21113711350526454</v>
      </c>
      <c r="HH78">
        <v>0.36739996787549184</v>
      </c>
      <c r="HI78">
        <v>5.3655759244135737E-2</v>
      </c>
      <c r="HJ78">
        <v>1.4289224037115579E-2</v>
      </c>
      <c r="HK78">
        <v>1.2289704702853777E-2</v>
      </c>
      <c r="HL78">
        <v>4.3458502114841993E-2</v>
      </c>
      <c r="HM78">
        <v>1.1006998145795972</v>
      </c>
      <c r="HN78">
        <v>7.3314712213815723</v>
      </c>
      <c r="HO78">
        <v>1.2275619905371031</v>
      </c>
      <c r="HP78">
        <v>0.41390820478234353</v>
      </c>
      <c r="HQ78">
        <v>1.710202530949646</v>
      </c>
      <c r="HR78">
        <v>2.5255971353419717</v>
      </c>
      <c r="HS78">
        <v>0.44372068816463539</v>
      </c>
      <c r="HT78">
        <v>0.16260307209706099</v>
      </c>
      <c r="HU78">
        <v>1.3659883841151041E-2</v>
      </c>
      <c r="HV78">
        <v>3.7568924852874344E-2</v>
      </c>
      <c r="HW78">
        <v>0</v>
      </c>
      <c r="HX78">
        <v>0</v>
      </c>
      <c r="HY78">
        <v>0</v>
      </c>
      <c r="HZ78">
        <v>2.980905470159324E-2</v>
      </c>
      <c r="IA78">
        <v>3.450295189803293E-2</v>
      </c>
      <c r="IB78">
        <v>0.20117644031287801</v>
      </c>
      <c r="IC78">
        <v>5.0312202485546423E-2</v>
      </c>
      <c r="ID78">
        <v>8.5538584391036086E-3</v>
      </c>
      <c r="IE78">
        <v>0.1367200634145338</v>
      </c>
      <c r="IF78">
        <v>1.2245288440923754</v>
      </c>
      <c r="IG78">
        <v>0.33352625374370526</v>
      </c>
      <c r="IH78">
        <v>0.5558624598981432</v>
      </c>
      <c r="II78">
        <v>0.45276089596599245</v>
      </c>
      <c r="IJ78">
        <v>0.94128125171340393</v>
      </c>
      <c r="IK78">
        <v>0.36810653807245874</v>
      </c>
      <c r="IL78">
        <v>0.21915337859227904</v>
      </c>
      <c r="IM78">
        <v>7.4610244355093017E-2</v>
      </c>
      <c r="IN78">
        <v>5.3679299803164701E-2</v>
      </c>
      <c r="IO78">
        <v>6.7306236652446796E-2</v>
      </c>
      <c r="IP78">
        <v>0.67478766523928913</v>
      </c>
      <c r="IQ78">
        <v>0.10674101403191318</v>
      </c>
      <c r="IR78">
        <v>1.8455366314357054E-3</v>
      </c>
      <c r="IS78">
        <v>9.5179106260742899E-2</v>
      </c>
      <c r="IT78">
        <v>0.37419399297160238</v>
      </c>
      <c r="IU78">
        <v>5.3726035495801037E-2</v>
      </c>
      <c r="IV78">
        <v>9.2772962188387334E-2</v>
      </c>
      <c r="IW78">
        <v>2.672159015542842E-2</v>
      </c>
      <c r="IX78">
        <v>3.6122676227369553E-2</v>
      </c>
      <c r="IY78">
        <v>1.1074104996083309E-2</v>
      </c>
      <c r="IZ78">
        <v>0</v>
      </c>
      <c r="JA78">
        <v>0</v>
      </c>
      <c r="JB78">
        <v>1.2378539487638521E-2</v>
      </c>
      <c r="JC78">
        <v>2.71834538033351E-3</v>
      </c>
      <c r="JD78">
        <v>7.8157689878183279E-2</v>
      </c>
      <c r="JE78">
        <v>1.1707359307896573E-2</v>
      </c>
      <c r="JF78">
        <v>0</v>
      </c>
      <c r="JG78">
        <v>1.3115781099408336E-2</v>
      </c>
      <c r="JH78">
        <v>0.14020799400566009</v>
      </c>
      <c r="JI78">
        <v>5.6668625641573692E-3</v>
      </c>
      <c r="JJ78">
        <v>0</v>
      </c>
      <c r="JK78">
        <v>2.0789179377660266E-2</v>
      </c>
      <c r="JL78">
        <v>0.13299983921655889</v>
      </c>
      <c r="JM78">
        <v>0.3995302591659623</v>
      </c>
      <c r="JN78">
        <v>1.1682220804061945</v>
      </c>
      <c r="JO78" s="7">
        <v>0</v>
      </c>
      <c r="JP78">
        <v>0</v>
      </c>
      <c r="JQ78">
        <v>1</v>
      </c>
      <c r="JR78">
        <v>0</v>
      </c>
      <c r="JS78">
        <v>0</v>
      </c>
      <c r="JT78">
        <v>0</v>
      </c>
      <c r="JU78">
        <v>1</v>
      </c>
      <c r="JV78" s="4">
        <v>0</v>
      </c>
    </row>
    <row r="79" spans="1:282" x14ac:dyDescent="0.25">
      <c r="A79" s="10" t="s">
        <v>126</v>
      </c>
      <c r="B79" s="7">
        <v>7</v>
      </c>
      <c r="C79" t="s">
        <v>57</v>
      </c>
      <c r="D79" s="4">
        <v>12</v>
      </c>
      <c r="E79">
        <v>0</v>
      </c>
      <c r="F79">
        <v>0</v>
      </c>
      <c r="G79">
        <v>1.3745799790453204</v>
      </c>
      <c r="H79">
        <v>11.822451144605463</v>
      </c>
      <c r="I79">
        <v>0</v>
      </c>
      <c r="J79">
        <v>6.4652647818039713E-2</v>
      </c>
      <c r="K79">
        <v>1.4855033824972064E-3</v>
      </c>
      <c r="L79">
        <v>0.17159197244910498</v>
      </c>
      <c r="M79">
        <v>0</v>
      </c>
      <c r="N79">
        <v>0</v>
      </c>
      <c r="O79">
        <v>1.7137096984916624</v>
      </c>
      <c r="P79">
        <v>7.3808546846884946</v>
      </c>
      <c r="Q79">
        <v>0</v>
      </c>
      <c r="R79">
        <v>61.621039356310476</v>
      </c>
      <c r="S79">
        <v>12.614402657902835</v>
      </c>
      <c r="T79">
        <v>18.918937956503985</v>
      </c>
      <c r="U79">
        <v>0</v>
      </c>
      <c r="V79">
        <v>285.21807271026864</v>
      </c>
      <c r="W79">
        <v>26.404856476781116</v>
      </c>
      <c r="X79">
        <v>1.4853037488239609</v>
      </c>
      <c r="Y79">
        <v>0.26323436697861369</v>
      </c>
      <c r="Z79">
        <v>0</v>
      </c>
      <c r="AA79">
        <v>0</v>
      </c>
      <c r="AB79">
        <v>0</v>
      </c>
      <c r="AC79">
        <v>4.564833949642833</v>
      </c>
      <c r="AD79">
        <v>17.732780599575509</v>
      </c>
      <c r="AE79">
        <v>8.5561573816970995</v>
      </c>
      <c r="AF79">
        <v>28.703083572981441</v>
      </c>
      <c r="AG79">
        <v>0</v>
      </c>
      <c r="AH79">
        <v>0</v>
      </c>
      <c r="AI79">
        <v>10.648179444684422</v>
      </c>
      <c r="AJ79">
        <v>8.8552872294508855</v>
      </c>
      <c r="AK79">
        <v>0.69652087259443385</v>
      </c>
      <c r="AL79">
        <v>0</v>
      </c>
      <c r="AM79">
        <v>25.682736979302334</v>
      </c>
      <c r="AN79">
        <v>100</v>
      </c>
      <c r="AO79">
        <v>5.4484396718692425</v>
      </c>
      <c r="AP79">
        <v>6.4732088196095683</v>
      </c>
      <c r="AQ79">
        <v>16.93368127642907</v>
      </c>
      <c r="AR79">
        <v>49.575666600812902</v>
      </c>
      <c r="AS79">
        <v>10.582210449671173</v>
      </c>
      <c r="AT79">
        <v>26.813273484764135</v>
      </c>
      <c r="AU79">
        <v>8.6947871278069062</v>
      </c>
      <c r="AV79">
        <v>16.588578001902466</v>
      </c>
      <c r="AW79">
        <v>8.6680214970585592</v>
      </c>
      <c r="AX79">
        <v>23.941221082190175</v>
      </c>
      <c r="AY79">
        <v>1.0241066782793675</v>
      </c>
      <c r="AZ79">
        <v>0</v>
      </c>
      <c r="BA79">
        <v>0</v>
      </c>
      <c r="BB79">
        <v>0</v>
      </c>
      <c r="BC79">
        <v>0.78208471490705112</v>
      </c>
      <c r="BD79">
        <v>2.2486169628247765</v>
      </c>
      <c r="BE79">
        <v>8.8002963319735859</v>
      </c>
      <c r="BF79">
        <v>28.365724244586012</v>
      </c>
      <c r="BG79">
        <v>4.8212919126833764</v>
      </c>
      <c r="BH79">
        <v>11.808483150051273</v>
      </c>
      <c r="BI79">
        <v>4.9405514892783104</v>
      </c>
      <c r="BJ79">
        <v>3.1305996976159962</v>
      </c>
      <c r="BK79">
        <v>9.1089406184016752</v>
      </c>
      <c r="BL79">
        <v>26.158897686308688</v>
      </c>
      <c r="BM79">
        <v>0</v>
      </c>
      <c r="BN79">
        <v>0</v>
      </c>
      <c r="BO79">
        <v>42.894202036597477</v>
      </c>
      <c r="BP79">
        <v>160.24335141438374</v>
      </c>
      <c r="BQ79">
        <v>29.790390158863541</v>
      </c>
      <c r="BR79">
        <v>63.649563471637123</v>
      </c>
      <c r="BS79">
        <v>17.435669203554852</v>
      </c>
      <c r="BT79">
        <v>33.604571871345776</v>
      </c>
      <c r="BU79">
        <v>2.0605143724064439</v>
      </c>
      <c r="BV79">
        <v>0.58762967001129385</v>
      </c>
      <c r="BW79">
        <v>2.2842257596770552</v>
      </c>
      <c r="BX79">
        <v>6.0421660705634661</v>
      </c>
      <c r="BY79">
        <v>5.2297764115774275</v>
      </c>
      <c r="BZ79">
        <v>13.262155382928489</v>
      </c>
      <c r="CA79">
        <v>0</v>
      </c>
      <c r="CB79">
        <v>1.7284332111781959</v>
      </c>
      <c r="CC79">
        <v>3.6858161334422017</v>
      </c>
      <c r="CD79">
        <v>5.7192480684623703</v>
      </c>
      <c r="CE79">
        <v>2.8825149325649053</v>
      </c>
      <c r="CF79">
        <v>6.5496413843133796</v>
      </c>
      <c r="CG79">
        <v>72.907481245477015</v>
      </c>
      <c r="CH79">
        <v>288.70843549147213</v>
      </c>
      <c r="CI79">
        <v>17.416211844065959</v>
      </c>
      <c r="CJ79">
        <v>2.3922046976026605</v>
      </c>
      <c r="CK79">
        <v>0.25071291412771707</v>
      </c>
      <c r="CL79">
        <v>0.66681236994806437</v>
      </c>
      <c r="CM79">
        <v>6.0199798312756441</v>
      </c>
      <c r="CN79">
        <v>22.679598193501011</v>
      </c>
      <c r="CO79">
        <v>3.5972051166729764</v>
      </c>
      <c r="CP79">
        <v>8.1061970891572095</v>
      </c>
      <c r="CQ79">
        <v>0.12772515838842469</v>
      </c>
      <c r="CR79">
        <v>2.1370052836976647</v>
      </c>
      <c r="CS79">
        <v>0.40621086996042194</v>
      </c>
      <c r="CT79">
        <v>1.2308023630648226</v>
      </c>
      <c r="CU79">
        <v>1.4179043317738931</v>
      </c>
      <c r="CV79">
        <v>2.680096672209503</v>
      </c>
      <c r="CW79">
        <v>0.95078013087754565</v>
      </c>
      <c r="CX79">
        <v>1.7566246855917977</v>
      </c>
      <c r="CY79">
        <v>11.991268510466298</v>
      </c>
      <c r="CZ79">
        <v>48.037278202033235</v>
      </c>
      <c r="DA79">
        <v>7.8959526498739532</v>
      </c>
      <c r="DB79">
        <v>16.62274401845178</v>
      </c>
      <c r="DC79">
        <v>2.1140060521896507</v>
      </c>
      <c r="DD79">
        <v>2.7188182412151933</v>
      </c>
      <c r="DE79">
        <v>7.9334898081884537</v>
      </c>
      <c r="DF79">
        <v>27.414277686037845</v>
      </c>
      <c r="DG79">
        <v>3.18051000356731</v>
      </c>
      <c r="DH79">
        <v>2.664655266714846</v>
      </c>
      <c r="DI79">
        <v>3.3192532522904923</v>
      </c>
      <c r="DJ79">
        <v>7.1041817805628851</v>
      </c>
      <c r="DK79">
        <v>0</v>
      </c>
      <c r="DL79">
        <v>0</v>
      </c>
      <c r="DM79">
        <v>0.44866481339778896</v>
      </c>
      <c r="DN79">
        <v>8.139480922876297</v>
      </c>
      <c r="DO79">
        <v>3.4928927943253707</v>
      </c>
      <c r="DP79">
        <v>7.7903392587992224</v>
      </c>
      <c r="DQ79">
        <v>2.7906325798025358</v>
      </c>
      <c r="DR79">
        <v>5.8014653238831047</v>
      </c>
      <c r="DS79">
        <v>0</v>
      </c>
      <c r="DT79">
        <v>0</v>
      </c>
      <c r="DU79">
        <v>0</v>
      </c>
      <c r="DV79">
        <v>0.14542907699277094</v>
      </c>
      <c r="DW79">
        <v>4.6005696637685061</v>
      </c>
      <c r="DX79">
        <v>16.029104144880662</v>
      </c>
      <c r="DY79">
        <v>2.2001364624902506</v>
      </c>
      <c r="DZ79">
        <v>2.6943675043400566</v>
      </c>
      <c r="EA79">
        <v>1.6245440177218826</v>
      </c>
      <c r="EB79">
        <v>1.6887750979003326</v>
      </c>
      <c r="EC79">
        <v>0</v>
      </c>
      <c r="ED79">
        <v>4.8604872827088199</v>
      </c>
      <c r="EE79">
        <v>1.247805177565559</v>
      </c>
      <c r="EF79">
        <v>2.7022496244972465</v>
      </c>
      <c r="EG79">
        <v>7.6517882306652236</v>
      </c>
      <c r="EH79">
        <v>21.17220606223999</v>
      </c>
      <c r="EI79">
        <v>2.093497874398683</v>
      </c>
      <c r="EJ79">
        <v>0.37690261220284449</v>
      </c>
      <c r="EK79">
        <v>0</v>
      </c>
      <c r="EL79">
        <v>1.6373139084843698</v>
      </c>
      <c r="EM79">
        <v>8.1889168166978291E-2</v>
      </c>
      <c r="EN79">
        <v>0.45248879430583394</v>
      </c>
      <c r="EO79">
        <v>0.55414524640415719</v>
      </c>
      <c r="EP79">
        <v>0.96873512003631002</v>
      </c>
      <c r="EQ79">
        <v>2.1605969442527373</v>
      </c>
      <c r="ER79">
        <v>6.663218762007677</v>
      </c>
      <c r="ES79">
        <v>2.6809311235143802</v>
      </c>
      <c r="ET79">
        <v>4.7098013205735967</v>
      </c>
      <c r="EU79">
        <v>5.1856819722495784</v>
      </c>
      <c r="EV79">
        <v>11.616192589393375</v>
      </c>
      <c r="EW79">
        <v>1.3848162781671582</v>
      </c>
      <c r="EX79">
        <v>0.4079809745886841</v>
      </c>
      <c r="EY79">
        <v>0.73668769566259851</v>
      </c>
      <c r="EZ79">
        <v>2.39859439267352</v>
      </c>
      <c r="FA79">
        <v>0.32799210084214064</v>
      </c>
      <c r="FB79">
        <v>0.4860619798328592</v>
      </c>
      <c r="FC79">
        <v>0.19168721480658246</v>
      </c>
      <c r="FD79">
        <v>0.17741264383839098</v>
      </c>
      <c r="FE79">
        <v>0.51286515763111562</v>
      </c>
      <c r="FF79">
        <v>0.81726046856217371</v>
      </c>
      <c r="FG79">
        <v>0.52623611185616581</v>
      </c>
      <c r="FH79">
        <v>0.96373114192768883</v>
      </c>
      <c r="FI79">
        <v>2.1143163456007597</v>
      </c>
      <c r="FJ79">
        <v>7.0684524402814004</v>
      </c>
      <c r="FK79">
        <v>0.95458196590376709</v>
      </c>
      <c r="FL79">
        <v>0.38687082221092228</v>
      </c>
      <c r="FM79">
        <v>7.8181144255639383</v>
      </c>
      <c r="FN79">
        <v>15.555991942984026</v>
      </c>
      <c r="FO79">
        <v>2.2146936492074989</v>
      </c>
      <c r="FP79">
        <v>0.68419254893203552</v>
      </c>
      <c r="FQ79">
        <v>1.0410546567719536</v>
      </c>
      <c r="FR79">
        <v>0.28078914911062386</v>
      </c>
      <c r="FS79">
        <v>0.74733268428563493</v>
      </c>
      <c r="FT79">
        <v>3.2233841572990252</v>
      </c>
      <c r="FU79">
        <v>0.53494965925903648</v>
      </c>
      <c r="FV79">
        <v>1.9417945555855616</v>
      </c>
      <c r="FW79">
        <v>6.1325172619257717</v>
      </c>
      <c r="FX79">
        <v>5.9475990373468282</v>
      </c>
      <c r="FY79">
        <v>0.98544255119540847</v>
      </c>
      <c r="FZ79">
        <v>0.50605112750461323</v>
      </c>
      <c r="GA79">
        <v>0.3860821647036059</v>
      </c>
      <c r="GB79">
        <v>1.2753126373276771</v>
      </c>
      <c r="GC79">
        <v>0.23232717036067083</v>
      </c>
      <c r="GD79">
        <v>0.10456870978306666</v>
      </c>
      <c r="GE79">
        <v>0.11220959882829945</v>
      </c>
      <c r="GF79">
        <v>0.4160961163141656</v>
      </c>
      <c r="GG79">
        <v>0.39042504799944694</v>
      </c>
      <c r="GH79">
        <v>6.3113503054382736E-2</v>
      </c>
      <c r="GI79">
        <v>0.12082555521937247</v>
      </c>
      <c r="GJ79">
        <v>0.43909848618802533</v>
      </c>
      <c r="GK79">
        <v>4.0627207230754356</v>
      </c>
      <c r="GL79">
        <v>20.327766750324393</v>
      </c>
      <c r="GM79">
        <v>2.9359086886242611</v>
      </c>
      <c r="GN79">
        <v>0.69889534985567725</v>
      </c>
      <c r="GO79">
        <v>1.9383329735799915</v>
      </c>
      <c r="GP79">
        <v>2.8919937014753399</v>
      </c>
      <c r="GQ79">
        <v>0.59455285896729537</v>
      </c>
      <c r="GR79">
        <v>0.26800527020474779</v>
      </c>
      <c r="GS79">
        <v>3.492708837846039E-2</v>
      </c>
      <c r="GT79">
        <v>2.6366984167440898E-2</v>
      </c>
      <c r="GU79">
        <v>0.1728746815770596</v>
      </c>
      <c r="GV79">
        <v>1.0764343177832092</v>
      </c>
      <c r="GW79">
        <v>0.19433183697596243</v>
      </c>
      <c r="GX79">
        <v>0.13588034576476182</v>
      </c>
      <c r="GY79">
        <v>1.3522472762679147</v>
      </c>
      <c r="GZ79">
        <v>3.3569153694681053</v>
      </c>
      <c r="HA79">
        <v>0.57611252128569823</v>
      </c>
      <c r="HB79">
        <v>0.70557349211662002</v>
      </c>
      <c r="HC79">
        <v>0.54793841343718885</v>
      </c>
      <c r="HD79">
        <v>2.9248278164720123</v>
      </c>
      <c r="HE79">
        <v>0.65936299257973285</v>
      </c>
      <c r="HF79">
        <v>0.57215980265097899</v>
      </c>
      <c r="HG79">
        <v>0.33481096571225333</v>
      </c>
      <c r="HH79">
        <v>0.54074296291429658</v>
      </c>
      <c r="HI79">
        <v>9.0722812752577875E-2</v>
      </c>
      <c r="HJ79">
        <v>0</v>
      </c>
      <c r="HK79">
        <v>2.3734427975460888E-2</v>
      </c>
      <c r="HL79">
        <v>1.2432153158087298E-2</v>
      </c>
      <c r="HM79">
        <v>2.4585071654276063</v>
      </c>
      <c r="HN79">
        <v>17.2663875824177</v>
      </c>
      <c r="HO79">
        <v>2.8934202419630752</v>
      </c>
      <c r="HP79">
        <v>0.91773934970881088</v>
      </c>
      <c r="HQ79">
        <v>3.9553241698516879</v>
      </c>
      <c r="HR79">
        <v>5.8687329356182092</v>
      </c>
      <c r="HS79">
        <v>1.0109650809699864</v>
      </c>
      <c r="HT79">
        <v>0.42913549287345631</v>
      </c>
      <c r="HU79">
        <v>0.10230895875328781</v>
      </c>
      <c r="HV79">
        <v>2.6770802429245906E-2</v>
      </c>
      <c r="HW79">
        <v>0</v>
      </c>
      <c r="HX79">
        <v>0</v>
      </c>
      <c r="HY79">
        <v>0</v>
      </c>
      <c r="HZ79">
        <v>1.7738299617268232E-2</v>
      </c>
      <c r="IA79">
        <v>7.202233349230068E-2</v>
      </c>
      <c r="IB79">
        <v>0.46829640194362354</v>
      </c>
      <c r="IC79">
        <v>8.3424770680250379E-2</v>
      </c>
      <c r="ID79">
        <v>0</v>
      </c>
      <c r="IE79">
        <v>0.24595500964934813</v>
      </c>
      <c r="IF79">
        <v>2.6874973340000161</v>
      </c>
      <c r="IG79">
        <v>0.73625962879955398</v>
      </c>
      <c r="IH79">
        <v>1.0559525971914263</v>
      </c>
      <c r="II79">
        <v>0.66769239450121554</v>
      </c>
      <c r="IJ79">
        <v>1.5278487243054426</v>
      </c>
      <c r="IK79">
        <v>0.54560355731827104</v>
      </c>
      <c r="IL79">
        <v>1.9689236312239723E-2</v>
      </c>
      <c r="IM79">
        <v>3.9915253082707894E-2</v>
      </c>
      <c r="IN79">
        <v>5.589455556629621E-2</v>
      </c>
      <c r="IO79">
        <v>0.15220792444482015</v>
      </c>
      <c r="IP79">
        <v>1.9933223926945314</v>
      </c>
      <c r="IQ79">
        <v>0.3174404138875434</v>
      </c>
      <c r="IR79">
        <v>3.2533360662113459E-2</v>
      </c>
      <c r="IS79">
        <v>0.2018792565082099</v>
      </c>
      <c r="IT79">
        <v>0.78528751256965246</v>
      </c>
      <c r="IU79">
        <v>0.1611185254416852</v>
      </c>
      <c r="IV79">
        <v>7.4928326908180354E-2</v>
      </c>
      <c r="IW79">
        <v>6.6897341514564015E-2</v>
      </c>
      <c r="IX79">
        <v>5.6698081162282919E-3</v>
      </c>
      <c r="IY79">
        <v>0</v>
      </c>
      <c r="IZ79">
        <v>0</v>
      </c>
      <c r="JA79">
        <v>0</v>
      </c>
      <c r="JB79">
        <v>0</v>
      </c>
      <c r="JC79">
        <v>1.4402186309616793E-2</v>
      </c>
      <c r="JD79">
        <v>0.20502367893172055</v>
      </c>
      <c r="JE79">
        <v>2.6279060290711247E-2</v>
      </c>
      <c r="JF79">
        <v>0</v>
      </c>
      <c r="JG79">
        <v>3.5962382577105413E-2</v>
      </c>
      <c r="JH79">
        <v>0.41795847995582602</v>
      </c>
      <c r="JI79">
        <v>2.5770586135103076E-2</v>
      </c>
      <c r="JJ79">
        <v>0</v>
      </c>
      <c r="JK79">
        <v>6.6221151822795463E-2</v>
      </c>
      <c r="JL79">
        <v>0.20107044487763445</v>
      </c>
      <c r="JM79">
        <v>0.42353242627407039</v>
      </c>
      <c r="JN79">
        <v>1.2523707993274515</v>
      </c>
      <c r="JO79" s="7">
        <v>0</v>
      </c>
      <c r="JP79">
        <v>0</v>
      </c>
      <c r="JQ79">
        <v>1</v>
      </c>
      <c r="JR79">
        <v>0</v>
      </c>
      <c r="JS79">
        <v>0</v>
      </c>
      <c r="JT79">
        <v>0</v>
      </c>
      <c r="JU79">
        <v>1</v>
      </c>
      <c r="JV79" s="4">
        <v>0</v>
      </c>
    </row>
    <row r="80" spans="1:282" x14ac:dyDescent="0.25">
      <c r="A80" s="10" t="s">
        <v>127</v>
      </c>
      <c r="B80" s="7">
        <v>7</v>
      </c>
      <c r="C80" t="s">
        <v>57</v>
      </c>
      <c r="D80" s="4">
        <v>12</v>
      </c>
      <c r="E80">
        <v>0</v>
      </c>
      <c r="F80">
        <v>0</v>
      </c>
      <c r="G80">
        <v>1.2110025061887097</v>
      </c>
      <c r="H80">
        <v>9.6955344487586999</v>
      </c>
      <c r="I80">
        <v>0</v>
      </c>
      <c r="J80">
        <v>0.11694082195296751</v>
      </c>
      <c r="K80">
        <v>8.305203169272541E-3</v>
      </c>
      <c r="L80">
        <v>9.5944071771343953E-2</v>
      </c>
      <c r="M80">
        <v>6.9295838021154063E-2</v>
      </c>
      <c r="N80">
        <v>0.18988336721258345</v>
      </c>
      <c r="O80">
        <v>0.85223107311899216</v>
      </c>
      <c r="P80">
        <v>4.7461030547205425</v>
      </c>
      <c r="Q80">
        <v>1.7089046535174546</v>
      </c>
      <c r="R80">
        <v>21.531037314601363</v>
      </c>
      <c r="S80">
        <v>7.2828917258784491</v>
      </c>
      <c r="T80">
        <v>16.943368707258173</v>
      </c>
      <c r="U80">
        <v>11.938446574887061</v>
      </c>
      <c r="V80">
        <v>104.54207221221158</v>
      </c>
      <c r="W80">
        <v>9.5453801026758391</v>
      </c>
      <c r="X80">
        <v>0.58196202178519707</v>
      </c>
      <c r="Y80">
        <v>0.11731425758318138</v>
      </c>
      <c r="Z80">
        <v>0</v>
      </c>
      <c r="AA80">
        <v>0</v>
      </c>
      <c r="AB80">
        <v>0</v>
      </c>
      <c r="AC80">
        <v>2.2345273259449203</v>
      </c>
      <c r="AD80">
        <v>8.2312435022326778</v>
      </c>
      <c r="AE80">
        <v>3.4292444908420938</v>
      </c>
      <c r="AF80">
        <v>11.487120976310042</v>
      </c>
      <c r="AG80">
        <v>0</v>
      </c>
      <c r="AH80">
        <v>0</v>
      </c>
      <c r="AI80">
        <v>4.0271536802320025</v>
      </c>
      <c r="AJ80">
        <v>2.9841390684628935</v>
      </c>
      <c r="AK80">
        <v>0.62871091804677992</v>
      </c>
      <c r="AL80">
        <v>0.53851028623149466</v>
      </c>
      <c r="AM80">
        <v>29.872265652808114</v>
      </c>
      <c r="AN80">
        <v>100</v>
      </c>
      <c r="AO80">
        <v>4.8400202836089941</v>
      </c>
      <c r="AP80">
        <v>2.722765457058332</v>
      </c>
      <c r="AQ80">
        <v>6.7605801459363049</v>
      </c>
      <c r="AR80">
        <v>19.924519742548981</v>
      </c>
      <c r="AS80">
        <v>4.1860194217263107</v>
      </c>
      <c r="AT80">
        <v>10.498664180144273</v>
      </c>
      <c r="AU80">
        <v>3.5874631051482457</v>
      </c>
      <c r="AV80">
        <v>6.6216492520249961</v>
      </c>
      <c r="AW80">
        <v>3.1677546292267933</v>
      </c>
      <c r="AX80">
        <v>8.6884388254627911</v>
      </c>
      <c r="AY80">
        <v>0.38908698306302963</v>
      </c>
      <c r="AZ80">
        <v>0</v>
      </c>
      <c r="BA80">
        <v>0</v>
      </c>
      <c r="BB80">
        <v>0</v>
      </c>
      <c r="BC80">
        <v>0.69400991223404118</v>
      </c>
      <c r="BD80">
        <v>1.0689357342752734</v>
      </c>
      <c r="BE80">
        <v>3.8730978556894695</v>
      </c>
      <c r="BF80">
        <v>12.051655133381503</v>
      </c>
      <c r="BG80">
        <v>2.000360458280718</v>
      </c>
      <c r="BH80">
        <v>4.5060691180341133</v>
      </c>
      <c r="BI80">
        <v>1.9678489792107212</v>
      </c>
      <c r="BJ80">
        <v>1.319244292560225</v>
      </c>
      <c r="BK80">
        <v>3.40894103726249</v>
      </c>
      <c r="BL80">
        <v>9.5415359192461047</v>
      </c>
      <c r="BM80">
        <v>0</v>
      </c>
      <c r="BN80">
        <v>0</v>
      </c>
      <c r="BO80">
        <v>15.049975791743238</v>
      </c>
      <c r="BP80">
        <v>57.194892476590425</v>
      </c>
      <c r="BQ80">
        <v>11.155562527174057</v>
      </c>
      <c r="BR80">
        <v>24.254937706642263</v>
      </c>
      <c r="BS80">
        <v>6.9267829269283094</v>
      </c>
      <c r="BT80">
        <v>13.136009862934777</v>
      </c>
      <c r="BU80">
        <v>0.87127628581719818</v>
      </c>
      <c r="BV80">
        <v>0.3805446975456544</v>
      </c>
      <c r="BW80">
        <v>1.0116380880123734</v>
      </c>
      <c r="BX80">
        <v>2.7271362116693858</v>
      </c>
      <c r="BY80">
        <v>2.4550308540053845</v>
      </c>
      <c r="BZ80">
        <v>6.3115717115105934</v>
      </c>
      <c r="CA80">
        <v>0</v>
      </c>
      <c r="CB80">
        <v>0</v>
      </c>
      <c r="CC80">
        <v>1.2726596122099598</v>
      </c>
      <c r="CD80">
        <v>2.0535666730042261</v>
      </c>
      <c r="CE80">
        <v>1.0659273708637487</v>
      </c>
      <c r="CF80">
        <v>2.611109725397696</v>
      </c>
      <c r="CG80">
        <v>27.309688328778307</v>
      </c>
      <c r="CH80">
        <v>108.9880057522256</v>
      </c>
      <c r="CI80">
        <v>6.7191618019412251</v>
      </c>
      <c r="CJ80">
        <v>0.93488068058892226</v>
      </c>
      <c r="CK80">
        <v>0.14357379701817141</v>
      </c>
      <c r="CL80">
        <v>0.32929191690061621</v>
      </c>
      <c r="CM80">
        <v>2.3185421537206095</v>
      </c>
      <c r="CN80">
        <v>8.7680837270140373</v>
      </c>
      <c r="CO80">
        <v>1.5635519474618815</v>
      </c>
      <c r="CP80">
        <v>3.264779452285488</v>
      </c>
      <c r="CQ80">
        <v>0</v>
      </c>
      <c r="CR80">
        <v>0.55893483242727171</v>
      </c>
      <c r="CS80">
        <v>0.19345406115748648</v>
      </c>
      <c r="CT80">
        <v>0.59586336261370387</v>
      </c>
      <c r="CU80">
        <v>0.64688633745659341</v>
      </c>
      <c r="CV80">
        <v>1.1101508115865328</v>
      </c>
      <c r="CW80">
        <v>0.40048632073171347</v>
      </c>
      <c r="CX80">
        <v>0.73260818287613794</v>
      </c>
      <c r="CY80">
        <v>5.1487817919801824</v>
      </c>
      <c r="CZ80">
        <v>21.07482707669719</v>
      </c>
      <c r="DA80">
        <v>3.3248315613744004</v>
      </c>
      <c r="DB80">
        <v>6.6227786733412524</v>
      </c>
      <c r="DC80">
        <v>0.89960867823551127</v>
      </c>
      <c r="DD80">
        <v>1.0313783375941232</v>
      </c>
      <c r="DE80">
        <v>3.062242526417053</v>
      </c>
      <c r="DF80">
        <v>10.291995221389646</v>
      </c>
      <c r="DG80">
        <v>1.3567372603022512</v>
      </c>
      <c r="DH80">
        <v>1.0315082654819685</v>
      </c>
      <c r="DI80">
        <v>1.2883965802731534</v>
      </c>
      <c r="DJ80">
        <v>2.8144737751508817</v>
      </c>
      <c r="DK80">
        <v>0</v>
      </c>
      <c r="DL80">
        <v>0</v>
      </c>
      <c r="DM80">
        <v>0.22724140016729655</v>
      </c>
      <c r="DN80">
        <v>2.8951493336599494</v>
      </c>
      <c r="DO80">
        <v>1.32672167639976</v>
      </c>
      <c r="DP80">
        <v>3.0852659376122347</v>
      </c>
      <c r="DQ80">
        <v>1.0813371101375242</v>
      </c>
      <c r="DR80">
        <v>2.3553087145926912</v>
      </c>
      <c r="DS80">
        <v>0</v>
      </c>
      <c r="DT80">
        <v>0</v>
      </c>
      <c r="DU80">
        <v>0</v>
      </c>
      <c r="DV80">
        <v>0.11516910730201173</v>
      </c>
      <c r="DW80">
        <v>1.8330511802797744</v>
      </c>
      <c r="DX80">
        <v>6.2519288538896536</v>
      </c>
      <c r="DY80">
        <v>0.90706536260970339</v>
      </c>
      <c r="DZ80">
        <v>1.0869348883315995</v>
      </c>
      <c r="EA80">
        <v>0.70153800283363399</v>
      </c>
      <c r="EB80">
        <v>0.84206851539915328</v>
      </c>
      <c r="EC80">
        <v>0</v>
      </c>
      <c r="ED80">
        <v>1.9696223840639207</v>
      </c>
      <c r="EE80">
        <v>0.52435506655613084</v>
      </c>
      <c r="EF80">
        <v>1.0166838868932326</v>
      </c>
      <c r="EG80">
        <v>2.7692096383053744</v>
      </c>
      <c r="EH80">
        <v>7.7551579699714086</v>
      </c>
      <c r="EI80">
        <v>0.77990289942988711</v>
      </c>
      <c r="EJ80">
        <v>4.300587634781311E-2</v>
      </c>
      <c r="EK80">
        <v>0</v>
      </c>
      <c r="EL80">
        <v>0.62215616073726832</v>
      </c>
      <c r="EM80">
        <v>3.1117904239213304E-2</v>
      </c>
      <c r="EN80">
        <v>0.16172349896412017</v>
      </c>
      <c r="EO80">
        <v>0.23317554942639443</v>
      </c>
      <c r="EP80">
        <v>0.39888385173272878</v>
      </c>
      <c r="EQ80">
        <v>0.86634839511339701</v>
      </c>
      <c r="ER80">
        <v>2.6896674811026546</v>
      </c>
      <c r="ES80">
        <v>1.2832431689383954</v>
      </c>
      <c r="ET80">
        <v>2.3707402099247501</v>
      </c>
      <c r="EU80">
        <v>1.9429072571012465</v>
      </c>
      <c r="EV80">
        <v>4.2000335475742636</v>
      </c>
      <c r="EW80">
        <v>0.51172842555700582</v>
      </c>
      <c r="EX80">
        <v>0.15435228171927939</v>
      </c>
      <c r="EY80">
        <v>0.28955668737395379</v>
      </c>
      <c r="EZ80">
        <v>0.88644837711859481</v>
      </c>
      <c r="FA80">
        <v>0.17341202553803789</v>
      </c>
      <c r="FB80">
        <v>0.22427451978768426</v>
      </c>
      <c r="FC80">
        <v>8.1077859694976592E-2</v>
      </c>
      <c r="FD80">
        <v>6.7487975342657047E-2</v>
      </c>
      <c r="FE80">
        <v>0.17188807711200083</v>
      </c>
      <c r="FF80">
        <v>0.31691796489020013</v>
      </c>
      <c r="FG80">
        <v>0.19632181916856087</v>
      </c>
      <c r="FH80">
        <v>0.35577192214318465</v>
      </c>
      <c r="FI80">
        <v>0.80939935784918826</v>
      </c>
      <c r="FJ80">
        <v>2.6520943667494352</v>
      </c>
      <c r="FK80">
        <v>0.38685585524321681</v>
      </c>
      <c r="FL80">
        <v>0.14482959503173762</v>
      </c>
      <c r="FM80">
        <v>2.5987786359848539</v>
      </c>
      <c r="FN80">
        <v>5.2579958362462271</v>
      </c>
      <c r="FO80">
        <v>0.80012104387118244</v>
      </c>
      <c r="FP80">
        <v>0.26270634693388173</v>
      </c>
      <c r="FQ80">
        <v>0.38511916826909753</v>
      </c>
      <c r="FR80">
        <v>9.3710382592943967E-2</v>
      </c>
      <c r="FS80">
        <v>0.40407975259194551</v>
      </c>
      <c r="FT80">
        <v>1.6282642284668678</v>
      </c>
      <c r="FU80">
        <v>0.26060455096543306</v>
      </c>
      <c r="FV80">
        <v>0.74787590663608805</v>
      </c>
      <c r="FW80">
        <v>2.258408343498906</v>
      </c>
      <c r="FX80">
        <v>2.2134854933099692</v>
      </c>
      <c r="FY80">
        <v>0.33899637544526862</v>
      </c>
      <c r="FZ80">
        <v>0.1951358640226786</v>
      </c>
      <c r="GA80">
        <v>0.13526819719257036</v>
      </c>
      <c r="GB80">
        <v>0.48266549993227043</v>
      </c>
      <c r="GC80">
        <v>7.3849388301891694E-2</v>
      </c>
      <c r="GD80">
        <v>3.2066775067347314E-2</v>
      </c>
      <c r="GE80">
        <v>3.0276396101543295E-2</v>
      </c>
      <c r="GF80">
        <v>0.16537484882282752</v>
      </c>
      <c r="GG80">
        <v>0.17019627221968972</v>
      </c>
      <c r="GH80">
        <v>1.6975062090700609E-2</v>
      </c>
      <c r="GI80">
        <v>6.1138552679315505E-2</v>
      </c>
      <c r="GJ80">
        <v>0.1619605011021584</v>
      </c>
      <c r="GK80">
        <v>1.5434741773023986</v>
      </c>
      <c r="GL80">
        <v>7.7773748323014011</v>
      </c>
      <c r="GM80">
        <v>1.1660561109785825</v>
      </c>
      <c r="GN80">
        <v>0.27825743885477444</v>
      </c>
      <c r="GO80">
        <v>0.76618349625116833</v>
      </c>
      <c r="GP80">
        <v>1.1359212617035142</v>
      </c>
      <c r="GQ80">
        <v>0.24000188645356377</v>
      </c>
      <c r="GR80">
        <v>0.1298005877774337</v>
      </c>
      <c r="GS80">
        <v>2.8828302591407517E-2</v>
      </c>
      <c r="GT80">
        <v>1.1483877295665364E-2</v>
      </c>
      <c r="GU80">
        <v>0.10261759184577103</v>
      </c>
      <c r="GV80">
        <v>0.6409643960586302</v>
      </c>
      <c r="GW80">
        <v>0.12281656034156051</v>
      </c>
      <c r="GX80">
        <v>5.3881038261403121E-2</v>
      </c>
      <c r="GY80">
        <v>0.460433928255984</v>
      </c>
      <c r="GZ80">
        <v>1.2633678573604556</v>
      </c>
      <c r="HA80">
        <v>0.2286874843285239</v>
      </c>
      <c r="HB80">
        <v>0.28102763833614508</v>
      </c>
      <c r="HC80">
        <v>0.22309355491812108</v>
      </c>
      <c r="HD80">
        <v>1.1495508797736971</v>
      </c>
      <c r="HE80">
        <v>0.26934149349066233</v>
      </c>
      <c r="HF80">
        <v>0.31333268581240542</v>
      </c>
      <c r="HG80">
        <v>0.15417445908493574</v>
      </c>
      <c r="HH80">
        <v>0.21874239372693394</v>
      </c>
      <c r="HI80">
        <v>3.8274856993894303E-2</v>
      </c>
      <c r="HJ80">
        <v>0</v>
      </c>
      <c r="HK80">
        <v>1.6399573259331168E-2</v>
      </c>
      <c r="HL80">
        <v>7.142582130623072E-3</v>
      </c>
      <c r="HM80">
        <v>1.1162346934331173</v>
      </c>
      <c r="HN80">
        <v>7.7033672346090531</v>
      </c>
      <c r="HO80">
        <v>1.2714221552784779</v>
      </c>
      <c r="HP80">
        <v>0.37433026688369897</v>
      </c>
      <c r="HQ80">
        <v>1.3931035562744107</v>
      </c>
      <c r="HR80">
        <v>2.1046173561063104</v>
      </c>
      <c r="HS80">
        <v>0.35356275936488596</v>
      </c>
      <c r="HT80">
        <v>0.15323600049095723</v>
      </c>
      <c r="HU80">
        <v>3.4282760369941892E-2</v>
      </c>
      <c r="HV80">
        <v>2.012389859582682E-2</v>
      </c>
      <c r="HW80">
        <v>0</v>
      </c>
      <c r="HX80">
        <v>0</v>
      </c>
      <c r="HY80">
        <v>0</v>
      </c>
      <c r="HZ80">
        <v>0</v>
      </c>
      <c r="IA80">
        <v>3.1385696458218135E-2</v>
      </c>
      <c r="IB80">
        <v>0.18288216858644107</v>
      </c>
      <c r="IC80">
        <v>3.7324913057247382E-2</v>
      </c>
      <c r="ID80">
        <v>0</v>
      </c>
      <c r="IE80">
        <v>0.12137736083123009</v>
      </c>
      <c r="IF80">
        <v>1.1429331357920776</v>
      </c>
      <c r="IG80">
        <v>0.31447066589325806</v>
      </c>
      <c r="IH80">
        <v>0.48197405275234406</v>
      </c>
      <c r="II80">
        <v>0.29611048454396721</v>
      </c>
      <c r="IJ80">
        <v>0.59892351165385183</v>
      </c>
      <c r="IK80">
        <v>0.21387097305694244</v>
      </c>
      <c r="IL80">
        <v>7.7236943414258408E-2</v>
      </c>
      <c r="IM80">
        <v>1.736619364025983E-2</v>
      </c>
      <c r="IN80">
        <v>2.1166199880818436E-2</v>
      </c>
      <c r="IO80">
        <v>6.2039194238052507E-2</v>
      </c>
      <c r="IP80">
        <v>0.83801684414145039</v>
      </c>
      <c r="IQ80">
        <v>0.15272083508887016</v>
      </c>
      <c r="IR80">
        <v>2.8861204508481139E-3</v>
      </c>
      <c r="IS80">
        <v>6.4077625841442901E-2</v>
      </c>
      <c r="IT80">
        <v>0.26646872262539151</v>
      </c>
      <c r="IU80">
        <v>3.3142564545900553E-2</v>
      </c>
      <c r="IV80">
        <v>4.5196218274872205E-2</v>
      </c>
      <c r="IW80">
        <v>2.6382734406039686E-2</v>
      </c>
      <c r="IX80">
        <v>8.7136806873458171E-3</v>
      </c>
      <c r="IY80">
        <v>0</v>
      </c>
      <c r="IZ80">
        <v>0</v>
      </c>
      <c r="JA80">
        <v>0</v>
      </c>
      <c r="JB80">
        <v>0</v>
      </c>
      <c r="JC80">
        <v>6.9327179717159713E-3</v>
      </c>
      <c r="JD80">
        <v>8.484905293366167E-2</v>
      </c>
      <c r="JE80">
        <v>1.5584439799744368E-2</v>
      </c>
      <c r="JF80">
        <v>0</v>
      </c>
      <c r="JG80">
        <v>1.7649185805398836E-2</v>
      </c>
      <c r="JH80">
        <v>0.1634843381644934</v>
      </c>
      <c r="JI80">
        <v>1.1078781985018686E-2</v>
      </c>
      <c r="JJ80">
        <v>0</v>
      </c>
      <c r="JK80">
        <v>2.3753345671272474E-2</v>
      </c>
      <c r="JL80">
        <v>9.8588681300288181E-2</v>
      </c>
      <c r="JM80">
        <v>0.27192000915295156</v>
      </c>
      <c r="JN80">
        <v>0.75140039125494873</v>
      </c>
      <c r="JO80" s="7">
        <v>0</v>
      </c>
      <c r="JP80">
        <v>0</v>
      </c>
      <c r="JQ80">
        <v>1</v>
      </c>
      <c r="JR80">
        <v>0</v>
      </c>
      <c r="JS80">
        <v>0</v>
      </c>
      <c r="JT80">
        <v>0</v>
      </c>
      <c r="JU80">
        <v>1</v>
      </c>
      <c r="JV80" s="4">
        <v>0</v>
      </c>
    </row>
    <row r="81" spans="1:282" x14ac:dyDescent="0.25">
      <c r="A81" s="10" t="s">
        <v>128</v>
      </c>
      <c r="B81" s="7">
        <v>7</v>
      </c>
      <c r="C81" t="s">
        <v>57</v>
      </c>
      <c r="D81" s="4">
        <v>12</v>
      </c>
      <c r="E81">
        <v>0</v>
      </c>
      <c r="F81">
        <v>0</v>
      </c>
      <c r="G81">
        <v>1.3156026026340799</v>
      </c>
      <c r="H81">
        <v>7.5421083681885435</v>
      </c>
      <c r="I81">
        <v>0</v>
      </c>
      <c r="J81">
        <v>0.11892034406077222</v>
      </c>
      <c r="K81">
        <v>6.4517126196537945E-3</v>
      </c>
      <c r="L81">
        <v>8.3035934331348357E-2</v>
      </c>
      <c r="M81">
        <v>0.10738007692515918</v>
      </c>
      <c r="N81">
        <v>0.36250678427511979</v>
      </c>
      <c r="O81">
        <v>1.4427113065294292</v>
      </c>
      <c r="P81">
        <v>6.6181482552097792</v>
      </c>
      <c r="Q81">
        <v>4.1926248322679971</v>
      </c>
      <c r="R81">
        <v>31.813269125548672</v>
      </c>
      <c r="S81">
        <v>9.0192870622734738</v>
      </c>
      <c r="T81">
        <v>20.198880624601603</v>
      </c>
      <c r="U81">
        <v>22.739191069228539</v>
      </c>
      <c r="V81">
        <v>128.24057067347849</v>
      </c>
      <c r="W81">
        <v>10.951069450536533</v>
      </c>
      <c r="X81">
        <v>0.64324416669968532</v>
      </c>
      <c r="Y81">
        <v>0.1265338497291025</v>
      </c>
      <c r="Z81">
        <v>0</v>
      </c>
      <c r="AA81">
        <v>0</v>
      </c>
      <c r="AB81">
        <v>0</v>
      </c>
      <c r="AC81">
        <v>3.4196013824085769</v>
      </c>
      <c r="AD81">
        <v>10.238854263120906</v>
      </c>
      <c r="AE81">
        <v>5.3085060185515012</v>
      </c>
      <c r="AF81">
        <v>15.67509542096295</v>
      </c>
      <c r="AG81">
        <v>0</v>
      </c>
      <c r="AH81">
        <v>0</v>
      </c>
      <c r="AI81">
        <v>5.0152210493314273</v>
      </c>
      <c r="AJ81">
        <v>4.1127347184639405</v>
      </c>
      <c r="AK81">
        <v>0.85373889965107186</v>
      </c>
      <c r="AL81">
        <v>0.65756583683327119</v>
      </c>
      <c r="AM81">
        <v>36.782131181434643</v>
      </c>
      <c r="AN81">
        <v>100</v>
      </c>
      <c r="AO81">
        <v>4.7108000191395814</v>
      </c>
      <c r="AP81">
        <v>3.4858187491432271</v>
      </c>
      <c r="AQ81">
        <v>9.7706369190347608</v>
      </c>
      <c r="AR81">
        <v>25.178683538167189</v>
      </c>
      <c r="AS81">
        <v>6.1262693521260605</v>
      </c>
      <c r="AT81">
        <v>13.983155173376099</v>
      </c>
      <c r="AU81">
        <v>4.7088701804159081</v>
      </c>
      <c r="AV81">
        <v>8.0657108665812132</v>
      </c>
      <c r="AW81">
        <v>4.4783446131679048</v>
      </c>
      <c r="AX81">
        <v>11.291640125900994</v>
      </c>
      <c r="AY81">
        <v>0.5569448459927101</v>
      </c>
      <c r="AZ81">
        <v>0</v>
      </c>
      <c r="BA81">
        <v>0</v>
      </c>
      <c r="BB81">
        <v>0</v>
      </c>
      <c r="BC81">
        <v>1.1923484230666266</v>
      </c>
      <c r="BD81">
        <v>1.8317467330010169</v>
      </c>
      <c r="BE81">
        <v>5.588360991186156</v>
      </c>
      <c r="BF81">
        <v>15.362363753594266</v>
      </c>
      <c r="BG81">
        <v>2.9903123962548954</v>
      </c>
      <c r="BH81">
        <v>6.6202714364121258</v>
      </c>
      <c r="BI81">
        <v>2.6586028107156521</v>
      </c>
      <c r="BJ81">
        <v>1.8372280477177263</v>
      </c>
      <c r="BK81">
        <v>5.4756916814660661</v>
      </c>
      <c r="BL81">
        <v>14.356377506473221</v>
      </c>
      <c r="BM81">
        <v>0</v>
      </c>
      <c r="BN81">
        <v>0</v>
      </c>
      <c r="BO81">
        <v>23.076892778879749</v>
      </c>
      <c r="BP81">
        <v>77.222173138755764</v>
      </c>
      <c r="BQ81">
        <v>15.173046857619791</v>
      </c>
      <c r="BR81">
        <v>29.617971214872505</v>
      </c>
      <c r="BS81">
        <v>9.7046443823790227</v>
      </c>
      <c r="BT81">
        <v>17.323168212594382</v>
      </c>
      <c r="BU81">
        <v>1.1215647701474867</v>
      </c>
      <c r="BV81">
        <v>0.39420899818599575</v>
      </c>
      <c r="BW81">
        <v>1.3845012669438532</v>
      </c>
      <c r="BX81">
        <v>3.4257379888749608</v>
      </c>
      <c r="BY81">
        <v>3.1752713009617661</v>
      </c>
      <c r="BZ81">
        <v>7.3290508494538571</v>
      </c>
      <c r="CA81">
        <v>0</v>
      </c>
      <c r="CB81">
        <v>0</v>
      </c>
      <c r="CC81">
        <v>1.7422439289691618</v>
      </c>
      <c r="CD81">
        <v>2.8476249410432328</v>
      </c>
      <c r="CE81">
        <v>1.5339557589278547</v>
      </c>
      <c r="CF81">
        <v>3.4499576878192464</v>
      </c>
      <c r="CG81">
        <v>36.461087422121594</v>
      </c>
      <c r="CH81">
        <v>129.5718313707012</v>
      </c>
      <c r="CI81">
        <v>7.8592358839319196</v>
      </c>
      <c r="CJ81">
        <v>1.1002000130655141</v>
      </c>
      <c r="CK81">
        <v>0.18625193851291913</v>
      </c>
      <c r="CL81">
        <v>0.41453470504509032</v>
      </c>
      <c r="CM81">
        <v>3.9570877386562264</v>
      </c>
      <c r="CN81">
        <v>12.989275303922167</v>
      </c>
      <c r="CO81">
        <v>2.1157562873102611</v>
      </c>
      <c r="CP81">
        <v>4.035673179608998</v>
      </c>
      <c r="CQ81">
        <v>0.14191229713222325</v>
      </c>
      <c r="CR81">
        <v>0.93873467080361495</v>
      </c>
      <c r="CS81">
        <v>0.2954174269924203</v>
      </c>
      <c r="CT81">
        <v>0.56429291248864888</v>
      </c>
      <c r="CU81">
        <v>0.72340529795551578</v>
      </c>
      <c r="CV81">
        <v>1.3303413375421886</v>
      </c>
      <c r="CW81">
        <v>0.46006994989413941</v>
      </c>
      <c r="CX81">
        <v>0.86596532470124632</v>
      </c>
      <c r="CY81">
        <v>6.0300407350187788</v>
      </c>
      <c r="CZ81">
        <v>21.864890934793667</v>
      </c>
      <c r="DA81">
        <v>4.4973597563939292</v>
      </c>
      <c r="DB81">
        <v>9.4785998771792332</v>
      </c>
      <c r="DC81">
        <v>1.2574133059545454</v>
      </c>
      <c r="DD81">
        <v>1.4002928123060041</v>
      </c>
      <c r="DE81">
        <v>4.6620261498660325</v>
      </c>
      <c r="DF81">
        <v>14.328441077243832</v>
      </c>
      <c r="DG81">
        <v>1.746602843435372</v>
      </c>
      <c r="DH81">
        <v>1.4179877276371358</v>
      </c>
      <c r="DI81">
        <v>1.6145302799190957</v>
      </c>
      <c r="DJ81">
        <v>3.2894484630596046</v>
      </c>
      <c r="DK81">
        <v>0</v>
      </c>
      <c r="DL81">
        <v>0</v>
      </c>
      <c r="DM81">
        <v>0.43833365767390164</v>
      </c>
      <c r="DN81">
        <v>4.0161367919479227</v>
      </c>
      <c r="DO81">
        <v>1.9904909350043589</v>
      </c>
      <c r="DP81">
        <v>4.3462226412931662</v>
      </c>
      <c r="DQ81">
        <v>1.4576208188777773</v>
      </c>
      <c r="DR81">
        <v>3.0165151200754603</v>
      </c>
      <c r="DS81">
        <v>0</v>
      </c>
      <c r="DT81">
        <v>0</v>
      </c>
      <c r="DU81">
        <v>0</v>
      </c>
      <c r="DV81">
        <v>0.21167715513556601</v>
      </c>
      <c r="DW81">
        <v>2.541421098118096</v>
      </c>
      <c r="DX81">
        <v>7.6894921915729491</v>
      </c>
      <c r="DY81">
        <v>1.1050000497106438</v>
      </c>
      <c r="DZ81">
        <v>1.4397464970251261</v>
      </c>
      <c r="EA81">
        <v>0.91918123783625372</v>
      </c>
      <c r="EB81">
        <v>0.60168947561466057</v>
      </c>
      <c r="EC81">
        <v>0</v>
      </c>
      <c r="ED81">
        <v>2.1405408991210644</v>
      </c>
      <c r="EE81">
        <v>0.59323521633640963</v>
      </c>
      <c r="EF81">
        <v>1.1440969677670625</v>
      </c>
      <c r="EG81">
        <v>4.2514212408701049</v>
      </c>
      <c r="EH81">
        <v>10.768596827360987</v>
      </c>
      <c r="EI81">
        <v>1.0874777438238896</v>
      </c>
      <c r="EJ81">
        <v>3.4234384490743251E-2</v>
      </c>
      <c r="EK81">
        <v>0</v>
      </c>
      <c r="EL81">
        <v>0.66200137777361179</v>
      </c>
      <c r="EM81">
        <v>6.3096313055960029E-2</v>
      </c>
      <c r="EN81">
        <v>0.14169379255964509</v>
      </c>
      <c r="EO81">
        <v>0.22491429955867778</v>
      </c>
      <c r="EP81">
        <v>0.44590394303815645</v>
      </c>
      <c r="EQ81">
        <v>1.3654712892951322</v>
      </c>
      <c r="ER81">
        <v>3.7933279689750838</v>
      </c>
      <c r="ES81">
        <v>1.5404433185986</v>
      </c>
      <c r="ET81">
        <v>2.4948212412470281</v>
      </c>
      <c r="EU81">
        <v>2.5484936393591369</v>
      </c>
      <c r="EV81">
        <v>5.1621661945883162</v>
      </c>
      <c r="EW81">
        <v>0.58311137838006577</v>
      </c>
      <c r="EX81">
        <v>0.17240736477503404</v>
      </c>
      <c r="EY81">
        <v>0.3803228564535196</v>
      </c>
      <c r="EZ81">
        <v>1.1062223824060997</v>
      </c>
      <c r="FA81">
        <v>0.18992114210942412</v>
      </c>
      <c r="FB81">
        <v>0.27751446343015457</v>
      </c>
      <c r="FC81">
        <v>7.1717557502806714E-2</v>
      </c>
      <c r="FD81">
        <v>8.7141170808106155E-2</v>
      </c>
      <c r="FE81">
        <v>0.21350907744249192</v>
      </c>
      <c r="FF81">
        <v>0.34028711859802446</v>
      </c>
      <c r="FG81">
        <v>0.24917608197683441</v>
      </c>
      <c r="FH81">
        <v>0.40359488989976772</v>
      </c>
      <c r="FI81">
        <v>1.2214563969782515</v>
      </c>
      <c r="FJ81">
        <v>3.6542648445774901</v>
      </c>
      <c r="FK81">
        <v>0.47882632760527155</v>
      </c>
      <c r="FL81">
        <v>0.18163669594316295</v>
      </c>
      <c r="FM81">
        <v>3.1708853391009284</v>
      </c>
      <c r="FN81">
        <v>5.876112086176799</v>
      </c>
      <c r="FO81">
        <v>0.89386386277911245</v>
      </c>
      <c r="FP81">
        <v>0.29141183259667541</v>
      </c>
      <c r="FQ81">
        <v>0.4966791264780076</v>
      </c>
      <c r="FR81">
        <v>0.13215431572849878</v>
      </c>
      <c r="FS81">
        <v>0.59475412092886026</v>
      </c>
      <c r="FT81">
        <v>2.0992140856160479</v>
      </c>
      <c r="FU81">
        <v>0.30795595314473939</v>
      </c>
      <c r="FV81">
        <v>0.9474379443854235</v>
      </c>
      <c r="FW81">
        <v>2.7606005272081222</v>
      </c>
      <c r="FX81">
        <v>2.5942329828264259</v>
      </c>
      <c r="FY81">
        <v>0.4314320916300986</v>
      </c>
      <c r="FZ81">
        <v>0.21180830990297153</v>
      </c>
      <c r="GA81">
        <v>0.17812479422386412</v>
      </c>
      <c r="GB81">
        <v>0.57974706922390951</v>
      </c>
      <c r="GC81">
        <v>8.7678113695516285E-2</v>
      </c>
      <c r="GD81">
        <v>4.0149171678907171E-2</v>
      </c>
      <c r="GE81">
        <v>4.0420146104960301E-2</v>
      </c>
      <c r="GF81">
        <v>0.1721050922383642</v>
      </c>
      <c r="GG81">
        <v>0.1903107098804073</v>
      </c>
      <c r="GH81">
        <v>3.0901195853869336E-2</v>
      </c>
      <c r="GI81">
        <v>5.0409249924588069E-2</v>
      </c>
      <c r="GJ81">
        <v>0.18351757452787362</v>
      </c>
      <c r="GK81">
        <v>2.6389776033749892</v>
      </c>
      <c r="GL81">
        <v>11.042074773564012</v>
      </c>
      <c r="GM81">
        <v>1.5957237348701145</v>
      </c>
      <c r="GN81">
        <v>0.33640484274334082</v>
      </c>
      <c r="GO81">
        <v>0.84681166214440806</v>
      </c>
      <c r="GP81">
        <v>1.1611808642123045</v>
      </c>
      <c r="GQ81">
        <v>0.22724218724289971</v>
      </c>
      <c r="GR81">
        <v>0.11564395769996279</v>
      </c>
      <c r="GS81">
        <v>4.3938717820159054E-2</v>
      </c>
      <c r="GT81">
        <v>9.7408606700842386E-3</v>
      </c>
      <c r="GU81">
        <v>0.10607419888615965</v>
      </c>
      <c r="GV81">
        <v>0.67053295821632797</v>
      </c>
      <c r="GW81">
        <v>0.12766115791019228</v>
      </c>
      <c r="GX81">
        <v>6.1009354114857292E-2</v>
      </c>
      <c r="GY81">
        <v>0.67410984892280856</v>
      </c>
      <c r="GZ81">
        <v>1.5146787998302473</v>
      </c>
      <c r="HA81">
        <v>0.26592758722383081</v>
      </c>
      <c r="HB81">
        <v>0.31483399110381094</v>
      </c>
      <c r="HC81">
        <v>0.31649812725801263</v>
      </c>
      <c r="HD81">
        <v>1.4237305348840656</v>
      </c>
      <c r="HE81">
        <v>0.31708463524637642</v>
      </c>
      <c r="HF81">
        <v>0.25877040812436519</v>
      </c>
      <c r="HG81">
        <v>0.12361756188550206</v>
      </c>
      <c r="HH81">
        <v>0.18059859627724112</v>
      </c>
      <c r="HI81">
        <v>1.7718961881240575E-2</v>
      </c>
      <c r="HJ81">
        <v>0</v>
      </c>
      <c r="HK81">
        <v>4.8395732281968301E-3</v>
      </c>
      <c r="HL81">
        <v>1.8725877759768413E-2</v>
      </c>
      <c r="HM81">
        <v>1.6465732650517517</v>
      </c>
      <c r="HN81">
        <v>9.3439179125450806</v>
      </c>
      <c r="HO81">
        <v>1.5211059800126543</v>
      </c>
      <c r="HP81">
        <v>0.47308057110627566</v>
      </c>
      <c r="HQ81">
        <v>1.7527693510475122</v>
      </c>
      <c r="HR81">
        <v>2.3698541115355729</v>
      </c>
      <c r="HS81">
        <v>0.42082186323678733</v>
      </c>
      <c r="HT81">
        <v>0.18603686411296913</v>
      </c>
      <c r="HU81">
        <v>2.6601977661744478E-2</v>
      </c>
      <c r="HV81">
        <v>2.2740887942992578E-2</v>
      </c>
      <c r="HW81">
        <v>0</v>
      </c>
      <c r="HX81">
        <v>0</v>
      </c>
      <c r="HY81">
        <v>0</v>
      </c>
      <c r="HZ81">
        <v>9.4581664363764528E-3</v>
      </c>
      <c r="IA81">
        <v>3.8053615206149354E-2</v>
      </c>
      <c r="IB81">
        <v>0.23421021979388931</v>
      </c>
      <c r="IC81">
        <v>5.3048041038360597E-2</v>
      </c>
      <c r="ID81">
        <v>9.6802450125258906E-3</v>
      </c>
      <c r="IE81">
        <v>0.165870081226625</v>
      </c>
      <c r="IF81">
        <v>1.2823036756974251</v>
      </c>
      <c r="IG81">
        <v>0.34889406716875965</v>
      </c>
      <c r="IH81">
        <v>0.47271074856720263</v>
      </c>
      <c r="II81">
        <v>0.31899716618019136</v>
      </c>
      <c r="IJ81">
        <v>0.61048771608481023</v>
      </c>
      <c r="IK81">
        <v>0.21758738432521305</v>
      </c>
      <c r="IL81">
        <v>4.0558082888598232E-2</v>
      </c>
      <c r="IM81">
        <v>1.6486386460582786E-2</v>
      </c>
      <c r="IN81">
        <v>1.7968787762232426E-2</v>
      </c>
      <c r="IO81">
        <v>0.11593491861654284</v>
      </c>
      <c r="IP81">
        <v>0.936792500662609</v>
      </c>
      <c r="IQ81">
        <v>0.16786632828643785</v>
      </c>
      <c r="IR81">
        <v>1.998141650398565E-2</v>
      </c>
      <c r="IS81">
        <v>9.4747315766534598E-2</v>
      </c>
      <c r="IT81">
        <v>0.30590131575773355</v>
      </c>
      <c r="IU81">
        <v>4.5178153294373434E-2</v>
      </c>
      <c r="IV81">
        <v>3.4479813951783483E-2</v>
      </c>
      <c r="IW81">
        <v>8.516742504267899E-3</v>
      </c>
      <c r="IX81">
        <v>6.8129718557201312E-3</v>
      </c>
      <c r="IY81">
        <v>0</v>
      </c>
      <c r="IZ81">
        <v>0</v>
      </c>
      <c r="JA81">
        <v>0</v>
      </c>
      <c r="JB81">
        <v>0</v>
      </c>
      <c r="JC81">
        <v>1.3384128685074922E-2</v>
      </c>
      <c r="JD81">
        <v>0.10717924241034452</v>
      </c>
      <c r="JE81">
        <v>8.8141412238476966E-3</v>
      </c>
      <c r="JF81">
        <v>0</v>
      </c>
      <c r="JG81">
        <v>2.1248868260799959E-2</v>
      </c>
      <c r="JH81">
        <v>0.15758440180041608</v>
      </c>
      <c r="JI81">
        <v>1.8608669980370515E-2</v>
      </c>
      <c r="JJ81">
        <v>0</v>
      </c>
      <c r="JK81">
        <v>1.6059354693765109E-2</v>
      </c>
      <c r="JL81">
        <v>9.2636947316593873E-2</v>
      </c>
      <c r="JM81">
        <v>0.21394280829840848</v>
      </c>
      <c r="JN81">
        <v>0.52604526702217491</v>
      </c>
      <c r="JO81" s="7">
        <v>0</v>
      </c>
      <c r="JP81">
        <v>0</v>
      </c>
      <c r="JQ81">
        <v>1</v>
      </c>
      <c r="JR81">
        <v>0</v>
      </c>
      <c r="JS81">
        <v>0</v>
      </c>
      <c r="JT81">
        <v>0</v>
      </c>
      <c r="JU81">
        <v>1</v>
      </c>
      <c r="JV81" s="4">
        <v>0</v>
      </c>
    </row>
    <row r="82" spans="1:282" x14ac:dyDescent="0.25">
      <c r="A82" s="10" t="s">
        <v>129</v>
      </c>
      <c r="B82" s="7">
        <v>7</v>
      </c>
      <c r="C82" t="s">
        <v>57</v>
      </c>
      <c r="D82" s="4">
        <v>12</v>
      </c>
      <c r="E82">
        <v>0</v>
      </c>
      <c r="F82">
        <v>0</v>
      </c>
      <c r="G82">
        <v>0.79231001103134724</v>
      </c>
      <c r="H82">
        <v>7.11845844854885</v>
      </c>
      <c r="I82">
        <v>0</v>
      </c>
      <c r="J82">
        <v>7.8954909397143794E-2</v>
      </c>
      <c r="K82">
        <v>4.3081887139610926E-3</v>
      </c>
      <c r="L82">
        <v>6.4640016510181281E-2</v>
      </c>
      <c r="M82">
        <v>4.0586075696300149E-2</v>
      </c>
      <c r="N82">
        <v>0.25423489686685458</v>
      </c>
      <c r="O82">
        <v>1.0776332016411114</v>
      </c>
      <c r="P82">
        <v>5.530186486627084</v>
      </c>
      <c r="Q82">
        <v>6.3336580363417223</v>
      </c>
      <c r="R82">
        <v>35.236473559184049</v>
      </c>
      <c r="S82">
        <v>7.5906060667990918</v>
      </c>
      <c r="T82">
        <v>19.28580613007556</v>
      </c>
      <c r="U82">
        <v>24.801460741814967</v>
      </c>
      <c r="V82">
        <v>106.84635036518407</v>
      </c>
      <c r="W82">
        <v>9.3559834304755327</v>
      </c>
      <c r="X82">
        <v>0.57073865448439431</v>
      </c>
      <c r="Y82">
        <v>0.1067041962089669</v>
      </c>
      <c r="Z82">
        <v>0</v>
      </c>
      <c r="AA82">
        <v>0</v>
      </c>
      <c r="AB82">
        <v>0</v>
      </c>
      <c r="AC82">
        <v>2.6385259362435765</v>
      </c>
      <c r="AD82">
        <v>8.5931858835731045</v>
      </c>
      <c r="AE82">
        <v>4.0897496913969889</v>
      </c>
      <c r="AF82">
        <v>12.497468945234965</v>
      </c>
      <c r="AG82">
        <v>0</v>
      </c>
      <c r="AH82">
        <v>0</v>
      </c>
      <c r="AI82">
        <v>5.1457061949123766</v>
      </c>
      <c r="AJ82">
        <v>5.9202565263036711</v>
      </c>
      <c r="AK82">
        <v>0.70136386704527598</v>
      </c>
      <c r="AL82">
        <v>0.45008038550563989</v>
      </c>
      <c r="AM82">
        <v>28.720885322666089</v>
      </c>
      <c r="AN82">
        <v>100</v>
      </c>
      <c r="AO82">
        <v>4.2941671701014137</v>
      </c>
      <c r="AP82">
        <v>2.7733110053451004</v>
      </c>
      <c r="AQ82">
        <v>7.9306933987915045</v>
      </c>
      <c r="AR82">
        <v>20.519696051491568</v>
      </c>
      <c r="AS82">
        <v>4.9381241887750384</v>
      </c>
      <c r="AT82">
        <v>11.575924736874954</v>
      </c>
      <c r="AU82">
        <v>3.921285181925851</v>
      </c>
      <c r="AV82">
        <v>6.6658769972339247</v>
      </c>
      <c r="AW82">
        <v>3.7534160811035582</v>
      </c>
      <c r="AX82">
        <v>9.569784936748869</v>
      </c>
      <c r="AY82">
        <v>0.39832206853242585</v>
      </c>
      <c r="AZ82">
        <v>0</v>
      </c>
      <c r="BA82">
        <v>0</v>
      </c>
      <c r="BB82">
        <v>0</v>
      </c>
      <c r="BC82">
        <v>0.61357776680402409</v>
      </c>
      <c r="BD82">
        <v>1.3727522705607382</v>
      </c>
      <c r="BE82">
        <v>4.166229885478387</v>
      </c>
      <c r="BF82">
        <v>12.127775249129893</v>
      </c>
      <c r="BG82">
        <v>2.2668608220809041</v>
      </c>
      <c r="BH82">
        <v>5.1528084628346429</v>
      </c>
      <c r="BI82">
        <v>2.1417538195869259</v>
      </c>
      <c r="BJ82">
        <v>1.3724449801245071</v>
      </c>
      <c r="BK82">
        <v>4.7713506350598323</v>
      </c>
      <c r="BL82">
        <v>12.429112480623463</v>
      </c>
      <c r="BM82">
        <v>0</v>
      </c>
      <c r="BN82">
        <v>0</v>
      </c>
      <c r="BO82">
        <v>19.62968735905573</v>
      </c>
      <c r="BP82">
        <v>65.884566715816518</v>
      </c>
      <c r="BQ82">
        <v>12.340285483099294</v>
      </c>
      <c r="BR82">
        <v>23.988959443500981</v>
      </c>
      <c r="BS82">
        <v>7.9235008810321572</v>
      </c>
      <c r="BT82">
        <v>14.78136886586028</v>
      </c>
      <c r="BU82">
        <v>0.94766782942627736</v>
      </c>
      <c r="BV82">
        <v>0.30560496941123649</v>
      </c>
      <c r="BW82">
        <v>1.1014960707978902</v>
      </c>
      <c r="BX82">
        <v>2.8012008085308109</v>
      </c>
      <c r="BY82">
        <v>2.3713964922354513</v>
      </c>
      <c r="BZ82">
        <v>5.7277995729880979</v>
      </c>
      <c r="CA82">
        <v>0</v>
      </c>
      <c r="CB82">
        <v>0</v>
      </c>
      <c r="CC82">
        <v>1.2937860398184919</v>
      </c>
      <c r="CD82">
        <v>2.4043108196123604</v>
      </c>
      <c r="CE82">
        <v>1.1505880309584515</v>
      </c>
      <c r="CF82">
        <v>2.5825441771738977</v>
      </c>
      <c r="CG82">
        <v>30.50258825907131</v>
      </c>
      <c r="CH82">
        <v>108.86037068094588</v>
      </c>
      <c r="CI82">
        <v>6.6499230591688567</v>
      </c>
      <c r="CJ82">
        <v>0.91080474177976145</v>
      </c>
      <c r="CK82">
        <v>0.14530015304814142</v>
      </c>
      <c r="CL82">
        <v>0.35750712580939303</v>
      </c>
      <c r="CM82">
        <v>3.1753698575242768</v>
      </c>
      <c r="CN82">
        <v>10.511651037209271</v>
      </c>
      <c r="CO82">
        <v>1.701494632906922</v>
      </c>
      <c r="CP82">
        <v>3.3948337851203978</v>
      </c>
      <c r="CQ82">
        <v>0</v>
      </c>
      <c r="CR82">
        <v>0.66650105647390556</v>
      </c>
      <c r="CS82">
        <v>0.13323872622009922</v>
      </c>
      <c r="CT82">
        <v>0.39061932556200979</v>
      </c>
      <c r="CU82">
        <v>0.55212366420359904</v>
      </c>
      <c r="CV82">
        <v>1.0653006778432106</v>
      </c>
      <c r="CW82">
        <v>0.34342030337283003</v>
      </c>
      <c r="CX82">
        <v>0.7026761955055647</v>
      </c>
      <c r="CY82">
        <v>4.8153174874493985</v>
      </c>
      <c r="CZ82">
        <v>16.996135312834539</v>
      </c>
      <c r="DA82">
        <v>3.6072632702578211</v>
      </c>
      <c r="DB82">
        <v>7.6184432743908763</v>
      </c>
      <c r="DC82">
        <v>1.0499883523084066</v>
      </c>
      <c r="DD82">
        <v>1.1843910944515255</v>
      </c>
      <c r="DE82">
        <v>3.7510521865784252</v>
      </c>
      <c r="DF82">
        <v>11.512179378551899</v>
      </c>
      <c r="DG82">
        <v>1.3487795656877322</v>
      </c>
      <c r="DH82">
        <v>0.99389897803807892</v>
      </c>
      <c r="DI82">
        <v>1.2862070240097623</v>
      </c>
      <c r="DJ82">
        <v>2.5710459136490815</v>
      </c>
      <c r="DK82">
        <v>0</v>
      </c>
      <c r="DL82">
        <v>0</v>
      </c>
      <c r="DM82">
        <v>0.41673476052839259</v>
      </c>
      <c r="DN82">
        <v>3.4251349542318819</v>
      </c>
      <c r="DO82">
        <v>1.650965646326249</v>
      </c>
      <c r="DP82">
        <v>3.551887832638748</v>
      </c>
      <c r="DQ82">
        <v>1.2755578499526485</v>
      </c>
      <c r="DR82">
        <v>2.4566342971118709</v>
      </c>
      <c r="DS82">
        <v>0</v>
      </c>
      <c r="DT82">
        <v>0</v>
      </c>
      <c r="DU82">
        <v>0</v>
      </c>
      <c r="DV82">
        <v>9.3464626211853058E-2</v>
      </c>
      <c r="DW82">
        <v>2.0358143152063053</v>
      </c>
      <c r="DX82">
        <v>6.0552181306866695</v>
      </c>
      <c r="DY82">
        <v>0.90313948614857031</v>
      </c>
      <c r="DZ82">
        <v>1.1404533553148708</v>
      </c>
      <c r="EA82">
        <v>0.66591447239844381</v>
      </c>
      <c r="EB82">
        <v>0.48203240851849899</v>
      </c>
      <c r="EC82">
        <v>0</v>
      </c>
      <c r="ED82">
        <v>1.8732261178432044</v>
      </c>
      <c r="EE82">
        <v>0.47358085173382042</v>
      </c>
      <c r="EF82">
        <v>0.92572878484975152</v>
      </c>
      <c r="EG82">
        <v>3.4572884113741602</v>
      </c>
      <c r="EH82">
        <v>8.7395709297885116</v>
      </c>
      <c r="EI82">
        <v>0.85315378388012364</v>
      </c>
      <c r="EJ82">
        <v>0</v>
      </c>
      <c r="EK82">
        <v>0</v>
      </c>
      <c r="EL82">
        <v>0.44039550559298934</v>
      </c>
      <c r="EM82">
        <v>0</v>
      </c>
      <c r="EN82">
        <v>0.14760843778348021</v>
      </c>
      <c r="EO82">
        <v>0.2127717739493622</v>
      </c>
      <c r="EP82">
        <v>0.38087430489651669</v>
      </c>
      <c r="EQ82">
        <v>1.0186659709515131</v>
      </c>
      <c r="ER82">
        <v>2.8337649188821885</v>
      </c>
      <c r="ES82">
        <v>1.3111050149306478</v>
      </c>
      <c r="ET82">
        <v>2.1306259766800246</v>
      </c>
      <c r="EU82">
        <v>2.0679244923590083</v>
      </c>
      <c r="EV82">
        <v>4.2505449188481563</v>
      </c>
      <c r="EW82">
        <v>0.47767543611355484</v>
      </c>
      <c r="EX82">
        <v>0.15194027360465773</v>
      </c>
      <c r="EY82">
        <v>0.31351024093047591</v>
      </c>
      <c r="EZ82">
        <v>0.93468449100951922</v>
      </c>
      <c r="FA82">
        <v>0.13929356230686557</v>
      </c>
      <c r="FB82">
        <v>0.20911551876481418</v>
      </c>
      <c r="FC82">
        <v>6.4635162959918807E-2</v>
      </c>
      <c r="FD82">
        <v>9.150460520989559E-2</v>
      </c>
      <c r="FE82">
        <v>0.17522133565420134</v>
      </c>
      <c r="FF82">
        <v>0.2649409781867666</v>
      </c>
      <c r="FG82">
        <v>0.20765314992194225</v>
      </c>
      <c r="FH82">
        <v>0.334789371146751</v>
      </c>
      <c r="FI82">
        <v>0.97436948610439877</v>
      </c>
      <c r="FJ82">
        <v>2.8610852373978446</v>
      </c>
      <c r="FK82">
        <v>0.40179665025753836</v>
      </c>
      <c r="FL82">
        <v>0.14112158504757408</v>
      </c>
      <c r="FM82">
        <v>2.5740226021907238</v>
      </c>
      <c r="FN82">
        <v>4.6631664986793746</v>
      </c>
      <c r="FO82">
        <v>0.73980630965174921</v>
      </c>
      <c r="FP82">
        <v>0.23132624152174003</v>
      </c>
      <c r="FQ82">
        <v>0.39922615100936315</v>
      </c>
      <c r="FR82">
        <v>0.11342427499477573</v>
      </c>
      <c r="FS82">
        <v>0.45018356210126681</v>
      </c>
      <c r="FT82">
        <v>1.610548966796373</v>
      </c>
      <c r="FU82">
        <v>0.27978775534585681</v>
      </c>
      <c r="FV82">
        <v>0.77675600129329647</v>
      </c>
      <c r="FW82">
        <v>2.3946997651859219</v>
      </c>
      <c r="FX82">
        <v>2.1592070231541136</v>
      </c>
      <c r="FY82">
        <v>0.36930866397186279</v>
      </c>
      <c r="FZ82">
        <v>0.17381634979688637</v>
      </c>
      <c r="GA82">
        <v>0.14056270407358204</v>
      </c>
      <c r="GB82">
        <v>0.47620974239132097</v>
      </c>
      <c r="GC82">
        <v>6.7779509343800892E-2</v>
      </c>
      <c r="GD82">
        <v>2.1315141522543376E-2</v>
      </c>
      <c r="GE82">
        <v>3.038094058075707E-2</v>
      </c>
      <c r="GF82">
        <v>0.13626098668065675</v>
      </c>
      <c r="GG82">
        <v>0.16708786931999473</v>
      </c>
      <c r="GH82">
        <v>7.8795661725394074E-3</v>
      </c>
      <c r="GI82">
        <v>6.3279200853653836E-2</v>
      </c>
      <c r="GJ82">
        <v>0.14871514796037338</v>
      </c>
      <c r="GK82">
        <v>2.0389250948321558</v>
      </c>
      <c r="GL82">
        <v>8.3713448988773624</v>
      </c>
      <c r="GM82">
        <v>1.2171567710207607</v>
      </c>
      <c r="GN82">
        <v>0.30050994963224315</v>
      </c>
      <c r="GO82">
        <v>0.67447841058598157</v>
      </c>
      <c r="GP82">
        <v>0.98372286841075629</v>
      </c>
      <c r="GQ82">
        <v>0.19800378179638073</v>
      </c>
      <c r="GR82">
        <v>9.5888678517923195E-2</v>
      </c>
      <c r="GS82">
        <v>3.4965489815004698E-2</v>
      </c>
      <c r="GT82">
        <v>2.4207456439442176E-2</v>
      </c>
      <c r="GU82">
        <v>0.12322118671864278</v>
      </c>
      <c r="GV82">
        <v>0.59697181162656687</v>
      </c>
      <c r="GW82">
        <v>0.10760282739953431</v>
      </c>
      <c r="GX82">
        <v>4.4869035284452546E-2</v>
      </c>
      <c r="GY82">
        <v>0.58824510005261232</v>
      </c>
      <c r="GZ82">
        <v>1.2929189719976855</v>
      </c>
      <c r="HA82">
        <v>0.24123467086421824</v>
      </c>
      <c r="HB82">
        <v>0.2711713925656567</v>
      </c>
      <c r="HC82">
        <v>0.24652523749141969</v>
      </c>
      <c r="HD82">
        <v>1.1145849810900159</v>
      </c>
      <c r="HE82">
        <v>0.25432794204480436</v>
      </c>
      <c r="HF82">
        <v>0.17792025130551956</v>
      </c>
      <c r="HG82">
        <v>0.11488581535351794</v>
      </c>
      <c r="HH82">
        <v>0.16067073160540271</v>
      </c>
      <c r="HI82">
        <v>2.1114907606641965E-2</v>
      </c>
      <c r="HJ82">
        <v>0</v>
      </c>
      <c r="HK82">
        <v>2.4194744635681092E-2</v>
      </c>
      <c r="HL82">
        <v>1.1938507415021275E-2</v>
      </c>
      <c r="HM82">
        <v>1.368191002706199</v>
      </c>
      <c r="HN82">
        <v>7.9856128129445594</v>
      </c>
      <c r="HO82">
        <v>1.3358803652637645</v>
      </c>
      <c r="HP82">
        <v>0.37099448474084418</v>
      </c>
      <c r="HQ82">
        <v>1.4303709939541516</v>
      </c>
      <c r="HR82">
        <v>2.0041899687138947</v>
      </c>
      <c r="HS82">
        <v>0.3472603075731141</v>
      </c>
      <c r="HT82">
        <v>0.14847042562846877</v>
      </c>
      <c r="HU82">
        <v>2.6289287865030105E-2</v>
      </c>
      <c r="HV82">
        <v>1.5401566540884433E-2</v>
      </c>
      <c r="HW82">
        <v>0</v>
      </c>
      <c r="HX82">
        <v>0</v>
      </c>
      <c r="HY82">
        <v>0</v>
      </c>
      <c r="HZ82">
        <v>0</v>
      </c>
      <c r="IA82">
        <v>4.4778439502932796E-2</v>
      </c>
      <c r="IB82">
        <v>0.19990229515066393</v>
      </c>
      <c r="IC82">
        <v>3.5532044243063311E-2</v>
      </c>
      <c r="ID82">
        <v>1.286618149714442E-3</v>
      </c>
      <c r="IE82">
        <v>0.13816444992084315</v>
      </c>
      <c r="IF82">
        <v>1.1171139097400755</v>
      </c>
      <c r="IG82">
        <v>0.30695631336094026</v>
      </c>
      <c r="IH82">
        <v>0.38607866773684929</v>
      </c>
      <c r="II82">
        <v>0.26919830639633274</v>
      </c>
      <c r="IJ82">
        <v>0.49166673092681734</v>
      </c>
      <c r="IK82">
        <v>0.18671117365859866</v>
      </c>
      <c r="IL82">
        <v>9.7548417742910239E-3</v>
      </c>
      <c r="IM82">
        <v>2.2089827319995526E-2</v>
      </c>
      <c r="IN82">
        <v>1.4779749696065516E-2</v>
      </c>
      <c r="IO82">
        <v>8.9208554418790678E-2</v>
      </c>
      <c r="IP82">
        <v>0.88962429487247896</v>
      </c>
      <c r="IQ82">
        <v>0.14883117272333996</v>
      </c>
      <c r="IR82">
        <v>1.0567483427418409E-2</v>
      </c>
      <c r="IS82">
        <v>6.6092326443229335E-2</v>
      </c>
      <c r="IT82">
        <v>0.25072115750822388</v>
      </c>
      <c r="IU82">
        <v>1.621518814964781E-2</v>
      </c>
      <c r="IV82">
        <v>2.377943238529006E-2</v>
      </c>
      <c r="IW82">
        <v>9.8126619967423383E-3</v>
      </c>
      <c r="IX82">
        <v>8.7385362077080607E-3</v>
      </c>
      <c r="IY82">
        <v>0</v>
      </c>
      <c r="IZ82">
        <v>0</v>
      </c>
      <c r="JA82">
        <v>0</v>
      </c>
      <c r="JB82">
        <v>0</v>
      </c>
      <c r="JC82">
        <v>7.4478219825089929E-3</v>
      </c>
      <c r="JD82">
        <v>0.10391109646285387</v>
      </c>
      <c r="JE82">
        <v>1.8812984115601731E-2</v>
      </c>
      <c r="JF82">
        <v>4.9422206177853079E-3</v>
      </c>
      <c r="JG82">
        <v>1.7870934534803935E-2</v>
      </c>
      <c r="JH82">
        <v>0.16077494895142697</v>
      </c>
      <c r="JI82">
        <v>1.8196413966803441E-2</v>
      </c>
      <c r="JJ82">
        <v>0</v>
      </c>
      <c r="JK82">
        <v>1.2295729789627905E-2</v>
      </c>
      <c r="JL82">
        <v>6.7260587354809512E-2</v>
      </c>
      <c r="JM82">
        <v>0.17140364947093364</v>
      </c>
      <c r="JN82">
        <v>0.481334342391327</v>
      </c>
      <c r="JO82" s="7">
        <v>0</v>
      </c>
      <c r="JP82">
        <v>0</v>
      </c>
      <c r="JQ82">
        <v>1</v>
      </c>
      <c r="JR82">
        <v>0</v>
      </c>
      <c r="JS82">
        <v>0</v>
      </c>
      <c r="JT82">
        <v>0</v>
      </c>
      <c r="JU82">
        <v>1</v>
      </c>
      <c r="JV82" s="4">
        <v>0</v>
      </c>
    </row>
    <row r="83" spans="1:282" x14ac:dyDescent="0.25">
      <c r="A83" s="14" t="s">
        <v>130</v>
      </c>
      <c r="B83" s="15">
        <v>7</v>
      </c>
      <c r="C83" s="16" t="s">
        <v>57</v>
      </c>
      <c r="D83" s="23">
        <v>15</v>
      </c>
      <c r="E83" s="16">
        <v>0</v>
      </c>
      <c r="F83" s="16">
        <v>0</v>
      </c>
      <c r="G83" s="16">
        <v>0.66452484904206988</v>
      </c>
      <c r="H83" s="16">
        <v>5.0910276733810242</v>
      </c>
      <c r="I83" s="16">
        <v>0.20988889787870546</v>
      </c>
      <c r="J83" s="16">
        <v>6.9215363025117257E-2</v>
      </c>
      <c r="K83" s="16">
        <v>1.0290152985658635E-2</v>
      </c>
      <c r="L83" s="16">
        <v>3.6221473267444473E-2</v>
      </c>
      <c r="M83" s="16">
        <v>0.10289120306958617</v>
      </c>
      <c r="N83" s="16">
        <v>0.43753792042308715</v>
      </c>
      <c r="O83" s="16">
        <v>0.93963101703883622</v>
      </c>
      <c r="P83" s="16">
        <v>4.9074113494955709</v>
      </c>
      <c r="Q83" s="16">
        <v>4.8244560976262836</v>
      </c>
      <c r="R83" s="16">
        <v>17.498960471823526</v>
      </c>
      <c r="S83" s="16">
        <v>6.0640675065128153</v>
      </c>
      <c r="T83" s="16">
        <v>20.465750810258942</v>
      </c>
      <c r="U83" s="16">
        <v>31.601266710529892</v>
      </c>
      <c r="V83" s="16">
        <v>56.052406726228725</v>
      </c>
      <c r="W83" s="16">
        <v>4.910257971212161</v>
      </c>
      <c r="X83" s="16">
        <v>0.30655765703274918</v>
      </c>
      <c r="Y83" s="16">
        <v>7.4830101512651973E-2</v>
      </c>
      <c r="Z83" s="16">
        <v>0</v>
      </c>
      <c r="AA83" s="16">
        <v>0</v>
      </c>
      <c r="AB83" s="16">
        <v>0</v>
      </c>
      <c r="AC83" s="16">
        <v>2.0438876577290865</v>
      </c>
      <c r="AD83" s="16">
        <v>6.1919134522259407</v>
      </c>
      <c r="AE83" s="16">
        <v>2.4559287587596255</v>
      </c>
      <c r="AF83" s="16">
        <v>7.1780125193799051</v>
      </c>
      <c r="AG83" s="16">
        <v>4.8408549797447631E-2</v>
      </c>
      <c r="AH83" s="16">
        <v>0</v>
      </c>
      <c r="AI83" s="16">
        <v>2.7855362656076621</v>
      </c>
      <c r="AJ83" s="16">
        <v>2.9592048966118538</v>
      </c>
      <c r="AK83" s="16">
        <v>0.61276168970975753</v>
      </c>
      <c r="AL83" s="16">
        <v>0.81185360495484182</v>
      </c>
      <c r="AM83" s="16">
        <v>33.387901701509989</v>
      </c>
      <c r="AN83" s="16">
        <v>100</v>
      </c>
      <c r="AO83" s="16">
        <v>4.3145443371783223</v>
      </c>
      <c r="AP83" s="16">
        <v>2.0221261748105039</v>
      </c>
      <c r="AQ83" s="16">
        <v>4.6353520377726412</v>
      </c>
      <c r="AR83" s="16">
        <v>11.83442470813065</v>
      </c>
      <c r="AS83" s="16">
        <v>2.6539941953881492</v>
      </c>
      <c r="AT83" s="16">
        <v>5.7818209760139805</v>
      </c>
      <c r="AU83" s="16">
        <v>2.3157070264158146</v>
      </c>
      <c r="AV83" s="16">
        <v>4.2690271512345266</v>
      </c>
      <c r="AW83" s="16">
        <v>1.9960125731128673</v>
      </c>
      <c r="AX83" s="16">
        <v>5.0873451629694237</v>
      </c>
      <c r="AY83" s="16">
        <v>0.35118555523493733</v>
      </c>
      <c r="AZ83" s="16">
        <v>0</v>
      </c>
      <c r="BA83" s="16">
        <v>0</v>
      </c>
      <c r="BB83" s="16">
        <v>0</v>
      </c>
      <c r="BC83" s="16">
        <v>0.54231487252814425</v>
      </c>
      <c r="BD83" s="16">
        <v>0.75918545650549885</v>
      </c>
      <c r="BE83" s="16">
        <v>2.4125235261069262</v>
      </c>
      <c r="BF83" s="16">
        <v>6.7495639847707301</v>
      </c>
      <c r="BG83" s="16">
        <v>1.2797741497584811</v>
      </c>
      <c r="BH83" s="16">
        <v>2.65189950002621</v>
      </c>
      <c r="BI83" s="16">
        <v>1.1173763660179805</v>
      </c>
      <c r="BJ83" s="16">
        <v>0.85342677007851797</v>
      </c>
      <c r="BK83" s="16">
        <v>2.6210788707292951</v>
      </c>
      <c r="BL83" s="16">
        <v>6.9370657934697055</v>
      </c>
      <c r="BM83" s="16">
        <v>0</v>
      </c>
      <c r="BN83" s="16">
        <v>0</v>
      </c>
      <c r="BO83" s="16">
        <v>9.5040788442641624</v>
      </c>
      <c r="BP83" s="16">
        <v>32.732771226900681</v>
      </c>
      <c r="BQ83" s="16">
        <v>6.2575084403172578</v>
      </c>
      <c r="BR83" s="16">
        <v>12.424621752747512</v>
      </c>
      <c r="BS83" s="16">
        <v>4.7993540109397994</v>
      </c>
      <c r="BT83" s="16">
        <v>9.1167348412350133</v>
      </c>
      <c r="BU83" s="16">
        <v>0.62997450813548095</v>
      </c>
      <c r="BV83" s="16">
        <v>0.24320019597470621</v>
      </c>
      <c r="BW83" s="16">
        <v>0.79582411520239882</v>
      </c>
      <c r="BX83" s="16">
        <v>1.907181829205066</v>
      </c>
      <c r="BY83" s="16">
        <v>1.6705969729634973</v>
      </c>
      <c r="BZ83" s="16">
        <v>3.9282605692893542</v>
      </c>
      <c r="CA83" s="16">
        <v>0</v>
      </c>
      <c r="CB83" s="16">
        <v>0</v>
      </c>
      <c r="CC83" s="16">
        <v>0.63516568999736156</v>
      </c>
      <c r="CD83" s="16">
        <v>1.1085492232763767</v>
      </c>
      <c r="CE83" s="16">
        <v>0.54359720458247929</v>
      </c>
      <c r="CF83" s="16">
        <v>1.2736657312417596</v>
      </c>
      <c r="CG83" s="16">
        <v>15.053066191973111</v>
      </c>
      <c r="CH83" s="16">
        <v>55.254292470548386</v>
      </c>
      <c r="CI83" s="16">
        <v>3.418195230289522</v>
      </c>
      <c r="CJ83" s="16">
        <v>0.46562888189685009</v>
      </c>
      <c r="CK83" s="16">
        <v>8.0025884601667777E-2</v>
      </c>
      <c r="CL83" s="16">
        <v>0.22257192530754996</v>
      </c>
      <c r="CM83" s="16">
        <v>1.8258890331505306</v>
      </c>
      <c r="CN83" s="16">
        <v>6.2225593958922589</v>
      </c>
      <c r="CO83" s="16">
        <v>1.1131750955900035</v>
      </c>
      <c r="CP83" s="16">
        <v>2.1021100833772262</v>
      </c>
      <c r="CQ83" s="16">
        <v>0</v>
      </c>
      <c r="CR83" s="16">
        <v>0</v>
      </c>
      <c r="CS83" s="16">
        <v>4.5809146732513607E-2</v>
      </c>
      <c r="CT83" s="16">
        <v>0.1831145629345908</v>
      </c>
      <c r="CU83" s="16">
        <v>0.30253388664730269</v>
      </c>
      <c r="CV83" s="16">
        <v>0.59927152871614375</v>
      </c>
      <c r="CW83" s="16">
        <v>0.21122112317943081</v>
      </c>
      <c r="CX83" s="16">
        <v>0.47284146581213915</v>
      </c>
      <c r="CY83" s="16">
        <v>2.9818639594839111</v>
      </c>
      <c r="CZ83" s="16">
        <v>10.702868422348665</v>
      </c>
      <c r="DA83" s="16">
        <v>2.0702721443356022</v>
      </c>
      <c r="DB83" s="16">
        <v>4.4016008545194305</v>
      </c>
      <c r="DC83" s="16">
        <v>0.56994360602166272</v>
      </c>
      <c r="DD83" s="16">
        <v>0.628689912691482</v>
      </c>
      <c r="DE83" s="16">
        <v>1.8745060613555606</v>
      </c>
      <c r="DF83" s="16">
        <v>5.8634573221254795</v>
      </c>
      <c r="DG83" s="16">
        <v>0.67815253688982979</v>
      </c>
      <c r="DH83" s="16">
        <v>0.47313609923544792</v>
      </c>
      <c r="DI83" s="16">
        <v>0.62551718273647172</v>
      </c>
      <c r="DJ83" s="16">
        <v>1.2411460539463566</v>
      </c>
      <c r="DK83" s="16">
        <v>0</v>
      </c>
      <c r="DL83" s="16">
        <v>0</v>
      </c>
      <c r="DM83" s="16">
        <v>8.138198466901439E-2</v>
      </c>
      <c r="DN83" s="16">
        <v>1.6413922850788758</v>
      </c>
      <c r="DO83" s="16">
        <v>0.8732710384868192</v>
      </c>
      <c r="DP83" s="16">
        <v>2.0579197320133993</v>
      </c>
      <c r="DQ83" s="16">
        <v>0.73944225464914159</v>
      </c>
      <c r="DR83" s="16">
        <v>1.4071402323461872</v>
      </c>
      <c r="DS83" s="16">
        <v>0</v>
      </c>
      <c r="DT83" s="16">
        <v>0</v>
      </c>
      <c r="DU83" s="16">
        <v>0</v>
      </c>
      <c r="DV83" s="16">
        <v>4.7267355750281688E-2</v>
      </c>
      <c r="DW83" s="16">
        <v>1.0499397151085261</v>
      </c>
      <c r="DX83" s="16">
        <v>3.2820331927293012</v>
      </c>
      <c r="DY83" s="16">
        <v>0.46770097661836474</v>
      </c>
      <c r="DZ83" s="16">
        <v>0.59750319464927704</v>
      </c>
      <c r="EA83" s="16">
        <v>0.33981755549230708</v>
      </c>
      <c r="EB83" s="16">
        <v>0.11145397002930152</v>
      </c>
      <c r="EC83" s="16">
        <v>0</v>
      </c>
      <c r="ED83" s="16">
        <v>0.83363851600487204</v>
      </c>
      <c r="EE83" s="16">
        <v>0.24117826689890681</v>
      </c>
      <c r="EF83" s="16">
        <v>0.55069716608693853</v>
      </c>
      <c r="EG83" s="16">
        <v>1.6930939606480064</v>
      </c>
      <c r="EH83" s="16">
        <v>4.389670558089402</v>
      </c>
      <c r="EI83" s="16">
        <v>0.43626340185192947</v>
      </c>
      <c r="EJ83" s="16">
        <v>0</v>
      </c>
      <c r="EK83" s="16">
        <v>0</v>
      </c>
      <c r="EL83" s="16">
        <v>0.24761421582967502</v>
      </c>
      <c r="EM83" s="16">
        <v>6.5717679552670322E-3</v>
      </c>
      <c r="EN83" s="16">
        <v>4.2053789479598841E-2</v>
      </c>
      <c r="EO83" s="16">
        <v>0.12923076070738523</v>
      </c>
      <c r="EP83" s="16">
        <v>0.19982126831810723</v>
      </c>
      <c r="EQ83" s="16">
        <v>0.64644930849791971</v>
      </c>
      <c r="ER83" s="16">
        <v>1.8507321396818062</v>
      </c>
      <c r="ES83" s="16">
        <v>0.8982376443823521</v>
      </c>
      <c r="ET83" s="16">
        <v>1.5162440552890519</v>
      </c>
      <c r="EU83" s="16">
        <v>1.0200798569154583</v>
      </c>
      <c r="EV83" s="16">
        <v>2.0977816504499631</v>
      </c>
      <c r="EW83" s="16">
        <v>0.25171049842078969</v>
      </c>
      <c r="EX83" s="16">
        <v>6.3465039805185253E-2</v>
      </c>
      <c r="EY83" s="16">
        <v>0.16768617331563843</v>
      </c>
      <c r="EZ83" s="16">
        <v>0.48437080911845914</v>
      </c>
      <c r="FA83" s="16">
        <v>8.8200902977487158E-2</v>
      </c>
      <c r="FB83" s="16">
        <v>9.2236372911162393E-2</v>
      </c>
      <c r="FC83" s="16">
        <v>3.0668995198662299E-2</v>
      </c>
      <c r="FD83" s="16">
        <v>4.086126717234996E-2</v>
      </c>
      <c r="FE83" s="16">
        <v>8.8987420500592121E-2</v>
      </c>
      <c r="FF83" s="16">
        <v>0.13640749571552849</v>
      </c>
      <c r="FG83" s="16">
        <v>0.10056832619760865</v>
      </c>
      <c r="FH83" s="16">
        <v>0.17064635165630171</v>
      </c>
      <c r="FI83" s="16">
        <v>0.55555337289944784</v>
      </c>
      <c r="FJ83" s="16">
        <v>1.733217745893664</v>
      </c>
      <c r="FK83" s="16">
        <v>0.22764986879674284</v>
      </c>
      <c r="FL83" s="16">
        <v>7.6566666057558588E-2</v>
      </c>
      <c r="FM83" s="16">
        <v>1.2367386630886739</v>
      </c>
      <c r="FN83" s="16">
        <v>2.3778268037693238</v>
      </c>
      <c r="FO83" s="16">
        <v>0.36277009070095917</v>
      </c>
      <c r="FP83" s="16">
        <v>0.12564755485923576</v>
      </c>
      <c r="FQ83" s="16">
        <v>0.14789690792936899</v>
      </c>
      <c r="FR83" s="16">
        <v>3.5155751271268347E-2</v>
      </c>
      <c r="FS83" s="16">
        <v>0.25340610514523831</v>
      </c>
      <c r="FT83" s="16">
        <v>0.95011914843950984</v>
      </c>
      <c r="FU83" s="16">
        <v>0.15163929933341552</v>
      </c>
      <c r="FV83" s="16">
        <v>0.40103719749584216</v>
      </c>
      <c r="FW83" s="16">
        <v>1.1913851649989746</v>
      </c>
      <c r="FX83" s="16">
        <v>1.1071875162695701</v>
      </c>
      <c r="FY83" s="16">
        <v>0.18751251052513743</v>
      </c>
      <c r="FZ83" s="16">
        <v>8.6200785781632802E-2</v>
      </c>
      <c r="GA83" s="16">
        <v>7.2936180626529443E-2</v>
      </c>
      <c r="GB83" s="16">
        <v>0.25856735445111584</v>
      </c>
      <c r="GC83" s="16">
        <v>3.8742207259838242E-2</v>
      </c>
      <c r="GD83" s="16">
        <v>1.527427652597786E-2</v>
      </c>
      <c r="GE83" s="16">
        <v>1.8282141204354011E-2</v>
      </c>
      <c r="GF83" s="16">
        <v>6.9153888770164734E-2</v>
      </c>
      <c r="GG83" s="16">
        <v>6.8527270747441388E-2</v>
      </c>
      <c r="GH83" s="16">
        <v>1.057429486207107E-2</v>
      </c>
      <c r="GI83" s="16">
        <v>2.9505605922348872E-2</v>
      </c>
      <c r="GJ83" s="16">
        <v>5.7919124518390888E-2</v>
      </c>
      <c r="GK83" s="16">
        <v>0.89263374652379623</v>
      </c>
      <c r="GL83" s="16">
        <v>4.0319129238468081</v>
      </c>
      <c r="GM83" s="16">
        <v>0.60747305826564268</v>
      </c>
      <c r="GN83" s="16">
        <v>0.14620321010275075</v>
      </c>
      <c r="GO83" s="16">
        <v>0.38483129467890131</v>
      </c>
      <c r="GP83" s="16">
        <v>0.48522544815775848</v>
      </c>
      <c r="GQ83" s="16">
        <v>9.9853393226459169E-2</v>
      </c>
      <c r="GR83" s="16">
        <v>2.428959979121487E-2</v>
      </c>
      <c r="GS83" s="16">
        <v>5.202401870765613E-3</v>
      </c>
      <c r="GT83" s="16">
        <v>9.1955769722996163E-3</v>
      </c>
      <c r="GU83" s="16">
        <v>5.853225079702204E-2</v>
      </c>
      <c r="GV83" s="16">
        <v>0.27485377878651257</v>
      </c>
      <c r="GW83" s="16">
        <v>5.7206511085233815E-2</v>
      </c>
      <c r="GX83" s="16">
        <v>2.4375853406446667E-2</v>
      </c>
      <c r="GY83" s="16">
        <v>0.28947977593643592</v>
      </c>
      <c r="GZ83" s="16">
        <v>0.67615248588989818</v>
      </c>
      <c r="HA83" s="16">
        <v>0.11224930608904927</v>
      </c>
      <c r="HB83" s="16">
        <v>0.12083333681961086</v>
      </c>
      <c r="HC83" s="16">
        <v>0.11564066669598173</v>
      </c>
      <c r="HD83" s="16">
        <v>0.62197396424862805</v>
      </c>
      <c r="HE83" s="16">
        <v>0.13208899442474686</v>
      </c>
      <c r="HF83" s="16">
        <v>6.9773019590117655E-2</v>
      </c>
      <c r="HG83" s="16">
        <v>4.1033718903655078E-2</v>
      </c>
      <c r="HH83" s="16">
        <v>6.1948040364430149E-2</v>
      </c>
      <c r="HI83" s="16">
        <v>1.112247822708084E-2</v>
      </c>
      <c r="HJ83" s="16">
        <v>0</v>
      </c>
      <c r="HK83" s="16">
        <v>7.6957933454130318E-3</v>
      </c>
      <c r="HL83" s="16">
        <v>5.9216436907995459E-3</v>
      </c>
      <c r="HM83" s="16">
        <v>0.49126327897255401</v>
      </c>
      <c r="HN83" s="16">
        <v>2.9109893855878965</v>
      </c>
      <c r="HO83" s="16">
        <v>0.49002576537630471</v>
      </c>
      <c r="HP83" s="16">
        <v>0.16739434228656636</v>
      </c>
      <c r="HQ83" s="16">
        <v>0.66519116994346639</v>
      </c>
      <c r="HR83" s="16">
        <v>0.95892938525046745</v>
      </c>
      <c r="HS83" s="16">
        <v>0.16065822569356919</v>
      </c>
      <c r="HT83" s="16">
        <v>6.9391237359574059E-2</v>
      </c>
      <c r="HU83" s="16">
        <v>8.7512224825835178E-3</v>
      </c>
      <c r="HV83" s="16">
        <v>7.4297190612474381E-3</v>
      </c>
      <c r="HW83" s="16">
        <v>0</v>
      </c>
      <c r="HX83" s="16">
        <v>0</v>
      </c>
      <c r="HY83" s="16">
        <v>0</v>
      </c>
      <c r="HZ83" s="16">
        <v>0</v>
      </c>
      <c r="IA83" s="16">
        <v>1.7841748370809946E-2</v>
      </c>
      <c r="IB83" s="16">
        <v>9.936811685315293E-2</v>
      </c>
      <c r="IC83" s="16">
        <v>1.9479572154469098E-2</v>
      </c>
      <c r="ID83" s="16">
        <v>4.6514439612171821E-3</v>
      </c>
      <c r="IE83" s="16">
        <v>5.2262934118026919E-2</v>
      </c>
      <c r="IF83" s="16">
        <v>0.46455356136249759</v>
      </c>
      <c r="IG83" s="16">
        <v>0.11710927266920436</v>
      </c>
      <c r="IH83" s="16">
        <v>0.18399140122723909</v>
      </c>
      <c r="II83" s="16">
        <v>0.11711478702609154</v>
      </c>
      <c r="IJ83" s="16">
        <v>0.21993790042432226</v>
      </c>
      <c r="IK83" s="16">
        <v>8.51589958404919E-2</v>
      </c>
      <c r="IL83" s="16">
        <v>0</v>
      </c>
      <c r="IM83" s="16">
        <v>3.9150740233491145E-3</v>
      </c>
      <c r="IN83" s="16">
        <v>1.1772284366132922E-2</v>
      </c>
      <c r="IO83" s="16">
        <v>2.138592782671667E-2</v>
      </c>
      <c r="IP83" s="16">
        <v>0.28895431209709177</v>
      </c>
      <c r="IQ83" s="16">
        <v>5.5230866050317295E-2</v>
      </c>
      <c r="IR83" s="16">
        <v>1.0015795290556817E-2</v>
      </c>
      <c r="IS83" s="16">
        <v>3.313224846295159E-2</v>
      </c>
      <c r="IT83" s="16">
        <v>0.10354017175397771</v>
      </c>
      <c r="IU83" s="16">
        <v>1.0778844818020836E-2</v>
      </c>
      <c r="IV83" s="16">
        <v>7.7554769644467962E-4</v>
      </c>
      <c r="IW83" s="16">
        <v>1.6123863720757937E-3</v>
      </c>
      <c r="IX83" s="16">
        <v>0</v>
      </c>
      <c r="IY83" s="16">
        <v>0</v>
      </c>
      <c r="IZ83" s="16">
        <v>0</v>
      </c>
      <c r="JA83" s="16">
        <v>0</v>
      </c>
      <c r="JB83" s="16">
        <v>0</v>
      </c>
      <c r="JC83" s="16">
        <v>4.8458906996654153E-3</v>
      </c>
      <c r="JD83" s="16">
        <v>4.2021590924334634E-2</v>
      </c>
      <c r="JE83" s="16">
        <v>6.9284990624541472E-3</v>
      </c>
      <c r="JF83" s="16">
        <v>0</v>
      </c>
      <c r="JG83" s="16">
        <v>9.4468090263826882E-3</v>
      </c>
      <c r="JH83" s="16">
        <v>5.8023447198612764E-2</v>
      </c>
      <c r="JI83" s="16">
        <v>2.079978886669373E-3</v>
      </c>
      <c r="JJ83" s="16">
        <v>0</v>
      </c>
      <c r="JK83" s="16">
        <v>6.29234904628782E-3</v>
      </c>
      <c r="JL83" s="16">
        <v>3.7017693292756115E-2</v>
      </c>
      <c r="JM83" s="16">
        <v>7.4144231901357188E-2</v>
      </c>
      <c r="JN83" s="16">
        <v>0.17770953106742737</v>
      </c>
      <c r="JO83" s="15">
        <v>0</v>
      </c>
      <c r="JP83" s="16">
        <v>0</v>
      </c>
      <c r="JQ83" s="16">
        <v>0</v>
      </c>
      <c r="JR83" s="16">
        <v>1</v>
      </c>
      <c r="JS83" s="16">
        <v>0</v>
      </c>
      <c r="JT83" s="16">
        <v>0</v>
      </c>
      <c r="JU83" s="16">
        <v>1</v>
      </c>
      <c r="JV83" s="23">
        <v>0</v>
      </c>
    </row>
    <row r="84" spans="1:282" x14ac:dyDescent="0.25">
      <c r="A84" s="18" t="s">
        <v>131</v>
      </c>
      <c r="B84" s="7">
        <v>7</v>
      </c>
      <c r="C84" t="s">
        <v>57</v>
      </c>
      <c r="D84" s="4">
        <v>15</v>
      </c>
      <c r="E84">
        <v>0</v>
      </c>
      <c r="F84">
        <v>0</v>
      </c>
      <c r="G84">
        <v>0.49727585062582824</v>
      </c>
      <c r="H84">
        <v>4.8500178755969623</v>
      </c>
      <c r="I84">
        <v>7.1808789202969001E-2</v>
      </c>
      <c r="J84">
        <v>6.3913051962998235E-2</v>
      </c>
      <c r="K84">
        <v>4.7995238818894165E-3</v>
      </c>
      <c r="L84">
        <v>3.5368241536446153E-2</v>
      </c>
      <c r="M84">
        <v>6.9712360000054013E-2</v>
      </c>
      <c r="N84">
        <v>0.34786361738871485</v>
      </c>
      <c r="O84">
        <v>0.75202173858977706</v>
      </c>
      <c r="P84">
        <v>4.6246525608407998</v>
      </c>
      <c r="Q84">
        <v>5.9926286907700073</v>
      </c>
      <c r="R84">
        <v>22.94676438185067</v>
      </c>
      <c r="S84">
        <v>5.4034399849587587</v>
      </c>
      <c r="T84">
        <v>18.886303591799262</v>
      </c>
      <c r="U84">
        <v>30.283568794734631</v>
      </c>
      <c r="V84">
        <v>59.075633701645714</v>
      </c>
      <c r="W84">
        <v>5.1469163882818423</v>
      </c>
      <c r="X84">
        <v>0.30582837264424489</v>
      </c>
      <c r="Y84">
        <v>7.6085889818644864E-2</v>
      </c>
      <c r="Z84">
        <v>0</v>
      </c>
      <c r="AA84">
        <v>0</v>
      </c>
      <c r="AB84">
        <v>0</v>
      </c>
      <c r="AC84">
        <v>2.1447258773017488</v>
      </c>
      <c r="AD84">
        <v>6.6130325303054027</v>
      </c>
      <c r="AE84">
        <v>2.7002229149746784</v>
      </c>
      <c r="AF84">
        <v>8.146315039333869</v>
      </c>
      <c r="AG84">
        <v>0</v>
      </c>
      <c r="AH84">
        <v>0</v>
      </c>
      <c r="AI84">
        <v>3.1203021847937702</v>
      </c>
      <c r="AJ84">
        <v>3.9743416845604176</v>
      </c>
      <c r="AK84">
        <v>0.51515891640412759</v>
      </c>
      <c r="AL84">
        <v>0.621047835148127</v>
      </c>
      <c r="AM84">
        <v>26.814665318179571</v>
      </c>
      <c r="AN84">
        <v>100</v>
      </c>
      <c r="AO84">
        <v>4.2351639485039732</v>
      </c>
      <c r="AP84">
        <v>2.0470498867475881</v>
      </c>
      <c r="AQ84">
        <v>4.5648015877116599</v>
      </c>
      <c r="AR84">
        <v>12.083456143432013</v>
      </c>
      <c r="AS84">
        <v>2.8495457705909137</v>
      </c>
      <c r="AT84">
        <v>6.5105485170075426</v>
      </c>
      <c r="AU84">
        <v>2.4996531914216615</v>
      </c>
      <c r="AV84">
        <v>4.6626011659352278</v>
      </c>
      <c r="AW84">
        <v>2.1742007052011578</v>
      </c>
      <c r="AX84">
        <v>5.4389288465381247</v>
      </c>
      <c r="AY84">
        <v>0.26750774980088116</v>
      </c>
      <c r="AZ84">
        <v>0</v>
      </c>
      <c r="BA84">
        <v>0</v>
      </c>
      <c r="BB84">
        <v>0</v>
      </c>
      <c r="BC84">
        <v>0.44169643084647175</v>
      </c>
      <c r="BD84">
        <v>0.97743901089605179</v>
      </c>
      <c r="BE84">
        <v>2.4777257329351849</v>
      </c>
      <c r="BF84">
        <v>7.3245107481267393</v>
      </c>
      <c r="BG84">
        <v>1.3798665441812317</v>
      </c>
      <c r="BH84">
        <v>3.0754535725289842</v>
      </c>
      <c r="BI84">
        <v>1.2482761495406918</v>
      </c>
      <c r="BJ84">
        <v>0.95736073931920662</v>
      </c>
      <c r="BK84">
        <v>3.2263428104132283</v>
      </c>
      <c r="BL84">
        <v>8.6613415955725639</v>
      </c>
      <c r="BM84">
        <v>0</v>
      </c>
      <c r="BN84">
        <v>0</v>
      </c>
      <c r="BO84">
        <v>9.9280074744483482</v>
      </c>
      <c r="BP84">
        <v>34.31084805476867</v>
      </c>
      <c r="BQ84">
        <v>6.0802926576997747</v>
      </c>
      <c r="BR84">
        <v>12.40000884165142</v>
      </c>
      <c r="BS84">
        <v>4.5184043555396274</v>
      </c>
      <c r="BT84">
        <v>8.9463103966449182</v>
      </c>
      <c r="BU84">
        <v>0.61268558943755735</v>
      </c>
      <c r="BV84">
        <v>0.30452631181202777</v>
      </c>
      <c r="BW84">
        <v>0.79727969943321042</v>
      </c>
      <c r="BX84">
        <v>2.0464175299184295</v>
      </c>
      <c r="BY84">
        <v>1.6676873040227069</v>
      </c>
      <c r="BZ84">
        <v>4.1543060464085508</v>
      </c>
      <c r="CA84">
        <v>0</v>
      </c>
      <c r="CB84">
        <v>0</v>
      </c>
      <c r="CC84">
        <v>0.69541740036547051</v>
      </c>
      <c r="CD84">
        <v>1.1320693321309694</v>
      </c>
      <c r="CE84">
        <v>0.51738069622199989</v>
      </c>
      <c r="CF84">
        <v>1.3070519871849711</v>
      </c>
      <c r="CG84">
        <v>15.769452201050727</v>
      </c>
      <c r="CH84">
        <v>58.020076140030106</v>
      </c>
      <c r="CI84">
        <v>3.5493049802833676</v>
      </c>
      <c r="CJ84">
        <v>0.5027859176153312</v>
      </c>
      <c r="CK84">
        <v>6.9222562122891726E-2</v>
      </c>
      <c r="CL84">
        <v>0.18514961065043392</v>
      </c>
      <c r="CM84">
        <v>2.0699686949386242</v>
      </c>
      <c r="CN84">
        <v>7.1454094611699306</v>
      </c>
      <c r="CO84">
        <v>1.1896532811706424</v>
      </c>
      <c r="CP84">
        <v>2.4054358993923475</v>
      </c>
      <c r="CQ84">
        <v>0</v>
      </c>
      <c r="CR84">
        <v>0</v>
      </c>
      <c r="CS84">
        <v>4.4783269888676529E-2</v>
      </c>
      <c r="CT84">
        <v>0.17993705203809668</v>
      </c>
      <c r="CU84">
        <v>0.31578327538508083</v>
      </c>
      <c r="CV84">
        <v>0.65540092218205526</v>
      </c>
      <c r="CW84">
        <v>0.21762506812308691</v>
      </c>
      <c r="CX84">
        <v>0.48581797275088517</v>
      </c>
      <c r="CY84">
        <v>3.2070601641724266</v>
      </c>
      <c r="CZ84">
        <v>11.464677284981626</v>
      </c>
      <c r="DA84">
        <v>2.2753029003644096</v>
      </c>
      <c r="DB84">
        <v>4.9198550681290216</v>
      </c>
      <c r="DC84">
        <v>0.61102691215795013</v>
      </c>
      <c r="DD84">
        <v>0.61310016080075769</v>
      </c>
      <c r="DE84">
        <v>2.1709323361587658</v>
      </c>
      <c r="DF84">
        <v>6.6292185054450261</v>
      </c>
      <c r="DG84">
        <v>0.75054445658168312</v>
      </c>
      <c r="DH84">
        <v>0.50638605281032434</v>
      </c>
      <c r="DI84">
        <v>0.59405306668156765</v>
      </c>
      <c r="DJ84">
        <v>1.2256874399965259</v>
      </c>
      <c r="DK84">
        <v>0</v>
      </c>
      <c r="DL84">
        <v>0</v>
      </c>
      <c r="DM84">
        <v>0.14587670117251744</v>
      </c>
      <c r="DN84">
        <v>1.7667260458067333</v>
      </c>
      <c r="DO84">
        <v>1.0097260505651497</v>
      </c>
      <c r="DP84">
        <v>2.4135773877930897</v>
      </c>
      <c r="DQ84">
        <v>0.78333266263402024</v>
      </c>
      <c r="DR84">
        <v>1.4961668755487139</v>
      </c>
      <c r="DS84">
        <v>0</v>
      </c>
      <c r="DT84">
        <v>0</v>
      </c>
      <c r="DU84">
        <v>0</v>
      </c>
      <c r="DV84">
        <v>8.4882780721199425E-2</v>
      </c>
      <c r="DW84">
        <v>1.0948417583283592</v>
      </c>
      <c r="DX84">
        <v>3.4293975202391827</v>
      </c>
      <c r="DY84">
        <v>0.50238018562375408</v>
      </c>
      <c r="DZ84">
        <v>0.64943472779176914</v>
      </c>
      <c r="EA84">
        <v>0.33796805650692563</v>
      </c>
      <c r="EB84">
        <v>8.6727534078454543E-2</v>
      </c>
      <c r="EC84">
        <v>0</v>
      </c>
      <c r="ED84">
        <v>0.93030084022602877</v>
      </c>
      <c r="EE84">
        <v>0.23526475767268787</v>
      </c>
      <c r="EF84">
        <v>0.49404255252802665</v>
      </c>
      <c r="EG84">
        <v>1.8506891439295501</v>
      </c>
      <c r="EH84">
        <v>4.6963657694151557</v>
      </c>
      <c r="EI84">
        <v>0.43544368411264328</v>
      </c>
      <c r="EJ84">
        <v>0</v>
      </c>
      <c r="EK84">
        <v>0</v>
      </c>
      <c r="EL84">
        <v>0.2607548378773808</v>
      </c>
      <c r="EM84">
        <v>0</v>
      </c>
      <c r="EN84">
        <v>2.4092698948577896E-2</v>
      </c>
      <c r="EO84">
        <v>0.10152042597966408</v>
      </c>
      <c r="EP84">
        <v>0.20871666522351598</v>
      </c>
      <c r="EQ84">
        <v>0.70739543137661531</v>
      </c>
      <c r="ER84">
        <v>2.062672466874683</v>
      </c>
      <c r="ES84">
        <v>1.081794038679482</v>
      </c>
      <c r="ET84">
        <v>1.8579353461584325</v>
      </c>
      <c r="EU84">
        <v>1.1241658040352138</v>
      </c>
      <c r="EV84">
        <v>2.1560591656653068</v>
      </c>
      <c r="EW84">
        <v>0.24796705157374113</v>
      </c>
      <c r="EX84">
        <v>6.1003993975981809E-2</v>
      </c>
      <c r="EY84">
        <v>0.18446284154764209</v>
      </c>
      <c r="EZ84">
        <v>0.5128360765126202</v>
      </c>
      <c r="FA84">
        <v>7.583873770042561E-2</v>
      </c>
      <c r="FB84">
        <v>9.9754819265214179E-2</v>
      </c>
      <c r="FC84">
        <v>3.4198691054821734E-2</v>
      </c>
      <c r="FD84">
        <v>3.1969705299572389E-2</v>
      </c>
      <c r="FE84">
        <v>8.2914841384429339E-2</v>
      </c>
      <c r="FF84">
        <v>0.1299238801554975</v>
      </c>
      <c r="FG84">
        <v>9.5640880939573444E-2</v>
      </c>
      <c r="FH84">
        <v>0.16934425427416425</v>
      </c>
      <c r="FI84">
        <v>0.60212548141420019</v>
      </c>
      <c r="FJ84">
        <v>1.8883409056325711</v>
      </c>
      <c r="FK84">
        <v>0.23372577306000247</v>
      </c>
      <c r="FL84">
        <v>7.6820302109315439E-2</v>
      </c>
      <c r="FM84">
        <v>1.322942765445714</v>
      </c>
      <c r="FN84">
        <v>2.4627418008027289</v>
      </c>
      <c r="FO84">
        <v>0.34971202022693304</v>
      </c>
      <c r="FP84">
        <v>0.11924925297951916</v>
      </c>
      <c r="FQ84">
        <v>0.18831418179440229</v>
      </c>
      <c r="FR84">
        <v>4.6864841083926266E-2</v>
      </c>
      <c r="FS84">
        <v>0.27301151609313595</v>
      </c>
      <c r="FT84">
        <v>1.029141488939048</v>
      </c>
      <c r="FU84">
        <v>0.15747499932233638</v>
      </c>
      <c r="FV84">
        <v>0.39254862813965075</v>
      </c>
      <c r="FW84">
        <v>1.1757876259927238</v>
      </c>
      <c r="FX84">
        <v>1.1084784397141385</v>
      </c>
      <c r="FY84">
        <v>0.18411782836119556</v>
      </c>
      <c r="FZ84">
        <v>8.8026377785229981E-2</v>
      </c>
      <c r="GA84">
        <v>7.0384578370281295E-2</v>
      </c>
      <c r="GB84">
        <v>0.23391840109447964</v>
      </c>
      <c r="GC84">
        <v>3.869674829214869E-2</v>
      </c>
      <c r="GD84">
        <v>8.9968212963411412E-3</v>
      </c>
      <c r="GE84">
        <v>1.2422972908079413E-2</v>
      </c>
      <c r="GF84">
        <v>6.3810140818959138E-2</v>
      </c>
      <c r="GG84">
        <v>8.154994422371567E-2</v>
      </c>
      <c r="GH84">
        <v>9.4656795757662449E-3</v>
      </c>
      <c r="GI84">
        <v>2.1819570362438381E-2</v>
      </c>
      <c r="GJ84">
        <v>7.3997339774030516E-2</v>
      </c>
      <c r="GK84">
        <v>1.0178945042018424</v>
      </c>
      <c r="GL84">
        <v>4.4352623250766809</v>
      </c>
      <c r="GM84">
        <v>0.6466173271343103</v>
      </c>
      <c r="GN84">
        <v>0.14498191518848014</v>
      </c>
      <c r="GO84">
        <v>0.3609120458942835</v>
      </c>
      <c r="GP84">
        <v>0.50970073323385567</v>
      </c>
      <c r="GQ84">
        <v>0.10531366996886811</v>
      </c>
      <c r="GR84">
        <v>4.5932737509704315E-2</v>
      </c>
      <c r="GS84">
        <v>1.5753695258291137E-2</v>
      </c>
      <c r="GT84">
        <v>2.6327487948734607E-3</v>
      </c>
      <c r="GU84">
        <v>5.7710009418180698E-2</v>
      </c>
      <c r="GV84">
        <v>0.33910361349631563</v>
      </c>
      <c r="GW84">
        <v>5.2519966015150361E-2</v>
      </c>
      <c r="GX84">
        <v>2.3660932001205351E-2</v>
      </c>
      <c r="GY84">
        <v>0.28743863220168453</v>
      </c>
      <c r="GZ84">
        <v>0.64790851153628626</v>
      </c>
      <c r="HA84">
        <v>0.12603425947182362</v>
      </c>
      <c r="HB84">
        <v>0.13461340394501348</v>
      </c>
      <c r="HC84">
        <v>0.13657320539842852</v>
      </c>
      <c r="HD84">
        <v>0.67705386646449461</v>
      </c>
      <c r="HE84">
        <v>0.13611860841485024</v>
      </c>
      <c r="HF84">
        <v>0.11095957442282367</v>
      </c>
      <c r="HG84">
        <v>4.2540533215446159E-2</v>
      </c>
      <c r="HH84">
        <v>6.2413589768694856E-2</v>
      </c>
      <c r="HI84">
        <v>7.2612438569127497E-3</v>
      </c>
      <c r="HJ84">
        <v>0</v>
      </c>
      <c r="HK84">
        <v>5.3556861295652632E-3</v>
      </c>
      <c r="HL84">
        <v>3.6746983708317799E-3</v>
      </c>
      <c r="HM84">
        <v>0.56381782246135592</v>
      </c>
      <c r="HN84">
        <v>3.4131901942670142</v>
      </c>
      <c r="HO84">
        <v>0.56079649823078348</v>
      </c>
      <c r="HP84">
        <v>0.16854242991802337</v>
      </c>
      <c r="HQ84">
        <v>0.63702042086755595</v>
      </c>
      <c r="HR84">
        <v>0.91186219045570127</v>
      </c>
      <c r="HS84">
        <v>0.15891122089443382</v>
      </c>
      <c r="HT84">
        <v>8.1266984438237655E-2</v>
      </c>
      <c r="HU84">
        <v>8.0889634858307222E-3</v>
      </c>
      <c r="HV84">
        <v>1.3369871169521232E-2</v>
      </c>
      <c r="HW84">
        <v>0</v>
      </c>
      <c r="HX84">
        <v>0</v>
      </c>
      <c r="HY84">
        <v>0</v>
      </c>
      <c r="HZ84">
        <v>3.7562777505566062E-3</v>
      </c>
      <c r="IA84">
        <v>1.7195809162716149E-2</v>
      </c>
      <c r="IB84">
        <v>0.10368585241821794</v>
      </c>
      <c r="IC84">
        <v>1.8810994161041185E-2</v>
      </c>
      <c r="ID84">
        <v>1.94413998951466E-3</v>
      </c>
      <c r="IE84">
        <v>5.8984466132473011E-2</v>
      </c>
      <c r="IF84">
        <v>0.5310385778645389</v>
      </c>
      <c r="IG84">
        <v>0.14018508112247235</v>
      </c>
      <c r="IH84">
        <v>0.19741178693915892</v>
      </c>
      <c r="II84">
        <v>0.12791244941559596</v>
      </c>
      <c r="IJ84">
        <v>0.24342907251918761</v>
      </c>
      <c r="IK84">
        <v>9.137260669127957E-2</v>
      </c>
      <c r="IL84">
        <v>2.1104703184649857E-4</v>
      </c>
      <c r="IM84">
        <v>7.263527976400997E-3</v>
      </c>
      <c r="IN84">
        <v>8.3205987758143297E-3</v>
      </c>
      <c r="IO84">
        <v>3.1850786923326553E-2</v>
      </c>
      <c r="IP84">
        <v>0.34927960153832588</v>
      </c>
      <c r="IQ84">
        <v>5.8661430675795587E-2</v>
      </c>
      <c r="IR84">
        <v>2.4115608775007722E-3</v>
      </c>
      <c r="IS84">
        <v>2.9146103846694041E-2</v>
      </c>
      <c r="IT84">
        <v>0.11327643962221072</v>
      </c>
      <c r="IU84">
        <v>2.0756599889958222E-2</v>
      </c>
      <c r="IV84">
        <v>1.0750985065374075E-2</v>
      </c>
      <c r="IW84">
        <v>7.1710781837238209E-3</v>
      </c>
      <c r="IX84">
        <v>6.1693565759377506E-3</v>
      </c>
      <c r="IY84">
        <v>0</v>
      </c>
      <c r="IZ84">
        <v>0</v>
      </c>
      <c r="JA84">
        <v>0</v>
      </c>
      <c r="JB84">
        <v>0</v>
      </c>
      <c r="JC84">
        <v>2.9877327356430772E-3</v>
      </c>
      <c r="JD84">
        <v>3.7671928026806883E-2</v>
      </c>
      <c r="JE84">
        <v>5.0490160773322464E-3</v>
      </c>
      <c r="JF84">
        <v>3.1155557661243479E-3</v>
      </c>
      <c r="JG84">
        <v>7.5643997711452044E-3</v>
      </c>
      <c r="JH84">
        <v>6.5598919647137169E-2</v>
      </c>
      <c r="JI84">
        <v>1.0221308895898258E-2</v>
      </c>
      <c r="JJ84">
        <v>0</v>
      </c>
      <c r="JK84">
        <v>4.2908023315732608E-3</v>
      </c>
      <c r="JL84">
        <v>4.3327578001285803E-2</v>
      </c>
      <c r="JM84">
        <v>8.0501355632105337E-2</v>
      </c>
      <c r="JN84">
        <v>0.22828435833830277</v>
      </c>
      <c r="JO84" s="7">
        <v>0</v>
      </c>
      <c r="JP84">
        <v>0</v>
      </c>
      <c r="JQ84">
        <v>0</v>
      </c>
      <c r="JR84">
        <v>1</v>
      </c>
      <c r="JS84">
        <v>0</v>
      </c>
      <c r="JT84">
        <v>0</v>
      </c>
      <c r="JU84">
        <v>1</v>
      </c>
      <c r="JV84" s="4">
        <v>0</v>
      </c>
    </row>
    <row r="85" spans="1:282" x14ac:dyDescent="0.25">
      <c r="A85" s="18" t="s">
        <v>132</v>
      </c>
      <c r="B85" s="7">
        <v>7</v>
      </c>
      <c r="C85" t="s">
        <v>57</v>
      </c>
      <c r="D85" s="4">
        <v>15</v>
      </c>
      <c r="E85">
        <v>0</v>
      </c>
      <c r="F85">
        <v>0</v>
      </c>
      <c r="G85">
        <v>0.40080662252946969</v>
      </c>
      <c r="H85">
        <v>5.0128548339725008</v>
      </c>
      <c r="I85">
        <v>0.12772276957618423</v>
      </c>
      <c r="J85">
        <v>5.062007720622435E-2</v>
      </c>
      <c r="K85">
        <v>6.6741127390589445E-3</v>
      </c>
      <c r="L85">
        <v>3.1900751270035492E-2</v>
      </c>
      <c r="M85">
        <v>4.582282596855778E-2</v>
      </c>
      <c r="N85">
        <v>0.37950978354456832</v>
      </c>
      <c r="O85">
        <v>0.62856332275963744</v>
      </c>
      <c r="P85">
        <v>4.5262502769595772</v>
      </c>
      <c r="Q85">
        <v>4.7203908870591293</v>
      </c>
      <c r="R85">
        <v>18.586613116414878</v>
      </c>
      <c r="S85">
        <v>4.8812247421932087</v>
      </c>
      <c r="T85">
        <v>17.399887410078012</v>
      </c>
      <c r="U85">
        <v>29.143609371722004</v>
      </c>
      <c r="V85">
        <v>53.085018362229917</v>
      </c>
      <c r="W85">
        <v>4.5409969551300922</v>
      </c>
      <c r="X85">
        <v>0.2645939740236487</v>
      </c>
      <c r="Y85">
        <v>6.235755854567665E-2</v>
      </c>
      <c r="Z85">
        <v>0</v>
      </c>
      <c r="AA85">
        <v>0</v>
      </c>
      <c r="AB85">
        <v>0</v>
      </c>
      <c r="AC85">
        <v>1.8623045311299331</v>
      </c>
      <c r="AD85">
        <v>6.5993800613547684</v>
      </c>
      <c r="AE85">
        <v>2.2267694231370418</v>
      </c>
      <c r="AF85">
        <v>7.7279708965057461</v>
      </c>
      <c r="AG85">
        <v>0</v>
      </c>
      <c r="AH85">
        <v>0</v>
      </c>
      <c r="AI85">
        <v>2.6757102141462608</v>
      </c>
      <c r="AJ85">
        <v>3.3148158899764102</v>
      </c>
      <c r="AK85">
        <v>0.49711855020716317</v>
      </c>
      <c r="AL85">
        <v>0.62230824238906535</v>
      </c>
      <c r="AM85">
        <v>23.580244012012859</v>
      </c>
      <c r="AN85">
        <v>100</v>
      </c>
      <c r="AO85">
        <v>4.1404020378803059</v>
      </c>
      <c r="AP85">
        <v>2.0793647308866019</v>
      </c>
      <c r="AQ85">
        <v>3.9706976584916491</v>
      </c>
      <c r="AR85">
        <v>11.88394440484414</v>
      </c>
      <c r="AS85">
        <v>2.4917966261844828</v>
      </c>
      <c r="AT85">
        <v>6.4321841479241746</v>
      </c>
      <c r="AU85">
        <v>2.4005118157547249</v>
      </c>
      <c r="AV85">
        <v>4.7423117116703795</v>
      </c>
      <c r="AW85">
        <v>1.8119483987803138</v>
      </c>
      <c r="AX85">
        <v>5.1280570308086464</v>
      </c>
      <c r="AY85">
        <v>0.33977236395354671</v>
      </c>
      <c r="AZ85">
        <v>0</v>
      </c>
      <c r="BA85">
        <v>0</v>
      </c>
      <c r="BB85">
        <v>0.43022781590702019</v>
      </c>
      <c r="BC85">
        <v>0.51723482296611267</v>
      </c>
      <c r="BD85">
        <v>0.99894869947319864</v>
      </c>
      <c r="BE85">
        <v>2.1508899733290407</v>
      </c>
      <c r="BF85">
        <v>7.1253496214423988</v>
      </c>
      <c r="BG85">
        <v>1.2364283767585189</v>
      </c>
      <c r="BH85">
        <v>3.0426097536945407</v>
      </c>
      <c r="BI85">
        <v>1.1939197193533468</v>
      </c>
      <c r="BJ85">
        <v>0.91078355405121958</v>
      </c>
      <c r="BK85">
        <v>2.3859217039060487</v>
      </c>
      <c r="BL85">
        <v>7.2074313209273884</v>
      </c>
      <c r="BM85">
        <v>0</v>
      </c>
      <c r="BN85">
        <v>0</v>
      </c>
      <c r="BO85">
        <v>8.5338685282057991</v>
      </c>
      <c r="BP85">
        <v>35.204207230014262</v>
      </c>
      <c r="BQ85">
        <v>6.0571335919328693</v>
      </c>
      <c r="BR85">
        <v>13.980738172342903</v>
      </c>
      <c r="BS85">
        <v>4.3756839816756932</v>
      </c>
      <c r="BT85">
        <v>9.1496562116981153</v>
      </c>
      <c r="BU85">
        <v>0.62895963962702139</v>
      </c>
      <c r="BV85">
        <v>0.30317364413959824</v>
      </c>
      <c r="BW85">
        <v>0.74197114873079506</v>
      </c>
      <c r="BX85">
        <v>2.1518419175635133</v>
      </c>
      <c r="BY85">
        <v>1.5681493430086721</v>
      </c>
      <c r="BZ85">
        <v>4.3696279843074501</v>
      </c>
      <c r="CA85">
        <v>0.61377041521939313</v>
      </c>
      <c r="CB85">
        <v>2.6816804276403268</v>
      </c>
      <c r="CC85">
        <v>0.86063656376817554</v>
      </c>
      <c r="CD85">
        <v>1.124333603945133</v>
      </c>
      <c r="CE85">
        <v>0.44348967686040058</v>
      </c>
      <c r="CF85">
        <v>1.2136665219591651</v>
      </c>
      <c r="CG85">
        <v>12.18195697065312</v>
      </c>
      <c r="CH85">
        <v>51.174839507002964</v>
      </c>
      <c r="CI85">
        <v>3.137878810444533</v>
      </c>
      <c r="CJ85">
        <v>0.47198066790447041</v>
      </c>
      <c r="CK85">
        <v>6.8762389326860018E-2</v>
      </c>
      <c r="CL85">
        <v>0.18661953719054561</v>
      </c>
      <c r="CM85">
        <v>1.6000876984412498</v>
      </c>
      <c r="CN85">
        <v>6.4357434312849451</v>
      </c>
      <c r="CO85">
        <v>1.1186445886267153</v>
      </c>
      <c r="CP85">
        <v>2.5827617058031027</v>
      </c>
      <c r="CQ85">
        <v>0</v>
      </c>
      <c r="CR85">
        <v>0.1318272034891369</v>
      </c>
      <c r="CS85">
        <v>3.0552356773266835E-2</v>
      </c>
      <c r="CT85">
        <v>0.18256683291690742</v>
      </c>
      <c r="CU85">
        <v>0.31009652083979528</v>
      </c>
      <c r="CV85">
        <v>0.63645983629261316</v>
      </c>
      <c r="CW85">
        <v>0.21023719539265812</v>
      </c>
      <c r="CX85">
        <v>0.43160184544545899</v>
      </c>
      <c r="CY85">
        <v>2.5461566253409851</v>
      </c>
      <c r="CZ85">
        <v>9.7767246887812309</v>
      </c>
      <c r="DA85">
        <v>1.9087605563653869</v>
      </c>
      <c r="DB85">
        <v>4.5973638956088854</v>
      </c>
      <c r="DC85">
        <v>0.58193975327562397</v>
      </c>
      <c r="DD85">
        <v>0.70062618896117912</v>
      </c>
      <c r="DE85">
        <v>1.8317293382975186</v>
      </c>
      <c r="DF85">
        <v>6.4577855032482496</v>
      </c>
      <c r="DG85">
        <v>0.72561639886381368</v>
      </c>
      <c r="DH85">
        <v>0.50276166007923739</v>
      </c>
      <c r="DI85">
        <v>0.54967984813005399</v>
      </c>
      <c r="DJ85">
        <v>1.3152222930251354</v>
      </c>
      <c r="DK85">
        <v>0</v>
      </c>
      <c r="DL85">
        <v>0</v>
      </c>
      <c r="DM85">
        <v>0.15431321693958808</v>
      </c>
      <c r="DN85">
        <v>1.8479514431939412</v>
      </c>
      <c r="DO85">
        <v>0.84604082201235542</v>
      </c>
      <c r="DP85">
        <v>2.1550148025930937</v>
      </c>
      <c r="DQ85">
        <v>0.77453253093720342</v>
      </c>
      <c r="DR85">
        <v>1.7066855465238526</v>
      </c>
      <c r="DS85">
        <v>0</v>
      </c>
      <c r="DT85">
        <v>0</v>
      </c>
      <c r="DU85">
        <v>0</v>
      </c>
      <c r="DV85">
        <v>0</v>
      </c>
      <c r="DW85">
        <v>0.84340875378627289</v>
      </c>
      <c r="DX85">
        <v>2.9684801126924616</v>
      </c>
      <c r="DY85">
        <v>0.43189111460608065</v>
      </c>
      <c r="DZ85">
        <v>0.63975503502366049</v>
      </c>
      <c r="EA85">
        <v>0.308442856659566</v>
      </c>
      <c r="EB85">
        <v>0.3714801377535018</v>
      </c>
      <c r="EC85">
        <v>0</v>
      </c>
      <c r="ED85">
        <v>1.0307312759435772</v>
      </c>
      <c r="EE85">
        <v>0.26031605230548027</v>
      </c>
      <c r="EF85">
        <v>0.53193676140850954</v>
      </c>
      <c r="EG85">
        <v>1.7307788605875405</v>
      </c>
      <c r="EH85">
        <v>5.0292851222366419</v>
      </c>
      <c r="EI85">
        <v>0.42009985331171373</v>
      </c>
      <c r="EJ85">
        <v>0</v>
      </c>
      <c r="EK85">
        <v>0</v>
      </c>
      <c r="EL85">
        <v>0.18101190177937246</v>
      </c>
      <c r="EM85">
        <v>0</v>
      </c>
      <c r="EN85">
        <v>2.1955724792641178E-2</v>
      </c>
      <c r="EO85">
        <v>8.5828376542885651E-2</v>
      </c>
      <c r="EP85">
        <v>0.21065577574081809</v>
      </c>
      <c r="EQ85">
        <v>0.55406534144240316</v>
      </c>
      <c r="ER85">
        <v>1.8310644614636649</v>
      </c>
      <c r="ES85">
        <v>1.1372133424418966</v>
      </c>
      <c r="ET85">
        <v>2.3083203237356309</v>
      </c>
      <c r="EU85">
        <v>1.1201430839159006</v>
      </c>
      <c r="EV85">
        <v>2.3986822947462016</v>
      </c>
      <c r="EW85">
        <v>0.27354885618081431</v>
      </c>
      <c r="EX85">
        <v>7.108215447537157E-2</v>
      </c>
      <c r="EY85">
        <v>0.1452625095455953</v>
      </c>
      <c r="EZ85">
        <v>0.48243936977903135</v>
      </c>
      <c r="FA85">
        <v>8.9775575494926901E-2</v>
      </c>
      <c r="FB85">
        <v>0.1255132361104338</v>
      </c>
      <c r="FC85">
        <v>3.7745670053080708E-2</v>
      </c>
      <c r="FD85">
        <v>3.92584489529181E-2</v>
      </c>
      <c r="FE85">
        <v>8.4547851269948363E-2</v>
      </c>
      <c r="FF85">
        <v>0.13958468208184524</v>
      </c>
      <c r="FG85">
        <v>9.4063966484520672E-2</v>
      </c>
      <c r="FH85">
        <v>0.18794188389966529</v>
      </c>
      <c r="FI85">
        <v>0.49082639454686317</v>
      </c>
      <c r="FJ85">
        <v>1.8108266162777491</v>
      </c>
      <c r="FK85">
        <v>0.23582674553155808</v>
      </c>
      <c r="FL85">
        <v>7.9898949020317259E-2</v>
      </c>
      <c r="FM85">
        <v>1.2544023360261509</v>
      </c>
      <c r="FN85">
        <v>2.690297217489058</v>
      </c>
      <c r="FO85">
        <v>0.39430540742483461</v>
      </c>
      <c r="FP85">
        <v>0.10973253038724623</v>
      </c>
      <c r="FQ85">
        <v>0.2134106505474781</v>
      </c>
      <c r="FR85">
        <v>5.4911679884755489E-2</v>
      </c>
      <c r="FS85">
        <v>0.21314494217925453</v>
      </c>
      <c r="FT85">
        <v>1.0052354743554437</v>
      </c>
      <c r="FU85">
        <v>0.15433025398776065</v>
      </c>
      <c r="FV85">
        <v>0.32812870357337748</v>
      </c>
      <c r="FW85">
        <v>1.1693266537802667</v>
      </c>
      <c r="FX85">
        <v>1.1684391650532446</v>
      </c>
      <c r="FY85">
        <v>0.18071746566756755</v>
      </c>
      <c r="FZ85">
        <v>9.4210934925329226E-2</v>
      </c>
      <c r="GA85">
        <v>6.3810669588696967E-2</v>
      </c>
      <c r="GB85">
        <v>0.22895710283012347</v>
      </c>
      <c r="GC85">
        <v>3.4100032526779109E-2</v>
      </c>
      <c r="GD85">
        <v>8.0078469458159003E-3</v>
      </c>
      <c r="GE85">
        <v>4.0046068320995342E-3</v>
      </c>
      <c r="GF85">
        <v>5.4786224641004355E-2</v>
      </c>
      <c r="GG85">
        <v>9.4547608356413168E-2</v>
      </c>
      <c r="GH85">
        <v>5.7775356821461316E-3</v>
      </c>
      <c r="GI85">
        <v>2.10676737088051E-2</v>
      </c>
      <c r="GJ85">
        <v>7.6339115598479418E-2</v>
      </c>
      <c r="GK85">
        <v>0.791900150951374</v>
      </c>
      <c r="GL85">
        <v>4.2780118316447222</v>
      </c>
      <c r="GM85">
        <v>0.62966811786361121</v>
      </c>
      <c r="GN85">
        <v>0.13506918221309439</v>
      </c>
      <c r="GO85">
        <v>0.3495616487859447</v>
      </c>
      <c r="GP85">
        <v>0.49570242745110998</v>
      </c>
      <c r="GQ85">
        <v>0.10695226952347414</v>
      </c>
      <c r="GR85">
        <v>4.0146133408285982E-2</v>
      </c>
      <c r="GS85">
        <v>1.0867154746633571E-2</v>
      </c>
      <c r="GT85">
        <v>6.9415593584430486E-3</v>
      </c>
      <c r="GU85">
        <v>4.7798262707030789E-2</v>
      </c>
      <c r="GV85">
        <v>0.39520729345190525</v>
      </c>
      <c r="GW85">
        <v>5.6581957313852259E-2</v>
      </c>
      <c r="GX85">
        <v>2.388394478834133E-2</v>
      </c>
      <c r="GY85">
        <v>0.26360959127817496</v>
      </c>
      <c r="GZ85">
        <v>0.71628446031532178</v>
      </c>
      <c r="HA85">
        <v>0.11674000130645198</v>
      </c>
      <c r="HB85">
        <v>0.13203568166891608</v>
      </c>
      <c r="HC85">
        <v>0.10111789004178703</v>
      </c>
      <c r="HD85">
        <v>0.58265296679464051</v>
      </c>
      <c r="HE85">
        <v>0.10651609862325817</v>
      </c>
      <c r="HF85">
        <v>8.4426195035536097E-2</v>
      </c>
      <c r="HG85">
        <v>4.067478001392829E-2</v>
      </c>
      <c r="HH85">
        <v>7.0398180015324163E-2</v>
      </c>
      <c r="HI85">
        <v>1.2310470345732568E-2</v>
      </c>
      <c r="HJ85">
        <v>0</v>
      </c>
      <c r="HK85">
        <v>1.6954169214320654E-3</v>
      </c>
      <c r="HL85">
        <v>1.1132820070719966E-2</v>
      </c>
      <c r="HM85">
        <v>0.45963252981640701</v>
      </c>
      <c r="HN85">
        <v>3.8403952785011843</v>
      </c>
      <c r="HO85">
        <v>0.61555531403220809</v>
      </c>
      <c r="HP85">
        <v>0.15825080990965837</v>
      </c>
      <c r="HQ85">
        <v>0.63215627428908083</v>
      </c>
      <c r="HR85">
        <v>0.98376119494780767</v>
      </c>
      <c r="HS85">
        <v>0.16096468572552328</v>
      </c>
      <c r="HT85">
        <v>7.9043972929655454E-2</v>
      </c>
      <c r="HU85">
        <v>1.2711888289299934E-2</v>
      </c>
      <c r="HV85">
        <v>1.1650588616414759E-2</v>
      </c>
      <c r="HW85">
        <v>0</v>
      </c>
      <c r="HX85">
        <v>0</v>
      </c>
      <c r="HY85">
        <v>0</v>
      </c>
      <c r="HZ85">
        <v>8.3799228631447117E-3</v>
      </c>
      <c r="IA85">
        <v>1.0653882106755641E-2</v>
      </c>
      <c r="IB85">
        <v>0.11099858535916976</v>
      </c>
      <c r="IC85">
        <v>1.7710117028128396E-2</v>
      </c>
      <c r="ID85">
        <v>3.5472244446325193E-4</v>
      </c>
      <c r="IE85">
        <v>4.7682743681133823E-2</v>
      </c>
      <c r="IF85">
        <v>0.54142870777780705</v>
      </c>
      <c r="IG85">
        <v>0.12287521829866933</v>
      </c>
      <c r="IH85">
        <v>0.16027871683676551</v>
      </c>
      <c r="II85">
        <v>0.10599561991599259</v>
      </c>
      <c r="IJ85">
        <v>0.20631018521993555</v>
      </c>
      <c r="IK85">
        <v>7.5325475412034534E-2</v>
      </c>
      <c r="IL85">
        <v>1.7527839326099495E-2</v>
      </c>
      <c r="IM85">
        <v>0</v>
      </c>
      <c r="IN85">
        <v>8.265801397848032E-3</v>
      </c>
      <c r="IO85">
        <v>2.6421038433221272E-2</v>
      </c>
      <c r="IP85">
        <v>0.4236012689016691</v>
      </c>
      <c r="IQ85">
        <v>6.6841980147795299E-2</v>
      </c>
      <c r="IR85">
        <v>0</v>
      </c>
      <c r="IS85">
        <v>1.9348370835379557E-2</v>
      </c>
      <c r="IT85">
        <v>0.12169679231208064</v>
      </c>
      <c r="IU85">
        <v>1.1146709495920211E-2</v>
      </c>
      <c r="IV85">
        <v>2.174460743920466E-3</v>
      </c>
      <c r="IW85">
        <v>5.3993810359336892E-3</v>
      </c>
      <c r="IX85">
        <v>2.5157070460143619E-3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3.9622600399198002E-2</v>
      </c>
      <c r="JE85">
        <v>6.841797385880124E-3</v>
      </c>
      <c r="JF85">
        <v>0</v>
      </c>
      <c r="JG85">
        <v>2.6092041002267379E-3</v>
      </c>
      <c r="JH85">
        <v>6.7977543536662244E-2</v>
      </c>
      <c r="JI85">
        <v>1.1120793772805858E-2</v>
      </c>
      <c r="JJ85">
        <v>0</v>
      </c>
      <c r="JK85">
        <v>0</v>
      </c>
      <c r="JL85">
        <v>3.6147479488624644E-2</v>
      </c>
      <c r="JM85">
        <v>4.3700501575012082E-2</v>
      </c>
      <c r="JN85">
        <v>0.15990539306057322</v>
      </c>
      <c r="JO85" s="7">
        <v>0</v>
      </c>
      <c r="JP85">
        <v>0</v>
      </c>
      <c r="JQ85">
        <v>0</v>
      </c>
      <c r="JR85">
        <v>1</v>
      </c>
      <c r="JS85">
        <v>0</v>
      </c>
      <c r="JT85">
        <v>0</v>
      </c>
      <c r="JU85">
        <v>1</v>
      </c>
      <c r="JV85" s="4">
        <v>0</v>
      </c>
    </row>
    <row r="86" spans="1:282" x14ac:dyDescent="0.25">
      <c r="A86" s="18" t="s">
        <v>133</v>
      </c>
      <c r="B86" s="7">
        <v>7</v>
      </c>
      <c r="C86" t="s">
        <v>57</v>
      </c>
      <c r="D86" s="4">
        <v>15</v>
      </c>
      <c r="E86">
        <v>0</v>
      </c>
      <c r="F86">
        <v>0</v>
      </c>
      <c r="G86">
        <v>0.38386487453258122</v>
      </c>
      <c r="H86">
        <v>4.5333500291768472</v>
      </c>
      <c r="I86">
        <v>0.12053589229017314</v>
      </c>
      <c r="J86">
        <v>5.2222715500138024E-2</v>
      </c>
      <c r="K86">
        <v>3.1730242533273144E-3</v>
      </c>
      <c r="L86">
        <v>3.0563965917323462E-2</v>
      </c>
      <c r="M86">
        <v>6.1766889147011381E-2</v>
      </c>
      <c r="N86">
        <v>0.35159216313304625</v>
      </c>
      <c r="O86">
        <v>0.56016710098197564</v>
      </c>
      <c r="P86">
        <v>3.9952071704623151</v>
      </c>
      <c r="Q86">
        <v>4.4066277155462679</v>
      </c>
      <c r="R86">
        <v>16.912608562843598</v>
      </c>
      <c r="S86">
        <v>4.9693829226249973</v>
      </c>
      <c r="T86">
        <v>19.310460712840321</v>
      </c>
      <c r="U86">
        <v>29.536082179507844</v>
      </c>
      <c r="V86">
        <v>52.17480567502129</v>
      </c>
      <c r="W86">
        <v>4.688160828420239</v>
      </c>
      <c r="X86">
        <v>0.2917409544983986</v>
      </c>
      <c r="Y86">
        <v>6.1297173162958421E-2</v>
      </c>
      <c r="Z86">
        <v>0</v>
      </c>
      <c r="AA86">
        <v>0</v>
      </c>
      <c r="AB86">
        <v>0</v>
      </c>
      <c r="AC86">
        <v>1.4786767932725502</v>
      </c>
      <c r="AD86">
        <v>5.2713854479858187</v>
      </c>
      <c r="AE86">
        <v>1.7773640325639981</v>
      </c>
      <c r="AF86">
        <v>6.0856732597440404</v>
      </c>
      <c r="AG86">
        <v>0</v>
      </c>
      <c r="AH86">
        <v>0</v>
      </c>
      <c r="AI86">
        <v>2.5185882180697501</v>
      </c>
      <c r="AJ86">
        <v>2.9327162333688612</v>
      </c>
      <c r="AK86">
        <v>0.46563246689285581</v>
      </c>
      <c r="AL86">
        <v>0.66471809798746706</v>
      </c>
      <c r="AM86">
        <v>25.415037086862366</v>
      </c>
      <c r="AN86">
        <v>100</v>
      </c>
      <c r="AO86">
        <v>4.1307094281074956</v>
      </c>
      <c r="AP86">
        <v>1.7266785515016694</v>
      </c>
      <c r="AQ86">
        <v>3.3610024231845879</v>
      </c>
      <c r="AR86">
        <v>10.115872604560739</v>
      </c>
      <c r="AS86">
        <v>2.1650361636790874</v>
      </c>
      <c r="AT86">
        <v>5.5498042311117306</v>
      </c>
      <c r="AU86">
        <v>2.0562596804549358</v>
      </c>
      <c r="AV86">
        <v>4.0609250481330132</v>
      </c>
      <c r="AW86">
        <v>1.6027743369527023</v>
      </c>
      <c r="AX86">
        <v>4.7379617077777212</v>
      </c>
      <c r="AY86">
        <v>0.34166121813412959</v>
      </c>
      <c r="AZ86">
        <v>0</v>
      </c>
      <c r="BA86">
        <v>0</v>
      </c>
      <c r="BB86">
        <v>0</v>
      </c>
      <c r="BC86">
        <v>0.36403434838399112</v>
      </c>
      <c r="BD86">
        <v>0.71170695915963356</v>
      </c>
      <c r="BE86">
        <v>1.6813098990536881</v>
      </c>
      <c r="BF86">
        <v>5.5790947766063965</v>
      </c>
      <c r="BG86">
        <v>0.90362535322782178</v>
      </c>
      <c r="BH86">
        <v>2.3855648621849372</v>
      </c>
      <c r="BI86">
        <v>1.0166873973820501</v>
      </c>
      <c r="BJ86">
        <v>0.65483530976255566</v>
      </c>
      <c r="BK86">
        <v>1.8318802667523804</v>
      </c>
      <c r="BL86">
        <v>5.7686283322920655</v>
      </c>
      <c r="BM86">
        <v>0</v>
      </c>
      <c r="BN86">
        <v>0</v>
      </c>
      <c r="BO86">
        <v>7.4081091784524142</v>
      </c>
      <c r="BP86">
        <v>30.728113027860207</v>
      </c>
      <c r="BQ86">
        <v>5.1879380177621659</v>
      </c>
      <c r="BR86">
        <v>11.78591688047768</v>
      </c>
      <c r="BS86">
        <v>3.833702259931544</v>
      </c>
      <c r="BT86">
        <v>7.9327627275940475</v>
      </c>
      <c r="BU86">
        <v>0.51935618053541699</v>
      </c>
      <c r="BV86">
        <v>0.24728188630477804</v>
      </c>
      <c r="BW86">
        <v>0.58082993459765375</v>
      </c>
      <c r="BX86">
        <v>1.6631277764962407</v>
      </c>
      <c r="BY86">
        <v>1.1021647099689624</v>
      </c>
      <c r="BZ86">
        <v>2.8026959657557606</v>
      </c>
      <c r="CA86">
        <v>0.36216108364715227</v>
      </c>
      <c r="CB86">
        <v>1.7940209502009157</v>
      </c>
      <c r="CC86">
        <v>0.69272176203872926</v>
      </c>
      <c r="CD86">
        <v>1.0416623815559674</v>
      </c>
      <c r="CE86">
        <v>0.40274832576551028</v>
      </c>
      <c r="CF86">
        <v>1.0365660231961034</v>
      </c>
      <c r="CG86">
        <v>12.186044085961715</v>
      </c>
      <c r="CH86">
        <v>52.3183782980568</v>
      </c>
      <c r="CI86">
        <v>3.2011835642886166</v>
      </c>
      <c r="CJ86">
        <v>0.45251886476288888</v>
      </c>
      <c r="CK86">
        <v>5.6866470559515339E-2</v>
      </c>
      <c r="CL86">
        <v>0.15336880361785718</v>
      </c>
      <c r="CM86">
        <v>1.2640858822677195</v>
      </c>
      <c r="CN86">
        <v>5.1240523384250061</v>
      </c>
      <c r="CO86">
        <v>0.94987756819542835</v>
      </c>
      <c r="CP86">
        <v>2.1723659070208807</v>
      </c>
      <c r="CQ86">
        <v>0</v>
      </c>
      <c r="CR86">
        <v>0</v>
      </c>
      <c r="CS86">
        <v>2.5560775633033179E-2</v>
      </c>
      <c r="CT86">
        <v>0.17884836299351853</v>
      </c>
      <c r="CU86">
        <v>0.27250948860121543</v>
      </c>
      <c r="CV86">
        <v>0.54339475195501696</v>
      </c>
      <c r="CW86">
        <v>0.20330760959491936</v>
      </c>
      <c r="CX86">
        <v>0.38309397764070385</v>
      </c>
      <c r="CY86">
        <v>2.5905507226554345</v>
      </c>
      <c r="CZ86">
        <v>10.807804328494596</v>
      </c>
      <c r="DA86">
        <v>1.7396904970873452</v>
      </c>
      <c r="DB86">
        <v>3.7404392085550744</v>
      </c>
      <c r="DC86">
        <v>0.45880748585315695</v>
      </c>
      <c r="DD86">
        <v>0.52275018769273873</v>
      </c>
      <c r="DE86">
        <v>1.3276430808643638</v>
      </c>
      <c r="DF86">
        <v>4.9580516297633768</v>
      </c>
      <c r="DG86">
        <v>0.60441619048620576</v>
      </c>
      <c r="DH86">
        <v>0.44905687374592468</v>
      </c>
      <c r="DI86">
        <v>0.50193333500963988</v>
      </c>
      <c r="DJ86">
        <v>1.0747568035222455</v>
      </c>
      <c r="DK86">
        <v>0</v>
      </c>
      <c r="DL86">
        <v>0</v>
      </c>
      <c r="DM86">
        <v>2.3024522403454404E-2</v>
      </c>
      <c r="DN86">
        <v>1.5594334277488551</v>
      </c>
      <c r="DO86">
        <v>0.6792801033046203</v>
      </c>
      <c r="DP86">
        <v>1.7397035367955473</v>
      </c>
      <c r="DQ86">
        <v>0.57798468785679069</v>
      </c>
      <c r="DR86">
        <v>1.3257637373738087</v>
      </c>
      <c r="DS86">
        <v>0</v>
      </c>
      <c r="DT86">
        <v>0</v>
      </c>
      <c r="DU86">
        <v>0</v>
      </c>
      <c r="DV86">
        <v>3.7501502140268365E-2</v>
      </c>
      <c r="DW86">
        <v>0.83463177509475883</v>
      </c>
      <c r="DX86">
        <v>3.0669128631858573</v>
      </c>
      <c r="DY86">
        <v>0.41499838259845401</v>
      </c>
      <c r="DZ86">
        <v>0.5463145450567275</v>
      </c>
      <c r="EA86">
        <v>0.25114297676289593</v>
      </c>
      <c r="EB86">
        <v>0.14838054600704015</v>
      </c>
      <c r="EC86">
        <v>0</v>
      </c>
      <c r="ED86">
        <v>0.79039846313001039</v>
      </c>
      <c r="EE86">
        <v>0.17776824901356397</v>
      </c>
      <c r="EF86">
        <v>0.49069222108323723</v>
      </c>
      <c r="EG86">
        <v>1.2566104710386496</v>
      </c>
      <c r="EH86">
        <v>3.8664442001903532</v>
      </c>
      <c r="EI86">
        <v>0.35595655273571641</v>
      </c>
      <c r="EJ86">
        <v>7.1591032388486934E-3</v>
      </c>
      <c r="EK86">
        <v>0</v>
      </c>
      <c r="EL86">
        <v>0.22895441549297757</v>
      </c>
      <c r="EM86">
        <v>0</v>
      </c>
      <c r="EN86">
        <v>3.1937683130667159E-2</v>
      </c>
      <c r="EO86">
        <v>0.11279259653789069</v>
      </c>
      <c r="EP86">
        <v>0.2101259791042091</v>
      </c>
      <c r="EQ86">
        <v>0.37805458908223027</v>
      </c>
      <c r="ER86">
        <v>1.2127104214844935</v>
      </c>
      <c r="ES86">
        <v>0.85191051816259578</v>
      </c>
      <c r="ET86">
        <v>1.7543734510069173</v>
      </c>
      <c r="EU86">
        <v>0.91131786066313392</v>
      </c>
      <c r="EV86">
        <v>1.9436990352135883</v>
      </c>
      <c r="EW86">
        <v>0.21026414423603021</v>
      </c>
      <c r="EX86">
        <v>6.1352158047927444E-2</v>
      </c>
      <c r="EY86">
        <v>0.14483983520189186</v>
      </c>
      <c r="EZ86">
        <v>0.48533387582172122</v>
      </c>
      <c r="FA86">
        <v>8.4223842142906777E-2</v>
      </c>
      <c r="FB86">
        <v>0.10041240621755008</v>
      </c>
      <c r="FC86">
        <v>2.5626990137042314E-2</v>
      </c>
      <c r="FD86">
        <v>2.9672008230612123E-2</v>
      </c>
      <c r="FE86">
        <v>6.3807261697414797E-2</v>
      </c>
      <c r="FF86">
        <v>0.12927490499692243</v>
      </c>
      <c r="FG86">
        <v>8.8794595325130149E-2</v>
      </c>
      <c r="FH86">
        <v>0.18060263598226303</v>
      </c>
      <c r="FI86">
        <v>0.33195193364349074</v>
      </c>
      <c r="FJ86">
        <v>1.278321737139211</v>
      </c>
      <c r="FK86">
        <v>0.17614989259793593</v>
      </c>
      <c r="FL86">
        <v>7.481184224253748E-2</v>
      </c>
      <c r="FM86">
        <v>1.0446805647701247</v>
      </c>
      <c r="FN86">
        <v>2.3127037723258841</v>
      </c>
      <c r="FO86">
        <v>0.32510821191108263</v>
      </c>
      <c r="FP86">
        <v>9.0113594176163825E-2</v>
      </c>
      <c r="FQ86">
        <v>0.15375650269730379</v>
      </c>
      <c r="FR86">
        <v>4.0816029315873754E-2</v>
      </c>
      <c r="FS86">
        <v>0.14326441168057119</v>
      </c>
      <c r="FT86">
        <v>0.67247525020157206</v>
      </c>
      <c r="FU86">
        <v>0.10512481784271722</v>
      </c>
      <c r="FV86">
        <v>0.34053559653779114</v>
      </c>
      <c r="FW86">
        <v>1.1110991607723908</v>
      </c>
      <c r="FX86">
        <v>1.071950676716618</v>
      </c>
      <c r="FY86">
        <v>0.16222344702077243</v>
      </c>
      <c r="FZ86">
        <v>9.6077158758233347E-2</v>
      </c>
      <c r="GA86">
        <v>6.1630039271733106E-2</v>
      </c>
      <c r="GB86">
        <v>0.25658649075265794</v>
      </c>
      <c r="GC86">
        <v>3.719869302091236E-2</v>
      </c>
      <c r="GD86">
        <v>1.3087853726314339E-2</v>
      </c>
      <c r="GE86">
        <v>0</v>
      </c>
      <c r="GF86">
        <v>4.057443146604605E-2</v>
      </c>
      <c r="GG86">
        <v>8.7360200621852624E-2</v>
      </c>
      <c r="GH86">
        <v>9.1496085717228514E-3</v>
      </c>
      <c r="GI86">
        <v>2.7722533795746938E-2</v>
      </c>
      <c r="GJ86">
        <v>7.4893309334301689E-2</v>
      </c>
      <c r="GK86">
        <v>0.61315704757519918</v>
      </c>
      <c r="GL86">
        <v>3.3797606216903291</v>
      </c>
      <c r="GM86">
        <v>0.49234704091455284</v>
      </c>
      <c r="GN86">
        <v>0.12603159846762535</v>
      </c>
      <c r="GO86">
        <v>0.3453566525987285</v>
      </c>
      <c r="GP86">
        <v>0.47716754261905897</v>
      </c>
      <c r="GQ86">
        <v>8.7206794751424371E-2</v>
      </c>
      <c r="GR86">
        <v>3.2172933767463913E-2</v>
      </c>
      <c r="GS86">
        <v>2.742128263785571E-3</v>
      </c>
      <c r="GT86">
        <v>1.3807242861451898E-2</v>
      </c>
      <c r="GU86">
        <v>4.3053346004879214E-2</v>
      </c>
      <c r="GV86">
        <v>0.28699236807624906</v>
      </c>
      <c r="GW86">
        <v>4.9066092042817394E-2</v>
      </c>
      <c r="GX86">
        <v>2.121166947273043E-2</v>
      </c>
      <c r="GY86">
        <v>0.23873870610402559</v>
      </c>
      <c r="GZ86">
        <v>0.66875850268815573</v>
      </c>
      <c r="HA86">
        <v>0.11042221753814729</v>
      </c>
      <c r="HB86">
        <v>0.12958441792717654</v>
      </c>
      <c r="HC86">
        <v>9.7068444288517824E-2</v>
      </c>
      <c r="HD86">
        <v>0.56801838525348369</v>
      </c>
      <c r="HE86">
        <v>0.10248797356518828</v>
      </c>
      <c r="HF86">
        <v>5.3034123479914971E-2</v>
      </c>
      <c r="HG86">
        <v>3.4616981722237913E-2</v>
      </c>
      <c r="HH86">
        <v>5.2965941204036651E-2</v>
      </c>
      <c r="HI86">
        <v>8.0433784672483601E-3</v>
      </c>
      <c r="HJ86">
        <v>0</v>
      </c>
      <c r="HK86">
        <v>0</v>
      </c>
      <c r="HL86">
        <v>7.3576865937692096E-3</v>
      </c>
      <c r="HM86">
        <v>0.39808728782021507</v>
      </c>
      <c r="HN86">
        <v>3.3411586271307017</v>
      </c>
      <c r="HO86">
        <v>0.54773067029713696</v>
      </c>
      <c r="HP86">
        <v>0.13718352245264578</v>
      </c>
      <c r="HQ86">
        <v>0.55822727008218198</v>
      </c>
      <c r="HR86">
        <v>0.93914232939384079</v>
      </c>
      <c r="HS86">
        <v>0.15294655662868883</v>
      </c>
      <c r="HT86">
        <v>7.5600111171448284E-2</v>
      </c>
      <c r="HU86">
        <v>8.5734569296916519E-3</v>
      </c>
      <c r="HV86">
        <v>5.1152754477404765E-3</v>
      </c>
      <c r="HW86">
        <v>0</v>
      </c>
      <c r="HX86">
        <v>0</v>
      </c>
      <c r="HY86">
        <v>0</v>
      </c>
      <c r="HZ86">
        <v>0</v>
      </c>
      <c r="IA86">
        <v>3.3586626878670993E-3</v>
      </c>
      <c r="IB86">
        <v>9.4985585139547801E-2</v>
      </c>
      <c r="IC86">
        <v>2.5861661311830198E-2</v>
      </c>
      <c r="ID86">
        <v>0</v>
      </c>
      <c r="IE86">
        <v>4.5474480678293863E-2</v>
      </c>
      <c r="IF86">
        <v>0.51832428474399439</v>
      </c>
      <c r="IG86">
        <v>0.11614007002102136</v>
      </c>
      <c r="IH86">
        <v>0.13895998753538211</v>
      </c>
      <c r="II86">
        <v>8.6065910662043388E-2</v>
      </c>
      <c r="IJ86">
        <v>0.18756551594605492</v>
      </c>
      <c r="IK86">
        <v>6.1975976541441817E-2</v>
      </c>
      <c r="IL86">
        <v>0</v>
      </c>
      <c r="IM86">
        <v>0</v>
      </c>
      <c r="IN86">
        <v>1.0320516846683865E-2</v>
      </c>
      <c r="IO86">
        <v>2.2353662528999944E-2</v>
      </c>
      <c r="IP86">
        <v>0.37736514764747098</v>
      </c>
      <c r="IQ86">
        <v>7.4332695829613105E-2</v>
      </c>
      <c r="IR86">
        <v>0</v>
      </c>
      <c r="IS86">
        <v>2.2856719529492888E-2</v>
      </c>
      <c r="IT86">
        <v>0.10108191902777514</v>
      </c>
      <c r="IU86">
        <v>1.4519499572674198E-2</v>
      </c>
      <c r="IV86">
        <v>7.3800224788742597E-3</v>
      </c>
      <c r="IW86">
        <v>5.0795070036726052E-3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2.8050712644009067E-3</v>
      </c>
      <c r="JD86">
        <v>4.1239191041633719E-2</v>
      </c>
      <c r="JE86">
        <v>8.1492657122455656E-3</v>
      </c>
      <c r="JF86">
        <v>0</v>
      </c>
      <c r="JG86">
        <v>7.5996443874866322E-3</v>
      </c>
      <c r="JH86">
        <v>6.901526973397476E-2</v>
      </c>
      <c r="JI86">
        <v>2.6712855901466902E-4</v>
      </c>
      <c r="JJ86">
        <v>0</v>
      </c>
      <c r="JK86">
        <v>5.6477499870392868E-4</v>
      </c>
      <c r="JL86">
        <v>2.4340855798056053E-2</v>
      </c>
      <c r="JM86">
        <v>3.7873122386417067E-2</v>
      </c>
      <c r="JN86">
        <v>0.10283880197034063</v>
      </c>
      <c r="JO86" s="7">
        <v>0</v>
      </c>
      <c r="JP86">
        <v>0</v>
      </c>
      <c r="JQ86">
        <v>0</v>
      </c>
      <c r="JR86">
        <v>1</v>
      </c>
      <c r="JS86">
        <v>0</v>
      </c>
      <c r="JT86">
        <v>0</v>
      </c>
      <c r="JU86">
        <v>1</v>
      </c>
      <c r="JV86" s="4">
        <v>0</v>
      </c>
    </row>
    <row r="87" spans="1:282" x14ac:dyDescent="0.25">
      <c r="A87" s="18" t="s">
        <v>134</v>
      </c>
      <c r="B87" s="7">
        <v>7</v>
      </c>
      <c r="C87" t="s">
        <v>57</v>
      </c>
      <c r="D87" s="4">
        <v>15</v>
      </c>
      <c r="E87">
        <v>0</v>
      </c>
      <c r="F87">
        <v>0</v>
      </c>
      <c r="G87">
        <v>0.37117828071230008</v>
      </c>
      <c r="H87">
        <v>3.2764651199387944</v>
      </c>
      <c r="I87">
        <v>0</v>
      </c>
      <c r="J87">
        <v>2.878262268794602E-2</v>
      </c>
      <c r="K87">
        <v>3.0738566899606874E-3</v>
      </c>
      <c r="L87">
        <v>2.3620081881579262E-2</v>
      </c>
      <c r="M87">
        <v>7.4982292346240056E-2</v>
      </c>
      <c r="N87">
        <v>0.45261355544315696</v>
      </c>
      <c r="O87">
        <v>0.95618536566597856</v>
      </c>
      <c r="P87">
        <v>5.934244909214514</v>
      </c>
      <c r="Q87">
        <v>5.777095276691389</v>
      </c>
      <c r="R87">
        <v>29.072188463640035</v>
      </c>
      <c r="S87">
        <v>5.8776060001656845</v>
      </c>
      <c r="T87">
        <v>20.158996163927707</v>
      </c>
      <c r="U87">
        <v>30.454240159076001</v>
      </c>
      <c r="V87">
        <v>74.536370930819928</v>
      </c>
      <c r="W87">
        <v>6.2948713718782505</v>
      </c>
      <c r="X87">
        <v>0.34339972926786183</v>
      </c>
      <c r="Y87">
        <v>6.0851098179494703E-2</v>
      </c>
      <c r="Z87">
        <v>0</v>
      </c>
      <c r="AA87">
        <v>0</v>
      </c>
      <c r="AB87">
        <v>0</v>
      </c>
      <c r="AC87">
        <v>2.1545694916821749</v>
      </c>
      <c r="AD87">
        <v>7.4458854527468645</v>
      </c>
      <c r="AE87">
        <v>3.0514475287383114</v>
      </c>
      <c r="AF87">
        <v>10.666139981073892</v>
      </c>
      <c r="AG87">
        <v>0</v>
      </c>
      <c r="AH87">
        <v>0</v>
      </c>
      <c r="AI87">
        <v>3.9897559158596345</v>
      </c>
      <c r="AJ87">
        <v>5.3470893317329624</v>
      </c>
      <c r="AK87">
        <v>0.79106714626388763</v>
      </c>
      <c r="AL87">
        <v>0.9253738044869495</v>
      </c>
      <c r="AM87">
        <v>30.757402815382381</v>
      </c>
      <c r="AN87">
        <v>100</v>
      </c>
      <c r="AO87">
        <v>4.2372315117261516</v>
      </c>
      <c r="AP87">
        <v>2.4957370693341976</v>
      </c>
      <c r="AQ87">
        <v>5.7562196007752577</v>
      </c>
      <c r="AR87">
        <v>16.621660601370369</v>
      </c>
      <c r="AS87">
        <v>3.6621100706455838</v>
      </c>
      <c r="AT87">
        <v>9.4706653324269983</v>
      </c>
      <c r="AU87">
        <v>3.0243133389935619</v>
      </c>
      <c r="AV87">
        <v>5.8422089153444015</v>
      </c>
      <c r="AW87">
        <v>2.6545545131928217</v>
      </c>
      <c r="AX87">
        <v>7.9645431048895139</v>
      </c>
      <c r="AY87">
        <v>0.48264293024269489</v>
      </c>
      <c r="AZ87">
        <v>0</v>
      </c>
      <c r="BA87">
        <v>0</v>
      </c>
      <c r="BB87">
        <v>0</v>
      </c>
      <c r="BC87">
        <v>0.62065097666329638</v>
      </c>
      <c r="BD87">
        <v>1.1440536467728071</v>
      </c>
      <c r="BE87">
        <v>2.7858265898714745</v>
      </c>
      <c r="BF87">
        <v>8.9084589231348552</v>
      </c>
      <c r="BG87">
        <v>1.6678542412309667</v>
      </c>
      <c r="BH87">
        <v>4.1811675413546334</v>
      </c>
      <c r="BI87">
        <v>1.6242823933603039</v>
      </c>
      <c r="BJ87">
        <v>1.1512935679644067</v>
      </c>
      <c r="BK87">
        <v>3.332771459173125</v>
      </c>
      <c r="BL87">
        <v>10.188022100015736</v>
      </c>
      <c r="BM87">
        <v>0</v>
      </c>
      <c r="BN87">
        <v>0</v>
      </c>
      <c r="BO87">
        <v>13.165259310300513</v>
      </c>
      <c r="BP87">
        <v>55.223673270362461</v>
      </c>
      <c r="BQ87">
        <v>8.6484573191242173</v>
      </c>
      <c r="BR87">
        <v>18.581231530617629</v>
      </c>
      <c r="BS87">
        <v>6.6988951317488894</v>
      </c>
      <c r="BT87">
        <v>13.894011170293812</v>
      </c>
      <c r="BU87">
        <v>0.8635023938241887</v>
      </c>
      <c r="BV87">
        <v>0.3465207519147922</v>
      </c>
      <c r="BW87">
        <v>0.81398908829554295</v>
      </c>
      <c r="BX87">
        <v>2.3658280483797802</v>
      </c>
      <c r="BY87">
        <v>2.1876377890707928</v>
      </c>
      <c r="BZ87">
        <v>5.5981309955932481</v>
      </c>
      <c r="CA87">
        <v>2.1615715741008437</v>
      </c>
      <c r="CB87">
        <v>6.1279031379818685</v>
      </c>
      <c r="CC87">
        <v>1.3551925851644948</v>
      </c>
      <c r="CD87">
        <v>1.6651285675051026</v>
      </c>
      <c r="CE87">
        <v>0.5933458550985562</v>
      </c>
      <c r="CF87">
        <v>1.6128643434716594</v>
      </c>
      <c r="CG87">
        <v>18.368920656490605</v>
      </c>
      <c r="CH87">
        <v>76.033777553038846</v>
      </c>
      <c r="CI87">
        <v>4.6221768460928931</v>
      </c>
      <c r="CJ87">
        <v>0.62969142852829763</v>
      </c>
      <c r="CK87">
        <v>6.2693760105724028E-2</v>
      </c>
      <c r="CL87">
        <v>0.25032021332957199</v>
      </c>
      <c r="CM87">
        <v>2.4623779831489974</v>
      </c>
      <c r="CN87">
        <v>9.6652651665094904</v>
      </c>
      <c r="CO87">
        <v>1.3742151073095796</v>
      </c>
      <c r="CP87">
        <v>2.8911866853368822</v>
      </c>
      <c r="CQ87">
        <v>0</v>
      </c>
      <c r="CR87">
        <v>0</v>
      </c>
      <c r="CS87">
        <v>0</v>
      </c>
      <c r="CT87">
        <v>0.13986275845313453</v>
      </c>
      <c r="CU87">
        <v>0.36846189275886782</v>
      </c>
      <c r="CV87">
        <v>0.77789583328777556</v>
      </c>
      <c r="CW87">
        <v>0.26118725412047328</v>
      </c>
      <c r="CX87">
        <v>0.55137504174431717</v>
      </c>
      <c r="CY87">
        <v>3.1827814962199201</v>
      </c>
      <c r="CZ87">
        <v>12.974193536675205</v>
      </c>
      <c r="DA87">
        <v>2.683919419627069</v>
      </c>
      <c r="DB87">
        <v>6.8970043150449616</v>
      </c>
      <c r="DC87">
        <v>0.79257955872530639</v>
      </c>
      <c r="DD87">
        <v>0.94560833165959557</v>
      </c>
      <c r="DE87">
        <v>2.4838728764023261</v>
      </c>
      <c r="DF87">
        <v>8.9303910673609117</v>
      </c>
      <c r="DG87">
        <v>0.93935412365603543</v>
      </c>
      <c r="DH87">
        <v>0.50061266201596999</v>
      </c>
      <c r="DI87">
        <v>0.73219921944009436</v>
      </c>
      <c r="DJ87">
        <v>1.7226367380600716</v>
      </c>
      <c r="DK87">
        <v>0</v>
      </c>
      <c r="DL87">
        <v>0</v>
      </c>
      <c r="DM87">
        <v>4.7252493147198198E-2</v>
      </c>
      <c r="DN87">
        <v>2.8389549663256051</v>
      </c>
      <c r="DO87">
        <v>1.1857030043201366</v>
      </c>
      <c r="DP87">
        <v>3.0106801046230447</v>
      </c>
      <c r="DQ87">
        <v>0.95382687566224467</v>
      </c>
      <c r="DR87">
        <v>2.1929491267839167</v>
      </c>
      <c r="DS87">
        <v>0</v>
      </c>
      <c r="DT87">
        <v>0</v>
      </c>
      <c r="DU87">
        <v>0</v>
      </c>
      <c r="DV87">
        <v>0</v>
      </c>
      <c r="DW87">
        <v>1.2836417021965862</v>
      </c>
      <c r="DX87">
        <v>4.5869695613672139</v>
      </c>
      <c r="DY87">
        <v>0.63440598217574784</v>
      </c>
      <c r="DZ87">
        <v>0.88963773915135247</v>
      </c>
      <c r="EA87">
        <v>0.38517208316514545</v>
      </c>
      <c r="EB87">
        <v>0.13078255547832515</v>
      </c>
      <c r="EC87">
        <v>0</v>
      </c>
      <c r="ED87">
        <v>1.2349612635084677</v>
      </c>
      <c r="EE87">
        <v>0.27549658291376489</v>
      </c>
      <c r="EF87">
        <v>0.66400223953183779</v>
      </c>
      <c r="EG87">
        <v>2.3105230970083066</v>
      </c>
      <c r="EH87">
        <v>7.0460009729122239</v>
      </c>
      <c r="EI87">
        <v>0.64103234371974049</v>
      </c>
      <c r="EJ87">
        <v>0</v>
      </c>
      <c r="EK87">
        <v>0</v>
      </c>
      <c r="EL87">
        <v>0.24200473956888949</v>
      </c>
      <c r="EM87">
        <v>0</v>
      </c>
      <c r="EN87">
        <v>5.8547165981649843E-2</v>
      </c>
      <c r="EO87">
        <v>0.12517245642562913</v>
      </c>
      <c r="EP87">
        <v>0.29582515828077399</v>
      </c>
      <c r="EQ87">
        <v>0.65684838812006541</v>
      </c>
      <c r="ER87">
        <v>2.2054840613528932</v>
      </c>
      <c r="ES87">
        <v>1.1997181437219639</v>
      </c>
      <c r="ET87">
        <v>2.4197235393844814</v>
      </c>
      <c r="EU87">
        <v>1.4561272941325933</v>
      </c>
      <c r="EV87">
        <v>3.2869675505534639</v>
      </c>
      <c r="EW87">
        <v>0.31263440698296074</v>
      </c>
      <c r="EX87">
        <v>8.0306289951292811E-2</v>
      </c>
      <c r="EY87">
        <v>0.20435650161628019</v>
      </c>
      <c r="EZ87">
        <v>0.73950229809404078</v>
      </c>
      <c r="FA87">
        <v>0.11597129469694369</v>
      </c>
      <c r="FB87">
        <v>0.12164109249435529</v>
      </c>
      <c r="FC87">
        <v>2.9131682278613739E-2</v>
      </c>
      <c r="FD87">
        <v>4.3324346700073318E-2</v>
      </c>
      <c r="FE87">
        <v>9.2549774383354516E-2</v>
      </c>
      <c r="FF87">
        <v>0.17016408875207195</v>
      </c>
      <c r="FG87">
        <v>0.13261711255404937</v>
      </c>
      <c r="FH87">
        <v>0.26336734560816627</v>
      </c>
      <c r="FI87">
        <v>0.59769837905239487</v>
      </c>
      <c r="FJ87">
        <v>2.2436748479782906</v>
      </c>
      <c r="FK87">
        <v>0.26688664694459485</v>
      </c>
      <c r="FL87">
        <v>0.10327945039156236</v>
      </c>
      <c r="FM87">
        <v>1.6253827364563416</v>
      </c>
      <c r="FN87">
        <v>3.4319843137510611</v>
      </c>
      <c r="FO87">
        <v>0.49125728207332425</v>
      </c>
      <c r="FP87">
        <v>0.14779998542259937</v>
      </c>
      <c r="FQ87">
        <v>0.21323234366965937</v>
      </c>
      <c r="FR87">
        <v>6.1948425126949244E-2</v>
      </c>
      <c r="FS87">
        <v>0.2942834545199921</v>
      </c>
      <c r="FT87">
        <v>1.344553899615831</v>
      </c>
      <c r="FU87">
        <v>0.19011969441847665</v>
      </c>
      <c r="FV87">
        <v>0.52563428218513775</v>
      </c>
      <c r="FW87">
        <v>1.7425181534848659</v>
      </c>
      <c r="FX87">
        <v>1.6756167602150658</v>
      </c>
      <c r="FY87">
        <v>0.24084510422834091</v>
      </c>
      <c r="FZ87">
        <v>0.10813463399697784</v>
      </c>
      <c r="GA87">
        <v>7.1956378362586421E-2</v>
      </c>
      <c r="GB87">
        <v>0.34573794818582726</v>
      </c>
      <c r="GC87">
        <v>3.7960269496957529E-2</v>
      </c>
      <c r="GD87">
        <v>1.8255881940657238E-2</v>
      </c>
      <c r="GE87">
        <v>0</v>
      </c>
      <c r="GF87">
        <v>5.2075500090964677E-2</v>
      </c>
      <c r="GG87">
        <v>0.10353017321797271</v>
      </c>
      <c r="GH87">
        <v>1.5132009025856518E-2</v>
      </c>
      <c r="GI87">
        <v>3.1645063017071394E-2</v>
      </c>
      <c r="GJ87">
        <v>8.7877000864544932E-2</v>
      </c>
      <c r="GK87">
        <v>1.0688201575275373</v>
      </c>
      <c r="GL87">
        <v>6.0607772250754506</v>
      </c>
      <c r="GM87">
        <v>0.83619996628260518</v>
      </c>
      <c r="GN87">
        <v>0.17667793277060062</v>
      </c>
      <c r="GO87">
        <v>0.41380934427386412</v>
      </c>
      <c r="GP87">
        <v>0.56907866647914684</v>
      </c>
      <c r="GQ87">
        <v>0.10292031452556014</v>
      </c>
      <c r="GR87">
        <v>0</v>
      </c>
      <c r="GS87">
        <v>0</v>
      </c>
      <c r="GT87">
        <v>0</v>
      </c>
      <c r="GU87">
        <v>8.5011651079922923E-2</v>
      </c>
      <c r="GV87">
        <v>0.52731863342282881</v>
      </c>
      <c r="GW87">
        <v>9.2585517966228076E-2</v>
      </c>
      <c r="GX87">
        <v>2.4969300506432274E-2</v>
      </c>
      <c r="GY87">
        <v>0.40056782769857352</v>
      </c>
      <c r="GZ87">
        <v>1.1019439430562905</v>
      </c>
      <c r="HA87">
        <v>0.16274038875263422</v>
      </c>
      <c r="HB87">
        <v>0.16910596768625466</v>
      </c>
      <c r="HC87">
        <v>0.13738187847448854</v>
      </c>
      <c r="HD87">
        <v>0.85257470460378848</v>
      </c>
      <c r="HE87">
        <v>0.13664687193758912</v>
      </c>
      <c r="HF87">
        <v>2.5549627666736224E-2</v>
      </c>
      <c r="HG87">
        <v>2.4594775461382383E-2</v>
      </c>
      <c r="HH87">
        <v>5.395623033981934E-2</v>
      </c>
      <c r="HI87">
        <v>1.1288435085116375E-2</v>
      </c>
      <c r="HJ87">
        <v>0</v>
      </c>
      <c r="HK87">
        <v>1.6305983832248705E-3</v>
      </c>
      <c r="HL87">
        <v>7.238410152105414E-3</v>
      </c>
      <c r="HM87">
        <v>0.68564203842295246</v>
      </c>
      <c r="HN87">
        <v>5.6760928052508124</v>
      </c>
      <c r="HO87">
        <v>0.89940213128108792</v>
      </c>
      <c r="HP87">
        <v>0.21904690731939311</v>
      </c>
      <c r="HQ87">
        <v>0.90868019533940914</v>
      </c>
      <c r="HR87">
        <v>1.4222358479924626</v>
      </c>
      <c r="HS87">
        <v>0.2141645801579671</v>
      </c>
      <c r="HT87">
        <v>8.0712604088174267E-2</v>
      </c>
      <c r="HU87">
        <v>1.5937058139378169E-2</v>
      </c>
      <c r="HV87">
        <v>0</v>
      </c>
      <c r="HW87">
        <v>0</v>
      </c>
      <c r="HX87">
        <v>0</v>
      </c>
      <c r="HY87">
        <v>0</v>
      </c>
      <c r="HZ87">
        <v>4.2542527711307183E-3</v>
      </c>
      <c r="IA87">
        <v>1.6785896048165185E-2</v>
      </c>
      <c r="IB87">
        <v>0.13448314782811999</v>
      </c>
      <c r="IC87">
        <v>2.9553443423079331E-2</v>
      </c>
      <c r="ID87">
        <v>1.3338332189583392E-2</v>
      </c>
      <c r="IE87">
        <v>6.8524860062984985E-2</v>
      </c>
      <c r="IF87">
        <v>0.734153573837242</v>
      </c>
      <c r="IG87">
        <v>0.14230634986602875</v>
      </c>
      <c r="IH87">
        <v>0.13661670537890166</v>
      </c>
      <c r="II87">
        <v>6.4065535471850579E-2</v>
      </c>
      <c r="IJ87">
        <v>0.1467929220839396</v>
      </c>
      <c r="IK87">
        <v>4.9859840032849038E-2</v>
      </c>
      <c r="IL87">
        <v>0</v>
      </c>
      <c r="IM87">
        <v>0</v>
      </c>
      <c r="IN87">
        <v>6.6092425798794537E-4</v>
      </c>
      <c r="IO87">
        <v>2.4889470734442982E-2</v>
      </c>
      <c r="IP87">
        <v>0.63736550224065613</v>
      </c>
      <c r="IQ87">
        <v>8.7603380475329146E-2</v>
      </c>
      <c r="IR87">
        <v>0</v>
      </c>
      <c r="IS87">
        <v>3.1070494340100022E-2</v>
      </c>
      <c r="IT87">
        <v>0.16480693775465236</v>
      </c>
      <c r="IU87">
        <v>2.1903892174306959E-2</v>
      </c>
      <c r="IV87">
        <v>0</v>
      </c>
      <c r="IW87">
        <v>0</v>
      </c>
      <c r="IX87">
        <v>1.2437138763403337E-2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4.5278440023035237E-2</v>
      </c>
      <c r="JE87">
        <v>1.9998966344750269E-4</v>
      </c>
      <c r="JF87">
        <v>0</v>
      </c>
      <c r="JG87">
        <v>4.9182269933434808E-3</v>
      </c>
      <c r="JH87">
        <v>9.9552933675108993E-2</v>
      </c>
      <c r="JI87">
        <v>7.0464001620755893E-4</v>
      </c>
      <c r="JJ87">
        <v>0</v>
      </c>
      <c r="JK87">
        <v>0</v>
      </c>
      <c r="JL87">
        <v>1.7186500182326404E-2</v>
      </c>
      <c r="JM87">
        <v>1.550726337061176E-2</v>
      </c>
      <c r="JN87">
        <v>2.6769196617225054E-2</v>
      </c>
      <c r="JO87" s="7">
        <v>0</v>
      </c>
      <c r="JP87">
        <v>0</v>
      </c>
      <c r="JQ87">
        <v>0</v>
      </c>
      <c r="JR87">
        <v>1</v>
      </c>
      <c r="JS87">
        <v>0</v>
      </c>
      <c r="JT87">
        <v>0</v>
      </c>
      <c r="JU87">
        <v>1</v>
      </c>
      <c r="JV87" s="4">
        <v>0</v>
      </c>
    </row>
    <row r="88" spans="1:282" x14ac:dyDescent="0.25">
      <c r="A88" s="18" t="s">
        <v>135</v>
      </c>
      <c r="B88" s="7">
        <v>7</v>
      </c>
      <c r="C88" t="s">
        <v>57</v>
      </c>
      <c r="D88" s="4">
        <v>15</v>
      </c>
      <c r="E88">
        <v>0</v>
      </c>
      <c r="F88">
        <v>0</v>
      </c>
      <c r="G88">
        <v>0.36802132635376195</v>
      </c>
      <c r="H88">
        <v>3.4913578269096881</v>
      </c>
      <c r="I88">
        <v>0</v>
      </c>
      <c r="J88">
        <v>3.9383550466767017E-2</v>
      </c>
      <c r="K88">
        <v>4.0698720129371275E-3</v>
      </c>
      <c r="L88">
        <v>2.1769134223059736E-2</v>
      </c>
      <c r="M88">
        <v>8.147064200070922E-2</v>
      </c>
      <c r="N88">
        <v>0.52064756821811164</v>
      </c>
      <c r="O88">
        <v>0.91543671355701639</v>
      </c>
      <c r="P88">
        <v>5.5639133918487822</v>
      </c>
      <c r="Q88">
        <v>6.2075099625419696</v>
      </c>
      <c r="R88">
        <v>23.467549112334325</v>
      </c>
      <c r="S88">
        <v>6.0958339075846517</v>
      </c>
      <c r="T88">
        <v>20.498886254489957</v>
      </c>
      <c r="U88">
        <v>32.229574780545533</v>
      </c>
      <c r="V88">
        <v>59.107460494272956</v>
      </c>
      <c r="W88">
        <v>4.6444179059309727</v>
      </c>
      <c r="X88">
        <v>0.27914951515219699</v>
      </c>
      <c r="Y88">
        <v>5.9430375693933224E-2</v>
      </c>
      <c r="Z88">
        <v>0</v>
      </c>
      <c r="AA88">
        <v>0</v>
      </c>
      <c r="AB88">
        <v>0</v>
      </c>
      <c r="AC88">
        <v>2.8830702448166257</v>
      </c>
      <c r="AD88">
        <v>8.8046965376954915</v>
      </c>
      <c r="AE88">
        <v>3.2221794515095934</v>
      </c>
      <c r="AF88">
        <v>9.6043930059507066</v>
      </c>
      <c r="AG88">
        <v>0.24076273516760732</v>
      </c>
      <c r="AH88">
        <v>0</v>
      </c>
      <c r="AI88">
        <v>3.1705671483209219</v>
      </c>
      <c r="AJ88">
        <v>3.9221657866630726</v>
      </c>
      <c r="AK88">
        <v>0.74228843984606141</v>
      </c>
      <c r="AL88">
        <v>0.99774854069528029</v>
      </c>
      <c r="AM88">
        <v>30.942167390856255</v>
      </c>
      <c r="AN88">
        <v>100</v>
      </c>
      <c r="AO88">
        <v>4.3584741864398415</v>
      </c>
      <c r="AP88">
        <v>2.4794164832355943</v>
      </c>
      <c r="AQ88">
        <v>5.5888292504444026</v>
      </c>
      <c r="AR88">
        <v>14.559263951297947</v>
      </c>
      <c r="AS88">
        <v>3.4598074659408486</v>
      </c>
      <c r="AT88">
        <v>7.9067554623698371</v>
      </c>
      <c r="AU88">
        <v>3.1685943117212059</v>
      </c>
      <c r="AV88">
        <v>5.8372164000674562</v>
      </c>
      <c r="AW88">
        <v>2.3689202656475801</v>
      </c>
      <c r="AX88">
        <v>6.1420072353951713</v>
      </c>
      <c r="AY88">
        <v>0.46550184848627962</v>
      </c>
      <c r="AZ88">
        <v>0</v>
      </c>
      <c r="BA88">
        <v>0</v>
      </c>
      <c r="BB88">
        <v>0.15272300903343541</v>
      </c>
      <c r="BC88">
        <v>0.76025007507819042</v>
      </c>
      <c r="BD88">
        <v>1.3751737493599718</v>
      </c>
      <c r="BE88">
        <v>3.0136986529473382</v>
      </c>
      <c r="BF88">
        <v>8.5136401783281386</v>
      </c>
      <c r="BG88">
        <v>1.6155907291517668</v>
      </c>
      <c r="BH88">
        <v>3.8084001929881626</v>
      </c>
      <c r="BI88">
        <v>1.4122051760493297</v>
      </c>
      <c r="BJ88">
        <v>1.0545267802201626</v>
      </c>
      <c r="BK88">
        <v>3.0961234558055395</v>
      </c>
      <c r="BL88">
        <v>8.1826135612418884</v>
      </c>
      <c r="BM88">
        <v>0</v>
      </c>
      <c r="BN88">
        <v>0</v>
      </c>
      <c r="BO88">
        <v>11.910303777602328</v>
      </c>
      <c r="BP88">
        <v>42.028437935960604</v>
      </c>
      <c r="BQ88">
        <v>8.1345782536813314</v>
      </c>
      <c r="BR88">
        <v>16.348110408053198</v>
      </c>
      <c r="BS88">
        <v>5.9354843582270167</v>
      </c>
      <c r="BT88">
        <v>11.061575683889661</v>
      </c>
      <c r="BU88">
        <v>0.71403842592928057</v>
      </c>
      <c r="BV88">
        <v>0.34350683803953252</v>
      </c>
      <c r="BW88">
        <v>1.1590164382492103</v>
      </c>
      <c r="BX88">
        <v>2.7606511246771994</v>
      </c>
      <c r="BY88">
        <v>2.0467878139824189</v>
      </c>
      <c r="BZ88">
        <v>4.8990461478501448</v>
      </c>
      <c r="CA88">
        <v>1.609455953440311</v>
      </c>
      <c r="CB88">
        <v>4.5939257908942679</v>
      </c>
      <c r="CC88">
        <v>1.1608576312927243</v>
      </c>
      <c r="CD88">
        <v>1.2136040162425044</v>
      </c>
      <c r="CE88">
        <v>0.55895921558396988</v>
      </c>
      <c r="CF88">
        <v>1.4268154721466053</v>
      </c>
      <c r="CG88">
        <v>16.290398483798256</v>
      </c>
      <c r="CH88">
        <v>59.931350630941409</v>
      </c>
      <c r="CI88">
        <v>3.6541875507259518</v>
      </c>
      <c r="CJ88">
        <v>0.46626730942977201</v>
      </c>
      <c r="CK88">
        <v>8.9359634222185041E-2</v>
      </c>
      <c r="CL88">
        <v>0.24593298394006466</v>
      </c>
      <c r="CM88">
        <v>2.4770720702060998</v>
      </c>
      <c r="CN88">
        <v>8.3671334943006812</v>
      </c>
      <c r="CO88">
        <v>1.6027422326573648</v>
      </c>
      <c r="CP88">
        <v>3.3534904938964569</v>
      </c>
      <c r="CQ88">
        <v>0</v>
      </c>
      <c r="CR88">
        <v>0.2130898434284916</v>
      </c>
      <c r="CS88">
        <v>7.6802164755733995E-2</v>
      </c>
      <c r="CT88">
        <v>0.24778526645948099</v>
      </c>
      <c r="CU88">
        <v>0.40257793525128677</v>
      </c>
      <c r="CV88">
        <v>0.72555373576685622</v>
      </c>
      <c r="CW88">
        <v>0.22550418681602291</v>
      </c>
      <c r="CX88">
        <v>0.50707622995523716</v>
      </c>
      <c r="CY88">
        <v>3.8431735437038341</v>
      </c>
      <c r="CZ88">
        <v>13.344215214582899</v>
      </c>
      <c r="DA88">
        <v>2.7418502963753482</v>
      </c>
      <c r="DB88">
        <v>6.0373310054191833</v>
      </c>
      <c r="DC88">
        <v>0.71417325888271099</v>
      </c>
      <c r="DD88">
        <v>0.80529109789444042</v>
      </c>
      <c r="DE88">
        <v>2.4873839654743519</v>
      </c>
      <c r="DF88">
        <v>7.5234030690654494</v>
      </c>
      <c r="DG88">
        <v>0.848792939653219</v>
      </c>
      <c r="DH88">
        <v>0.60036143349489013</v>
      </c>
      <c r="DI88">
        <v>0.69853715941215855</v>
      </c>
      <c r="DJ88">
        <v>1.5200332900085387</v>
      </c>
      <c r="DK88">
        <v>0</v>
      </c>
      <c r="DL88">
        <v>0</v>
      </c>
      <c r="DM88">
        <v>0.24872060041932431</v>
      </c>
      <c r="DN88">
        <v>2.1880687528854841</v>
      </c>
      <c r="DO88">
        <v>1.130461250761446</v>
      </c>
      <c r="DP88">
        <v>2.6612792888592263</v>
      </c>
      <c r="DQ88">
        <v>1.0207117278077167</v>
      </c>
      <c r="DR88">
        <v>2.0803929705297062</v>
      </c>
      <c r="DS88">
        <v>0</v>
      </c>
      <c r="DT88">
        <v>0</v>
      </c>
      <c r="DU88">
        <v>0</v>
      </c>
      <c r="DV88">
        <v>8.2427480741965028E-2</v>
      </c>
      <c r="DW88">
        <v>1.270601123312969</v>
      </c>
      <c r="DX88">
        <v>3.9265853454906314</v>
      </c>
      <c r="DY88">
        <v>0.56814422169516277</v>
      </c>
      <c r="DZ88">
        <v>0.79448111669686561</v>
      </c>
      <c r="EA88">
        <v>0.39978393356772512</v>
      </c>
      <c r="EB88">
        <v>0.16342819199818073</v>
      </c>
      <c r="EC88">
        <v>0</v>
      </c>
      <c r="ED88">
        <v>1.0238147342404456</v>
      </c>
      <c r="EE88">
        <v>0.2823822431981004</v>
      </c>
      <c r="EF88">
        <v>0.59032248028357515</v>
      </c>
      <c r="EG88">
        <v>2.2513980120651098</v>
      </c>
      <c r="EH88">
        <v>5.9707414843285793</v>
      </c>
      <c r="EI88">
        <v>0.5596745331799915</v>
      </c>
      <c r="EJ88">
        <v>0</v>
      </c>
      <c r="EK88">
        <v>0</v>
      </c>
      <c r="EL88">
        <v>0.23022769154901859</v>
      </c>
      <c r="EM88">
        <v>0</v>
      </c>
      <c r="EN88">
        <v>3.276895598795488E-2</v>
      </c>
      <c r="EO88">
        <v>0.13428224359580404</v>
      </c>
      <c r="EP88">
        <v>0.24740203007804479</v>
      </c>
      <c r="EQ88">
        <v>0.74824402558108727</v>
      </c>
      <c r="ER88">
        <v>2.1955596529403776</v>
      </c>
      <c r="ES88">
        <v>1.6112975193707506</v>
      </c>
      <c r="ET88">
        <v>2.9376921160102945</v>
      </c>
      <c r="EU88">
        <v>1.3602233035394493</v>
      </c>
      <c r="EV88">
        <v>2.6156597808022068</v>
      </c>
      <c r="EW88">
        <v>0.2763586522874682</v>
      </c>
      <c r="EX88">
        <v>7.6354497833474741E-2</v>
      </c>
      <c r="EY88">
        <v>0.20022160881315418</v>
      </c>
      <c r="EZ88">
        <v>0.59604660642525775</v>
      </c>
      <c r="FA88">
        <v>9.1683861436286263E-2</v>
      </c>
      <c r="FB88">
        <v>0.12952725719491556</v>
      </c>
      <c r="FC88">
        <v>3.6076355204978358E-2</v>
      </c>
      <c r="FD88">
        <v>3.844708272940555E-2</v>
      </c>
      <c r="FE88">
        <v>8.5634276424193342E-2</v>
      </c>
      <c r="FF88">
        <v>0.15330853215482745</v>
      </c>
      <c r="FG88">
        <v>0.12728637373104248</v>
      </c>
      <c r="FH88">
        <v>0.20572095162178802</v>
      </c>
      <c r="FI88">
        <v>0.68831455801402519</v>
      </c>
      <c r="FJ88">
        <v>2.1202703996814085</v>
      </c>
      <c r="FK88">
        <v>0.27292477451744335</v>
      </c>
      <c r="FL88">
        <v>7.925126558429664E-2</v>
      </c>
      <c r="FM88">
        <v>1.388868344651687</v>
      </c>
      <c r="FN88">
        <v>2.6911976500923696</v>
      </c>
      <c r="FO88">
        <v>0.38141010995740982</v>
      </c>
      <c r="FP88">
        <v>0.12406484511176169</v>
      </c>
      <c r="FQ88">
        <v>0.15137309576109806</v>
      </c>
      <c r="FR88">
        <v>4.7404686635792115E-2</v>
      </c>
      <c r="FS88">
        <v>0.33519486693948053</v>
      </c>
      <c r="FT88">
        <v>1.2556574933935014</v>
      </c>
      <c r="FU88">
        <v>0.17958817722974141</v>
      </c>
      <c r="FV88">
        <v>0.45879214219223263</v>
      </c>
      <c r="FW88">
        <v>1.401720249764471</v>
      </c>
      <c r="FX88">
        <v>1.3109549386081667</v>
      </c>
      <c r="FY88">
        <v>0.21543652211351449</v>
      </c>
      <c r="FZ88">
        <v>0.10630488525710562</v>
      </c>
      <c r="GA88">
        <v>8.4480241702421799E-2</v>
      </c>
      <c r="GB88">
        <v>0.26864000369510643</v>
      </c>
      <c r="GC88">
        <v>4.7474933003236797E-2</v>
      </c>
      <c r="GD88">
        <v>1.617636091241843E-2</v>
      </c>
      <c r="GE88">
        <v>0</v>
      </c>
      <c r="GF88">
        <v>7.3043689342634083E-2</v>
      </c>
      <c r="GG88">
        <v>9.1432042566899505E-2</v>
      </c>
      <c r="GH88">
        <v>7.7721803563710074E-3</v>
      </c>
      <c r="GI88">
        <v>2.283848830365932E-2</v>
      </c>
      <c r="GJ88">
        <v>0.10689561906766816</v>
      </c>
      <c r="GK88">
        <v>1.2230691166327436</v>
      </c>
      <c r="GL88">
        <v>5.4037616614253086</v>
      </c>
      <c r="GM88">
        <v>0.7702251340442352</v>
      </c>
      <c r="GN88">
        <v>0.1475253460320608</v>
      </c>
      <c r="GO88">
        <v>0.3860277395300844</v>
      </c>
      <c r="GP88">
        <v>0.53482859375087954</v>
      </c>
      <c r="GQ88">
        <v>0.10517299167099604</v>
      </c>
      <c r="GR88">
        <v>1.6397397355277794E-2</v>
      </c>
      <c r="GS88">
        <v>3.6946338150135203E-3</v>
      </c>
      <c r="GT88">
        <v>0</v>
      </c>
      <c r="GU88">
        <v>0.10072033855201125</v>
      </c>
      <c r="GV88">
        <v>0.5278990555996802</v>
      </c>
      <c r="GW88">
        <v>7.809541698623787E-2</v>
      </c>
      <c r="GX88">
        <v>3.4048430051963868E-2</v>
      </c>
      <c r="GY88">
        <v>0.35201982083820826</v>
      </c>
      <c r="GZ88">
        <v>0.83702615211935116</v>
      </c>
      <c r="HA88">
        <v>0.14087763878397183</v>
      </c>
      <c r="HB88">
        <v>0.15677787994523285</v>
      </c>
      <c r="HC88">
        <v>0.14082854512483012</v>
      </c>
      <c r="HD88">
        <v>0.66992371793900951</v>
      </c>
      <c r="HE88">
        <v>0.13158310346036128</v>
      </c>
      <c r="HF88">
        <v>0.10681047212062483</v>
      </c>
      <c r="HG88">
        <v>3.9833712149979821E-2</v>
      </c>
      <c r="HH88">
        <v>5.8376633819130941E-2</v>
      </c>
      <c r="HI88">
        <v>6.2600570996750289E-3</v>
      </c>
      <c r="HJ88">
        <v>0</v>
      </c>
      <c r="HK88">
        <v>7.5239793972361668E-3</v>
      </c>
      <c r="HL88">
        <v>1.2320287704649817E-2</v>
      </c>
      <c r="HM88">
        <v>0.79872963354234761</v>
      </c>
      <c r="HN88">
        <v>4.961635711570012</v>
      </c>
      <c r="HO88">
        <v>0.79674011990061</v>
      </c>
      <c r="HP88">
        <v>0.19859430642354622</v>
      </c>
      <c r="HQ88">
        <v>0.70840208975324914</v>
      </c>
      <c r="HR88">
        <v>0.98993109050067207</v>
      </c>
      <c r="HS88">
        <v>0.16151547216422207</v>
      </c>
      <c r="HT88">
        <v>8.0710086294232833E-2</v>
      </c>
      <c r="HU88">
        <v>1.3943967310215815E-2</v>
      </c>
      <c r="HV88">
        <v>8.5004075606792025E-3</v>
      </c>
      <c r="HW88">
        <v>0</v>
      </c>
      <c r="HX88">
        <v>0</v>
      </c>
      <c r="HY88">
        <v>0</v>
      </c>
      <c r="HZ88">
        <v>9.034459248480238E-3</v>
      </c>
      <c r="IA88">
        <v>6.0047481304517031E-3</v>
      </c>
      <c r="IB88">
        <v>0.1229601385967982</v>
      </c>
      <c r="IC88">
        <v>2.3616893979962889E-2</v>
      </c>
      <c r="ID88">
        <v>0</v>
      </c>
      <c r="IE88">
        <v>7.4405829850668057E-2</v>
      </c>
      <c r="IF88">
        <v>0.62854371436534684</v>
      </c>
      <c r="IG88">
        <v>0.13197880005647875</v>
      </c>
      <c r="IH88">
        <v>0.18186849129146926</v>
      </c>
      <c r="II88">
        <v>0.11170385440672952</v>
      </c>
      <c r="IJ88">
        <v>0.2171006595824081</v>
      </c>
      <c r="IK88">
        <v>8.437297855401571E-2</v>
      </c>
      <c r="IL88">
        <v>0</v>
      </c>
      <c r="IM88">
        <v>8.1946398345799851E-4</v>
      </c>
      <c r="IN88">
        <v>1.7753077694583615E-2</v>
      </c>
      <c r="IO88">
        <v>4.3999295215180034E-2</v>
      </c>
      <c r="IP88">
        <v>0.5415556943308889</v>
      </c>
      <c r="IQ88">
        <v>8.4971113685831115E-2</v>
      </c>
      <c r="IR88">
        <v>2.8832572964451906E-3</v>
      </c>
      <c r="IS88">
        <v>3.7369601741626297E-2</v>
      </c>
      <c r="IT88">
        <v>0.12173532315502394</v>
      </c>
      <c r="IU88">
        <v>2.7093136135107793E-2</v>
      </c>
      <c r="IV88">
        <v>1.7369759757147447E-2</v>
      </c>
      <c r="IW88">
        <v>4.1707384652698758E-3</v>
      </c>
      <c r="IX88">
        <v>8.8173115606960655E-3</v>
      </c>
      <c r="IY88">
        <v>0</v>
      </c>
      <c r="IZ88">
        <v>0</v>
      </c>
      <c r="JA88">
        <v>0</v>
      </c>
      <c r="JB88">
        <v>0</v>
      </c>
      <c r="JC88">
        <v>3.2900610775003932E-3</v>
      </c>
      <c r="JD88">
        <v>4.9584739365554291E-2</v>
      </c>
      <c r="JE88">
        <v>1.2034079185722184E-2</v>
      </c>
      <c r="JF88">
        <v>2.7943733310448709E-3</v>
      </c>
      <c r="JG88">
        <v>0</v>
      </c>
      <c r="JH88">
        <v>7.6510163493130862E-2</v>
      </c>
      <c r="JI88">
        <v>0</v>
      </c>
      <c r="JJ88">
        <v>0</v>
      </c>
      <c r="JK88">
        <v>7.2788277953921409E-3</v>
      </c>
      <c r="JL88">
        <v>3.4543205455307535E-2</v>
      </c>
      <c r="JM88">
        <v>7.6529947129184261E-2</v>
      </c>
      <c r="JN88">
        <v>0.19139149937480865</v>
      </c>
      <c r="JO88" s="7">
        <v>0</v>
      </c>
      <c r="JP88">
        <v>0</v>
      </c>
      <c r="JQ88">
        <v>0</v>
      </c>
      <c r="JR88">
        <v>1</v>
      </c>
      <c r="JS88">
        <v>0</v>
      </c>
      <c r="JT88">
        <v>0</v>
      </c>
      <c r="JU88">
        <v>1</v>
      </c>
      <c r="JV88" s="4">
        <v>0</v>
      </c>
    </row>
    <row r="89" spans="1:282" x14ac:dyDescent="0.25">
      <c r="A89" s="18" t="s">
        <v>136</v>
      </c>
      <c r="B89" s="7">
        <v>7</v>
      </c>
      <c r="C89" t="s">
        <v>57</v>
      </c>
      <c r="D89" s="4">
        <v>15</v>
      </c>
      <c r="E89">
        <v>0</v>
      </c>
      <c r="F89">
        <v>0</v>
      </c>
      <c r="G89">
        <v>0.26125787228244579</v>
      </c>
      <c r="H89">
        <v>3.6455845785908796</v>
      </c>
      <c r="I89">
        <v>0</v>
      </c>
      <c r="J89">
        <v>3.2954437045418318E-2</v>
      </c>
      <c r="K89">
        <v>5.1256036516654216E-3</v>
      </c>
      <c r="L89">
        <v>2.8081712988403736E-2</v>
      </c>
      <c r="M89">
        <v>4.145617112141986E-2</v>
      </c>
      <c r="N89">
        <v>0.32798002191222975</v>
      </c>
      <c r="O89">
        <v>0.57691220316729197</v>
      </c>
      <c r="P89">
        <v>4.4370736026426698</v>
      </c>
      <c r="Q89">
        <v>3.6376473960299891</v>
      </c>
      <c r="R89">
        <v>16.198869387949809</v>
      </c>
      <c r="S89">
        <v>5.0329022992960715</v>
      </c>
      <c r="T89">
        <v>19.636275463422464</v>
      </c>
      <c r="U89">
        <v>29.330556473206187</v>
      </c>
      <c r="V89">
        <v>65.95842998738614</v>
      </c>
      <c r="W89">
        <v>5.536275770750243</v>
      </c>
      <c r="X89">
        <v>0.35709062572110489</v>
      </c>
      <c r="Y89">
        <v>7.2342609188432175E-2</v>
      </c>
      <c r="Z89">
        <v>0</v>
      </c>
      <c r="AA89">
        <v>0</v>
      </c>
      <c r="AB89">
        <v>0</v>
      </c>
      <c r="AC89">
        <v>2.3669115438615669</v>
      </c>
      <c r="AD89">
        <v>8.2683450969637686</v>
      </c>
      <c r="AE89">
        <v>2.7900732598418982</v>
      </c>
      <c r="AF89">
        <v>9.3208815497027597</v>
      </c>
      <c r="AG89">
        <v>0</v>
      </c>
      <c r="AH89">
        <v>0</v>
      </c>
      <c r="AI89">
        <v>2.1708085518951608</v>
      </c>
      <c r="AJ89">
        <v>1.3240116121556824</v>
      </c>
      <c r="AK89">
        <v>0.35423667644655688</v>
      </c>
      <c r="AL89">
        <v>0.35971362447302008</v>
      </c>
      <c r="AM89">
        <v>22.837224850297194</v>
      </c>
      <c r="AN89">
        <v>100</v>
      </c>
      <c r="AO89">
        <v>4.2725659204769499</v>
      </c>
      <c r="AP89">
        <v>2.5068109706149029</v>
      </c>
      <c r="AQ89">
        <v>4.7590606515239555</v>
      </c>
      <c r="AR89">
        <v>14.370938910306325</v>
      </c>
      <c r="AS89">
        <v>3.0839440882450009</v>
      </c>
      <c r="AT89">
        <v>7.9225709571194116</v>
      </c>
      <c r="AU89">
        <v>2.875241247093284</v>
      </c>
      <c r="AV89">
        <v>5.7683995622752953</v>
      </c>
      <c r="AW89">
        <v>2.2539497526125771</v>
      </c>
      <c r="AX89">
        <v>6.4648529822995258</v>
      </c>
      <c r="AY89">
        <v>0.2159596898425718</v>
      </c>
      <c r="AZ89">
        <v>0</v>
      </c>
      <c r="BA89">
        <v>0</v>
      </c>
      <c r="BB89">
        <v>0</v>
      </c>
      <c r="BC89">
        <v>0.47573064424719896</v>
      </c>
      <c r="BD89">
        <v>1.8336003283217663</v>
      </c>
      <c r="BE89">
        <v>2.6649907527431775</v>
      </c>
      <c r="BF89">
        <v>8.7440517210944755</v>
      </c>
      <c r="BG89">
        <v>1.5051901466781266</v>
      </c>
      <c r="BH89">
        <v>3.6521025100334161</v>
      </c>
      <c r="BI89">
        <v>1.505018769146373</v>
      </c>
      <c r="BJ89">
        <v>1.1052048663756739</v>
      </c>
      <c r="BK89">
        <v>2.8077093253648906</v>
      </c>
      <c r="BL89">
        <v>8.266218420485437</v>
      </c>
      <c r="BM89">
        <v>0</v>
      </c>
      <c r="BN89">
        <v>0</v>
      </c>
      <c r="BO89">
        <v>11.140933856106257</v>
      </c>
      <c r="BP89">
        <v>43.527651308332572</v>
      </c>
      <c r="BQ89">
        <v>7.5426088744022142</v>
      </c>
      <c r="BR89">
        <v>16.828913051193062</v>
      </c>
      <c r="BS89">
        <v>5.1523682548300638</v>
      </c>
      <c r="BT89">
        <v>10.857216447115452</v>
      </c>
      <c r="BU89">
        <v>0.74796084876378455</v>
      </c>
      <c r="BV89">
        <v>0.42815072816585603</v>
      </c>
      <c r="BW89">
        <v>0.89196956798968385</v>
      </c>
      <c r="BX89">
        <v>2.4292062521635445</v>
      </c>
      <c r="BY89">
        <v>0.86406110079169329</v>
      </c>
      <c r="BZ89">
        <v>2.3973719958690163</v>
      </c>
      <c r="CA89">
        <v>0</v>
      </c>
      <c r="CB89">
        <v>0</v>
      </c>
      <c r="CC89">
        <v>0.19365536159405727</v>
      </c>
      <c r="CD89">
        <v>1.318256206102824</v>
      </c>
      <c r="CE89">
        <v>0.57728978424703137</v>
      </c>
      <c r="CF89">
        <v>1.6738939917484714</v>
      </c>
      <c r="CG89">
        <v>15.830923529586387</v>
      </c>
      <c r="CH89">
        <v>66.346846027449871</v>
      </c>
      <c r="CI89">
        <v>4.0208814059095808</v>
      </c>
      <c r="CJ89">
        <v>0.58454964302395873</v>
      </c>
      <c r="CK89">
        <v>0.10761737092693685</v>
      </c>
      <c r="CL89">
        <v>0.24412138769979347</v>
      </c>
      <c r="CM89">
        <v>2.2250049428973893</v>
      </c>
      <c r="CN89">
        <v>8.5593950077826726</v>
      </c>
      <c r="CO89">
        <v>1.4985515488261989</v>
      </c>
      <c r="CP89">
        <v>3.2708300535629387</v>
      </c>
      <c r="CQ89">
        <v>0</v>
      </c>
      <c r="CR89">
        <v>0.28296426205983516</v>
      </c>
      <c r="CS89">
        <v>0.10919568264040364</v>
      </c>
      <c r="CT89">
        <v>0.31294963365162792</v>
      </c>
      <c r="CU89">
        <v>0.42228277254655938</v>
      </c>
      <c r="CV89">
        <v>0.87527219048815996</v>
      </c>
      <c r="CW89">
        <v>0.2676945036984148</v>
      </c>
      <c r="CX89">
        <v>0.60136248658917635</v>
      </c>
      <c r="CY89">
        <v>3.5721758759662916</v>
      </c>
      <c r="CZ89">
        <v>14.121789886751648</v>
      </c>
      <c r="DA89">
        <v>2.5720145201221656</v>
      </c>
      <c r="DB89">
        <v>6.038724381469228</v>
      </c>
      <c r="DC89">
        <v>0.75123313587079144</v>
      </c>
      <c r="DD89">
        <v>0.86944530089219252</v>
      </c>
      <c r="DE89">
        <v>2.2593380081904364</v>
      </c>
      <c r="DF89">
        <v>7.9211159354233756</v>
      </c>
      <c r="DG89">
        <v>0.9781617324356936</v>
      </c>
      <c r="DH89">
        <v>0.7079018631441687</v>
      </c>
      <c r="DI89">
        <v>0.75652845579502104</v>
      </c>
      <c r="DJ89">
        <v>1.57201005471884</v>
      </c>
      <c r="DK89">
        <v>0</v>
      </c>
      <c r="DL89">
        <v>0</v>
      </c>
      <c r="DM89">
        <v>9.0076375265450703E-2</v>
      </c>
      <c r="DN89">
        <v>2.2610019697161992</v>
      </c>
      <c r="DO89">
        <v>1.0894387091295017</v>
      </c>
      <c r="DP89">
        <v>2.8832777387016444</v>
      </c>
      <c r="DQ89">
        <v>0.92795805621973571</v>
      </c>
      <c r="DR89">
        <v>1.9987010478981382</v>
      </c>
      <c r="DS89">
        <v>0</v>
      </c>
      <c r="DT89">
        <v>0</v>
      </c>
      <c r="DU89">
        <v>0</v>
      </c>
      <c r="DV89">
        <v>0.16269807136414524</v>
      </c>
      <c r="DW89">
        <v>1.207206853692538</v>
      </c>
      <c r="DX89">
        <v>4.1378900681953175</v>
      </c>
      <c r="DY89">
        <v>0.59464944824631927</v>
      </c>
      <c r="DZ89">
        <v>0.77178223356354136</v>
      </c>
      <c r="EA89">
        <v>0.39710261724580415</v>
      </c>
      <c r="EB89">
        <v>0.1623419536319313</v>
      </c>
      <c r="EC89">
        <v>0</v>
      </c>
      <c r="ED89">
        <v>1.1820223580230307</v>
      </c>
      <c r="EE89">
        <v>0.31313716617519455</v>
      </c>
      <c r="EF89">
        <v>0.66146320807611303</v>
      </c>
      <c r="EG89">
        <v>1.95716834022218</v>
      </c>
      <c r="EH89">
        <v>5.7664647327329739</v>
      </c>
      <c r="EI89">
        <v>0.57086584126896212</v>
      </c>
      <c r="EJ89">
        <v>0.10803948582592729</v>
      </c>
      <c r="EK89">
        <v>0</v>
      </c>
      <c r="EL89">
        <v>0.37482986527770984</v>
      </c>
      <c r="EM89">
        <v>2.87305649186969E-2</v>
      </c>
      <c r="EN89">
        <v>8.893072590973583E-2</v>
      </c>
      <c r="EO89">
        <v>0.17384590045824069</v>
      </c>
      <c r="EP89">
        <v>0.32705728131935813</v>
      </c>
      <c r="EQ89">
        <v>0.70366054949321233</v>
      </c>
      <c r="ER89">
        <v>2.2596271994597097</v>
      </c>
      <c r="ES89">
        <v>1.3755737052414476</v>
      </c>
      <c r="ET89">
        <v>2.6903449368587458</v>
      </c>
      <c r="EU89">
        <v>1.3159892469561139</v>
      </c>
      <c r="EV89">
        <v>2.7968951054630788</v>
      </c>
      <c r="EW89">
        <v>0.33879178487643741</v>
      </c>
      <c r="EX89">
        <v>0.10692562634224892</v>
      </c>
      <c r="EY89">
        <v>0.19628325072360983</v>
      </c>
      <c r="EZ89">
        <v>0.63521956625521581</v>
      </c>
      <c r="FA89">
        <v>0.11633651461603679</v>
      </c>
      <c r="FB89">
        <v>0.15972096112880002</v>
      </c>
      <c r="FC89">
        <v>3.5001986018051802E-2</v>
      </c>
      <c r="FD89">
        <v>5.8409494260269645E-2</v>
      </c>
      <c r="FE89">
        <v>9.7214032691974456E-2</v>
      </c>
      <c r="FF89">
        <v>0.1787268439366631</v>
      </c>
      <c r="FG89">
        <v>0.13769501347145011</v>
      </c>
      <c r="FH89">
        <v>0.25294340345891098</v>
      </c>
      <c r="FI89">
        <v>0.64228116356429477</v>
      </c>
      <c r="FJ89">
        <v>2.335490273378876</v>
      </c>
      <c r="FK89">
        <v>0.29882835497041998</v>
      </c>
      <c r="FL89">
        <v>0.10122048628603021</v>
      </c>
      <c r="FM89">
        <v>1.5760999945573149</v>
      </c>
      <c r="FN89">
        <v>3.3466587823632192</v>
      </c>
      <c r="FO89">
        <v>0.51302531410646657</v>
      </c>
      <c r="FP89">
        <v>0.15207074718078309</v>
      </c>
      <c r="FQ89">
        <v>0.21239325110428814</v>
      </c>
      <c r="FR89">
        <v>5.29216500793976E-2</v>
      </c>
      <c r="FS89">
        <v>0.23323636228355529</v>
      </c>
      <c r="FT89">
        <v>1.0116113799357753</v>
      </c>
      <c r="FU89">
        <v>0.15142831518906669</v>
      </c>
      <c r="FV89">
        <v>0.49446800441405109</v>
      </c>
      <c r="FW89">
        <v>1.5726161245841073</v>
      </c>
      <c r="FX89">
        <v>1.5349231762734632</v>
      </c>
      <c r="FY89">
        <v>0.23960086533334271</v>
      </c>
      <c r="FZ89">
        <v>0.11226036480312708</v>
      </c>
      <c r="GA89">
        <v>9.3344093543406587E-2</v>
      </c>
      <c r="GB89">
        <v>0.36085384429808454</v>
      </c>
      <c r="GC89">
        <v>4.8385415447200091E-2</v>
      </c>
      <c r="GD89">
        <v>2.4367347786707266E-2</v>
      </c>
      <c r="GE89">
        <v>9.3357727050496116E-3</v>
      </c>
      <c r="GF89">
        <v>8.1313812240139588E-2</v>
      </c>
      <c r="GG89">
        <v>0.1231919966220693</v>
      </c>
      <c r="GH89">
        <v>8.1160108229664674E-3</v>
      </c>
      <c r="GI89">
        <v>2.1775051452233327E-2</v>
      </c>
      <c r="GJ89">
        <v>8.8425134469265365E-2</v>
      </c>
      <c r="GK89">
        <v>0.93722924944253871</v>
      </c>
      <c r="GL89">
        <v>5.0210523222600285</v>
      </c>
      <c r="GM89">
        <v>0.75070423901811145</v>
      </c>
      <c r="GN89">
        <v>0.18266240035773743</v>
      </c>
      <c r="GO89">
        <v>0.48649254595588243</v>
      </c>
      <c r="GP89">
        <v>0.73722329518332497</v>
      </c>
      <c r="GQ89">
        <v>0.14137101876648875</v>
      </c>
      <c r="GR89">
        <v>5.5584392220546293E-2</v>
      </c>
      <c r="GS89">
        <v>1.3409693052528756E-2</v>
      </c>
      <c r="GT89">
        <v>9.1657572169707106E-3</v>
      </c>
      <c r="GU89">
        <v>5.7735171654553198E-2</v>
      </c>
      <c r="GV89">
        <v>0.47215142652743092</v>
      </c>
      <c r="GW89">
        <v>8.2804476893939979E-2</v>
      </c>
      <c r="GX89">
        <v>2.5318938223112618E-2</v>
      </c>
      <c r="GY89">
        <v>0.34940352900750815</v>
      </c>
      <c r="GZ89">
        <v>0.96446986249242295</v>
      </c>
      <c r="HA89">
        <v>0.14934734574044001</v>
      </c>
      <c r="HB89">
        <v>0.16572888059328206</v>
      </c>
      <c r="HC89">
        <v>0.12122057025513826</v>
      </c>
      <c r="HD89">
        <v>0.76477282963647342</v>
      </c>
      <c r="HE89">
        <v>0.15239499222582509</v>
      </c>
      <c r="HF89">
        <v>0.1354444907553751</v>
      </c>
      <c r="HG89">
        <v>5.7896416820902158E-2</v>
      </c>
      <c r="HH89">
        <v>6.5435125997136384E-2</v>
      </c>
      <c r="HI89">
        <v>1.1330157278162084E-2</v>
      </c>
      <c r="HJ89">
        <v>0</v>
      </c>
      <c r="HK89">
        <v>7.5901147821020049E-3</v>
      </c>
      <c r="HL89">
        <v>2.953501863586663E-3</v>
      </c>
      <c r="HM89">
        <v>0.60566209569489604</v>
      </c>
      <c r="HN89">
        <v>4.7407297272809084</v>
      </c>
      <c r="HO89">
        <v>0.77434205614605245</v>
      </c>
      <c r="HP89">
        <v>0.20757012215430037</v>
      </c>
      <c r="HQ89">
        <v>0.80256134514397259</v>
      </c>
      <c r="HR89">
        <v>1.2848882100059076</v>
      </c>
      <c r="HS89">
        <v>0.21433984378706605</v>
      </c>
      <c r="HT89">
        <v>0.10741323799867372</v>
      </c>
      <c r="HU89">
        <v>1.8787334468751388E-2</v>
      </c>
      <c r="HV89">
        <v>7.5300544512577859E-3</v>
      </c>
      <c r="HW89">
        <v>0</v>
      </c>
      <c r="HX89">
        <v>0</v>
      </c>
      <c r="HY89">
        <v>0</v>
      </c>
      <c r="HZ89">
        <v>0</v>
      </c>
      <c r="IA89">
        <v>1.4685024939251209E-2</v>
      </c>
      <c r="IB89">
        <v>0.12286737201454311</v>
      </c>
      <c r="IC89">
        <v>2.6952019038724864E-2</v>
      </c>
      <c r="ID89">
        <v>8.8596008086833343E-3</v>
      </c>
      <c r="IE89">
        <v>5.4607793947318461E-2</v>
      </c>
      <c r="IF89">
        <v>0.67522740164006734</v>
      </c>
      <c r="IG89">
        <v>0.17403469912979955</v>
      </c>
      <c r="IH89">
        <v>0.28028271410694</v>
      </c>
      <c r="II89">
        <v>0.1557367972879545</v>
      </c>
      <c r="IJ89">
        <v>0.30487309012530073</v>
      </c>
      <c r="IK89">
        <v>0.10812095563474573</v>
      </c>
      <c r="IL89">
        <v>0</v>
      </c>
      <c r="IM89">
        <v>2.1237637718673577E-3</v>
      </c>
      <c r="IN89">
        <v>2.6796163087913393E-2</v>
      </c>
      <c r="IO89">
        <v>4.5978380312099873E-2</v>
      </c>
      <c r="IP89">
        <v>0.5998887591394475</v>
      </c>
      <c r="IQ89">
        <v>0.10702280227723168</v>
      </c>
      <c r="IR89">
        <v>1.3299483539332687E-2</v>
      </c>
      <c r="IS89">
        <v>3.7371773880125005E-2</v>
      </c>
      <c r="IT89">
        <v>0.13573535343895232</v>
      </c>
      <c r="IU89">
        <v>2.2749404813109639E-2</v>
      </c>
      <c r="IV89">
        <v>2.9630081443855347E-2</v>
      </c>
      <c r="IW89">
        <v>7.6542852882538568E-4</v>
      </c>
      <c r="IX89">
        <v>4.9692210186456321E-3</v>
      </c>
      <c r="IY89">
        <v>0</v>
      </c>
      <c r="IZ89">
        <v>0</v>
      </c>
      <c r="JA89">
        <v>0</v>
      </c>
      <c r="JB89">
        <v>0</v>
      </c>
      <c r="JC89">
        <v>3.1181218074571877E-3</v>
      </c>
      <c r="JD89">
        <v>5.3702355792769108E-2</v>
      </c>
      <c r="JE89">
        <v>9.3049516109887098E-3</v>
      </c>
      <c r="JF89">
        <v>0</v>
      </c>
      <c r="JG89">
        <v>6.688884787739653E-3</v>
      </c>
      <c r="JH89">
        <v>0.10778760696247364</v>
      </c>
      <c r="JI89">
        <v>6.7509429271756785E-3</v>
      </c>
      <c r="JJ89">
        <v>0</v>
      </c>
      <c r="JK89">
        <v>1.0003163010382916E-2</v>
      </c>
      <c r="JL89">
        <v>6.0910041725765508E-2</v>
      </c>
      <c r="JM89">
        <v>0.10430680547993904</v>
      </c>
      <c r="JN89">
        <v>0.30932567891687801</v>
      </c>
      <c r="JO89" s="7">
        <v>0</v>
      </c>
      <c r="JP89">
        <v>0</v>
      </c>
      <c r="JQ89">
        <v>0</v>
      </c>
      <c r="JR89">
        <v>1</v>
      </c>
      <c r="JS89">
        <v>0</v>
      </c>
      <c r="JT89">
        <v>0</v>
      </c>
      <c r="JU89">
        <v>1</v>
      </c>
      <c r="JV89" s="4">
        <v>0</v>
      </c>
    </row>
    <row r="90" spans="1:282" x14ac:dyDescent="0.25">
      <c r="A90" s="18" t="s">
        <v>137</v>
      </c>
      <c r="B90" s="7">
        <v>7</v>
      </c>
      <c r="C90" t="s">
        <v>57</v>
      </c>
      <c r="D90" s="4">
        <v>15</v>
      </c>
      <c r="E90">
        <v>0</v>
      </c>
      <c r="F90">
        <v>0</v>
      </c>
      <c r="G90">
        <v>0.35813317122224625</v>
      </c>
      <c r="H90">
        <v>3.8714794496305456</v>
      </c>
      <c r="I90">
        <v>0</v>
      </c>
      <c r="J90">
        <v>3.1835319889110508E-2</v>
      </c>
      <c r="K90">
        <v>3.0898023796116642E-3</v>
      </c>
      <c r="L90">
        <v>1.8964511260250325E-2</v>
      </c>
      <c r="M90">
        <v>4.992677954750336E-2</v>
      </c>
      <c r="N90">
        <v>0.3744264790322745</v>
      </c>
      <c r="O90">
        <v>0.61804365654702653</v>
      </c>
      <c r="P90">
        <v>4.1671893794772421</v>
      </c>
      <c r="Q90">
        <v>4.2243332812986081</v>
      </c>
      <c r="R90">
        <v>15.959517395820511</v>
      </c>
      <c r="S90">
        <v>5.1428158492972083</v>
      </c>
      <c r="T90">
        <v>19.31761965979949</v>
      </c>
      <c r="U90">
        <v>29.732019734441803</v>
      </c>
      <c r="V90">
        <v>49.819666085681696</v>
      </c>
      <c r="W90">
        <v>4.1690142934138166</v>
      </c>
      <c r="X90">
        <v>0.23330382103231942</v>
      </c>
      <c r="Y90">
        <v>5.4170021912149716E-2</v>
      </c>
      <c r="Z90">
        <v>0</v>
      </c>
      <c r="AA90">
        <v>0</v>
      </c>
      <c r="AB90">
        <v>0</v>
      </c>
      <c r="AC90">
        <v>1.7719012347173615</v>
      </c>
      <c r="AD90">
        <v>6.2262945756572154</v>
      </c>
      <c r="AE90">
        <v>1.9807895094392114</v>
      </c>
      <c r="AF90">
        <v>6.8724124168048455</v>
      </c>
      <c r="AG90">
        <v>0</v>
      </c>
      <c r="AH90">
        <v>0</v>
      </c>
      <c r="AI90">
        <v>2.4040614474560864</v>
      </c>
      <c r="AJ90">
        <v>2.7603352082325756</v>
      </c>
      <c r="AK90">
        <v>0.46986484022020919</v>
      </c>
      <c r="AL90">
        <v>0.64136870636239984</v>
      </c>
      <c r="AM90">
        <v>26.117947755988421</v>
      </c>
      <c r="AN90">
        <v>100</v>
      </c>
      <c r="AO90">
        <v>4.1257669570343465</v>
      </c>
      <c r="AP90">
        <v>1.9594330036764003</v>
      </c>
      <c r="AQ90">
        <v>3.9896474822824621</v>
      </c>
      <c r="AR90">
        <v>11.882778357396198</v>
      </c>
      <c r="AS90">
        <v>2.3843832179820561</v>
      </c>
      <c r="AT90">
        <v>6.079541789779638</v>
      </c>
      <c r="AU90">
        <v>2.2462385957231108</v>
      </c>
      <c r="AV90">
        <v>4.5759343558782355</v>
      </c>
      <c r="AW90">
        <v>1.7476543713757424</v>
      </c>
      <c r="AX90">
        <v>5.2435503469123894</v>
      </c>
      <c r="AY90">
        <v>0.30321629234197911</v>
      </c>
      <c r="AZ90">
        <v>0</v>
      </c>
      <c r="BA90">
        <v>0</v>
      </c>
      <c r="BB90">
        <v>0</v>
      </c>
      <c r="BC90">
        <v>0.41071201210474739</v>
      </c>
      <c r="BD90">
        <v>0.90338891306896707</v>
      </c>
      <c r="BE90">
        <v>2.0125577805508303</v>
      </c>
      <c r="BF90">
        <v>6.3924817799917291</v>
      </c>
      <c r="BG90">
        <v>1.0874907198993089</v>
      </c>
      <c r="BH90">
        <v>2.7007334192498904</v>
      </c>
      <c r="BI90">
        <v>1.1769494612353726</v>
      </c>
      <c r="BJ90">
        <v>0.72183491897831409</v>
      </c>
      <c r="BK90">
        <v>1.8666847958540491</v>
      </c>
      <c r="BL90">
        <v>5.6541973738541227</v>
      </c>
      <c r="BM90">
        <v>0</v>
      </c>
      <c r="BN90">
        <v>0</v>
      </c>
      <c r="BO90">
        <v>9.4133998755564825</v>
      </c>
      <c r="BP90">
        <v>38.278155463633901</v>
      </c>
      <c r="BQ90">
        <v>6.8767460237640137</v>
      </c>
      <c r="BR90">
        <v>15.65530701514877</v>
      </c>
      <c r="BS90">
        <v>4.7772687039048556</v>
      </c>
      <c r="BT90">
        <v>9.8103443525135781</v>
      </c>
      <c r="BU90">
        <v>0.64380491063623568</v>
      </c>
      <c r="BV90">
        <v>0.24942598684880724</v>
      </c>
      <c r="BW90">
        <v>0.66188149291535281</v>
      </c>
      <c r="BX90">
        <v>1.9364116268566967</v>
      </c>
      <c r="BY90">
        <v>1.0702369530700644</v>
      </c>
      <c r="BZ90">
        <v>2.8697235344049603</v>
      </c>
      <c r="CA90">
        <v>0</v>
      </c>
      <c r="CB90">
        <v>0.54221699432505877</v>
      </c>
      <c r="CC90">
        <v>0.62207020441988148</v>
      </c>
      <c r="CD90">
        <v>1.0321893367328445</v>
      </c>
      <c r="CE90">
        <v>0.40441690431746308</v>
      </c>
      <c r="CF90">
        <v>1.1920563564078266</v>
      </c>
      <c r="CG90">
        <v>12.477814454007202</v>
      </c>
      <c r="CH90">
        <v>52.6992345220403</v>
      </c>
      <c r="CI90">
        <v>3.1600421688226144</v>
      </c>
      <c r="CJ90">
        <v>0.4254535562115323</v>
      </c>
      <c r="CK90">
        <v>5.2592580064843596E-2</v>
      </c>
      <c r="CL90">
        <v>0.1628181060305339</v>
      </c>
      <c r="CM90">
        <v>1.5166498163446518</v>
      </c>
      <c r="CN90">
        <v>6.1598456560692849</v>
      </c>
      <c r="CO90">
        <v>1.1042662704680868</v>
      </c>
      <c r="CP90">
        <v>2.6496935863402395</v>
      </c>
      <c r="CQ90">
        <v>0</v>
      </c>
      <c r="CR90">
        <v>0</v>
      </c>
      <c r="CS90">
        <v>4.1416572189421907E-3</v>
      </c>
      <c r="CT90">
        <v>0.17112784877926462</v>
      </c>
      <c r="CU90">
        <v>0.2963328392336928</v>
      </c>
      <c r="CV90">
        <v>0.5935198586209387</v>
      </c>
      <c r="CW90">
        <v>0.18046296097150596</v>
      </c>
      <c r="CX90">
        <v>0.42218310096759326</v>
      </c>
      <c r="CY90">
        <v>2.5745871990243803</v>
      </c>
      <c r="CZ90">
        <v>10.346766047913334</v>
      </c>
      <c r="DA90">
        <v>1.8553616802553059</v>
      </c>
      <c r="DB90">
        <v>4.409438932404246</v>
      </c>
      <c r="DC90">
        <v>0.49998522006764878</v>
      </c>
      <c r="DD90">
        <v>0.62120629851525222</v>
      </c>
      <c r="DE90">
        <v>1.5868939169203011</v>
      </c>
      <c r="DF90">
        <v>5.7255958896660566</v>
      </c>
      <c r="DG90">
        <v>0.62544875307020709</v>
      </c>
      <c r="DH90">
        <v>0.49793803805876391</v>
      </c>
      <c r="DI90">
        <v>0.53050870283689366</v>
      </c>
      <c r="DJ90">
        <v>1.2927714969784652</v>
      </c>
      <c r="DK90">
        <v>0</v>
      </c>
      <c r="DL90">
        <v>0</v>
      </c>
      <c r="DM90">
        <v>6.1383774210471573E-2</v>
      </c>
      <c r="DN90">
        <v>1.8770341123825542</v>
      </c>
      <c r="DO90">
        <v>0.76791216304462617</v>
      </c>
      <c r="DP90">
        <v>1.8713431737264958</v>
      </c>
      <c r="DQ90">
        <v>0.72926252844554673</v>
      </c>
      <c r="DR90">
        <v>1.6273623361785192</v>
      </c>
      <c r="DS90">
        <v>0</v>
      </c>
      <c r="DT90">
        <v>0</v>
      </c>
      <c r="DU90">
        <v>0</v>
      </c>
      <c r="DV90">
        <v>5.954319122722683E-2</v>
      </c>
      <c r="DW90">
        <v>0.87813019811450577</v>
      </c>
      <c r="DX90">
        <v>3.0028129689195739</v>
      </c>
      <c r="DY90">
        <v>0.39342931597435821</v>
      </c>
      <c r="DZ90">
        <v>0.61378393907117057</v>
      </c>
      <c r="EA90">
        <v>0.28292458449824948</v>
      </c>
      <c r="EB90">
        <v>0.10876270262223446</v>
      </c>
      <c r="EC90">
        <v>0</v>
      </c>
      <c r="ED90">
        <v>0.87483843454211485</v>
      </c>
      <c r="EE90">
        <v>0.1765001021815189</v>
      </c>
      <c r="EF90">
        <v>0.50721918558766876</v>
      </c>
      <c r="EG90">
        <v>1.5507483307682459</v>
      </c>
      <c r="EH90">
        <v>4.7099228140968163</v>
      </c>
      <c r="EI90">
        <v>0.40108795598450281</v>
      </c>
      <c r="EJ90">
        <v>2.0952622165391094E-2</v>
      </c>
      <c r="EK90">
        <v>0</v>
      </c>
      <c r="EL90">
        <v>0.20051905355079011</v>
      </c>
      <c r="EM90">
        <v>0</v>
      </c>
      <c r="EN90">
        <v>4.4091291595201761E-2</v>
      </c>
      <c r="EO90">
        <v>0.10145975012054403</v>
      </c>
      <c r="EP90">
        <v>0.21545247690451869</v>
      </c>
      <c r="EQ90">
        <v>0.44934728471877528</v>
      </c>
      <c r="ER90">
        <v>1.4496369592985052</v>
      </c>
      <c r="ES90">
        <v>1.0927878489289815</v>
      </c>
      <c r="ET90">
        <v>2.3760507162367959</v>
      </c>
      <c r="EU90">
        <v>1.0292989220611648</v>
      </c>
      <c r="EV90">
        <v>2.2447982615878561</v>
      </c>
      <c r="EW90">
        <v>0.24415650032460379</v>
      </c>
      <c r="EX90">
        <v>5.2768924800607152E-2</v>
      </c>
      <c r="EY90">
        <v>0.13830437507662685</v>
      </c>
      <c r="EZ90">
        <v>0.46260741782965631</v>
      </c>
      <c r="FA90">
        <v>7.2809380424778164E-2</v>
      </c>
      <c r="FB90">
        <v>0.1161643054935132</v>
      </c>
      <c r="FC90">
        <v>2.780283547713085E-2</v>
      </c>
      <c r="FD90">
        <v>3.0543340124420067E-2</v>
      </c>
      <c r="FE90">
        <v>5.8997684622218598E-2</v>
      </c>
      <c r="FF90">
        <v>0.10659409041615708</v>
      </c>
      <c r="FG90">
        <v>8.8054003295625488E-2</v>
      </c>
      <c r="FH90">
        <v>0.17337384748020729</v>
      </c>
      <c r="FI90">
        <v>0.43410152337315744</v>
      </c>
      <c r="FJ90">
        <v>1.5835328040797574</v>
      </c>
      <c r="FK90">
        <v>0.18234521672525494</v>
      </c>
      <c r="FL90">
        <v>6.683224060087388E-2</v>
      </c>
      <c r="FM90">
        <v>1.1873076773943474</v>
      </c>
      <c r="FN90">
        <v>2.5130884439026375</v>
      </c>
      <c r="FO90">
        <v>0.35676943118762755</v>
      </c>
      <c r="FP90">
        <v>0.10117408483461181</v>
      </c>
      <c r="FQ90">
        <v>0.17497687507527751</v>
      </c>
      <c r="FR90">
        <v>5.5552310310981665E-2</v>
      </c>
      <c r="FS90">
        <v>0.17091125301100374</v>
      </c>
      <c r="FT90">
        <v>0.77880457716731311</v>
      </c>
      <c r="FU90">
        <v>9.5730645405141201E-2</v>
      </c>
      <c r="FV90">
        <v>0.38084421080058739</v>
      </c>
      <c r="FW90">
        <v>1.2802112937221002</v>
      </c>
      <c r="FX90">
        <v>1.1664430447399672</v>
      </c>
      <c r="FY90">
        <v>0.17599278091912632</v>
      </c>
      <c r="FZ90">
        <v>8.8892038752596172E-2</v>
      </c>
      <c r="GA90">
        <v>6.1052201488234689E-2</v>
      </c>
      <c r="GB90">
        <v>0.25256444875789336</v>
      </c>
      <c r="GC90">
        <v>3.4759089147287356E-2</v>
      </c>
      <c r="GD90">
        <v>1.4357452570113418E-2</v>
      </c>
      <c r="GE90">
        <v>0</v>
      </c>
      <c r="GF90">
        <v>5.3938718554993659E-2</v>
      </c>
      <c r="GG90">
        <v>5.6807709221271888E-2</v>
      </c>
      <c r="GH90">
        <v>1.673121268766289E-3</v>
      </c>
      <c r="GI90">
        <v>2.0443429654237386E-2</v>
      </c>
      <c r="GJ90">
        <v>7.7929153544512006E-2</v>
      </c>
      <c r="GK90">
        <v>0.71642890506066681</v>
      </c>
      <c r="GL90">
        <v>3.9160909987140733</v>
      </c>
      <c r="GM90">
        <v>0.53251238705820503</v>
      </c>
      <c r="GN90">
        <v>0.11986928588229763</v>
      </c>
      <c r="GO90">
        <v>0.35133885967183809</v>
      </c>
      <c r="GP90">
        <v>0.49122888938443254</v>
      </c>
      <c r="GQ90">
        <v>8.8881188056871785E-2</v>
      </c>
      <c r="GR90">
        <v>3.9312896503608278E-3</v>
      </c>
      <c r="GS90">
        <v>1.0946677282171085E-3</v>
      </c>
      <c r="GT90">
        <v>3.19873434706036E-3</v>
      </c>
      <c r="GU90">
        <v>5.3915542220791618E-2</v>
      </c>
      <c r="GV90">
        <v>0.3127953012990336</v>
      </c>
      <c r="GW90">
        <v>4.9834493633756471E-2</v>
      </c>
      <c r="GX90">
        <v>1.6578378993488796E-2</v>
      </c>
      <c r="GY90">
        <v>0.27853308202641336</v>
      </c>
      <c r="GZ90">
        <v>0.78636675486458096</v>
      </c>
      <c r="HA90">
        <v>0.12572265063670943</v>
      </c>
      <c r="HB90">
        <v>0.13164062093611739</v>
      </c>
      <c r="HC90">
        <v>8.2591008630505294E-2</v>
      </c>
      <c r="HD90">
        <v>0.51138527887279905</v>
      </c>
      <c r="HE90">
        <v>7.303587548173586E-2</v>
      </c>
      <c r="HF90">
        <v>3.7264138720679012E-2</v>
      </c>
      <c r="HG90">
        <v>2.4839248760852774E-2</v>
      </c>
      <c r="HH90">
        <v>4.0140367502386698E-2</v>
      </c>
      <c r="HI90">
        <v>7.258700025589376E-3</v>
      </c>
      <c r="HJ90">
        <v>0</v>
      </c>
      <c r="HK90">
        <v>1.3458315849848414E-3</v>
      </c>
      <c r="HL90">
        <v>3.0422088718078718E-3</v>
      </c>
      <c r="HM90">
        <v>0.44656033254704375</v>
      </c>
      <c r="HN90">
        <v>3.6802418740797247</v>
      </c>
      <c r="HO90">
        <v>0.56668130125554106</v>
      </c>
      <c r="HP90">
        <v>0.16578377099516295</v>
      </c>
      <c r="HQ90">
        <v>0.65103656056446679</v>
      </c>
      <c r="HR90">
        <v>1.0026294635233068</v>
      </c>
      <c r="HS90">
        <v>0.15562877021113999</v>
      </c>
      <c r="HT90">
        <v>6.9519341840014459E-2</v>
      </c>
      <c r="HU90">
        <v>6.490762573955919E-3</v>
      </c>
      <c r="HV90">
        <v>6.8908548121043509E-4</v>
      </c>
      <c r="HW90">
        <v>0</v>
      </c>
      <c r="HX90">
        <v>0</v>
      </c>
      <c r="HY90">
        <v>0</v>
      </c>
      <c r="HZ90">
        <v>1.3504258731496476E-3</v>
      </c>
      <c r="IA90">
        <v>7.5427754000781692E-3</v>
      </c>
      <c r="IB90">
        <v>9.2531879240931578E-2</v>
      </c>
      <c r="IC90">
        <v>1.6347875261140128E-2</v>
      </c>
      <c r="ID90">
        <v>0</v>
      </c>
      <c r="IE90">
        <v>3.7187549743549791E-2</v>
      </c>
      <c r="IF90">
        <v>0.48899939172794626</v>
      </c>
      <c r="IG90">
        <v>0.11182801422991545</v>
      </c>
      <c r="IH90">
        <v>0.16230686491917426</v>
      </c>
      <c r="II90">
        <v>9.5469689178901834E-2</v>
      </c>
      <c r="IJ90">
        <v>0.17789712391101786</v>
      </c>
      <c r="IK90">
        <v>5.5711155638616144E-2</v>
      </c>
      <c r="IL90">
        <v>0</v>
      </c>
      <c r="IM90">
        <v>0</v>
      </c>
      <c r="IN90">
        <v>3.4083385877437832E-3</v>
      </c>
      <c r="IO90">
        <v>2.0733904595307374E-2</v>
      </c>
      <c r="IP90">
        <v>0.4429273029729085</v>
      </c>
      <c r="IQ90">
        <v>6.9932324286230363E-2</v>
      </c>
      <c r="IR90">
        <v>2.0438182995037332E-3</v>
      </c>
      <c r="IS90">
        <v>1.7876229202578094E-2</v>
      </c>
      <c r="IT90">
        <v>0.1244148275393905</v>
      </c>
      <c r="IU90">
        <v>2.0120395804851369E-2</v>
      </c>
      <c r="IV90">
        <v>2.0720030834478543E-3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1.2286090358440739E-3</v>
      </c>
      <c r="JD90">
        <v>4.3691828217251705E-2</v>
      </c>
      <c r="JE90">
        <v>6.2958244179633039E-3</v>
      </c>
      <c r="JF90">
        <v>0</v>
      </c>
      <c r="JG90">
        <v>5.6490036004732853E-3</v>
      </c>
      <c r="JH90">
        <v>6.6461549200977299E-2</v>
      </c>
      <c r="JI90">
        <v>4.6705739747479576E-3</v>
      </c>
      <c r="JJ90">
        <v>0</v>
      </c>
      <c r="JK90">
        <v>1.7631742228934363E-3</v>
      </c>
      <c r="JL90">
        <v>2.7669353344776795E-2</v>
      </c>
      <c r="JM90">
        <v>1.8368136497239743E-2</v>
      </c>
      <c r="JN90">
        <v>5.1265102054071268E-2</v>
      </c>
      <c r="JO90" s="7">
        <v>0</v>
      </c>
      <c r="JP90">
        <v>0</v>
      </c>
      <c r="JQ90">
        <v>0</v>
      </c>
      <c r="JR90">
        <v>1</v>
      </c>
      <c r="JS90">
        <v>0</v>
      </c>
      <c r="JT90">
        <v>0</v>
      </c>
      <c r="JU90">
        <v>1</v>
      </c>
      <c r="JV90" s="4">
        <v>0</v>
      </c>
    </row>
    <row r="91" spans="1:282" x14ac:dyDescent="0.25">
      <c r="A91" s="18" t="s">
        <v>138</v>
      </c>
      <c r="B91" s="7">
        <v>7</v>
      </c>
      <c r="C91" t="s">
        <v>57</v>
      </c>
      <c r="D91" s="4">
        <v>15</v>
      </c>
      <c r="E91">
        <v>0</v>
      </c>
      <c r="F91">
        <v>0</v>
      </c>
      <c r="G91">
        <v>0.43311068825670329</v>
      </c>
      <c r="H91">
        <v>3.6955967164385468</v>
      </c>
      <c r="I91">
        <v>0.22097885663594777</v>
      </c>
      <c r="J91">
        <v>4.3279812904122708E-2</v>
      </c>
      <c r="K91">
        <v>5.0102734706041659E-3</v>
      </c>
      <c r="L91">
        <v>1.9412560756631895E-2</v>
      </c>
      <c r="M91">
        <v>6.5769485303326311E-2</v>
      </c>
      <c r="N91">
        <v>0.30431504511992979</v>
      </c>
      <c r="O91">
        <v>0.64275249733064233</v>
      </c>
      <c r="P91">
        <v>3.6169809798088375</v>
      </c>
      <c r="Q91">
        <v>4.1748120360091239</v>
      </c>
      <c r="R91">
        <v>12.335626494426522</v>
      </c>
      <c r="S91">
        <v>4.689883971209829</v>
      </c>
      <c r="T91">
        <v>17.408836196480191</v>
      </c>
      <c r="U91">
        <v>29.686179993816872</v>
      </c>
      <c r="V91">
        <v>35.991415112458874</v>
      </c>
      <c r="W91">
        <v>3.2189736891440388</v>
      </c>
      <c r="X91">
        <v>0.20370945062862744</v>
      </c>
      <c r="Y91">
        <v>4.8667905041119591E-2</v>
      </c>
      <c r="Z91">
        <v>0</v>
      </c>
      <c r="AA91">
        <v>0</v>
      </c>
      <c r="AB91">
        <v>0</v>
      </c>
      <c r="AC91">
        <v>1.5234408563387196</v>
      </c>
      <c r="AD91">
        <v>4.5215103162671841</v>
      </c>
      <c r="AE91">
        <v>1.7016306613958039</v>
      </c>
      <c r="AF91">
        <v>5.0444943427944393</v>
      </c>
      <c r="AG91">
        <v>8.8391852214589922E-2</v>
      </c>
      <c r="AH91">
        <v>0</v>
      </c>
      <c r="AI91">
        <v>2.1929237245818136</v>
      </c>
      <c r="AJ91">
        <v>2.6599178761703284</v>
      </c>
      <c r="AK91">
        <v>0.5680827498073231</v>
      </c>
      <c r="AL91">
        <v>0.94660764477890891</v>
      </c>
      <c r="AM91">
        <v>31.953291717357189</v>
      </c>
      <c r="AN91">
        <v>100</v>
      </c>
      <c r="AO91">
        <v>4.0909769482395157</v>
      </c>
      <c r="AP91">
        <v>1.5675690154168835</v>
      </c>
      <c r="AQ91">
        <v>3.4604160301560389</v>
      </c>
      <c r="AR91">
        <v>8.9536746461700343</v>
      </c>
      <c r="AS91">
        <v>1.9735930048138945</v>
      </c>
      <c r="AT91">
        <v>4.3535706408082175</v>
      </c>
      <c r="AU91">
        <v>1.7216811515892196</v>
      </c>
      <c r="AV91">
        <v>3.1569385798970981</v>
      </c>
      <c r="AW91">
        <v>1.4363139111797978</v>
      </c>
      <c r="AX91">
        <v>3.7099633619652264</v>
      </c>
      <c r="AY91">
        <v>0.27659481380680767</v>
      </c>
      <c r="AZ91">
        <v>0</v>
      </c>
      <c r="BA91">
        <v>0</v>
      </c>
      <c r="BB91">
        <v>0</v>
      </c>
      <c r="BC91">
        <v>0.41410799602735532</v>
      </c>
      <c r="BD91">
        <v>0.61173821389196481</v>
      </c>
      <c r="BE91">
        <v>1.6785549173679652</v>
      </c>
      <c r="BF91">
        <v>4.694127638941703</v>
      </c>
      <c r="BG91">
        <v>0.93772002795282683</v>
      </c>
      <c r="BH91">
        <v>1.9979740289909087</v>
      </c>
      <c r="BI91">
        <v>0.88988736699810178</v>
      </c>
      <c r="BJ91">
        <v>0.55905654765247337</v>
      </c>
      <c r="BK91">
        <v>1.6076592453868737</v>
      </c>
      <c r="BL91">
        <v>4.233626507070281</v>
      </c>
      <c r="BM91">
        <v>0</v>
      </c>
      <c r="BN91">
        <v>0</v>
      </c>
      <c r="BO91">
        <v>7.0092498914612449</v>
      </c>
      <c r="BP91">
        <v>25.557516429851965</v>
      </c>
      <c r="BQ91">
        <v>4.9685363449809632</v>
      </c>
      <c r="BR91">
        <v>9.9076984098929213</v>
      </c>
      <c r="BS91">
        <v>3.9749560447560572</v>
      </c>
      <c r="BT91">
        <v>7.427279650928253</v>
      </c>
      <c r="BU91">
        <v>0.49914425486980191</v>
      </c>
      <c r="BV91">
        <v>0.20973626326860975</v>
      </c>
      <c r="BW91">
        <v>0.55466705252480997</v>
      </c>
      <c r="BX91">
        <v>1.3418314248906775</v>
      </c>
      <c r="BY91">
        <v>1.0123588366696015</v>
      </c>
      <c r="BZ91">
        <v>2.2083108677856518</v>
      </c>
      <c r="CA91">
        <v>0.33672348065860513</v>
      </c>
      <c r="CB91">
        <v>0.40837541958868562</v>
      </c>
      <c r="CC91">
        <v>0.45522975748397149</v>
      </c>
      <c r="CD91">
        <v>0.70939512979144648</v>
      </c>
      <c r="CE91">
        <v>0.31567447081202937</v>
      </c>
      <c r="CF91">
        <v>0.84607887768513645</v>
      </c>
      <c r="CG91">
        <v>10.418348343957437</v>
      </c>
      <c r="CH91">
        <v>38.277765861325548</v>
      </c>
      <c r="CI91">
        <v>2.357194956687489</v>
      </c>
      <c r="CJ91">
        <v>0.32388285918633425</v>
      </c>
      <c r="CK91">
        <v>3.2267054451640007E-2</v>
      </c>
      <c r="CL91">
        <v>0.13366612011665185</v>
      </c>
      <c r="CM91">
        <v>1.3608863713577415</v>
      </c>
      <c r="CN91">
        <v>4.5643771740761609</v>
      </c>
      <c r="CO91">
        <v>0.84741279652728252</v>
      </c>
      <c r="CP91">
        <v>1.7596121743575732</v>
      </c>
      <c r="CQ91">
        <v>0</v>
      </c>
      <c r="CR91">
        <v>0</v>
      </c>
      <c r="CS91">
        <v>3.7128900977262985E-2</v>
      </c>
      <c r="CT91">
        <v>9.1261354791916133E-2</v>
      </c>
      <c r="CU91">
        <v>0.21672993685401476</v>
      </c>
      <c r="CV91">
        <v>0.41176462964462374</v>
      </c>
      <c r="CW91">
        <v>0.1619763331698886</v>
      </c>
      <c r="CX91">
        <v>0.35393671323082604</v>
      </c>
      <c r="CY91">
        <v>2.2556195745344776</v>
      </c>
      <c r="CZ91">
        <v>8.10695763112256</v>
      </c>
      <c r="DA91">
        <v>1.6045119381458919</v>
      </c>
      <c r="DB91">
        <v>3.3155741087977391</v>
      </c>
      <c r="DC91">
        <v>0.42864877160630543</v>
      </c>
      <c r="DD91">
        <v>0.4554901037839702</v>
      </c>
      <c r="DE91">
        <v>1.2718240765222089</v>
      </c>
      <c r="DF91">
        <v>3.882315426568776</v>
      </c>
      <c r="DG91">
        <v>0.47797906707778687</v>
      </c>
      <c r="DH91">
        <v>0.32886041437162544</v>
      </c>
      <c r="DI91">
        <v>0.38051733957269307</v>
      </c>
      <c r="DJ91">
        <v>0.80282767296340962</v>
      </c>
      <c r="DK91">
        <v>0</v>
      </c>
      <c r="DL91">
        <v>0</v>
      </c>
      <c r="DM91">
        <v>2.4024569767483399E-2</v>
      </c>
      <c r="DN91">
        <v>1.2734064120052397</v>
      </c>
      <c r="DO91">
        <v>0.6546024064364786</v>
      </c>
      <c r="DP91">
        <v>1.464869317323281</v>
      </c>
      <c r="DQ91">
        <v>0.55831936688097084</v>
      </c>
      <c r="DR91">
        <v>1.1244532060140198</v>
      </c>
      <c r="DS91">
        <v>0</v>
      </c>
      <c r="DT91">
        <v>0</v>
      </c>
      <c r="DU91">
        <v>0</v>
      </c>
      <c r="DV91">
        <v>3.3980513744238873E-3</v>
      </c>
      <c r="DW91">
        <v>0.702537630922626</v>
      </c>
      <c r="DX91">
        <v>2.1916815226972926</v>
      </c>
      <c r="DY91">
        <v>0.33677365972830214</v>
      </c>
      <c r="DZ91">
        <v>0.4402433854385473</v>
      </c>
      <c r="EA91">
        <v>0.22351437479436215</v>
      </c>
      <c r="EB91">
        <v>0</v>
      </c>
      <c r="EC91">
        <v>0</v>
      </c>
      <c r="ED91">
        <v>0.58396159782349333</v>
      </c>
      <c r="EE91">
        <v>0.16781976333332904</v>
      </c>
      <c r="EF91">
        <v>0.35949748217430982</v>
      </c>
      <c r="EG91">
        <v>1.2316808509737807</v>
      </c>
      <c r="EH91">
        <v>3.1417794361355771</v>
      </c>
      <c r="EI91">
        <v>0.28601308069673537</v>
      </c>
      <c r="EJ91">
        <v>0</v>
      </c>
      <c r="EK91">
        <v>0</v>
      </c>
      <c r="EL91">
        <v>0.10442852500501427</v>
      </c>
      <c r="EM91">
        <v>0</v>
      </c>
      <c r="EN91">
        <v>3.163236016589855E-2</v>
      </c>
      <c r="EO91">
        <v>7.1969070565602769E-2</v>
      </c>
      <c r="EP91">
        <v>0.16076455552106447</v>
      </c>
      <c r="EQ91">
        <v>0.40817507594152586</v>
      </c>
      <c r="ER91">
        <v>1.1004242464927407</v>
      </c>
      <c r="ES91">
        <v>0.85855631685149902</v>
      </c>
      <c r="ET91">
        <v>1.5823434780482042</v>
      </c>
      <c r="EU91">
        <v>0.77445676912042649</v>
      </c>
      <c r="EV91">
        <v>1.4955848020170139</v>
      </c>
      <c r="EW91">
        <v>0.1777876377807332</v>
      </c>
      <c r="EX91">
        <v>4.3030941826920723E-2</v>
      </c>
      <c r="EY91">
        <v>0.11569013454643141</v>
      </c>
      <c r="EZ91">
        <v>0.33625919806925025</v>
      </c>
      <c r="FA91">
        <v>5.880482339418925E-2</v>
      </c>
      <c r="FB91">
        <v>8.0922814322916425E-2</v>
      </c>
      <c r="FC91">
        <v>2.73809907010568E-2</v>
      </c>
      <c r="FD91">
        <v>2.1804931989676524E-2</v>
      </c>
      <c r="FE91">
        <v>6.36506312599706E-2</v>
      </c>
      <c r="FF91">
        <v>8.9158415333294397E-2</v>
      </c>
      <c r="FG91">
        <v>7.6810008263214602E-2</v>
      </c>
      <c r="FH91">
        <v>0.13223891293377771</v>
      </c>
      <c r="FI91">
        <v>0.37393676998523395</v>
      </c>
      <c r="FJ91">
        <v>1.1627658915077859</v>
      </c>
      <c r="FK91">
        <v>0.15724882316730643</v>
      </c>
      <c r="FL91">
        <v>5.468219739146906E-2</v>
      </c>
      <c r="FM91">
        <v>0.87188060643406651</v>
      </c>
      <c r="FN91">
        <v>1.6006513403137343</v>
      </c>
      <c r="FO91">
        <v>0.23810924563690922</v>
      </c>
      <c r="FP91">
        <v>7.1376682726208632E-2</v>
      </c>
      <c r="FQ91">
        <v>8.9549103568117239E-2</v>
      </c>
      <c r="FR91">
        <v>2.7627721148200977E-2</v>
      </c>
      <c r="FS91">
        <v>0.16943892070635846</v>
      </c>
      <c r="FT91">
        <v>0.64742151870374087</v>
      </c>
      <c r="FU91">
        <v>0.10158473404926475</v>
      </c>
      <c r="FV91">
        <v>0.30023380925306675</v>
      </c>
      <c r="FW91">
        <v>0.89119953514143224</v>
      </c>
      <c r="FX91">
        <v>0.80298411556262006</v>
      </c>
      <c r="FY91">
        <v>0.14687400310952831</v>
      </c>
      <c r="FZ91">
        <v>6.8209973298597862E-2</v>
      </c>
      <c r="GA91">
        <v>5.2795883075731617E-2</v>
      </c>
      <c r="GB91">
        <v>0.19318088998255653</v>
      </c>
      <c r="GC91">
        <v>3.1601929874053351E-2</v>
      </c>
      <c r="GD91">
        <v>1.1219079202760678E-2</v>
      </c>
      <c r="GE91">
        <v>0</v>
      </c>
      <c r="GF91">
        <v>3.2812875117912109E-2</v>
      </c>
      <c r="GG91">
        <v>6.0002448720138817E-2</v>
      </c>
      <c r="GH91">
        <v>4.8986158949537663E-4</v>
      </c>
      <c r="GI91">
        <v>2.3301222913792458E-2</v>
      </c>
      <c r="GJ91">
        <v>7.5924310621951221E-2</v>
      </c>
      <c r="GK91">
        <v>0.61903654826757593</v>
      </c>
      <c r="GL91">
        <v>2.7191949111309626</v>
      </c>
      <c r="GM91">
        <v>0.41309787105127199</v>
      </c>
      <c r="GN91">
        <v>0.1065854088813724</v>
      </c>
      <c r="GO91">
        <v>0.26853536567769054</v>
      </c>
      <c r="GP91">
        <v>0.34072477602529683</v>
      </c>
      <c r="GQ91">
        <v>6.1838899107970413E-2</v>
      </c>
      <c r="GR91">
        <v>1.1560998187464405E-2</v>
      </c>
      <c r="GS91">
        <v>1.4104636829297683E-3</v>
      </c>
      <c r="GT91">
        <v>0</v>
      </c>
      <c r="GU91">
        <v>5.4829308017618365E-2</v>
      </c>
      <c r="GV91">
        <v>0.26574132777513859</v>
      </c>
      <c r="GW91">
        <v>4.3520306871565065E-2</v>
      </c>
      <c r="GX91">
        <v>1.4397749901987418E-2</v>
      </c>
      <c r="GY91">
        <v>0.24527156386596091</v>
      </c>
      <c r="GZ91">
        <v>0.55018660130605723</v>
      </c>
      <c r="HA91">
        <v>0.10231457070140436</v>
      </c>
      <c r="HB91">
        <v>0.12532455702817347</v>
      </c>
      <c r="HC91">
        <v>8.4213549039288876E-2</v>
      </c>
      <c r="HD91">
        <v>0.37368891019423839</v>
      </c>
      <c r="HE91">
        <v>6.611986380785223E-2</v>
      </c>
      <c r="HF91">
        <v>2.7711795840862707E-2</v>
      </c>
      <c r="HG91">
        <v>1.8789136750228936E-2</v>
      </c>
      <c r="HH91">
        <v>3.3020946239621152E-2</v>
      </c>
      <c r="HI91">
        <v>0</v>
      </c>
      <c r="HJ91">
        <v>0</v>
      </c>
      <c r="HK91">
        <v>0</v>
      </c>
      <c r="HL91">
        <v>4.3408070614114544E-3</v>
      </c>
      <c r="HM91">
        <v>0.42017396259828815</v>
      </c>
      <c r="HN91">
        <v>2.5254022431414138</v>
      </c>
      <c r="HO91">
        <v>0.42320903003927879</v>
      </c>
      <c r="HP91">
        <v>0.12851035266886021</v>
      </c>
      <c r="HQ91">
        <v>0.46438737759593313</v>
      </c>
      <c r="HR91">
        <v>0.65897136879119167</v>
      </c>
      <c r="HS91">
        <v>0.11285215769428249</v>
      </c>
      <c r="HT91">
        <v>4.8572046278409407E-2</v>
      </c>
      <c r="HU91">
        <v>6.6008836599441949E-3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1.2347277729687155E-2</v>
      </c>
      <c r="IB91">
        <v>6.9554034275268073E-2</v>
      </c>
      <c r="IC91">
        <v>1.3013270984191057E-2</v>
      </c>
      <c r="ID91">
        <v>0</v>
      </c>
      <c r="IE91">
        <v>4.0379982248813666E-2</v>
      </c>
      <c r="IF91">
        <v>0.34045497717149253</v>
      </c>
      <c r="IG91">
        <v>8.83182410705034E-2</v>
      </c>
      <c r="IH91">
        <v>0.12022469306717028</v>
      </c>
      <c r="II91">
        <v>7.4475996963395782E-2</v>
      </c>
      <c r="IJ91">
        <v>0.1318583703055527</v>
      </c>
      <c r="IK91">
        <v>4.5133438736067018E-2</v>
      </c>
      <c r="IL91">
        <v>0</v>
      </c>
      <c r="IM91">
        <v>0</v>
      </c>
      <c r="IN91">
        <v>0</v>
      </c>
      <c r="IO91">
        <v>2.6775325081751608E-2</v>
      </c>
      <c r="IP91">
        <v>0.32561259421803501</v>
      </c>
      <c r="IQ91">
        <v>5.3989674049071928E-2</v>
      </c>
      <c r="IR91">
        <v>6.287965710460813E-3</v>
      </c>
      <c r="IS91">
        <v>2.5928699921500327E-2</v>
      </c>
      <c r="IT91">
        <v>6.1395138898141931E-2</v>
      </c>
      <c r="IU91">
        <v>9.452899745886964E-3</v>
      </c>
      <c r="IV91">
        <v>1.4393487735474763E-3</v>
      </c>
      <c r="IW91">
        <v>3.6897131074992494E-3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3.173522524108828E-4</v>
      </c>
      <c r="JD91">
        <v>2.846848542021093E-2</v>
      </c>
      <c r="JE91">
        <v>4.9871784088659126E-3</v>
      </c>
      <c r="JF91">
        <v>0</v>
      </c>
      <c r="JG91">
        <v>7.1272229986797718E-4</v>
      </c>
      <c r="JH91">
        <v>5.2659311759213526E-2</v>
      </c>
      <c r="JI91">
        <v>1.0453131375357679E-3</v>
      </c>
      <c r="JJ91">
        <v>0</v>
      </c>
      <c r="JK91">
        <v>0</v>
      </c>
      <c r="JL91">
        <v>2.1922582345588311E-2</v>
      </c>
      <c r="JM91">
        <v>3.632813707269246E-2</v>
      </c>
      <c r="JN91">
        <v>5.3417829052724852E-2</v>
      </c>
      <c r="JO91" s="7">
        <v>0</v>
      </c>
      <c r="JP91">
        <v>0</v>
      </c>
      <c r="JQ91">
        <v>0</v>
      </c>
      <c r="JR91">
        <v>1</v>
      </c>
      <c r="JS91">
        <v>0</v>
      </c>
      <c r="JT91">
        <v>0</v>
      </c>
      <c r="JU91">
        <v>1</v>
      </c>
      <c r="JV91" s="4">
        <v>0</v>
      </c>
    </row>
    <row r="92" spans="1:282" x14ac:dyDescent="0.25">
      <c r="A92" s="19" t="s">
        <v>139</v>
      </c>
      <c r="B92" s="20">
        <v>7</v>
      </c>
      <c r="C92" s="21" t="s">
        <v>57</v>
      </c>
      <c r="D92" s="24">
        <v>15</v>
      </c>
      <c r="E92" s="21">
        <v>0</v>
      </c>
      <c r="F92" s="21">
        <v>0</v>
      </c>
      <c r="G92" s="21">
        <v>0.21208454149561268</v>
      </c>
      <c r="H92" s="21">
        <v>3.042727666617052</v>
      </c>
      <c r="I92" s="21">
        <v>9.3076999494640739E-2</v>
      </c>
      <c r="J92" s="21">
        <v>3.3731974185858021E-2</v>
      </c>
      <c r="K92" s="21">
        <v>5.2845503889408351E-3</v>
      </c>
      <c r="L92" s="21">
        <v>1.3360379344693297E-2</v>
      </c>
      <c r="M92" s="21">
        <v>5.1433627476666438E-2</v>
      </c>
      <c r="N92" s="21">
        <v>0.41304982401317247</v>
      </c>
      <c r="O92" s="21">
        <v>0.57596058379854187</v>
      </c>
      <c r="P92" s="21">
        <v>4.0474690552253634</v>
      </c>
      <c r="Q92" s="21">
        <v>4.8121556346105505</v>
      </c>
      <c r="R92" s="21">
        <v>17.395220774174007</v>
      </c>
      <c r="S92" s="21">
        <v>4.4030593606671733</v>
      </c>
      <c r="T92" s="21">
        <v>17.196577167923845</v>
      </c>
      <c r="U92" s="21">
        <v>29.19672376757747</v>
      </c>
      <c r="V92" s="21">
        <v>46.729107379473476</v>
      </c>
      <c r="W92" s="21">
        <v>4.0006850136308847</v>
      </c>
      <c r="X92" s="21">
        <v>0.24206389421012672</v>
      </c>
      <c r="Y92" s="21">
        <v>5.4192214997326668E-2</v>
      </c>
      <c r="Z92" s="21">
        <v>0</v>
      </c>
      <c r="AA92" s="21">
        <v>0</v>
      </c>
      <c r="AB92" s="21">
        <v>0</v>
      </c>
      <c r="AC92" s="21">
        <v>1.790923663031164</v>
      </c>
      <c r="AD92" s="21">
        <v>6.3184812596961804</v>
      </c>
      <c r="AE92" s="21">
        <v>2.3050211396566045</v>
      </c>
      <c r="AF92" s="21">
        <v>7.5736921851162071</v>
      </c>
      <c r="AG92" s="21">
        <v>3.089548901698146E-2</v>
      </c>
      <c r="AH92" s="21">
        <v>0</v>
      </c>
      <c r="AI92" s="21">
        <v>2.6153553478419109</v>
      </c>
      <c r="AJ92" s="21">
        <v>3.2097564276340029</v>
      </c>
      <c r="AK92" s="21">
        <v>0.6277981525190961</v>
      </c>
      <c r="AL92" s="21">
        <v>0.83373249635916946</v>
      </c>
      <c r="AM92" s="21">
        <v>24.440186223249469</v>
      </c>
      <c r="AN92" s="21">
        <v>100</v>
      </c>
      <c r="AO92" s="21">
        <v>4.2252668321769953</v>
      </c>
      <c r="AP92" s="21">
        <v>2.0497434943133674</v>
      </c>
      <c r="AQ92" s="21">
        <v>4.18828091927156</v>
      </c>
      <c r="AR92" s="21">
        <v>12.040349966121799</v>
      </c>
      <c r="AS92" s="21">
        <v>2.6219259043957917</v>
      </c>
      <c r="AT92" s="21">
        <v>6.3909628833041241</v>
      </c>
      <c r="AU92" s="21">
        <v>2.2286971210856614</v>
      </c>
      <c r="AV92" s="21">
        <v>4.2571096860694118</v>
      </c>
      <c r="AW92" s="21">
        <v>1.8537541999841494</v>
      </c>
      <c r="AX92" s="21">
        <v>5.0141687445040493</v>
      </c>
      <c r="AY92" s="21">
        <v>0.33182006314443013</v>
      </c>
      <c r="AZ92" s="21">
        <v>0</v>
      </c>
      <c r="BA92" s="21">
        <v>0</v>
      </c>
      <c r="BB92" s="21">
        <v>0</v>
      </c>
      <c r="BC92" s="21">
        <v>0.48010892363473118</v>
      </c>
      <c r="BD92" s="21">
        <v>1.4054446592410075</v>
      </c>
      <c r="BE92" s="21">
        <v>2.1182279203451095</v>
      </c>
      <c r="BF92" s="21">
        <v>6.6640482475687843</v>
      </c>
      <c r="BG92" s="21">
        <v>1.2840371548776874</v>
      </c>
      <c r="BH92" s="21">
        <v>3.0385413040319782</v>
      </c>
      <c r="BI92" s="21">
        <v>1.1525257915735845</v>
      </c>
      <c r="BJ92" s="21">
        <v>0.82802207399571226</v>
      </c>
      <c r="BK92" s="21">
        <v>2.2286808716144675</v>
      </c>
      <c r="BL92" s="21">
        <v>6.3146020607519837</v>
      </c>
      <c r="BM92" s="21">
        <v>0</v>
      </c>
      <c r="BN92" s="21">
        <v>0</v>
      </c>
      <c r="BO92" s="21">
        <v>9.1036482898047204</v>
      </c>
      <c r="BP92" s="21">
        <v>34.641131334969153</v>
      </c>
      <c r="BQ92" s="21">
        <v>5.9105546278916572</v>
      </c>
      <c r="BR92" s="21">
        <v>12.871867488600264</v>
      </c>
      <c r="BS92" s="21">
        <v>4.5702419622941752</v>
      </c>
      <c r="BT92" s="21">
        <v>9.3529795064527121</v>
      </c>
      <c r="BU92" s="21">
        <v>0.62985888230398546</v>
      </c>
      <c r="BV92" s="21">
        <v>0.30614800757757993</v>
      </c>
      <c r="BW92" s="21">
        <v>0.62421995744589776</v>
      </c>
      <c r="BX92" s="21">
        <v>1.7625387534127532</v>
      </c>
      <c r="BY92" s="21">
        <v>0.72321850251773789</v>
      </c>
      <c r="BZ92" s="21">
        <v>2.0609549695081726</v>
      </c>
      <c r="CA92" s="21">
        <v>0</v>
      </c>
      <c r="CB92" s="21">
        <v>0</v>
      </c>
      <c r="CC92" s="21">
        <v>0.5070760060406595</v>
      </c>
      <c r="CD92" s="21">
        <v>1.038371073970817</v>
      </c>
      <c r="CE92" s="21">
        <v>0.42063173788822561</v>
      </c>
      <c r="CF92" s="21">
        <v>1.2220989625457435</v>
      </c>
      <c r="CG92" s="21">
        <v>12.147031225632864</v>
      </c>
      <c r="CH92" s="21">
        <v>48.340267922567286</v>
      </c>
      <c r="CI92" s="21">
        <v>2.9528824446284014</v>
      </c>
      <c r="CJ92" s="21">
        <v>0.42512493764249298</v>
      </c>
      <c r="CK92" s="21">
        <v>8.0737782704823929E-2</v>
      </c>
      <c r="CL92" s="21">
        <v>0.19346621687565294</v>
      </c>
      <c r="CM92" s="21">
        <v>1.9262102584992447</v>
      </c>
      <c r="CN92" s="21">
        <v>7.017402409607314</v>
      </c>
      <c r="CO92" s="21">
        <v>1.195256879453283</v>
      </c>
      <c r="CP92" s="21">
        <v>2.5373362059942046</v>
      </c>
      <c r="CQ92" s="21">
        <v>0</v>
      </c>
      <c r="CR92" s="21">
        <v>0.22054234478037496</v>
      </c>
      <c r="CS92" s="21">
        <v>4.2924606248298802E-2</v>
      </c>
      <c r="CT92" s="21">
        <v>0.19856671366715287</v>
      </c>
      <c r="CU92" s="21">
        <v>0.30876677418393456</v>
      </c>
      <c r="CV92" s="21">
        <v>0.6126341011823403</v>
      </c>
      <c r="CW92" s="21">
        <v>0.18662783271190214</v>
      </c>
      <c r="CX92" s="21">
        <v>0.43787824459763169</v>
      </c>
      <c r="CY92" s="21">
        <v>2.4902300460930951</v>
      </c>
      <c r="CZ92" s="21">
        <v>9.2417294597294326</v>
      </c>
      <c r="DA92" s="21">
        <v>2.100710687860166</v>
      </c>
      <c r="DB92" s="21">
        <v>4.967393640791026</v>
      </c>
      <c r="DC92" s="21">
        <v>0.60976837193929845</v>
      </c>
      <c r="DD92" s="21">
        <v>0.71578337681557713</v>
      </c>
      <c r="DE92" s="21">
        <v>1.8772539064108116</v>
      </c>
      <c r="DF92" s="21">
        <v>6.0487329970486403</v>
      </c>
      <c r="DG92" s="21">
        <v>0.6492147914465759</v>
      </c>
      <c r="DH92" s="21">
        <v>0.53355453904476347</v>
      </c>
      <c r="DI92" s="21">
        <v>0.51179581813214248</v>
      </c>
      <c r="DJ92" s="21">
        <v>1.1074223889474399</v>
      </c>
      <c r="DK92" s="21">
        <v>0</v>
      </c>
      <c r="DL92" s="21">
        <v>0</v>
      </c>
      <c r="DM92" s="21">
        <v>0.13011241586915076</v>
      </c>
      <c r="DN92" s="21">
        <v>1.8152626229635938</v>
      </c>
      <c r="DO92" s="21">
        <v>0.86909658486934838</v>
      </c>
      <c r="DP92" s="21">
        <v>2.1222470346343907</v>
      </c>
      <c r="DQ92" s="21">
        <v>0.75257404724039256</v>
      </c>
      <c r="DR92" s="21">
        <v>1.5795713402846154</v>
      </c>
      <c r="DS92" s="21">
        <v>0</v>
      </c>
      <c r="DT92" s="21">
        <v>0</v>
      </c>
      <c r="DU92" s="21">
        <v>0</v>
      </c>
      <c r="DV92" s="21">
        <v>0.10669961688503012</v>
      </c>
      <c r="DW92" s="21">
        <v>0.95866548355043857</v>
      </c>
      <c r="DX92" s="21">
        <v>3.0637562851643128</v>
      </c>
      <c r="DY92" s="21">
        <v>0.45127958999366702</v>
      </c>
      <c r="DZ92" s="21">
        <v>0.63401982471127272</v>
      </c>
      <c r="EA92" s="21">
        <v>0.30454298511718481</v>
      </c>
      <c r="EB92" s="21">
        <v>5.3291222170364391E-4</v>
      </c>
      <c r="EC92" s="21">
        <v>0</v>
      </c>
      <c r="ED92" s="21">
        <v>0.85719955732671238</v>
      </c>
      <c r="EE92" s="21">
        <v>0.22054815440979228</v>
      </c>
      <c r="EF92" s="21">
        <v>0.49455788947037377</v>
      </c>
      <c r="EG92" s="21">
        <v>1.6626215115682277</v>
      </c>
      <c r="EH92" s="21">
        <v>4.6173066004340635</v>
      </c>
      <c r="EI92" s="21">
        <v>0.41326819462234121</v>
      </c>
      <c r="EJ92" s="21">
        <v>0</v>
      </c>
      <c r="EK92" s="21">
        <v>0</v>
      </c>
      <c r="EL92" s="21">
        <v>0.19578937362207058</v>
      </c>
      <c r="EM92" s="21">
        <v>7.4194142715981659E-3</v>
      </c>
      <c r="EN92" s="21">
        <v>5.9532308730577209E-2</v>
      </c>
      <c r="EO92" s="21">
        <v>0.12217187254471562</v>
      </c>
      <c r="EP92" s="21">
        <v>0.234736368425881</v>
      </c>
      <c r="EQ92" s="21">
        <v>0.58268405345689811</v>
      </c>
      <c r="ER92" s="21">
        <v>1.7920948315145802</v>
      </c>
      <c r="ES92" s="21">
        <v>1.1294223393197125</v>
      </c>
      <c r="ET92" s="21">
        <v>2.1620124191103325</v>
      </c>
      <c r="EU92" s="21">
        <v>1.0485914631559059</v>
      </c>
      <c r="EV92" s="21">
        <v>2.1039582999999746</v>
      </c>
      <c r="EW92" s="21">
        <v>0.24783888196868589</v>
      </c>
      <c r="EX92" s="21">
        <v>8.0304202605341782E-2</v>
      </c>
      <c r="EY92" s="21">
        <v>0.13073332222169792</v>
      </c>
      <c r="EZ92" s="21">
        <v>0.43922033460220206</v>
      </c>
      <c r="FA92" s="21">
        <v>7.5096062023048554E-2</v>
      </c>
      <c r="FB92" s="21">
        <v>9.8795343920897116E-2</v>
      </c>
      <c r="FC92" s="21">
        <v>4.1389035763831274E-2</v>
      </c>
      <c r="FD92" s="21">
        <v>4.441969257732771E-2</v>
      </c>
      <c r="FE92" s="21">
        <v>6.8003734885277528E-2</v>
      </c>
      <c r="FF92" s="21">
        <v>0.12656676946102785</v>
      </c>
      <c r="FG92" s="21">
        <v>9.520268395586029E-2</v>
      </c>
      <c r="FH92" s="21">
        <v>0.19868794035112272</v>
      </c>
      <c r="FI92" s="21">
        <v>0.52865931411832956</v>
      </c>
      <c r="FJ92" s="21">
        <v>1.731512892816313</v>
      </c>
      <c r="FK92" s="21">
        <v>0.2168418549243582</v>
      </c>
      <c r="FL92" s="21">
        <v>8.6945600629580802E-2</v>
      </c>
      <c r="FM92" s="21">
        <v>1.1017075429551109</v>
      </c>
      <c r="FN92" s="21">
        <v>2.212126901792272</v>
      </c>
      <c r="FO92" s="21">
        <v>0.3293148995059712</v>
      </c>
      <c r="FP92" s="21">
        <v>0.10197142305495592</v>
      </c>
      <c r="FQ92" s="21">
        <v>0.15144357563718841</v>
      </c>
      <c r="FR92" s="21">
        <v>4.4038250452072485E-2</v>
      </c>
      <c r="FS92" s="21">
        <v>0.24072296388960221</v>
      </c>
      <c r="FT92" s="21">
        <v>0.9985811541718792</v>
      </c>
      <c r="FU92" s="21">
        <v>0.1495716164584896</v>
      </c>
      <c r="FV92" s="21">
        <v>0.38432728939414185</v>
      </c>
      <c r="FW92" s="21">
        <v>1.2089068257736113</v>
      </c>
      <c r="FX92" s="21">
        <v>1.1353348668110181</v>
      </c>
      <c r="FY92" s="21">
        <v>0.18949798710859089</v>
      </c>
      <c r="FZ92" s="21">
        <v>8.254760298567615E-2</v>
      </c>
      <c r="GA92" s="21">
        <v>7.4084880138351128E-2</v>
      </c>
      <c r="GB92" s="21">
        <v>0.24792518057947105</v>
      </c>
      <c r="GC92" s="21">
        <v>4.3097536201716843E-2</v>
      </c>
      <c r="GD92" s="21">
        <v>8.5954058772209213E-3</v>
      </c>
      <c r="GE92" s="21">
        <v>4.1433991941115852E-3</v>
      </c>
      <c r="GF92" s="21">
        <v>5.5769924647177574E-2</v>
      </c>
      <c r="GG92" s="21">
        <v>7.8445638765277562E-2</v>
      </c>
      <c r="GH92" s="21">
        <v>5.5893471549842864E-3</v>
      </c>
      <c r="GI92" s="21">
        <v>2.9890232590342337E-2</v>
      </c>
      <c r="GJ92" s="21">
        <v>0.11222793602614776</v>
      </c>
      <c r="GK92" s="21">
        <v>0.8693003115786444</v>
      </c>
      <c r="GL92" s="21">
        <v>4.1392381077855323</v>
      </c>
      <c r="GM92" s="21">
        <v>0.60122513669512745</v>
      </c>
      <c r="GN92" s="21">
        <v>0.13613027487368565</v>
      </c>
      <c r="GO92" s="21">
        <v>0.35293745226132717</v>
      </c>
      <c r="GP92" s="21">
        <v>0.50246213663150407</v>
      </c>
      <c r="GQ92" s="21">
        <v>9.7772858570764939E-2</v>
      </c>
      <c r="GR92" s="21">
        <v>2.5679230942582218E-2</v>
      </c>
      <c r="GS92" s="21">
        <v>5.3070603307206008E-3</v>
      </c>
      <c r="GT92" s="21">
        <v>3.8253376567443081E-3</v>
      </c>
      <c r="GU92" s="21">
        <v>5.6522415741217309E-2</v>
      </c>
      <c r="GV92" s="21">
        <v>0.39903995680482268</v>
      </c>
      <c r="GW92" s="21">
        <v>6.9749060032861687E-2</v>
      </c>
      <c r="GX92" s="21">
        <v>2.3381161176733001E-2</v>
      </c>
      <c r="GY92" s="21">
        <v>0.29980426822697837</v>
      </c>
      <c r="GZ92" s="21">
        <v>0.76267975618501571</v>
      </c>
      <c r="HA92" s="21">
        <v>0.12033093347060005</v>
      </c>
      <c r="HB92" s="21">
        <v>0.16859368330204186</v>
      </c>
      <c r="HC92" s="21">
        <v>0.11026612334075596</v>
      </c>
      <c r="HD92" s="21">
        <v>0.52727105444666655</v>
      </c>
      <c r="HE92" s="21">
        <v>0.10671847788533914</v>
      </c>
      <c r="HF92" s="21">
        <v>7.5992198372104663E-2</v>
      </c>
      <c r="HG92" s="21">
        <v>2.3897561200679478E-2</v>
      </c>
      <c r="HH92" s="21">
        <v>4.6534090165961293E-2</v>
      </c>
      <c r="HI92" s="21">
        <v>4.1239138545072314E-3</v>
      </c>
      <c r="HJ92" s="21">
        <v>0</v>
      </c>
      <c r="HK92" s="21">
        <v>1.2277577469266482E-3</v>
      </c>
      <c r="HL92" s="21">
        <v>1.4383822364870598E-2</v>
      </c>
      <c r="HM92" s="21">
        <v>0.54817377405868917</v>
      </c>
      <c r="HN92" s="21">
        <v>3.7117704101500193</v>
      </c>
      <c r="HO92" s="21">
        <v>0.60233186546726813</v>
      </c>
      <c r="HP92" s="21">
        <v>0.16082555214060301</v>
      </c>
      <c r="HQ92" s="21">
        <v>0.59044356714427071</v>
      </c>
      <c r="HR92" s="21">
        <v>0.88443607395946433</v>
      </c>
      <c r="HS92" s="21">
        <v>0.15891261787117389</v>
      </c>
      <c r="HT92" s="21">
        <v>6.8365660053710406E-2</v>
      </c>
      <c r="HU92" s="21">
        <v>1.7243207811312958E-2</v>
      </c>
      <c r="HV92" s="21">
        <v>1.632534913932265E-2</v>
      </c>
      <c r="HW92" s="21">
        <v>0</v>
      </c>
      <c r="HX92" s="21">
        <v>0</v>
      </c>
      <c r="HY92" s="21">
        <v>0</v>
      </c>
      <c r="HZ92" s="21">
        <v>8.7376775548704821E-3</v>
      </c>
      <c r="IA92" s="21">
        <v>1.47307332305904E-2</v>
      </c>
      <c r="IB92" s="21">
        <v>9.5603192908980103E-2</v>
      </c>
      <c r="IC92" s="21">
        <v>2.0036026755619135E-2</v>
      </c>
      <c r="ID92" s="21">
        <v>0</v>
      </c>
      <c r="IE92" s="21">
        <v>4.5356446084404312E-2</v>
      </c>
      <c r="IF92" s="21">
        <v>0.45952219369914349</v>
      </c>
      <c r="IG92" s="21">
        <v>0.1189817815289852</v>
      </c>
      <c r="IH92" s="21">
        <v>0.1997477409982315</v>
      </c>
      <c r="II92" s="21">
        <v>0.11488254390800054</v>
      </c>
      <c r="IJ92" s="21">
        <v>0.20747238262036335</v>
      </c>
      <c r="IK92" s="21">
        <v>7.0605081615228479E-2</v>
      </c>
      <c r="IL92" s="21">
        <v>7.2831443231029819E-3</v>
      </c>
      <c r="IM92" s="21">
        <v>5.9390115683214707E-3</v>
      </c>
      <c r="IN92" s="21">
        <v>1.3601871110062216E-2</v>
      </c>
      <c r="IO92" s="21">
        <v>3.17006959092105E-2</v>
      </c>
      <c r="IP92" s="21">
        <v>0.48082227022447133</v>
      </c>
      <c r="IQ92" s="21">
        <v>7.2925389730096213E-2</v>
      </c>
      <c r="IR92" s="21">
        <v>4.7375148515847315E-3</v>
      </c>
      <c r="IS92" s="21">
        <v>2.3998560892807826E-2</v>
      </c>
      <c r="IT92" s="21">
        <v>0.1202515804712979</v>
      </c>
      <c r="IU92" s="21">
        <v>2.0939110530672392E-2</v>
      </c>
      <c r="IV92" s="21">
        <v>1.0778379764782667E-2</v>
      </c>
      <c r="IW92" s="21">
        <v>6.0553487918768491E-3</v>
      </c>
      <c r="IX92" s="21">
        <v>0</v>
      </c>
      <c r="IY92" s="21">
        <v>0</v>
      </c>
      <c r="IZ92" s="21">
        <v>0</v>
      </c>
      <c r="JA92" s="21">
        <v>0</v>
      </c>
      <c r="JB92" s="21">
        <v>0</v>
      </c>
      <c r="JC92" s="21">
        <v>8.2950859177699232E-3</v>
      </c>
      <c r="JD92" s="21">
        <v>3.501562664291423E-2</v>
      </c>
      <c r="JE92" s="21">
        <v>9.1839515676019889E-3</v>
      </c>
      <c r="JF92" s="21">
        <v>0</v>
      </c>
      <c r="JG92" s="21">
        <v>4.9503146794785697E-3</v>
      </c>
      <c r="JH92" s="21">
        <v>7.4515108522977644E-2</v>
      </c>
      <c r="JI92" s="21">
        <v>9.216492197666919E-3</v>
      </c>
      <c r="JJ92" s="21">
        <v>0</v>
      </c>
      <c r="JK92" s="21">
        <v>9.7954806867441065E-3</v>
      </c>
      <c r="JL92" s="21">
        <v>2.9493290414878713E-2</v>
      </c>
      <c r="JM92" s="21">
        <v>5.0065637176510594E-2</v>
      </c>
      <c r="JN92" s="21">
        <v>0.15543141415022846</v>
      </c>
      <c r="JO92" s="20">
        <v>0</v>
      </c>
      <c r="JP92" s="21">
        <v>0</v>
      </c>
      <c r="JQ92" s="21">
        <v>0</v>
      </c>
      <c r="JR92" s="21">
        <v>1</v>
      </c>
      <c r="JS92" s="21">
        <v>0</v>
      </c>
      <c r="JT92" s="21">
        <v>0</v>
      </c>
      <c r="JU92" s="21">
        <v>1</v>
      </c>
      <c r="JV92" s="24">
        <v>0</v>
      </c>
    </row>
    <row r="93" spans="1:282" x14ac:dyDescent="0.25">
      <c r="A93" s="10" t="s">
        <v>140</v>
      </c>
      <c r="B93" s="7">
        <v>7</v>
      </c>
      <c r="C93" t="s">
        <v>57</v>
      </c>
      <c r="D93" s="4">
        <v>18</v>
      </c>
      <c r="E93">
        <v>0</v>
      </c>
      <c r="F93">
        <v>0</v>
      </c>
      <c r="G93">
        <v>0.27337086092908935</v>
      </c>
      <c r="H93">
        <v>16.891893343368157</v>
      </c>
      <c r="I93">
        <v>0</v>
      </c>
      <c r="J93">
        <v>0.15236383672098616</v>
      </c>
      <c r="K93">
        <v>0</v>
      </c>
      <c r="L93">
        <v>2.0232057740418367E-2</v>
      </c>
      <c r="M93">
        <v>0</v>
      </c>
      <c r="N93">
        <v>0</v>
      </c>
      <c r="O93">
        <v>0</v>
      </c>
      <c r="P93">
        <v>1.3385866880469055</v>
      </c>
      <c r="Q93">
        <v>0</v>
      </c>
      <c r="R93">
        <v>11.411462098814603</v>
      </c>
      <c r="S93">
        <v>1.5399625576936133</v>
      </c>
      <c r="T93">
        <v>12.654604213856098</v>
      </c>
      <c r="U93">
        <v>11.248046305956359</v>
      </c>
      <c r="V93">
        <v>42.91230503399904</v>
      </c>
      <c r="W93">
        <v>4.1860427197888814</v>
      </c>
      <c r="X93">
        <v>9.1508509194672211E-2</v>
      </c>
      <c r="Y93">
        <v>3.8393365860177782E-2</v>
      </c>
      <c r="Z93">
        <v>0</v>
      </c>
      <c r="AA93">
        <v>0</v>
      </c>
      <c r="AB93">
        <v>0</v>
      </c>
      <c r="AC93">
        <v>0.15095921987880614</v>
      </c>
      <c r="AD93">
        <v>4.6113686244952889</v>
      </c>
      <c r="AE93">
        <v>0.47476765325520515</v>
      </c>
      <c r="AF93">
        <v>5.1088356767008332</v>
      </c>
      <c r="AG93">
        <v>0</v>
      </c>
      <c r="AH93">
        <v>0</v>
      </c>
      <c r="AI93">
        <v>1.6656417905192358</v>
      </c>
      <c r="AJ93">
        <v>2.7715825712339952</v>
      </c>
      <c r="AK93">
        <v>0.3533279217125368</v>
      </c>
      <c r="AL93">
        <v>0.4499048839734911</v>
      </c>
      <c r="AM93">
        <v>8.1695016134844156</v>
      </c>
      <c r="AN93">
        <v>100</v>
      </c>
      <c r="AO93">
        <v>3.5059314921116833</v>
      </c>
      <c r="AP93">
        <v>0.97124633789768444</v>
      </c>
      <c r="AQ93">
        <v>1.2342753832797642</v>
      </c>
      <c r="AR93">
        <v>8.8733276126534761</v>
      </c>
      <c r="AS93">
        <v>1.0636606048756676</v>
      </c>
      <c r="AT93">
        <v>3.5877538149580066</v>
      </c>
      <c r="AU93">
        <v>1.7916739536299555</v>
      </c>
      <c r="AV93">
        <v>3.7294177035653679</v>
      </c>
      <c r="AW93">
        <v>0.66709226926170795</v>
      </c>
      <c r="AX93">
        <v>2.7154339153056619</v>
      </c>
      <c r="AY93">
        <v>0.50393939974503943</v>
      </c>
      <c r="AZ93">
        <v>1.6228771284503758</v>
      </c>
      <c r="BA93">
        <v>0</v>
      </c>
      <c r="BB93">
        <v>0.58326800214553431</v>
      </c>
      <c r="BC93">
        <v>7.2395650415446391E-2</v>
      </c>
      <c r="BD93">
        <v>0</v>
      </c>
      <c r="BE93">
        <v>0.93833882686623171</v>
      </c>
      <c r="BF93">
        <v>5.6308450977866373</v>
      </c>
      <c r="BG93">
        <v>0.77177178271981828</v>
      </c>
      <c r="BH93">
        <v>1.8101153561748395</v>
      </c>
      <c r="BI93">
        <v>0.76734378518221869</v>
      </c>
      <c r="BJ93">
        <v>0.80765070236084435</v>
      </c>
      <c r="BK93">
        <v>1.8920402330455997</v>
      </c>
      <c r="BL93">
        <v>7.9439945047023945</v>
      </c>
      <c r="BM93">
        <v>0</v>
      </c>
      <c r="BN93">
        <v>0</v>
      </c>
      <c r="BO93">
        <v>1.6424919187779246</v>
      </c>
      <c r="BP93">
        <v>9.2251840177566375</v>
      </c>
      <c r="BQ93">
        <v>6.2392999463359935</v>
      </c>
      <c r="BR93">
        <v>20.909964582150771</v>
      </c>
      <c r="BS93">
        <v>3.4440331296168627</v>
      </c>
      <c r="BT93">
        <v>6.6652592749409916</v>
      </c>
      <c r="BU93">
        <v>0.47634321387419781</v>
      </c>
      <c r="BV93">
        <v>0.23244048289586003</v>
      </c>
      <c r="BW93">
        <v>0.62967144962749755</v>
      </c>
      <c r="BX93">
        <v>1.9155360508806094</v>
      </c>
      <c r="BY93">
        <v>1.0770559266088742</v>
      </c>
      <c r="BZ93">
        <v>3.1928394420397366</v>
      </c>
      <c r="CA93">
        <v>0.99970901491644371</v>
      </c>
      <c r="CB93">
        <v>2.8077638551524631</v>
      </c>
      <c r="CC93">
        <v>0.56048120818030411</v>
      </c>
      <c r="CD93">
        <v>0.7510394169340987</v>
      </c>
      <c r="CE93">
        <v>0.2316381300652304</v>
      </c>
      <c r="CF93">
        <v>0.60125640354762189</v>
      </c>
      <c r="CG93">
        <v>4.7088601627570501</v>
      </c>
      <c r="CH93">
        <v>17.760387324938954</v>
      </c>
      <c r="CI93">
        <v>1.1207560129994729</v>
      </c>
      <c r="CJ93">
        <v>0.22338522253238513</v>
      </c>
      <c r="CK93">
        <v>0.10717688287600771</v>
      </c>
      <c r="CL93">
        <v>0.17648795811425375</v>
      </c>
      <c r="CM93">
        <v>0.65773164469844492</v>
      </c>
      <c r="CN93">
        <v>2.2041112642323526</v>
      </c>
      <c r="CO93">
        <v>0.27175478882681975</v>
      </c>
      <c r="CP93">
        <v>0.57793264376527353</v>
      </c>
      <c r="CQ93">
        <v>0.13309206055806144</v>
      </c>
      <c r="CR93">
        <v>0.65526139700171282</v>
      </c>
      <c r="CS93">
        <v>7.1563847829484994E-2</v>
      </c>
      <c r="CT93">
        <v>0.10886862579981783</v>
      </c>
      <c r="CU93">
        <v>0.20324097119197013</v>
      </c>
      <c r="CV93">
        <v>0.32239577859949492</v>
      </c>
      <c r="CW93">
        <v>7.4525603457319581E-2</v>
      </c>
      <c r="CX93">
        <v>0.16180781726881227</v>
      </c>
      <c r="CY93">
        <v>0.84989893421058671</v>
      </c>
      <c r="CZ93">
        <v>2.4448052062228851</v>
      </c>
      <c r="DA93">
        <v>0.61897623846894401</v>
      </c>
      <c r="DB93">
        <v>1.3455205250653623</v>
      </c>
      <c r="DC93">
        <v>0.19458620739855401</v>
      </c>
      <c r="DD93">
        <v>0.21551320379767205</v>
      </c>
      <c r="DE93">
        <v>0.95186986494752734</v>
      </c>
      <c r="DF93">
        <v>2.6195795933538264</v>
      </c>
      <c r="DG93">
        <v>0.35154050349476174</v>
      </c>
      <c r="DH93">
        <v>0.19438641703240428</v>
      </c>
      <c r="DI93">
        <v>0.21998670465855041</v>
      </c>
      <c r="DJ93">
        <v>0.47728159513736845</v>
      </c>
      <c r="DK93">
        <v>3.1212130206350723</v>
      </c>
      <c r="DL93">
        <v>4.5046791215494384</v>
      </c>
      <c r="DM93">
        <v>0.96737743369690943</v>
      </c>
      <c r="DN93">
        <v>1.0918037458740533</v>
      </c>
      <c r="DO93">
        <v>0.72696754905106165</v>
      </c>
      <c r="DP93">
        <v>1.6865697864226028</v>
      </c>
      <c r="DQ93">
        <v>0.30120656464194051</v>
      </c>
      <c r="DR93">
        <v>0.32036729563788024</v>
      </c>
      <c r="DS93">
        <v>0</v>
      </c>
      <c r="DT93">
        <v>0</v>
      </c>
      <c r="DU93">
        <v>0</v>
      </c>
      <c r="DV93">
        <v>1.037784652710467E-2</v>
      </c>
      <c r="DW93">
        <v>0.32196244149511904</v>
      </c>
      <c r="DX93">
        <v>0.82457147179944867</v>
      </c>
      <c r="DY93">
        <v>0.13955137703255582</v>
      </c>
      <c r="DZ93">
        <v>0.19997312267398004</v>
      </c>
      <c r="EA93">
        <v>0.21526569174242385</v>
      </c>
      <c r="EB93">
        <v>2.8129845373412872</v>
      </c>
      <c r="EC93">
        <v>5.3627986937804257</v>
      </c>
      <c r="ED93">
        <v>2.9949260677332776</v>
      </c>
      <c r="EE93">
        <v>0.52282667284778783</v>
      </c>
      <c r="EF93">
        <v>0.25088459451526118</v>
      </c>
      <c r="EG93">
        <v>0.59511674307945539</v>
      </c>
      <c r="EH93">
        <v>1.1974403195266909</v>
      </c>
      <c r="EI93">
        <v>1.2603838839891836E-2</v>
      </c>
      <c r="EJ93">
        <v>0</v>
      </c>
      <c r="EK93">
        <v>0</v>
      </c>
      <c r="EL93">
        <v>3.3165106081692527E-2</v>
      </c>
      <c r="EM93">
        <v>0</v>
      </c>
      <c r="EN93">
        <v>0</v>
      </c>
      <c r="EO93">
        <v>0</v>
      </c>
      <c r="EP93">
        <v>9.8222993898189961E-2</v>
      </c>
      <c r="EQ93">
        <v>0.95313201201423048</v>
      </c>
      <c r="ER93">
        <v>2.5424864137848266</v>
      </c>
      <c r="ES93">
        <v>0.39411232762639942</v>
      </c>
      <c r="ET93">
        <v>0.28411123222058304</v>
      </c>
      <c r="EU93">
        <v>0.55659209340807236</v>
      </c>
      <c r="EV93">
        <v>0.86461279057848772</v>
      </c>
      <c r="EW93">
        <v>0.10867317780409501</v>
      </c>
      <c r="EX93">
        <v>3.1795930175618006E-2</v>
      </c>
      <c r="EY93">
        <v>7.6007367589922201E-2</v>
      </c>
      <c r="EZ93">
        <v>0.14437476788768891</v>
      </c>
      <c r="FA93">
        <v>2.1717790763379301E-2</v>
      </c>
      <c r="FB93">
        <v>4.4104059413678814E-2</v>
      </c>
      <c r="FC93">
        <v>2.4543883265402154E-2</v>
      </c>
      <c r="FD93">
        <v>2.3927924240973113E-2</v>
      </c>
      <c r="FE93">
        <v>0.29073163403503754</v>
      </c>
      <c r="FF93">
        <v>0.35477220211001859</v>
      </c>
      <c r="FG93">
        <v>7.4363745771985151E-2</v>
      </c>
      <c r="FH93">
        <v>7.8100719069760072E-2</v>
      </c>
      <c r="FI93">
        <v>0.29794952908270739</v>
      </c>
      <c r="FJ93">
        <v>0.81188659391656137</v>
      </c>
      <c r="FK93">
        <v>0.10764360401039381</v>
      </c>
      <c r="FL93">
        <v>1.9048567188202366E-2</v>
      </c>
      <c r="FM93">
        <v>0.56645351918023301</v>
      </c>
      <c r="FN93">
        <v>0.96478581873017599</v>
      </c>
      <c r="FO93">
        <v>0.14475004089532897</v>
      </c>
      <c r="FP93">
        <v>4.5389727056513986E-2</v>
      </c>
      <c r="FQ93">
        <v>0.12172412085402866</v>
      </c>
      <c r="FR93">
        <v>5.5872015727969987E-2</v>
      </c>
      <c r="FS93">
        <v>0.4141694481417772</v>
      </c>
      <c r="FT93">
        <v>1.0152696833033588</v>
      </c>
      <c r="FU93">
        <v>0.13439079868895368</v>
      </c>
      <c r="FV93">
        <v>0.27442107464272297</v>
      </c>
      <c r="FW93">
        <v>1.0282232300888243</v>
      </c>
      <c r="FX93">
        <v>0.97582959947991732</v>
      </c>
      <c r="FY93">
        <v>0.13196480260507576</v>
      </c>
      <c r="FZ93">
        <v>4.3815122670317251E-2</v>
      </c>
      <c r="GA93">
        <v>7.9751292989346887E-3</v>
      </c>
      <c r="GB93">
        <v>5.1317247064311455E-2</v>
      </c>
      <c r="GC93">
        <v>2.0499261789656789E-2</v>
      </c>
      <c r="GD93">
        <v>2.681069215031184E-2</v>
      </c>
      <c r="GE93">
        <v>5.5013322366519131E-2</v>
      </c>
      <c r="GF93">
        <v>8.6996374596777726E-2</v>
      </c>
      <c r="GG93">
        <v>0.12896753172072839</v>
      </c>
      <c r="GH93">
        <v>1.6212914190078531E-2</v>
      </c>
      <c r="GI93">
        <v>4.1737612542982905E-3</v>
      </c>
      <c r="GJ93">
        <v>6.3718184653675809E-3</v>
      </c>
      <c r="GK93">
        <v>0.37278893088461523</v>
      </c>
      <c r="GL93">
        <v>1.5133178562090963</v>
      </c>
      <c r="GM93">
        <v>0.21511348994975768</v>
      </c>
      <c r="GN93">
        <v>1.9185534730094881E-2</v>
      </c>
      <c r="GO93">
        <v>7.6068383836231698E-2</v>
      </c>
      <c r="GP93">
        <v>0.10037215610760181</v>
      </c>
      <c r="GQ93">
        <v>2.236048791161234E-2</v>
      </c>
      <c r="GR93">
        <v>1.5010942126012774E-2</v>
      </c>
      <c r="GS93">
        <v>2.1384322554618841E-2</v>
      </c>
      <c r="GT93">
        <v>8.3642240551907703E-3</v>
      </c>
      <c r="GU93">
        <v>3.9684839146847534E-2</v>
      </c>
      <c r="GV93">
        <v>0.13913408592841175</v>
      </c>
      <c r="GW93">
        <v>2.1269821874041757E-2</v>
      </c>
      <c r="GX93">
        <v>0</v>
      </c>
      <c r="GY93">
        <v>0.13547641180132297</v>
      </c>
      <c r="GZ93">
        <v>0.25807539597590268</v>
      </c>
      <c r="HA93">
        <v>4.1678097523635958E-2</v>
      </c>
      <c r="HB93">
        <v>2.4403040416724697E-2</v>
      </c>
      <c r="HC93">
        <v>2.157653989520094E-2</v>
      </c>
      <c r="HD93">
        <v>8.643941294225424E-2</v>
      </c>
      <c r="HE93">
        <v>3.8077838387506419E-2</v>
      </c>
      <c r="HF93">
        <v>4.9490757924642068E-2</v>
      </c>
      <c r="HG93">
        <v>3.4517919851818596E-2</v>
      </c>
      <c r="HH93">
        <v>4.4131246486729017E-2</v>
      </c>
      <c r="HI93">
        <v>5.0956084339248585E-3</v>
      </c>
      <c r="HJ93">
        <v>0</v>
      </c>
      <c r="HK93">
        <v>2.5075282799313595E-3</v>
      </c>
      <c r="HL93">
        <v>0</v>
      </c>
      <c r="HM93">
        <v>0.20228006684915553</v>
      </c>
      <c r="HN93">
        <v>0.85856255836515893</v>
      </c>
      <c r="HO93">
        <v>0.14023426646991816</v>
      </c>
      <c r="HP93">
        <v>5.904183042533899E-2</v>
      </c>
      <c r="HQ93">
        <v>0.29101718877804561</v>
      </c>
      <c r="HR93">
        <v>0.39618406358013819</v>
      </c>
      <c r="HS93">
        <v>6.2468621421380884E-2</v>
      </c>
      <c r="HT93">
        <v>2.5646293046586006E-2</v>
      </c>
      <c r="HU93">
        <v>8.2483963110984125E-3</v>
      </c>
      <c r="HV93">
        <v>9.1136547274218924E-3</v>
      </c>
      <c r="HW93">
        <v>2.1543299989947038E-3</v>
      </c>
      <c r="HX93">
        <v>0</v>
      </c>
      <c r="HY93">
        <v>0</v>
      </c>
      <c r="HZ93">
        <v>0</v>
      </c>
      <c r="IA93">
        <v>0</v>
      </c>
      <c r="IB93">
        <v>9.3383481227385916E-3</v>
      </c>
      <c r="IC93">
        <v>0</v>
      </c>
      <c r="ID93">
        <v>0</v>
      </c>
      <c r="IE93">
        <v>1.4999281955554796E-2</v>
      </c>
      <c r="IF93">
        <v>7.5374951892970846E-2</v>
      </c>
      <c r="IG93">
        <v>2.152980433752745E-2</v>
      </c>
      <c r="IH93">
        <v>2.55770307007093E-2</v>
      </c>
      <c r="II93">
        <v>1.1485379748121359E-2</v>
      </c>
      <c r="IJ93">
        <v>2.7699342448761325E-2</v>
      </c>
      <c r="IK93">
        <v>5.8645266372016717E-3</v>
      </c>
      <c r="IL93">
        <v>0</v>
      </c>
      <c r="IM93">
        <v>0</v>
      </c>
      <c r="IN93">
        <v>0</v>
      </c>
      <c r="IO93">
        <v>0</v>
      </c>
      <c r="IP93">
        <v>3.8172627768756406E-2</v>
      </c>
      <c r="IQ93">
        <v>2.3135595089841029E-3</v>
      </c>
      <c r="IR93">
        <v>0</v>
      </c>
      <c r="IS93">
        <v>1.1606317858761856E-2</v>
      </c>
      <c r="IT93">
        <v>3.7815245546330728E-2</v>
      </c>
      <c r="IU93">
        <v>1.9941816326162456E-2</v>
      </c>
      <c r="IV93">
        <v>2.677483681693428E-2</v>
      </c>
      <c r="IW93">
        <v>1.1658655280306749E-2</v>
      </c>
      <c r="IX93">
        <v>1.0974910954877629E-2</v>
      </c>
      <c r="IY93">
        <v>9.1931507816827573E-3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2.6756922977981892E-4</v>
      </c>
      <c r="JH93">
        <v>4.9565826482800704E-3</v>
      </c>
      <c r="JI93">
        <v>0</v>
      </c>
      <c r="JJ93">
        <v>0</v>
      </c>
      <c r="JK93">
        <v>2.7530988953224669E-4</v>
      </c>
      <c r="JL93">
        <v>7.4703879331129222E-3</v>
      </c>
      <c r="JM93">
        <v>7.9577392680411779E-2</v>
      </c>
      <c r="JN93">
        <v>0.20076862125543563</v>
      </c>
      <c r="JO93" s="7">
        <v>0</v>
      </c>
      <c r="JP93">
        <v>0</v>
      </c>
      <c r="JQ93">
        <v>0</v>
      </c>
      <c r="JR93">
        <v>0</v>
      </c>
      <c r="JS93">
        <v>1</v>
      </c>
      <c r="JT93">
        <v>0</v>
      </c>
      <c r="JU93">
        <v>0</v>
      </c>
      <c r="JV93" s="4">
        <v>1</v>
      </c>
    </row>
    <row r="94" spans="1:282" x14ac:dyDescent="0.25">
      <c r="A94" s="10" t="s">
        <v>141</v>
      </c>
      <c r="B94" s="7">
        <v>7</v>
      </c>
      <c r="C94" t="s">
        <v>57</v>
      </c>
      <c r="D94" s="4">
        <v>18</v>
      </c>
      <c r="E94">
        <v>0</v>
      </c>
      <c r="F94">
        <v>0</v>
      </c>
      <c r="G94">
        <v>0.16059296635227385</v>
      </c>
      <c r="H94">
        <v>12.71863379069131</v>
      </c>
      <c r="I94">
        <v>0</v>
      </c>
      <c r="J94">
        <v>0.10915875011150804</v>
      </c>
      <c r="K94">
        <v>0</v>
      </c>
      <c r="L94">
        <v>4.7569340445727269E-2</v>
      </c>
      <c r="M94">
        <v>0</v>
      </c>
      <c r="N94">
        <v>0</v>
      </c>
      <c r="O94">
        <v>0</v>
      </c>
      <c r="P94">
        <v>2.1752662141583183</v>
      </c>
      <c r="Q94">
        <v>0</v>
      </c>
      <c r="R94">
        <v>24.112331356407601</v>
      </c>
      <c r="S94">
        <v>1.6142275584271406</v>
      </c>
      <c r="T94">
        <v>10.598472769686522</v>
      </c>
      <c r="U94">
        <v>3.8614679953121667</v>
      </c>
      <c r="V94">
        <v>72.450668974193263</v>
      </c>
      <c r="W94">
        <v>6.6549277498579196</v>
      </c>
      <c r="X94">
        <v>0.34353807055503466</v>
      </c>
      <c r="Y94">
        <v>4.6789661491996572E-2</v>
      </c>
      <c r="Z94">
        <v>0</v>
      </c>
      <c r="AA94">
        <v>0</v>
      </c>
      <c r="AB94">
        <v>0</v>
      </c>
      <c r="AC94">
        <v>0.1777373478463154</v>
      </c>
      <c r="AD94">
        <v>7.815642436380295</v>
      </c>
      <c r="AE94">
        <v>0.89870539555444606</v>
      </c>
      <c r="AF94">
        <v>9.5679387935153901</v>
      </c>
      <c r="AG94">
        <v>0</v>
      </c>
      <c r="AH94">
        <v>0</v>
      </c>
      <c r="AI94">
        <v>2.5842500840447835</v>
      </c>
      <c r="AJ94">
        <v>6.2838870845934682</v>
      </c>
      <c r="AK94">
        <v>0.35633039074903472</v>
      </c>
      <c r="AL94">
        <v>0.39609131751345455</v>
      </c>
      <c r="AM94">
        <v>7.9616865990604797</v>
      </c>
      <c r="AN94">
        <v>100</v>
      </c>
      <c r="AO94">
        <v>3.5003051027698082</v>
      </c>
      <c r="AP94">
        <v>1.7372155912699776</v>
      </c>
      <c r="AQ94">
        <v>1.8858190957469949</v>
      </c>
      <c r="AR94">
        <v>15.088899013223429</v>
      </c>
      <c r="AS94">
        <v>1.6186039582913838</v>
      </c>
      <c r="AT94">
        <v>6.6437727837295313</v>
      </c>
      <c r="AU94">
        <v>2.1836714043416743</v>
      </c>
      <c r="AV94">
        <v>6.0405568884436303</v>
      </c>
      <c r="AW94">
        <v>1.1179482543867456</v>
      </c>
      <c r="AX94">
        <v>5.3344421332159442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1.6456669853900754</v>
      </c>
      <c r="BF94">
        <v>10.048826977535757</v>
      </c>
      <c r="BG94">
        <v>1.2394282438185136</v>
      </c>
      <c r="BH94">
        <v>3.40019346129862</v>
      </c>
      <c r="BI94">
        <v>1.288653551128595</v>
      </c>
      <c r="BJ94">
        <v>1.5563500448505503</v>
      </c>
      <c r="BK94">
        <v>3.9575138304505706</v>
      </c>
      <c r="BL94">
        <v>17.420712422756615</v>
      </c>
      <c r="BM94">
        <v>0</v>
      </c>
      <c r="BN94">
        <v>0</v>
      </c>
      <c r="BO94">
        <v>2.7923290365767746</v>
      </c>
      <c r="BP94">
        <v>15.379967580489856</v>
      </c>
      <c r="BQ94">
        <v>8.6255938161272994</v>
      </c>
      <c r="BR94">
        <v>29.184816019116997</v>
      </c>
      <c r="BS94">
        <v>5.1814824246603184</v>
      </c>
      <c r="BT94">
        <v>10.722016570758369</v>
      </c>
      <c r="BU94">
        <v>0.76079672841062818</v>
      </c>
      <c r="BV94">
        <v>0.34204443630130432</v>
      </c>
      <c r="BW94">
        <v>1.1790175543114798</v>
      </c>
      <c r="BX94">
        <v>3.3512249611440819</v>
      </c>
      <c r="BY94">
        <v>1.893963769811873</v>
      </c>
      <c r="BZ94">
        <v>5.8491563309013674</v>
      </c>
      <c r="CA94">
        <v>0</v>
      </c>
      <c r="CB94">
        <v>0</v>
      </c>
      <c r="CC94">
        <v>0.14376292531045559</v>
      </c>
      <c r="CD94">
        <v>1.406547108374643</v>
      </c>
      <c r="CE94">
        <v>0.38589834781024934</v>
      </c>
      <c r="CF94">
        <v>1.0774122563326842</v>
      </c>
      <c r="CG94">
        <v>7.2514451404657452</v>
      </c>
      <c r="CH94">
        <v>27.833214160499974</v>
      </c>
      <c r="CI94">
        <v>1.7699332155734988</v>
      </c>
      <c r="CJ94">
        <v>0.34410268816101536</v>
      </c>
      <c r="CK94">
        <v>0.13242710909721725</v>
      </c>
      <c r="CL94">
        <v>0.23236989850261497</v>
      </c>
      <c r="CM94">
        <v>1.5354490524882594</v>
      </c>
      <c r="CN94">
        <v>5.0463918956879779</v>
      </c>
      <c r="CO94">
        <v>0.69350438375194834</v>
      </c>
      <c r="CP94">
        <v>1.0591079036456157</v>
      </c>
      <c r="CQ94">
        <v>0</v>
      </c>
      <c r="CR94">
        <v>0.50744765122006452</v>
      </c>
      <c r="CS94">
        <v>4.4349616887075921E-2</v>
      </c>
      <c r="CT94">
        <v>0.14249566573338973</v>
      </c>
      <c r="CU94">
        <v>0.33177413524447297</v>
      </c>
      <c r="CV94">
        <v>0.58913525698611779</v>
      </c>
      <c r="CW94">
        <v>0.13021605673882986</v>
      </c>
      <c r="CX94">
        <v>0.25113693068015702</v>
      </c>
      <c r="CY94">
        <v>1.295203855375384</v>
      </c>
      <c r="CZ94">
        <v>3.7338703829477584</v>
      </c>
      <c r="DA94">
        <v>1.1706583934139636</v>
      </c>
      <c r="DB94">
        <v>2.8660374232288381</v>
      </c>
      <c r="DC94">
        <v>0.36593573427805692</v>
      </c>
      <c r="DD94">
        <v>0.35694483905418578</v>
      </c>
      <c r="DE94">
        <v>1.8204536358598531</v>
      </c>
      <c r="DF94">
        <v>5.1305599641427309</v>
      </c>
      <c r="DG94">
        <v>0.55320359628562099</v>
      </c>
      <c r="DH94">
        <v>0.26921428845179995</v>
      </c>
      <c r="DI94">
        <v>0.28827625542346497</v>
      </c>
      <c r="DJ94">
        <v>0.7209996945727295</v>
      </c>
      <c r="DK94">
        <v>0</v>
      </c>
      <c r="DL94">
        <v>0</v>
      </c>
      <c r="DM94">
        <v>0.57030205709062498</v>
      </c>
      <c r="DN94">
        <v>1.3145400213002048</v>
      </c>
      <c r="DO94">
        <v>1.5423705239220249</v>
      </c>
      <c r="DP94">
        <v>3.9984544958286903</v>
      </c>
      <c r="DQ94">
        <v>0.58574271939035749</v>
      </c>
      <c r="DR94">
        <v>0.59856566429133828</v>
      </c>
      <c r="DS94">
        <v>0</v>
      </c>
      <c r="DT94">
        <v>0</v>
      </c>
      <c r="DU94">
        <v>0</v>
      </c>
      <c r="DV94">
        <v>4.6584606944178762E-3</v>
      </c>
      <c r="DW94">
        <v>0.54596895315041805</v>
      </c>
      <c r="DX94">
        <v>1.4675560634757996</v>
      </c>
      <c r="DY94">
        <v>0.24724335363595246</v>
      </c>
      <c r="DZ94">
        <v>0.36130019505360222</v>
      </c>
      <c r="EA94">
        <v>0.27532123090181221</v>
      </c>
      <c r="EB94">
        <v>2.3894721739457081</v>
      </c>
      <c r="EC94">
        <v>5.4387909594468686</v>
      </c>
      <c r="ED94">
        <v>4.3990852923204278</v>
      </c>
      <c r="EE94">
        <v>0.64089723211162819</v>
      </c>
      <c r="EF94">
        <v>0.39369021858131276</v>
      </c>
      <c r="EG94">
        <v>1.0611537855046209</v>
      </c>
      <c r="EH94">
        <v>2.5110426695019443</v>
      </c>
      <c r="EI94">
        <v>0.15635820384314217</v>
      </c>
      <c r="EJ94">
        <v>0</v>
      </c>
      <c r="EK94">
        <v>0</v>
      </c>
      <c r="EL94">
        <v>0.15850236888441377</v>
      </c>
      <c r="EM94">
        <v>0</v>
      </c>
      <c r="EN94">
        <v>0</v>
      </c>
      <c r="EO94">
        <v>0</v>
      </c>
      <c r="EP94">
        <v>0.13576731007208195</v>
      </c>
      <c r="EQ94">
        <v>1.8975372080610879</v>
      </c>
      <c r="ER94">
        <v>5.2913528938073053</v>
      </c>
      <c r="ES94">
        <v>0.75262447548627875</v>
      </c>
      <c r="ET94">
        <v>0.36725815879859658</v>
      </c>
      <c r="EU94">
        <v>0.79686553130891136</v>
      </c>
      <c r="EV94">
        <v>1.3673288567186752</v>
      </c>
      <c r="EW94">
        <v>0.15181869751824068</v>
      </c>
      <c r="EX94">
        <v>2.3246485857642749E-2</v>
      </c>
      <c r="EY94">
        <v>7.7239681652726253E-2</v>
      </c>
      <c r="EZ94">
        <v>0.21775848171374831</v>
      </c>
      <c r="FA94">
        <v>1.1374592182908027E-2</v>
      </c>
      <c r="FB94">
        <v>5.6251612979990755E-2</v>
      </c>
      <c r="FC94">
        <v>1.2289785990230419E-2</v>
      </c>
      <c r="FD94">
        <v>1.7131904357778522E-2</v>
      </c>
      <c r="FE94">
        <v>0.44171673385029087</v>
      </c>
      <c r="FF94">
        <v>0.58178946710119572</v>
      </c>
      <c r="FG94">
        <v>0.13285414684895977</v>
      </c>
      <c r="FH94">
        <v>0.12376964721112396</v>
      </c>
      <c r="FI94">
        <v>0.61284567795693601</v>
      </c>
      <c r="FJ94">
        <v>1.8247266486175804</v>
      </c>
      <c r="FK94">
        <v>0.22236725010490507</v>
      </c>
      <c r="FL94">
        <v>2.7567443064306956E-2</v>
      </c>
      <c r="FM94">
        <v>0.7660885370029431</v>
      </c>
      <c r="FN94">
        <v>1.3386049541437708</v>
      </c>
      <c r="FO94">
        <v>0.20900650398862097</v>
      </c>
      <c r="FP94">
        <v>5.2196107184338737E-2</v>
      </c>
      <c r="FQ94">
        <v>0.12435047934940864</v>
      </c>
      <c r="FR94">
        <v>5.1193003485152933E-2</v>
      </c>
      <c r="FS94">
        <v>0.45303065279548238</v>
      </c>
      <c r="FT94">
        <v>1.4262624428312747</v>
      </c>
      <c r="FU94">
        <v>0.19690956433258458</v>
      </c>
      <c r="FV94">
        <v>0.45243012091843893</v>
      </c>
      <c r="FW94">
        <v>1.7200390670509669</v>
      </c>
      <c r="FX94">
        <v>1.6788486653836534</v>
      </c>
      <c r="FY94">
        <v>0.242032813406027</v>
      </c>
      <c r="FZ94">
        <v>6.1575566941432333E-2</v>
      </c>
      <c r="GA94">
        <v>4.2210852273697102E-3</v>
      </c>
      <c r="GB94">
        <v>7.7984700235871687E-2</v>
      </c>
      <c r="GC94">
        <v>1.4947399732014635E-2</v>
      </c>
      <c r="GD94">
        <v>0</v>
      </c>
      <c r="GE94">
        <v>7.9235778960376844E-3</v>
      </c>
      <c r="GF94">
        <v>9.1215559607147778E-2</v>
      </c>
      <c r="GG94">
        <v>0.14730176362655548</v>
      </c>
      <c r="GH94">
        <v>1.3361021012064208E-2</v>
      </c>
      <c r="GI94">
        <v>1.7335870275947692E-2</v>
      </c>
      <c r="GJ94">
        <v>6.7308247620401183E-3</v>
      </c>
      <c r="GK94">
        <v>0.76268108577304161</v>
      </c>
      <c r="GL94">
        <v>3.1659575325345881</v>
      </c>
      <c r="GM94">
        <v>0.45383377699976357</v>
      </c>
      <c r="GN94">
        <v>7.2902572973937471E-2</v>
      </c>
      <c r="GO94">
        <v>0.10445040211938628</v>
      </c>
      <c r="GP94">
        <v>0.16255093102402274</v>
      </c>
      <c r="GQ94">
        <v>4.4022049655793691E-2</v>
      </c>
      <c r="GR94">
        <v>3.2208170891520824E-2</v>
      </c>
      <c r="GS94">
        <v>3.1568110122807184E-3</v>
      </c>
      <c r="GT94">
        <v>8.6927594350847005E-3</v>
      </c>
      <c r="GU94">
        <v>3.7741174564203651E-2</v>
      </c>
      <c r="GV94">
        <v>0.18195459208863557</v>
      </c>
      <c r="GW94">
        <v>2.3016532512442466E-2</v>
      </c>
      <c r="GX94">
        <v>3.0110004382602794E-3</v>
      </c>
      <c r="GY94">
        <v>0.2464735795276855</v>
      </c>
      <c r="GZ94">
        <v>0.47797287198529953</v>
      </c>
      <c r="HA94">
        <v>6.6285976159614873E-2</v>
      </c>
      <c r="HB94">
        <v>3.3007733228958412E-2</v>
      </c>
      <c r="HC94">
        <v>3.3600632835233721E-2</v>
      </c>
      <c r="HD94">
        <v>0.14431249617265898</v>
      </c>
      <c r="HE94">
        <v>6.0710804287125344E-2</v>
      </c>
      <c r="HF94">
        <v>8.2049802330465771E-2</v>
      </c>
      <c r="HG94">
        <v>4.2106308859069609E-2</v>
      </c>
      <c r="HH94">
        <v>6.3063817209829384E-2</v>
      </c>
      <c r="HI94">
        <v>4.1039186713395723E-3</v>
      </c>
      <c r="HJ94">
        <v>0</v>
      </c>
      <c r="HK94">
        <v>8.8127666460402123E-3</v>
      </c>
      <c r="HL94">
        <v>1.3091646566901424E-2</v>
      </c>
      <c r="HM94">
        <v>0.36109082288591421</v>
      </c>
      <c r="HN94">
        <v>1.562205424925404</v>
      </c>
      <c r="HO94">
        <v>0.2471215092157143</v>
      </c>
      <c r="HP94">
        <v>9.0752217295179086E-2</v>
      </c>
      <c r="HQ94">
        <v>0.48858676672437029</v>
      </c>
      <c r="HR94">
        <v>0.70311519999273941</v>
      </c>
      <c r="HS94">
        <v>0.11695153262164662</v>
      </c>
      <c r="HT94">
        <v>4.463291211438563E-2</v>
      </c>
      <c r="HU94">
        <v>1.2818348345471613E-2</v>
      </c>
      <c r="HV94">
        <v>9.7920789067995426E-3</v>
      </c>
      <c r="HW94">
        <v>0</v>
      </c>
      <c r="HX94">
        <v>0</v>
      </c>
      <c r="HY94">
        <v>0</v>
      </c>
      <c r="HZ94">
        <v>0</v>
      </c>
      <c r="IA94">
        <v>8.4446293889014036E-4</v>
      </c>
      <c r="IB94">
        <v>2.1608964410837674E-2</v>
      </c>
      <c r="IC94">
        <v>1.5343969014884522E-3</v>
      </c>
      <c r="ID94">
        <v>0</v>
      </c>
      <c r="IE94">
        <v>2.2725959397097126E-2</v>
      </c>
      <c r="IF94">
        <v>0.13911208784293558</v>
      </c>
      <c r="IG94">
        <v>4.2429636794756184E-2</v>
      </c>
      <c r="IH94">
        <v>4.9363231719368073E-2</v>
      </c>
      <c r="II94">
        <v>2.9843496331371594E-2</v>
      </c>
      <c r="IJ94">
        <v>5.1303865286115198E-2</v>
      </c>
      <c r="IK94">
        <v>9.1137772779065606E-3</v>
      </c>
      <c r="IL94">
        <v>0</v>
      </c>
      <c r="IM94">
        <v>0</v>
      </c>
      <c r="IN94">
        <v>0</v>
      </c>
      <c r="IO94">
        <v>0</v>
      </c>
      <c r="IP94">
        <v>7.9919366584835977E-2</v>
      </c>
      <c r="IQ94">
        <v>4.9274717764657841E-3</v>
      </c>
      <c r="IR94">
        <v>0</v>
      </c>
      <c r="IS94">
        <v>2.3435876644481279E-2</v>
      </c>
      <c r="IT94">
        <v>7.1623142387742617E-2</v>
      </c>
      <c r="IU94">
        <v>1.544628069267813E-2</v>
      </c>
      <c r="IV94">
        <v>5.6630302513362756E-2</v>
      </c>
      <c r="IW94">
        <v>2.5251344280190161E-2</v>
      </c>
      <c r="IX94">
        <v>1.1308860657766049E-2</v>
      </c>
      <c r="IY94">
        <v>1.7397199906285531E-2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3.4596663710276983E-3</v>
      </c>
      <c r="JH94">
        <v>1.3847882146050049E-2</v>
      </c>
      <c r="JI94">
        <v>0</v>
      </c>
      <c r="JJ94">
        <v>0</v>
      </c>
      <c r="JK94">
        <v>1.3612583214259596E-3</v>
      </c>
      <c r="JL94">
        <v>1.8126299352999066E-2</v>
      </c>
      <c r="JM94">
        <v>0.10800944127334375</v>
      </c>
      <c r="JN94">
        <v>0.29716785467098722</v>
      </c>
      <c r="JO94" s="7">
        <v>0</v>
      </c>
      <c r="JP94">
        <v>0</v>
      </c>
      <c r="JQ94">
        <v>0</v>
      </c>
      <c r="JR94">
        <v>0</v>
      </c>
      <c r="JS94">
        <v>1</v>
      </c>
      <c r="JT94">
        <v>0</v>
      </c>
      <c r="JU94">
        <v>0</v>
      </c>
      <c r="JV94" s="4">
        <v>1</v>
      </c>
    </row>
    <row r="95" spans="1:282" x14ac:dyDescent="0.25">
      <c r="A95" s="10" t="s">
        <v>142</v>
      </c>
      <c r="B95" s="7">
        <v>7</v>
      </c>
      <c r="C95" t="s">
        <v>57</v>
      </c>
      <c r="D95" s="4">
        <v>18</v>
      </c>
      <c r="E95">
        <v>0</v>
      </c>
      <c r="F95">
        <v>0</v>
      </c>
      <c r="G95">
        <v>0.21758441523862651</v>
      </c>
      <c r="H95">
        <v>15.464424094840227</v>
      </c>
      <c r="I95">
        <v>0</v>
      </c>
      <c r="J95">
        <v>0.1557970944482443</v>
      </c>
      <c r="K95">
        <v>0</v>
      </c>
      <c r="L95">
        <v>3.5837889164045282E-2</v>
      </c>
      <c r="M95">
        <v>0</v>
      </c>
      <c r="N95">
        <v>0</v>
      </c>
      <c r="O95">
        <v>0</v>
      </c>
      <c r="P95">
        <v>3.3654261653093651</v>
      </c>
      <c r="Q95">
        <v>0</v>
      </c>
      <c r="R95">
        <v>14.891711623289426</v>
      </c>
      <c r="S95">
        <v>1.370854347938042</v>
      </c>
      <c r="T95">
        <v>6.1855594117414245</v>
      </c>
      <c r="U95">
        <v>8.2570645570442878</v>
      </c>
      <c r="V95">
        <v>58.976623799959931</v>
      </c>
      <c r="W95">
        <v>5.4309814561679746</v>
      </c>
      <c r="X95">
        <v>0.26084710106233466</v>
      </c>
      <c r="Y95">
        <v>3.4999272806634577E-2</v>
      </c>
      <c r="Z95">
        <v>0</v>
      </c>
      <c r="AA95">
        <v>0</v>
      </c>
      <c r="AB95">
        <v>0</v>
      </c>
      <c r="AC95">
        <v>1.373813033352477E-2</v>
      </c>
      <c r="AD95">
        <v>5.8435610070435011</v>
      </c>
      <c r="AE95">
        <v>0.59436237698790206</v>
      </c>
      <c r="AF95">
        <v>6.6112736274127641</v>
      </c>
      <c r="AG95">
        <v>0</v>
      </c>
      <c r="AH95">
        <v>0</v>
      </c>
      <c r="AI95">
        <v>1.9823872043938959</v>
      </c>
      <c r="AJ95">
        <v>4.6094617932747166</v>
      </c>
      <c r="AK95">
        <v>0.28309898329514294</v>
      </c>
      <c r="AL95">
        <v>0.34228812690966159</v>
      </c>
      <c r="AM95">
        <v>6.9381701710616941</v>
      </c>
      <c r="AN95">
        <v>100</v>
      </c>
      <c r="AO95">
        <v>3.5432918593979492</v>
      </c>
      <c r="AP95">
        <v>1.3156382136242868</v>
      </c>
      <c r="AQ95">
        <v>1.5530130946989202</v>
      </c>
      <c r="AR95">
        <v>13.180068784837648</v>
      </c>
      <c r="AS95">
        <v>0.99854657473078423</v>
      </c>
      <c r="AT95">
        <v>4.6585761183811778</v>
      </c>
      <c r="AU95">
        <v>1.7055901299482017</v>
      </c>
      <c r="AV95">
        <v>4.8683010185440168</v>
      </c>
      <c r="AW95">
        <v>0.83199896957309982</v>
      </c>
      <c r="AX95">
        <v>4.1102989535729222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1.1761147561153886</v>
      </c>
      <c r="BF95">
        <v>7.5609464504040371</v>
      </c>
      <c r="BG95">
        <v>0.81662347213283892</v>
      </c>
      <c r="BH95">
        <v>2.4182766996609946</v>
      </c>
      <c r="BI95">
        <v>1.0566082535695143</v>
      </c>
      <c r="BJ95">
        <v>1.0602125383350556</v>
      </c>
      <c r="BK95">
        <v>2.4346896838846117</v>
      </c>
      <c r="BL95">
        <v>11.008657379681877</v>
      </c>
      <c r="BM95">
        <v>0</v>
      </c>
      <c r="BN95">
        <v>0</v>
      </c>
      <c r="BO95">
        <v>2.4130562971814742</v>
      </c>
      <c r="BP95">
        <v>14.943072246884922</v>
      </c>
      <c r="BQ95">
        <v>6.8794458777739793</v>
      </c>
      <c r="BR95">
        <v>23.803784685589257</v>
      </c>
      <c r="BS95">
        <v>4.7339243322409637</v>
      </c>
      <c r="BT95">
        <v>10.518046363035159</v>
      </c>
      <c r="BU95">
        <v>0.72896382997504039</v>
      </c>
      <c r="BV95">
        <v>0.30647041241835221</v>
      </c>
      <c r="BW95">
        <v>0.87893175061222717</v>
      </c>
      <c r="BX95">
        <v>2.5814875440143727</v>
      </c>
      <c r="BY95">
        <v>1.1861979157983129</v>
      </c>
      <c r="BZ95">
        <v>3.7717986063747988</v>
      </c>
      <c r="CA95">
        <v>0</v>
      </c>
      <c r="CB95">
        <v>0</v>
      </c>
      <c r="CC95">
        <v>0.16973680085611997</v>
      </c>
      <c r="CD95">
        <v>1.0440558900317536</v>
      </c>
      <c r="CE95">
        <v>0.28362706666776788</v>
      </c>
      <c r="CF95">
        <v>0.8410312822280932</v>
      </c>
      <c r="CG95">
        <v>5.6923942501541323</v>
      </c>
      <c r="CH95">
        <v>22.425242086425726</v>
      </c>
      <c r="CI95">
        <v>1.4197588553915599</v>
      </c>
      <c r="CJ95">
        <v>0.2774496127363244</v>
      </c>
      <c r="CK95">
        <v>9.174337713628708E-2</v>
      </c>
      <c r="CL95">
        <v>0.20338888138397235</v>
      </c>
      <c r="CM95">
        <v>1.1188437218180023</v>
      </c>
      <c r="CN95">
        <v>3.748479751023893</v>
      </c>
      <c r="CO95">
        <v>0.50401635538613243</v>
      </c>
      <c r="CP95">
        <v>0.89458553635426508</v>
      </c>
      <c r="CQ95">
        <v>1.7126334538957804E-3</v>
      </c>
      <c r="CR95">
        <v>0.45304397479202768</v>
      </c>
      <c r="CS95">
        <v>2.0728755081370179E-2</v>
      </c>
      <c r="CT95">
        <v>0.10587462260232759</v>
      </c>
      <c r="CU95">
        <v>0.26583495123436179</v>
      </c>
      <c r="CV95">
        <v>0.40808239964654686</v>
      </c>
      <c r="CW95">
        <v>0.10402474686522022</v>
      </c>
      <c r="CX95">
        <v>0.21642170660198709</v>
      </c>
      <c r="CY95">
        <v>0.96066526007648934</v>
      </c>
      <c r="CZ95">
        <v>2.8027854113999746</v>
      </c>
      <c r="DA95">
        <v>0.85831370576695476</v>
      </c>
      <c r="DB95">
        <v>2.1713176061143202</v>
      </c>
      <c r="DC95">
        <v>0.30825345005494009</v>
      </c>
      <c r="DD95">
        <v>0.31239851850595252</v>
      </c>
      <c r="DE95">
        <v>1.4440183997837672</v>
      </c>
      <c r="DF95">
        <v>4.1921850642008751</v>
      </c>
      <c r="DG95">
        <v>0.42822795305746797</v>
      </c>
      <c r="DH95">
        <v>0.23691325198179208</v>
      </c>
      <c r="DI95">
        <v>0.27713529995657699</v>
      </c>
      <c r="DJ95">
        <v>0.6744587471524004</v>
      </c>
      <c r="DK95">
        <v>0</v>
      </c>
      <c r="DL95">
        <v>0</v>
      </c>
      <c r="DM95">
        <v>0.51011712500410167</v>
      </c>
      <c r="DN95">
        <v>1.2744725578166929</v>
      </c>
      <c r="DO95">
        <v>0.93131475703962352</v>
      </c>
      <c r="DP95">
        <v>2.4070144889426728</v>
      </c>
      <c r="DQ95">
        <v>0.3782854579889543</v>
      </c>
      <c r="DR95">
        <v>0.51679968106087559</v>
      </c>
      <c r="DS95">
        <v>0</v>
      </c>
      <c r="DT95">
        <v>0</v>
      </c>
      <c r="DU95">
        <v>0</v>
      </c>
      <c r="DV95">
        <v>8.2126127358594161E-3</v>
      </c>
      <c r="DW95">
        <v>0.38790197647583774</v>
      </c>
      <c r="DX95">
        <v>1.0902119308413984</v>
      </c>
      <c r="DY95">
        <v>0.18232561021719432</v>
      </c>
      <c r="DZ95">
        <v>0.23319417861771607</v>
      </c>
      <c r="EA95">
        <v>0.23963926860743209</v>
      </c>
      <c r="EB95">
        <v>1.7648759872605631</v>
      </c>
      <c r="EC95">
        <v>4.0441917245154109</v>
      </c>
      <c r="ED95">
        <v>3.3985463976695334</v>
      </c>
      <c r="EE95">
        <v>0.50853057285334291</v>
      </c>
      <c r="EF95">
        <v>0.32376219941101514</v>
      </c>
      <c r="EG95">
        <v>0.92472286381899005</v>
      </c>
      <c r="EH95">
        <v>2.1748713426185371</v>
      </c>
      <c r="EI95">
        <v>0.14440920686554987</v>
      </c>
      <c r="EJ95">
        <v>0</v>
      </c>
      <c r="EK95">
        <v>0</v>
      </c>
      <c r="EL95">
        <v>6.9359840069243894E-2</v>
      </c>
      <c r="EM95">
        <v>0</v>
      </c>
      <c r="EN95">
        <v>0</v>
      </c>
      <c r="EO95">
        <v>0</v>
      </c>
      <c r="EP95">
        <v>9.2301086120985004E-2</v>
      </c>
      <c r="EQ95">
        <v>1.1241202095373952</v>
      </c>
      <c r="ER95">
        <v>3.178024368403277</v>
      </c>
      <c r="ES95">
        <v>0.50932493822659564</v>
      </c>
      <c r="ET95">
        <v>0.34958991639418852</v>
      </c>
      <c r="EU95">
        <v>0.64820838415348236</v>
      </c>
      <c r="EV95">
        <v>1.1675659253829809</v>
      </c>
      <c r="EW95">
        <v>0.12150228466739962</v>
      </c>
      <c r="EX95">
        <v>4.3974932669059275E-2</v>
      </c>
      <c r="EY95">
        <v>7.9710515412241931E-2</v>
      </c>
      <c r="EZ95">
        <v>0.17870632627661798</v>
      </c>
      <c r="FA95">
        <v>2.6685189666495822E-2</v>
      </c>
      <c r="FB95">
        <v>3.3553971948637254E-2</v>
      </c>
      <c r="FC95">
        <v>2.0430189987316782E-2</v>
      </c>
      <c r="FD95">
        <v>2.0687380276792386E-2</v>
      </c>
      <c r="FE95">
        <v>0.31895980268011898</v>
      </c>
      <c r="FF95">
        <v>0.4802964330160161</v>
      </c>
      <c r="FG95">
        <v>0.11369444110969779</v>
      </c>
      <c r="FH95">
        <v>0.11819359241540854</v>
      </c>
      <c r="FI95">
        <v>0.47373711034510629</v>
      </c>
      <c r="FJ95">
        <v>1.479385036260239</v>
      </c>
      <c r="FK95">
        <v>0.18443943315679426</v>
      </c>
      <c r="FL95">
        <v>2.1917655877210389E-2</v>
      </c>
      <c r="FM95">
        <v>0.61902762606589734</v>
      </c>
      <c r="FN95">
        <v>1.0816139258489197</v>
      </c>
      <c r="FO95">
        <v>0.17478169166855412</v>
      </c>
      <c r="FP95">
        <v>3.3071427116191578E-2</v>
      </c>
      <c r="FQ95">
        <v>0.14600448902006852</v>
      </c>
      <c r="FR95">
        <v>3.0755683662566993E-2</v>
      </c>
      <c r="FS95">
        <v>0.26404602763441837</v>
      </c>
      <c r="FT95">
        <v>0.83447075979808294</v>
      </c>
      <c r="FU95">
        <v>0.10651039095723235</v>
      </c>
      <c r="FV95">
        <v>0.40164689262260972</v>
      </c>
      <c r="FW95">
        <v>1.5126881165639043</v>
      </c>
      <c r="FX95">
        <v>1.4584640429543689</v>
      </c>
      <c r="FY95">
        <v>0.21567691015055343</v>
      </c>
      <c r="FZ95">
        <v>4.883236933331115E-2</v>
      </c>
      <c r="GA95">
        <v>5.205542360478835E-4</v>
      </c>
      <c r="GB95">
        <v>6.6577701257805752E-2</v>
      </c>
      <c r="GC95">
        <v>9.302858413092252E-3</v>
      </c>
      <c r="GD95">
        <v>0</v>
      </c>
      <c r="GE95">
        <v>0</v>
      </c>
      <c r="GF95">
        <v>7.4667345528001972E-2</v>
      </c>
      <c r="GG95">
        <v>0.12685875890491427</v>
      </c>
      <c r="GH95">
        <v>1.357418005295127E-2</v>
      </c>
      <c r="GI95">
        <v>9.3501726297243234E-3</v>
      </c>
      <c r="GJ95">
        <v>1.0660205632254671E-2</v>
      </c>
      <c r="GK95">
        <v>0.55832249890342667</v>
      </c>
      <c r="GL95">
        <v>2.3701572423911443</v>
      </c>
      <c r="GM95">
        <v>0.34115016510221208</v>
      </c>
      <c r="GN95">
        <v>2.7865803912983347E-2</v>
      </c>
      <c r="GO95">
        <v>8.0545947230428377E-2</v>
      </c>
      <c r="GP95">
        <v>0.11761084747599368</v>
      </c>
      <c r="GQ95">
        <v>2.2804823101297549E-2</v>
      </c>
      <c r="GR95">
        <v>5.267649875089573E-3</v>
      </c>
      <c r="GS95">
        <v>4.6360470923222671E-4</v>
      </c>
      <c r="GT95">
        <v>4.2871267345336288E-3</v>
      </c>
      <c r="GU95">
        <v>3.832164004214398E-2</v>
      </c>
      <c r="GV95">
        <v>0.12621622128455687</v>
      </c>
      <c r="GW95">
        <v>1.2571094253027647E-2</v>
      </c>
      <c r="GX95">
        <v>2.8193183810724227E-3</v>
      </c>
      <c r="GY95">
        <v>0.21398278516290187</v>
      </c>
      <c r="GZ95">
        <v>0.45414259988912137</v>
      </c>
      <c r="HA95">
        <v>6.8771251424849272E-2</v>
      </c>
      <c r="HB95">
        <v>2.1757910931831784E-2</v>
      </c>
      <c r="HC95">
        <v>1.5393887201719395E-2</v>
      </c>
      <c r="HD95">
        <v>0.13116533550731191</v>
      </c>
      <c r="HE95">
        <v>3.7828937112366012E-2</v>
      </c>
      <c r="HF95">
        <v>5.1176081633985307E-2</v>
      </c>
      <c r="HG95">
        <v>3.6526145698647254E-2</v>
      </c>
      <c r="HH95">
        <v>6.1752579978289063E-2</v>
      </c>
      <c r="HI95">
        <v>9.5967972484268735E-3</v>
      </c>
      <c r="HJ95">
        <v>0</v>
      </c>
      <c r="HK95">
        <v>0</v>
      </c>
      <c r="HL95">
        <v>0</v>
      </c>
      <c r="HM95">
        <v>0.29465479393532451</v>
      </c>
      <c r="HN95">
        <v>1.2377652697890997</v>
      </c>
      <c r="HO95">
        <v>0.18939483950256633</v>
      </c>
      <c r="HP95">
        <v>9.5985076710131567E-2</v>
      </c>
      <c r="HQ95">
        <v>0.54130300705652024</v>
      </c>
      <c r="HR95">
        <v>0.75802466274885616</v>
      </c>
      <c r="HS95">
        <v>0.1307868663677596</v>
      </c>
      <c r="HT95">
        <v>5.652937776940032E-2</v>
      </c>
      <c r="HU95">
        <v>1.4764747704104951E-2</v>
      </c>
      <c r="HV95">
        <v>4.395275808218262E-3</v>
      </c>
      <c r="HW95">
        <v>0</v>
      </c>
      <c r="HX95">
        <v>0</v>
      </c>
      <c r="HY95">
        <v>0</v>
      </c>
      <c r="HZ95">
        <v>0</v>
      </c>
      <c r="IA95">
        <v>2.4567135001960323E-3</v>
      </c>
      <c r="IB95">
        <v>1.4527512682488697E-2</v>
      </c>
      <c r="IC95">
        <v>2.5824325035104503E-3</v>
      </c>
      <c r="ID95">
        <v>9.791606969244567E-4</v>
      </c>
      <c r="IE95">
        <v>2.2961167315927369E-2</v>
      </c>
      <c r="IF95">
        <v>0.11361185665195547</v>
      </c>
      <c r="IG95">
        <v>3.5992448652714032E-2</v>
      </c>
      <c r="IH95">
        <v>3.8002061232158067E-2</v>
      </c>
      <c r="II95">
        <v>1.975210434325014E-2</v>
      </c>
      <c r="IJ95">
        <v>3.8413008789802902E-2</v>
      </c>
      <c r="IK95">
        <v>5.1434928164773783E-3</v>
      </c>
      <c r="IL95">
        <v>0</v>
      </c>
      <c r="IM95">
        <v>0</v>
      </c>
      <c r="IN95">
        <v>0</v>
      </c>
      <c r="IO95">
        <v>0</v>
      </c>
      <c r="IP95">
        <v>8.2283819296116015E-2</v>
      </c>
      <c r="IQ95">
        <v>8.608346062992699E-3</v>
      </c>
      <c r="IR95">
        <v>0</v>
      </c>
      <c r="IS95">
        <v>2.4986626948888604E-2</v>
      </c>
      <c r="IT95">
        <v>8.7670637254674014E-2</v>
      </c>
      <c r="IU95">
        <v>3.2109192719467334E-3</v>
      </c>
      <c r="IV95">
        <v>9.9314801416898087E-3</v>
      </c>
      <c r="IW95">
        <v>1.8593928804293979E-3</v>
      </c>
      <c r="IX95">
        <v>5.1999025453032862E-3</v>
      </c>
      <c r="IY95">
        <v>1.7291868652947157E-2</v>
      </c>
      <c r="IZ95">
        <v>0</v>
      </c>
      <c r="JA95">
        <v>0</v>
      </c>
      <c r="JB95">
        <v>4.6247367318362409E-3</v>
      </c>
      <c r="JC95">
        <v>1.106949529356965E-3</v>
      </c>
      <c r="JD95">
        <v>0</v>
      </c>
      <c r="JE95">
        <v>0</v>
      </c>
      <c r="JF95">
        <v>1.7144592249364778E-5</v>
      </c>
      <c r="JG95">
        <v>4.2411667281570991E-3</v>
      </c>
      <c r="JH95">
        <v>1.4468010018567236E-2</v>
      </c>
      <c r="JI95">
        <v>0</v>
      </c>
      <c r="JJ95">
        <v>0</v>
      </c>
      <c r="JK95">
        <v>0</v>
      </c>
      <c r="JL95">
        <v>1.5013209220656297E-2</v>
      </c>
      <c r="JM95">
        <v>5.656623811656248E-2</v>
      </c>
      <c r="JN95">
        <v>0.16298165630322842</v>
      </c>
      <c r="JO95" s="7">
        <v>0</v>
      </c>
      <c r="JP95">
        <v>0</v>
      </c>
      <c r="JQ95">
        <v>0</v>
      </c>
      <c r="JR95">
        <v>0</v>
      </c>
      <c r="JS95">
        <v>1</v>
      </c>
      <c r="JT95">
        <v>0</v>
      </c>
      <c r="JU95">
        <v>0</v>
      </c>
      <c r="JV95" s="4">
        <v>1</v>
      </c>
    </row>
    <row r="96" spans="1:282" x14ac:dyDescent="0.25">
      <c r="A96" s="10" t="s">
        <v>143</v>
      </c>
      <c r="B96" s="7">
        <v>7</v>
      </c>
      <c r="C96" t="s">
        <v>57</v>
      </c>
      <c r="D96" s="4">
        <v>18</v>
      </c>
      <c r="E96">
        <v>0</v>
      </c>
      <c r="F96">
        <v>0</v>
      </c>
      <c r="G96">
        <v>0.30446381400532596</v>
      </c>
      <c r="H96">
        <v>16.741555204664895</v>
      </c>
      <c r="I96">
        <v>0</v>
      </c>
      <c r="J96">
        <v>0.13270980627325385</v>
      </c>
      <c r="K96">
        <v>0</v>
      </c>
      <c r="L96">
        <v>1.9015502786838466E-2</v>
      </c>
      <c r="M96">
        <v>0</v>
      </c>
      <c r="N96">
        <v>0</v>
      </c>
      <c r="O96">
        <v>0</v>
      </c>
      <c r="P96">
        <v>2.8360624608906813</v>
      </c>
      <c r="Q96">
        <v>0</v>
      </c>
      <c r="R96">
        <v>13.579537533239719</v>
      </c>
      <c r="S96">
        <v>1.7199942791051126</v>
      </c>
      <c r="T96">
        <v>12.507720436994589</v>
      </c>
      <c r="U96">
        <v>9.3491171192897351</v>
      </c>
      <c r="V96">
        <v>45.198440892174141</v>
      </c>
      <c r="W96">
        <v>4.2307129126447593</v>
      </c>
      <c r="X96">
        <v>0</v>
      </c>
      <c r="Y96">
        <v>3.4031582686654738E-2</v>
      </c>
      <c r="Z96">
        <v>0</v>
      </c>
      <c r="AA96">
        <v>0</v>
      </c>
      <c r="AB96">
        <v>0</v>
      </c>
      <c r="AC96">
        <v>0.30801801826942948</v>
      </c>
      <c r="AD96">
        <v>5.9336693872787603</v>
      </c>
      <c r="AE96">
        <v>0.60657934997146867</v>
      </c>
      <c r="AF96">
        <v>5.904913329219899</v>
      </c>
      <c r="AG96">
        <v>0</v>
      </c>
      <c r="AH96">
        <v>0</v>
      </c>
      <c r="AI96">
        <v>1.784736538767028</v>
      </c>
      <c r="AJ96">
        <v>2.9335563841284875</v>
      </c>
      <c r="AK96">
        <v>0.28045914682608947</v>
      </c>
      <c r="AL96">
        <v>0.48461074621636868</v>
      </c>
      <c r="AM96">
        <v>9.9132097435585038</v>
      </c>
      <c r="AN96">
        <v>100</v>
      </c>
      <c r="AO96">
        <v>3.5903196558501147</v>
      </c>
      <c r="AP96">
        <v>1.1771749462589127</v>
      </c>
      <c r="AQ96">
        <v>1.386969763377093</v>
      </c>
      <c r="AR96">
        <v>10.253048053807612</v>
      </c>
      <c r="AS96">
        <v>1.0760438821209808</v>
      </c>
      <c r="AT96">
        <v>3.8309216149865599</v>
      </c>
      <c r="AU96">
        <v>2.0214246424311271</v>
      </c>
      <c r="AV96">
        <v>3.9967084501754027</v>
      </c>
      <c r="AW96">
        <v>0.67476678110997568</v>
      </c>
      <c r="AX96">
        <v>2.8840803362817478</v>
      </c>
      <c r="AY96">
        <v>0.66603704268844222</v>
      </c>
      <c r="AZ96">
        <v>1.4118266231041303</v>
      </c>
      <c r="BA96">
        <v>0</v>
      </c>
      <c r="BB96">
        <v>0.77088507652354199</v>
      </c>
      <c r="BC96">
        <v>0.34284349177173151</v>
      </c>
      <c r="BD96">
        <v>0</v>
      </c>
      <c r="BE96">
        <v>1.1338932339085468</v>
      </c>
      <c r="BF96">
        <v>6.4579600950010185</v>
      </c>
      <c r="BG96">
        <v>0.81713753318105364</v>
      </c>
      <c r="BH96">
        <v>2.0015732628195848</v>
      </c>
      <c r="BI96">
        <v>0.84679727008664252</v>
      </c>
      <c r="BJ96">
        <v>0.86261558514595416</v>
      </c>
      <c r="BK96">
        <v>1.8894618024887333</v>
      </c>
      <c r="BL96">
        <v>8.4291583470289595</v>
      </c>
      <c r="BM96">
        <v>0</v>
      </c>
      <c r="BN96">
        <v>0</v>
      </c>
      <c r="BO96">
        <v>1.9234462913754407</v>
      </c>
      <c r="BP96">
        <v>11.257616950782721</v>
      </c>
      <c r="BQ96">
        <v>7.0265730123766552</v>
      </c>
      <c r="BR96">
        <v>22.964129831421854</v>
      </c>
      <c r="BS96">
        <v>3.8577525488010989</v>
      </c>
      <c r="BT96">
        <v>7.592812847253569</v>
      </c>
      <c r="BU96">
        <v>0.50297131611120249</v>
      </c>
      <c r="BV96">
        <v>0.22343260237275386</v>
      </c>
      <c r="BW96">
        <v>0.53560651997365771</v>
      </c>
      <c r="BX96">
        <v>1.8269532972277092</v>
      </c>
      <c r="BY96">
        <v>1.0650130077747855</v>
      </c>
      <c r="BZ96">
        <v>3.3043888662334644</v>
      </c>
      <c r="CA96">
        <v>1.7695519473282038</v>
      </c>
      <c r="CB96">
        <v>3.7522825739730212</v>
      </c>
      <c r="CC96">
        <v>0.61566912122195927</v>
      </c>
      <c r="CD96">
        <v>0.84097298552005728</v>
      </c>
      <c r="CE96">
        <v>0.28623834011735033</v>
      </c>
      <c r="CF96">
        <v>0.74095429233357335</v>
      </c>
      <c r="CG96">
        <v>4.941403136195559</v>
      </c>
      <c r="CH96">
        <v>18.756306512791014</v>
      </c>
      <c r="CI96">
        <v>1.1537514609186876</v>
      </c>
      <c r="CJ96">
        <v>0.20459675460578347</v>
      </c>
      <c r="CK96">
        <v>7.5284945231821485E-2</v>
      </c>
      <c r="CL96">
        <v>0.16873109799457903</v>
      </c>
      <c r="CM96">
        <v>0.68730210043447104</v>
      </c>
      <c r="CN96">
        <v>2.4493661552923789</v>
      </c>
      <c r="CO96">
        <v>0.42092435946248857</v>
      </c>
      <c r="CP96">
        <v>0.96799735955118305</v>
      </c>
      <c r="CQ96">
        <v>0.12604453654100664</v>
      </c>
      <c r="CR96">
        <v>0.26302520036564497</v>
      </c>
      <c r="CS96">
        <v>1.2683697426507032E-2</v>
      </c>
      <c r="CT96">
        <v>0.12208265543932333</v>
      </c>
      <c r="CU96">
        <v>0.25371971366047974</v>
      </c>
      <c r="CV96">
        <v>0.40786009027473519</v>
      </c>
      <c r="CW96">
        <v>8.2934817544742953E-2</v>
      </c>
      <c r="CX96">
        <v>0.16080309389476205</v>
      </c>
      <c r="CY96">
        <v>1.0382605016067801</v>
      </c>
      <c r="CZ96">
        <v>2.8493993252183296</v>
      </c>
      <c r="DA96">
        <v>0.67774550626511709</v>
      </c>
      <c r="DB96">
        <v>1.5634995143859536</v>
      </c>
      <c r="DC96">
        <v>0.21788135438054484</v>
      </c>
      <c r="DD96">
        <v>0.26990611929187153</v>
      </c>
      <c r="DE96">
        <v>1.1552742826269815</v>
      </c>
      <c r="DF96">
        <v>3.3070131087022774</v>
      </c>
      <c r="DG96">
        <v>0.3939552223393577</v>
      </c>
      <c r="DH96">
        <v>0.24074953823473666</v>
      </c>
      <c r="DI96">
        <v>0.29196212454531523</v>
      </c>
      <c r="DJ96">
        <v>0.75118786860728826</v>
      </c>
      <c r="DK96">
        <v>4.3088846311754905</v>
      </c>
      <c r="DL96">
        <v>5.3644388323119676</v>
      </c>
      <c r="DM96">
        <v>1.1281103747785437</v>
      </c>
      <c r="DN96">
        <v>1.29570865210228</v>
      </c>
      <c r="DO96">
        <v>0.73409576337057036</v>
      </c>
      <c r="DP96">
        <v>1.6737867880430044</v>
      </c>
      <c r="DQ96">
        <v>0.33765815105266345</v>
      </c>
      <c r="DR96">
        <v>0.53134737678417199</v>
      </c>
      <c r="DS96">
        <v>0</v>
      </c>
      <c r="DT96">
        <v>0</v>
      </c>
      <c r="DU96">
        <v>0</v>
      </c>
      <c r="DV96">
        <v>0</v>
      </c>
      <c r="DW96">
        <v>0.32592032617331079</v>
      </c>
      <c r="DX96">
        <v>0.86677926650520398</v>
      </c>
      <c r="DY96">
        <v>0.15110360179469209</v>
      </c>
      <c r="DZ96">
        <v>0.22030945262958737</v>
      </c>
      <c r="EA96">
        <v>0.22235730488550259</v>
      </c>
      <c r="EB96">
        <v>3.2585780688267398</v>
      </c>
      <c r="EC96">
        <v>5.7141630481399881</v>
      </c>
      <c r="ED96">
        <v>3.0935026556958003</v>
      </c>
      <c r="EE96">
        <v>0.54903670902259205</v>
      </c>
      <c r="EF96">
        <v>0.29163026604673736</v>
      </c>
      <c r="EG96">
        <v>0.71608628826418708</v>
      </c>
      <c r="EH96">
        <v>1.5901291138554281</v>
      </c>
      <c r="EI96">
        <v>0</v>
      </c>
      <c r="EJ96">
        <v>0</v>
      </c>
      <c r="EK96">
        <v>0</v>
      </c>
      <c r="EL96">
        <v>5.6039964734877538E-2</v>
      </c>
      <c r="EM96">
        <v>0</v>
      </c>
      <c r="EN96">
        <v>0</v>
      </c>
      <c r="EO96">
        <v>0</v>
      </c>
      <c r="EP96">
        <v>0.11159370758922761</v>
      </c>
      <c r="EQ96">
        <v>0.81265547886472334</v>
      </c>
      <c r="ER96">
        <v>2.26917160010658</v>
      </c>
      <c r="ES96">
        <v>0.53515316489834441</v>
      </c>
      <c r="ET96">
        <v>0.59882833705056926</v>
      </c>
      <c r="EU96">
        <v>0.7486705589287882</v>
      </c>
      <c r="EV96">
        <v>1.2100358413062251</v>
      </c>
      <c r="EW96">
        <v>0.14185867559423743</v>
      </c>
      <c r="EX96">
        <v>3.4589863628740156E-2</v>
      </c>
      <c r="EY96">
        <v>5.7007693507359916E-2</v>
      </c>
      <c r="EZ96">
        <v>0.1362902974911559</v>
      </c>
      <c r="FA96">
        <v>2.4793793643947258E-2</v>
      </c>
      <c r="FB96">
        <v>4.6309672398695524E-2</v>
      </c>
      <c r="FC96">
        <v>1.8101402451711723E-2</v>
      </c>
      <c r="FD96">
        <v>2.1747186302236928E-2</v>
      </c>
      <c r="FE96">
        <v>0.28880494866308609</v>
      </c>
      <c r="FF96">
        <v>0.3958842258807902</v>
      </c>
      <c r="FG96">
        <v>8.8461807455545396E-2</v>
      </c>
      <c r="FH96">
        <v>9.4749820038769222E-2</v>
      </c>
      <c r="FI96">
        <v>0.35686594369567731</v>
      </c>
      <c r="FJ96">
        <v>1.07707885572717</v>
      </c>
      <c r="FK96">
        <v>0.12948181336502729</v>
      </c>
      <c r="FL96">
        <v>8.1492545054728874E-3</v>
      </c>
      <c r="FM96">
        <v>0.88359430282969531</v>
      </c>
      <c r="FN96">
        <v>1.5255305995371786</v>
      </c>
      <c r="FO96">
        <v>0.20391733739022472</v>
      </c>
      <c r="FP96">
        <v>6.7336900009854206E-2</v>
      </c>
      <c r="FQ96">
        <v>0.10718079421484868</v>
      </c>
      <c r="FR96">
        <v>3.7312321974817063E-2</v>
      </c>
      <c r="FS96">
        <v>0.27766206811115307</v>
      </c>
      <c r="FT96">
        <v>0.81644045877402216</v>
      </c>
      <c r="FU96">
        <v>0.1178257946183343</v>
      </c>
      <c r="FV96">
        <v>0.33331972989191172</v>
      </c>
      <c r="FW96">
        <v>1.2056465945383263</v>
      </c>
      <c r="FX96">
        <v>1.0924571942327392</v>
      </c>
      <c r="FY96">
        <v>0.15568130238679251</v>
      </c>
      <c r="FZ96">
        <v>3.3278655977024653E-2</v>
      </c>
      <c r="GA96">
        <v>5.1817385896444999E-3</v>
      </c>
      <c r="GB96">
        <v>5.5356553104625852E-2</v>
      </c>
      <c r="GC96">
        <v>6.4201479750437777E-3</v>
      </c>
      <c r="GD96">
        <v>2.0987573223504898E-2</v>
      </c>
      <c r="GE96">
        <v>4.1734879909745802E-2</v>
      </c>
      <c r="GF96">
        <v>0.10718220542296575</v>
      </c>
      <c r="GG96">
        <v>0.13673921200669747</v>
      </c>
      <c r="GH96">
        <v>1.5301121294051638E-2</v>
      </c>
      <c r="GI96">
        <v>6.7367890367920173E-3</v>
      </c>
      <c r="GJ96">
        <v>6.2822223238752882E-3</v>
      </c>
      <c r="GK96">
        <v>0.47721573724890359</v>
      </c>
      <c r="GL96">
        <v>2.0469700245112761</v>
      </c>
      <c r="GM96">
        <v>0.27857365083822838</v>
      </c>
      <c r="GN96">
        <v>5.4305981986157666E-2</v>
      </c>
      <c r="GO96">
        <v>9.8295723428184878E-2</v>
      </c>
      <c r="GP96">
        <v>0.1420814777101401</v>
      </c>
      <c r="GQ96">
        <v>4.023916529440081E-2</v>
      </c>
      <c r="GR96">
        <v>1.9947642378892873E-2</v>
      </c>
      <c r="GS96">
        <v>7.7396948132475718E-3</v>
      </c>
      <c r="GT96">
        <v>6.2429666537152607E-3</v>
      </c>
      <c r="GU96">
        <v>4.0260404373384864E-2</v>
      </c>
      <c r="GV96">
        <v>0.1473189083992428</v>
      </c>
      <c r="GW96">
        <v>1.6253356680868952E-2</v>
      </c>
      <c r="GX96">
        <v>0</v>
      </c>
      <c r="GY96">
        <v>0.17381124233244211</v>
      </c>
      <c r="GZ96">
        <v>0.34097832845132198</v>
      </c>
      <c r="HA96">
        <v>5.0283178238768093E-2</v>
      </c>
      <c r="HB96">
        <v>2.2004090763671547E-2</v>
      </c>
      <c r="HC96">
        <v>2.4887429990014781E-2</v>
      </c>
      <c r="HD96">
        <v>0.11433867721155996</v>
      </c>
      <c r="HE96">
        <v>5.9808648620477446E-2</v>
      </c>
      <c r="HF96">
        <v>8.3775529174366536E-2</v>
      </c>
      <c r="HG96">
        <v>5.8316047096750888E-2</v>
      </c>
      <c r="HH96">
        <v>9.5890123675298797E-2</v>
      </c>
      <c r="HI96">
        <v>1.3206548659094328E-2</v>
      </c>
      <c r="HJ96">
        <v>0</v>
      </c>
      <c r="HK96">
        <v>0</v>
      </c>
      <c r="HL96">
        <v>0</v>
      </c>
      <c r="HM96">
        <v>0.25515295671050259</v>
      </c>
      <c r="HN96">
        <v>1.1909135803593827</v>
      </c>
      <c r="HO96">
        <v>0.19094202872259711</v>
      </c>
      <c r="HP96">
        <v>8.2484278848852247E-2</v>
      </c>
      <c r="HQ96">
        <v>0.406314407391763</v>
      </c>
      <c r="HR96">
        <v>0.550981637726352</v>
      </c>
      <c r="HS96">
        <v>8.1551634763869923E-2</v>
      </c>
      <c r="HT96">
        <v>3.1094452441545944E-2</v>
      </c>
      <c r="HU96">
        <v>4.2009947659463476E-3</v>
      </c>
      <c r="HV96">
        <v>6.0769494074010277E-3</v>
      </c>
      <c r="HW96">
        <v>0</v>
      </c>
      <c r="HX96">
        <v>0</v>
      </c>
      <c r="HY96">
        <v>0</v>
      </c>
      <c r="HZ96">
        <v>0</v>
      </c>
      <c r="IA96">
        <v>2.7258044064325583E-3</v>
      </c>
      <c r="IB96">
        <v>1.7866589446246604E-2</v>
      </c>
      <c r="IC96">
        <v>0</v>
      </c>
      <c r="ID96">
        <v>0</v>
      </c>
      <c r="IE96">
        <v>1.5066147900667961E-2</v>
      </c>
      <c r="IF96">
        <v>9.3900536719381381E-2</v>
      </c>
      <c r="IG96">
        <v>3.3851743720982395E-2</v>
      </c>
      <c r="IH96">
        <v>3.2151809501162261E-2</v>
      </c>
      <c r="II96">
        <v>3.0845353255342465E-2</v>
      </c>
      <c r="IJ96">
        <v>5.3188176213745816E-2</v>
      </c>
      <c r="IK96">
        <v>2.095792616617859E-2</v>
      </c>
      <c r="IL96">
        <v>0</v>
      </c>
      <c r="IM96">
        <v>0</v>
      </c>
      <c r="IN96">
        <v>0</v>
      </c>
      <c r="IO96">
        <v>0</v>
      </c>
      <c r="IP96">
        <v>7.1422121179811199E-2</v>
      </c>
      <c r="IQ96">
        <v>7.2987908309155745E-3</v>
      </c>
      <c r="IR96">
        <v>0</v>
      </c>
      <c r="IS96">
        <v>1.9845189081528023E-2</v>
      </c>
      <c r="IT96">
        <v>5.2366249545195226E-2</v>
      </c>
      <c r="IU96">
        <v>1.4117511662592622E-2</v>
      </c>
      <c r="IV96">
        <v>3.1830016218561859E-2</v>
      </c>
      <c r="IW96">
        <v>1.4225424878291256E-2</v>
      </c>
      <c r="IX96">
        <v>7.1647280752845681E-3</v>
      </c>
      <c r="IY96">
        <v>1.8443179452716885E-2</v>
      </c>
      <c r="IZ96">
        <v>0</v>
      </c>
      <c r="JA96">
        <v>0</v>
      </c>
      <c r="JB96">
        <v>0</v>
      </c>
      <c r="JC96">
        <v>4.0467549368350923E-4</v>
      </c>
      <c r="JD96">
        <v>4.472206532250847E-3</v>
      </c>
      <c r="JE96">
        <v>0</v>
      </c>
      <c r="JF96">
        <v>0</v>
      </c>
      <c r="JG96">
        <v>2.5490546459832129E-3</v>
      </c>
      <c r="JH96">
        <v>1.2871896985991282E-2</v>
      </c>
      <c r="JI96">
        <v>0</v>
      </c>
      <c r="JJ96">
        <v>0</v>
      </c>
      <c r="JK96">
        <v>3.289814672239693E-3</v>
      </c>
      <c r="JL96">
        <v>1.679934964174291E-2</v>
      </c>
      <c r="JM96">
        <v>0.11873261521356976</v>
      </c>
      <c r="JN96">
        <v>0.30054109590773292</v>
      </c>
      <c r="JO96" s="7">
        <v>0</v>
      </c>
      <c r="JP96">
        <v>0</v>
      </c>
      <c r="JQ96">
        <v>0</v>
      </c>
      <c r="JR96">
        <v>0</v>
      </c>
      <c r="JS96">
        <v>1</v>
      </c>
      <c r="JT96">
        <v>0</v>
      </c>
      <c r="JU96">
        <v>0</v>
      </c>
      <c r="JV96" s="4">
        <v>1</v>
      </c>
    </row>
    <row r="97" spans="1:282" x14ac:dyDescent="0.25">
      <c r="A97" s="10" t="s">
        <v>144</v>
      </c>
      <c r="B97" s="7">
        <v>7</v>
      </c>
      <c r="C97" t="s">
        <v>57</v>
      </c>
      <c r="D97" s="4">
        <v>18</v>
      </c>
      <c r="E97">
        <v>0</v>
      </c>
      <c r="F97">
        <v>0</v>
      </c>
      <c r="G97">
        <v>0.52609754967433975</v>
      </c>
      <c r="H97">
        <v>3.9124949682081978</v>
      </c>
      <c r="I97">
        <v>0</v>
      </c>
      <c r="J97">
        <v>4.2809704627795785E-2</v>
      </c>
      <c r="K97">
        <v>8.1026473132625992E-3</v>
      </c>
      <c r="L97">
        <v>3.5021243527106991E-2</v>
      </c>
      <c r="M97">
        <v>8.2414362930777876E-2</v>
      </c>
      <c r="N97">
        <v>0.34035224690814825</v>
      </c>
      <c r="O97">
        <v>0.9730713481957578</v>
      </c>
      <c r="P97">
        <v>5.0547164116078154</v>
      </c>
      <c r="Q97">
        <v>3.2752005817529972</v>
      </c>
      <c r="R97">
        <v>17.903878716979829</v>
      </c>
      <c r="S97">
        <v>8.6266876798569356</v>
      </c>
      <c r="T97">
        <v>22.588180992306128</v>
      </c>
      <c r="U97">
        <v>21.213228644088225</v>
      </c>
      <c r="V97">
        <v>79.14809447713445</v>
      </c>
      <c r="W97">
        <v>7.5044280256436542</v>
      </c>
      <c r="X97">
        <v>0.38104182557818095</v>
      </c>
      <c r="Y97">
        <v>7.162448927715695E-2</v>
      </c>
      <c r="Z97">
        <v>0</v>
      </c>
      <c r="AA97">
        <v>0</v>
      </c>
      <c r="AB97">
        <v>0</v>
      </c>
      <c r="AC97">
        <v>3.2697867428126197</v>
      </c>
      <c r="AD97">
        <v>10.271399900675718</v>
      </c>
      <c r="AE97">
        <v>3.4719439773697225</v>
      </c>
      <c r="AF97">
        <v>10.093345059824607</v>
      </c>
      <c r="AG97">
        <v>0</v>
      </c>
      <c r="AH97">
        <v>0</v>
      </c>
      <c r="AI97">
        <v>3.681893544665654</v>
      </c>
      <c r="AJ97">
        <v>2.8807800990006704</v>
      </c>
      <c r="AK97">
        <v>1.1234739147126911</v>
      </c>
      <c r="AL97">
        <v>0.97940839664718626</v>
      </c>
      <c r="AM97">
        <v>32.856787360663979</v>
      </c>
      <c r="AN97">
        <v>100</v>
      </c>
      <c r="AO97">
        <v>4.6259104616091449</v>
      </c>
      <c r="AP97">
        <v>2.9353755854217534</v>
      </c>
      <c r="AQ97">
        <v>7.5225756485897497</v>
      </c>
      <c r="AR97">
        <v>19.371188521303409</v>
      </c>
      <c r="AS97">
        <v>3.9897171806598495</v>
      </c>
      <c r="AT97">
        <v>8.9548703873470856</v>
      </c>
      <c r="AU97">
        <v>3.8178106604161988</v>
      </c>
      <c r="AV97">
        <v>6.8472462007399928</v>
      </c>
      <c r="AW97">
        <v>2.9436874691485837</v>
      </c>
      <c r="AX97">
        <v>7.5143621144420791</v>
      </c>
      <c r="AY97">
        <v>0.28542834970065312</v>
      </c>
      <c r="AZ97">
        <v>0</v>
      </c>
      <c r="BA97">
        <v>0</v>
      </c>
      <c r="BB97">
        <v>0</v>
      </c>
      <c r="BC97">
        <v>0.69678313911607981</v>
      </c>
      <c r="BD97">
        <v>1.4000597381539961</v>
      </c>
      <c r="BE97">
        <v>4.2167934927692796</v>
      </c>
      <c r="BF97">
        <v>11.792879957931033</v>
      </c>
      <c r="BG97">
        <v>2.2783986057597545</v>
      </c>
      <c r="BH97">
        <v>4.9019297962638664</v>
      </c>
      <c r="BI97">
        <v>2.0254037895126222</v>
      </c>
      <c r="BJ97">
        <v>1.4235224470826338</v>
      </c>
      <c r="BK97">
        <v>3.2286253443227362</v>
      </c>
      <c r="BL97">
        <v>8.3803121946814212</v>
      </c>
      <c r="BM97">
        <v>0</v>
      </c>
      <c r="BN97">
        <v>0</v>
      </c>
      <c r="BO97">
        <v>14.632082501767549</v>
      </c>
      <c r="BP97">
        <v>52.343086567924892</v>
      </c>
      <c r="BQ97">
        <v>10.151428803113744</v>
      </c>
      <c r="BR97">
        <v>20.46756408170004</v>
      </c>
      <c r="BS97">
        <v>8.8296383193825214</v>
      </c>
      <c r="BT97">
        <v>16.955683400534657</v>
      </c>
      <c r="BU97">
        <v>1.0599100170290578</v>
      </c>
      <c r="BV97">
        <v>0.35404958022336985</v>
      </c>
      <c r="BW97">
        <v>0.94542610224288426</v>
      </c>
      <c r="BX97">
        <v>2.7334633314651589</v>
      </c>
      <c r="BY97">
        <v>1.6812998617567159</v>
      </c>
      <c r="BZ97">
        <v>4.2201536023829149</v>
      </c>
      <c r="CA97">
        <v>0</v>
      </c>
      <c r="CB97">
        <v>0</v>
      </c>
      <c r="CC97">
        <v>0.73034332255808876</v>
      </c>
      <c r="CD97">
        <v>1.5564135126349843</v>
      </c>
      <c r="CE97">
        <v>1.067222692945095</v>
      </c>
      <c r="CF97">
        <v>2.5387640538677969</v>
      </c>
      <c r="CG97">
        <v>29.355860731716032</v>
      </c>
      <c r="CH97">
        <v>102.96856769316861</v>
      </c>
      <c r="CI97">
        <v>6.2795141742015987</v>
      </c>
      <c r="CJ97">
        <v>0.85991852590596374</v>
      </c>
      <c r="CK97">
        <v>9.380920927486408E-2</v>
      </c>
      <c r="CL97">
        <v>0.19504651639244386</v>
      </c>
      <c r="CM97">
        <v>2.6154169795173674</v>
      </c>
      <c r="CN97">
        <v>9.094930321680792</v>
      </c>
      <c r="CO97">
        <v>1.5580984130902857</v>
      </c>
      <c r="CP97">
        <v>3.4585590079025743</v>
      </c>
      <c r="CQ97">
        <v>0</v>
      </c>
      <c r="CR97">
        <v>0.32257897199492247</v>
      </c>
      <c r="CS97">
        <v>0.15801042835444135</v>
      </c>
      <c r="CT97">
        <v>0.49338320771948763</v>
      </c>
      <c r="CU97">
        <v>0.75511384323898945</v>
      </c>
      <c r="CV97">
        <v>1.2239420085421751</v>
      </c>
      <c r="CW97">
        <v>0.50659973054625806</v>
      </c>
      <c r="CX97">
        <v>0.91227192146219416</v>
      </c>
      <c r="CY97">
        <v>6.824340762602441</v>
      </c>
      <c r="CZ97">
        <v>23.928421079490665</v>
      </c>
      <c r="DA97">
        <v>3.8197021906546085</v>
      </c>
      <c r="DB97">
        <v>7.0520423003279795</v>
      </c>
      <c r="DC97">
        <v>0.90097667795099778</v>
      </c>
      <c r="DD97">
        <v>1.0187266157558523</v>
      </c>
      <c r="DE97">
        <v>3.0698792457385213</v>
      </c>
      <c r="DF97">
        <v>9.0579189808626808</v>
      </c>
      <c r="DG97">
        <v>1.0930756388099756</v>
      </c>
      <c r="DH97">
        <v>0.90924942800050235</v>
      </c>
      <c r="DI97">
        <v>0.93885744388084535</v>
      </c>
      <c r="DJ97">
        <v>2.0476688592822208</v>
      </c>
      <c r="DK97">
        <v>0</v>
      </c>
      <c r="DL97">
        <v>0</v>
      </c>
      <c r="DM97">
        <v>0.25239157854485283</v>
      </c>
      <c r="DN97">
        <v>2.8957050123216996</v>
      </c>
      <c r="DO97">
        <v>1.4242388008833451</v>
      </c>
      <c r="DP97">
        <v>3.0047403728304083</v>
      </c>
      <c r="DQ97">
        <v>1.1927169709152701</v>
      </c>
      <c r="DR97">
        <v>2.4077501808755564</v>
      </c>
      <c r="DS97">
        <v>0</v>
      </c>
      <c r="DT97">
        <v>0</v>
      </c>
      <c r="DU97">
        <v>0</v>
      </c>
      <c r="DV97">
        <v>0.16425301313496649</v>
      </c>
      <c r="DW97">
        <v>1.8014643404298611</v>
      </c>
      <c r="DX97">
        <v>5.4104243915340815</v>
      </c>
      <c r="DY97">
        <v>0.80295813105396896</v>
      </c>
      <c r="DZ97">
        <v>1.0880352137710954</v>
      </c>
      <c r="EA97">
        <v>0.46771163923386122</v>
      </c>
      <c r="EB97">
        <v>0.40955798824433609</v>
      </c>
      <c r="EC97">
        <v>0</v>
      </c>
      <c r="ED97">
        <v>1.52136103650731</v>
      </c>
      <c r="EE97">
        <v>0.6071628271249595</v>
      </c>
      <c r="EF97">
        <v>1.2248197219470973</v>
      </c>
      <c r="EG97">
        <v>2.7090043888612807</v>
      </c>
      <c r="EH97">
        <v>6.5388990239090869</v>
      </c>
      <c r="EI97">
        <v>0.60519185052018432</v>
      </c>
      <c r="EJ97">
        <v>0</v>
      </c>
      <c r="EK97">
        <v>0</v>
      </c>
      <c r="EL97">
        <v>0.3776561613127622</v>
      </c>
      <c r="EM97">
        <v>0</v>
      </c>
      <c r="EN97">
        <v>6.4996159679518009E-2</v>
      </c>
      <c r="EO97">
        <v>0.16913211101287165</v>
      </c>
      <c r="EP97">
        <v>0.4109355127866387</v>
      </c>
      <c r="EQ97">
        <v>0.92663211066491447</v>
      </c>
      <c r="ER97">
        <v>2.442625900726084</v>
      </c>
      <c r="ES97">
        <v>1.9872834170493772</v>
      </c>
      <c r="ET97">
        <v>3.582712632949105</v>
      </c>
      <c r="EU97">
        <v>1.7644459931051084</v>
      </c>
      <c r="EV97">
        <v>3.2380099682983481</v>
      </c>
      <c r="EW97">
        <v>0.36264684469180031</v>
      </c>
      <c r="EX97">
        <v>0.16362320883171036</v>
      </c>
      <c r="EY97">
        <v>0.32968093578338786</v>
      </c>
      <c r="EZ97">
        <v>0.94463060485427386</v>
      </c>
      <c r="FA97">
        <v>0.15730004864358332</v>
      </c>
      <c r="FB97">
        <v>0.19280160697722168</v>
      </c>
      <c r="FC97">
        <v>8.2594985150493072E-2</v>
      </c>
      <c r="FD97">
        <v>9.8539761563139969E-2</v>
      </c>
      <c r="FE97">
        <v>0.14067236749560497</v>
      </c>
      <c r="FF97">
        <v>0.21703465123895518</v>
      </c>
      <c r="FG97">
        <v>0.16423346099107675</v>
      </c>
      <c r="FH97">
        <v>0.28288547337431824</v>
      </c>
      <c r="FI97">
        <v>0.80282730490874166</v>
      </c>
      <c r="FJ97">
        <v>2.3760341034198156</v>
      </c>
      <c r="FK97">
        <v>0.31386584317960775</v>
      </c>
      <c r="FL97">
        <v>0.12403472380872246</v>
      </c>
      <c r="FM97">
        <v>2.0738969459012342</v>
      </c>
      <c r="FN97">
        <v>3.7405692656741718</v>
      </c>
      <c r="FO97">
        <v>0.57449065745377459</v>
      </c>
      <c r="FP97">
        <v>0.20398569627049354</v>
      </c>
      <c r="FQ97">
        <v>0.37447220728292185</v>
      </c>
      <c r="FR97">
        <v>9.2564125865786356E-2</v>
      </c>
      <c r="FS97">
        <v>0.44065205679599811</v>
      </c>
      <c r="FT97">
        <v>1.4858153446291309</v>
      </c>
      <c r="FU97">
        <v>0.27819360494455558</v>
      </c>
      <c r="FV97">
        <v>0.77725357913756987</v>
      </c>
      <c r="FW97">
        <v>1.7608975403729454</v>
      </c>
      <c r="FX97">
        <v>1.5653729980515572</v>
      </c>
      <c r="FY97">
        <v>0.26093989379976856</v>
      </c>
      <c r="FZ97">
        <v>0.13748033258371006</v>
      </c>
      <c r="GA97">
        <v>0.11702118531467767</v>
      </c>
      <c r="GB97">
        <v>0.33926237791037739</v>
      </c>
      <c r="GC97">
        <v>4.8601372391031204E-2</v>
      </c>
      <c r="GD97">
        <v>3.8063077492921656E-2</v>
      </c>
      <c r="GE97">
        <v>1.6377393734022291E-2</v>
      </c>
      <c r="GF97">
        <v>0.13100866258844265</v>
      </c>
      <c r="GG97">
        <v>0.15208468579106138</v>
      </c>
      <c r="GH97">
        <v>3.1767678710978353E-2</v>
      </c>
      <c r="GI97">
        <v>3.0617987822338707E-2</v>
      </c>
      <c r="GJ97">
        <v>7.5776064761116091E-2</v>
      </c>
      <c r="GK97">
        <v>1.5184892189392867</v>
      </c>
      <c r="GL97">
        <v>6.1573885116913605</v>
      </c>
      <c r="GM97">
        <v>0.89997914047451566</v>
      </c>
      <c r="GN97">
        <v>0.2821396670408497</v>
      </c>
      <c r="GO97">
        <v>0.74179655298476477</v>
      </c>
      <c r="GP97">
        <v>0.82546237313416038</v>
      </c>
      <c r="GQ97">
        <v>0.17030910693607634</v>
      </c>
      <c r="GR97">
        <v>5.2859530602964534E-2</v>
      </c>
      <c r="GS97">
        <v>1.9633337960178941E-2</v>
      </c>
      <c r="GT97">
        <v>9.4732929056196378E-3</v>
      </c>
      <c r="GU97">
        <v>0.14131144703425375</v>
      </c>
      <c r="GV97">
        <v>0.68953393400646024</v>
      </c>
      <c r="GW97">
        <v>0.11209268861279569</v>
      </c>
      <c r="GX97">
        <v>4.8562054708482238E-2</v>
      </c>
      <c r="GY97">
        <v>0.47865888378083193</v>
      </c>
      <c r="GZ97">
        <v>0.98905165971779541</v>
      </c>
      <c r="HA97">
        <v>0.17048277400392428</v>
      </c>
      <c r="HB97">
        <v>0.14067790454259516</v>
      </c>
      <c r="HC97">
        <v>0.27647851061722056</v>
      </c>
      <c r="HD97">
        <v>1.2712213592454631</v>
      </c>
      <c r="HE97">
        <v>0.24317344334738272</v>
      </c>
      <c r="HF97">
        <v>0.14916653153901133</v>
      </c>
      <c r="HG97">
        <v>7.3149776829304514E-2</v>
      </c>
      <c r="HH97">
        <v>0.10980310829655285</v>
      </c>
      <c r="HI97">
        <v>1.4541442822339495E-2</v>
      </c>
      <c r="HJ97">
        <v>0</v>
      </c>
      <c r="HK97">
        <v>2.0581477982135929E-2</v>
      </c>
      <c r="HL97">
        <v>3.9036158778015154E-2</v>
      </c>
      <c r="HM97">
        <v>1.0997647673298276</v>
      </c>
      <c r="HN97">
        <v>5.9198924068503489</v>
      </c>
      <c r="HO97">
        <v>0.93393615056129742</v>
      </c>
      <c r="HP97">
        <v>0.29926258666774413</v>
      </c>
      <c r="HQ97">
        <v>1.0997541083115268</v>
      </c>
      <c r="HR97">
        <v>1.4713859755206886</v>
      </c>
      <c r="HS97">
        <v>0.26557096879749864</v>
      </c>
      <c r="HT97">
        <v>0.11349799472893332</v>
      </c>
      <c r="HU97">
        <v>2.137560259642458E-2</v>
      </c>
      <c r="HV97">
        <v>1.7458275466765108E-2</v>
      </c>
      <c r="HW97">
        <v>0</v>
      </c>
      <c r="HX97">
        <v>0</v>
      </c>
      <c r="HY97">
        <v>0</v>
      </c>
      <c r="HZ97">
        <v>2.3000511536152426E-2</v>
      </c>
      <c r="IA97">
        <v>3.1705374389237768E-2</v>
      </c>
      <c r="IB97">
        <v>0.14354716218508806</v>
      </c>
      <c r="IC97">
        <v>4.0073712674284841E-2</v>
      </c>
      <c r="ID97">
        <v>1.342444237756304E-2</v>
      </c>
      <c r="IE97">
        <v>0.19237360922466462</v>
      </c>
      <c r="IF97">
        <v>1.3037274421180067</v>
      </c>
      <c r="IG97">
        <v>0.27598116074430823</v>
      </c>
      <c r="IH97">
        <v>0.27045306661037255</v>
      </c>
      <c r="II97">
        <v>0.18167887076778289</v>
      </c>
      <c r="IJ97">
        <v>0.30336029876109094</v>
      </c>
      <c r="IK97">
        <v>0.11352411407726526</v>
      </c>
      <c r="IL97">
        <v>1.6974316908718312E-2</v>
      </c>
      <c r="IM97">
        <v>7.094718873610361E-3</v>
      </c>
      <c r="IN97">
        <v>1.1177456399093275E-2</v>
      </c>
      <c r="IO97">
        <v>6.6644757915472877E-2</v>
      </c>
      <c r="IP97">
        <v>0.77078406985940406</v>
      </c>
      <c r="IQ97">
        <v>0.12785670335305566</v>
      </c>
      <c r="IR97">
        <v>1.1828834918388403E-2</v>
      </c>
      <c r="IS97">
        <v>6.1250202334327875E-2</v>
      </c>
      <c r="IT97">
        <v>0.18547000852655884</v>
      </c>
      <c r="IU97">
        <v>3.6951204970418268E-2</v>
      </c>
      <c r="IV97">
        <v>1.2122937399918604E-2</v>
      </c>
      <c r="IW97">
        <v>1.8215595778439155E-2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5.7396826138053782E-2</v>
      </c>
      <c r="JE97">
        <v>5.8583649134102082E-3</v>
      </c>
      <c r="JF97">
        <v>3.9212601898137075E-3</v>
      </c>
      <c r="JG97">
        <v>1.3605371275264422E-2</v>
      </c>
      <c r="JH97">
        <v>0.18651229558900945</v>
      </c>
      <c r="JI97">
        <v>3.5337233333204647E-2</v>
      </c>
      <c r="JJ97">
        <v>0</v>
      </c>
      <c r="JK97">
        <v>9.8890634439419197E-3</v>
      </c>
      <c r="JL97">
        <v>5.4015477121284156E-2</v>
      </c>
      <c r="JM97">
        <v>9.1327726870994122E-2</v>
      </c>
      <c r="JN97">
        <v>0.2186177173434499</v>
      </c>
      <c r="JO97" s="7">
        <v>0</v>
      </c>
      <c r="JP97">
        <v>0</v>
      </c>
      <c r="JQ97">
        <v>0</v>
      </c>
      <c r="JR97">
        <v>0</v>
      </c>
      <c r="JS97">
        <v>1</v>
      </c>
      <c r="JT97">
        <v>0</v>
      </c>
      <c r="JU97">
        <v>0</v>
      </c>
      <c r="JV97" s="4">
        <v>1</v>
      </c>
    </row>
    <row r="98" spans="1:282" x14ac:dyDescent="0.25">
      <c r="A98" s="10" t="s">
        <v>145</v>
      </c>
      <c r="B98" s="7">
        <v>7</v>
      </c>
      <c r="C98" t="s">
        <v>57</v>
      </c>
      <c r="D98" s="4">
        <v>18</v>
      </c>
      <c r="E98">
        <v>0</v>
      </c>
      <c r="F98">
        <v>0</v>
      </c>
      <c r="G98">
        <v>0.26093729931916571</v>
      </c>
      <c r="H98">
        <v>2.9402352685226245</v>
      </c>
      <c r="I98">
        <v>0</v>
      </c>
      <c r="J98">
        <v>4.2101640700024395E-2</v>
      </c>
      <c r="K98">
        <v>4.5119537459276096E-3</v>
      </c>
      <c r="L98">
        <v>5.5600137417874694E-2</v>
      </c>
      <c r="M98">
        <v>0.15381534204415381</v>
      </c>
      <c r="N98">
        <v>0.81360390806154648</v>
      </c>
      <c r="O98">
        <v>1.4500081817753248</v>
      </c>
      <c r="P98">
        <v>8.0052816825265865</v>
      </c>
      <c r="Q98">
        <v>6.4454072804273483</v>
      </c>
      <c r="R98">
        <v>36.647334580511519</v>
      </c>
      <c r="S98">
        <v>11.026177033775788</v>
      </c>
      <c r="T98">
        <v>28.60007136581336</v>
      </c>
      <c r="U98">
        <v>22.647451760744996</v>
      </c>
      <c r="V98">
        <v>119.88183638504782</v>
      </c>
      <c r="W98">
        <v>10.983210141034464</v>
      </c>
      <c r="X98">
        <v>0.67165525867912002</v>
      </c>
      <c r="Y98">
        <v>0.13786360362051397</v>
      </c>
      <c r="Z98">
        <v>0</v>
      </c>
      <c r="AA98">
        <v>0</v>
      </c>
      <c r="AB98">
        <v>0</v>
      </c>
      <c r="AC98">
        <v>4.9962188317180445</v>
      </c>
      <c r="AD98">
        <v>16.206852814910096</v>
      </c>
      <c r="AE98">
        <v>5.4580069274962648</v>
      </c>
      <c r="AF98">
        <v>16.002606730930609</v>
      </c>
      <c r="AG98">
        <v>0</v>
      </c>
      <c r="AH98">
        <v>0</v>
      </c>
      <c r="AI98">
        <v>6.4240635764840128</v>
      </c>
      <c r="AJ98">
        <v>6.8688124808579802</v>
      </c>
      <c r="AK98">
        <v>1.4053991510477772</v>
      </c>
      <c r="AL98">
        <v>0.74265621174320806</v>
      </c>
      <c r="AM98">
        <v>27.731396253162053</v>
      </c>
      <c r="AN98">
        <v>100</v>
      </c>
      <c r="AO98">
        <v>4.9763494063860652</v>
      </c>
      <c r="AP98">
        <v>4.529629986919991</v>
      </c>
      <c r="AQ98">
        <v>11.940949209357363</v>
      </c>
      <c r="AR98">
        <v>31.9944229235447</v>
      </c>
      <c r="AS98">
        <v>6.6183935214093497</v>
      </c>
      <c r="AT98">
        <v>14.617067902103694</v>
      </c>
      <c r="AU98">
        <v>6.2646237598836372</v>
      </c>
      <c r="AV98">
        <v>11.523640431267337</v>
      </c>
      <c r="AW98">
        <v>4.9810116310581742</v>
      </c>
      <c r="AX98">
        <v>13.027368651623176</v>
      </c>
      <c r="AY98">
        <v>0.64285541316157713</v>
      </c>
      <c r="AZ98">
        <v>0</v>
      </c>
      <c r="BA98">
        <v>0</v>
      </c>
      <c r="BB98">
        <v>0</v>
      </c>
      <c r="BC98">
        <v>1.2593081533047221</v>
      </c>
      <c r="BD98">
        <v>2.7028990642075579</v>
      </c>
      <c r="BE98">
        <v>6.4256821309255754</v>
      </c>
      <c r="BF98">
        <v>18.357967535373113</v>
      </c>
      <c r="BG98">
        <v>3.6642127715712318</v>
      </c>
      <c r="BH98">
        <v>7.9384662761718134</v>
      </c>
      <c r="BI98">
        <v>3.3341172681348263</v>
      </c>
      <c r="BJ98">
        <v>2.1507474465135696</v>
      </c>
      <c r="BK98">
        <v>5.3594726969861028</v>
      </c>
      <c r="BL98">
        <v>14.051659480854171</v>
      </c>
      <c r="BM98">
        <v>0</v>
      </c>
      <c r="BN98">
        <v>0</v>
      </c>
      <c r="BO98">
        <v>25.807703295090256</v>
      </c>
      <c r="BP98">
        <v>91.740805581516426</v>
      </c>
      <c r="BQ98">
        <v>17.365929472997731</v>
      </c>
      <c r="BR98">
        <v>35.568261287402208</v>
      </c>
      <c r="BS98">
        <v>15.044344697242728</v>
      </c>
      <c r="BT98">
        <v>29.831118284894952</v>
      </c>
      <c r="BU98">
        <v>1.9631698700023341</v>
      </c>
      <c r="BV98">
        <v>0.81051516279830271</v>
      </c>
      <c r="BW98">
        <v>1.920674829521106</v>
      </c>
      <c r="BX98">
        <v>4.7755080379573158</v>
      </c>
      <c r="BY98">
        <v>2.5163397111351813</v>
      </c>
      <c r="BZ98">
        <v>5.9876316749761171</v>
      </c>
      <c r="CA98">
        <v>0</v>
      </c>
      <c r="CB98">
        <v>0</v>
      </c>
      <c r="CC98">
        <v>1.2809075729979194</v>
      </c>
      <c r="CD98">
        <v>2.6907237933958656</v>
      </c>
      <c r="CE98">
        <v>1.6888496970959781</v>
      </c>
      <c r="CF98">
        <v>3.9406146069805348</v>
      </c>
      <c r="CG98">
        <v>43.924843729415699</v>
      </c>
      <c r="CH98">
        <v>158.6179162430349</v>
      </c>
      <c r="CI98">
        <v>9.7700489696518034</v>
      </c>
      <c r="CJ98">
        <v>1.4704960424522642</v>
      </c>
      <c r="CK98">
        <v>0.2010603960527852</v>
      </c>
      <c r="CL98">
        <v>0.52209144656178086</v>
      </c>
      <c r="CM98">
        <v>4.3337554117809018</v>
      </c>
      <c r="CN98">
        <v>14.894807954408622</v>
      </c>
      <c r="CO98">
        <v>2.721424589806023</v>
      </c>
      <c r="CP98">
        <v>5.4475172060967108</v>
      </c>
      <c r="CQ98">
        <v>0</v>
      </c>
      <c r="CR98">
        <v>0.61572489750083725</v>
      </c>
      <c r="CS98">
        <v>0.30394723909515148</v>
      </c>
      <c r="CT98">
        <v>0.6018571513788108</v>
      </c>
      <c r="CU98">
        <v>1.1059671394999713</v>
      </c>
      <c r="CV98">
        <v>2.0330525089988822</v>
      </c>
      <c r="CW98">
        <v>0.75710646553986194</v>
      </c>
      <c r="CX98">
        <v>1.4470522245005135</v>
      </c>
      <c r="CY98">
        <v>9.7441075796444512</v>
      </c>
      <c r="CZ98">
        <v>35.041789577481055</v>
      </c>
      <c r="DA98">
        <v>5.9793467100556814</v>
      </c>
      <c r="DB98">
        <v>11.414574726821618</v>
      </c>
      <c r="DC98">
        <v>1.4474454046174168</v>
      </c>
      <c r="DD98">
        <v>1.5992272825898752</v>
      </c>
      <c r="DE98">
        <v>4.2194431119724021</v>
      </c>
      <c r="DF98">
        <v>12.979138493504367</v>
      </c>
      <c r="DG98">
        <v>1.6208132317835187</v>
      </c>
      <c r="DH98">
        <v>1.4726603381055068</v>
      </c>
      <c r="DI98">
        <v>1.6353064455397752</v>
      </c>
      <c r="DJ98">
        <v>3.4095826950724324</v>
      </c>
      <c r="DK98">
        <v>0</v>
      </c>
      <c r="DL98">
        <v>0</v>
      </c>
      <c r="DM98">
        <v>0.70096510850575267</v>
      </c>
      <c r="DN98">
        <v>5.2086405757974035</v>
      </c>
      <c r="DO98">
        <v>2.325994164826183</v>
      </c>
      <c r="DP98">
        <v>5.0517223018801944</v>
      </c>
      <c r="DQ98">
        <v>1.9881017513232528</v>
      </c>
      <c r="DR98">
        <v>3.9231416026894368</v>
      </c>
      <c r="DS98">
        <v>0</v>
      </c>
      <c r="DT98">
        <v>0</v>
      </c>
      <c r="DU98">
        <v>0</v>
      </c>
      <c r="DV98">
        <v>0.3351872690569736</v>
      </c>
      <c r="DW98">
        <v>2.8637760356858895</v>
      </c>
      <c r="DX98">
        <v>8.5291068223962494</v>
      </c>
      <c r="DY98">
        <v>1.3650504287653156</v>
      </c>
      <c r="DZ98">
        <v>1.9276789621078401</v>
      </c>
      <c r="EA98">
        <v>0.92296512734242964</v>
      </c>
      <c r="EB98">
        <v>0.79497490207891741</v>
      </c>
      <c r="EC98">
        <v>0</v>
      </c>
      <c r="ED98">
        <v>2.4535578138488749</v>
      </c>
      <c r="EE98">
        <v>0.87541826473843676</v>
      </c>
      <c r="EF98">
        <v>1.8542098980949433</v>
      </c>
      <c r="EG98">
        <v>4.3277460437996469</v>
      </c>
      <c r="EH98">
        <v>10.87169005824865</v>
      </c>
      <c r="EI98">
        <v>1.1722288298462129</v>
      </c>
      <c r="EJ98">
        <v>7.3647582318469559E-2</v>
      </c>
      <c r="EK98">
        <v>0</v>
      </c>
      <c r="EL98">
        <v>0.69108797249466836</v>
      </c>
      <c r="EM98">
        <v>9.8145244366446019E-2</v>
      </c>
      <c r="EN98">
        <v>0.19830363590780409</v>
      </c>
      <c r="EO98">
        <v>0.44205735684623715</v>
      </c>
      <c r="EP98">
        <v>0.71658724726228928</v>
      </c>
      <c r="EQ98">
        <v>1.3645596293005189</v>
      </c>
      <c r="ER98">
        <v>3.552193648550626</v>
      </c>
      <c r="ES98">
        <v>2.7711609875489613</v>
      </c>
      <c r="ET98">
        <v>5.1336009351381167</v>
      </c>
      <c r="EU98">
        <v>2.9396648271995307</v>
      </c>
      <c r="EV98">
        <v>5.5296342524484059</v>
      </c>
      <c r="EW98">
        <v>0.68619441606114295</v>
      </c>
      <c r="EX98">
        <v>0.26478039950588605</v>
      </c>
      <c r="EY98">
        <v>0.55553417803734206</v>
      </c>
      <c r="EZ98">
        <v>1.5169555381748951</v>
      </c>
      <c r="FA98">
        <v>0.29219823180906229</v>
      </c>
      <c r="FB98">
        <v>0.3847817567154998</v>
      </c>
      <c r="FC98">
        <v>0.157518051326271</v>
      </c>
      <c r="FD98">
        <v>0.13857724366086643</v>
      </c>
      <c r="FE98">
        <v>0.24328697051001999</v>
      </c>
      <c r="FF98">
        <v>0.33574120925842227</v>
      </c>
      <c r="FG98">
        <v>0.28732436953536999</v>
      </c>
      <c r="FH98">
        <v>0.51540671454406339</v>
      </c>
      <c r="FI98">
        <v>1.2751012582849206</v>
      </c>
      <c r="FJ98">
        <v>3.5725515067414855</v>
      </c>
      <c r="FK98">
        <v>0.49873180762268815</v>
      </c>
      <c r="FL98">
        <v>0.1707909021635618</v>
      </c>
      <c r="FM98">
        <v>3.5334997136178288</v>
      </c>
      <c r="FN98">
        <v>6.5445143161290673</v>
      </c>
      <c r="FO98">
        <v>1.0395738627837328</v>
      </c>
      <c r="FP98">
        <v>0.36617374108358336</v>
      </c>
      <c r="FQ98">
        <v>0.70325226383273498</v>
      </c>
      <c r="FR98">
        <v>0.16914747469320068</v>
      </c>
      <c r="FS98">
        <v>0.68281129622247061</v>
      </c>
      <c r="FT98">
        <v>2.5187517816908849</v>
      </c>
      <c r="FU98">
        <v>0.46009073783930216</v>
      </c>
      <c r="FV98">
        <v>1.2659082024374415</v>
      </c>
      <c r="FW98">
        <v>3.1230958359414625</v>
      </c>
      <c r="FX98">
        <v>2.6817367471236651</v>
      </c>
      <c r="FY98">
        <v>0.44868769970136368</v>
      </c>
      <c r="FZ98">
        <v>0.25827083317343169</v>
      </c>
      <c r="GA98">
        <v>0.16181938730909678</v>
      </c>
      <c r="GB98">
        <v>0.61707273831114551</v>
      </c>
      <c r="GC98">
        <v>9.3432443690716224E-2</v>
      </c>
      <c r="GD98">
        <v>3.9843106563909755E-2</v>
      </c>
      <c r="GE98">
        <v>2.0365571142634792E-2</v>
      </c>
      <c r="GF98">
        <v>0.20673968073847113</v>
      </c>
      <c r="GG98">
        <v>0.29324061076949476</v>
      </c>
      <c r="GH98">
        <v>5.9889269555556686E-2</v>
      </c>
      <c r="GI98">
        <v>7.067258142906381E-2</v>
      </c>
      <c r="GJ98">
        <v>0.13793586892250106</v>
      </c>
      <c r="GK98">
        <v>2.34912135148618</v>
      </c>
      <c r="GL98">
        <v>9.8606728887464072</v>
      </c>
      <c r="GM98">
        <v>1.4222708480356443</v>
      </c>
      <c r="GN98">
        <v>0.50955152889212496</v>
      </c>
      <c r="GO98">
        <v>1.305929847928976</v>
      </c>
      <c r="GP98">
        <v>1.4772030515921377</v>
      </c>
      <c r="GQ98">
        <v>0.29416399795491499</v>
      </c>
      <c r="GR98">
        <v>0.10903316095390561</v>
      </c>
      <c r="GS98">
        <v>6.2208088316969827E-2</v>
      </c>
      <c r="GT98">
        <v>2.657063201781025E-2</v>
      </c>
      <c r="GU98">
        <v>0.26791280936426964</v>
      </c>
      <c r="GV98">
        <v>1.2832215074321645</v>
      </c>
      <c r="GW98">
        <v>0.21312487316006704</v>
      </c>
      <c r="GX98">
        <v>0.10209203678265735</v>
      </c>
      <c r="GY98">
        <v>0.86476937955521771</v>
      </c>
      <c r="GZ98">
        <v>1.8440508908268745</v>
      </c>
      <c r="HA98">
        <v>0.32421082334825602</v>
      </c>
      <c r="HB98">
        <v>0.274623373498525</v>
      </c>
      <c r="HC98">
        <v>0.42302134381763495</v>
      </c>
      <c r="HD98">
        <v>1.9687679290973839</v>
      </c>
      <c r="HE98">
        <v>0.35202272157904413</v>
      </c>
      <c r="HF98">
        <v>0.24243465476646309</v>
      </c>
      <c r="HG98">
        <v>0.12190066184552037</v>
      </c>
      <c r="HH98">
        <v>0.16176609173911874</v>
      </c>
      <c r="HI98">
        <v>3.5099440559903883E-2</v>
      </c>
      <c r="HJ98">
        <v>0</v>
      </c>
      <c r="HK98">
        <v>3.141847578264436E-2</v>
      </c>
      <c r="HL98">
        <v>7.1875807182873563E-2</v>
      </c>
      <c r="HM98">
        <v>1.862179620580076</v>
      </c>
      <c r="HN98">
        <v>10.268676483192618</v>
      </c>
      <c r="HO98">
        <v>1.7576443123437604</v>
      </c>
      <c r="HP98">
        <v>0.55720717434431388</v>
      </c>
      <c r="HQ98">
        <v>1.874231056563977</v>
      </c>
      <c r="HR98">
        <v>2.5456708326658517</v>
      </c>
      <c r="HS98">
        <v>0.44694558394169243</v>
      </c>
      <c r="HT98">
        <v>0.21562647532464571</v>
      </c>
      <c r="HU98">
        <v>4.0840345150074647E-2</v>
      </c>
      <c r="HV98">
        <v>4.1966203757435122E-2</v>
      </c>
      <c r="HW98">
        <v>0</v>
      </c>
      <c r="HX98">
        <v>0</v>
      </c>
      <c r="HY98">
        <v>0</v>
      </c>
      <c r="HZ98">
        <v>2.6009186118313529E-2</v>
      </c>
      <c r="IA98">
        <v>6.7463071737773508E-2</v>
      </c>
      <c r="IB98">
        <v>0.26416925574054639</v>
      </c>
      <c r="IC98">
        <v>6.6949986464615183E-2</v>
      </c>
      <c r="ID98">
        <v>1.4414882489241564E-2</v>
      </c>
      <c r="IE98">
        <v>0.25716658301023315</v>
      </c>
      <c r="IF98">
        <v>2.1261211512032618</v>
      </c>
      <c r="IG98">
        <v>0.5197742846365806</v>
      </c>
      <c r="IH98">
        <v>0.49213021204917828</v>
      </c>
      <c r="II98">
        <v>0.29825102313929619</v>
      </c>
      <c r="IJ98">
        <v>0.50122030870778556</v>
      </c>
      <c r="IK98">
        <v>0.1820324439945056</v>
      </c>
      <c r="IL98">
        <v>0</v>
      </c>
      <c r="IM98">
        <v>1.2151743361501653E-2</v>
      </c>
      <c r="IN98">
        <v>3.4614277969567724E-2</v>
      </c>
      <c r="IO98">
        <v>0.15251408808777228</v>
      </c>
      <c r="IP98">
        <v>1.4221551336882901</v>
      </c>
      <c r="IQ98">
        <v>0.27566021758573556</v>
      </c>
      <c r="IR98">
        <v>3.6132970405821058E-2</v>
      </c>
      <c r="IS98">
        <v>0.10786135424403956</v>
      </c>
      <c r="IT98">
        <v>0.35618246444524437</v>
      </c>
      <c r="IU98">
        <v>5.0453329790877036E-2</v>
      </c>
      <c r="IV98">
        <v>4.0780805713476094E-2</v>
      </c>
      <c r="IW98">
        <v>1.9720460833900711E-2</v>
      </c>
      <c r="IX98">
        <v>3.5455176371790756E-2</v>
      </c>
      <c r="IY98">
        <v>0</v>
      </c>
      <c r="IZ98">
        <v>0</v>
      </c>
      <c r="JA98">
        <v>0</v>
      </c>
      <c r="JB98">
        <v>0</v>
      </c>
      <c r="JC98">
        <v>1.2673499974443754E-2</v>
      </c>
      <c r="JD98">
        <v>0.13267155328929262</v>
      </c>
      <c r="JE98">
        <v>1.4419273780507228E-2</v>
      </c>
      <c r="JF98">
        <v>1.6498028930118495E-3</v>
      </c>
      <c r="JG98">
        <v>3.6408052209014191E-2</v>
      </c>
      <c r="JH98">
        <v>0.34081208268626795</v>
      </c>
      <c r="JI98">
        <v>4.4592554838727039E-2</v>
      </c>
      <c r="JJ98">
        <v>0</v>
      </c>
      <c r="JK98">
        <v>2.6967399481150019E-2</v>
      </c>
      <c r="JL98">
        <v>0.10575120795930737</v>
      </c>
      <c r="JM98">
        <v>0.16193998585198957</v>
      </c>
      <c r="JN98">
        <v>0.39974449169174298</v>
      </c>
      <c r="JO98" s="7">
        <v>0</v>
      </c>
      <c r="JP98">
        <v>0</v>
      </c>
      <c r="JQ98">
        <v>0</v>
      </c>
      <c r="JR98">
        <v>0</v>
      </c>
      <c r="JS98">
        <v>1</v>
      </c>
      <c r="JT98">
        <v>0</v>
      </c>
      <c r="JU98">
        <v>0</v>
      </c>
      <c r="JV98" s="4">
        <v>1</v>
      </c>
    </row>
    <row r="99" spans="1:282" x14ac:dyDescent="0.25">
      <c r="A99" s="10" t="s">
        <v>146</v>
      </c>
      <c r="B99" s="7">
        <v>7</v>
      </c>
      <c r="C99" t="s">
        <v>57</v>
      </c>
      <c r="D99" s="4">
        <v>18</v>
      </c>
      <c r="E99">
        <v>0</v>
      </c>
      <c r="F99">
        <v>0</v>
      </c>
      <c r="G99">
        <v>0.3682982530810196</v>
      </c>
      <c r="H99">
        <v>2.4582537049946436</v>
      </c>
      <c r="I99">
        <v>0</v>
      </c>
      <c r="J99">
        <v>2.6595924915329146E-2</v>
      </c>
      <c r="K99">
        <v>1.7236739802552446E-3</v>
      </c>
      <c r="L99">
        <v>6.1981879732036789E-2</v>
      </c>
      <c r="M99">
        <v>0.13903461008297946</v>
      </c>
      <c r="N99">
        <v>0.7781767750042714</v>
      </c>
      <c r="O99">
        <v>1.4497213690209747</v>
      </c>
      <c r="P99">
        <v>7.7822649357812175</v>
      </c>
      <c r="Q99">
        <v>6.7775555725516776</v>
      </c>
      <c r="R99">
        <v>38.427508375618721</v>
      </c>
      <c r="S99">
        <v>10.737155977933311</v>
      </c>
      <c r="T99">
        <v>28.250513998411147</v>
      </c>
      <c r="U99">
        <v>24.89051515816632</v>
      </c>
      <c r="V99">
        <v>115.64726120860483</v>
      </c>
      <c r="W99">
        <v>10.575957262394757</v>
      </c>
      <c r="X99">
        <v>0.62906405885200378</v>
      </c>
      <c r="Y99">
        <v>0.10307165085488604</v>
      </c>
      <c r="Z99">
        <v>0</v>
      </c>
      <c r="AA99">
        <v>0</v>
      </c>
      <c r="AB99">
        <v>0</v>
      </c>
      <c r="AC99">
        <v>5.2622321861306229</v>
      </c>
      <c r="AD99">
        <v>15.983243693318842</v>
      </c>
      <c r="AE99">
        <v>5.8682895594540803</v>
      </c>
      <c r="AF99">
        <v>17.541288465677624</v>
      </c>
      <c r="AG99">
        <v>0</v>
      </c>
      <c r="AH99">
        <v>0</v>
      </c>
      <c r="AI99">
        <v>6.0227773143109253</v>
      </c>
      <c r="AJ99">
        <v>6.5917851461042298</v>
      </c>
      <c r="AK99">
        <v>1.1377421844510371</v>
      </c>
      <c r="AL99">
        <v>0.97958839117962149</v>
      </c>
      <c r="AM99">
        <v>33.962404883810414</v>
      </c>
      <c r="AN99">
        <v>100</v>
      </c>
      <c r="AO99">
        <v>5.2104176242095042</v>
      </c>
      <c r="AP99">
        <v>4.6259701440499983</v>
      </c>
      <c r="AQ99">
        <v>12.034906935647802</v>
      </c>
      <c r="AR99">
        <v>31.165990519292713</v>
      </c>
      <c r="AS99">
        <v>6.6255511569569707</v>
      </c>
      <c r="AT99">
        <v>15.112983403820866</v>
      </c>
      <c r="AU99">
        <v>5.7826696791888672</v>
      </c>
      <c r="AV99">
        <v>10.79342371435733</v>
      </c>
      <c r="AW99">
        <v>4.8640483485785238</v>
      </c>
      <c r="AX99">
        <v>12.716947077655927</v>
      </c>
      <c r="AY99">
        <v>0.45243635875540772</v>
      </c>
      <c r="AZ99">
        <v>0</v>
      </c>
      <c r="BA99">
        <v>0</v>
      </c>
      <c r="BB99">
        <v>0</v>
      </c>
      <c r="BC99">
        <v>1.3609067554116068</v>
      </c>
      <c r="BD99">
        <v>3.0157602670219354</v>
      </c>
      <c r="BE99">
        <v>6.6696650862022189</v>
      </c>
      <c r="BF99">
        <v>18.439153173881472</v>
      </c>
      <c r="BG99">
        <v>3.7487718461321671</v>
      </c>
      <c r="BH99">
        <v>8.2594482703295053</v>
      </c>
      <c r="BI99">
        <v>3.2469313930508039</v>
      </c>
      <c r="BJ99">
        <v>2.4151400733282036</v>
      </c>
      <c r="BK99">
        <v>6.2667154678677592</v>
      </c>
      <c r="BL99">
        <v>16.043505483596149</v>
      </c>
      <c r="BM99">
        <v>0</v>
      </c>
      <c r="BN99">
        <v>0</v>
      </c>
      <c r="BO99">
        <v>24.502966073533663</v>
      </c>
      <c r="BP99">
        <v>85.476414303448522</v>
      </c>
      <c r="BQ99">
        <v>15.705614934610789</v>
      </c>
      <c r="BR99">
        <v>31.074871375178343</v>
      </c>
      <c r="BS99">
        <v>14.075249100252897</v>
      </c>
      <c r="BT99">
        <v>27.495417462930266</v>
      </c>
      <c r="BU99">
        <v>1.8861921110076179</v>
      </c>
      <c r="BV99">
        <v>0.75049528228958884</v>
      </c>
      <c r="BW99">
        <v>1.9120735216632965</v>
      </c>
      <c r="BX99">
        <v>4.634007026210452</v>
      </c>
      <c r="BY99">
        <v>2.4595853414188746</v>
      </c>
      <c r="BZ99">
        <v>5.9180676637159717</v>
      </c>
      <c r="CA99">
        <v>0</v>
      </c>
      <c r="CB99">
        <v>0</v>
      </c>
      <c r="CC99">
        <v>0.72284900923198903</v>
      </c>
      <c r="CD99">
        <v>2.586995642673696</v>
      </c>
      <c r="CE99">
        <v>1.6248518697041749</v>
      </c>
      <c r="CF99">
        <v>3.723266811757401</v>
      </c>
      <c r="CG99">
        <v>40.263243880736418</v>
      </c>
      <c r="CH99">
        <v>142.17866373907114</v>
      </c>
      <c r="CI99">
        <v>8.8279693093095482</v>
      </c>
      <c r="CJ99">
        <v>1.3383062971789887</v>
      </c>
      <c r="CK99">
        <v>0.18652639996867051</v>
      </c>
      <c r="CL99">
        <v>0.58692204433757378</v>
      </c>
      <c r="CM99">
        <v>5.4629947383328137</v>
      </c>
      <c r="CN99">
        <v>18.086401077578078</v>
      </c>
      <c r="CO99">
        <v>2.9327705699036106</v>
      </c>
      <c r="CP99">
        <v>5.3126869243774131</v>
      </c>
      <c r="CQ99">
        <v>0</v>
      </c>
      <c r="CR99">
        <v>0.23216104693185327</v>
      </c>
      <c r="CS99">
        <v>0.1502826176136221</v>
      </c>
      <c r="CT99">
        <v>0.56088009141717599</v>
      </c>
      <c r="CU99">
        <v>1.0367128846277747</v>
      </c>
      <c r="CV99">
        <v>1.8723130110031316</v>
      </c>
      <c r="CW99">
        <v>0.73851049256614609</v>
      </c>
      <c r="CX99">
        <v>1.4449037730030634</v>
      </c>
      <c r="CY99">
        <v>9.2591079535992264</v>
      </c>
      <c r="CZ99">
        <v>33.194862726883542</v>
      </c>
      <c r="DA99">
        <v>6.4627734374731549</v>
      </c>
      <c r="DB99">
        <v>13.188641052035447</v>
      </c>
      <c r="DC99">
        <v>1.6630328569773829</v>
      </c>
      <c r="DD99">
        <v>1.5612295735477006</v>
      </c>
      <c r="DE99">
        <v>4.7407430963503039</v>
      </c>
      <c r="DF99">
        <v>14.350800534678806</v>
      </c>
      <c r="DG99">
        <v>1.6972867016721795</v>
      </c>
      <c r="DH99">
        <v>1.3206808496803799</v>
      </c>
      <c r="DI99">
        <v>1.3931082202216185</v>
      </c>
      <c r="DJ99">
        <v>3.0522322679844685</v>
      </c>
      <c r="DK99">
        <v>0</v>
      </c>
      <c r="DL99">
        <v>0</v>
      </c>
      <c r="DM99">
        <v>0.39923582691017484</v>
      </c>
      <c r="DN99">
        <v>4.5127306568177996</v>
      </c>
      <c r="DO99">
        <v>2.5669318273472612</v>
      </c>
      <c r="DP99">
        <v>5.7280403287114279</v>
      </c>
      <c r="DQ99">
        <v>1.9921524155936126</v>
      </c>
      <c r="DR99">
        <v>3.7240160039711752</v>
      </c>
      <c r="DS99">
        <v>0</v>
      </c>
      <c r="DT99">
        <v>0</v>
      </c>
      <c r="DU99">
        <v>0</v>
      </c>
      <c r="DV99">
        <v>0.38707388728635184</v>
      </c>
      <c r="DW99">
        <v>2.8777062743760906</v>
      </c>
      <c r="DX99">
        <v>8.5781353795309201</v>
      </c>
      <c r="DY99">
        <v>1.3717106140738751</v>
      </c>
      <c r="DZ99">
        <v>1.9878605070387838</v>
      </c>
      <c r="EA99">
        <v>0.94629540030872961</v>
      </c>
      <c r="EB99">
        <v>0.40969362503718426</v>
      </c>
      <c r="EC99">
        <v>0</v>
      </c>
      <c r="ED99">
        <v>2.4105908617484282</v>
      </c>
      <c r="EE99">
        <v>0.82232687742892463</v>
      </c>
      <c r="EF99">
        <v>1.5507924185646786</v>
      </c>
      <c r="EG99">
        <v>4.5591306426163936</v>
      </c>
      <c r="EH99">
        <v>11.277300011739676</v>
      </c>
      <c r="EI99">
        <v>1.0823624297833616</v>
      </c>
      <c r="EJ99">
        <v>0.11981532497084953</v>
      </c>
      <c r="EK99">
        <v>0</v>
      </c>
      <c r="EL99">
        <v>0.67088759301215517</v>
      </c>
      <c r="EM99">
        <v>6.2409808113328989E-2</v>
      </c>
      <c r="EN99">
        <v>0.17493649208993015</v>
      </c>
      <c r="EO99">
        <v>0.35425676436771492</v>
      </c>
      <c r="EP99">
        <v>0.65292062259586625</v>
      </c>
      <c r="EQ99">
        <v>1.7395054719077596</v>
      </c>
      <c r="ER99">
        <v>4.7203680255859579</v>
      </c>
      <c r="ES99">
        <v>2.7943681680786607</v>
      </c>
      <c r="ET99">
        <v>4.8171317433561347</v>
      </c>
      <c r="EU99">
        <v>2.7402525189421429</v>
      </c>
      <c r="EV99">
        <v>5.2334588039247292</v>
      </c>
      <c r="EW99">
        <v>0.65189289427620956</v>
      </c>
      <c r="EX99">
        <v>0.23871172303222932</v>
      </c>
      <c r="EY99">
        <v>0.51071322716886647</v>
      </c>
      <c r="EZ99">
        <v>1.3768302334901386</v>
      </c>
      <c r="FA99">
        <v>0.24945528437885464</v>
      </c>
      <c r="FB99">
        <v>0.32067697816833646</v>
      </c>
      <c r="FC99">
        <v>0.12461638272742502</v>
      </c>
      <c r="FD99">
        <v>0.11835491436609995</v>
      </c>
      <c r="FE99">
        <v>0.20664939628101972</v>
      </c>
      <c r="FF99">
        <v>0.3318659343080948</v>
      </c>
      <c r="FG99">
        <v>0.25636713747089901</v>
      </c>
      <c r="FH99">
        <v>0.44836109738659474</v>
      </c>
      <c r="FI99">
        <v>1.4252899874759302</v>
      </c>
      <c r="FJ99">
        <v>4.2114919429570978</v>
      </c>
      <c r="FK99">
        <v>0.54115770225187976</v>
      </c>
      <c r="FL99">
        <v>0.18617002605471872</v>
      </c>
      <c r="FM99">
        <v>3.1666145852131145</v>
      </c>
      <c r="FN99">
        <v>5.833751297523655</v>
      </c>
      <c r="FO99">
        <v>0.95499805231233448</v>
      </c>
      <c r="FP99">
        <v>0.35718435115539843</v>
      </c>
      <c r="FQ99">
        <v>0.55449808332996198</v>
      </c>
      <c r="FR99">
        <v>0.14959645010728637</v>
      </c>
      <c r="FS99">
        <v>0.87418273714549888</v>
      </c>
      <c r="FT99">
        <v>3.037222689147284</v>
      </c>
      <c r="FU99">
        <v>0.50907095320826257</v>
      </c>
      <c r="FV99">
        <v>1.1253259573976704</v>
      </c>
      <c r="FW99">
        <v>2.9311851422747668</v>
      </c>
      <c r="FX99">
        <v>2.5526174218468176</v>
      </c>
      <c r="FY99">
        <v>0.42907641687036652</v>
      </c>
      <c r="FZ99">
        <v>0.21602958523145893</v>
      </c>
      <c r="GA99">
        <v>0.1864127138934755</v>
      </c>
      <c r="GB99">
        <v>0.59170494862160405</v>
      </c>
      <c r="GC99">
        <v>9.4714146828122972E-2</v>
      </c>
      <c r="GD99">
        <v>4.0991477801787801E-2</v>
      </c>
      <c r="GE99">
        <v>2.7978266272871415E-2</v>
      </c>
      <c r="GF99">
        <v>0.20703743431485111</v>
      </c>
      <c r="GG99">
        <v>0.26819585596963641</v>
      </c>
      <c r="GH99">
        <v>4.7669564505132316E-2</v>
      </c>
      <c r="GI99">
        <v>5.7430311983878594E-2</v>
      </c>
      <c r="GJ99">
        <v>0.13849135584465919</v>
      </c>
      <c r="GK99">
        <v>2.6248483481526219</v>
      </c>
      <c r="GL99">
        <v>10.848885104409611</v>
      </c>
      <c r="GM99">
        <v>1.6125356177583983</v>
      </c>
      <c r="GN99">
        <v>0.482263277967108</v>
      </c>
      <c r="GO99">
        <v>1.1499181510444345</v>
      </c>
      <c r="GP99">
        <v>1.3946260268604016</v>
      </c>
      <c r="GQ99">
        <v>0.28644325468472698</v>
      </c>
      <c r="GR99">
        <v>0.10532358028100527</v>
      </c>
      <c r="GS99">
        <v>3.7454343804462283E-2</v>
      </c>
      <c r="GT99">
        <v>4.3187450250410445E-2</v>
      </c>
      <c r="GU99">
        <v>0.27619418771172183</v>
      </c>
      <c r="GV99">
        <v>1.2427119537555933</v>
      </c>
      <c r="GW99">
        <v>0.22439914059221944</v>
      </c>
      <c r="GX99">
        <v>8.7055001447469568E-2</v>
      </c>
      <c r="GY99">
        <v>0.80135725284084647</v>
      </c>
      <c r="GZ99">
        <v>1.6922712328586542</v>
      </c>
      <c r="HA99">
        <v>0.29611787485442925</v>
      </c>
      <c r="HB99">
        <v>0.22401975143625538</v>
      </c>
      <c r="HC99">
        <v>0.40269179174241693</v>
      </c>
      <c r="HD99">
        <v>1.9843084995309446</v>
      </c>
      <c r="HE99">
        <v>0.35108387235685035</v>
      </c>
      <c r="HF99">
        <v>0.2339016006852303</v>
      </c>
      <c r="HG99">
        <v>0.10704264521371118</v>
      </c>
      <c r="HH99">
        <v>0.14660819284211823</v>
      </c>
      <c r="HI99">
        <v>3.5625214303030353E-2</v>
      </c>
      <c r="HJ99">
        <v>0</v>
      </c>
      <c r="HK99">
        <v>2.9483165058912117E-2</v>
      </c>
      <c r="HL99">
        <v>3.7748257136935755E-2</v>
      </c>
      <c r="HM99">
        <v>1.7574996813307635</v>
      </c>
      <c r="HN99">
        <v>9.5028674174418395</v>
      </c>
      <c r="HO99">
        <v>1.5660938629180507</v>
      </c>
      <c r="HP99">
        <v>0.43635698600595679</v>
      </c>
      <c r="HQ99">
        <v>1.6325058201441176</v>
      </c>
      <c r="HR99">
        <v>2.2148503660087817</v>
      </c>
      <c r="HS99">
        <v>0.41884660424552717</v>
      </c>
      <c r="HT99">
        <v>0.15853445126103352</v>
      </c>
      <c r="HU99">
        <v>3.0318915343338478E-2</v>
      </c>
      <c r="HV99">
        <v>2.7702319324228047E-2</v>
      </c>
      <c r="HW99">
        <v>0</v>
      </c>
      <c r="HX99">
        <v>0</v>
      </c>
      <c r="HY99">
        <v>0</v>
      </c>
      <c r="HZ99">
        <v>1.3001285261730404E-2</v>
      </c>
      <c r="IA99">
        <v>6.1866574752737276E-2</v>
      </c>
      <c r="IB99">
        <v>0.28621821055937174</v>
      </c>
      <c r="IC99">
        <v>7.1903136934487535E-2</v>
      </c>
      <c r="ID99">
        <v>3.7693069372736587E-2</v>
      </c>
      <c r="IE99">
        <v>0.25344925753658298</v>
      </c>
      <c r="IF99">
        <v>1.8934779314922732</v>
      </c>
      <c r="IG99">
        <v>0.44924867357875359</v>
      </c>
      <c r="IH99">
        <v>0.52799487133707834</v>
      </c>
      <c r="II99">
        <v>0.30033316217412981</v>
      </c>
      <c r="IJ99">
        <v>0.49401108515030873</v>
      </c>
      <c r="IK99">
        <v>0.17481563176855006</v>
      </c>
      <c r="IL99">
        <v>0</v>
      </c>
      <c r="IM99">
        <v>2.3031484724658859E-3</v>
      </c>
      <c r="IN99">
        <v>4.7419691526205184E-2</v>
      </c>
      <c r="IO99">
        <v>0.11853556395912203</v>
      </c>
      <c r="IP99">
        <v>1.2192908341643489</v>
      </c>
      <c r="IQ99">
        <v>0.2057177155494512</v>
      </c>
      <c r="IR99">
        <v>4.9920064280563739E-2</v>
      </c>
      <c r="IS99">
        <v>8.9238164064740624E-2</v>
      </c>
      <c r="IT99">
        <v>0.29432362849016547</v>
      </c>
      <c r="IU99">
        <v>5.5000456339441714E-2</v>
      </c>
      <c r="IV99">
        <v>2.5434017283951782E-2</v>
      </c>
      <c r="IW99">
        <v>8.3395838813548739E-3</v>
      </c>
      <c r="IX99">
        <v>1.9357682526803279E-2</v>
      </c>
      <c r="IY99">
        <v>0</v>
      </c>
      <c r="IZ99">
        <v>0</v>
      </c>
      <c r="JA99">
        <v>0</v>
      </c>
      <c r="JB99">
        <v>0</v>
      </c>
      <c r="JC99">
        <v>9.1127065958628434E-3</v>
      </c>
      <c r="JD99">
        <v>0.10907232002683639</v>
      </c>
      <c r="JE99">
        <v>1.0034408972354865E-2</v>
      </c>
      <c r="JF99">
        <v>4.3772260316258307E-4</v>
      </c>
      <c r="JG99">
        <v>2.218743240430919E-2</v>
      </c>
      <c r="JH99">
        <v>0.27159275022244361</v>
      </c>
      <c r="JI99">
        <v>2.2914303500613978E-2</v>
      </c>
      <c r="JJ99">
        <v>0</v>
      </c>
      <c r="JK99">
        <v>2.2428610064423524E-2</v>
      </c>
      <c r="JL99">
        <v>0.11231573167879544</v>
      </c>
      <c r="JM99">
        <v>0.16900036520914608</v>
      </c>
      <c r="JN99">
        <v>0.35813294363285558</v>
      </c>
      <c r="JO99" s="7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</v>
      </c>
      <c r="JV99" s="4">
        <v>1</v>
      </c>
    </row>
    <row r="100" spans="1:282" x14ac:dyDescent="0.25">
      <c r="A100" s="10" t="s">
        <v>147</v>
      </c>
      <c r="B100" s="7">
        <v>7</v>
      </c>
      <c r="C100" t="s">
        <v>57</v>
      </c>
      <c r="D100" s="4">
        <v>18</v>
      </c>
      <c r="E100">
        <v>0</v>
      </c>
      <c r="F100">
        <v>0</v>
      </c>
      <c r="G100">
        <v>0.33191590208871646</v>
      </c>
      <c r="H100">
        <v>3.2477778080209534</v>
      </c>
      <c r="I100">
        <v>0</v>
      </c>
      <c r="J100">
        <v>3.5752137167059585E-2</v>
      </c>
      <c r="K100">
        <v>4.6458164833005494E-3</v>
      </c>
      <c r="L100">
        <v>2.6743149384891429E-2</v>
      </c>
      <c r="M100">
        <v>6.4761690420967882E-2</v>
      </c>
      <c r="N100">
        <v>0.38048545992081018</v>
      </c>
      <c r="O100">
        <v>0.75769505348865596</v>
      </c>
      <c r="P100">
        <v>4.1585010243453846</v>
      </c>
      <c r="Q100">
        <v>3.8606837447064892</v>
      </c>
      <c r="R100">
        <v>12.096531825718579</v>
      </c>
      <c r="S100">
        <v>5.9312872692796539</v>
      </c>
      <c r="T100">
        <v>18.176055373243337</v>
      </c>
      <c r="U100">
        <v>27.562000940747833</v>
      </c>
      <c r="V100">
        <v>41.895063936539685</v>
      </c>
      <c r="W100">
        <v>3.8002002372177013</v>
      </c>
      <c r="X100">
        <v>0.21479367553732057</v>
      </c>
      <c r="Y100">
        <v>5.4498817895959749E-2</v>
      </c>
      <c r="Z100">
        <v>0</v>
      </c>
      <c r="AA100">
        <v>0</v>
      </c>
      <c r="AB100">
        <v>0</v>
      </c>
      <c r="AC100">
        <v>2.285851916028891</v>
      </c>
      <c r="AD100">
        <v>6.9952815540104298</v>
      </c>
      <c r="AE100">
        <v>2.1974272219773519</v>
      </c>
      <c r="AF100">
        <v>6.1872350059566035</v>
      </c>
      <c r="AG100">
        <v>0</v>
      </c>
      <c r="AH100">
        <v>0</v>
      </c>
      <c r="AI100">
        <v>2.5916587406532825</v>
      </c>
      <c r="AJ100">
        <v>2.5391890702755235</v>
      </c>
      <c r="AK100">
        <v>0.92604986414370694</v>
      </c>
      <c r="AL100">
        <v>1.0784489896496181</v>
      </c>
      <c r="AM100">
        <v>29.409944342166202</v>
      </c>
      <c r="AN100">
        <v>100</v>
      </c>
      <c r="AO100">
        <v>4.1883480104365489</v>
      </c>
      <c r="AP100">
        <v>2.0876716788890954</v>
      </c>
      <c r="AQ100">
        <v>4.9962522945089907</v>
      </c>
      <c r="AR100">
        <v>12.761311793488959</v>
      </c>
      <c r="AS100">
        <v>2.4755701238027981</v>
      </c>
      <c r="AT100">
        <v>5.3240098478425448</v>
      </c>
      <c r="AU100">
        <v>2.4722061020916661</v>
      </c>
      <c r="AV100">
        <v>4.4628918943541329</v>
      </c>
      <c r="AW100">
        <v>1.8852866690087546</v>
      </c>
      <c r="AX100">
        <v>4.7382018981030329</v>
      </c>
      <c r="AY100">
        <v>0.17725810538464903</v>
      </c>
      <c r="AZ100">
        <v>0</v>
      </c>
      <c r="BA100">
        <v>0</v>
      </c>
      <c r="BB100">
        <v>0</v>
      </c>
      <c r="BC100">
        <v>0.52674413895646066</v>
      </c>
      <c r="BD100">
        <v>1.0637800881695059</v>
      </c>
      <c r="BE100">
        <v>2.7401499791800021</v>
      </c>
      <c r="BF100">
        <v>7.3794673887840387</v>
      </c>
      <c r="BG100">
        <v>1.3858633392260631</v>
      </c>
      <c r="BH100">
        <v>2.9856462136829633</v>
      </c>
      <c r="BI100">
        <v>1.2759153543673161</v>
      </c>
      <c r="BJ100">
        <v>0.925881498307905</v>
      </c>
      <c r="BK100">
        <v>2.0501431711840001</v>
      </c>
      <c r="BL100">
        <v>5.2073876744553331</v>
      </c>
      <c r="BM100">
        <v>0</v>
      </c>
      <c r="BN100">
        <v>0</v>
      </c>
      <c r="BO100">
        <v>9.1991588648207259</v>
      </c>
      <c r="BP100">
        <v>32.739681427599777</v>
      </c>
      <c r="BQ100">
        <v>6.4965997596624172</v>
      </c>
      <c r="BR100">
        <v>13.382588898263984</v>
      </c>
      <c r="BS100">
        <v>6.1459167103459267</v>
      </c>
      <c r="BT100">
        <v>11.849484720227005</v>
      </c>
      <c r="BU100">
        <v>0.77748589338336294</v>
      </c>
      <c r="BV100">
        <v>0.2652793476258698</v>
      </c>
      <c r="BW100">
        <v>0.7970096576598974</v>
      </c>
      <c r="BX100">
        <v>2.0491743079386673</v>
      </c>
      <c r="BY100">
        <v>0.98645705361852376</v>
      </c>
      <c r="BZ100">
        <v>2.3530734051894302</v>
      </c>
      <c r="CA100">
        <v>0</v>
      </c>
      <c r="CB100">
        <v>0</v>
      </c>
      <c r="CC100">
        <v>0.21344156271542178</v>
      </c>
      <c r="CD100">
        <v>0.86632308595963059</v>
      </c>
      <c r="CE100">
        <v>0.58444761225896102</v>
      </c>
      <c r="CF100">
        <v>1.4914867676946371</v>
      </c>
      <c r="CG100">
        <v>15.804792081829182</v>
      </c>
      <c r="CH100">
        <v>54.770423000411746</v>
      </c>
      <c r="CI100">
        <v>3.3907476356044373</v>
      </c>
      <c r="CJ100">
        <v>0.48005865519152008</v>
      </c>
      <c r="CK100">
        <v>9.8613164897080427E-2</v>
      </c>
      <c r="CL100">
        <v>0.25920669594449958</v>
      </c>
      <c r="CM100">
        <v>1.6926043640897799</v>
      </c>
      <c r="CN100">
        <v>5.7604718545572267</v>
      </c>
      <c r="CO100">
        <v>1.0533073268206128</v>
      </c>
      <c r="CP100">
        <v>2.2535313225672393</v>
      </c>
      <c r="CQ100">
        <v>0</v>
      </c>
      <c r="CR100">
        <v>0</v>
      </c>
      <c r="CS100">
        <v>8.7675978338463509E-2</v>
      </c>
      <c r="CT100">
        <v>0.27866362956183072</v>
      </c>
      <c r="CU100">
        <v>0.44566381808416544</v>
      </c>
      <c r="CV100">
        <v>0.67563651909982292</v>
      </c>
      <c r="CW100">
        <v>0.28251089833229948</v>
      </c>
      <c r="CX100">
        <v>0.57431193205546061</v>
      </c>
      <c r="CY100">
        <v>4.0339874952760333</v>
      </c>
      <c r="CZ100">
        <v>13.892702767985217</v>
      </c>
      <c r="DA100">
        <v>2.4027125393492641</v>
      </c>
      <c r="DB100">
        <v>4.4670706833539882</v>
      </c>
      <c r="DC100">
        <v>0.59563965277651632</v>
      </c>
      <c r="DD100">
        <v>0.61961093185807448</v>
      </c>
      <c r="DE100">
        <v>1.6531955300077279</v>
      </c>
      <c r="DF100">
        <v>4.8367270882300275</v>
      </c>
      <c r="DG100">
        <v>0.63898329209759042</v>
      </c>
      <c r="DH100">
        <v>0.56229203896545987</v>
      </c>
      <c r="DI100">
        <v>0.62172343176621891</v>
      </c>
      <c r="DJ100">
        <v>1.3395414628252156</v>
      </c>
      <c r="DK100">
        <v>0</v>
      </c>
      <c r="DL100">
        <v>0</v>
      </c>
      <c r="DM100">
        <v>0.19575230976850022</v>
      </c>
      <c r="DN100">
        <v>1.7426904606321458</v>
      </c>
      <c r="DO100">
        <v>0.91520531944526684</v>
      </c>
      <c r="DP100">
        <v>1.9238996257590992</v>
      </c>
      <c r="DQ100">
        <v>0.79842915005455495</v>
      </c>
      <c r="DR100">
        <v>1.4689123740125847</v>
      </c>
      <c r="DS100">
        <v>0</v>
      </c>
      <c r="DT100">
        <v>0</v>
      </c>
      <c r="DU100">
        <v>0</v>
      </c>
      <c r="DV100">
        <v>9.9306294071098145E-2</v>
      </c>
      <c r="DW100">
        <v>1.0959803581502037</v>
      </c>
      <c r="DX100">
        <v>3.1753968215452626</v>
      </c>
      <c r="DY100">
        <v>0.50054860544831614</v>
      </c>
      <c r="DZ100">
        <v>0.70312858002965073</v>
      </c>
      <c r="EA100">
        <v>0.39575855229933854</v>
      </c>
      <c r="EB100">
        <v>0.40402835114320862</v>
      </c>
      <c r="EC100">
        <v>8.325059299046661E-2</v>
      </c>
      <c r="ED100">
        <v>0.98247532863709108</v>
      </c>
      <c r="EE100">
        <v>0.3529677586544045</v>
      </c>
      <c r="EF100">
        <v>0.62931678222220822</v>
      </c>
      <c r="EG100">
        <v>1.5514733208210336</v>
      </c>
      <c r="EH100">
        <v>3.7237353181502066</v>
      </c>
      <c r="EI100">
        <v>0.3401253630953836</v>
      </c>
      <c r="EJ100">
        <v>0</v>
      </c>
      <c r="EK100">
        <v>0</v>
      </c>
      <c r="EL100">
        <v>0.20493439268237273</v>
      </c>
      <c r="EM100">
        <v>0</v>
      </c>
      <c r="EN100">
        <v>5.3074594742319257E-2</v>
      </c>
      <c r="EO100">
        <v>0.14181380844430153</v>
      </c>
      <c r="EP100">
        <v>0.26658419349743151</v>
      </c>
      <c r="EQ100">
        <v>0.61223192305433516</v>
      </c>
      <c r="ER100">
        <v>1.6353492948920298</v>
      </c>
      <c r="ES100">
        <v>1.3143119960870064</v>
      </c>
      <c r="ET100">
        <v>2.3067079562230974</v>
      </c>
      <c r="EU100">
        <v>1.1011098594630322</v>
      </c>
      <c r="EV100">
        <v>1.9372340063600468</v>
      </c>
      <c r="EW100">
        <v>0.23779447184216371</v>
      </c>
      <c r="EX100">
        <v>8.2081076080449997E-2</v>
      </c>
      <c r="EY100">
        <v>0.17695779515651897</v>
      </c>
      <c r="EZ100">
        <v>0.48639923623277265</v>
      </c>
      <c r="FA100">
        <v>8.7591772100544196E-2</v>
      </c>
      <c r="FB100">
        <v>0.13111393667561952</v>
      </c>
      <c r="FC100">
        <v>4.2468861650007045E-2</v>
      </c>
      <c r="FD100">
        <v>4.6858947315900658E-2</v>
      </c>
      <c r="FE100">
        <v>7.7249171966630531E-2</v>
      </c>
      <c r="FF100">
        <v>0.14237612690200091</v>
      </c>
      <c r="FG100">
        <v>0.100454956944001</v>
      </c>
      <c r="FH100">
        <v>0.17334755440063365</v>
      </c>
      <c r="FI100">
        <v>0.46716347788610063</v>
      </c>
      <c r="FJ100">
        <v>1.3400018960775313</v>
      </c>
      <c r="FK100">
        <v>0.18450233649203041</v>
      </c>
      <c r="FL100">
        <v>6.5529431788672432E-2</v>
      </c>
      <c r="FM100">
        <v>1.2968457424795106</v>
      </c>
      <c r="FN100">
        <v>2.3453608052484558</v>
      </c>
      <c r="FO100">
        <v>0.35037361238837372</v>
      </c>
      <c r="FP100">
        <v>0.13731043037408072</v>
      </c>
      <c r="FQ100">
        <v>0.22240910565528701</v>
      </c>
      <c r="FR100">
        <v>4.881128809939695E-2</v>
      </c>
      <c r="FS100">
        <v>0.28938963922393268</v>
      </c>
      <c r="FT100">
        <v>0.99238593028599165</v>
      </c>
      <c r="FU100">
        <v>0.17945965105327458</v>
      </c>
      <c r="FV100">
        <v>0.4136007921022184</v>
      </c>
      <c r="FW100">
        <v>1.0763566878295527</v>
      </c>
      <c r="FX100">
        <v>0.93144408247353627</v>
      </c>
      <c r="FY100">
        <v>0.15074725120044744</v>
      </c>
      <c r="FZ100">
        <v>8.521162289421072E-2</v>
      </c>
      <c r="GA100">
        <v>5.9170158730946713E-2</v>
      </c>
      <c r="GB100">
        <v>0.20188948312306559</v>
      </c>
      <c r="GC100">
        <v>3.3575189532037308E-2</v>
      </c>
      <c r="GD100">
        <v>1.7100737826373683E-2</v>
      </c>
      <c r="GE100">
        <v>1.3921997991937378E-2</v>
      </c>
      <c r="GF100">
        <v>7.2033435415711999E-2</v>
      </c>
      <c r="GG100">
        <v>0.10533523887819002</v>
      </c>
      <c r="GH100">
        <v>2.3012444677123732E-2</v>
      </c>
      <c r="GI100">
        <v>2.4295532430354431E-2</v>
      </c>
      <c r="GJ100">
        <v>4.7694819824607423E-2</v>
      </c>
      <c r="GK100">
        <v>0.86695725198191476</v>
      </c>
      <c r="GL100">
        <v>3.4186012330596536</v>
      </c>
      <c r="GM100">
        <v>0.49261422003337424</v>
      </c>
      <c r="GN100">
        <v>0.15730847975891965</v>
      </c>
      <c r="GO100">
        <v>0.45918759166586942</v>
      </c>
      <c r="GP100">
        <v>0.53661399700074408</v>
      </c>
      <c r="GQ100">
        <v>0.10878953158321078</v>
      </c>
      <c r="GR100">
        <v>4.715162871521076E-2</v>
      </c>
      <c r="GS100">
        <v>1.3364566878567383E-2</v>
      </c>
      <c r="GT100">
        <v>1.1948371215693459E-2</v>
      </c>
      <c r="GU100">
        <v>0.10037584590765694</v>
      </c>
      <c r="GV100">
        <v>0.46215929902009878</v>
      </c>
      <c r="GW100">
        <v>8.341796273954441E-2</v>
      </c>
      <c r="GX100">
        <v>2.7338660873288373E-2</v>
      </c>
      <c r="GY100">
        <v>0.28853195481301375</v>
      </c>
      <c r="GZ100">
        <v>0.62214603324268247</v>
      </c>
      <c r="HA100">
        <v>0.10446616987552806</v>
      </c>
      <c r="HB100">
        <v>0.10936093778533619</v>
      </c>
      <c r="HC100">
        <v>0.13917084876648839</v>
      </c>
      <c r="HD100">
        <v>0.65131778177773958</v>
      </c>
      <c r="HE100">
        <v>0.13228365958289862</v>
      </c>
      <c r="HF100">
        <v>8.9163952015249723E-2</v>
      </c>
      <c r="HG100">
        <v>3.8681031463601204E-2</v>
      </c>
      <c r="HH100">
        <v>5.5523161365043726E-2</v>
      </c>
      <c r="HI100">
        <v>3.3879776477727837E-3</v>
      </c>
      <c r="HJ100">
        <v>0</v>
      </c>
      <c r="HK100">
        <v>5.9112586091629345E-3</v>
      </c>
      <c r="HL100">
        <v>4.7577412903215604E-3</v>
      </c>
      <c r="HM100">
        <v>0.59262911279821162</v>
      </c>
      <c r="HN100">
        <v>3.3066344290019467</v>
      </c>
      <c r="HO100">
        <v>0.55207155178995659</v>
      </c>
      <c r="HP100">
        <v>0.15868387198283762</v>
      </c>
      <c r="HQ100">
        <v>0.59673755335202461</v>
      </c>
      <c r="HR100">
        <v>0.787962463053139</v>
      </c>
      <c r="HS100">
        <v>0.13766243738258963</v>
      </c>
      <c r="HT100">
        <v>6.4672321615668785E-2</v>
      </c>
      <c r="HU100">
        <v>1.2297314729390966E-2</v>
      </c>
      <c r="HV100">
        <v>1.1946855031182629E-2</v>
      </c>
      <c r="HW100">
        <v>0</v>
      </c>
      <c r="HX100">
        <v>0</v>
      </c>
      <c r="HY100">
        <v>0</v>
      </c>
      <c r="HZ100">
        <v>7.2878671654004919E-3</v>
      </c>
      <c r="IA100">
        <v>1.1792446183650091E-2</v>
      </c>
      <c r="IB100">
        <v>7.8497626022878284E-2</v>
      </c>
      <c r="IC100">
        <v>1.9248339697565869E-2</v>
      </c>
      <c r="ID100">
        <v>0</v>
      </c>
      <c r="IE100">
        <v>8.558436297515172E-2</v>
      </c>
      <c r="IF100">
        <v>0.64704117413015161</v>
      </c>
      <c r="IG100">
        <v>0.18216335387284194</v>
      </c>
      <c r="IH100">
        <v>0.19871965623135798</v>
      </c>
      <c r="II100">
        <v>0.11326565298850051</v>
      </c>
      <c r="IJ100">
        <v>0.19830111870807354</v>
      </c>
      <c r="IK100">
        <v>6.8283305248041104E-2</v>
      </c>
      <c r="IL100">
        <v>5.4397292880911515E-3</v>
      </c>
      <c r="IM100">
        <v>7.9263692617030212E-3</v>
      </c>
      <c r="IN100">
        <v>1.2831972113829045E-3</v>
      </c>
      <c r="IO100">
        <v>5.2146649944594607E-2</v>
      </c>
      <c r="IP100">
        <v>0.47893831610066978</v>
      </c>
      <c r="IQ100">
        <v>7.8954616652873288E-2</v>
      </c>
      <c r="IR100">
        <v>3.6814028994912626E-3</v>
      </c>
      <c r="IS100">
        <v>3.6122686893941394E-2</v>
      </c>
      <c r="IT100">
        <v>0.10338700273923257</v>
      </c>
      <c r="IU100">
        <v>1.3202367916504794E-2</v>
      </c>
      <c r="IV100">
        <v>6.9904276614530291E-3</v>
      </c>
      <c r="IW100">
        <v>3.2557463315771831E-3</v>
      </c>
      <c r="IX100">
        <v>7.1576084536485373E-3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3.4385193115388457E-2</v>
      </c>
      <c r="JE100">
        <v>6.5755878150234853E-3</v>
      </c>
      <c r="JF100">
        <v>0</v>
      </c>
      <c r="JG100">
        <v>6.0546514708141978E-3</v>
      </c>
      <c r="JH100">
        <v>0.1031293090116229</v>
      </c>
      <c r="JI100">
        <v>1.1462831353244936E-2</v>
      </c>
      <c r="JJ100">
        <v>0</v>
      </c>
      <c r="JK100">
        <v>7.927374755878595E-3</v>
      </c>
      <c r="JL100">
        <v>3.909866868292531E-2</v>
      </c>
      <c r="JM100">
        <v>7.689987121628733E-2</v>
      </c>
      <c r="JN100">
        <v>0.16443273719201645</v>
      </c>
      <c r="JO100" s="7">
        <v>0</v>
      </c>
      <c r="JP100">
        <v>0</v>
      </c>
      <c r="JQ100">
        <v>0</v>
      </c>
      <c r="JR100">
        <v>0</v>
      </c>
      <c r="JS100">
        <v>1</v>
      </c>
      <c r="JT100">
        <v>0</v>
      </c>
      <c r="JU100">
        <v>0</v>
      </c>
      <c r="JV100" s="4">
        <v>1</v>
      </c>
    </row>
    <row r="101" spans="1:282" x14ac:dyDescent="0.25">
      <c r="A101" s="10" t="s">
        <v>148</v>
      </c>
      <c r="B101" s="7">
        <v>7</v>
      </c>
      <c r="C101" t="s">
        <v>57</v>
      </c>
      <c r="D101" s="4">
        <v>18</v>
      </c>
      <c r="E101">
        <v>0</v>
      </c>
      <c r="F101">
        <v>0</v>
      </c>
      <c r="G101">
        <v>0.30875633464784075</v>
      </c>
      <c r="H101">
        <v>3.0572127793390589</v>
      </c>
      <c r="I101">
        <v>0</v>
      </c>
      <c r="J101">
        <v>3.9108492611440698E-2</v>
      </c>
      <c r="K101">
        <v>2.4536029398118681E-3</v>
      </c>
      <c r="L101">
        <v>1.7068882238090131E-2</v>
      </c>
      <c r="M101">
        <v>6.3835203393020568E-2</v>
      </c>
      <c r="N101">
        <v>0.35286274768513837</v>
      </c>
      <c r="O101">
        <v>0.62756133420527715</v>
      </c>
      <c r="P101">
        <v>3.7983160632832087</v>
      </c>
      <c r="Q101">
        <v>3.529067678843274</v>
      </c>
      <c r="R101">
        <v>10.364650938478174</v>
      </c>
      <c r="S101">
        <v>5.1837174643848849</v>
      </c>
      <c r="T101">
        <v>17.017128860631107</v>
      </c>
      <c r="U101">
        <v>27.991731910646966</v>
      </c>
      <c r="V101">
        <v>36.663823080485464</v>
      </c>
      <c r="W101">
        <v>3.2370292410051484</v>
      </c>
      <c r="X101">
        <v>0.19562437931925727</v>
      </c>
      <c r="Y101">
        <v>5.1502210206906027E-2</v>
      </c>
      <c r="Z101">
        <v>0</v>
      </c>
      <c r="AA101">
        <v>0</v>
      </c>
      <c r="AB101">
        <v>0</v>
      </c>
      <c r="AC101">
        <v>1.9481730858538981</v>
      </c>
      <c r="AD101">
        <v>6.0819977890142107</v>
      </c>
      <c r="AE101">
        <v>1.8166601091267012</v>
      </c>
      <c r="AF101">
        <v>5.3997865831620437</v>
      </c>
      <c r="AG101">
        <v>0</v>
      </c>
      <c r="AH101">
        <v>0</v>
      </c>
      <c r="AI101">
        <v>2.2582850666037793</v>
      </c>
      <c r="AJ101">
        <v>2.1866813235654314</v>
      </c>
      <c r="AK101">
        <v>0.84480020947759671</v>
      </c>
      <c r="AL101">
        <v>1.1251471668568134</v>
      </c>
      <c r="AM101">
        <v>28.336141425374691</v>
      </c>
      <c r="AN101">
        <v>100</v>
      </c>
      <c r="AO101">
        <v>4.2096396450609443</v>
      </c>
      <c r="AP101">
        <v>1.899517299815735</v>
      </c>
      <c r="AQ101">
        <v>4.1921196722914758</v>
      </c>
      <c r="AR101">
        <v>11.072431289515215</v>
      </c>
      <c r="AS101">
        <v>2.1478869186215332</v>
      </c>
      <c r="AT101">
        <v>4.7245449277855469</v>
      </c>
      <c r="AU101">
        <v>2.1181127380237301</v>
      </c>
      <c r="AV101">
        <v>4.0155676747035658</v>
      </c>
      <c r="AW101">
        <v>1.6440419640939798</v>
      </c>
      <c r="AX101">
        <v>4.3042858162514621</v>
      </c>
      <c r="AY101">
        <v>0.13261031764893655</v>
      </c>
      <c r="AZ101">
        <v>0</v>
      </c>
      <c r="BA101">
        <v>0</v>
      </c>
      <c r="BB101">
        <v>0</v>
      </c>
      <c r="BC101">
        <v>0.40193185219860328</v>
      </c>
      <c r="BD101">
        <v>0.79398677785267568</v>
      </c>
      <c r="BE101">
        <v>2.2559485738391571</v>
      </c>
      <c r="BF101">
        <v>6.4871789867884591</v>
      </c>
      <c r="BG101">
        <v>1.2107219490612884</v>
      </c>
      <c r="BH101">
        <v>2.6239089750049387</v>
      </c>
      <c r="BI101">
        <v>1.0664911105244028</v>
      </c>
      <c r="BJ101">
        <v>0.79794454633812828</v>
      </c>
      <c r="BK101">
        <v>1.7909546961452358</v>
      </c>
      <c r="BL101">
        <v>4.6628680274965193</v>
      </c>
      <c r="BM101">
        <v>0</v>
      </c>
      <c r="BN101">
        <v>0</v>
      </c>
      <c r="BO101">
        <v>8.0624446572044164</v>
      </c>
      <c r="BP101">
        <v>29.465818092846654</v>
      </c>
      <c r="BQ101">
        <v>5.8973898086626022</v>
      </c>
      <c r="BR101">
        <v>12.400179022921005</v>
      </c>
      <c r="BS101">
        <v>5.3242244374799297</v>
      </c>
      <c r="BT101">
        <v>10.465486287307925</v>
      </c>
      <c r="BU101">
        <v>0.67302460288214727</v>
      </c>
      <c r="BV101">
        <v>0.25627884383376243</v>
      </c>
      <c r="BW101">
        <v>0.72241322107508876</v>
      </c>
      <c r="BX101">
        <v>1.8223424978007705</v>
      </c>
      <c r="BY101">
        <v>0.79785848503986823</v>
      </c>
      <c r="BZ101">
        <v>1.8076117062739747</v>
      </c>
      <c r="CA101">
        <v>0</v>
      </c>
      <c r="CB101">
        <v>0</v>
      </c>
      <c r="CC101">
        <v>0.18441192601676684</v>
      </c>
      <c r="CD101">
        <v>0.72311188943962779</v>
      </c>
      <c r="CE101">
        <v>0.4669958192333038</v>
      </c>
      <c r="CF101">
        <v>1.1891082677644662</v>
      </c>
      <c r="CG101">
        <v>13.461494322696232</v>
      </c>
      <c r="CH101">
        <v>48.349108876990812</v>
      </c>
      <c r="CI101">
        <v>2.979336790778679</v>
      </c>
      <c r="CJ101">
        <v>0.44084276487604651</v>
      </c>
      <c r="CK101">
        <v>7.2849148096441871E-2</v>
      </c>
      <c r="CL101">
        <v>0.21893974012255926</v>
      </c>
      <c r="CM101">
        <v>1.4646076777240429</v>
      </c>
      <c r="CN101">
        <v>5.0852452006616913</v>
      </c>
      <c r="CO101">
        <v>0.89587692856769452</v>
      </c>
      <c r="CP101">
        <v>1.8738032335257937</v>
      </c>
      <c r="CQ101">
        <v>0</v>
      </c>
      <c r="CR101">
        <v>0</v>
      </c>
      <c r="CS101">
        <v>3.3136976975850337E-2</v>
      </c>
      <c r="CT101">
        <v>0.23854005705245748</v>
      </c>
      <c r="CU101">
        <v>0.34882447793735949</v>
      </c>
      <c r="CV101">
        <v>0.62346499990563398</v>
      </c>
      <c r="CW101">
        <v>0.22583395420411401</v>
      </c>
      <c r="CX101">
        <v>0.49304486155048038</v>
      </c>
      <c r="CY101">
        <v>3.4782880493185373</v>
      </c>
      <c r="CZ101">
        <v>12.495451609953097</v>
      </c>
      <c r="DA101">
        <v>2.0842781742129364</v>
      </c>
      <c r="DB101">
        <v>3.9527984835084538</v>
      </c>
      <c r="DC101">
        <v>0.50455391674304362</v>
      </c>
      <c r="DD101">
        <v>0.51088649499830863</v>
      </c>
      <c r="DE101">
        <v>1.4126195274513897</v>
      </c>
      <c r="DF101">
        <v>4.3252557794902655</v>
      </c>
      <c r="DG101">
        <v>0.54304322392216187</v>
      </c>
      <c r="DH101">
        <v>0.45150322024006956</v>
      </c>
      <c r="DI101">
        <v>0.50108984316415772</v>
      </c>
      <c r="DJ101">
        <v>1.1270387773718362</v>
      </c>
      <c r="DK101">
        <v>0</v>
      </c>
      <c r="DL101">
        <v>0</v>
      </c>
      <c r="DM101">
        <v>0.16828451666470001</v>
      </c>
      <c r="DN101">
        <v>1.5509836513462327</v>
      </c>
      <c r="DO101">
        <v>0.77332642980704469</v>
      </c>
      <c r="DP101">
        <v>1.7042284268860382</v>
      </c>
      <c r="DQ101">
        <v>0.64473152885315843</v>
      </c>
      <c r="DR101">
        <v>1.2977584934309248</v>
      </c>
      <c r="DS101">
        <v>0</v>
      </c>
      <c r="DT101">
        <v>0</v>
      </c>
      <c r="DU101">
        <v>0</v>
      </c>
      <c r="DV101">
        <v>5.4351510535618111E-2</v>
      </c>
      <c r="DW101">
        <v>0.9986819370978044</v>
      </c>
      <c r="DX101">
        <v>2.8903069722728918</v>
      </c>
      <c r="DY101">
        <v>0.43933323027307247</v>
      </c>
      <c r="DZ101">
        <v>0.61121419069543637</v>
      </c>
      <c r="EA101">
        <v>0.34933885539264831</v>
      </c>
      <c r="EB101">
        <v>0.25849694251859429</v>
      </c>
      <c r="EC101">
        <v>0</v>
      </c>
      <c r="ED101">
        <v>0.86424879589807391</v>
      </c>
      <c r="EE101">
        <v>0.27332422243975524</v>
      </c>
      <c r="EF101">
        <v>0.524745933201895</v>
      </c>
      <c r="EG101">
        <v>1.3237182426961902</v>
      </c>
      <c r="EH101">
        <v>3.3215311299926005</v>
      </c>
      <c r="EI101">
        <v>0.30413831221718152</v>
      </c>
      <c r="EJ101">
        <v>0</v>
      </c>
      <c r="EK101">
        <v>0</v>
      </c>
      <c r="EL101">
        <v>0.15819518421062204</v>
      </c>
      <c r="EM101">
        <v>8.2183382354940708E-3</v>
      </c>
      <c r="EN101">
        <v>4.6654098114343595E-2</v>
      </c>
      <c r="EO101">
        <v>0.12791997772116856</v>
      </c>
      <c r="EP101">
        <v>0.21308535623498887</v>
      </c>
      <c r="EQ101">
        <v>0.47534253876119836</v>
      </c>
      <c r="ER101">
        <v>1.3028458225874839</v>
      </c>
      <c r="ES101">
        <v>0.99650775338995556</v>
      </c>
      <c r="ET101">
        <v>1.8309780115175904</v>
      </c>
      <c r="EU101">
        <v>0.92063751779601566</v>
      </c>
      <c r="EV101">
        <v>1.7129570401818797</v>
      </c>
      <c r="EW101">
        <v>0.18783599152345512</v>
      </c>
      <c r="EX101">
        <v>6.317550333659025E-2</v>
      </c>
      <c r="EY101">
        <v>0.15275121524235913</v>
      </c>
      <c r="EZ101">
        <v>0.42830825063023359</v>
      </c>
      <c r="FA101">
        <v>7.8464927714463228E-2</v>
      </c>
      <c r="FB101">
        <v>0.11132194081651124</v>
      </c>
      <c r="FC101">
        <v>3.7119349271217239E-2</v>
      </c>
      <c r="FD101">
        <v>4.1403461166380273E-2</v>
      </c>
      <c r="FE101">
        <v>6.6874599366539694E-2</v>
      </c>
      <c r="FF101">
        <v>0.11319102018454499</v>
      </c>
      <c r="FG101">
        <v>7.8826324264467243E-2</v>
      </c>
      <c r="FH101">
        <v>0.13994747966695403</v>
      </c>
      <c r="FI101">
        <v>0.39254759566530806</v>
      </c>
      <c r="FJ101">
        <v>1.1438102034518438</v>
      </c>
      <c r="FK101">
        <v>0.1535525198853846</v>
      </c>
      <c r="FL101">
        <v>4.8096641004825115E-2</v>
      </c>
      <c r="FM101">
        <v>1.0665472373433664</v>
      </c>
      <c r="FN101">
        <v>1.996490580722134</v>
      </c>
      <c r="FO101">
        <v>0.31276663490526202</v>
      </c>
      <c r="FP101">
        <v>9.6361916345749268E-2</v>
      </c>
      <c r="FQ101">
        <v>0.1777268959638075</v>
      </c>
      <c r="FR101">
        <v>3.8437944667908078E-2</v>
      </c>
      <c r="FS101">
        <v>0.23402538931404826</v>
      </c>
      <c r="FT101">
        <v>0.82895588893756167</v>
      </c>
      <c r="FU101">
        <v>0.12927109936087294</v>
      </c>
      <c r="FV101">
        <v>0.34193829297073353</v>
      </c>
      <c r="FW101">
        <v>0.95996940541398246</v>
      </c>
      <c r="FX101">
        <v>0.84737999409520426</v>
      </c>
      <c r="FY101">
        <v>0.13508614331475588</v>
      </c>
      <c r="FZ101">
        <v>6.3696168126954736E-2</v>
      </c>
      <c r="GA101">
        <v>4.7414170295380198E-2</v>
      </c>
      <c r="GB101">
        <v>0.16380337846053694</v>
      </c>
      <c r="GC101">
        <v>2.8286151455712231E-2</v>
      </c>
      <c r="GD101">
        <v>7.1969408987752328E-3</v>
      </c>
      <c r="GE101">
        <v>0</v>
      </c>
      <c r="GF101">
        <v>5.74991153681738E-2</v>
      </c>
      <c r="GG101">
        <v>7.3186061355871079E-2</v>
      </c>
      <c r="GH101">
        <v>1.6052653558496117E-2</v>
      </c>
      <c r="GI101">
        <v>1.6272874040972215E-2</v>
      </c>
      <c r="GJ101">
        <v>4.0857994631582142E-2</v>
      </c>
      <c r="GK101">
        <v>0.69656981039811527</v>
      </c>
      <c r="GL101">
        <v>2.942111947777355</v>
      </c>
      <c r="GM101">
        <v>0.41984190226930074</v>
      </c>
      <c r="GN101">
        <v>0.13504077519951174</v>
      </c>
      <c r="GO101">
        <v>0.3722208757115496</v>
      </c>
      <c r="GP101">
        <v>0.44866576649870094</v>
      </c>
      <c r="GQ101">
        <v>8.102652768216051E-2</v>
      </c>
      <c r="GR101">
        <v>3.150804969261739E-2</v>
      </c>
      <c r="GS101">
        <v>9.1787531311192851E-3</v>
      </c>
      <c r="GT101">
        <v>8.2189231982990815E-3</v>
      </c>
      <c r="GU101">
        <v>8.660383464643015E-2</v>
      </c>
      <c r="GV101">
        <v>0.42998316550250137</v>
      </c>
      <c r="GW101">
        <v>6.966267370928321E-2</v>
      </c>
      <c r="GX101">
        <v>2.3247956172285159E-2</v>
      </c>
      <c r="GY101">
        <v>0.25392651684908424</v>
      </c>
      <c r="GZ101">
        <v>0.57417160991069316</v>
      </c>
      <c r="HA101">
        <v>8.9463059816849252E-2</v>
      </c>
      <c r="HB101">
        <v>7.8846741215678307E-2</v>
      </c>
      <c r="HC101">
        <v>0.11935864242618228</v>
      </c>
      <c r="HD101">
        <v>0.57065652368858344</v>
      </c>
      <c r="HE101">
        <v>9.8062268630005583E-2</v>
      </c>
      <c r="HF101">
        <v>5.3586452732098444E-2</v>
      </c>
      <c r="HG101">
        <v>2.3863704370416523E-2</v>
      </c>
      <c r="HH101">
        <v>4.047565673961806E-2</v>
      </c>
      <c r="HI101">
        <v>4.5283080654446887E-3</v>
      </c>
      <c r="HJ101">
        <v>0</v>
      </c>
      <c r="HK101">
        <v>7.6179151367790545E-3</v>
      </c>
      <c r="HL101">
        <v>9.8991243507095365E-3</v>
      </c>
      <c r="HM101">
        <v>0.53697025809462984</v>
      </c>
      <c r="HN101">
        <v>3.0513414628915498</v>
      </c>
      <c r="HO101">
        <v>0.49250822219884305</v>
      </c>
      <c r="HP101">
        <v>0.1429810381593816</v>
      </c>
      <c r="HQ101">
        <v>0.48433889451432771</v>
      </c>
      <c r="HR101">
        <v>0.71176385469383951</v>
      </c>
      <c r="HS101">
        <v>0.11257189752746784</v>
      </c>
      <c r="HT101">
        <v>5.7442725386970109E-2</v>
      </c>
      <c r="HU101">
        <v>5.9418644479638013E-3</v>
      </c>
      <c r="HV101">
        <v>9.0802863541551843E-3</v>
      </c>
      <c r="HW101">
        <v>0</v>
      </c>
      <c r="HX101">
        <v>0</v>
      </c>
      <c r="HY101">
        <v>0</v>
      </c>
      <c r="HZ101">
        <v>0</v>
      </c>
      <c r="IA101">
        <v>9.5493997071053171E-3</v>
      </c>
      <c r="IB101">
        <v>6.8867784914090208E-2</v>
      </c>
      <c r="IC101">
        <v>1.9265281533538882E-2</v>
      </c>
      <c r="ID101">
        <v>0</v>
      </c>
      <c r="IE101">
        <v>6.7471921736375368E-2</v>
      </c>
      <c r="IF101">
        <v>0.57475647233096161</v>
      </c>
      <c r="IG101">
        <v>0.13970033109944124</v>
      </c>
      <c r="IH101">
        <v>0.14193282565197138</v>
      </c>
      <c r="II101">
        <v>8.696015382312261E-2</v>
      </c>
      <c r="IJ101">
        <v>0.15081819840729585</v>
      </c>
      <c r="IK101">
        <v>4.6957960711159687E-2</v>
      </c>
      <c r="IL101">
        <v>0</v>
      </c>
      <c r="IM101">
        <v>0</v>
      </c>
      <c r="IN101">
        <v>9.723163096370854E-3</v>
      </c>
      <c r="IO101">
        <v>4.9564229459338686E-2</v>
      </c>
      <c r="IP101">
        <v>0.45580793493952376</v>
      </c>
      <c r="IQ101">
        <v>8.5020727316602651E-2</v>
      </c>
      <c r="IR101">
        <v>5.7142916079653628E-3</v>
      </c>
      <c r="IS101">
        <v>2.4907487780499546E-2</v>
      </c>
      <c r="IT101">
        <v>9.2231854675970434E-2</v>
      </c>
      <c r="IU101">
        <v>1.3041512863389013E-2</v>
      </c>
      <c r="IV101">
        <v>3.472346621996325E-3</v>
      </c>
      <c r="IW101">
        <v>1.2828257666944187E-3</v>
      </c>
      <c r="IX101">
        <v>7.7706473141098895E-3</v>
      </c>
      <c r="IY101">
        <v>0</v>
      </c>
      <c r="IZ101">
        <v>0</v>
      </c>
      <c r="JA101">
        <v>0</v>
      </c>
      <c r="JB101">
        <v>0</v>
      </c>
      <c r="JC101">
        <v>4.3596615326450643E-3</v>
      </c>
      <c r="JD101">
        <v>3.5222931826642892E-2</v>
      </c>
      <c r="JE101">
        <v>8.8809752529060877E-3</v>
      </c>
      <c r="JF101">
        <v>0</v>
      </c>
      <c r="JG101">
        <v>3.8152143486829917E-3</v>
      </c>
      <c r="JH101">
        <v>8.8269007465191979E-2</v>
      </c>
      <c r="JI101">
        <v>6.2088183187505924E-3</v>
      </c>
      <c r="JJ101">
        <v>0</v>
      </c>
      <c r="JK101">
        <v>9.5277901811576995E-3</v>
      </c>
      <c r="JL101">
        <v>3.1270649325566967E-2</v>
      </c>
      <c r="JM101">
        <v>3.2444718508885265E-2</v>
      </c>
      <c r="JN101">
        <v>0.10563593572684371</v>
      </c>
      <c r="JO101" s="7">
        <v>0</v>
      </c>
      <c r="JP101">
        <v>0</v>
      </c>
      <c r="JQ101">
        <v>0</v>
      </c>
      <c r="JR101">
        <v>0</v>
      </c>
      <c r="JS101">
        <v>1</v>
      </c>
      <c r="JT101">
        <v>0</v>
      </c>
      <c r="JU101">
        <v>0</v>
      </c>
      <c r="JV101" s="4">
        <v>1</v>
      </c>
    </row>
    <row r="102" spans="1:282" ht="15.75" thickBot="1" x14ac:dyDescent="0.3">
      <c r="A102" s="11" t="s">
        <v>149</v>
      </c>
      <c r="B102" s="8">
        <v>7</v>
      </c>
      <c r="C102" s="2" t="s">
        <v>57</v>
      </c>
      <c r="D102" s="5">
        <v>18</v>
      </c>
      <c r="E102" s="2">
        <v>0</v>
      </c>
      <c r="F102" s="2">
        <v>0</v>
      </c>
      <c r="G102" s="2">
        <v>0.25521006684779102</v>
      </c>
      <c r="H102" s="2">
        <v>2.5613765185140616</v>
      </c>
      <c r="I102" s="2">
        <v>0</v>
      </c>
      <c r="J102" s="2">
        <v>2.1477988515689429E-2</v>
      </c>
      <c r="K102" s="2">
        <v>0</v>
      </c>
      <c r="L102" s="2">
        <v>1.2466477872949629E-2</v>
      </c>
      <c r="M102" s="2">
        <v>1.8835371077697807E-2</v>
      </c>
      <c r="N102" s="2">
        <v>0.15293507213050359</v>
      </c>
      <c r="O102" s="2">
        <v>0.59376679740514193</v>
      </c>
      <c r="P102" s="2">
        <v>3.6155318270482133</v>
      </c>
      <c r="Q102" s="2">
        <v>2.8378827112757063</v>
      </c>
      <c r="R102" s="2">
        <v>11.397602408589245</v>
      </c>
      <c r="S102" s="2">
        <v>4.8346363582890373</v>
      </c>
      <c r="T102" s="2">
        <v>16.468540490484816</v>
      </c>
      <c r="U102" s="2">
        <v>23.875532531131217</v>
      </c>
      <c r="V102" s="2">
        <v>43.91074838211523</v>
      </c>
      <c r="W102" s="2">
        <v>3.9297038488898184</v>
      </c>
      <c r="X102" s="2">
        <v>0.19397033351386644</v>
      </c>
      <c r="Y102" s="2">
        <v>4.3009206346468355E-2</v>
      </c>
      <c r="Z102" s="2">
        <v>0</v>
      </c>
      <c r="AA102" s="2">
        <v>0</v>
      </c>
      <c r="AB102" s="2">
        <v>0</v>
      </c>
      <c r="AC102" s="2">
        <v>1.9811262552613522</v>
      </c>
      <c r="AD102" s="2">
        <v>6.6776906143846668</v>
      </c>
      <c r="AE102" s="2">
        <v>2.2748161341354809</v>
      </c>
      <c r="AF102" s="2">
        <v>7.2365710658372464</v>
      </c>
      <c r="AG102" s="2">
        <v>0</v>
      </c>
      <c r="AH102" s="2">
        <v>0</v>
      </c>
      <c r="AI102" s="2">
        <v>2.1955493937811701</v>
      </c>
      <c r="AJ102" s="2">
        <v>1.7266195633013852</v>
      </c>
      <c r="AK102" s="2">
        <v>0.56504674032004465</v>
      </c>
      <c r="AL102" s="2">
        <v>0.71636782968356449</v>
      </c>
      <c r="AM102" s="2">
        <v>27.972501777931466</v>
      </c>
      <c r="AN102" s="2">
        <v>100</v>
      </c>
      <c r="AO102" s="2">
        <v>4.0868841369659146</v>
      </c>
      <c r="AP102" s="2">
        <v>2.0480203857575194</v>
      </c>
      <c r="AQ102" s="2">
        <v>4.3198551369260452</v>
      </c>
      <c r="AR102" s="2">
        <v>11.847087507199355</v>
      </c>
      <c r="AS102" s="2">
        <v>2.4087422593091845</v>
      </c>
      <c r="AT102" s="2">
        <v>5.6717358976624093</v>
      </c>
      <c r="AU102" s="2">
        <v>2.2574938460726766</v>
      </c>
      <c r="AV102" s="2">
        <v>4.2466242391784732</v>
      </c>
      <c r="AW102" s="2">
        <v>1.8665459956694808</v>
      </c>
      <c r="AX102" s="2">
        <v>5.0919104738528951</v>
      </c>
      <c r="AY102" s="2">
        <v>0.16306466895955055</v>
      </c>
      <c r="AZ102" s="2">
        <v>0</v>
      </c>
      <c r="BA102" s="2">
        <v>0</v>
      </c>
      <c r="BB102" s="2">
        <v>0</v>
      </c>
      <c r="BC102" s="2">
        <v>0.50371134882235569</v>
      </c>
      <c r="BD102" s="2">
        <v>0.97213112224627685</v>
      </c>
      <c r="BE102" s="2">
        <v>2.4861126867298435</v>
      </c>
      <c r="BF102" s="2">
        <v>7.568587610980761</v>
      </c>
      <c r="BG102" s="2">
        <v>1.3657732250328856</v>
      </c>
      <c r="BH102" s="2">
        <v>3.0365884678613146</v>
      </c>
      <c r="BI102" s="2">
        <v>1.1677063798303524</v>
      </c>
      <c r="BJ102" s="2">
        <v>1.04537659055793</v>
      </c>
      <c r="BK102" s="2">
        <v>2.6791560256540601</v>
      </c>
      <c r="BL102" s="2">
        <v>7.3201155690002162</v>
      </c>
      <c r="BM102" s="2">
        <v>0</v>
      </c>
      <c r="BN102" s="2">
        <v>0</v>
      </c>
      <c r="BO102" s="2">
        <v>8.601878096400883</v>
      </c>
      <c r="BP102" s="2">
        <v>32.494390288654706</v>
      </c>
      <c r="BQ102" s="2">
        <v>6.3412380875483079</v>
      </c>
      <c r="BR102" s="2">
        <v>13.554191594771309</v>
      </c>
      <c r="BS102" s="2">
        <v>5.3647670757382979</v>
      </c>
      <c r="BT102" s="2">
        <v>10.916057502707607</v>
      </c>
      <c r="BU102" s="2">
        <v>0.64191751738381553</v>
      </c>
      <c r="BV102" s="2">
        <v>0.29631875802679658</v>
      </c>
      <c r="BW102" s="2">
        <v>0.45018184140511364</v>
      </c>
      <c r="BX102" s="2">
        <v>1.6247274127175664</v>
      </c>
      <c r="BY102" s="2">
        <v>1.0743999019186514</v>
      </c>
      <c r="BZ102" s="2">
        <v>3.007059181445181</v>
      </c>
      <c r="CA102" s="2">
        <v>0</v>
      </c>
      <c r="CB102" s="2">
        <v>0</v>
      </c>
      <c r="CC102" s="2">
        <v>0.11454976471494661</v>
      </c>
      <c r="CD102" s="2">
        <v>0.80586703418443006</v>
      </c>
      <c r="CE102" s="2">
        <v>0.46203097543690774</v>
      </c>
      <c r="CF102" s="2">
        <v>1.3130140980059852</v>
      </c>
      <c r="CG102" s="2">
        <v>14.710602019859337</v>
      </c>
      <c r="CH102" s="2">
        <v>55.26354526061462</v>
      </c>
      <c r="CI102" s="2">
        <v>3.3382631201644091</v>
      </c>
      <c r="CJ102" s="2">
        <v>0.46933594405439083</v>
      </c>
      <c r="CK102" s="2">
        <v>6.281760807331746E-2</v>
      </c>
      <c r="CL102" s="2">
        <v>0.20065473862373026</v>
      </c>
      <c r="CM102" s="2">
        <v>2.0528040193324024</v>
      </c>
      <c r="CN102" s="2">
        <v>7.4687347264771704</v>
      </c>
      <c r="CO102" s="2">
        <v>0.93352402365134668</v>
      </c>
      <c r="CP102" s="2">
        <v>1.8408853532375729</v>
      </c>
      <c r="CQ102" s="2">
        <v>0</v>
      </c>
      <c r="CR102" s="2">
        <v>0</v>
      </c>
      <c r="CS102" s="2">
        <v>0</v>
      </c>
      <c r="CT102" s="2">
        <v>0.11819662371220714</v>
      </c>
      <c r="CU102" s="2">
        <v>0.35445052198307092</v>
      </c>
      <c r="CV102" s="2">
        <v>0.69102652726343639</v>
      </c>
      <c r="CW102" s="2">
        <v>0.27281627775760559</v>
      </c>
      <c r="CX102" s="2">
        <v>0.54763294577731503</v>
      </c>
      <c r="CY102" s="2">
        <v>3.4895752745486894</v>
      </c>
      <c r="CZ102" s="2">
        <v>13.244448763647124</v>
      </c>
      <c r="DA102" s="2">
        <v>2.4899261329830398</v>
      </c>
      <c r="DB102" s="2">
        <v>5.3326634007580314</v>
      </c>
      <c r="DC102" s="2">
        <v>0.61279884598052869</v>
      </c>
      <c r="DD102" s="2">
        <v>0.56345048107332651</v>
      </c>
      <c r="DE102" s="2">
        <v>1.6843286588514741</v>
      </c>
      <c r="DF102" s="2">
        <v>5.4166237156838788</v>
      </c>
      <c r="DG102" s="2">
        <v>0.61898995025422954</v>
      </c>
      <c r="DH102" s="2">
        <v>0.43375205046531967</v>
      </c>
      <c r="DI102" s="2">
        <v>0.49365563011305369</v>
      </c>
      <c r="DJ102" s="2">
        <v>1.109319566554382</v>
      </c>
      <c r="DK102" s="2">
        <v>0</v>
      </c>
      <c r="DL102" s="2">
        <v>0</v>
      </c>
      <c r="DM102" s="2">
        <v>8.1681454070507128E-2</v>
      </c>
      <c r="DN102" s="2">
        <v>1.6235228690514036</v>
      </c>
      <c r="DO102" s="2">
        <v>0.98833140673393749</v>
      </c>
      <c r="DP102" s="2">
        <v>2.535803276624502</v>
      </c>
      <c r="DQ102" s="2">
        <v>0.70981927766334907</v>
      </c>
      <c r="DR102" s="2">
        <v>1.2761242569288316</v>
      </c>
      <c r="DS102" s="2">
        <v>0</v>
      </c>
      <c r="DT102" s="2">
        <v>0</v>
      </c>
      <c r="DU102" s="2">
        <v>0</v>
      </c>
      <c r="DV102" s="2">
        <v>2.8526559766759083E-2</v>
      </c>
      <c r="DW102" s="2">
        <v>1.0456887338948757</v>
      </c>
      <c r="DX102" s="2">
        <v>3.3425036824145513</v>
      </c>
      <c r="DY102" s="2">
        <v>0.50961795128745146</v>
      </c>
      <c r="DZ102" s="2">
        <v>0.71295694610810667</v>
      </c>
      <c r="EA102" s="2">
        <v>0.30788290665142243</v>
      </c>
      <c r="EB102" s="2">
        <v>0.30833883328301664</v>
      </c>
      <c r="EC102" s="2">
        <v>0</v>
      </c>
      <c r="ED102" s="2">
        <v>0.89866093337635411</v>
      </c>
      <c r="EE102" s="2">
        <v>0.25166464382380455</v>
      </c>
      <c r="EF102" s="2">
        <v>0.51990143275178857</v>
      </c>
      <c r="EG102" s="2">
        <v>1.3749480337278428</v>
      </c>
      <c r="EH102" s="2">
        <v>3.4677514450005495</v>
      </c>
      <c r="EI102" s="2">
        <v>0.21050954114403192</v>
      </c>
      <c r="EJ102" s="2">
        <v>0</v>
      </c>
      <c r="EK102" s="2">
        <v>0</v>
      </c>
      <c r="EL102" s="2">
        <v>0.138292023051514</v>
      </c>
      <c r="EM102" s="2">
        <v>0</v>
      </c>
      <c r="EN102" s="2">
        <v>0</v>
      </c>
      <c r="EO102" s="2">
        <v>8.6570079353226081E-2</v>
      </c>
      <c r="EP102" s="2">
        <v>0.23224678355855957</v>
      </c>
      <c r="EQ102" s="2">
        <v>0.73964481993267428</v>
      </c>
      <c r="ER102" s="2">
        <v>2.2240660433112369</v>
      </c>
      <c r="ES102" s="2">
        <v>1.0787499456690657</v>
      </c>
      <c r="ET102" s="2">
        <v>1.8237420698939746</v>
      </c>
      <c r="EU102" s="2">
        <v>0.94272331471373905</v>
      </c>
      <c r="EV102" s="2">
        <v>1.7460289644767888</v>
      </c>
      <c r="EW102" s="2">
        <v>0.19464902549542898</v>
      </c>
      <c r="EX102" s="2">
        <v>6.7789052104757871E-2</v>
      </c>
      <c r="EY102" s="2">
        <v>0.16134244936259207</v>
      </c>
      <c r="EZ102" s="2">
        <v>0.48216808358740426</v>
      </c>
      <c r="FA102" s="2">
        <v>7.648295589788498E-2</v>
      </c>
      <c r="FB102" s="2">
        <v>9.8354667604659579E-2</v>
      </c>
      <c r="FC102" s="2">
        <v>3.4108929229271306E-2</v>
      </c>
      <c r="FD102" s="2">
        <v>3.5478421341435577E-2</v>
      </c>
      <c r="FE102" s="2">
        <v>6.8079796739725681E-2</v>
      </c>
      <c r="FF102" s="2">
        <v>0.13036957163923232</v>
      </c>
      <c r="FG102" s="2">
        <v>7.7380922333912194E-2</v>
      </c>
      <c r="FH102" s="2">
        <v>0.15653381979892803</v>
      </c>
      <c r="FI102" s="2">
        <v>0.48098684182700546</v>
      </c>
      <c r="FJ102" s="2">
        <v>1.5432515747663094</v>
      </c>
      <c r="FK102" s="2">
        <v>0.18592405403303194</v>
      </c>
      <c r="FL102" s="2">
        <v>5.3220315334160564E-2</v>
      </c>
      <c r="FM102" s="2">
        <v>1.2357708814723516</v>
      </c>
      <c r="FN102" s="2">
        <v>2.3602125743482305</v>
      </c>
      <c r="FO102" s="2">
        <v>0.35965559288662707</v>
      </c>
      <c r="FP102" s="2">
        <v>0.1021588401609141</v>
      </c>
      <c r="FQ102" s="2">
        <v>0.20817411855538256</v>
      </c>
      <c r="FR102" s="2">
        <v>4.9677898489308654E-2</v>
      </c>
      <c r="FS102" s="2">
        <v>0.28883677646080907</v>
      </c>
      <c r="FT102" s="2">
        <v>1.1537218416996464</v>
      </c>
      <c r="FU102" s="2">
        <v>0.16739992692983915</v>
      </c>
      <c r="FV102" s="2">
        <v>0.39505197712033818</v>
      </c>
      <c r="FW102" s="2">
        <v>1.0970527312642</v>
      </c>
      <c r="FX102" s="2">
        <v>0.94352589534907938</v>
      </c>
      <c r="FY102" s="2">
        <v>0.15105875774118255</v>
      </c>
      <c r="FZ102" s="2">
        <v>6.8522283568571984E-2</v>
      </c>
      <c r="GA102" s="2">
        <v>5.5889746202218121E-2</v>
      </c>
      <c r="GB102" s="2">
        <v>0.21262977008602651</v>
      </c>
      <c r="GC102" s="2">
        <v>2.7403828179513839E-2</v>
      </c>
      <c r="GD102" s="2">
        <v>1.4123927546738663E-2</v>
      </c>
      <c r="GE102" s="2">
        <v>0</v>
      </c>
      <c r="GF102" s="2">
        <v>6.3302177970076048E-2</v>
      </c>
      <c r="GG102" s="2">
        <v>9.9646811989696008E-2</v>
      </c>
      <c r="GH102" s="2">
        <v>1.1961882620269619E-2</v>
      </c>
      <c r="GI102" s="2">
        <v>1.0250571043325774E-2</v>
      </c>
      <c r="GJ102" s="2">
        <v>3.8404662252147365E-2</v>
      </c>
      <c r="GK102" s="2">
        <v>0.78372825014247505</v>
      </c>
      <c r="GL102" s="2">
        <v>3.4769394362858939</v>
      </c>
      <c r="GM102" s="2">
        <v>0.48981726817264537</v>
      </c>
      <c r="GN102" s="2">
        <v>0.15551390055731601</v>
      </c>
      <c r="GO102" s="2">
        <v>0.44984128491874603</v>
      </c>
      <c r="GP102" s="2">
        <v>0.52659077958021705</v>
      </c>
      <c r="GQ102" s="2">
        <v>9.7072497858534126E-2</v>
      </c>
      <c r="GR102" s="2">
        <v>2.2384975826043298E-2</v>
      </c>
      <c r="GS102" s="2">
        <v>0</v>
      </c>
      <c r="GT102" s="2">
        <v>0</v>
      </c>
      <c r="GU102" s="2">
        <v>6.1360210976472818E-2</v>
      </c>
      <c r="GV102" s="2">
        <v>0.39111841486262439</v>
      </c>
      <c r="GW102" s="2">
        <v>6.2835612859983875E-2</v>
      </c>
      <c r="GX102" s="2">
        <v>1.2487814585687419E-2</v>
      </c>
      <c r="GY102" s="2">
        <v>0.28709690305250385</v>
      </c>
      <c r="GZ102" s="2">
        <v>0.66083374834160102</v>
      </c>
      <c r="HA102" s="2">
        <v>0.10302697264002345</v>
      </c>
      <c r="HB102" s="2">
        <v>6.6001723847692956E-2</v>
      </c>
      <c r="HC102" s="2">
        <v>0.13724486105533854</v>
      </c>
      <c r="HD102" s="2">
        <v>0.73506554913944777</v>
      </c>
      <c r="HE102" s="2">
        <v>0.13347154545298237</v>
      </c>
      <c r="HF102" s="2">
        <v>8.1564158540464657E-2</v>
      </c>
      <c r="HG102" s="2">
        <v>3.4676536199468554E-2</v>
      </c>
      <c r="HH102" s="2">
        <v>3.934232385818847E-2</v>
      </c>
      <c r="HI102" s="2">
        <v>2.4154112425282158E-4</v>
      </c>
      <c r="HJ102" s="2">
        <v>0</v>
      </c>
      <c r="HK102" s="2">
        <v>3.3553107753619233E-3</v>
      </c>
      <c r="HL102" s="2">
        <v>0</v>
      </c>
      <c r="HM102" s="2">
        <v>0.44413858620429797</v>
      </c>
      <c r="HN102" s="2">
        <v>2.8173188221576297</v>
      </c>
      <c r="HO102" s="2">
        <v>0.45886002516754759</v>
      </c>
      <c r="HP102" s="2">
        <v>0.13146246011940702</v>
      </c>
      <c r="HQ102" s="2">
        <v>0.54169881762266991</v>
      </c>
      <c r="HR102" s="2">
        <v>0.80665348358510025</v>
      </c>
      <c r="HS102" s="2">
        <v>0.13245085306722063</v>
      </c>
      <c r="HT102" s="2">
        <v>5.758639587409671E-2</v>
      </c>
      <c r="HU102" s="2">
        <v>8.6810654832578053E-3</v>
      </c>
      <c r="HV102" s="2">
        <v>3.310849867953988E-3</v>
      </c>
      <c r="HW102" s="2">
        <v>0</v>
      </c>
      <c r="HX102" s="2">
        <v>0</v>
      </c>
      <c r="HY102" s="2">
        <v>0</v>
      </c>
      <c r="HZ102" s="2">
        <v>3.5004288272872338E-3</v>
      </c>
      <c r="IA102" s="2">
        <v>1.7131064277029172E-2</v>
      </c>
      <c r="IB102" s="2">
        <v>7.7945243211178114E-2</v>
      </c>
      <c r="IC102" s="2">
        <v>1.4481748892467701E-2</v>
      </c>
      <c r="ID102" s="2">
        <v>6.927228234983103E-3</v>
      </c>
      <c r="IE102" s="2">
        <v>6.7218924384623943E-2</v>
      </c>
      <c r="IF102" s="2">
        <v>0.59685507260226744</v>
      </c>
      <c r="IG102" s="2">
        <v>0.13807458196443448</v>
      </c>
      <c r="IH102" s="2">
        <v>0.16790755156819778</v>
      </c>
      <c r="II102" s="2">
        <v>9.7574675035399544E-2</v>
      </c>
      <c r="IJ102" s="2">
        <v>0.17709491663948701</v>
      </c>
      <c r="IK102" s="2">
        <v>5.6704518954541393E-2</v>
      </c>
      <c r="IL102" s="2">
        <v>0</v>
      </c>
      <c r="IM102" s="2">
        <v>9.7302521738484946E-4</v>
      </c>
      <c r="IN102" s="2">
        <v>0</v>
      </c>
      <c r="IO102" s="2">
        <v>3.2875150579667181E-2</v>
      </c>
      <c r="IP102" s="2">
        <v>0.38631702003343499</v>
      </c>
      <c r="IQ102" s="2">
        <v>6.0677326853177768E-2</v>
      </c>
      <c r="IR102" s="2">
        <v>0</v>
      </c>
      <c r="IS102" s="2">
        <v>2.7547231847605883E-2</v>
      </c>
      <c r="IT102" s="2">
        <v>8.3799869541853034E-2</v>
      </c>
      <c r="IU102" s="2">
        <v>1.3403274509820316E-2</v>
      </c>
      <c r="IV102" s="2">
        <v>6.5372591454123594E-3</v>
      </c>
      <c r="IW102" s="2">
        <v>3.4169019102685624E-4</v>
      </c>
      <c r="IX102" s="2">
        <v>9.0409133320861217E-4</v>
      </c>
      <c r="IY102" s="2">
        <v>0</v>
      </c>
      <c r="IZ102" s="2">
        <v>0</v>
      </c>
      <c r="JA102" s="2">
        <v>0</v>
      </c>
      <c r="JB102" s="2">
        <v>0</v>
      </c>
      <c r="JC102" s="2">
        <v>9.0835022580745492E-4</v>
      </c>
      <c r="JD102" s="2">
        <v>3.1370016884224181E-2</v>
      </c>
      <c r="JE102" s="2">
        <v>1.5155449380860936E-3</v>
      </c>
      <c r="JF102" s="2">
        <v>0</v>
      </c>
      <c r="JG102" s="2">
        <v>3.3121966381309347E-3</v>
      </c>
      <c r="JH102" s="2">
        <v>7.3706507432505147E-2</v>
      </c>
      <c r="JI102" s="2">
        <v>9.6425184655337913E-3</v>
      </c>
      <c r="JJ102" s="2">
        <v>0</v>
      </c>
      <c r="JK102" s="2">
        <v>4.5849477018223691E-3</v>
      </c>
      <c r="JL102" s="2">
        <v>4.0131724513623956E-2</v>
      </c>
      <c r="JM102" s="2">
        <v>4.8581364956032484E-2</v>
      </c>
      <c r="JN102" s="2">
        <v>0.12607529158993547</v>
      </c>
      <c r="JO102" s="8">
        <v>0</v>
      </c>
      <c r="JP102" s="2">
        <v>0</v>
      </c>
      <c r="JQ102" s="2">
        <v>0</v>
      </c>
      <c r="JR102" s="2">
        <v>0</v>
      </c>
      <c r="JS102" s="2">
        <v>1</v>
      </c>
      <c r="JT102" s="2">
        <v>0</v>
      </c>
      <c r="JU102" s="2">
        <v>0</v>
      </c>
      <c r="JV102" s="5">
        <v>1</v>
      </c>
    </row>
    <row r="103" spans="1:282" x14ac:dyDescent="0.25">
      <c r="A103" s="9" t="s">
        <v>150</v>
      </c>
      <c r="B103" s="6">
        <v>10</v>
      </c>
      <c r="C103" s="1" t="s">
        <v>55</v>
      </c>
      <c r="D103" s="12" t="s">
        <v>58</v>
      </c>
      <c r="E103" s="1">
        <v>0</v>
      </c>
      <c r="F103" s="1">
        <v>0</v>
      </c>
      <c r="G103" s="1">
        <v>0.22434612166968415</v>
      </c>
      <c r="H103" s="1">
        <v>1.901206384419442</v>
      </c>
      <c r="I103" s="1">
        <v>0</v>
      </c>
      <c r="J103" s="1">
        <v>1.9121735847125756E-2</v>
      </c>
      <c r="K103" s="1">
        <v>0</v>
      </c>
      <c r="L103" s="1">
        <v>2.5818858166874594E-2</v>
      </c>
      <c r="M103" s="1">
        <v>7.5013290629079632E-2</v>
      </c>
      <c r="N103" s="1">
        <v>0.5370436521189681</v>
      </c>
      <c r="O103" s="1">
        <v>0.78585877815030836</v>
      </c>
      <c r="P103" s="1">
        <v>5.1322919843903714</v>
      </c>
      <c r="Q103" s="1">
        <v>3.9822567664706732</v>
      </c>
      <c r="R103" s="1">
        <v>18.333118968473865</v>
      </c>
      <c r="S103" s="1">
        <v>6.8392741832455686</v>
      </c>
      <c r="T103" s="1">
        <v>22.04015179945992</v>
      </c>
      <c r="U103" s="1">
        <v>18.388355674123009</v>
      </c>
      <c r="V103" s="1">
        <v>51.012917372381388</v>
      </c>
      <c r="W103" s="1">
        <v>5.578718442433602</v>
      </c>
      <c r="X103" s="1">
        <v>0.21464555330168453</v>
      </c>
      <c r="Y103" s="1">
        <v>5.4700864622649753E-2</v>
      </c>
      <c r="Z103" s="1">
        <v>0</v>
      </c>
      <c r="AA103" s="1">
        <v>0</v>
      </c>
      <c r="AB103" s="1">
        <v>0</v>
      </c>
      <c r="AC103" s="1">
        <v>3.1605780000174248</v>
      </c>
      <c r="AD103" s="1">
        <v>11.741293252551603</v>
      </c>
      <c r="AE103" s="1">
        <v>1.4058166506471299</v>
      </c>
      <c r="AF103" s="1">
        <v>2.7936438800261034</v>
      </c>
      <c r="AG103" s="1">
        <v>0</v>
      </c>
      <c r="AH103" s="1">
        <v>0</v>
      </c>
      <c r="AI103" s="1">
        <v>3.5630460037992053</v>
      </c>
      <c r="AJ103" s="1">
        <v>3.6301656527710944</v>
      </c>
      <c r="AK103" s="1">
        <v>0.23121555859577228</v>
      </c>
      <c r="AL103" s="1">
        <v>0.35173140471504916</v>
      </c>
      <c r="AM103" s="1">
        <v>30.942546433702486</v>
      </c>
      <c r="AN103" s="1">
        <v>100</v>
      </c>
      <c r="AO103" s="1">
        <v>3.7978687626255434</v>
      </c>
      <c r="AP103" s="1">
        <v>1.5041197722180231</v>
      </c>
      <c r="AQ103" s="1">
        <v>6.7914004540767454</v>
      </c>
      <c r="AR103" s="1">
        <v>19.401651246504574</v>
      </c>
      <c r="AS103" s="1">
        <v>2.4644213003488749</v>
      </c>
      <c r="AT103" s="1">
        <v>4.8523960165960753</v>
      </c>
      <c r="AU103" s="1">
        <v>2.3718956769778399</v>
      </c>
      <c r="AV103" s="1">
        <v>4.6488084567091876</v>
      </c>
      <c r="AW103" s="1">
        <v>2.7720973999321625</v>
      </c>
      <c r="AX103" s="1">
        <v>7.8557854565963288</v>
      </c>
      <c r="AY103" s="1">
        <v>0.24299641036322214</v>
      </c>
      <c r="AZ103" s="1">
        <v>0</v>
      </c>
      <c r="BA103" s="1">
        <v>0</v>
      </c>
      <c r="BB103" s="1">
        <v>0</v>
      </c>
      <c r="BC103" s="1">
        <v>0.15514919915336262</v>
      </c>
      <c r="BD103" s="1">
        <v>0</v>
      </c>
      <c r="BE103" s="1">
        <v>3.564706777032725</v>
      </c>
      <c r="BF103" s="1">
        <v>10.130723786306977</v>
      </c>
      <c r="BG103" s="1">
        <v>0.79242869474340161</v>
      </c>
      <c r="BH103" s="1">
        <v>0.57389075206614082</v>
      </c>
      <c r="BI103" s="1">
        <v>0.50462100351230665</v>
      </c>
      <c r="BJ103" s="1">
        <v>0.57314717829460016</v>
      </c>
      <c r="BK103" s="1">
        <v>2.1639277738192968</v>
      </c>
      <c r="BL103" s="1">
        <v>6.2167233344686679</v>
      </c>
      <c r="BM103" s="1">
        <v>0</v>
      </c>
      <c r="BN103" s="1">
        <v>0</v>
      </c>
      <c r="BO103" s="1">
        <v>12.526615528468545</v>
      </c>
      <c r="BP103" s="1">
        <v>52.606749807463039</v>
      </c>
      <c r="BQ103" s="1">
        <v>10.992029923434739</v>
      </c>
      <c r="BR103" s="1">
        <v>24.930650627208927</v>
      </c>
      <c r="BS103" s="1">
        <v>9.5630421803862546</v>
      </c>
      <c r="BT103" s="1">
        <v>20.273374064851296</v>
      </c>
      <c r="BU103" s="1">
        <v>1.013611320776387</v>
      </c>
      <c r="BV103" s="1">
        <v>0</v>
      </c>
      <c r="BW103" s="1">
        <v>0</v>
      </c>
      <c r="BX103" s="1">
        <v>0.2140458754921338</v>
      </c>
      <c r="BY103" s="1">
        <v>1.2806233884737632</v>
      </c>
      <c r="BZ103" s="1">
        <v>3.6360516320509153</v>
      </c>
      <c r="CA103" s="1">
        <v>0</v>
      </c>
      <c r="CB103" s="1">
        <v>0</v>
      </c>
      <c r="CC103" s="1">
        <v>0.5271803522827333</v>
      </c>
      <c r="CD103" s="1">
        <v>0.43178552205210835</v>
      </c>
      <c r="CE103" s="1">
        <v>0.17963005764796752</v>
      </c>
      <c r="CF103" s="1">
        <v>0.64603927328283961</v>
      </c>
      <c r="CG103" s="1">
        <v>26.239674771664578</v>
      </c>
      <c r="CH103" s="1">
        <v>101.42345118440838</v>
      </c>
      <c r="CI103" s="1">
        <v>6.1979794852318886</v>
      </c>
      <c r="CJ103" s="1">
        <v>0.81557448775561647</v>
      </c>
      <c r="CK103" s="1">
        <v>0.13907005006671183</v>
      </c>
      <c r="CL103" s="1">
        <v>0.41440780423475365</v>
      </c>
      <c r="CM103" s="1">
        <v>9.6917883182510892E-2</v>
      </c>
      <c r="CN103" s="1">
        <v>0.73503777604788512</v>
      </c>
      <c r="CO103" s="1">
        <v>0.22626677271176504</v>
      </c>
      <c r="CP103" s="1">
        <v>0.99146814155506091</v>
      </c>
      <c r="CQ103" s="1">
        <v>0</v>
      </c>
      <c r="CR103" s="1">
        <v>0.69594657140958049</v>
      </c>
      <c r="CS103" s="1">
        <v>0</v>
      </c>
      <c r="CT103" s="1">
        <v>0</v>
      </c>
      <c r="CU103" s="1">
        <v>0.27162399176529534</v>
      </c>
      <c r="CV103" s="1">
        <v>0.45028854159737791</v>
      </c>
      <c r="CW103" s="1">
        <v>0.16589490293870132</v>
      </c>
      <c r="CX103" s="1">
        <v>0.37997067977159127</v>
      </c>
      <c r="CY103" s="1">
        <v>4.9048269739143571</v>
      </c>
      <c r="CZ103" s="1">
        <v>22.996179416947726</v>
      </c>
      <c r="DA103" s="1">
        <v>1.9067777134204114</v>
      </c>
      <c r="DB103" s="1">
        <v>1.2558670231684874</v>
      </c>
      <c r="DC103" s="1">
        <v>0.15782760505661239</v>
      </c>
      <c r="DD103" s="1">
        <v>0.27177454069907442</v>
      </c>
      <c r="DE103" s="1">
        <v>1.1154362462869423</v>
      </c>
      <c r="DF103" s="1">
        <v>4.1911518809620487</v>
      </c>
      <c r="DG103" s="1">
        <v>0.55784151021257466</v>
      </c>
      <c r="DH103" s="1">
        <v>0.31380100279038697</v>
      </c>
      <c r="DI103" s="1">
        <v>1.1155032669833278</v>
      </c>
      <c r="DJ103" s="1">
        <v>3.0362713409600222</v>
      </c>
      <c r="DK103" s="1">
        <v>0</v>
      </c>
      <c r="DL103" s="1">
        <v>0</v>
      </c>
      <c r="DM103" s="1">
        <v>0</v>
      </c>
      <c r="DN103" s="1">
        <v>1.9404012622385454</v>
      </c>
      <c r="DO103" s="1">
        <v>0.3042609160997013</v>
      </c>
      <c r="DP103" s="1">
        <v>0.48827903925516297</v>
      </c>
      <c r="DQ103" s="1">
        <v>0.24261290749454292</v>
      </c>
      <c r="DR103" s="1">
        <v>0.57734484017463916</v>
      </c>
      <c r="DS103" s="1">
        <v>0</v>
      </c>
      <c r="DT103" s="1">
        <v>0</v>
      </c>
      <c r="DU103" s="1">
        <v>0</v>
      </c>
      <c r="DV103" s="1">
        <v>0</v>
      </c>
      <c r="DW103" s="1">
        <v>1.5098029504474342</v>
      </c>
      <c r="DX103" s="1">
        <v>5.6225889994809908</v>
      </c>
      <c r="DY103" s="1">
        <v>0.53878821691469736</v>
      </c>
      <c r="DZ103" s="1">
        <v>0.22265160033583981</v>
      </c>
      <c r="EA103" s="1">
        <v>0.50173297323347343</v>
      </c>
      <c r="EB103" s="1">
        <v>1.0455226430879172</v>
      </c>
      <c r="EC103" s="1">
        <v>0</v>
      </c>
      <c r="ED103" s="1">
        <v>1.0763732663870962</v>
      </c>
      <c r="EE103" s="1">
        <v>0.34778026459275829</v>
      </c>
      <c r="EF103" s="1">
        <v>0.7452038387263501</v>
      </c>
      <c r="EG103" s="1">
        <v>0.27571370990546523</v>
      </c>
      <c r="EH103" s="1">
        <v>0.38047906254935315</v>
      </c>
      <c r="EI103" s="1">
        <v>0</v>
      </c>
      <c r="EJ103" s="1">
        <v>0</v>
      </c>
      <c r="EK103" s="1">
        <v>0</v>
      </c>
      <c r="EL103" s="1">
        <v>6.833109314187584E-2</v>
      </c>
      <c r="EM103" s="1">
        <v>0</v>
      </c>
      <c r="EN103" s="1">
        <v>2.2550724810351107E-2</v>
      </c>
      <c r="EO103" s="1">
        <v>0.16778009268923416</v>
      </c>
      <c r="EP103" s="1">
        <v>0.34390646728598867</v>
      </c>
      <c r="EQ103" s="1">
        <v>0.10081601231364636</v>
      </c>
      <c r="ER103" s="1">
        <v>0.18811436192965572</v>
      </c>
      <c r="ES103" s="1">
        <v>0.33713190725290859</v>
      </c>
      <c r="ET103" s="1">
        <v>0.77921493541883113</v>
      </c>
      <c r="EU103" s="1">
        <v>0.63393909260658698</v>
      </c>
      <c r="EV103" s="1">
        <v>1.2243104720489821</v>
      </c>
      <c r="EW103" s="1">
        <v>0.15387338660620886</v>
      </c>
      <c r="EX103" s="1">
        <v>8.3747186777144822E-2</v>
      </c>
      <c r="EY103" s="1">
        <v>5.8731114138552476E-2</v>
      </c>
      <c r="EZ103" s="1">
        <v>0.17034589897107144</v>
      </c>
      <c r="FA103" s="1">
        <v>2.8260945876670673E-2</v>
      </c>
      <c r="FB103" s="1">
        <v>5.482300455212806E-2</v>
      </c>
      <c r="FC103" s="1">
        <v>5.5790842845504299E-2</v>
      </c>
      <c r="FD103" s="1">
        <v>6.0147494680819431E-2</v>
      </c>
      <c r="FE103" s="1">
        <v>8.9001271549544833E-2</v>
      </c>
      <c r="FF103" s="1">
        <v>0.16418261078890714</v>
      </c>
      <c r="FG103" s="1">
        <v>0.10822149764599888</v>
      </c>
      <c r="FH103" s="1">
        <v>0.18863705254484175</v>
      </c>
      <c r="FI103" s="1">
        <v>6.7999412812192461E-2</v>
      </c>
      <c r="FJ103" s="1">
        <v>0.1466034797187161</v>
      </c>
      <c r="FK103" s="1">
        <v>5.1905207314972938E-2</v>
      </c>
      <c r="FL103" s="1">
        <v>6.7560114451912942E-2</v>
      </c>
      <c r="FM103" s="1">
        <v>1.4560913350532054</v>
      </c>
      <c r="FN103" s="1">
        <v>3.0453050399159673</v>
      </c>
      <c r="FO103" s="1">
        <v>0.48977750866661007</v>
      </c>
      <c r="FP103" s="1">
        <v>0.20222237264851109</v>
      </c>
      <c r="FQ103" s="1">
        <v>0.36431149592063478</v>
      </c>
      <c r="FR103" s="1">
        <v>7.6005257291148459E-2</v>
      </c>
      <c r="FS103" s="1">
        <v>3.0694824232537232E-2</v>
      </c>
      <c r="FT103" s="1">
        <v>5.7554725715797658E-2</v>
      </c>
      <c r="FU103" s="1">
        <v>2.1926853511567264E-2</v>
      </c>
      <c r="FV103" s="1">
        <v>0.48767025867767866</v>
      </c>
      <c r="FW103" s="1">
        <v>1.3619531206340216</v>
      </c>
      <c r="FX103" s="1">
        <v>1.0838206630099843</v>
      </c>
      <c r="FY103" s="1">
        <v>0.17449679709621418</v>
      </c>
      <c r="FZ103" s="1">
        <v>9.5878511904353467E-2</v>
      </c>
      <c r="GA103" s="1">
        <v>2.3167869610192373E-2</v>
      </c>
      <c r="GB103" s="1">
        <v>5.6468021096505859E-2</v>
      </c>
      <c r="GC103" s="1">
        <v>2.2790849990145873E-2</v>
      </c>
      <c r="GD103" s="1">
        <v>1.7141392626634479E-2</v>
      </c>
      <c r="GE103" s="1">
        <v>2.1683201297365524E-2</v>
      </c>
      <c r="GF103" s="1">
        <v>9.2388581741327636E-2</v>
      </c>
      <c r="GG103" s="1">
        <v>0.16162825872339531</v>
      </c>
      <c r="GH103" s="1">
        <v>2.2751332182605534E-2</v>
      </c>
      <c r="GI103" s="1">
        <v>1.931544007190707E-2</v>
      </c>
      <c r="GJ103" s="1">
        <v>4.0885329251217267E-2</v>
      </c>
      <c r="GK103" s="1">
        <v>7.9528835968725314E-2</v>
      </c>
      <c r="GL103" s="1">
        <v>0.33140603518460576</v>
      </c>
      <c r="GM103" s="1">
        <v>6.3817252641397079E-2</v>
      </c>
      <c r="GN103" s="1">
        <v>0.17204324249006131</v>
      </c>
      <c r="GO103" s="1">
        <v>0.74286659931781129</v>
      </c>
      <c r="GP103" s="1">
        <v>0.99982786802376988</v>
      </c>
      <c r="GQ103" s="1">
        <v>0.20774259501268219</v>
      </c>
      <c r="GR103" s="1">
        <v>0.10483016469164451</v>
      </c>
      <c r="GS103" s="1">
        <v>1.9586977004129761E-2</v>
      </c>
      <c r="GT103" s="1">
        <v>1.0456073007894157E-2</v>
      </c>
      <c r="GU103" s="1">
        <v>1.9255466526095857E-2</v>
      </c>
      <c r="GV103" s="1">
        <v>1.9936897118204799E-2</v>
      </c>
      <c r="GW103" s="1">
        <v>3.7706196292977318E-3</v>
      </c>
      <c r="GX103" s="1">
        <v>1.4316658106852963E-2</v>
      </c>
      <c r="GY103" s="1">
        <v>0.34334563800488627</v>
      </c>
      <c r="GZ103" s="1">
        <v>0.90127987125193543</v>
      </c>
      <c r="HA103" s="1">
        <v>0.13405979473067345</v>
      </c>
      <c r="HB103" s="1">
        <v>0.10887902534075855</v>
      </c>
      <c r="HC103" s="1">
        <v>2.9171228971167223E-2</v>
      </c>
      <c r="HD103" s="1">
        <v>0.11651903950387607</v>
      </c>
      <c r="HE103" s="1">
        <v>7.0115570008576003E-2</v>
      </c>
      <c r="HF103" s="1">
        <v>0.17383007699475192</v>
      </c>
      <c r="HG103" s="1">
        <v>5.9632604405929712E-2</v>
      </c>
      <c r="HH103" s="1">
        <v>7.2364250900201377E-2</v>
      </c>
      <c r="HI103" s="1">
        <v>1.0099571766536912E-2</v>
      </c>
      <c r="HJ103" s="1">
        <v>0</v>
      </c>
      <c r="HK103" s="1">
        <v>2.0452617125986065E-3</v>
      </c>
      <c r="HL103" s="1">
        <v>7.4869674889268224E-3</v>
      </c>
      <c r="HM103" s="1">
        <v>8.8450850631470485E-2</v>
      </c>
      <c r="HN103" s="1">
        <v>0.34316191110668842</v>
      </c>
      <c r="HO103" s="1">
        <v>6.01545921640078E-2</v>
      </c>
      <c r="HP103" s="1">
        <v>0.11973678704734186</v>
      </c>
      <c r="HQ103" s="1">
        <v>0.76732522461695918</v>
      </c>
      <c r="HR103" s="1">
        <v>1.1553978630620032</v>
      </c>
      <c r="HS103" s="1">
        <v>0.18143812729631167</v>
      </c>
      <c r="HT103" s="1">
        <v>0.10559222127200628</v>
      </c>
      <c r="HU103" s="1">
        <v>1.1480264811666053E-2</v>
      </c>
      <c r="HV103" s="1">
        <v>1.0311384476600577E-2</v>
      </c>
      <c r="HW103" s="1">
        <v>0</v>
      </c>
      <c r="HX103" s="1">
        <v>0</v>
      </c>
      <c r="HY103" s="1">
        <v>0</v>
      </c>
      <c r="HZ103" s="1">
        <v>0</v>
      </c>
      <c r="IA103" s="1">
        <v>4.167440954340928E-3</v>
      </c>
      <c r="IB103" s="1">
        <v>1.6643294491337948E-3</v>
      </c>
      <c r="IC103" s="1">
        <v>0</v>
      </c>
      <c r="ID103" s="1">
        <v>0</v>
      </c>
      <c r="IE103" s="1">
        <v>7.6208564189583555E-3</v>
      </c>
      <c r="IF103" s="1">
        <v>7.8373043448360241E-2</v>
      </c>
      <c r="IG103" s="1">
        <v>0.12338967333819532</v>
      </c>
      <c r="IH103" s="1">
        <v>0.45833519283349633</v>
      </c>
      <c r="II103" s="1">
        <v>0.20597942049359949</v>
      </c>
      <c r="IJ103" s="1">
        <v>0.31416208218461217</v>
      </c>
      <c r="IK103" s="1">
        <v>9.5017352692550822E-2</v>
      </c>
      <c r="IL103" s="1">
        <v>5.5745722847083852E-3</v>
      </c>
      <c r="IM103" s="1">
        <v>1.0118417286579674E-2</v>
      </c>
      <c r="IN103" s="1">
        <v>9.0730130370647866E-3</v>
      </c>
      <c r="IO103" s="1">
        <v>8.4520047123578714E-3</v>
      </c>
      <c r="IP103" s="1">
        <v>0.10982580856855501</v>
      </c>
      <c r="IQ103" s="1">
        <v>1.2387141730795404E-2</v>
      </c>
      <c r="IR103" s="1">
        <v>0</v>
      </c>
      <c r="IS103" s="1">
        <v>3.5877911011140275E-2</v>
      </c>
      <c r="IT103" s="1">
        <v>0.14639637710768327</v>
      </c>
      <c r="IU103" s="1">
        <v>1.4372882329668615E-2</v>
      </c>
      <c r="IV103" s="1">
        <v>3.8622141684600576E-3</v>
      </c>
      <c r="IW103" s="1">
        <v>1.3674306679249015E-2</v>
      </c>
      <c r="IX103" s="1">
        <v>0</v>
      </c>
      <c r="IY103" s="1">
        <v>0</v>
      </c>
      <c r="IZ103" s="1">
        <v>0</v>
      </c>
      <c r="JA103" s="1">
        <v>0</v>
      </c>
      <c r="JB103" s="1">
        <v>0</v>
      </c>
      <c r="JC103" s="1">
        <v>0</v>
      </c>
      <c r="JD103" s="1">
        <v>1.1720666748913448E-2</v>
      </c>
      <c r="JE103" s="1">
        <v>9.3970296575175954E-4</v>
      </c>
      <c r="JF103" s="1">
        <v>0</v>
      </c>
      <c r="JG103" s="1">
        <v>3.7019157927674542E-3</v>
      </c>
      <c r="JH103" s="1">
        <v>1.8877881389269741E-2</v>
      </c>
      <c r="JI103" s="1">
        <v>0</v>
      </c>
      <c r="JJ103" s="1">
        <v>0</v>
      </c>
      <c r="JK103" s="1">
        <v>4.8599844665694822E-3</v>
      </c>
      <c r="JL103" s="1">
        <v>9.1806824254114142E-2</v>
      </c>
      <c r="JM103" s="1">
        <v>0.11503435715622981</v>
      </c>
      <c r="JN103" s="1">
        <v>0.35682990846657175</v>
      </c>
      <c r="JO103" s="6">
        <v>1</v>
      </c>
      <c r="JP103" s="1">
        <v>0</v>
      </c>
      <c r="JQ103" s="1">
        <v>0</v>
      </c>
      <c r="JR103" s="1">
        <v>0</v>
      </c>
      <c r="JS103" s="1">
        <v>0</v>
      </c>
      <c r="JT103" s="1">
        <v>1</v>
      </c>
      <c r="JU103" s="1">
        <v>0</v>
      </c>
      <c r="JV103" s="3">
        <v>0</v>
      </c>
    </row>
    <row r="104" spans="1:282" x14ac:dyDescent="0.25">
      <c r="A104" s="10" t="s">
        <v>151</v>
      </c>
      <c r="B104" s="7">
        <v>10</v>
      </c>
      <c r="C104" t="s">
        <v>55</v>
      </c>
      <c r="D104" s="13" t="s">
        <v>58</v>
      </c>
      <c r="E104">
        <v>0</v>
      </c>
      <c r="F104">
        <v>0</v>
      </c>
      <c r="G104">
        <v>0.14094495046741906</v>
      </c>
      <c r="H104">
        <v>1.6212993776508007</v>
      </c>
      <c r="I104">
        <v>0</v>
      </c>
      <c r="J104">
        <v>1.2332226905490178E-2</v>
      </c>
      <c r="K104">
        <v>9.1573750762980049E-5</v>
      </c>
      <c r="L104">
        <v>1.2955963870333143E-2</v>
      </c>
      <c r="M104">
        <v>2.8791146917498175E-2</v>
      </c>
      <c r="N104">
        <v>0.26783575023838863</v>
      </c>
      <c r="O104">
        <v>0.4414007556587568</v>
      </c>
      <c r="P104">
        <v>3.0885293643494891</v>
      </c>
      <c r="Q104">
        <v>2.3840726491466993</v>
      </c>
      <c r="R104">
        <v>9.2820120493661378</v>
      </c>
      <c r="S104">
        <v>3.824783007101014</v>
      </c>
      <c r="T104">
        <v>13.597672829002178</v>
      </c>
      <c r="U104">
        <v>19.324433448027758</v>
      </c>
      <c r="V104">
        <v>29.133595134957812</v>
      </c>
      <c r="W104">
        <v>3.1433709062361466</v>
      </c>
      <c r="X104">
        <v>0.13475039106271547</v>
      </c>
      <c r="Y104">
        <v>4.232469389319761E-2</v>
      </c>
      <c r="Z104">
        <v>0</v>
      </c>
      <c r="AA104">
        <v>0</v>
      </c>
      <c r="AB104">
        <v>0</v>
      </c>
      <c r="AC104">
        <v>1.6038432774930103</v>
      </c>
      <c r="AD104">
        <v>6.082250625662291</v>
      </c>
      <c r="AE104">
        <v>0.86257439772038569</v>
      </c>
      <c r="AF104">
        <v>2.0060646659066852</v>
      </c>
      <c r="AG104">
        <v>0</v>
      </c>
      <c r="AH104">
        <v>0</v>
      </c>
      <c r="AI104">
        <v>2.5144524078734465</v>
      </c>
      <c r="AJ104">
        <v>2.5283842073382439</v>
      </c>
      <c r="AK104">
        <v>0.6175384579891906</v>
      </c>
      <c r="AL104">
        <v>0.87440223947874429</v>
      </c>
      <c r="AM104">
        <v>27.037327322723403</v>
      </c>
      <c r="AN104">
        <v>100</v>
      </c>
      <c r="AO104">
        <v>3.7054262838183503</v>
      </c>
      <c r="AP104">
        <v>1.103984825171374</v>
      </c>
      <c r="AQ104">
        <v>4.0168209162674016</v>
      </c>
      <c r="AR104">
        <v>11.315058384680029</v>
      </c>
      <c r="AS104">
        <v>1.4382170384568302</v>
      </c>
      <c r="AT104">
        <v>3.0538875520489821</v>
      </c>
      <c r="AU104">
        <v>1.4336106174257264</v>
      </c>
      <c r="AV104">
        <v>2.5188566400353682</v>
      </c>
      <c r="AW104">
        <v>1.557201530739289</v>
      </c>
      <c r="AX104">
        <v>4.6181460920051398</v>
      </c>
      <c r="AY104">
        <v>0.13532278504146822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1.9790276439859884</v>
      </c>
      <c r="BF104">
        <v>5.7830626316730553</v>
      </c>
      <c r="BG104">
        <v>0.36543038022081198</v>
      </c>
      <c r="BH104">
        <v>0.14067747210514903</v>
      </c>
      <c r="BI104">
        <v>0.27034849822789575</v>
      </c>
      <c r="BJ104">
        <v>0.29756312102429916</v>
      </c>
      <c r="BK104">
        <v>1.488556898702841</v>
      </c>
      <c r="BL104">
        <v>4.2075300522947847</v>
      </c>
      <c r="BM104">
        <v>0</v>
      </c>
      <c r="BN104">
        <v>0</v>
      </c>
      <c r="BO104">
        <v>7.4998113430058062</v>
      </c>
      <c r="BP104">
        <v>31.882399647914713</v>
      </c>
      <c r="BQ104">
        <v>7.193035228519344</v>
      </c>
      <c r="BR104">
        <v>16.799802250780367</v>
      </c>
      <c r="BS104">
        <v>6.4546300243327819</v>
      </c>
      <c r="BT104">
        <v>13.742439671043895</v>
      </c>
      <c r="BU104">
        <v>0.71562393457516182</v>
      </c>
      <c r="BV104">
        <v>0</v>
      </c>
      <c r="BW104">
        <v>0</v>
      </c>
      <c r="BX104">
        <v>4.1558255526467349E-3</v>
      </c>
      <c r="BY104">
        <v>0.69215692635326376</v>
      </c>
      <c r="BZ104">
        <v>2.0023320900947943</v>
      </c>
      <c r="CA104">
        <v>0</v>
      </c>
      <c r="CB104">
        <v>0</v>
      </c>
      <c r="CC104">
        <v>0.19809713656297953</v>
      </c>
      <c r="CD104">
        <v>0.23483780932545148</v>
      </c>
      <c r="CE104">
        <v>0.12166449076377134</v>
      </c>
      <c r="CF104">
        <v>0.32819391037405532</v>
      </c>
      <c r="CG104">
        <v>15.438659007398286</v>
      </c>
      <c r="CH104">
        <v>58.706420501946518</v>
      </c>
      <c r="CI104">
        <v>3.5998069585040815</v>
      </c>
      <c r="CJ104">
        <v>0.50233908774724967</v>
      </c>
      <c r="CK104">
        <v>5.3141267344355966E-2</v>
      </c>
      <c r="CL104">
        <v>0.25774596947240558</v>
      </c>
      <c r="CM104">
        <v>8.1602528918721121E-2</v>
      </c>
      <c r="CN104">
        <v>0.66370983349754709</v>
      </c>
      <c r="CO104">
        <v>9.2589572830101205E-2</v>
      </c>
      <c r="CP104">
        <v>0.55293489823173148</v>
      </c>
      <c r="CQ104">
        <v>0</v>
      </c>
      <c r="CR104">
        <v>0.19040892833308862</v>
      </c>
      <c r="CS104">
        <v>0</v>
      </c>
      <c r="CT104">
        <v>0</v>
      </c>
      <c r="CU104">
        <v>0.18104592236598321</v>
      </c>
      <c r="CV104">
        <v>0.2778262507842999</v>
      </c>
      <c r="CW104">
        <v>7.7529451174682074E-2</v>
      </c>
      <c r="CX104">
        <v>0.2145656783613317</v>
      </c>
      <c r="CY104">
        <v>2.5182860030106209</v>
      </c>
      <c r="CZ104">
        <v>11.247972701994765</v>
      </c>
      <c r="DA104">
        <v>0.94918666159777776</v>
      </c>
      <c r="DB104">
        <v>0.81184856522276883</v>
      </c>
      <c r="DC104">
        <v>7.590287729843477E-2</v>
      </c>
      <c r="DD104">
        <v>0.12023430726655433</v>
      </c>
      <c r="DE104">
        <v>0.74107180963077157</v>
      </c>
      <c r="DF104">
        <v>2.7560325244679014</v>
      </c>
      <c r="DG104">
        <v>0.26603364450307315</v>
      </c>
      <c r="DH104">
        <v>0.13622975015009164</v>
      </c>
      <c r="DI104">
        <v>0.60690711013947052</v>
      </c>
      <c r="DJ104">
        <v>1.617385560784721</v>
      </c>
      <c r="DK104">
        <v>0</v>
      </c>
      <c r="DL104">
        <v>0</v>
      </c>
      <c r="DM104">
        <v>0</v>
      </c>
      <c r="DN104">
        <v>1.1978945025879018</v>
      </c>
      <c r="DO104">
        <v>0.21868242149572611</v>
      </c>
      <c r="DP104">
        <v>0.37145771934884347</v>
      </c>
      <c r="DQ104">
        <v>0.17555218893761604</v>
      </c>
      <c r="DR104">
        <v>0.33337301952763737</v>
      </c>
      <c r="DS104">
        <v>0</v>
      </c>
      <c r="DT104">
        <v>0</v>
      </c>
      <c r="DU104">
        <v>0</v>
      </c>
      <c r="DV104">
        <v>0</v>
      </c>
      <c r="DW104">
        <v>0.91590975312124334</v>
      </c>
      <c r="DX104">
        <v>3.4653494325820149</v>
      </c>
      <c r="DY104">
        <v>0.2960217049576</v>
      </c>
      <c r="DZ104">
        <v>0.14060718042584128</v>
      </c>
      <c r="EA104">
        <v>0.28325168174286958</v>
      </c>
      <c r="EB104">
        <v>0.40007007388383187</v>
      </c>
      <c r="EC104">
        <v>0</v>
      </c>
      <c r="ED104">
        <v>0.70085890696794884</v>
      </c>
      <c r="EE104">
        <v>0.21335326380275937</v>
      </c>
      <c r="EF104">
        <v>0.5137956819327778</v>
      </c>
      <c r="EG104">
        <v>0.1854062132493749</v>
      </c>
      <c r="EH104">
        <v>0.18815674402557442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0.11711534030204493</v>
      </c>
      <c r="EP104">
        <v>0.22974444633831348</v>
      </c>
      <c r="EQ104">
        <v>6.6730728892041152E-2</v>
      </c>
      <c r="ER104">
        <v>0.17254193958988553</v>
      </c>
      <c r="ES104">
        <v>0.18620908268029354</v>
      </c>
      <c r="ET104">
        <v>0.4126624551536367</v>
      </c>
      <c r="EU104">
        <v>0.4038331084409113</v>
      </c>
      <c r="EV104">
        <v>0.75793106030777013</v>
      </c>
      <c r="EW104">
        <v>9.1503634258311775E-2</v>
      </c>
      <c r="EX104">
        <v>2.8619968729431056E-2</v>
      </c>
      <c r="EY104">
        <v>4.4487362313026864E-2</v>
      </c>
      <c r="EZ104">
        <v>9.5732053944033807E-2</v>
      </c>
      <c r="FA104">
        <v>2.3255405625878911E-2</v>
      </c>
      <c r="FB104">
        <v>4.1070909628457157E-2</v>
      </c>
      <c r="FC104">
        <v>2.302942225962409E-2</v>
      </c>
      <c r="FD104">
        <v>3.3824789913315986E-2</v>
      </c>
      <c r="FE104">
        <v>5.2683116251354266E-2</v>
      </c>
      <c r="FF104">
        <v>9.6076373900360543E-2</v>
      </c>
      <c r="FG104">
        <v>6.5607148752080624E-2</v>
      </c>
      <c r="FH104">
        <v>0.12984651955006429</v>
      </c>
      <c r="FI104">
        <v>4.4632653836590673E-2</v>
      </c>
      <c r="FJ104">
        <v>0.10894034519038188</v>
      </c>
      <c r="FK104">
        <v>1.5718266788788664E-2</v>
      </c>
      <c r="FL104">
        <v>3.2584242814389958E-2</v>
      </c>
      <c r="FM104">
        <v>0.93590217317815394</v>
      </c>
      <c r="FN104">
        <v>1.8588806025509064</v>
      </c>
      <c r="FO104">
        <v>0.30516755210704088</v>
      </c>
      <c r="FP104">
        <v>9.7682954504334049E-2</v>
      </c>
      <c r="FQ104">
        <v>0.20531632603164315</v>
      </c>
      <c r="FR104">
        <v>5.2082282077081717E-2</v>
      </c>
      <c r="FS104">
        <v>3.1919034389733654E-2</v>
      </c>
      <c r="FT104">
        <v>8.5494791601077827E-2</v>
      </c>
      <c r="FU104">
        <v>2.3782439251524488E-2</v>
      </c>
      <c r="FV104">
        <v>0.34587801275246705</v>
      </c>
      <c r="FW104">
        <v>0.98404126049317098</v>
      </c>
      <c r="FX104">
        <v>0.74712376177513806</v>
      </c>
      <c r="FY104">
        <v>0.11803666016162524</v>
      </c>
      <c r="FZ104">
        <v>5.380812692824128E-2</v>
      </c>
      <c r="GA104">
        <v>1.4703378441143012E-2</v>
      </c>
      <c r="GB104">
        <v>3.5208223490431886E-2</v>
      </c>
      <c r="GC104">
        <v>1.5060574285415871E-3</v>
      </c>
      <c r="GD104">
        <v>0</v>
      </c>
      <c r="GE104">
        <v>0</v>
      </c>
      <c r="GF104">
        <v>4.9809970491966539E-2</v>
      </c>
      <c r="GG104">
        <v>9.0507249395906264E-2</v>
      </c>
      <c r="GH104">
        <v>1.5913963247798556E-2</v>
      </c>
      <c r="GI104">
        <v>7.0768255595126586E-3</v>
      </c>
      <c r="GJ104">
        <v>3.3602896463586843E-2</v>
      </c>
      <c r="GK104">
        <v>4.6458639033492011E-2</v>
      </c>
      <c r="GL104">
        <v>0.2544622138485419</v>
      </c>
      <c r="GM104">
        <v>4.3064039107476054E-2</v>
      </c>
      <c r="GN104">
        <v>9.4424170271309046E-2</v>
      </c>
      <c r="GO104">
        <v>0.44758892323621596</v>
      </c>
      <c r="GP104">
        <v>0.55575599510342621</v>
      </c>
      <c r="GQ104">
        <v>0.11114300580726805</v>
      </c>
      <c r="GR104">
        <v>2.4955879678511695E-2</v>
      </c>
      <c r="GS104">
        <v>8.9865188070471242E-3</v>
      </c>
      <c r="GT104">
        <v>1.5088352938453402E-3</v>
      </c>
      <c r="GU104">
        <v>0</v>
      </c>
      <c r="GV104">
        <v>7.8955983659059117E-3</v>
      </c>
      <c r="GW104">
        <v>6.6333842622844693E-3</v>
      </c>
      <c r="GX104">
        <v>8.5555317328318801E-3</v>
      </c>
      <c r="GY104">
        <v>0.27315527532662992</v>
      </c>
      <c r="GZ104">
        <v>0.65034313726051352</v>
      </c>
      <c r="HA104">
        <v>9.9881382032138033E-2</v>
      </c>
      <c r="HB104">
        <v>6.9040620635423711E-2</v>
      </c>
      <c r="HC104">
        <v>1.99843496859619E-2</v>
      </c>
      <c r="HD104">
        <v>7.5085609987971064E-2</v>
      </c>
      <c r="HE104">
        <v>2.9043227143772245E-2</v>
      </c>
      <c r="HF104">
        <v>5.6287229747332135E-2</v>
      </c>
      <c r="HG104">
        <v>1.2206387108041929E-2</v>
      </c>
      <c r="HH104">
        <v>2.994663043025474E-2</v>
      </c>
      <c r="HI104">
        <v>0</v>
      </c>
      <c r="HJ104">
        <v>0</v>
      </c>
      <c r="HK104">
        <v>4.3155432266175466E-3</v>
      </c>
      <c r="HL104">
        <v>0</v>
      </c>
      <c r="HM104">
        <v>6.0356602117797468E-2</v>
      </c>
      <c r="HN104">
        <v>0.18687548876491675</v>
      </c>
      <c r="HO104">
        <v>3.3050581201749085E-2</v>
      </c>
      <c r="HP104">
        <v>6.7990820756550954E-2</v>
      </c>
      <c r="HQ104">
        <v>0.49388563024544135</v>
      </c>
      <c r="HR104">
        <v>0.73467977973357479</v>
      </c>
      <c r="HS104">
        <v>0.12480898615685433</v>
      </c>
      <c r="HT104">
        <v>6.5713838386218373E-2</v>
      </c>
      <c r="HU104">
        <v>2.3168117176709303E-3</v>
      </c>
      <c r="HV104">
        <v>4.8195144673185758E-3</v>
      </c>
      <c r="HW104">
        <v>0</v>
      </c>
      <c r="HX104">
        <v>0</v>
      </c>
      <c r="HY104">
        <v>0</v>
      </c>
      <c r="HZ104">
        <v>0</v>
      </c>
      <c r="IA104">
        <v>9.2146009453376832E-4</v>
      </c>
      <c r="IB104">
        <v>7.1918814039794452E-3</v>
      </c>
      <c r="IC104">
        <v>0</v>
      </c>
      <c r="ID104">
        <v>0</v>
      </c>
      <c r="IE104">
        <v>2.7660189410225375E-3</v>
      </c>
      <c r="IF104">
        <v>4.5119341168697633E-2</v>
      </c>
      <c r="IG104">
        <v>7.1607246233549665E-2</v>
      </c>
      <c r="IH104">
        <v>0.25873496987333205</v>
      </c>
      <c r="II104">
        <v>0.11842634903851146</v>
      </c>
      <c r="IJ104">
        <v>0.19283568206394602</v>
      </c>
      <c r="IK104">
        <v>5.9987936339502265E-2</v>
      </c>
      <c r="IL104">
        <v>0</v>
      </c>
      <c r="IM104">
        <v>1.4642295458359097E-3</v>
      </c>
      <c r="IN104">
        <v>9.7184034873621528E-3</v>
      </c>
      <c r="IO104">
        <v>4.8861435884643882E-3</v>
      </c>
      <c r="IP104">
        <v>6.5353657851405206E-2</v>
      </c>
      <c r="IQ104">
        <v>5.4496810525733672E-3</v>
      </c>
      <c r="IR104">
        <v>0</v>
      </c>
      <c r="IS104">
        <v>2.4975727802817937E-2</v>
      </c>
      <c r="IT104">
        <v>8.9937778349887657E-2</v>
      </c>
      <c r="IU104">
        <v>6.3179701955636634E-3</v>
      </c>
      <c r="IV104">
        <v>0</v>
      </c>
      <c r="IW104">
        <v>5.2007889980446129E-4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4.9215734113625528E-3</v>
      </c>
      <c r="JE104">
        <v>0</v>
      </c>
      <c r="JF104">
        <v>0</v>
      </c>
      <c r="JG104">
        <v>4.4723287057379804E-3</v>
      </c>
      <c r="JH104">
        <v>6.3954405976970304E-3</v>
      </c>
      <c r="JI104">
        <v>0</v>
      </c>
      <c r="JJ104">
        <v>0</v>
      </c>
      <c r="JK104">
        <v>1.0016227570718882E-3</v>
      </c>
      <c r="JL104">
        <v>3.6566363788705751E-2</v>
      </c>
      <c r="JM104">
        <v>3.1739544816536555E-2</v>
      </c>
      <c r="JN104">
        <v>3.8732917624278121E-2</v>
      </c>
      <c r="JO104" s="7">
        <v>1</v>
      </c>
      <c r="JP104">
        <v>0</v>
      </c>
      <c r="JQ104">
        <v>0</v>
      </c>
      <c r="JR104">
        <v>0</v>
      </c>
      <c r="JS104">
        <v>0</v>
      </c>
      <c r="JT104">
        <v>1</v>
      </c>
      <c r="JU104">
        <v>0</v>
      </c>
      <c r="JV104" s="4">
        <v>0</v>
      </c>
    </row>
    <row r="105" spans="1:282" x14ac:dyDescent="0.25">
      <c r="A105" s="10" t="s">
        <v>152</v>
      </c>
      <c r="B105" s="7">
        <v>10</v>
      </c>
      <c r="C105" t="s">
        <v>55</v>
      </c>
      <c r="D105" s="13" t="s">
        <v>58</v>
      </c>
      <c r="E105">
        <v>0</v>
      </c>
      <c r="F105">
        <v>0</v>
      </c>
      <c r="G105">
        <v>0.2248726521302773</v>
      </c>
      <c r="H105">
        <v>2.3840473705484779</v>
      </c>
      <c r="I105">
        <v>0</v>
      </c>
      <c r="J105">
        <v>2.7336691031825233E-2</v>
      </c>
      <c r="K105">
        <v>3.28731533560186E-3</v>
      </c>
      <c r="L105">
        <v>1.328108889835041E-2</v>
      </c>
      <c r="M105">
        <v>5.187022509916657E-2</v>
      </c>
      <c r="N105">
        <v>0.34788947406742865</v>
      </c>
      <c r="O105">
        <v>0.4972025871905435</v>
      </c>
      <c r="P105">
        <v>3.2817219234206938</v>
      </c>
      <c r="Q105">
        <v>2.8695003842452165</v>
      </c>
      <c r="R105">
        <v>6.1764944401188915</v>
      </c>
      <c r="S105">
        <v>4.0342429359178436</v>
      </c>
      <c r="T105">
        <v>14.064001492877839</v>
      </c>
      <c r="U105">
        <v>25.312900647992709</v>
      </c>
      <c r="V105">
        <v>20.08647748052374</v>
      </c>
      <c r="W105">
        <v>2.0814782563191105</v>
      </c>
      <c r="X105">
        <v>0.13092444524485289</v>
      </c>
      <c r="Y105">
        <v>3.5351486850535283E-2</v>
      </c>
      <c r="Z105">
        <v>0</v>
      </c>
      <c r="AA105">
        <v>0</v>
      </c>
      <c r="AB105">
        <v>0</v>
      </c>
      <c r="AC105">
        <v>1.6053854789753454</v>
      </c>
      <c r="AD105">
        <v>5.7879940270467953</v>
      </c>
      <c r="AE105">
        <v>0.66662958570845532</v>
      </c>
      <c r="AF105">
        <v>1.4166232105319501</v>
      </c>
      <c r="AG105">
        <v>0</v>
      </c>
      <c r="AH105">
        <v>0</v>
      </c>
      <c r="AI105">
        <v>1.7019725328024671</v>
      </c>
      <c r="AJ105">
        <v>1.6194075243744215</v>
      </c>
      <c r="AK105">
        <v>0.51364544679635082</v>
      </c>
      <c r="AL105">
        <v>0.76031054312628044</v>
      </c>
      <c r="AM105">
        <v>28.130000246821606</v>
      </c>
      <c r="AN105">
        <v>100.00000000000001</v>
      </c>
      <c r="AO105">
        <v>3.8525161754671462</v>
      </c>
      <c r="AP105">
        <v>1.0655677731549977</v>
      </c>
      <c r="AQ105">
        <v>3.4903764623141718</v>
      </c>
      <c r="AR105">
        <v>9.8995995032367237</v>
      </c>
      <c r="AS105">
        <v>1.2183626424442515</v>
      </c>
      <c r="AT105">
        <v>2.2067047424452686</v>
      </c>
      <c r="AU105">
        <v>1.0098647899681361</v>
      </c>
      <c r="AV105">
        <v>1.7571287869604038</v>
      </c>
      <c r="AW105">
        <v>1.061953442616409</v>
      </c>
      <c r="AX105">
        <v>3.0658875918801343</v>
      </c>
      <c r="AY105">
        <v>8.1081835581409897E-2</v>
      </c>
      <c r="AZ105">
        <v>0</v>
      </c>
      <c r="BA105">
        <v>0</v>
      </c>
      <c r="BB105">
        <v>0</v>
      </c>
      <c r="BC105">
        <v>8.9232857499080803E-2</v>
      </c>
      <c r="BD105">
        <v>0</v>
      </c>
      <c r="BE105">
        <v>1.8319245746736532</v>
      </c>
      <c r="BF105">
        <v>4.975878590212651</v>
      </c>
      <c r="BG105">
        <v>0.31558906721639352</v>
      </c>
      <c r="BH105">
        <v>9.727856618213708E-2</v>
      </c>
      <c r="BI105">
        <v>0.1959153647690931</v>
      </c>
      <c r="BJ105">
        <v>0.17964211916853096</v>
      </c>
      <c r="BK105">
        <v>0.86426378800922654</v>
      </c>
      <c r="BL105">
        <v>2.3892661746282666</v>
      </c>
      <c r="BM105">
        <v>0</v>
      </c>
      <c r="BN105">
        <v>0</v>
      </c>
      <c r="BO105">
        <v>5.2344660484826235</v>
      </c>
      <c r="BP105">
        <v>21.32782180338878</v>
      </c>
      <c r="BQ105">
        <v>5.4569915868206929</v>
      </c>
      <c r="BR105">
        <v>12.669355509148387</v>
      </c>
      <c r="BS105">
        <v>4.9319986157894542</v>
      </c>
      <c r="BT105">
        <v>10.47966243182834</v>
      </c>
      <c r="BU105">
        <v>0.57601181302562354</v>
      </c>
      <c r="BV105">
        <v>0</v>
      </c>
      <c r="BW105">
        <v>9.2134972462625322E-3</v>
      </c>
      <c r="BX105">
        <v>0.1950561069061138</v>
      </c>
      <c r="BY105">
        <v>0.39058639100142184</v>
      </c>
      <c r="BZ105">
        <v>0.99863382769263309</v>
      </c>
      <c r="CA105">
        <v>0</v>
      </c>
      <c r="CB105">
        <v>0</v>
      </c>
      <c r="CC105">
        <v>0</v>
      </c>
      <c r="CD105">
        <v>0.17583362741271169</v>
      </c>
      <c r="CE105">
        <v>9.2896657065986474E-2</v>
      </c>
      <c r="CF105">
        <v>0.33977209215324811</v>
      </c>
      <c r="CG105">
        <v>10.797566506815688</v>
      </c>
      <c r="CH105">
        <v>40.364714553814665</v>
      </c>
      <c r="CI105">
        <v>2.5172226068315458</v>
      </c>
      <c r="CJ105">
        <v>0.37628968442390415</v>
      </c>
      <c r="CK105">
        <v>7.7609711924282024E-2</v>
      </c>
      <c r="CL105">
        <v>0.25696045080636026</v>
      </c>
      <c r="CM105">
        <v>0.10515711543007654</v>
      </c>
      <c r="CN105">
        <v>0.41715027994113846</v>
      </c>
      <c r="CO105">
        <v>0.14325128668976414</v>
      </c>
      <c r="CP105">
        <v>0.55666553559054033</v>
      </c>
      <c r="CQ105">
        <v>0</v>
      </c>
      <c r="CR105">
        <v>6.4440087044853808E-2</v>
      </c>
      <c r="CS105">
        <v>0</v>
      </c>
      <c r="CT105">
        <v>1.4772446639316135E-2</v>
      </c>
      <c r="CU105">
        <v>0.14615875099465048</v>
      </c>
      <c r="CV105">
        <v>0.16756479975024574</v>
      </c>
      <c r="CW105">
        <v>8.4903042009867494E-2</v>
      </c>
      <c r="CX105">
        <v>0.16779782873743265</v>
      </c>
      <c r="CY105">
        <v>2.1663083513140302</v>
      </c>
      <c r="CZ105">
        <v>9.6258937915785516</v>
      </c>
      <c r="DA105">
        <v>0.76544515804914992</v>
      </c>
      <c r="DB105">
        <v>0.49589145125651929</v>
      </c>
      <c r="DC105">
        <v>6.6570000497747112E-2</v>
      </c>
      <c r="DD105">
        <v>8.6702014248012327E-2</v>
      </c>
      <c r="DE105">
        <v>0.48450833439468854</v>
      </c>
      <c r="DF105">
        <v>1.7974772466465765</v>
      </c>
      <c r="DG105">
        <v>0.18273001372100489</v>
      </c>
      <c r="DH105">
        <v>0.14246880601804335</v>
      </c>
      <c r="DI105">
        <v>0.46248587125387913</v>
      </c>
      <c r="DJ105">
        <v>1.3234897119048248</v>
      </c>
      <c r="DK105">
        <v>0</v>
      </c>
      <c r="DL105">
        <v>0</v>
      </c>
      <c r="DM105">
        <v>0</v>
      </c>
      <c r="DN105">
        <v>0.79849899322927032</v>
      </c>
      <c r="DO105">
        <v>0.12949998681534969</v>
      </c>
      <c r="DP105">
        <v>0.23037305707971237</v>
      </c>
      <c r="DQ105">
        <v>0.14378723485322428</v>
      </c>
      <c r="DR105">
        <v>0.26513761012563186</v>
      </c>
      <c r="DS105">
        <v>0</v>
      </c>
      <c r="DT105">
        <v>0</v>
      </c>
      <c r="DU105">
        <v>0</v>
      </c>
      <c r="DV105">
        <v>0</v>
      </c>
      <c r="DW105">
        <v>0.73220693223758204</v>
      </c>
      <c r="DX105">
        <v>2.6486980825767552</v>
      </c>
      <c r="DY105">
        <v>0.25449027693010318</v>
      </c>
      <c r="DZ105">
        <v>0.11564115940978485</v>
      </c>
      <c r="EA105">
        <v>0.24006230629678121</v>
      </c>
      <c r="EB105">
        <v>0.28531287372632802</v>
      </c>
      <c r="EC105">
        <v>0</v>
      </c>
      <c r="ED105">
        <v>0.47317973442859668</v>
      </c>
      <c r="EE105">
        <v>0.15477990708530387</v>
      </c>
      <c r="EF105">
        <v>0.39442241553404722</v>
      </c>
      <c r="EG105">
        <v>0.11980790823066002</v>
      </c>
      <c r="EH105">
        <v>0.20370043875258809</v>
      </c>
      <c r="EI105">
        <v>0</v>
      </c>
      <c r="EJ105">
        <v>0</v>
      </c>
      <c r="EK105">
        <v>0</v>
      </c>
      <c r="EL105">
        <v>3.481560893142778E-2</v>
      </c>
      <c r="EM105">
        <v>0</v>
      </c>
      <c r="EN105">
        <v>2.806192817855882E-2</v>
      </c>
      <c r="EO105">
        <v>9.428372543531495E-2</v>
      </c>
      <c r="EP105">
        <v>0.16791456667944971</v>
      </c>
      <c r="EQ105">
        <v>4.6909689874552907E-2</v>
      </c>
      <c r="ER105">
        <v>9.6477178024396912E-2</v>
      </c>
      <c r="ES105">
        <v>0.14174896798445089</v>
      </c>
      <c r="ET105">
        <v>0.31924538768713312</v>
      </c>
      <c r="EU105">
        <v>0.32150674348762026</v>
      </c>
      <c r="EV105">
        <v>0.59029943546168662</v>
      </c>
      <c r="EW105">
        <v>7.1424095176172847E-2</v>
      </c>
      <c r="EX105">
        <v>4.846605858258253E-2</v>
      </c>
      <c r="EY105">
        <v>2.3554829637610509E-2</v>
      </c>
      <c r="EZ105">
        <v>6.3628284850635167E-2</v>
      </c>
      <c r="FA105">
        <v>1.5577398721907882E-2</v>
      </c>
      <c r="FB105">
        <v>2.4708924903191046E-2</v>
      </c>
      <c r="FC105">
        <v>1.7270072001048822E-2</v>
      </c>
      <c r="FD105">
        <v>2.9288093047636472E-2</v>
      </c>
      <c r="FE105">
        <v>4.319210484002621E-2</v>
      </c>
      <c r="FF105">
        <v>7.4577171647922505E-2</v>
      </c>
      <c r="FG105">
        <v>4.5967936394446261E-2</v>
      </c>
      <c r="FH105">
        <v>8.5047231212327074E-2</v>
      </c>
      <c r="FI105">
        <v>3.2292144956387339E-2</v>
      </c>
      <c r="FJ105">
        <v>0.10013429614779121</v>
      </c>
      <c r="FK105">
        <v>2.2114002077035799E-2</v>
      </c>
      <c r="FL105">
        <v>2.7165083734564058E-2</v>
      </c>
      <c r="FM105">
        <v>0.72071539000242291</v>
      </c>
      <c r="FN105">
        <v>1.4462053376858288</v>
      </c>
      <c r="FO105">
        <v>0.23586165261087885</v>
      </c>
      <c r="FP105">
        <v>8.6947076665342279E-2</v>
      </c>
      <c r="FQ105">
        <v>0.12854859733257243</v>
      </c>
      <c r="FR105">
        <v>2.9524119098190291E-2</v>
      </c>
      <c r="FS105">
        <v>1.0263946064883006E-2</v>
      </c>
      <c r="FT105">
        <v>4.4386717609110289E-2</v>
      </c>
      <c r="FU105">
        <v>1.2752140776315268E-2</v>
      </c>
      <c r="FV105">
        <v>0.23476218750395703</v>
      </c>
      <c r="FW105">
        <v>0.66108727157765457</v>
      </c>
      <c r="FX105">
        <v>0.53456469339592538</v>
      </c>
      <c r="FY105">
        <v>8.7117343215340454E-2</v>
      </c>
      <c r="FZ105">
        <v>4.4338182172836749E-2</v>
      </c>
      <c r="GA105">
        <v>9.2516640001021524E-3</v>
      </c>
      <c r="GB105">
        <v>1.84655233023618E-2</v>
      </c>
      <c r="GC105">
        <v>6.7837153359164154E-3</v>
      </c>
      <c r="GD105">
        <v>4.889102175852293E-3</v>
      </c>
      <c r="GE105">
        <v>0</v>
      </c>
      <c r="GF105">
        <v>3.6732840916330362E-2</v>
      </c>
      <c r="GG105">
        <v>6.7321238364941832E-2</v>
      </c>
      <c r="GH105">
        <v>8.5344960918351965E-3</v>
      </c>
      <c r="GI105">
        <v>9.8816412558128692E-3</v>
      </c>
      <c r="GJ105">
        <v>2.0508900191150793E-2</v>
      </c>
      <c r="GK105">
        <v>3.4084129433115569E-2</v>
      </c>
      <c r="GL105">
        <v>0.16868913173128056</v>
      </c>
      <c r="GM105">
        <v>2.2823407186008463E-2</v>
      </c>
      <c r="GN105">
        <v>8.3880941270359138E-2</v>
      </c>
      <c r="GO105">
        <v>0.33614685786557452</v>
      </c>
      <c r="GP105">
        <v>0.44931470105455562</v>
      </c>
      <c r="GQ105">
        <v>9.9451513884959986E-2</v>
      </c>
      <c r="GR105">
        <v>3.4351799855571276E-2</v>
      </c>
      <c r="GS105">
        <v>6.3463937138203436E-3</v>
      </c>
      <c r="GT105">
        <v>1.6245832410687689E-3</v>
      </c>
      <c r="GU105">
        <v>1.0193784299387276E-2</v>
      </c>
      <c r="GV105">
        <v>9.0897688801643561E-3</v>
      </c>
      <c r="GW105">
        <v>2.1796154531964593E-3</v>
      </c>
      <c r="GX105">
        <v>9.2926401760285871E-3</v>
      </c>
      <c r="GY105">
        <v>0.18238616664816101</v>
      </c>
      <c r="GZ105">
        <v>0.42635573983698605</v>
      </c>
      <c r="HA105">
        <v>6.7318530879769328E-2</v>
      </c>
      <c r="HB105">
        <v>4.6709158591677145E-2</v>
      </c>
      <c r="HC105">
        <v>1.0990049204964585E-2</v>
      </c>
      <c r="HD105">
        <v>5.2462309311973931E-2</v>
      </c>
      <c r="HE105">
        <v>4.448069622976452E-2</v>
      </c>
      <c r="HF105">
        <v>7.7558647174726006E-2</v>
      </c>
      <c r="HG105">
        <v>2.765647526978313E-2</v>
      </c>
      <c r="HH105">
        <v>3.5079164060700524E-2</v>
      </c>
      <c r="HI105">
        <v>3.2598547085420262E-3</v>
      </c>
      <c r="HJ105">
        <v>0</v>
      </c>
      <c r="HK105">
        <v>0</v>
      </c>
      <c r="HL105">
        <v>1.5715903760381573E-2</v>
      </c>
      <c r="HM105">
        <v>3.8680173626772854E-2</v>
      </c>
      <c r="HN105">
        <v>0.14147227323455408</v>
      </c>
      <c r="HO105">
        <v>1.9587771245555677E-2</v>
      </c>
      <c r="HP105">
        <v>5.545129897122713E-2</v>
      </c>
      <c r="HQ105">
        <v>0.33967017949883499</v>
      </c>
      <c r="HR105">
        <v>0.51673118938820939</v>
      </c>
      <c r="HS105">
        <v>8.2917799289791663E-2</v>
      </c>
      <c r="HT105">
        <v>5.0076665225674159E-2</v>
      </c>
      <c r="HU105">
        <v>1.021937753111031E-2</v>
      </c>
      <c r="HV105">
        <v>6.7733390326413763E-3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3.8150406201734165E-3</v>
      </c>
      <c r="ID105">
        <v>0</v>
      </c>
      <c r="IE105">
        <v>4.5705128584627788E-3</v>
      </c>
      <c r="IF105">
        <v>3.1967696366204036E-2</v>
      </c>
      <c r="IG105">
        <v>6.0212614935174436E-2</v>
      </c>
      <c r="IH105">
        <v>0.21330263284750514</v>
      </c>
      <c r="II105">
        <v>9.5643407968896935E-2</v>
      </c>
      <c r="IJ105">
        <v>0.16007732884911552</v>
      </c>
      <c r="IK105">
        <v>5.2764389052285122E-2</v>
      </c>
      <c r="IL105">
        <v>1.9261790570848805E-3</v>
      </c>
      <c r="IM105">
        <v>5.9387811744348179E-3</v>
      </c>
      <c r="IN105">
        <v>5.0811111438784353E-3</v>
      </c>
      <c r="IO105">
        <v>0</v>
      </c>
      <c r="IP105">
        <v>3.6640167839463084E-2</v>
      </c>
      <c r="IQ105">
        <v>3.9603293616656291E-3</v>
      </c>
      <c r="IR105">
        <v>0</v>
      </c>
      <c r="IS105">
        <v>1.8025297320255245E-2</v>
      </c>
      <c r="IT105">
        <v>6.2741461345458105E-2</v>
      </c>
      <c r="IU105">
        <v>1.2243999957911459E-2</v>
      </c>
      <c r="IV105">
        <v>7.3686623867686117E-3</v>
      </c>
      <c r="IW105">
        <v>8.7234260219946349E-4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3.4120771600516992E-3</v>
      </c>
      <c r="JD105">
        <v>2.1332943238860846E-3</v>
      </c>
      <c r="JE105">
        <v>4.0564539801164225E-4</v>
      </c>
      <c r="JF105">
        <v>0</v>
      </c>
      <c r="JG105">
        <v>2.3779552705326021E-3</v>
      </c>
      <c r="JH105">
        <v>5.3790113804716823E-3</v>
      </c>
      <c r="JI105">
        <v>0</v>
      </c>
      <c r="JJ105">
        <v>0</v>
      </c>
      <c r="JK105">
        <v>6.9287317661956621E-3</v>
      </c>
      <c r="JL105">
        <v>5.3069733293898691E-2</v>
      </c>
      <c r="JM105">
        <v>8.4951421230312227E-2</v>
      </c>
      <c r="JN105">
        <v>0.24627677614804172</v>
      </c>
      <c r="JO105" s="7">
        <v>1</v>
      </c>
      <c r="JP105">
        <v>0</v>
      </c>
      <c r="JQ105">
        <v>0</v>
      </c>
      <c r="JR105">
        <v>0</v>
      </c>
      <c r="JS105">
        <v>0</v>
      </c>
      <c r="JT105">
        <v>1</v>
      </c>
      <c r="JU105">
        <v>0</v>
      </c>
      <c r="JV105" s="4">
        <v>0</v>
      </c>
    </row>
    <row r="106" spans="1:282" x14ac:dyDescent="0.25">
      <c r="A106" s="10" t="s">
        <v>153</v>
      </c>
      <c r="B106" s="7">
        <v>10</v>
      </c>
      <c r="C106" t="s">
        <v>55</v>
      </c>
      <c r="D106" s="13" t="s">
        <v>58</v>
      </c>
      <c r="E106">
        <v>0</v>
      </c>
      <c r="F106">
        <v>0</v>
      </c>
      <c r="G106">
        <v>0.16995748839209004</v>
      </c>
      <c r="H106">
        <v>1.6238497854049689</v>
      </c>
      <c r="I106">
        <v>0</v>
      </c>
      <c r="J106">
        <v>1.530153219551914E-2</v>
      </c>
      <c r="K106">
        <v>0</v>
      </c>
      <c r="L106">
        <v>1.01879914842563E-2</v>
      </c>
      <c r="M106">
        <v>3.4690420390009961E-2</v>
      </c>
      <c r="N106">
        <v>0.25378159968609842</v>
      </c>
      <c r="O106">
        <v>0.38607516630213534</v>
      </c>
      <c r="P106">
        <v>2.407207133816001</v>
      </c>
      <c r="Q106">
        <v>1.5108545439707872</v>
      </c>
      <c r="R106">
        <v>4.6480012300015412</v>
      </c>
      <c r="S106">
        <v>2.990454511615896</v>
      </c>
      <c r="T106">
        <v>11.587472744028297</v>
      </c>
      <c r="U106">
        <v>19.430137317790567</v>
      </c>
      <c r="V106">
        <v>25.402073998268161</v>
      </c>
      <c r="W106">
        <v>2.6062658069833069</v>
      </c>
      <c r="X106">
        <v>0.14248981802435623</v>
      </c>
      <c r="Y106">
        <v>3.2838735170557722E-2</v>
      </c>
      <c r="Z106">
        <v>0</v>
      </c>
      <c r="AA106">
        <v>0</v>
      </c>
      <c r="AB106">
        <v>0</v>
      </c>
      <c r="AC106">
        <v>1.3062085180565977</v>
      </c>
      <c r="AD106">
        <v>4.8037696909824152</v>
      </c>
      <c r="AE106">
        <v>0.68989246788876901</v>
      </c>
      <c r="AF106">
        <v>1.6008814180641007</v>
      </c>
      <c r="AG106">
        <v>0</v>
      </c>
      <c r="AH106">
        <v>0</v>
      </c>
      <c r="AI106">
        <v>1.6200593001812218</v>
      </c>
      <c r="AJ106">
        <v>0.92014788502459477</v>
      </c>
      <c r="AK106">
        <v>0.41744075350802784</v>
      </c>
      <c r="AL106">
        <v>0.76221249343529152</v>
      </c>
      <c r="AM106">
        <v>27.76988215366125</v>
      </c>
      <c r="AN106">
        <v>100.00000000000001</v>
      </c>
      <c r="AO106">
        <v>3.9248595408350329</v>
      </c>
      <c r="AP106">
        <v>1.1159063268712539</v>
      </c>
      <c r="AQ106">
        <v>3.0062414158632036</v>
      </c>
      <c r="AR106">
        <v>8.1836177937368273</v>
      </c>
      <c r="AS106">
        <v>1.2506435351925516</v>
      </c>
      <c r="AT106">
        <v>2.6174806952452152</v>
      </c>
      <c r="AU106">
        <v>1.1325123508065087</v>
      </c>
      <c r="AV106">
        <v>2.0182254088990597</v>
      </c>
      <c r="AW106">
        <v>1.3018715117710202</v>
      </c>
      <c r="AX106">
        <v>3.7269797996942109</v>
      </c>
      <c r="AY106">
        <v>0.11237526865750061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1.5581218402578934</v>
      </c>
      <c r="BF106">
        <v>4.4664134921707452</v>
      </c>
      <c r="BG106">
        <v>0.30781065295554805</v>
      </c>
      <c r="BH106">
        <v>0.10348912856676157</v>
      </c>
      <c r="BI106">
        <v>0.21598281692398455</v>
      </c>
      <c r="BJ106">
        <v>0.21907761710329826</v>
      </c>
      <c r="BK106">
        <v>1.2505844290561294</v>
      </c>
      <c r="BL106">
        <v>3.4709889587723954</v>
      </c>
      <c r="BM106">
        <v>0</v>
      </c>
      <c r="BN106">
        <v>0</v>
      </c>
      <c r="BO106">
        <v>6.1316563004512723</v>
      </c>
      <c r="BP106">
        <v>24.451057527366718</v>
      </c>
      <c r="BQ106">
        <v>5.7393997884678152</v>
      </c>
      <c r="BR106">
        <v>13.038739928056236</v>
      </c>
      <c r="BS106">
        <v>4.9346999665008582</v>
      </c>
      <c r="BT106">
        <v>10.280866943189743</v>
      </c>
      <c r="BU106">
        <v>0.55284580119034821</v>
      </c>
      <c r="BV106">
        <v>0</v>
      </c>
      <c r="BW106">
        <v>0</v>
      </c>
      <c r="BX106">
        <v>0.17300363464799517</v>
      </c>
      <c r="BY106">
        <v>0.38915806727997609</v>
      </c>
      <c r="BZ106">
        <v>0.91265744081201705</v>
      </c>
      <c r="CA106">
        <v>0</v>
      </c>
      <c r="CB106">
        <v>0</v>
      </c>
      <c r="CC106">
        <v>0</v>
      </c>
      <c r="CD106">
        <v>0.23829613912956135</v>
      </c>
      <c r="CE106">
        <v>9.7158917959646027E-2</v>
      </c>
      <c r="CF106">
        <v>0.417587775169939</v>
      </c>
      <c r="CG106">
        <v>12.912030507025317</v>
      </c>
      <c r="CH106">
        <v>49.877215727664897</v>
      </c>
      <c r="CI106">
        <v>3.0379877987398665</v>
      </c>
      <c r="CJ106">
        <v>0.45524622838302042</v>
      </c>
      <c r="CK106">
        <v>7.610365417990686E-2</v>
      </c>
      <c r="CL106">
        <v>0.19204570245727801</v>
      </c>
      <c r="CM106">
        <v>0.13005315769624359</v>
      </c>
      <c r="CN106">
        <v>0.57128031072981444</v>
      </c>
      <c r="CO106">
        <v>0.12303069218903052</v>
      </c>
      <c r="CP106">
        <v>0.54670916950346893</v>
      </c>
      <c r="CQ106">
        <v>0</v>
      </c>
      <c r="CR106">
        <v>0</v>
      </c>
      <c r="CS106">
        <v>0</v>
      </c>
      <c r="CT106">
        <v>3.950651815846638E-3</v>
      </c>
      <c r="CU106">
        <v>0.15462757541679775</v>
      </c>
      <c r="CV106">
        <v>0.23017795350139866</v>
      </c>
      <c r="CW106">
        <v>8.0249935962504987E-2</v>
      </c>
      <c r="CX106">
        <v>0.16235479865964106</v>
      </c>
      <c r="CY106">
        <v>2.3724741443663047</v>
      </c>
      <c r="CZ106">
        <v>10.800380065633941</v>
      </c>
      <c r="DA106">
        <v>0.87173008199315627</v>
      </c>
      <c r="DB106">
        <v>0.61381834099232224</v>
      </c>
      <c r="DC106">
        <v>7.3568005201684356E-2</v>
      </c>
      <c r="DD106">
        <v>0.10598730246250881</v>
      </c>
      <c r="DE106">
        <v>0.63540274677140474</v>
      </c>
      <c r="DF106">
        <v>2.4167287156960975</v>
      </c>
      <c r="DG106">
        <v>0.25601791150639608</v>
      </c>
      <c r="DH106">
        <v>0.16275463975797086</v>
      </c>
      <c r="DI106">
        <v>0.49574763629255558</v>
      </c>
      <c r="DJ106">
        <v>1.3202828236288746</v>
      </c>
      <c r="DK106">
        <v>0</v>
      </c>
      <c r="DL106">
        <v>0</v>
      </c>
      <c r="DM106">
        <v>0</v>
      </c>
      <c r="DN106">
        <v>0.82732999161412402</v>
      </c>
      <c r="DO106">
        <v>0.15659095453260097</v>
      </c>
      <c r="DP106">
        <v>0.28183551796325834</v>
      </c>
      <c r="DQ106">
        <v>0.14106762571288389</v>
      </c>
      <c r="DR106">
        <v>0.27606754695775693</v>
      </c>
      <c r="DS106">
        <v>0</v>
      </c>
      <c r="DT106">
        <v>0</v>
      </c>
      <c r="DU106">
        <v>0</v>
      </c>
      <c r="DV106">
        <v>0</v>
      </c>
      <c r="DW106">
        <v>0.90538400462682256</v>
      </c>
      <c r="DX106">
        <v>3.349178530351808</v>
      </c>
      <c r="DY106">
        <v>0.31644335793215556</v>
      </c>
      <c r="DZ106">
        <v>0.12342410506519676</v>
      </c>
      <c r="EA106">
        <v>0.20126938589388524</v>
      </c>
      <c r="EB106">
        <v>8.1725573648859989E-2</v>
      </c>
      <c r="EC106">
        <v>0</v>
      </c>
      <c r="ED106">
        <v>0.46020477123890013</v>
      </c>
      <c r="EE106">
        <v>0.16369988490073281</v>
      </c>
      <c r="EF106">
        <v>0.39970444623171492</v>
      </c>
      <c r="EG106">
        <v>0.14552857781824152</v>
      </c>
      <c r="EH106">
        <v>0.25101146030211624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0.11254896879291698</v>
      </c>
      <c r="EP106">
        <v>0.18906784516266709</v>
      </c>
      <c r="EQ106">
        <v>5.6660139974670877E-2</v>
      </c>
      <c r="ER106">
        <v>0.13714358112498704</v>
      </c>
      <c r="ES106">
        <v>0.13496534971398352</v>
      </c>
      <c r="ET106">
        <v>0.3069534367485377</v>
      </c>
      <c r="EU106">
        <v>0.34445200352215621</v>
      </c>
      <c r="EV106">
        <v>0.67589076165086148</v>
      </c>
      <c r="EW106">
        <v>8.4546904734907502E-2</v>
      </c>
      <c r="EX106">
        <v>4.0251961408509618E-2</v>
      </c>
      <c r="EY106">
        <v>1.8040706481351455E-2</v>
      </c>
      <c r="EZ106">
        <v>6.8786036455074279E-2</v>
      </c>
      <c r="FA106">
        <v>1.9290985126696077E-2</v>
      </c>
      <c r="FB106">
        <v>2.2716225118354333E-2</v>
      </c>
      <c r="FC106">
        <v>1.5764485015303666E-2</v>
      </c>
      <c r="FD106">
        <v>3.005967876735904E-2</v>
      </c>
      <c r="FE106">
        <v>3.826894170711341E-2</v>
      </c>
      <c r="FF106">
        <v>7.2319552953563529E-2</v>
      </c>
      <c r="FG106">
        <v>4.6421043296381838E-2</v>
      </c>
      <c r="FH106">
        <v>8.9831456846107507E-2</v>
      </c>
      <c r="FI106">
        <v>3.5463830704739838E-2</v>
      </c>
      <c r="FJ106">
        <v>8.2305922276836391E-2</v>
      </c>
      <c r="FK106">
        <v>1.801990237500244E-2</v>
      </c>
      <c r="FL106">
        <v>2.7655020516369595E-2</v>
      </c>
      <c r="FM106">
        <v>0.8225839191838763</v>
      </c>
      <c r="FN106">
        <v>1.6188483126578925</v>
      </c>
      <c r="FO106">
        <v>0.24989247189111383</v>
      </c>
      <c r="FP106">
        <v>8.6804382476905237E-2</v>
      </c>
      <c r="FQ106">
        <v>0.13310213261689835</v>
      </c>
      <c r="FR106">
        <v>3.8764243792887697E-2</v>
      </c>
      <c r="FS106">
        <v>1.9653621736638743E-2</v>
      </c>
      <c r="FT106">
        <v>6.4991561017012742E-2</v>
      </c>
      <c r="FU106">
        <v>1.564105418887201E-2</v>
      </c>
      <c r="FV106">
        <v>0.2576859095344296</v>
      </c>
      <c r="FW106">
        <v>0.74702737912250894</v>
      </c>
      <c r="FX106">
        <v>0.57441207448216625</v>
      </c>
      <c r="FY106">
        <v>9.6494085458986245E-2</v>
      </c>
      <c r="FZ106">
        <v>4.3227836089803087E-2</v>
      </c>
      <c r="GA106">
        <v>6.9473432598688798E-3</v>
      </c>
      <c r="GB106">
        <v>2.8795484352935587E-2</v>
      </c>
      <c r="GC106">
        <v>1.5033991142444727E-3</v>
      </c>
      <c r="GD106">
        <v>7.1029019949579589E-3</v>
      </c>
      <c r="GE106">
        <v>0</v>
      </c>
      <c r="GF106">
        <v>3.4507266017161566E-2</v>
      </c>
      <c r="GG106">
        <v>6.3332502330843365E-2</v>
      </c>
      <c r="GH106">
        <v>1.2007263005825145E-2</v>
      </c>
      <c r="GI106">
        <v>9.1100386002034017E-3</v>
      </c>
      <c r="GJ106">
        <v>2.2190120003559091E-2</v>
      </c>
      <c r="GK106">
        <v>3.7857295318771356E-2</v>
      </c>
      <c r="GL106">
        <v>0.17991360673915216</v>
      </c>
      <c r="GM106">
        <v>2.9343873630622533E-2</v>
      </c>
      <c r="GN106">
        <v>7.8999451663981632E-2</v>
      </c>
      <c r="GO106">
        <v>0.37280173761448665</v>
      </c>
      <c r="GP106">
        <v>0.4569782616679704</v>
      </c>
      <c r="GQ106">
        <v>8.1213447554988785E-2</v>
      </c>
      <c r="GR106">
        <v>1.0897908546787086E-2</v>
      </c>
      <c r="GS106">
        <v>0</v>
      </c>
      <c r="GT106">
        <v>0</v>
      </c>
      <c r="GU106">
        <v>0</v>
      </c>
      <c r="GV106">
        <v>3.4792086665445744E-3</v>
      </c>
      <c r="GW106">
        <v>3.0380192197701945E-3</v>
      </c>
      <c r="GX106">
        <v>1.0277692667129147E-2</v>
      </c>
      <c r="GY106">
        <v>0.20043422622790477</v>
      </c>
      <c r="GZ106">
        <v>0.47773580495938289</v>
      </c>
      <c r="HA106">
        <v>7.6638599144378011E-2</v>
      </c>
      <c r="HB106">
        <v>5.5043709138206359E-2</v>
      </c>
      <c r="HC106">
        <v>1.4853296114557374E-2</v>
      </c>
      <c r="HD106">
        <v>6.5240694479831121E-2</v>
      </c>
      <c r="HE106">
        <v>7.0118042796526734E-3</v>
      </c>
      <c r="HF106">
        <v>1.2606741233803877E-2</v>
      </c>
      <c r="HG106">
        <v>4.6528576685953916E-3</v>
      </c>
      <c r="HH106">
        <v>1.7918178983902917E-2</v>
      </c>
      <c r="HI106">
        <v>6.5429306045869092E-4</v>
      </c>
      <c r="HJ106">
        <v>0</v>
      </c>
      <c r="HK106">
        <v>0</v>
      </c>
      <c r="HL106">
        <v>8.3920976742198547E-3</v>
      </c>
      <c r="HM106">
        <v>3.9395188954964112E-2</v>
      </c>
      <c r="HN106">
        <v>0.1435073596199917</v>
      </c>
      <c r="HO106">
        <v>2.0453987037271536E-2</v>
      </c>
      <c r="HP106">
        <v>4.1532093732861597E-2</v>
      </c>
      <c r="HQ106">
        <v>0.36649414078979081</v>
      </c>
      <c r="HR106">
        <v>0.58286682966504633</v>
      </c>
      <c r="HS106">
        <v>9.6392570462732974E-2</v>
      </c>
      <c r="HT106">
        <v>5.0155232373648988E-2</v>
      </c>
      <c r="HU106">
        <v>1.0514623027138003E-2</v>
      </c>
      <c r="HV106">
        <v>2.6778373628117361E-3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4.9397081721679476E-3</v>
      </c>
      <c r="IC106">
        <v>9.1252254058672602E-4</v>
      </c>
      <c r="ID106">
        <v>0</v>
      </c>
      <c r="IE106">
        <v>0</v>
      </c>
      <c r="IF106">
        <v>2.9342285059053064E-2</v>
      </c>
      <c r="IG106">
        <v>5.3348026188660191E-2</v>
      </c>
      <c r="IH106">
        <v>0.21992951506744113</v>
      </c>
      <c r="II106">
        <v>8.5046020975298856E-2</v>
      </c>
      <c r="IJ106">
        <v>0.15218102781197423</v>
      </c>
      <c r="IK106">
        <v>5.2811123534195259E-2</v>
      </c>
      <c r="IL106">
        <v>0</v>
      </c>
      <c r="IM106">
        <v>4.8257237212875866E-3</v>
      </c>
      <c r="IN106">
        <v>1.2198565572113637E-2</v>
      </c>
      <c r="IO106">
        <v>6.4398760649343875E-3</v>
      </c>
      <c r="IP106">
        <v>4.5017319274320469E-2</v>
      </c>
      <c r="IQ106">
        <v>6.0183762682998482E-3</v>
      </c>
      <c r="IR106">
        <v>0</v>
      </c>
      <c r="IS106">
        <v>1.2616448663720315E-2</v>
      </c>
      <c r="IT106">
        <v>5.7909895803617127E-2</v>
      </c>
      <c r="IU106">
        <v>6.3471319171896062E-3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7.9262188741677578E-4</v>
      </c>
      <c r="JH106">
        <v>4.4063954689636904E-3</v>
      </c>
      <c r="JI106">
        <v>0</v>
      </c>
      <c r="JJ106">
        <v>0</v>
      </c>
      <c r="JK106">
        <v>6.5635759671786907E-3</v>
      </c>
      <c r="JL106">
        <v>3.2886226912180849E-2</v>
      </c>
      <c r="JM106">
        <v>4.8855171528769262E-3</v>
      </c>
      <c r="JN106">
        <v>0</v>
      </c>
      <c r="JO106" s="7">
        <v>1</v>
      </c>
      <c r="JP106">
        <v>0</v>
      </c>
      <c r="JQ106">
        <v>0</v>
      </c>
      <c r="JR106">
        <v>0</v>
      </c>
      <c r="JS106">
        <v>0</v>
      </c>
      <c r="JT106">
        <v>1</v>
      </c>
      <c r="JU106">
        <v>0</v>
      </c>
      <c r="JV106" s="4">
        <v>0</v>
      </c>
    </row>
    <row r="107" spans="1:282" x14ac:dyDescent="0.25">
      <c r="A107" s="10" t="s">
        <v>154</v>
      </c>
      <c r="B107" s="7">
        <v>10</v>
      </c>
      <c r="C107" t="s">
        <v>55</v>
      </c>
      <c r="D107" s="13" t="s">
        <v>58</v>
      </c>
      <c r="E107">
        <v>0</v>
      </c>
      <c r="F107">
        <v>0</v>
      </c>
      <c r="G107">
        <v>0.19368665464972773</v>
      </c>
      <c r="H107">
        <v>1.409276631504587</v>
      </c>
      <c r="I107">
        <v>0</v>
      </c>
      <c r="J107">
        <v>1.0076590879671223E-2</v>
      </c>
      <c r="K107">
        <v>1.6418141072205661E-3</v>
      </c>
      <c r="L107">
        <v>8.2947588013765599E-3</v>
      </c>
      <c r="M107">
        <v>3.2289484986965357E-2</v>
      </c>
      <c r="N107">
        <v>0.26995128300266491</v>
      </c>
      <c r="O107">
        <v>0.44494059926949553</v>
      </c>
      <c r="P107">
        <v>2.6344299087457292</v>
      </c>
      <c r="Q107">
        <v>1.3159976226401247</v>
      </c>
      <c r="R107">
        <v>3.5634581408514312</v>
      </c>
      <c r="S107">
        <v>3.1149097667672518</v>
      </c>
      <c r="T107">
        <v>11.449803569852419</v>
      </c>
      <c r="U107">
        <v>18.99746579039827</v>
      </c>
      <c r="V107">
        <v>21.620504705145965</v>
      </c>
      <c r="W107">
        <v>2.3659294103003399</v>
      </c>
      <c r="X107">
        <v>0.13104333839924537</v>
      </c>
      <c r="Y107">
        <v>3.5968053333335956E-2</v>
      </c>
      <c r="Z107">
        <v>0</v>
      </c>
      <c r="AA107">
        <v>0</v>
      </c>
      <c r="AB107">
        <v>0</v>
      </c>
      <c r="AC107">
        <v>1.1825982782317399</v>
      </c>
      <c r="AD107">
        <v>4.1148291574789448</v>
      </c>
      <c r="AE107">
        <v>0.63559160342585563</v>
      </c>
      <c r="AF107">
        <v>1.3763376106050331</v>
      </c>
      <c r="AG107">
        <v>0</v>
      </c>
      <c r="AH107">
        <v>0</v>
      </c>
      <c r="AI107">
        <v>1.5758004647337112</v>
      </c>
      <c r="AJ107">
        <v>0.78573100261195539</v>
      </c>
      <c r="AK107">
        <v>0.5440008763594909</v>
      </c>
      <c r="AL107">
        <v>0.93201590641937193</v>
      </c>
      <c r="AM107">
        <v>31.867811223300524</v>
      </c>
      <c r="AN107">
        <v>100</v>
      </c>
      <c r="AO107">
        <v>3.8601057769513512</v>
      </c>
      <c r="AP107">
        <v>1.0168051815622385</v>
      </c>
      <c r="AQ107">
        <v>3.1535272162545263</v>
      </c>
      <c r="AR107">
        <v>8.0733713036685799</v>
      </c>
      <c r="AS107">
        <v>1.1619914020629936</v>
      </c>
      <c r="AT107">
        <v>2.3619183274816749</v>
      </c>
      <c r="AU107">
        <v>1.0428376063200537</v>
      </c>
      <c r="AV107">
        <v>1.9798509777300646</v>
      </c>
      <c r="AW107">
        <v>1.2630375331248018</v>
      </c>
      <c r="AX107">
        <v>3.7601846071559222</v>
      </c>
      <c r="AY107">
        <v>4.914041031853493E-2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1.7789594491238678</v>
      </c>
      <c r="BF107">
        <v>4.8054464412916769</v>
      </c>
      <c r="BG107">
        <v>0.31429009999888607</v>
      </c>
      <c r="BH107">
        <v>9.9354986936088754E-2</v>
      </c>
      <c r="BI107">
        <v>0.21987271545912174</v>
      </c>
      <c r="BJ107">
        <v>0.17968588533679572</v>
      </c>
      <c r="BK107">
        <v>1.172619483839566</v>
      </c>
      <c r="BL107">
        <v>3.2625829300739557</v>
      </c>
      <c r="BM107">
        <v>0</v>
      </c>
      <c r="BN107">
        <v>0</v>
      </c>
      <c r="BO107">
        <v>6.8320094429620744</v>
      </c>
      <c r="BP107">
        <v>27.266210578645566</v>
      </c>
      <c r="BQ107">
        <v>5.8184109011288356</v>
      </c>
      <c r="BR107">
        <v>12.704675113557453</v>
      </c>
      <c r="BS107">
        <v>5.9382388114469871</v>
      </c>
      <c r="BT107">
        <v>12.009452829738196</v>
      </c>
      <c r="BU107">
        <v>0.62888575948760506</v>
      </c>
      <c r="BV107">
        <v>0</v>
      </c>
      <c r="BW107">
        <v>0</v>
      </c>
      <c r="BX107">
        <v>0.14934705419265187</v>
      </c>
      <c r="BY107">
        <v>0.6633237312257011</v>
      </c>
      <c r="BZ107">
        <v>1.6832910575145306</v>
      </c>
      <c r="CA107">
        <v>0</v>
      </c>
      <c r="CB107">
        <v>0</v>
      </c>
      <c r="CC107">
        <v>2.7562385882819191E-3</v>
      </c>
      <c r="CD107">
        <v>0.1829851611660312</v>
      </c>
      <c r="CE107">
        <v>0.10281699534515272</v>
      </c>
      <c r="CF107">
        <v>0.31468951982779675</v>
      </c>
      <c r="CG107">
        <v>13.154535000029998</v>
      </c>
      <c r="CH107">
        <v>48.728847454952778</v>
      </c>
      <c r="CI107">
        <v>3.0050137391313601</v>
      </c>
      <c r="CJ107">
        <v>0.43868052830049314</v>
      </c>
      <c r="CK107">
        <v>3.5772451165187284E-2</v>
      </c>
      <c r="CL107">
        <v>0.14231025050216187</v>
      </c>
      <c r="CM107">
        <v>0.15877816527347133</v>
      </c>
      <c r="CN107">
        <v>0.6939868693686625</v>
      </c>
      <c r="CO107">
        <v>0.18990245978822204</v>
      </c>
      <c r="CP107">
        <v>0.67151173415020149</v>
      </c>
      <c r="CQ107">
        <v>0</v>
      </c>
      <c r="CR107">
        <v>0</v>
      </c>
      <c r="CS107">
        <v>0</v>
      </c>
      <c r="CT107">
        <v>0</v>
      </c>
      <c r="CU107">
        <v>0.107702417610214</v>
      </c>
      <c r="CV107">
        <v>0.15397498888840089</v>
      </c>
      <c r="CW107">
        <v>6.7617645584016825E-2</v>
      </c>
      <c r="CX107">
        <v>0.15644228791689158</v>
      </c>
      <c r="CY107">
        <v>1.9675826190529322</v>
      </c>
      <c r="CZ107">
        <v>8.6012037343628958</v>
      </c>
      <c r="DA107">
        <v>0.71456123378209535</v>
      </c>
      <c r="DB107">
        <v>0.64417184679994444</v>
      </c>
      <c r="DC107">
        <v>6.8819439038490887E-2</v>
      </c>
      <c r="DD107">
        <v>7.8372002954049919E-2</v>
      </c>
      <c r="DE107">
        <v>0.70016588107459199</v>
      </c>
      <c r="DF107">
        <v>2.5642126954165483</v>
      </c>
      <c r="DG107">
        <v>0.3016432971703647</v>
      </c>
      <c r="DH107">
        <v>0.16846516523849342</v>
      </c>
      <c r="DI107">
        <v>0.4527544857413317</v>
      </c>
      <c r="DJ107">
        <v>1.2217050143981749</v>
      </c>
      <c r="DK107">
        <v>0</v>
      </c>
      <c r="DL107">
        <v>0</v>
      </c>
      <c r="DM107">
        <v>0</v>
      </c>
      <c r="DN107">
        <v>0.91036672068033397</v>
      </c>
      <c r="DO107">
        <v>0.1873251189507503</v>
      </c>
      <c r="DP107">
        <v>0.27520141374884821</v>
      </c>
      <c r="DQ107">
        <v>0.13775681483140589</v>
      </c>
      <c r="DR107">
        <v>0.26555262525345069</v>
      </c>
      <c r="DS107">
        <v>0</v>
      </c>
      <c r="DT107">
        <v>0</v>
      </c>
      <c r="DU107">
        <v>0</v>
      </c>
      <c r="DV107">
        <v>0</v>
      </c>
      <c r="DW107">
        <v>0.82554789405999951</v>
      </c>
      <c r="DX107">
        <v>3.002948703295004</v>
      </c>
      <c r="DY107">
        <v>0.27068224836455324</v>
      </c>
      <c r="DZ107">
        <v>0.10941875057341785</v>
      </c>
      <c r="EA107">
        <v>0.19873740286973945</v>
      </c>
      <c r="EB107">
        <v>0</v>
      </c>
      <c r="EC107">
        <v>0</v>
      </c>
      <c r="ED107">
        <v>0.39789620115324209</v>
      </c>
      <c r="EE107">
        <v>0.13363741028424955</v>
      </c>
      <c r="EF107">
        <v>0.38635515904473933</v>
      </c>
      <c r="EG107">
        <v>0.18015987850172938</v>
      </c>
      <c r="EH107">
        <v>0.32635850857486154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2.2258216016952145E-2</v>
      </c>
      <c r="EO107">
        <v>0.10758890967341413</v>
      </c>
      <c r="EP107">
        <v>0.1798910808605132</v>
      </c>
      <c r="EQ107">
        <v>7.1306466557635048E-2</v>
      </c>
      <c r="ER107">
        <v>0.15838898767422016</v>
      </c>
      <c r="ES107">
        <v>0.14232146548567068</v>
      </c>
      <c r="ET107">
        <v>0.29430451621786152</v>
      </c>
      <c r="EU107">
        <v>0.37303300360077374</v>
      </c>
      <c r="EV107">
        <v>0.74023780366279257</v>
      </c>
      <c r="EW107">
        <v>9.4670445228993205E-2</v>
      </c>
      <c r="EX107">
        <v>4.2462094990052358E-2</v>
      </c>
      <c r="EY107">
        <v>2.6575635320358181E-2</v>
      </c>
      <c r="EZ107">
        <v>8.717307496061287E-2</v>
      </c>
      <c r="FA107">
        <v>1.8760955254446453E-2</v>
      </c>
      <c r="FB107">
        <v>1.9897483681139166E-2</v>
      </c>
      <c r="FC107">
        <v>1.9601465953925989E-2</v>
      </c>
      <c r="FD107">
        <v>2.8369609783961157E-2</v>
      </c>
      <c r="FE107">
        <v>4.1896276165005741E-2</v>
      </c>
      <c r="FF107">
        <v>5.2533269010878854E-2</v>
      </c>
      <c r="FG107">
        <v>5.3003977951330862E-2</v>
      </c>
      <c r="FH107">
        <v>9.8328233217021818E-2</v>
      </c>
      <c r="FI107">
        <v>4.1244159588730241E-2</v>
      </c>
      <c r="FJ107">
        <v>0.10572747859606416</v>
      </c>
      <c r="FK107">
        <v>2.1433952316007098E-2</v>
      </c>
      <c r="FL107">
        <v>2.7641691294411172E-2</v>
      </c>
      <c r="FM107">
        <v>0.96262418084643009</v>
      </c>
      <c r="FN107">
        <v>1.9178009857887199</v>
      </c>
      <c r="FO107">
        <v>0.27198483457449191</v>
      </c>
      <c r="FP107">
        <v>6.7397067206879505E-2</v>
      </c>
      <c r="FQ107">
        <v>0.12277099145041778</v>
      </c>
      <c r="FR107">
        <v>2.5074960044866253E-2</v>
      </c>
      <c r="FS107">
        <v>2.3112810892502857E-2</v>
      </c>
      <c r="FT107">
        <v>8.2623495060290403E-2</v>
      </c>
      <c r="FU107">
        <v>1.7432161258371184E-2</v>
      </c>
      <c r="FV107">
        <v>0.26406662613290244</v>
      </c>
      <c r="FW107">
        <v>0.72468501980725009</v>
      </c>
      <c r="FX107">
        <v>0.50599842633791514</v>
      </c>
      <c r="FY107">
        <v>8.0694162291833585E-2</v>
      </c>
      <c r="FZ107">
        <v>4.263454402472145E-2</v>
      </c>
      <c r="GA107">
        <v>1.8741090587381156E-2</v>
      </c>
      <c r="GB107">
        <v>4.7052759664462693E-2</v>
      </c>
      <c r="GC107">
        <v>7.6084037792512795E-3</v>
      </c>
      <c r="GD107">
        <v>0</v>
      </c>
      <c r="GE107">
        <v>0</v>
      </c>
      <c r="GF107">
        <v>2.3891408627448027E-2</v>
      </c>
      <c r="GG107">
        <v>5.9651872287219042E-2</v>
      </c>
      <c r="GH107">
        <v>9.0744883152581741E-3</v>
      </c>
      <c r="GI107">
        <v>1.3160066940009544E-2</v>
      </c>
      <c r="GJ107">
        <v>1.9858720709252133E-2</v>
      </c>
      <c r="GK107">
        <v>4.804693500852434E-2</v>
      </c>
      <c r="GL107">
        <v>0.21317479786717405</v>
      </c>
      <c r="GM107">
        <v>3.4535953964412981E-2</v>
      </c>
      <c r="GN107">
        <v>6.2772213918270314E-2</v>
      </c>
      <c r="GO107">
        <v>0.36359812758163207</v>
      </c>
      <c r="GP107">
        <v>0.47696405278724091</v>
      </c>
      <c r="GQ107">
        <v>9.6533645304538132E-2</v>
      </c>
      <c r="GR107">
        <v>1.7320232900764138E-2</v>
      </c>
      <c r="GS107">
        <v>3.4077014836282329E-3</v>
      </c>
      <c r="GT107">
        <v>0</v>
      </c>
      <c r="GU107">
        <v>0</v>
      </c>
      <c r="GV107">
        <v>6.3304066358364601E-3</v>
      </c>
      <c r="GW107">
        <v>2.1618569481509646E-3</v>
      </c>
      <c r="GX107">
        <v>5.9255340113519277E-3</v>
      </c>
      <c r="GY107">
        <v>0.19958948454807929</v>
      </c>
      <c r="GZ107">
        <v>0.49104549042175705</v>
      </c>
      <c r="HA107">
        <v>7.8548767299785327E-2</v>
      </c>
      <c r="HB107">
        <v>5.6904630636503556E-2</v>
      </c>
      <c r="HC107">
        <v>2.1265710650187571E-2</v>
      </c>
      <c r="HD107">
        <v>5.9397852017152808E-2</v>
      </c>
      <c r="HE107">
        <v>3.5691398404515541E-3</v>
      </c>
      <c r="HF107">
        <v>4.415320758200998E-3</v>
      </c>
      <c r="HG107">
        <v>0</v>
      </c>
      <c r="HH107">
        <v>2.1850739227083159E-2</v>
      </c>
      <c r="HI107">
        <v>3.1619636284123485E-3</v>
      </c>
      <c r="HJ107">
        <v>0</v>
      </c>
      <c r="HK107">
        <v>2.8455771836420388E-3</v>
      </c>
      <c r="HL107">
        <v>8.184039033021619E-3</v>
      </c>
      <c r="HM107">
        <v>4.8052631917267483E-2</v>
      </c>
      <c r="HN107">
        <v>0.1477625939641509</v>
      </c>
      <c r="HO107">
        <v>2.1633831601758486E-2</v>
      </c>
      <c r="HP107">
        <v>6.1885384599766211E-2</v>
      </c>
      <c r="HQ107">
        <v>0.37051138749411078</v>
      </c>
      <c r="HR107">
        <v>0.53567463071851429</v>
      </c>
      <c r="HS107">
        <v>0.10388969842044656</v>
      </c>
      <c r="HT107">
        <v>4.9481274427301013E-2</v>
      </c>
      <c r="HU107">
        <v>5.3691947014830946E-3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9.6736508042900913E-4</v>
      </c>
      <c r="IB107">
        <v>7.2722520749610069E-3</v>
      </c>
      <c r="IC107">
        <v>0</v>
      </c>
      <c r="ID107">
        <v>0</v>
      </c>
      <c r="IE107">
        <v>0</v>
      </c>
      <c r="IF107">
        <v>2.8492706628587178E-2</v>
      </c>
      <c r="IG107">
        <v>4.2548354126438155E-2</v>
      </c>
      <c r="IH107">
        <v>0.15593258732916418</v>
      </c>
      <c r="II107">
        <v>8.4144221728805188E-2</v>
      </c>
      <c r="IJ107">
        <v>0.1527481554426767</v>
      </c>
      <c r="IK107">
        <v>5.8251173850589158E-2</v>
      </c>
      <c r="IL107">
        <v>5.9301161436190811E-3</v>
      </c>
      <c r="IM107">
        <v>8.0561121034588238E-3</v>
      </c>
      <c r="IN107">
        <v>0</v>
      </c>
      <c r="IO107">
        <v>7.959479576227892E-3</v>
      </c>
      <c r="IP107">
        <v>4.177945613292644E-2</v>
      </c>
      <c r="IQ107">
        <v>5.8788159055471268E-3</v>
      </c>
      <c r="IR107">
        <v>0</v>
      </c>
      <c r="IS107">
        <v>1.3666869997069533E-2</v>
      </c>
      <c r="IT107">
        <v>6.6716913297270558E-2</v>
      </c>
      <c r="IU107">
        <v>6.283506723429459E-3</v>
      </c>
      <c r="IV107">
        <v>0</v>
      </c>
      <c r="IW107">
        <v>0</v>
      </c>
      <c r="IX107">
        <v>3.7788124344171947E-5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4.6180324211488157E-3</v>
      </c>
      <c r="JE107">
        <v>0</v>
      </c>
      <c r="JF107">
        <v>0</v>
      </c>
      <c r="JG107">
        <v>0</v>
      </c>
      <c r="JH107">
        <v>1.2457362459381538E-3</v>
      </c>
      <c r="JI107">
        <v>0</v>
      </c>
      <c r="JJ107">
        <v>0</v>
      </c>
      <c r="JK107">
        <v>0</v>
      </c>
      <c r="JL107">
        <v>1.9534742382093365E-2</v>
      </c>
      <c r="JM107">
        <v>1.3497567678876572E-2</v>
      </c>
      <c r="JN107">
        <v>0</v>
      </c>
      <c r="JO107" s="7">
        <v>1</v>
      </c>
      <c r="JP107">
        <v>0</v>
      </c>
      <c r="JQ107">
        <v>0</v>
      </c>
      <c r="JR107">
        <v>0</v>
      </c>
      <c r="JS107">
        <v>0</v>
      </c>
      <c r="JT107">
        <v>1</v>
      </c>
      <c r="JU107">
        <v>0</v>
      </c>
      <c r="JV107" s="4">
        <v>0</v>
      </c>
    </row>
    <row r="108" spans="1:282" x14ac:dyDescent="0.25">
      <c r="A108" s="10" t="s">
        <v>155</v>
      </c>
      <c r="B108" s="7">
        <v>10</v>
      </c>
      <c r="C108" t="s">
        <v>55</v>
      </c>
      <c r="D108" s="13" t="s">
        <v>58</v>
      </c>
      <c r="E108">
        <v>0</v>
      </c>
      <c r="F108">
        <v>0</v>
      </c>
      <c r="G108">
        <v>0.16190768278011092</v>
      </c>
      <c r="H108">
        <v>1.7669633252302517</v>
      </c>
      <c r="I108">
        <v>4.4924251871273663E-2</v>
      </c>
      <c r="J108">
        <v>1.8983475529045998E-2</v>
      </c>
      <c r="K108">
        <v>2.0464184835459766E-3</v>
      </c>
      <c r="L108">
        <v>9.4677584751904787E-3</v>
      </c>
      <c r="M108">
        <v>5.6668742047178283E-2</v>
      </c>
      <c r="N108">
        <v>0.33724183647358413</v>
      </c>
      <c r="O108">
        <v>0.46697075925194792</v>
      </c>
      <c r="P108">
        <v>2.632748687886354</v>
      </c>
      <c r="Q108">
        <v>3.1715155870565863</v>
      </c>
      <c r="R108">
        <v>8.5814542745994462</v>
      </c>
      <c r="S108">
        <v>2.8621661737438071</v>
      </c>
      <c r="T108">
        <v>10.629364259729508</v>
      </c>
      <c r="U108">
        <v>20.211021145201219</v>
      </c>
      <c r="V108">
        <v>15.651244406338039</v>
      </c>
      <c r="W108">
        <v>1.6684551741653959</v>
      </c>
      <c r="X108">
        <v>0.11516653601495332</v>
      </c>
      <c r="Y108">
        <v>3.9907411520970992E-2</v>
      </c>
      <c r="Z108">
        <v>3.1124795443132455E-3</v>
      </c>
      <c r="AA108">
        <v>1.2867142193145583E-2</v>
      </c>
      <c r="AB108">
        <v>0.11648710314028925</v>
      </c>
      <c r="AC108">
        <v>1.4290968747551447</v>
      </c>
      <c r="AD108">
        <v>4.4573299593249223</v>
      </c>
      <c r="AE108">
        <v>0.72021880789679804</v>
      </c>
      <c r="AF108">
        <v>1.3904170656289554</v>
      </c>
      <c r="AG108">
        <v>0.1249304109424602</v>
      </c>
      <c r="AH108">
        <v>0.54578665160579654</v>
      </c>
      <c r="AI108">
        <v>2.063446963779227</v>
      </c>
      <c r="AJ108">
        <v>2.6400033245096663</v>
      </c>
      <c r="AK108">
        <v>0.5580443501328628</v>
      </c>
      <c r="AL108">
        <v>0.95476034783417307</v>
      </c>
      <c r="AM108">
        <v>29.45269303402651</v>
      </c>
      <c r="AN108">
        <v>100</v>
      </c>
      <c r="AO108">
        <v>3.9086986255773417</v>
      </c>
      <c r="AP108">
        <v>1.07819691580641</v>
      </c>
      <c r="AQ108">
        <v>3.0259765959190927</v>
      </c>
      <c r="AR108">
        <v>7.2998371778672189</v>
      </c>
      <c r="AS108">
        <v>1.1763505164419992</v>
      </c>
      <c r="AT108">
        <v>2.0911560779539147</v>
      </c>
      <c r="AU108">
        <v>0.98562920778528451</v>
      </c>
      <c r="AV108">
        <v>1.5518155694101379</v>
      </c>
      <c r="AW108">
        <v>1.116256917895583</v>
      </c>
      <c r="AX108">
        <v>2.6858462723102505</v>
      </c>
      <c r="AY108">
        <v>0.1952652614635349</v>
      </c>
      <c r="AZ108">
        <v>0</v>
      </c>
      <c r="BA108">
        <v>0</v>
      </c>
      <c r="BB108">
        <v>4.5080809757431922E-2</v>
      </c>
      <c r="BC108">
        <v>0.27935353749694231</v>
      </c>
      <c r="BD108">
        <v>0.38487556581215487</v>
      </c>
      <c r="BE108">
        <v>1.7979398283030021</v>
      </c>
      <c r="BF108">
        <v>4.280430462083805</v>
      </c>
      <c r="BG108">
        <v>0.39728286893653236</v>
      </c>
      <c r="BH108">
        <v>0.35586058184680525</v>
      </c>
      <c r="BI108">
        <v>0.24054935268737715</v>
      </c>
      <c r="BJ108">
        <v>0.26986879914630657</v>
      </c>
      <c r="BK108">
        <v>1.4919713636971459</v>
      </c>
      <c r="BL108">
        <v>3.5571540230859791</v>
      </c>
      <c r="BM108">
        <v>0</v>
      </c>
      <c r="BN108">
        <v>0</v>
      </c>
      <c r="BO108">
        <v>6.14801096408699</v>
      </c>
      <c r="BP108">
        <v>20.097498955124376</v>
      </c>
      <c r="BQ108">
        <v>4.3051188679571064</v>
      </c>
      <c r="BR108">
        <v>8.3057105323428537</v>
      </c>
      <c r="BS108">
        <v>5.2754982772493051</v>
      </c>
      <c r="BT108">
        <v>10.185205699679635</v>
      </c>
      <c r="BU108">
        <v>0.60091846244643954</v>
      </c>
      <c r="BV108">
        <v>2.2742731044369382E-2</v>
      </c>
      <c r="BW108">
        <v>4.9524301515855906E-2</v>
      </c>
      <c r="BX108">
        <v>0.23192049951983643</v>
      </c>
      <c r="BY108">
        <v>0.48376526151138066</v>
      </c>
      <c r="BZ108">
        <v>1.1133285302999303</v>
      </c>
      <c r="CA108">
        <v>0</v>
      </c>
      <c r="CB108">
        <v>0</v>
      </c>
      <c r="CC108">
        <v>0.25086530277189101</v>
      </c>
      <c r="CD108">
        <v>0.28829518583096181</v>
      </c>
      <c r="CE108">
        <v>0.13062933488118289</v>
      </c>
      <c r="CF108">
        <v>0.44447849045364007</v>
      </c>
      <c r="CG108">
        <v>11.042260299721974</v>
      </c>
      <c r="CH108">
        <v>35.378395910870886</v>
      </c>
      <c r="CI108">
        <v>2.289132527141148</v>
      </c>
      <c r="CJ108">
        <v>0.3893591933541391</v>
      </c>
      <c r="CK108">
        <v>7.5535066608938703E-2</v>
      </c>
      <c r="CL108">
        <v>0.23567897047909314</v>
      </c>
      <c r="CM108">
        <v>0.21305737532361441</v>
      </c>
      <c r="CN108">
        <v>0.68583498075007043</v>
      </c>
      <c r="CO108">
        <v>0.17504449013505011</v>
      </c>
      <c r="CP108">
        <v>0.51547766912721571</v>
      </c>
      <c r="CQ108">
        <v>0</v>
      </c>
      <c r="CR108">
        <v>0.10913737080411054</v>
      </c>
      <c r="CS108">
        <v>5.6215354621770124E-3</v>
      </c>
      <c r="CT108">
        <v>3.8527225658579467E-2</v>
      </c>
      <c r="CU108">
        <v>0.11785266867630342</v>
      </c>
      <c r="CV108">
        <v>0.18597785312118981</v>
      </c>
      <c r="CW108">
        <v>5.4895948675342747E-2</v>
      </c>
      <c r="CX108">
        <v>0.13760992214088405</v>
      </c>
      <c r="CY108">
        <v>1.5899994831176201</v>
      </c>
      <c r="CZ108">
        <v>6.0302120451793435</v>
      </c>
      <c r="DA108">
        <v>0.62006525638173893</v>
      </c>
      <c r="DB108">
        <v>0.54838608744436967</v>
      </c>
      <c r="DC108">
        <v>7.5235161115705815E-2</v>
      </c>
      <c r="DD108">
        <v>0.11123868769494219</v>
      </c>
      <c r="DE108">
        <v>0.7034162282308063</v>
      </c>
      <c r="DF108">
        <v>2.0385604809625448</v>
      </c>
      <c r="DG108">
        <v>0.22984658445611439</v>
      </c>
      <c r="DH108">
        <v>0.13983593257711102</v>
      </c>
      <c r="DI108">
        <v>0.47204127841539778</v>
      </c>
      <c r="DJ108">
        <v>1.0875976472890434</v>
      </c>
      <c r="DK108">
        <v>0</v>
      </c>
      <c r="DL108">
        <v>0</v>
      </c>
      <c r="DM108">
        <v>0.10580684918454526</v>
      </c>
      <c r="DN108">
        <v>0.90898370968751563</v>
      </c>
      <c r="DO108">
        <v>0.18036428617592642</v>
      </c>
      <c r="DP108">
        <v>0.27336633142405686</v>
      </c>
      <c r="DQ108">
        <v>0.14937422887979995</v>
      </c>
      <c r="DR108">
        <v>0.25304326963740648</v>
      </c>
      <c r="DS108">
        <v>0</v>
      </c>
      <c r="DT108">
        <v>0</v>
      </c>
      <c r="DU108">
        <v>0</v>
      </c>
      <c r="DV108">
        <v>1.8034350072324467E-2</v>
      </c>
      <c r="DW108">
        <v>0.78643544517771924</v>
      </c>
      <c r="DX108">
        <v>2.2948168215829643</v>
      </c>
      <c r="DY108">
        <v>0.22656770979536134</v>
      </c>
      <c r="DZ108">
        <v>0.10805137130890291</v>
      </c>
      <c r="EA108">
        <v>0.20659285893141405</v>
      </c>
      <c r="EB108">
        <v>0.17895335163923323</v>
      </c>
      <c r="EC108">
        <v>0</v>
      </c>
      <c r="ED108">
        <v>0.38995469923365311</v>
      </c>
      <c r="EE108">
        <v>0.15157271769740771</v>
      </c>
      <c r="EF108">
        <v>0.32652824756401649</v>
      </c>
      <c r="EG108">
        <v>0.18064405712542828</v>
      </c>
      <c r="EH108">
        <v>0.29034377096903757</v>
      </c>
      <c r="EI108">
        <v>1.9636483782188869E-2</v>
      </c>
      <c r="EJ108">
        <v>0</v>
      </c>
      <c r="EK108">
        <v>0</v>
      </c>
      <c r="EL108">
        <v>0</v>
      </c>
      <c r="EM108">
        <v>0</v>
      </c>
      <c r="EN108">
        <v>3.4091818156496846E-2</v>
      </c>
      <c r="EO108">
        <v>8.7677730181415489E-2</v>
      </c>
      <c r="EP108">
        <v>0.12704247964847154</v>
      </c>
      <c r="EQ108">
        <v>7.3357606915821535E-2</v>
      </c>
      <c r="ER108">
        <v>0.14921618877703477</v>
      </c>
      <c r="ES108">
        <v>0.15593467868661065</v>
      </c>
      <c r="ET108">
        <v>0.29173595025075144</v>
      </c>
      <c r="EU108">
        <v>0.33318569544988585</v>
      </c>
      <c r="EV108">
        <v>0.55311103356679803</v>
      </c>
      <c r="EW108">
        <v>7.4507828575696169E-2</v>
      </c>
      <c r="EX108">
        <v>4.1255936174673186E-2</v>
      </c>
      <c r="EY108">
        <v>3.1011102411950195E-2</v>
      </c>
      <c r="EZ108">
        <v>6.7656095173805178E-2</v>
      </c>
      <c r="FA108">
        <v>1.815068157224815E-2</v>
      </c>
      <c r="FB108">
        <v>2.0528979059762725E-2</v>
      </c>
      <c r="FC108">
        <v>2.080427301259476E-2</v>
      </c>
      <c r="FD108">
        <v>2.926826159344419E-2</v>
      </c>
      <c r="FE108">
        <v>3.7431990306916595E-2</v>
      </c>
      <c r="FF108">
        <v>5.9922772762480418E-2</v>
      </c>
      <c r="FG108">
        <v>4.3832881356069033E-2</v>
      </c>
      <c r="FH108">
        <v>6.7396497779064896E-2</v>
      </c>
      <c r="FI108">
        <v>4.6631483482872015E-2</v>
      </c>
      <c r="FJ108">
        <v>0.11319704811138065</v>
      </c>
      <c r="FK108">
        <v>2.6931374566914433E-2</v>
      </c>
      <c r="FL108">
        <v>2.9060201417443095E-2</v>
      </c>
      <c r="FM108">
        <v>0.79110656170148352</v>
      </c>
      <c r="FN108">
        <v>1.3192426135636577</v>
      </c>
      <c r="FO108">
        <v>0.19906877696559669</v>
      </c>
      <c r="FP108">
        <v>6.0261993712039622E-2</v>
      </c>
      <c r="FQ108">
        <v>0.100498380302355</v>
      </c>
      <c r="FR108">
        <v>3.0473054172144628E-2</v>
      </c>
      <c r="FS108">
        <v>2.812590134089489E-2</v>
      </c>
      <c r="FT108">
        <v>8.3904898012655202E-2</v>
      </c>
      <c r="FU108">
        <v>2.1071427775192636E-2</v>
      </c>
      <c r="FV108">
        <v>0.1976302883431606</v>
      </c>
      <c r="FW108">
        <v>0.47518227333450941</v>
      </c>
      <c r="FX108">
        <v>0.3631537605821899</v>
      </c>
      <c r="FY108">
        <v>6.0141679081087064E-2</v>
      </c>
      <c r="FZ108">
        <v>3.1127537155259989E-2</v>
      </c>
      <c r="GA108">
        <v>1.84625156898615E-2</v>
      </c>
      <c r="GB108">
        <v>4.1200930739580692E-2</v>
      </c>
      <c r="GC108">
        <v>1.1297349828820148E-2</v>
      </c>
      <c r="GD108">
        <v>7.5742524560256427E-3</v>
      </c>
      <c r="GE108">
        <v>7.221171181954626E-3</v>
      </c>
      <c r="GF108">
        <v>2.970796693005923E-2</v>
      </c>
      <c r="GG108">
        <v>4.3369098287719655E-2</v>
      </c>
      <c r="GH108">
        <v>1.0328173942942852E-2</v>
      </c>
      <c r="GI108">
        <v>1.2717727070418875E-2</v>
      </c>
      <c r="GJ108">
        <v>2.5679573921662941E-2</v>
      </c>
      <c r="GK108">
        <v>5.6889914149369322E-2</v>
      </c>
      <c r="GL108">
        <v>0.18877600590355875</v>
      </c>
      <c r="GM108">
        <v>3.1464507123859328E-2</v>
      </c>
      <c r="GN108">
        <v>5.3312090978427519E-2</v>
      </c>
      <c r="GO108">
        <v>0.27145126719759416</v>
      </c>
      <c r="GP108">
        <v>0.35804697999290014</v>
      </c>
      <c r="GQ108">
        <v>7.0388457046849776E-2</v>
      </c>
      <c r="GR108">
        <v>3.0598144077925177E-2</v>
      </c>
      <c r="GS108">
        <v>7.9547301541381885E-3</v>
      </c>
      <c r="GT108">
        <v>3.8503269038214637E-3</v>
      </c>
      <c r="GU108">
        <v>7.4626365494983504E-3</v>
      </c>
      <c r="GV108">
        <v>1.9900762472487385E-2</v>
      </c>
      <c r="GW108">
        <v>6.9658902744766911E-3</v>
      </c>
      <c r="GX108">
        <v>1.1068090588023749E-2</v>
      </c>
      <c r="GY108">
        <v>0.15849156989461793</v>
      </c>
      <c r="GZ108">
        <v>0.31574838336919331</v>
      </c>
      <c r="HA108">
        <v>5.4202962880099022E-2</v>
      </c>
      <c r="HB108">
        <v>5.0848774339143567E-2</v>
      </c>
      <c r="HC108">
        <v>2.1542395570889994E-2</v>
      </c>
      <c r="HD108">
        <v>4.4593852391823216E-2</v>
      </c>
      <c r="HE108">
        <v>2.8928680449831972E-2</v>
      </c>
      <c r="HF108">
        <v>5.5551748225959999E-2</v>
      </c>
      <c r="HG108">
        <v>2.0906717254025004E-2</v>
      </c>
      <c r="HH108">
        <v>2.4548376800988311E-2</v>
      </c>
      <c r="HI108">
        <v>1.2015812056907198E-3</v>
      </c>
      <c r="HJ108">
        <v>0</v>
      </c>
      <c r="HK108">
        <v>5.0108970832839503E-3</v>
      </c>
      <c r="HL108">
        <v>9.0604513614121265E-3</v>
      </c>
      <c r="HM108">
        <v>4.8991804714075528E-2</v>
      </c>
      <c r="HN108">
        <v>0.1408226619920297</v>
      </c>
      <c r="HO108">
        <v>2.5443176081350289E-2</v>
      </c>
      <c r="HP108">
        <v>5.0263120653519872E-2</v>
      </c>
      <c r="HQ108">
        <v>0.23676551463095707</v>
      </c>
      <c r="HR108">
        <v>0.32250543457889785</v>
      </c>
      <c r="HS108">
        <v>6.4701660902647506E-2</v>
      </c>
      <c r="HT108">
        <v>3.4248101165407857E-2</v>
      </c>
      <c r="HU108">
        <v>9.8112332600956247E-3</v>
      </c>
      <c r="HV108">
        <v>5.6148287879373635E-3</v>
      </c>
      <c r="HW108">
        <v>0</v>
      </c>
      <c r="HX108">
        <v>0</v>
      </c>
      <c r="HY108">
        <v>0</v>
      </c>
      <c r="HZ108">
        <v>7.1087335192959809E-4</v>
      </c>
      <c r="IA108">
        <v>1.8326581757239964E-3</v>
      </c>
      <c r="IB108">
        <v>8.4661807406781493E-3</v>
      </c>
      <c r="IC108">
        <v>3.0886764768976007E-3</v>
      </c>
      <c r="ID108">
        <v>3.098628404284503E-4</v>
      </c>
      <c r="IE108">
        <v>1.0893223089320959E-2</v>
      </c>
      <c r="IF108">
        <v>3.4889832684478907E-2</v>
      </c>
      <c r="IG108">
        <v>6.5170271712578928E-2</v>
      </c>
      <c r="IH108">
        <v>0.16329905567820199</v>
      </c>
      <c r="II108">
        <v>8.5284800272872802E-2</v>
      </c>
      <c r="IJ108">
        <v>0.12731685389774394</v>
      </c>
      <c r="IK108">
        <v>4.8983309888867101E-2</v>
      </c>
      <c r="IL108">
        <v>2.2007311149391348E-2</v>
      </c>
      <c r="IM108">
        <v>1.0990816764154256E-3</v>
      </c>
      <c r="IN108">
        <v>1.3752676268520836E-2</v>
      </c>
      <c r="IO108">
        <v>9.2043697632153993E-3</v>
      </c>
      <c r="IP108">
        <v>3.9863147852411136E-2</v>
      </c>
      <c r="IQ108">
        <v>6.9310161350926254E-3</v>
      </c>
      <c r="IR108">
        <v>2.9353006502030087E-3</v>
      </c>
      <c r="IS108">
        <v>1.8087935356314564E-2</v>
      </c>
      <c r="IT108">
        <v>4.4572931913141683E-2</v>
      </c>
      <c r="IU108">
        <v>1.2779168912668559E-2</v>
      </c>
      <c r="IV108">
        <v>1.0850736990330774E-2</v>
      </c>
      <c r="IW108">
        <v>3.2422666470489129E-3</v>
      </c>
      <c r="IX108">
        <v>4.1264027075377033E-3</v>
      </c>
      <c r="IY108">
        <v>0</v>
      </c>
      <c r="IZ108">
        <v>0</v>
      </c>
      <c r="JA108">
        <v>0</v>
      </c>
      <c r="JB108">
        <v>0</v>
      </c>
      <c r="JC108">
        <v>2.2964418594631658E-3</v>
      </c>
      <c r="JD108">
        <v>2.3443366545986915E-3</v>
      </c>
      <c r="JE108">
        <v>1.8496396942812522E-3</v>
      </c>
      <c r="JF108">
        <v>0</v>
      </c>
      <c r="JG108">
        <v>3.6096319817376672E-3</v>
      </c>
      <c r="JH108">
        <v>1.023439435412216E-2</v>
      </c>
      <c r="JI108">
        <v>3.7539966718468651E-4</v>
      </c>
      <c r="JJ108">
        <v>9.9741192866671094E-4</v>
      </c>
      <c r="JK108">
        <v>1.0480192590702805E-2</v>
      </c>
      <c r="JL108">
        <v>3.8474885989175436E-2</v>
      </c>
      <c r="JM108">
        <v>5.227367774505972E-2</v>
      </c>
      <c r="JN108">
        <v>0.11492207368868967</v>
      </c>
      <c r="JO108" s="7">
        <v>1</v>
      </c>
      <c r="JP108">
        <v>0</v>
      </c>
      <c r="JQ108">
        <v>0</v>
      </c>
      <c r="JR108">
        <v>0</v>
      </c>
      <c r="JS108">
        <v>0</v>
      </c>
      <c r="JT108">
        <v>1</v>
      </c>
      <c r="JU108">
        <v>0</v>
      </c>
      <c r="JV108" s="4">
        <v>0</v>
      </c>
    </row>
    <row r="109" spans="1:282" x14ac:dyDescent="0.25">
      <c r="A109" s="10" t="s">
        <v>156</v>
      </c>
      <c r="B109" s="7">
        <v>10</v>
      </c>
      <c r="C109" t="s">
        <v>55</v>
      </c>
      <c r="D109" s="13" t="s">
        <v>58</v>
      </c>
      <c r="E109">
        <v>0</v>
      </c>
      <c r="F109">
        <v>0</v>
      </c>
      <c r="G109">
        <v>0.12364312962039896</v>
      </c>
      <c r="H109">
        <v>1.6209827498423817</v>
      </c>
      <c r="I109">
        <v>0</v>
      </c>
      <c r="J109">
        <v>1.2359712307219193E-2</v>
      </c>
      <c r="K109">
        <v>9.855288990147466E-4</v>
      </c>
      <c r="L109">
        <v>7.3679762192057343E-3</v>
      </c>
      <c r="M109">
        <v>1.9154105892379595E-2</v>
      </c>
      <c r="N109">
        <v>0.21441557929855723</v>
      </c>
      <c r="O109">
        <v>0.29849653438659596</v>
      </c>
      <c r="P109">
        <v>2.1872362307113158</v>
      </c>
      <c r="Q109">
        <v>1.3115630005621526</v>
      </c>
      <c r="R109">
        <v>3.1744391823402252</v>
      </c>
      <c r="S109">
        <v>2.5402042097233126</v>
      </c>
      <c r="T109">
        <v>10.568070421026679</v>
      </c>
      <c r="U109">
        <v>18.537920502269664</v>
      </c>
      <c r="V109">
        <v>20.966693350605265</v>
      </c>
      <c r="W109">
        <v>2.2347638206480913</v>
      </c>
      <c r="X109">
        <v>0.12022743108919745</v>
      </c>
      <c r="Y109">
        <v>3.4489011750636581E-2</v>
      </c>
      <c r="Z109">
        <v>0</v>
      </c>
      <c r="AA109">
        <v>0</v>
      </c>
      <c r="AB109">
        <v>0</v>
      </c>
      <c r="AC109">
        <v>1.0323711738403427</v>
      </c>
      <c r="AD109">
        <v>4.1173451393297471</v>
      </c>
      <c r="AE109">
        <v>0.58031671127221474</v>
      </c>
      <c r="AF109">
        <v>1.4904385472099047</v>
      </c>
      <c r="AG109">
        <v>0</v>
      </c>
      <c r="AH109">
        <v>0</v>
      </c>
      <c r="AI109">
        <v>1.221809026157064</v>
      </c>
      <c r="AJ109">
        <v>0.45975856745634724</v>
      </c>
      <c r="AK109">
        <v>0.34906520145653874</v>
      </c>
      <c r="AL109">
        <v>0.66065044550380925</v>
      </c>
      <c r="AM109">
        <v>24.588372908485614</v>
      </c>
      <c r="AN109">
        <v>100</v>
      </c>
      <c r="AO109">
        <v>3.8337678665828632</v>
      </c>
      <c r="AP109">
        <v>1.0643636859896162</v>
      </c>
      <c r="AQ109">
        <v>2.4374319399267095</v>
      </c>
      <c r="AR109">
        <v>7.1200819484408369</v>
      </c>
      <c r="AS109">
        <v>1.0674711633380116</v>
      </c>
      <c r="AT109">
        <v>2.3388979348290797</v>
      </c>
      <c r="AU109">
        <v>1.0225261750075982</v>
      </c>
      <c r="AV109">
        <v>1.7544089904910325</v>
      </c>
      <c r="AW109">
        <v>1.0868094182276351</v>
      </c>
      <c r="AX109">
        <v>3.2853095929446043</v>
      </c>
      <c r="AY109">
        <v>0.18806744437850159</v>
      </c>
      <c r="AZ109">
        <v>0</v>
      </c>
      <c r="BA109">
        <v>0</v>
      </c>
      <c r="BB109">
        <v>0</v>
      </c>
      <c r="BC109">
        <v>8.7836060118900092E-2</v>
      </c>
      <c r="BD109">
        <v>0</v>
      </c>
      <c r="BE109">
        <v>1.3503069534386931</v>
      </c>
      <c r="BF109">
        <v>4.108507749585967</v>
      </c>
      <c r="BG109">
        <v>0.32432409291651065</v>
      </c>
      <c r="BH109">
        <v>0.25394549710010295</v>
      </c>
      <c r="BI109">
        <v>0.19524868074466667</v>
      </c>
      <c r="BJ109">
        <v>0.19540573052556134</v>
      </c>
      <c r="BK109">
        <v>1.0266728604911732</v>
      </c>
      <c r="BL109">
        <v>2.978124366577025</v>
      </c>
      <c r="BM109">
        <v>0</v>
      </c>
      <c r="BN109">
        <v>0</v>
      </c>
      <c r="BO109">
        <v>5.3260921045780325</v>
      </c>
      <c r="BP109">
        <v>22.623897633087797</v>
      </c>
      <c r="BQ109">
        <v>4.9909754128752599</v>
      </c>
      <c r="BR109">
        <v>11.923163670949991</v>
      </c>
      <c r="BS109">
        <v>4.3921126192242834</v>
      </c>
      <c r="BT109">
        <v>9.4596248272440278</v>
      </c>
      <c r="BU109">
        <v>0.50618818376632835</v>
      </c>
      <c r="BV109">
        <v>0</v>
      </c>
      <c r="BW109">
        <v>0</v>
      </c>
      <c r="BX109">
        <v>0.14656880996398419</v>
      </c>
      <c r="BY109">
        <v>0.47197168647103005</v>
      </c>
      <c r="BZ109">
        <v>1.3048378276273274</v>
      </c>
      <c r="CA109">
        <v>0</v>
      </c>
      <c r="CB109">
        <v>0</v>
      </c>
      <c r="CC109">
        <v>6.9222139733666033E-2</v>
      </c>
      <c r="CD109">
        <v>0.18211111252075071</v>
      </c>
      <c r="CE109">
        <v>8.2397176284335363E-2</v>
      </c>
      <c r="CF109">
        <v>0.36656218907033045</v>
      </c>
      <c r="CG109">
        <v>10.784405487932117</v>
      </c>
      <c r="CH109">
        <v>43.389483872524956</v>
      </c>
      <c r="CI109">
        <v>2.6881606409658625</v>
      </c>
      <c r="CJ109">
        <v>0.39466575133487108</v>
      </c>
      <c r="CK109">
        <v>3.8776378375821936E-2</v>
      </c>
      <c r="CL109">
        <v>0.16424900993308145</v>
      </c>
      <c r="CM109">
        <v>0.12473104783524419</v>
      </c>
      <c r="CN109">
        <v>0.57775964888428821</v>
      </c>
      <c r="CO109">
        <v>0.1021071067544158</v>
      </c>
      <c r="CP109">
        <v>0.44888281118681883</v>
      </c>
      <c r="CQ109">
        <v>0</v>
      </c>
      <c r="CR109">
        <v>0</v>
      </c>
      <c r="CS109">
        <v>0</v>
      </c>
      <c r="CT109">
        <v>1.2515301213095954E-2</v>
      </c>
      <c r="CU109">
        <v>0.11192387296328628</v>
      </c>
      <c r="CV109">
        <v>0.24192585569831263</v>
      </c>
      <c r="CW109">
        <v>5.9757019180888875E-2</v>
      </c>
      <c r="CX109">
        <v>0.13167076853012363</v>
      </c>
      <c r="CY109">
        <v>1.9428763303360341</v>
      </c>
      <c r="CZ109">
        <v>9.3291619632830312</v>
      </c>
      <c r="DA109">
        <v>0.73537512708147235</v>
      </c>
      <c r="DB109">
        <v>0.53225433281538592</v>
      </c>
      <c r="DC109">
        <v>6.1088927297495085E-2</v>
      </c>
      <c r="DD109">
        <v>7.8237733715372043E-2</v>
      </c>
      <c r="DE109">
        <v>0.58513671112365329</v>
      </c>
      <c r="DF109">
        <v>2.2349215351103497</v>
      </c>
      <c r="DG109">
        <v>0.24511692131096316</v>
      </c>
      <c r="DH109">
        <v>0.1552364325890184</v>
      </c>
      <c r="DI109">
        <v>0.4045775083652734</v>
      </c>
      <c r="DJ109">
        <v>1.1249011983186179</v>
      </c>
      <c r="DK109">
        <v>0</v>
      </c>
      <c r="DL109">
        <v>0</v>
      </c>
      <c r="DM109">
        <v>0</v>
      </c>
      <c r="DN109">
        <v>0.76332165217062409</v>
      </c>
      <c r="DO109">
        <v>0.13099253515856127</v>
      </c>
      <c r="DP109">
        <v>0.25546364024456336</v>
      </c>
      <c r="DQ109">
        <v>0.1137771802170974</v>
      </c>
      <c r="DR109">
        <v>0.23825421059156368</v>
      </c>
      <c r="DS109">
        <v>0</v>
      </c>
      <c r="DT109">
        <v>0</v>
      </c>
      <c r="DU109">
        <v>0</v>
      </c>
      <c r="DV109">
        <v>0</v>
      </c>
      <c r="DW109">
        <v>0.73604024144012103</v>
      </c>
      <c r="DX109">
        <v>2.8816307871483353</v>
      </c>
      <c r="DY109">
        <v>0.26415600742478385</v>
      </c>
      <c r="DZ109">
        <v>9.7808609034255131E-2</v>
      </c>
      <c r="EA109">
        <v>0.18231682082130415</v>
      </c>
      <c r="EB109">
        <v>0.21164403312443772</v>
      </c>
      <c r="EC109">
        <v>0</v>
      </c>
      <c r="ED109">
        <v>0.41391499053851727</v>
      </c>
      <c r="EE109">
        <v>0.14233543163292828</v>
      </c>
      <c r="EF109">
        <v>0.3292475365328319</v>
      </c>
      <c r="EG109">
        <v>0.12954195893516293</v>
      </c>
      <c r="EH109">
        <v>0.26684465779138028</v>
      </c>
      <c r="EI109">
        <v>0</v>
      </c>
      <c r="EJ109">
        <v>0</v>
      </c>
      <c r="EK109">
        <v>0</v>
      </c>
      <c r="EL109">
        <v>6.7873081933916999E-3</v>
      </c>
      <c r="EM109">
        <v>0</v>
      </c>
      <c r="EN109">
        <v>1.1943981348621442E-2</v>
      </c>
      <c r="EO109">
        <v>8.9642368889186586E-2</v>
      </c>
      <c r="EP109">
        <v>0.15888468353013327</v>
      </c>
      <c r="EQ109">
        <v>5.4174437123556587E-2</v>
      </c>
      <c r="ER109">
        <v>0.132223516614804</v>
      </c>
      <c r="ES109">
        <v>0.11414928511291519</v>
      </c>
      <c r="ET109">
        <v>0.25428654736546086</v>
      </c>
      <c r="EU109">
        <v>0.32734826185049243</v>
      </c>
      <c r="EV109">
        <v>0.63986561647893037</v>
      </c>
      <c r="EW109">
        <v>8.0625047589372306E-2</v>
      </c>
      <c r="EX109">
        <v>4.4917698248320939E-2</v>
      </c>
      <c r="EY109">
        <v>2.4435732735043694E-2</v>
      </c>
      <c r="EZ109">
        <v>6.8413836606062109E-2</v>
      </c>
      <c r="FA109">
        <v>1.5949924891591451E-2</v>
      </c>
      <c r="FB109">
        <v>2.4942778123197912E-2</v>
      </c>
      <c r="FC109">
        <v>2.0561030584642443E-2</v>
      </c>
      <c r="FD109">
        <v>2.9102567226243187E-2</v>
      </c>
      <c r="FE109">
        <v>3.8236736420215321E-2</v>
      </c>
      <c r="FF109">
        <v>6.3866029883237446E-2</v>
      </c>
      <c r="FG109">
        <v>4.5687931702869729E-2</v>
      </c>
      <c r="FH109">
        <v>8.1260490592941617E-2</v>
      </c>
      <c r="FI109">
        <v>2.7522863706451278E-2</v>
      </c>
      <c r="FJ109">
        <v>9.4518021197587926E-2</v>
      </c>
      <c r="FK109">
        <v>1.8184811629929614E-2</v>
      </c>
      <c r="FL109">
        <v>2.0335779163227419E-2</v>
      </c>
      <c r="FM109">
        <v>0.81425268044805355</v>
      </c>
      <c r="FN109">
        <v>1.700467763931961</v>
      </c>
      <c r="FO109">
        <v>0.25219119930108957</v>
      </c>
      <c r="FP109">
        <v>7.0655092783171114E-2</v>
      </c>
      <c r="FQ109">
        <v>0.14693463227881881</v>
      </c>
      <c r="FR109">
        <v>3.8856653075436828E-2</v>
      </c>
      <c r="FS109">
        <v>2.0332393520072479E-2</v>
      </c>
      <c r="FT109">
        <v>7.373078377776808E-2</v>
      </c>
      <c r="FU109">
        <v>1.5834273145925733E-2</v>
      </c>
      <c r="FV109">
        <v>0.21148263842274995</v>
      </c>
      <c r="FW109">
        <v>0.63637527430077956</v>
      </c>
      <c r="FX109">
        <v>0.50618686115305045</v>
      </c>
      <c r="FY109">
        <v>8.0167550041757532E-2</v>
      </c>
      <c r="FZ109">
        <v>4.1079775766103256E-2</v>
      </c>
      <c r="GA109">
        <v>1.7279980108679462E-2</v>
      </c>
      <c r="GB109">
        <v>3.415583368295811E-2</v>
      </c>
      <c r="GC109">
        <v>6.2734480115515332E-3</v>
      </c>
      <c r="GD109">
        <v>8.5333234346132471E-3</v>
      </c>
      <c r="GE109">
        <v>0</v>
      </c>
      <c r="GF109">
        <v>2.7403354016888672E-2</v>
      </c>
      <c r="GG109">
        <v>6.3432727935866309E-2</v>
      </c>
      <c r="GH109">
        <v>1.6392894692592301E-2</v>
      </c>
      <c r="GI109">
        <v>8.2904721512236657E-3</v>
      </c>
      <c r="GJ109">
        <v>1.3999648380955037E-2</v>
      </c>
      <c r="GK109">
        <v>3.3524646183511371E-2</v>
      </c>
      <c r="GL109">
        <v>0.16870206622506109</v>
      </c>
      <c r="GM109">
        <v>2.5507321136433347E-2</v>
      </c>
      <c r="GN109">
        <v>7.0791627113812247E-2</v>
      </c>
      <c r="GO109">
        <v>0.34461026561489227</v>
      </c>
      <c r="GP109">
        <v>0.44292267213389014</v>
      </c>
      <c r="GQ109">
        <v>8.4731208525287705E-2</v>
      </c>
      <c r="GR109">
        <v>2.6411694574978811E-2</v>
      </c>
      <c r="GS109">
        <v>5.7442810259248312E-3</v>
      </c>
      <c r="GT109">
        <v>2.4726547540729975E-3</v>
      </c>
      <c r="GU109">
        <v>3.7537010425930033E-3</v>
      </c>
      <c r="GV109">
        <v>4.3550911702550333E-3</v>
      </c>
      <c r="GW109">
        <v>6.4016578010392888E-4</v>
      </c>
      <c r="GX109">
        <v>5.5450289872502308E-3</v>
      </c>
      <c r="GY109">
        <v>0.17018914984944647</v>
      </c>
      <c r="GZ109">
        <v>0.46310943424904866</v>
      </c>
      <c r="HA109">
        <v>6.2912161387930599E-2</v>
      </c>
      <c r="HB109">
        <v>4.1048071023656874E-2</v>
      </c>
      <c r="HC109">
        <v>1.6185608501113755E-2</v>
      </c>
      <c r="HD109">
        <v>5.8400055827647041E-2</v>
      </c>
      <c r="HE109">
        <v>1.7552669933193089E-2</v>
      </c>
      <c r="HF109">
        <v>4.1642057920715646E-2</v>
      </c>
      <c r="HG109">
        <v>1.8978373162703156E-2</v>
      </c>
      <c r="HH109">
        <v>2.1773138752010902E-2</v>
      </c>
      <c r="HI109">
        <v>2.1204950091709045E-3</v>
      </c>
      <c r="HJ109">
        <v>0</v>
      </c>
      <c r="HK109">
        <v>6.5379973235832106E-4</v>
      </c>
      <c r="HL109">
        <v>7.8502428239373527E-3</v>
      </c>
      <c r="HM109">
        <v>4.0227347400328198E-2</v>
      </c>
      <c r="HN109">
        <v>0.1198319597410559</v>
      </c>
      <c r="HO109">
        <v>1.8947987557506971E-2</v>
      </c>
      <c r="HP109">
        <v>4.9549830909692373E-2</v>
      </c>
      <c r="HQ109">
        <v>0.3077426510229202</v>
      </c>
      <c r="HR109">
        <v>0.49797390662054841</v>
      </c>
      <c r="HS109">
        <v>9.1169595113467131E-2</v>
      </c>
      <c r="HT109">
        <v>4.6145960932976474E-2</v>
      </c>
      <c r="HU109">
        <v>6.1812369960456831E-3</v>
      </c>
      <c r="HV109">
        <v>9.6629763546637933E-3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9.7953660517560454E-3</v>
      </c>
      <c r="IC109">
        <v>2.4282655039315685E-3</v>
      </c>
      <c r="ID109">
        <v>0</v>
      </c>
      <c r="IE109">
        <v>1.0361950821655844E-3</v>
      </c>
      <c r="IF109">
        <v>3.4503467554712758E-2</v>
      </c>
      <c r="IG109">
        <v>5.3712944277411502E-2</v>
      </c>
      <c r="IH109">
        <v>0.18517003024423526</v>
      </c>
      <c r="II109">
        <v>7.7344976518055664E-2</v>
      </c>
      <c r="IJ109">
        <v>0.13419906420520306</v>
      </c>
      <c r="IK109">
        <v>4.2635577960690729E-2</v>
      </c>
      <c r="IL109">
        <v>0</v>
      </c>
      <c r="IM109">
        <v>2.2113505876279831E-3</v>
      </c>
      <c r="IN109">
        <v>5.2627163696984886E-3</v>
      </c>
      <c r="IO109">
        <v>5.7040312404643932E-3</v>
      </c>
      <c r="IP109">
        <v>3.8854445140217068E-2</v>
      </c>
      <c r="IQ109">
        <v>5.3678428319671612E-3</v>
      </c>
      <c r="IR109">
        <v>0</v>
      </c>
      <c r="IS109">
        <v>1.5914576179405407E-2</v>
      </c>
      <c r="IT109">
        <v>5.9371796214853695E-2</v>
      </c>
      <c r="IU109">
        <v>4.2984439535306077E-3</v>
      </c>
      <c r="IV109">
        <v>6.4143321206619709E-3</v>
      </c>
      <c r="IW109">
        <v>8.1607348928267596E-4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3.2197368301174647E-3</v>
      </c>
      <c r="JE109">
        <v>0</v>
      </c>
      <c r="JF109">
        <v>0</v>
      </c>
      <c r="JG109">
        <v>0</v>
      </c>
      <c r="JH109">
        <v>3.9123560946273299E-3</v>
      </c>
      <c r="JI109">
        <v>0</v>
      </c>
      <c r="JJ109">
        <v>0</v>
      </c>
      <c r="JK109">
        <v>6.593104156529331E-3</v>
      </c>
      <c r="JL109">
        <v>3.2669083438688941E-2</v>
      </c>
      <c r="JM109">
        <v>2.7122611695748124E-2</v>
      </c>
      <c r="JN109">
        <v>5.6713573819189379E-2</v>
      </c>
      <c r="JO109" s="7">
        <v>1</v>
      </c>
      <c r="JP109">
        <v>0</v>
      </c>
      <c r="JQ109">
        <v>0</v>
      </c>
      <c r="JR109">
        <v>0</v>
      </c>
      <c r="JS109">
        <v>0</v>
      </c>
      <c r="JT109">
        <v>1</v>
      </c>
      <c r="JU109">
        <v>0</v>
      </c>
      <c r="JV109" s="4">
        <v>0</v>
      </c>
    </row>
    <row r="110" spans="1:282" x14ac:dyDescent="0.25">
      <c r="A110" s="10" t="s">
        <v>157</v>
      </c>
      <c r="B110" s="7">
        <v>10</v>
      </c>
      <c r="C110" t="s">
        <v>55</v>
      </c>
      <c r="D110" s="13" t="s">
        <v>58</v>
      </c>
      <c r="E110">
        <v>0</v>
      </c>
      <c r="F110">
        <v>0</v>
      </c>
      <c r="G110">
        <v>0.12594217920667461</v>
      </c>
      <c r="H110">
        <v>1.8383700448811591</v>
      </c>
      <c r="I110">
        <v>0</v>
      </c>
      <c r="J110">
        <v>1.9003142054080345E-2</v>
      </c>
      <c r="K110">
        <v>0</v>
      </c>
      <c r="L110">
        <v>3.1405092611560765E-3</v>
      </c>
      <c r="M110">
        <v>3.2789262945912773E-3</v>
      </c>
      <c r="N110">
        <v>0.11283918301245191</v>
      </c>
      <c r="O110">
        <v>0.25538719409879995</v>
      </c>
      <c r="P110">
        <v>1.9276915509824959</v>
      </c>
      <c r="Q110">
        <v>1.5192126138175952</v>
      </c>
      <c r="R110">
        <v>2.9817600867896537</v>
      </c>
      <c r="S110">
        <v>2.4424332316496811</v>
      </c>
      <c r="T110">
        <v>10.145236672813132</v>
      </c>
      <c r="U110">
        <v>19.347040174191321</v>
      </c>
      <c r="V110">
        <v>16.42586451329689</v>
      </c>
      <c r="W110">
        <v>1.6959684451933978</v>
      </c>
      <c r="X110">
        <v>7.6988097675970896E-2</v>
      </c>
      <c r="Y110">
        <v>2.5977197470573928E-2</v>
      </c>
      <c r="Z110">
        <v>0</v>
      </c>
      <c r="AA110">
        <v>0</v>
      </c>
      <c r="AB110">
        <v>0</v>
      </c>
      <c r="AC110">
        <v>0.90062126141770116</v>
      </c>
      <c r="AD110">
        <v>3.7441177585753604</v>
      </c>
      <c r="AE110">
        <v>0.47632218258515618</v>
      </c>
      <c r="AF110">
        <v>1.2371504511813174</v>
      </c>
      <c r="AG110">
        <v>0</v>
      </c>
      <c r="AH110">
        <v>0</v>
      </c>
      <c r="AI110">
        <v>1.2220431660667883</v>
      </c>
      <c r="AJ110">
        <v>0.82934893600666781</v>
      </c>
      <c r="AK110">
        <v>0.38036879957709119</v>
      </c>
      <c r="AL110">
        <v>0.66902939754649005</v>
      </c>
      <c r="AM110">
        <v>24.136993512145494</v>
      </c>
      <c r="AN110">
        <v>100</v>
      </c>
      <c r="AO110">
        <v>3.7058559705173555</v>
      </c>
      <c r="AP110">
        <v>0.90011810320306029</v>
      </c>
      <c r="AQ110">
        <v>2.0672419386828014</v>
      </c>
      <c r="AR110">
        <v>6.2210167333922302</v>
      </c>
      <c r="AS110">
        <v>0.84123572755053144</v>
      </c>
      <c r="AT110">
        <v>1.8598172737758081</v>
      </c>
      <c r="AU110">
        <v>0.83067505409381415</v>
      </c>
      <c r="AV110">
        <v>1.4518649189070711</v>
      </c>
      <c r="AW110">
        <v>0.81432990081403622</v>
      </c>
      <c r="AX110">
        <v>2.6699001379799721</v>
      </c>
      <c r="AY110">
        <v>0.10475390673960361</v>
      </c>
      <c r="AZ110">
        <v>0</v>
      </c>
      <c r="BA110">
        <v>0</v>
      </c>
      <c r="BB110">
        <v>0.11301498935029378</v>
      </c>
      <c r="BC110">
        <v>4.643264173891988E-2</v>
      </c>
      <c r="BD110">
        <v>0</v>
      </c>
      <c r="BE110">
        <v>1.1861704705877292</v>
      </c>
      <c r="BF110">
        <v>3.8520962485769541</v>
      </c>
      <c r="BG110">
        <v>0.2559478304806434</v>
      </c>
      <c r="BH110">
        <v>0.13591697829899138</v>
      </c>
      <c r="BI110">
        <v>0.16716808368769046</v>
      </c>
      <c r="BJ110">
        <v>0.17529460382139539</v>
      </c>
      <c r="BK110">
        <v>0.74970118313847878</v>
      </c>
      <c r="BL110">
        <v>2.378020574348414</v>
      </c>
      <c r="BM110">
        <v>0</v>
      </c>
      <c r="BN110">
        <v>0</v>
      </c>
      <c r="BO110">
        <v>4.0647347609282294</v>
      </c>
      <c r="BP110">
        <v>19.216755030355575</v>
      </c>
      <c r="BQ110">
        <v>4.7101705379066008</v>
      </c>
      <c r="BR110">
        <v>12.252304916000623</v>
      </c>
      <c r="BS110">
        <v>3.8651705560481555</v>
      </c>
      <c r="BT110">
        <v>8.5331718009470876</v>
      </c>
      <c r="BU110">
        <v>0.44312557535246649</v>
      </c>
      <c r="BV110">
        <v>0</v>
      </c>
      <c r="BW110">
        <v>0</v>
      </c>
      <c r="BX110">
        <v>6.0929293185844252E-2</v>
      </c>
      <c r="BY110">
        <v>0.49907846064045913</v>
      </c>
      <c r="BZ110">
        <v>1.5217804754416726</v>
      </c>
      <c r="CA110">
        <v>0</v>
      </c>
      <c r="CB110">
        <v>0</v>
      </c>
      <c r="CC110">
        <v>3.2917486877062377E-2</v>
      </c>
      <c r="CD110">
        <v>0.10312361918742612</v>
      </c>
      <c r="CE110">
        <v>2.8071094989340777E-2</v>
      </c>
      <c r="CF110">
        <v>0.20710654223397545</v>
      </c>
      <c r="CG110">
        <v>8.3055739408410414</v>
      </c>
      <c r="CH110">
        <v>34.996266489149633</v>
      </c>
      <c r="CI110">
        <v>2.1250997876817457</v>
      </c>
      <c r="CJ110">
        <v>0.31771297282473959</v>
      </c>
      <c r="CK110">
        <v>3.3781455559366881E-2</v>
      </c>
      <c r="CL110">
        <v>0.13488751439118862</v>
      </c>
      <c r="CM110">
        <v>3.8212969190230116E-2</v>
      </c>
      <c r="CN110">
        <v>0.30931188504228407</v>
      </c>
      <c r="CO110">
        <v>1.2246688389070693E-2</v>
      </c>
      <c r="CP110">
        <v>0.29988029798658522</v>
      </c>
      <c r="CQ110">
        <v>0</v>
      </c>
      <c r="CR110">
        <v>0</v>
      </c>
      <c r="CS110">
        <v>0</v>
      </c>
      <c r="CT110">
        <v>0</v>
      </c>
      <c r="CU110">
        <v>9.8162756996913444E-2</v>
      </c>
      <c r="CV110">
        <v>0.17975678301111275</v>
      </c>
      <c r="CW110">
        <v>3.6159087199645987E-2</v>
      </c>
      <c r="CX110">
        <v>9.8034444898885992E-2</v>
      </c>
      <c r="CY110">
        <v>1.4160857775564861</v>
      </c>
      <c r="CZ110">
        <v>7.2161507233099895</v>
      </c>
      <c r="DA110">
        <v>0.55944778460379463</v>
      </c>
      <c r="DB110">
        <v>0.40431558505099446</v>
      </c>
      <c r="DC110">
        <v>2.9554185350934264E-2</v>
      </c>
      <c r="DD110">
        <v>5.8878847274650703E-2</v>
      </c>
      <c r="DE110">
        <v>0.42529886058785432</v>
      </c>
      <c r="DF110">
        <v>1.7249049866714414</v>
      </c>
      <c r="DG110">
        <v>0.18125558099806524</v>
      </c>
      <c r="DH110">
        <v>6.1606627289212817E-2</v>
      </c>
      <c r="DI110">
        <v>0.31339812364723668</v>
      </c>
      <c r="DJ110">
        <v>0.91258370773923347</v>
      </c>
      <c r="DK110">
        <v>0</v>
      </c>
      <c r="DL110">
        <v>0</v>
      </c>
      <c r="DM110">
        <v>0</v>
      </c>
      <c r="DN110">
        <v>0.680086626734413</v>
      </c>
      <c r="DO110">
        <v>9.7530570539114833E-2</v>
      </c>
      <c r="DP110">
        <v>0.17793491948336257</v>
      </c>
      <c r="DQ110">
        <v>6.8962284378967995E-2</v>
      </c>
      <c r="DR110">
        <v>0.18727179429700655</v>
      </c>
      <c r="DS110">
        <v>0</v>
      </c>
      <c r="DT110">
        <v>0</v>
      </c>
      <c r="DU110">
        <v>0</v>
      </c>
      <c r="DV110">
        <v>0</v>
      </c>
      <c r="DW110">
        <v>0.53220098743535782</v>
      </c>
      <c r="DX110">
        <v>2.159585935737887</v>
      </c>
      <c r="DY110">
        <v>0.18255845439698326</v>
      </c>
      <c r="DZ110">
        <v>8.0911141445676668E-2</v>
      </c>
      <c r="EA110">
        <v>0.15097420420368535</v>
      </c>
      <c r="EB110">
        <v>0.14902110506700211</v>
      </c>
      <c r="EC110">
        <v>0</v>
      </c>
      <c r="ED110">
        <v>0.41201188421228163</v>
      </c>
      <c r="EE110">
        <v>9.7259093829044213E-2</v>
      </c>
      <c r="EF110">
        <v>0.27916865958995296</v>
      </c>
      <c r="EG110">
        <v>8.4111699163133838E-2</v>
      </c>
      <c r="EH110">
        <v>0.13964653453701262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5.0434494177870409E-2</v>
      </c>
      <c r="EP110">
        <v>0.14248473458804303</v>
      </c>
      <c r="EQ110">
        <v>2.7913122473982938E-2</v>
      </c>
      <c r="ER110">
        <v>7.5073236528623383E-2</v>
      </c>
      <c r="ES110">
        <v>9.1636339714052259E-2</v>
      </c>
      <c r="ET110">
        <v>0.22725603017521656</v>
      </c>
      <c r="EU110">
        <v>0.26547594124980856</v>
      </c>
      <c r="EV110">
        <v>0.569673735664183</v>
      </c>
      <c r="EW110">
        <v>6.7797190997102894E-2</v>
      </c>
      <c r="EX110">
        <v>2.9328894157956423E-2</v>
      </c>
      <c r="EY110">
        <v>1.415579651283861E-2</v>
      </c>
      <c r="EZ110">
        <v>5.5831973754972376E-2</v>
      </c>
      <c r="FA110">
        <v>1.0045626346710987E-2</v>
      </c>
      <c r="FB110">
        <v>1.9120475012094226E-2</v>
      </c>
      <c r="FC110">
        <v>8.161516347640594E-3</v>
      </c>
      <c r="FD110">
        <v>7.0032038816107995E-3</v>
      </c>
      <c r="FE110">
        <v>3.1715085072914734E-2</v>
      </c>
      <c r="FF110">
        <v>5.1562348629332115E-2</v>
      </c>
      <c r="FG110">
        <v>3.7355971601038748E-2</v>
      </c>
      <c r="FH110">
        <v>7.1959517232758119E-2</v>
      </c>
      <c r="FI110">
        <v>2.2348224349181503E-2</v>
      </c>
      <c r="FJ110">
        <v>6.1612397339437984E-2</v>
      </c>
      <c r="FK110">
        <v>1.1455069763886957E-2</v>
      </c>
      <c r="FL110">
        <v>2.058336701242499E-2</v>
      </c>
      <c r="FM110">
        <v>0.64690495557423056</v>
      </c>
      <c r="FN110">
        <v>1.4345859987415841</v>
      </c>
      <c r="FO110">
        <v>0.19832578427352945</v>
      </c>
      <c r="FP110">
        <v>6.3402145298683391E-2</v>
      </c>
      <c r="FQ110">
        <v>0.11837440460545175</v>
      </c>
      <c r="FR110">
        <v>2.1402763240583478E-2</v>
      </c>
      <c r="FS110">
        <v>1.1033843794173192E-2</v>
      </c>
      <c r="FT110">
        <v>4.8529607260063772E-2</v>
      </c>
      <c r="FU110">
        <v>9.1442036569833827E-3</v>
      </c>
      <c r="FV110">
        <v>0.20403528282248465</v>
      </c>
      <c r="FW110">
        <v>0.613327939493444</v>
      </c>
      <c r="FX110">
        <v>0.46812924366472752</v>
      </c>
      <c r="FY110">
        <v>7.6394713747308093E-2</v>
      </c>
      <c r="FZ110">
        <v>3.8558561609247671E-2</v>
      </c>
      <c r="GA110">
        <v>6.089258891107157E-3</v>
      </c>
      <c r="GB110">
        <v>1.8787729273363814E-2</v>
      </c>
      <c r="GC110">
        <v>2.7092651143793551E-3</v>
      </c>
      <c r="GD110">
        <v>0</v>
      </c>
      <c r="GE110">
        <v>0</v>
      </c>
      <c r="GF110">
        <v>1.7324221369832388E-2</v>
      </c>
      <c r="GG110">
        <v>5.6205348202225579E-2</v>
      </c>
      <c r="GH110">
        <v>2.2333594751828105E-3</v>
      </c>
      <c r="GI110">
        <v>8.0170873101360896E-3</v>
      </c>
      <c r="GJ110">
        <v>1.3203798930183662E-2</v>
      </c>
      <c r="GK110">
        <v>2.070019925288135E-2</v>
      </c>
      <c r="GL110">
        <v>0.12488491438803215</v>
      </c>
      <c r="GM110">
        <v>2.0610601254242873E-2</v>
      </c>
      <c r="GN110">
        <v>5.7154165830769599E-2</v>
      </c>
      <c r="GO110">
        <v>0.29569637487230138</v>
      </c>
      <c r="GP110">
        <v>0.35673840939431922</v>
      </c>
      <c r="GQ110">
        <v>6.388554679382652E-2</v>
      </c>
      <c r="GR110">
        <v>5.1948803237261238E-3</v>
      </c>
      <c r="GS110">
        <v>3.4494507083726142E-3</v>
      </c>
      <c r="GT110">
        <v>6.4898123984096509E-4</v>
      </c>
      <c r="GU110">
        <v>2.6440864129638345E-3</v>
      </c>
      <c r="GV110">
        <v>4.0136440261090362E-3</v>
      </c>
      <c r="GW110">
        <v>0</v>
      </c>
      <c r="GX110">
        <v>5.3018884376256946E-3</v>
      </c>
      <c r="GY110">
        <v>0.15340810041705435</v>
      </c>
      <c r="GZ110">
        <v>0.43647631610867771</v>
      </c>
      <c r="HA110">
        <v>6.098984673336761E-2</v>
      </c>
      <c r="HB110">
        <v>4.5405085015401296E-2</v>
      </c>
      <c r="HC110">
        <v>9.058552064633461E-3</v>
      </c>
      <c r="HD110">
        <v>4.6867207281316735E-2</v>
      </c>
      <c r="HE110">
        <v>4.5036265648148825E-3</v>
      </c>
      <c r="HF110">
        <v>1.7281813266913557E-2</v>
      </c>
      <c r="HG110">
        <v>6.8662125366378505E-3</v>
      </c>
      <c r="HH110">
        <v>1.5229415887230735E-2</v>
      </c>
      <c r="HI110">
        <v>1.8738056512513134E-3</v>
      </c>
      <c r="HJ110">
        <v>0</v>
      </c>
      <c r="HK110">
        <v>2.3488822555093086E-3</v>
      </c>
      <c r="HL110">
        <v>2.6469007060055207E-3</v>
      </c>
      <c r="HM110">
        <v>2.9969579325755145E-2</v>
      </c>
      <c r="HN110">
        <v>9.6083119229603914E-2</v>
      </c>
      <c r="HO110">
        <v>1.7804095444955106E-2</v>
      </c>
      <c r="HP110">
        <v>4.5017761323318611E-2</v>
      </c>
      <c r="HQ110">
        <v>0.28599024878276708</v>
      </c>
      <c r="HR110">
        <v>0.47445289834461174</v>
      </c>
      <c r="HS110">
        <v>7.1356662135664509E-2</v>
      </c>
      <c r="HT110">
        <v>2.9836350469594264E-2</v>
      </c>
      <c r="HU110">
        <v>2.5083053839431558E-4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6.2036336468280018E-3</v>
      </c>
      <c r="IC110">
        <v>0</v>
      </c>
      <c r="ID110">
        <v>0</v>
      </c>
      <c r="IE110">
        <v>2.6011718745213189E-3</v>
      </c>
      <c r="IF110">
        <v>1.9893220645463637E-2</v>
      </c>
      <c r="IG110">
        <v>3.365738026297712E-2</v>
      </c>
      <c r="IH110">
        <v>0.12111279363189326</v>
      </c>
      <c r="II110">
        <v>6.0480244028285862E-2</v>
      </c>
      <c r="IJ110">
        <v>9.5967091127002344E-2</v>
      </c>
      <c r="IK110">
        <v>3.0248653283452089E-2</v>
      </c>
      <c r="IL110">
        <v>0</v>
      </c>
      <c r="IM110">
        <v>0</v>
      </c>
      <c r="IN110">
        <v>0</v>
      </c>
      <c r="IO110">
        <v>4.0223482245865909E-3</v>
      </c>
      <c r="IP110">
        <v>2.9201444515572238E-2</v>
      </c>
      <c r="IQ110">
        <v>5.0771985820135049E-3</v>
      </c>
      <c r="IR110">
        <v>0</v>
      </c>
      <c r="IS110">
        <v>1.2722292181485859E-2</v>
      </c>
      <c r="IT110">
        <v>6.0248316705823243E-2</v>
      </c>
      <c r="IU110">
        <v>7.9895178063378522E-3</v>
      </c>
      <c r="IV110">
        <v>2.0211914845503069E-3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2.4889116254928783E-3</v>
      </c>
      <c r="JH110">
        <v>2.4937982298630429E-3</v>
      </c>
      <c r="JI110">
        <v>0</v>
      </c>
      <c r="JJ110">
        <v>0</v>
      </c>
      <c r="JK110">
        <v>0</v>
      </c>
      <c r="JL110">
        <v>2.0403881831544377E-2</v>
      </c>
      <c r="JM110">
        <v>1.3522510244967248E-2</v>
      </c>
      <c r="JN110">
        <v>4.116304739784174E-2</v>
      </c>
      <c r="JO110" s="7">
        <v>1</v>
      </c>
      <c r="JP110">
        <v>0</v>
      </c>
      <c r="JQ110">
        <v>0</v>
      </c>
      <c r="JR110">
        <v>0</v>
      </c>
      <c r="JS110">
        <v>0</v>
      </c>
      <c r="JT110">
        <v>1</v>
      </c>
      <c r="JU110">
        <v>0</v>
      </c>
      <c r="JV110" s="4">
        <v>0</v>
      </c>
    </row>
    <row r="111" spans="1:282" x14ac:dyDescent="0.25">
      <c r="A111" s="10" t="s">
        <v>158</v>
      </c>
      <c r="B111" s="7">
        <v>10</v>
      </c>
      <c r="C111" t="s">
        <v>55</v>
      </c>
      <c r="D111" s="13" t="s">
        <v>58</v>
      </c>
      <c r="E111">
        <v>0</v>
      </c>
      <c r="F111">
        <v>0</v>
      </c>
      <c r="G111">
        <v>0.2641584703736819</v>
      </c>
      <c r="H111">
        <v>1.6888954578060031</v>
      </c>
      <c r="I111">
        <v>3.4544888698426035E-2</v>
      </c>
      <c r="J111">
        <v>1.6145730554532382E-2</v>
      </c>
      <c r="K111">
        <v>0</v>
      </c>
      <c r="L111">
        <v>2.8271616524056138E-3</v>
      </c>
      <c r="M111">
        <v>5.6076521938226556E-2</v>
      </c>
      <c r="N111">
        <v>0.20094214982277511</v>
      </c>
      <c r="O111">
        <v>0.45521832913677257</v>
      </c>
      <c r="P111">
        <v>2.3578524748884471</v>
      </c>
      <c r="Q111">
        <v>1.9739967773258731</v>
      </c>
      <c r="R111">
        <v>4.7222274945534757</v>
      </c>
      <c r="S111">
        <v>2.9012304171051801</v>
      </c>
      <c r="T111">
        <v>10.37009977820064</v>
      </c>
      <c r="U111">
        <v>19.101161743297002</v>
      </c>
      <c r="V111">
        <v>12.369253630475681</v>
      </c>
      <c r="W111">
        <v>1.3006757411235303</v>
      </c>
      <c r="X111">
        <v>7.4830630625575378E-2</v>
      </c>
      <c r="Y111">
        <v>2.5675789873557949E-2</v>
      </c>
      <c r="Z111">
        <v>0</v>
      </c>
      <c r="AA111">
        <v>0</v>
      </c>
      <c r="AB111">
        <v>0</v>
      </c>
      <c r="AC111">
        <v>1.2821078244057553</v>
      </c>
      <c r="AD111">
        <v>3.9049227586397453</v>
      </c>
      <c r="AE111">
        <v>0.56272911180082419</v>
      </c>
      <c r="AF111">
        <v>1.0914261516022519</v>
      </c>
      <c r="AG111">
        <v>0.28396252799746496</v>
      </c>
      <c r="AH111">
        <v>0.69959632882241418</v>
      </c>
      <c r="AI111">
        <v>1.5393122119507772</v>
      </c>
      <c r="AJ111">
        <v>1.6652096949829014</v>
      </c>
      <c r="AK111">
        <v>0.59139573031221926</v>
      </c>
      <c r="AL111">
        <v>1.1163942044446695</v>
      </c>
      <c r="AM111">
        <v>35.943041876105269</v>
      </c>
      <c r="AN111">
        <v>100</v>
      </c>
      <c r="AO111">
        <v>3.8715418468614136</v>
      </c>
      <c r="AP111">
        <v>0.94012966604445947</v>
      </c>
      <c r="AQ111">
        <v>2.8866192335808782</v>
      </c>
      <c r="AR111">
        <v>6.8543076049155545</v>
      </c>
      <c r="AS111">
        <v>0.95175479747789116</v>
      </c>
      <c r="AT111">
        <v>1.7373421904019322</v>
      </c>
      <c r="AU111">
        <v>0.78332432760748616</v>
      </c>
      <c r="AV111">
        <v>1.387359543094933</v>
      </c>
      <c r="AW111">
        <v>0.92076776377817104</v>
      </c>
      <c r="AX111">
        <v>2.4980407190895111</v>
      </c>
      <c r="AY111">
        <v>0.10870263957133466</v>
      </c>
      <c r="AZ111">
        <v>0</v>
      </c>
      <c r="BA111">
        <v>0</v>
      </c>
      <c r="BB111">
        <v>0.43988875204213729</v>
      </c>
      <c r="BC111">
        <v>0.26697440042668169</v>
      </c>
      <c r="BD111">
        <v>4.4742391986004722E-2</v>
      </c>
      <c r="BE111">
        <v>1.6635980493695846</v>
      </c>
      <c r="BF111">
        <v>3.9991165750697268</v>
      </c>
      <c r="BG111">
        <v>0.33402760217010574</v>
      </c>
      <c r="BH111">
        <v>0.17205555730520691</v>
      </c>
      <c r="BI111">
        <v>0.20403985270604277</v>
      </c>
      <c r="BJ111">
        <v>0.21696643411682071</v>
      </c>
      <c r="BK111">
        <v>0.95227588073340808</v>
      </c>
      <c r="BL111">
        <v>2.6423234752399738</v>
      </c>
      <c r="BM111">
        <v>0</v>
      </c>
      <c r="BN111">
        <v>0</v>
      </c>
      <c r="BO111">
        <v>5.1928830950027178</v>
      </c>
      <c r="BP111">
        <v>19.549529536700231</v>
      </c>
      <c r="BQ111">
        <v>4.4170027679649069</v>
      </c>
      <c r="BR111">
        <v>8.3212104955619406</v>
      </c>
      <c r="BS111">
        <v>5.3050337618333456</v>
      </c>
      <c r="BT111">
        <v>10.341701479037555</v>
      </c>
      <c r="BU111">
        <v>0.5683246600539662</v>
      </c>
      <c r="BV111">
        <v>0</v>
      </c>
      <c r="BW111">
        <v>0</v>
      </c>
      <c r="BX111">
        <v>0.10370240455290371</v>
      </c>
      <c r="BY111">
        <v>0.83705950022790088</v>
      </c>
      <c r="BZ111">
        <v>1.8924277429029166</v>
      </c>
      <c r="CA111">
        <v>0.18903548120001029</v>
      </c>
      <c r="CB111">
        <v>0</v>
      </c>
      <c r="CC111">
        <v>0.11977655429240264</v>
      </c>
      <c r="CD111">
        <v>0.10749124733233836</v>
      </c>
      <c r="CE111">
        <v>9.9607008069562297E-2</v>
      </c>
      <c r="CF111">
        <v>0.19082929735244236</v>
      </c>
      <c r="CG111">
        <v>9.3214831309331192</v>
      </c>
      <c r="CH111">
        <v>31.143130326813971</v>
      </c>
      <c r="CI111">
        <v>1.9501426644079485</v>
      </c>
      <c r="CJ111">
        <v>0.28489443732080721</v>
      </c>
      <c r="CK111">
        <v>4.6595114835821093E-2</v>
      </c>
      <c r="CL111">
        <v>0.19294719095486243</v>
      </c>
      <c r="CM111">
        <v>7.0518722716832821E-2</v>
      </c>
      <c r="CN111">
        <v>0.3733050038203895</v>
      </c>
      <c r="CO111">
        <v>9.2447132018545888E-2</v>
      </c>
      <c r="CP111">
        <v>0.348642481303787</v>
      </c>
      <c r="CQ111">
        <v>0</v>
      </c>
      <c r="CR111">
        <v>0</v>
      </c>
      <c r="CS111">
        <v>0</v>
      </c>
      <c r="CT111">
        <v>0</v>
      </c>
      <c r="CU111">
        <v>7.9988181302239295E-2</v>
      </c>
      <c r="CV111">
        <v>6.7363508332556554E-2</v>
      </c>
      <c r="CW111">
        <v>3.205721387013611E-2</v>
      </c>
      <c r="CX111">
        <v>7.3295431307334069E-2</v>
      </c>
      <c r="CY111">
        <v>1.137372085409259</v>
      </c>
      <c r="CZ111">
        <v>4.7145917108264683</v>
      </c>
      <c r="DA111">
        <v>0.43252392298842185</v>
      </c>
      <c r="DB111">
        <v>0.40652645784936625</v>
      </c>
      <c r="DC111">
        <v>5.6218837400550579E-2</v>
      </c>
      <c r="DD111">
        <v>7.5404440393112893E-2</v>
      </c>
      <c r="DE111">
        <v>0.58925930642579405</v>
      </c>
      <c r="DF111">
        <v>2.0999098371405966</v>
      </c>
      <c r="DG111">
        <v>0.20978464704472252</v>
      </c>
      <c r="DH111">
        <v>3.9301363763188366E-2</v>
      </c>
      <c r="DI111">
        <v>0.37156773865759574</v>
      </c>
      <c r="DJ111">
        <v>0.95226882479226149</v>
      </c>
      <c r="DK111">
        <v>0</v>
      </c>
      <c r="DL111">
        <v>0</v>
      </c>
      <c r="DM111">
        <v>0</v>
      </c>
      <c r="DN111">
        <v>0.71436389036599612</v>
      </c>
      <c r="DO111">
        <v>0.12561821417329472</v>
      </c>
      <c r="DP111">
        <v>0.18841165326312512</v>
      </c>
      <c r="DQ111">
        <v>8.9163395958314101E-2</v>
      </c>
      <c r="DR111">
        <v>0.19128606484915328</v>
      </c>
      <c r="DS111">
        <v>0</v>
      </c>
      <c r="DT111">
        <v>0</v>
      </c>
      <c r="DU111">
        <v>0</v>
      </c>
      <c r="DV111">
        <v>0</v>
      </c>
      <c r="DW111">
        <v>0.54843575256313615</v>
      </c>
      <c r="DX111">
        <v>1.8896046094560546</v>
      </c>
      <c r="DY111">
        <v>0.16704152635669675</v>
      </c>
      <c r="DZ111">
        <v>7.2913858782578458E-2</v>
      </c>
      <c r="EA111">
        <v>0.18373448307148876</v>
      </c>
      <c r="EB111">
        <v>9.887832678599659E-2</v>
      </c>
      <c r="EC111">
        <v>0</v>
      </c>
      <c r="ED111">
        <v>0.29854362902125459</v>
      </c>
      <c r="EE111">
        <v>8.9482755605569675E-2</v>
      </c>
      <c r="EF111">
        <v>0.25749221057889671</v>
      </c>
      <c r="EG111">
        <v>0.11478909660902394</v>
      </c>
      <c r="EH111">
        <v>0.15150565618876435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3.1957885342617155E-2</v>
      </c>
      <c r="EP111">
        <v>9.7173240347908793E-2</v>
      </c>
      <c r="EQ111">
        <v>3.7777813715585647E-2</v>
      </c>
      <c r="ER111">
        <v>8.5255437203507548E-2</v>
      </c>
      <c r="ES111">
        <v>0.1137934676081369</v>
      </c>
      <c r="ET111">
        <v>0.26511978617195636</v>
      </c>
      <c r="EU111">
        <v>0.24683300004974429</v>
      </c>
      <c r="EV111">
        <v>0.48273488421224797</v>
      </c>
      <c r="EW111">
        <v>5.0837652969137073E-2</v>
      </c>
      <c r="EX111">
        <v>1.6855654979611352E-2</v>
      </c>
      <c r="EY111">
        <v>1.8336865147920975E-2</v>
      </c>
      <c r="EZ111">
        <v>5.7105317966656674E-2</v>
      </c>
      <c r="FA111">
        <v>1.02788605271565E-2</v>
      </c>
      <c r="FB111">
        <v>1.1192142697851036E-2</v>
      </c>
      <c r="FC111">
        <v>1.4494000381350078E-2</v>
      </c>
      <c r="FD111">
        <v>1.2532690860224341E-2</v>
      </c>
      <c r="FE111">
        <v>2.291892507545332E-2</v>
      </c>
      <c r="FF111">
        <v>3.3979033532457667E-2</v>
      </c>
      <c r="FG111">
        <v>3.5170772586202645E-2</v>
      </c>
      <c r="FH111">
        <v>5.7205745580044161E-2</v>
      </c>
      <c r="FI111">
        <v>2.9094793536484941E-2</v>
      </c>
      <c r="FJ111">
        <v>7.3396396315618395E-2</v>
      </c>
      <c r="FK111">
        <v>1.4786681849143625E-2</v>
      </c>
      <c r="FL111">
        <v>2.2710532187906102E-2</v>
      </c>
      <c r="FM111">
        <v>0.56709618033805087</v>
      </c>
      <c r="FN111">
        <v>1.0168654708896296</v>
      </c>
      <c r="FO111">
        <v>0.12991991786703028</v>
      </c>
      <c r="FP111">
        <v>4.1613255245772696E-2</v>
      </c>
      <c r="FQ111">
        <v>4.9676123011756626E-2</v>
      </c>
      <c r="FR111">
        <v>1.3208852635576656E-2</v>
      </c>
      <c r="FS111">
        <v>1.5201537198509122E-2</v>
      </c>
      <c r="FT111">
        <v>5.0573092485775385E-2</v>
      </c>
      <c r="FU111">
        <v>1.0339971750131783E-2</v>
      </c>
      <c r="FV111">
        <v>0.15708606321986049</v>
      </c>
      <c r="FW111">
        <v>0.42448837277380885</v>
      </c>
      <c r="FX111">
        <v>0.28138767453925251</v>
      </c>
      <c r="FY111">
        <v>4.4333629994471768E-2</v>
      </c>
      <c r="FZ111">
        <v>1.9549696435943349E-2</v>
      </c>
      <c r="GA111">
        <v>2.3163574529278452E-3</v>
      </c>
      <c r="GB111">
        <v>8.414910968901906E-3</v>
      </c>
      <c r="GC111">
        <v>0</v>
      </c>
      <c r="GD111">
        <v>0</v>
      </c>
      <c r="GE111">
        <v>0</v>
      </c>
      <c r="GF111">
        <v>1.0704178667626884E-2</v>
      </c>
      <c r="GG111">
        <v>2.6160221490608478E-2</v>
      </c>
      <c r="GH111">
        <v>0</v>
      </c>
      <c r="GI111">
        <v>6.5516927659453163E-3</v>
      </c>
      <c r="GJ111">
        <v>1.2395227836976776E-2</v>
      </c>
      <c r="GK111">
        <v>3.3425990070104272E-2</v>
      </c>
      <c r="GL111">
        <v>0.1271481373660395</v>
      </c>
      <c r="GM111">
        <v>1.6492326714409818E-2</v>
      </c>
      <c r="GN111">
        <v>3.6111340431727243E-2</v>
      </c>
      <c r="GO111">
        <v>0.20675157807671288</v>
      </c>
      <c r="GP111">
        <v>0.29970728864676399</v>
      </c>
      <c r="GQ111">
        <v>5.0067713097685367E-2</v>
      </c>
      <c r="GR111">
        <v>0</v>
      </c>
      <c r="GS111">
        <v>0</v>
      </c>
      <c r="GT111">
        <v>0</v>
      </c>
      <c r="GU111">
        <v>3.5278938779761963E-3</v>
      </c>
      <c r="GV111">
        <v>1.609276967005817E-3</v>
      </c>
      <c r="GW111">
        <v>0</v>
      </c>
      <c r="GX111">
        <v>0</v>
      </c>
      <c r="GY111">
        <v>0.13362485115768469</v>
      </c>
      <c r="GZ111">
        <v>0.28116009858032853</v>
      </c>
      <c r="HA111">
        <v>4.695995300575756E-2</v>
      </c>
      <c r="HB111">
        <v>2.964631982771012E-2</v>
      </c>
      <c r="HC111">
        <v>1.4010487342854795E-2</v>
      </c>
      <c r="HD111">
        <v>3.3499835929169733E-2</v>
      </c>
      <c r="HE111">
        <v>1.1217819146084862E-2</v>
      </c>
      <c r="HF111">
        <v>0</v>
      </c>
      <c r="HG111">
        <v>4.8115754607901224E-3</v>
      </c>
      <c r="HH111">
        <v>6.7977795437811515E-3</v>
      </c>
      <c r="HI111">
        <v>0</v>
      </c>
      <c r="HJ111">
        <v>0</v>
      </c>
      <c r="HK111">
        <v>0</v>
      </c>
      <c r="HL111">
        <v>0</v>
      </c>
      <c r="HM111">
        <v>2.2803863826189395E-2</v>
      </c>
      <c r="HN111">
        <v>0.10929806405705843</v>
      </c>
      <c r="HO111">
        <v>1.3623078890307559E-2</v>
      </c>
      <c r="HP111">
        <v>3.746901948579192E-2</v>
      </c>
      <c r="HQ111">
        <v>0.22713566023936013</v>
      </c>
      <c r="HR111">
        <v>0.26830862440695119</v>
      </c>
      <c r="HS111">
        <v>5.4008676895389282E-2</v>
      </c>
      <c r="HT111">
        <v>2.187762367108944E-2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4.2080548937935358E-3</v>
      </c>
      <c r="IC111">
        <v>2.2269454585719447E-4</v>
      </c>
      <c r="ID111">
        <v>0</v>
      </c>
      <c r="IE111">
        <v>0</v>
      </c>
      <c r="IF111">
        <v>1.4762935743112127E-2</v>
      </c>
      <c r="IG111">
        <v>4.738334858705457E-2</v>
      </c>
      <c r="IH111">
        <v>0.12929888318474742</v>
      </c>
      <c r="II111">
        <v>6.7824658157012191E-2</v>
      </c>
      <c r="IJ111">
        <v>9.9705346116191251E-2</v>
      </c>
      <c r="IK111">
        <v>3.7207509032748179E-2</v>
      </c>
      <c r="IL111">
        <v>0</v>
      </c>
      <c r="IM111">
        <v>7.8700714054445243E-4</v>
      </c>
      <c r="IN111">
        <v>8.5394298638379127E-4</v>
      </c>
      <c r="IO111">
        <v>3.581889156939569E-3</v>
      </c>
      <c r="IP111">
        <v>2.121542629511692E-2</v>
      </c>
      <c r="IQ111">
        <v>1.8553181442806611E-3</v>
      </c>
      <c r="IR111">
        <v>0</v>
      </c>
      <c r="IS111">
        <v>1.3990222382980382E-2</v>
      </c>
      <c r="IT111">
        <v>3.048053446197288E-2</v>
      </c>
      <c r="IU111">
        <v>1.2234058904467054E-3</v>
      </c>
      <c r="IV111">
        <v>0</v>
      </c>
      <c r="IW111">
        <v>1.4969927988091462E-3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1.716499209946406E-3</v>
      </c>
      <c r="JH111">
        <v>8.6078411790725543E-4</v>
      </c>
      <c r="JI111">
        <v>0</v>
      </c>
      <c r="JJ111">
        <v>0</v>
      </c>
      <c r="JK111">
        <v>3.6049854437670624E-3</v>
      </c>
      <c r="JL111">
        <v>2.2385465431812083E-2</v>
      </c>
      <c r="JM111">
        <v>3.6628243877244657E-2</v>
      </c>
      <c r="JN111">
        <v>3.8754107042886614E-2</v>
      </c>
      <c r="JO111" s="7">
        <v>1</v>
      </c>
      <c r="JP111">
        <v>0</v>
      </c>
      <c r="JQ111">
        <v>0</v>
      </c>
      <c r="JR111">
        <v>0</v>
      </c>
      <c r="JS111">
        <v>0</v>
      </c>
      <c r="JT111">
        <v>1</v>
      </c>
      <c r="JU111">
        <v>0</v>
      </c>
      <c r="JV111" s="4">
        <v>0</v>
      </c>
    </row>
    <row r="112" spans="1:282" x14ac:dyDescent="0.25">
      <c r="A112" s="10" t="s">
        <v>159</v>
      </c>
      <c r="B112" s="7">
        <v>10</v>
      </c>
      <c r="C112" t="s">
        <v>55</v>
      </c>
      <c r="D112" s="13" t="s">
        <v>58</v>
      </c>
      <c r="E112">
        <v>0</v>
      </c>
      <c r="F112">
        <v>0</v>
      </c>
      <c r="G112">
        <v>0.28297698602713334</v>
      </c>
      <c r="H112">
        <v>1.6774447904081329</v>
      </c>
      <c r="I112">
        <v>0.12098245840534834</v>
      </c>
      <c r="J112">
        <v>2.0626513124023416E-2</v>
      </c>
      <c r="K112">
        <v>2.7869259741909636E-3</v>
      </c>
      <c r="L112">
        <v>9.3462359255143661E-3</v>
      </c>
      <c r="M112">
        <v>4.8681666166931328E-2</v>
      </c>
      <c r="N112">
        <v>0.20840560744635558</v>
      </c>
      <c r="O112">
        <v>0.40458811169419678</v>
      </c>
      <c r="P112">
        <v>1.8470118040852517</v>
      </c>
      <c r="Q112">
        <v>1.7781707476413613</v>
      </c>
      <c r="R112">
        <v>3.2404749996939324</v>
      </c>
      <c r="S112">
        <v>2.755028802012045</v>
      </c>
      <c r="T112">
        <v>10.558780001447779</v>
      </c>
      <c r="U112">
        <v>18.821064980447588</v>
      </c>
      <c r="V112">
        <v>13.18330752255347</v>
      </c>
      <c r="W112">
        <v>1.485354487409533</v>
      </c>
      <c r="X112">
        <v>0.1028123681300266</v>
      </c>
      <c r="Y112">
        <v>3.5005296572090741E-2</v>
      </c>
      <c r="Z112">
        <v>9.8860076145416021E-3</v>
      </c>
      <c r="AA112">
        <v>1.1061695815845055E-2</v>
      </c>
      <c r="AB112">
        <v>2.5892869589778902E-2</v>
      </c>
      <c r="AC112">
        <v>1.163930001448952</v>
      </c>
      <c r="AD112">
        <v>2.956548649780312</v>
      </c>
      <c r="AE112">
        <v>0.55922176612343621</v>
      </c>
      <c r="AF112">
        <v>0.99123301147688492</v>
      </c>
      <c r="AG112">
        <v>0.14070584326246785</v>
      </c>
      <c r="AH112">
        <v>0.44734816185871906</v>
      </c>
      <c r="AI112">
        <v>1.1271291346574925</v>
      </c>
      <c r="AJ112">
        <v>0.7695164716491093</v>
      </c>
      <c r="AK112">
        <v>0.40123666927609219</v>
      </c>
      <c r="AL112">
        <v>0.9704837087593039</v>
      </c>
      <c r="AM112">
        <v>38.652041236183223</v>
      </c>
      <c r="AN112">
        <v>100</v>
      </c>
      <c r="AO112">
        <v>3.9469752049047035</v>
      </c>
      <c r="AP112">
        <v>0.93713362898838515</v>
      </c>
      <c r="AQ112">
        <v>2.6115287585271556</v>
      </c>
      <c r="AR112">
        <v>5.2218073407800949</v>
      </c>
      <c r="AS112">
        <v>0.94352292507590674</v>
      </c>
      <c r="AT112">
        <v>1.5872937506458353</v>
      </c>
      <c r="AU112">
        <v>0.79290108806544379</v>
      </c>
      <c r="AV112">
        <v>1.2581804905877858</v>
      </c>
      <c r="AW112">
        <v>0.97529974021138732</v>
      </c>
      <c r="AX112">
        <v>2.1707506819110467</v>
      </c>
      <c r="AY112">
        <v>0.15106973942008903</v>
      </c>
      <c r="AZ112">
        <v>0</v>
      </c>
      <c r="BA112">
        <v>0</v>
      </c>
      <c r="BB112">
        <v>0</v>
      </c>
      <c r="BC112">
        <v>0.16938324618882875</v>
      </c>
      <c r="BD112">
        <v>0.27428530612126845</v>
      </c>
      <c r="BE112">
        <v>1.584656131165225</v>
      </c>
      <c r="BF112">
        <v>3.1937124499819602</v>
      </c>
      <c r="BG112">
        <v>0.33150525071606429</v>
      </c>
      <c r="BH112">
        <v>0.30857427999213055</v>
      </c>
      <c r="BI112">
        <v>0.21481651080100561</v>
      </c>
      <c r="BJ112">
        <v>0.19002291549985517</v>
      </c>
      <c r="BK112">
        <v>1.2571506873908551</v>
      </c>
      <c r="BL112">
        <v>2.8165492137110411</v>
      </c>
      <c r="BM112">
        <v>0</v>
      </c>
      <c r="BN112">
        <v>0</v>
      </c>
      <c r="BO112">
        <v>5.6185350972797865</v>
      </c>
      <c r="BP112">
        <v>16.102142705138672</v>
      </c>
      <c r="BQ112">
        <v>3.2458026599690171</v>
      </c>
      <c r="BR112">
        <v>5.1739399851850632</v>
      </c>
      <c r="BS112">
        <v>4.807819673533495</v>
      </c>
      <c r="BT112">
        <v>8.3577552681420695</v>
      </c>
      <c r="BU112">
        <v>0.50041462055591746</v>
      </c>
      <c r="BV112">
        <v>3.6339021769426799E-2</v>
      </c>
      <c r="BW112">
        <v>4.2236749022332813E-2</v>
      </c>
      <c r="BX112">
        <v>0.14307505737281334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0.11520088630122442</v>
      </c>
      <c r="CE112">
        <v>0.12120790211669423</v>
      </c>
      <c r="CF112">
        <v>0.33834164911948655</v>
      </c>
      <c r="CG112">
        <v>10.871860044623714</v>
      </c>
      <c r="CH112">
        <v>30.727977458089779</v>
      </c>
      <c r="CI112">
        <v>1.9858165711220868</v>
      </c>
      <c r="CJ112">
        <v>0.33185106378468437</v>
      </c>
      <c r="CK112">
        <v>5.9991777350873562E-2</v>
      </c>
      <c r="CL112">
        <v>0.15496474224934043</v>
      </c>
      <c r="CM112">
        <v>0.17921051207428715</v>
      </c>
      <c r="CN112">
        <v>0.5092211613401505</v>
      </c>
      <c r="CO112">
        <v>0.14423133288861179</v>
      </c>
      <c r="CP112">
        <v>0.37494355796807138</v>
      </c>
      <c r="CQ112">
        <v>0</v>
      </c>
      <c r="CR112">
        <v>4.4060072792727244E-2</v>
      </c>
      <c r="CS112">
        <v>7.0923928103493105E-3</v>
      </c>
      <c r="CT112">
        <v>2.1600915799398018E-2</v>
      </c>
      <c r="CU112">
        <v>8.7183547797979002E-2</v>
      </c>
      <c r="CV112">
        <v>0.12424338871617098</v>
      </c>
      <c r="CW112">
        <v>5.2835129649112383E-2</v>
      </c>
      <c r="CX112">
        <v>0.10142952318956347</v>
      </c>
      <c r="CY112">
        <v>1.6726381548992757</v>
      </c>
      <c r="CZ112">
        <v>5.4466480123543004</v>
      </c>
      <c r="DA112">
        <v>0.54603672558609628</v>
      </c>
      <c r="DB112">
        <v>0.42054448446080045</v>
      </c>
      <c r="DC112">
        <v>6.5198377088313705E-2</v>
      </c>
      <c r="DD112">
        <v>7.0660930050332568E-2</v>
      </c>
      <c r="DE112">
        <v>0.6543307752286015</v>
      </c>
      <c r="DF112">
        <v>1.7373498132735208</v>
      </c>
      <c r="DG112">
        <v>0.18583899769968321</v>
      </c>
      <c r="DH112">
        <v>9.1882670162541064E-2</v>
      </c>
      <c r="DI112">
        <v>0.3733318052853874</v>
      </c>
      <c r="DJ112">
        <v>0.81240545847584333</v>
      </c>
      <c r="DK112">
        <v>0</v>
      </c>
      <c r="DL112">
        <v>0</v>
      </c>
      <c r="DM112">
        <v>9.7762728607970487E-2</v>
      </c>
      <c r="DN112">
        <v>0.6756842170153009</v>
      </c>
      <c r="DO112">
        <v>0.13414128760881408</v>
      </c>
      <c r="DP112">
        <v>0.20978531011730625</v>
      </c>
      <c r="DQ112">
        <v>0.1165415134155271</v>
      </c>
      <c r="DR112">
        <v>0.19117957142829028</v>
      </c>
      <c r="DS112">
        <v>0</v>
      </c>
      <c r="DT112">
        <v>0</v>
      </c>
      <c r="DU112">
        <v>0</v>
      </c>
      <c r="DV112">
        <v>0</v>
      </c>
      <c r="DW112">
        <v>0.69598965344911767</v>
      </c>
      <c r="DX112">
        <v>1.8735439996668113</v>
      </c>
      <c r="DY112">
        <v>0.18191127642530386</v>
      </c>
      <c r="DZ112">
        <v>8.8592336211257477E-2</v>
      </c>
      <c r="EA112">
        <v>0.17198666820790134</v>
      </c>
      <c r="EB112">
        <v>3.4537729724798155E-2</v>
      </c>
      <c r="EC112">
        <v>0</v>
      </c>
      <c r="ED112">
        <v>0.26034723427449713</v>
      </c>
      <c r="EE112">
        <v>0.11273560236490948</v>
      </c>
      <c r="EF112">
        <v>0.23836305210874351</v>
      </c>
      <c r="EG112">
        <v>0.1367662841816874</v>
      </c>
      <c r="EH112">
        <v>0.21903080285995366</v>
      </c>
      <c r="EI112">
        <v>1.6627602142142608E-2</v>
      </c>
      <c r="EJ112">
        <v>0</v>
      </c>
      <c r="EK112">
        <v>0</v>
      </c>
      <c r="EL112">
        <v>0</v>
      </c>
      <c r="EM112">
        <v>0</v>
      </c>
      <c r="EN112">
        <v>6.6872969700791738E-3</v>
      </c>
      <c r="EO112">
        <v>6.8707551040602666E-2</v>
      </c>
      <c r="EP112">
        <v>8.9292927442528203E-2</v>
      </c>
      <c r="EQ112">
        <v>5.6288801552510592E-2</v>
      </c>
      <c r="ER112">
        <v>0.10564324253359758</v>
      </c>
      <c r="ES112">
        <v>0.11729040308817297</v>
      </c>
      <c r="ET112">
        <v>0.2029564096983926</v>
      </c>
      <c r="EU112">
        <v>0.21906648711533044</v>
      </c>
      <c r="EV112">
        <v>0.36324435418389317</v>
      </c>
      <c r="EW112">
        <v>4.7516451529954595E-2</v>
      </c>
      <c r="EX112">
        <v>1.9086093063790509E-2</v>
      </c>
      <c r="EY112">
        <v>1.9641958634019397E-2</v>
      </c>
      <c r="EZ112">
        <v>4.1991014637232003E-2</v>
      </c>
      <c r="FA112">
        <v>1.6567531128217551E-2</v>
      </c>
      <c r="FB112">
        <v>1.5856627011587621E-2</v>
      </c>
      <c r="FC112">
        <v>1.5079624800328158E-2</v>
      </c>
      <c r="FD112">
        <v>1.8413320139582304E-2</v>
      </c>
      <c r="FE112">
        <v>2.1016021628435598E-2</v>
      </c>
      <c r="FF112">
        <v>2.909704424494872E-2</v>
      </c>
      <c r="FG112">
        <v>3.1379710869294641E-2</v>
      </c>
      <c r="FH112">
        <v>4.1382537987314172E-2</v>
      </c>
      <c r="FI112">
        <v>3.213991643771047E-2</v>
      </c>
      <c r="FJ112">
        <v>7.4447876620927098E-2</v>
      </c>
      <c r="FK112">
        <v>1.4349899396175869E-2</v>
      </c>
      <c r="FL112">
        <v>1.0990454255708451E-2</v>
      </c>
      <c r="FM112">
        <v>0.46828907844990492</v>
      </c>
      <c r="FN112">
        <v>0.70907682895088764</v>
      </c>
      <c r="FO112">
        <v>0.10010929140983128</v>
      </c>
      <c r="FP112">
        <v>3.5875054260188853E-2</v>
      </c>
      <c r="FQ112">
        <v>4.4180669922677079E-2</v>
      </c>
      <c r="FR112">
        <v>1.0724712482060436E-2</v>
      </c>
      <c r="FS112">
        <v>2.2929163470948644E-2</v>
      </c>
      <c r="FT112">
        <v>6.2858200014912241E-2</v>
      </c>
      <c r="FU112">
        <v>9.1320568693318976E-3</v>
      </c>
      <c r="FV112">
        <v>0.13617475117692179</v>
      </c>
      <c r="FW112">
        <v>0.30387913533190497</v>
      </c>
      <c r="FX112">
        <v>0.18974284069168437</v>
      </c>
      <c r="FY112">
        <v>3.5608510351989184E-2</v>
      </c>
      <c r="FZ112">
        <v>1.7104603137582535E-2</v>
      </c>
      <c r="GA112">
        <v>8.0592382832664136E-3</v>
      </c>
      <c r="GB112">
        <v>1.3810363864193501E-2</v>
      </c>
      <c r="GC112">
        <v>5.4608013579691061E-3</v>
      </c>
      <c r="GD112">
        <v>2.1992513645136182E-3</v>
      </c>
      <c r="GE112">
        <v>0</v>
      </c>
      <c r="GF112">
        <v>1.6344130462420607E-2</v>
      </c>
      <c r="GG112">
        <v>2.4798281209597338E-2</v>
      </c>
      <c r="GH112">
        <v>5.9420209409303702E-3</v>
      </c>
      <c r="GI112">
        <v>2.9304648537560101E-3</v>
      </c>
      <c r="GJ112">
        <v>9.7510456571045026E-3</v>
      </c>
      <c r="GK112">
        <v>3.9902669335510434E-2</v>
      </c>
      <c r="GL112">
        <v>0.12786888078370834</v>
      </c>
      <c r="GM112">
        <v>2.0553013106066473E-2</v>
      </c>
      <c r="GN112">
        <v>3.9533507366685872E-2</v>
      </c>
      <c r="GO112">
        <v>0.16843894047239868</v>
      </c>
      <c r="GP112">
        <v>0.21265419224143028</v>
      </c>
      <c r="GQ112">
        <v>3.4287409080744763E-2</v>
      </c>
      <c r="GR112">
        <v>7.908205173736603E-3</v>
      </c>
      <c r="GS112">
        <v>0</v>
      </c>
      <c r="GT112">
        <v>2.5765486211601564E-3</v>
      </c>
      <c r="GU112">
        <v>4.1510782167279497E-3</v>
      </c>
      <c r="GV112">
        <v>5.2636936275705995E-3</v>
      </c>
      <c r="GW112">
        <v>3.7016939799348705E-3</v>
      </c>
      <c r="GX112">
        <v>5.0290652978278822E-3</v>
      </c>
      <c r="GY112">
        <v>0.10459402830952848</v>
      </c>
      <c r="GZ112">
        <v>0.19155657306362323</v>
      </c>
      <c r="HA112">
        <v>3.1839277691380209E-2</v>
      </c>
      <c r="HB112">
        <v>1.9056018592547231E-2</v>
      </c>
      <c r="HC112">
        <v>1.2670097275201127E-2</v>
      </c>
      <c r="HD112">
        <v>3.1768866140088003E-2</v>
      </c>
      <c r="HE112">
        <v>7.3207676972627976E-3</v>
      </c>
      <c r="HF112">
        <v>1.4323408724275073E-2</v>
      </c>
      <c r="HG112">
        <v>8.3342352481213834E-3</v>
      </c>
      <c r="HH112">
        <v>8.6794436907927808E-3</v>
      </c>
      <c r="HI112">
        <v>2.0842782492252097E-3</v>
      </c>
      <c r="HJ112">
        <v>0</v>
      </c>
      <c r="HK112">
        <v>2.4036769123695115E-3</v>
      </c>
      <c r="HL112">
        <v>2.5477012799547064E-4</v>
      </c>
      <c r="HM112">
        <v>3.0479038367494396E-2</v>
      </c>
      <c r="HN112">
        <v>9.7555313863637944E-2</v>
      </c>
      <c r="HO112">
        <v>1.5911837772227985E-2</v>
      </c>
      <c r="HP112">
        <v>3.2516212506436208E-2</v>
      </c>
      <c r="HQ112">
        <v>0.16412523397383622</v>
      </c>
      <c r="HR112">
        <v>0.1944688747933844</v>
      </c>
      <c r="HS112">
        <v>4.6079938995233494E-2</v>
      </c>
      <c r="HT112">
        <v>2.3869087878570651E-2</v>
      </c>
      <c r="HU112">
        <v>5.4716936980167856E-3</v>
      </c>
      <c r="HV112">
        <v>4.6632657262259429E-4</v>
      </c>
      <c r="HW112">
        <v>0</v>
      </c>
      <c r="HX112">
        <v>0</v>
      </c>
      <c r="HY112">
        <v>0</v>
      </c>
      <c r="HZ112">
        <v>8.7308662697622064E-4</v>
      </c>
      <c r="IA112">
        <v>2.5497799902929681E-3</v>
      </c>
      <c r="IB112">
        <v>1.0487065654416705E-2</v>
      </c>
      <c r="IC112">
        <v>4.9959696429315709E-4</v>
      </c>
      <c r="ID112">
        <v>1.3608723761549975E-3</v>
      </c>
      <c r="IE112">
        <v>6.4638504243021335E-3</v>
      </c>
      <c r="IF112">
        <v>1.9815402237181916E-2</v>
      </c>
      <c r="IG112">
        <v>5.7696107260974669E-2</v>
      </c>
      <c r="IH112">
        <v>0.11725350237532534</v>
      </c>
      <c r="II112">
        <v>6.9185128971210319E-2</v>
      </c>
      <c r="IJ112">
        <v>8.5016587904122726E-2</v>
      </c>
      <c r="IK112">
        <v>3.4956712293444193E-2</v>
      </c>
      <c r="IL112">
        <v>1.9122174550627005E-3</v>
      </c>
      <c r="IM112">
        <v>6.8517992966731231E-3</v>
      </c>
      <c r="IN112">
        <v>4.3984853600184263E-3</v>
      </c>
      <c r="IO112">
        <v>5.1973834549426494E-3</v>
      </c>
      <c r="IP112">
        <v>2.1467761636183191E-2</v>
      </c>
      <c r="IQ112">
        <v>6.6804906631459113E-3</v>
      </c>
      <c r="IR112">
        <v>4.2198694137038302E-4</v>
      </c>
      <c r="IS112">
        <v>1.4234688763729405E-2</v>
      </c>
      <c r="IT112">
        <v>2.9494686553032369E-2</v>
      </c>
      <c r="IU112">
        <v>4.8383827482051623E-3</v>
      </c>
      <c r="IV112">
        <v>6.8921307239847721E-3</v>
      </c>
      <c r="IW112">
        <v>1.5359756032272823E-3</v>
      </c>
      <c r="IX112">
        <v>2.7448443308387787E-5</v>
      </c>
      <c r="IY112">
        <v>0</v>
      </c>
      <c r="IZ112">
        <v>0</v>
      </c>
      <c r="JA112">
        <v>0</v>
      </c>
      <c r="JB112">
        <v>1.0518669424151852E-3</v>
      </c>
      <c r="JC112">
        <v>1.4630863276488121E-3</v>
      </c>
      <c r="JD112">
        <v>6.0708646425380458E-3</v>
      </c>
      <c r="JE112">
        <v>0</v>
      </c>
      <c r="JF112">
        <v>0</v>
      </c>
      <c r="JG112">
        <v>2.9987794391933709E-3</v>
      </c>
      <c r="JH112">
        <v>2.5997173418573377E-3</v>
      </c>
      <c r="JI112">
        <v>5.1267329752377255E-5</v>
      </c>
      <c r="JJ112">
        <v>2.5930072845296908E-4</v>
      </c>
      <c r="JK112">
        <v>7.2265453089752386E-3</v>
      </c>
      <c r="JL112">
        <v>2.0992193732875836E-2</v>
      </c>
      <c r="JM112">
        <v>1.1319046189516574E-2</v>
      </c>
      <c r="JN112">
        <v>6.8478099286985398E-3</v>
      </c>
      <c r="JO112" s="7">
        <v>1</v>
      </c>
      <c r="JP112">
        <v>0</v>
      </c>
      <c r="JQ112">
        <v>0</v>
      </c>
      <c r="JR112">
        <v>0</v>
      </c>
      <c r="JS112">
        <v>0</v>
      </c>
      <c r="JT112">
        <v>1</v>
      </c>
      <c r="JU112">
        <v>0</v>
      </c>
      <c r="JV112" s="4">
        <v>0</v>
      </c>
    </row>
    <row r="113" spans="1:282" x14ac:dyDescent="0.25">
      <c r="A113" s="14" t="s">
        <v>160</v>
      </c>
      <c r="B113" s="15">
        <v>10</v>
      </c>
      <c r="C113" s="16" t="s">
        <v>56</v>
      </c>
      <c r="D113" s="17" t="s">
        <v>58</v>
      </c>
      <c r="E113" s="16">
        <v>0</v>
      </c>
      <c r="F113" s="16">
        <v>0</v>
      </c>
      <c r="G113" s="16">
        <v>4.3041984408765312E-2</v>
      </c>
      <c r="H113" s="16">
        <v>0.485844275304531</v>
      </c>
      <c r="I113" s="16">
        <v>0</v>
      </c>
      <c r="J113" s="16">
        <v>9.4734439611766225E-4</v>
      </c>
      <c r="K113" s="16">
        <v>0</v>
      </c>
      <c r="L113" s="16">
        <v>7.9547736444198994E-3</v>
      </c>
      <c r="M113" s="16">
        <v>0</v>
      </c>
      <c r="N113" s="16">
        <v>1.8554174695990986E-3</v>
      </c>
      <c r="O113" s="16">
        <v>0</v>
      </c>
      <c r="P113" s="16">
        <v>0</v>
      </c>
      <c r="Q113" s="16">
        <v>0</v>
      </c>
      <c r="R113" s="16">
        <v>0.28638082817381971</v>
      </c>
      <c r="S113" s="16">
        <v>0.74687796550480434</v>
      </c>
      <c r="T113" s="16">
        <v>0.41161385821700769</v>
      </c>
      <c r="U113" s="16">
        <v>0</v>
      </c>
      <c r="V113" s="16">
        <v>7.0106164473342485</v>
      </c>
      <c r="W113" s="16">
        <v>1.0516772472107896</v>
      </c>
      <c r="X113" s="16">
        <v>4.8911640341251998E-2</v>
      </c>
      <c r="Y113" s="16">
        <v>3.7467544889221559E-3</v>
      </c>
      <c r="Z113" s="16">
        <v>0</v>
      </c>
      <c r="AA113" s="16">
        <v>0</v>
      </c>
      <c r="AB113" s="16">
        <v>0</v>
      </c>
      <c r="AC113" s="16">
        <v>0.2113448395788366</v>
      </c>
      <c r="AD113" s="16">
        <v>0.72426948738174379</v>
      </c>
      <c r="AE113" s="16">
        <v>6.5010890630688559E-2</v>
      </c>
      <c r="AF113" s="16">
        <v>6.4272283742229264E-2</v>
      </c>
      <c r="AG113" s="16">
        <v>0</v>
      </c>
      <c r="AH113" s="16">
        <v>0</v>
      </c>
      <c r="AI113" s="16">
        <v>9.4332767704138051E-2</v>
      </c>
      <c r="AJ113" s="16">
        <v>0</v>
      </c>
      <c r="AK113" s="16">
        <v>0</v>
      </c>
      <c r="AL113" s="16">
        <v>0</v>
      </c>
      <c r="AM113" s="16">
        <v>0</v>
      </c>
      <c r="AN113" s="16">
        <v>100</v>
      </c>
      <c r="AO113" s="16">
        <v>0.45076219666933875</v>
      </c>
      <c r="AP113" s="16">
        <v>0.13680839824198315</v>
      </c>
      <c r="AQ113" s="16">
        <v>0.37565957481270318</v>
      </c>
      <c r="AR113" s="16">
        <v>1.017355014508627</v>
      </c>
      <c r="AS113" s="16">
        <v>0.17366698173084671</v>
      </c>
      <c r="AT113" s="16">
        <v>0.33686517142421746</v>
      </c>
      <c r="AU113" s="16">
        <v>0.28453220383680961</v>
      </c>
      <c r="AV113" s="16">
        <v>0.40210121334787619</v>
      </c>
      <c r="AW113" s="16">
        <v>0.18934300794622586</v>
      </c>
      <c r="AX113" s="16">
        <v>0.41117933981294458</v>
      </c>
      <c r="AY113" s="16">
        <v>2.1184317154425581E-2</v>
      </c>
      <c r="AZ113" s="16">
        <v>0</v>
      </c>
      <c r="BA113" s="16">
        <v>0</v>
      </c>
      <c r="BB113" s="16">
        <v>0</v>
      </c>
      <c r="BC113" s="16">
        <v>0.10306392615461571</v>
      </c>
      <c r="BD113" s="16">
        <v>0.14280316451254269</v>
      </c>
      <c r="BE113" s="16">
        <v>0.44097956618985523</v>
      </c>
      <c r="BF113" s="16">
        <v>1.1332964589795085</v>
      </c>
      <c r="BG113" s="16">
        <v>0.18927181192974377</v>
      </c>
      <c r="BH113" s="16">
        <v>0.14431605964002181</v>
      </c>
      <c r="BI113" s="16">
        <v>0.1480449592035783</v>
      </c>
      <c r="BJ113" s="16">
        <v>5.3047695580359697E-2</v>
      </c>
      <c r="BK113" s="16">
        <v>7.0945371706103794E-2</v>
      </c>
      <c r="BL113" s="16">
        <v>7.0720158196048974E-2</v>
      </c>
      <c r="BM113" s="16">
        <v>0</v>
      </c>
      <c r="BN113" s="16">
        <v>0</v>
      </c>
      <c r="BO113" s="16">
        <v>0.32356157096600296</v>
      </c>
      <c r="BP113" s="16">
        <v>1.3442744049997</v>
      </c>
      <c r="BQ113" s="16">
        <v>0.36096535899111903</v>
      </c>
      <c r="BR113" s="16">
        <v>0.80294166912478415</v>
      </c>
      <c r="BS113" s="16">
        <v>0.27604348798586809</v>
      </c>
      <c r="BT113" s="16">
        <v>0.58678635842197902</v>
      </c>
      <c r="BU113" s="16">
        <v>0</v>
      </c>
      <c r="BV113" s="16">
        <v>0</v>
      </c>
      <c r="BW113" s="16">
        <v>1.4087615660624012E-2</v>
      </c>
      <c r="BX113" s="16">
        <v>4.2062182683460507E-2</v>
      </c>
      <c r="BY113" s="16">
        <v>4.6331872088686915E-2</v>
      </c>
      <c r="BZ113" s="16">
        <v>6.4327767622340756E-2</v>
      </c>
      <c r="CA113" s="16">
        <v>0</v>
      </c>
      <c r="CB113" s="16">
        <v>0</v>
      </c>
      <c r="CC113" s="16">
        <v>8.7842938402710301E-3</v>
      </c>
      <c r="CD113" s="16">
        <v>5.695321287877992E-2</v>
      </c>
      <c r="CE113" s="16">
        <v>0.10351391239827278</v>
      </c>
      <c r="CF113" s="16">
        <v>0.57563114625902356</v>
      </c>
      <c r="CG113" s="16">
        <v>5.621703944892948</v>
      </c>
      <c r="CH113" s="16">
        <v>14.786815491892717</v>
      </c>
      <c r="CI113" s="16">
        <v>0.89629022042296691</v>
      </c>
      <c r="CJ113" s="16">
        <v>0.12337749423761277</v>
      </c>
      <c r="CK113" s="16">
        <v>0</v>
      </c>
      <c r="CL113" s="16">
        <v>0</v>
      </c>
      <c r="CM113" s="16">
        <v>0</v>
      </c>
      <c r="CN113" s="16">
        <v>1.730210016332571E-3</v>
      </c>
      <c r="CO113" s="16">
        <v>0</v>
      </c>
      <c r="CP113" s="16">
        <v>3.1994130270156927E-2</v>
      </c>
      <c r="CQ113" s="16">
        <v>1.4683635040480715E-4</v>
      </c>
      <c r="CR113" s="16">
        <v>4.1252410508467487E-2</v>
      </c>
      <c r="CS113" s="16">
        <v>6.6941501901113018E-2</v>
      </c>
      <c r="CT113" s="16">
        <v>0.31194771941695937</v>
      </c>
      <c r="CU113" s="16">
        <v>0.26110658592652819</v>
      </c>
      <c r="CV113" s="16">
        <v>0.34094045214415841</v>
      </c>
      <c r="CW113" s="16">
        <v>0.34817990710634811</v>
      </c>
      <c r="CX113" s="16">
        <v>0.68265310450667283</v>
      </c>
      <c r="CY113" s="16">
        <v>11.013804034820028</v>
      </c>
      <c r="CZ113" s="16">
        <v>43.768318146279455</v>
      </c>
      <c r="DA113" s="16">
        <v>3.1046058479009595</v>
      </c>
      <c r="DB113" s="16">
        <v>0.4550642025348528</v>
      </c>
      <c r="DC113" s="16">
        <v>5.8565918307140294E-2</v>
      </c>
      <c r="DD113" s="16">
        <v>0.10233065681471401</v>
      </c>
      <c r="DE113" s="16">
        <v>1.9789465293842432E-2</v>
      </c>
      <c r="DF113" s="16">
        <v>7.4802965897826354E-2</v>
      </c>
      <c r="DG113" s="16">
        <v>6.8837514514804327E-2</v>
      </c>
      <c r="DH113" s="16">
        <v>0.10130222729331469</v>
      </c>
      <c r="DI113" s="16">
        <v>5.0804225950657235E-2</v>
      </c>
      <c r="DJ113" s="16">
        <v>0.17575254200328144</v>
      </c>
      <c r="DK113" s="16">
        <v>0</v>
      </c>
      <c r="DL113" s="16">
        <v>0</v>
      </c>
      <c r="DM113" s="16">
        <v>0</v>
      </c>
      <c r="DN113" s="16">
        <v>1.923285207755784E-2</v>
      </c>
      <c r="DO113" s="16">
        <v>1.7030828206528334E-2</v>
      </c>
      <c r="DP113" s="16">
        <v>2.9196720784760599E-2</v>
      </c>
      <c r="DQ113" s="16">
        <v>4.2151215892377872E-2</v>
      </c>
      <c r="DR113" s="16">
        <v>9.8473416611886938E-2</v>
      </c>
      <c r="DS113" s="16">
        <v>0</v>
      </c>
      <c r="DT113" s="16">
        <v>0</v>
      </c>
      <c r="DU113" s="16">
        <v>0</v>
      </c>
      <c r="DV113" s="16">
        <v>3.3227530785670416E-2</v>
      </c>
      <c r="DW113" s="16">
        <v>0.23476751715061545</v>
      </c>
      <c r="DX113" s="16">
        <v>0.71304959571187854</v>
      </c>
      <c r="DY113" s="16">
        <v>7.3433375627177305E-2</v>
      </c>
      <c r="DZ113" s="16">
        <v>4.1666496032390976E-2</v>
      </c>
      <c r="EA113" s="16">
        <v>0.16636100265030349</v>
      </c>
      <c r="EB113" s="16">
        <v>0.21011958490922528</v>
      </c>
      <c r="EC113" s="16">
        <v>0</v>
      </c>
      <c r="ED113" s="16">
        <v>7.7821797649908514E-2</v>
      </c>
      <c r="EE113" s="16">
        <v>0.18198820140293157</v>
      </c>
      <c r="EF113" s="16">
        <v>0.3577203429726401</v>
      </c>
      <c r="EG113" s="16">
        <v>7.3163217751055151E-2</v>
      </c>
      <c r="EH113" s="16">
        <v>6.4890963732325252E-2</v>
      </c>
      <c r="EI113" s="16">
        <v>1.5631427852901308E-2</v>
      </c>
      <c r="EJ113" s="16">
        <v>8.0537048132788838E-4</v>
      </c>
      <c r="EK113" s="16">
        <v>0</v>
      </c>
      <c r="EL113" s="16">
        <v>7.2271325152857904E-2</v>
      </c>
      <c r="EM113" s="16">
        <v>2.4401962567723919E-2</v>
      </c>
      <c r="EN113" s="16">
        <v>4.1635272459848154E-2</v>
      </c>
      <c r="EO113" s="16">
        <v>3.2583378017899754E-2</v>
      </c>
      <c r="EP113" s="16">
        <v>3.4709985165326571E-2</v>
      </c>
      <c r="EQ113" s="16">
        <v>1.246468578180918E-2</v>
      </c>
      <c r="ER113" s="16">
        <v>1.4896123596963108E-2</v>
      </c>
      <c r="ES113" s="16">
        <v>8.0641188380483689E-2</v>
      </c>
      <c r="ET113" s="16">
        <v>0.17478244318404057</v>
      </c>
      <c r="EU113" s="16">
        <v>9.5004002754137562E-2</v>
      </c>
      <c r="EV113" s="16">
        <v>0.13694490783952243</v>
      </c>
      <c r="EW113" s="16">
        <v>7.4383210317997953E-2</v>
      </c>
      <c r="EX113" s="16">
        <v>0.10490829660247208</v>
      </c>
      <c r="EY113" s="16">
        <v>1.8243312744202413E-2</v>
      </c>
      <c r="EZ113" s="16">
        <v>1.8915969508654915E-2</v>
      </c>
      <c r="FA113" s="16">
        <v>6.9229615098421347E-3</v>
      </c>
      <c r="FB113" s="16">
        <v>1.0810258170108679E-2</v>
      </c>
      <c r="FC113" s="16">
        <v>2.6186135871647195E-2</v>
      </c>
      <c r="FD113" s="16">
        <v>3.5118992796885677E-2</v>
      </c>
      <c r="FE113" s="16">
        <v>1.5464402112915634E-2</v>
      </c>
      <c r="FF113" s="16">
        <v>1.8009352882813408E-2</v>
      </c>
      <c r="FG113" s="16">
        <v>9.4024285111349755E-3</v>
      </c>
      <c r="FH113" s="16">
        <v>1.5669580591287154E-2</v>
      </c>
      <c r="FI113" s="16">
        <v>7.2578577301911935E-3</v>
      </c>
      <c r="FJ113" s="16">
        <v>1.2643864969306912E-2</v>
      </c>
      <c r="FK113" s="16">
        <v>1.3931310857487165E-2</v>
      </c>
      <c r="FL113" s="16">
        <v>2.6681277863561999E-2</v>
      </c>
      <c r="FM113" s="16">
        <v>0.22965530634737932</v>
      </c>
      <c r="FN113" s="16">
        <v>0.39875712120537882</v>
      </c>
      <c r="FO113" s="16">
        <v>9.1425442051328715E-2</v>
      </c>
      <c r="FP113" s="16">
        <v>7.838395382300338E-2</v>
      </c>
      <c r="FQ113" s="16">
        <v>6.5349037717240155E-2</v>
      </c>
      <c r="FR113" s="16">
        <v>1.7428745408634736E-2</v>
      </c>
      <c r="FS113" s="16">
        <v>5.121303848487929E-3</v>
      </c>
      <c r="FT113" s="16">
        <v>4.7393840245757686E-3</v>
      </c>
      <c r="FU113" s="16">
        <v>0.12473691260527076</v>
      </c>
      <c r="FV113" s="16">
        <v>0.24950645065684698</v>
      </c>
      <c r="FW113" s="16">
        <v>7.5148224033245656E-2</v>
      </c>
      <c r="FX113" s="16">
        <v>4.788214305863734E-2</v>
      </c>
      <c r="FY113" s="16">
        <v>1.6551937438311695E-2</v>
      </c>
      <c r="FZ113" s="16">
        <v>2.2624784423200886E-2</v>
      </c>
      <c r="GA113" s="16">
        <v>6.9022036624725048E-3</v>
      </c>
      <c r="GB113" s="16">
        <v>1.0152781911814431E-2</v>
      </c>
      <c r="GC113" s="16">
        <v>7.1046625610829226E-3</v>
      </c>
      <c r="GD113" s="16">
        <v>1.1474155582310252E-2</v>
      </c>
      <c r="GE113" s="16">
        <v>1.7029132611430176E-2</v>
      </c>
      <c r="GF113" s="16">
        <v>3.6126454487767398E-2</v>
      </c>
      <c r="GG113" s="16">
        <v>2.6970508071093306E-2</v>
      </c>
      <c r="GH113" s="16">
        <v>6.3061400943326641E-3</v>
      </c>
      <c r="GI113" s="16">
        <v>6.6167776808415037E-3</v>
      </c>
      <c r="GJ113" s="16">
        <v>1.807396302587028E-2</v>
      </c>
      <c r="GK113" s="16">
        <v>7.0582355037310069E-3</v>
      </c>
      <c r="GL113" s="16">
        <v>1.3037701395484057E-2</v>
      </c>
      <c r="GM113" s="16">
        <v>7.8173174592965876E-3</v>
      </c>
      <c r="GN113" s="16">
        <v>7.0847904288219896E-2</v>
      </c>
      <c r="GO113" s="16">
        <v>0.16887125818426768</v>
      </c>
      <c r="GP113" s="16">
        <v>0.10981335104228319</v>
      </c>
      <c r="GQ113" s="16">
        <v>2.7529326846165283E-2</v>
      </c>
      <c r="GR113" s="16">
        <v>1.2161625480334833E-2</v>
      </c>
      <c r="GS113" s="16">
        <v>4.5314595199896033E-3</v>
      </c>
      <c r="GT113" s="16">
        <v>5.6137384597968734E-3</v>
      </c>
      <c r="GU113" s="16">
        <v>4.1486721235835652E-3</v>
      </c>
      <c r="GV113" s="16">
        <v>3.691859153558256E-3</v>
      </c>
      <c r="GW113" s="16">
        <v>6.1603838519480566E-3</v>
      </c>
      <c r="GX113" s="16">
        <v>1.3888643946941476E-2</v>
      </c>
      <c r="GY113" s="16">
        <v>1.0700781329961235E-2</v>
      </c>
      <c r="GZ113" s="16">
        <v>1.8676530557309657E-2</v>
      </c>
      <c r="HA113" s="16">
        <v>9.9447658804128446E-3</v>
      </c>
      <c r="HB113" s="16">
        <v>2.5659071095852269E-2</v>
      </c>
      <c r="HC113" s="16">
        <v>8.2389654509745589E-3</v>
      </c>
      <c r="HD113" s="16">
        <v>1.2880523327285771E-2</v>
      </c>
      <c r="HE113" s="16">
        <v>1.6117260509852391E-2</v>
      </c>
      <c r="HF113" s="16">
        <v>3.2185249686554736E-2</v>
      </c>
      <c r="HG113" s="16">
        <v>1.2846290243490899E-2</v>
      </c>
      <c r="HH113" s="16">
        <v>1.5963229363477195E-2</v>
      </c>
      <c r="HI113" s="16">
        <v>4.2767536588143472E-3</v>
      </c>
      <c r="HJ113" s="16">
        <v>3.4016774876957125E-3</v>
      </c>
      <c r="HK113" s="16">
        <v>5.4621810792303818E-3</v>
      </c>
      <c r="HL113" s="16">
        <v>7.1639500759403049E-3</v>
      </c>
      <c r="HM113" s="16">
        <v>3.5848929413391153E-3</v>
      </c>
      <c r="HN113" s="16">
        <v>7.4803667842063878E-3</v>
      </c>
      <c r="HO113" s="16">
        <v>3.0153966527276884E-3</v>
      </c>
      <c r="HP113" s="16">
        <v>9.6968122513639964E-3</v>
      </c>
      <c r="HQ113" s="16">
        <v>6.3993926367884285E-2</v>
      </c>
      <c r="HR113" s="16">
        <v>0.12591106881472741</v>
      </c>
      <c r="HS113" s="16">
        <v>2.0593491073352184E-2</v>
      </c>
      <c r="HT113" s="16">
        <v>1.1215106579515325E-2</v>
      </c>
      <c r="HU113" s="16">
        <v>2.5921267472889318E-3</v>
      </c>
      <c r="HV113" s="16">
        <v>2.8604443979816153E-3</v>
      </c>
      <c r="HW113" s="16">
        <v>1.3421198001018677E-3</v>
      </c>
      <c r="HX113" s="16">
        <v>2.7936767684421473E-3</v>
      </c>
      <c r="HY113" s="16">
        <v>6.023731778639076E-3</v>
      </c>
      <c r="HZ113" s="16">
        <v>1.6843808938730487E-2</v>
      </c>
      <c r="IA113" s="16">
        <v>7.3939527603766406E-3</v>
      </c>
      <c r="IB113" s="16">
        <v>6.3519092553396359E-3</v>
      </c>
      <c r="IC113" s="16">
        <v>1.7651577948921558E-2</v>
      </c>
      <c r="ID113" s="16">
        <v>3.8284279126824588E-3</v>
      </c>
      <c r="IE113" s="16">
        <v>3.670032640134845E-3</v>
      </c>
      <c r="IF113" s="16">
        <v>9.7590944395788606E-3</v>
      </c>
      <c r="IG113" s="16">
        <v>2.9164953237985902E-2</v>
      </c>
      <c r="IH113" s="16">
        <v>7.3532702570173039E-2</v>
      </c>
      <c r="II113" s="16">
        <v>3.8066077961405612E-2</v>
      </c>
      <c r="IJ113" s="16">
        <v>4.1544237079556963E-2</v>
      </c>
      <c r="IK113" s="16">
        <v>1.0994447296859168E-2</v>
      </c>
      <c r="IL113" s="16">
        <v>0</v>
      </c>
      <c r="IM113" s="16">
        <v>3.8871532389859293E-4</v>
      </c>
      <c r="IN113" s="16">
        <v>3.2851830282188792E-3</v>
      </c>
      <c r="IO113" s="16">
        <v>1.0251701338952206E-3</v>
      </c>
      <c r="IP113" s="16">
        <v>2.7986572854163312E-3</v>
      </c>
      <c r="IQ113" s="16">
        <v>1.398270071671212E-3</v>
      </c>
      <c r="IR113" s="16">
        <v>3.4258482163011901E-3</v>
      </c>
      <c r="IS113" s="16">
        <v>4.9694549663359495E-3</v>
      </c>
      <c r="IT113" s="16">
        <v>6.5534678707823788E-3</v>
      </c>
      <c r="IU113" s="16">
        <v>4.5667454920042044E-3</v>
      </c>
      <c r="IV113" s="16">
        <v>7.2464034377425239E-3</v>
      </c>
      <c r="IW113" s="16">
        <v>3.9666124216371414E-3</v>
      </c>
      <c r="IX113" s="16">
        <v>3.0068175994775693E-3</v>
      </c>
      <c r="IY113" s="16">
        <v>2.1655440928625811E-3</v>
      </c>
      <c r="IZ113" s="16">
        <v>7.5488236660633213E-3</v>
      </c>
      <c r="JA113" s="16">
        <v>4.4078876054275042E-3</v>
      </c>
      <c r="JB113" s="16">
        <v>1.1759288078843884E-2</v>
      </c>
      <c r="JC113" s="16">
        <v>3.4391243543789095E-3</v>
      </c>
      <c r="JD113" s="16">
        <v>3.4576978358941872E-3</v>
      </c>
      <c r="JE113" s="16">
        <v>1.1089155057456158E-3</v>
      </c>
      <c r="JF113" s="16">
        <v>5.2819615703978437E-4</v>
      </c>
      <c r="JG113" s="16">
        <v>6.8726829075740187E-4</v>
      </c>
      <c r="JH113" s="16">
        <v>3.0050205622332944E-3</v>
      </c>
      <c r="JI113" s="16">
        <v>4.1370277243364087E-4</v>
      </c>
      <c r="JJ113" s="16">
        <v>0</v>
      </c>
      <c r="JK113" s="16">
        <v>5.7094024380392868E-3</v>
      </c>
      <c r="JL113" s="16">
        <v>1.4966615634993513E-2</v>
      </c>
      <c r="JM113" s="16">
        <v>2.546525215544989E-2</v>
      </c>
      <c r="JN113" s="16">
        <v>5.3649639088933998E-2</v>
      </c>
      <c r="JO113" s="15">
        <v>0</v>
      </c>
      <c r="JP113" s="16">
        <v>1</v>
      </c>
      <c r="JQ113" s="16">
        <v>0</v>
      </c>
      <c r="JR113" s="16">
        <v>0</v>
      </c>
      <c r="JS113" s="16">
        <v>0</v>
      </c>
      <c r="JT113" s="16">
        <v>0</v>
      </c>
      <c r="JU113" s="16">
        <v>1</v>
      </c>
      <c r="JV113" s="23">
        <v>0</v>
      </c>
    </row>
    <row r="114" spans="1:282" x14ac:dyDescent="0.25">
      <c r="A114" s="18" t="s">
        <v>161</v>
      </c>
      <c r="B114" s="7">
        <v>10</v>
      </c>
      <c r="C114" t="s">
        <v>56</v>
      </c>
      <c r="D114" s="13" t="s">
        <v>58</v>
      </c>
      <c r="E114">
        <v>0</v>
      </c>
      <c r="F114">
        <v>0</v>
      </c>
      <c r="G114">
        <v>0.10139433711649253</v>
      </c>
      <c r="H114">
        <v>1.1646723076508485</v>
      </c>
      <c r="I114">
        <v>0</v>
      </c>
      <c r="J114">
        <v>1.1745459768310922E-2</v>
      </c>
      <c r="K114">
        <v>0</v>
      </c>
      <c r="L114">
        <v>1.0226226841600496E-2</v>
      </c>
      <c r="M114">
        <v>0</v>
      </c>
      <c r="N114">
        <v>0</v>
      </c>
      <c r="O114">
        <v>1.1450431185532212E-2</v>
      </c>
      <c r="P114">
        <v>0.10644155358348451</v>
      </c>
      <c r="Q114">
        <v>0.62552920499109199</v>
      </c>
      <c r="R114">
        <v>2.0636442811531617</v>
      </c>
      <c r="S114">
        <v>1.9025965885001674</v>
      </c>
      <c r="T114">
        <v>6.2998140368103179</v>
      </c>
      <c r="U114">
        <v>4.5383069205256854</v>
      </c>
      <c r="V114">
        <v>14.776025679675348</v>
      </c>
      <c r="W114">
        <v>1.9266755383193614</v>
      </c>
      <c r="X114">
        <v>0.10334407483177641</v>
      </c>
      <c r="Y114">
        <v>1.589658738665119E-2</v>
      </c>
      <c r="Z114">
        <v>0</v>
      </c>
      <c r="AA114">
        <v>0</v>
      </c>
      <c r="AB114">
        <v>0</v>
      </c>
      <c r="AC114">
        <v>0.2803104891162449</v>
      </c>
      <c r="AD114">
        <v>1.1116550111680392</v>
      </c>
      <c r="AE114">
        <v>0.13397039919196441</v>
      </c>
      <c r="AF114">
        <v>0.24039303023140587</v>
      </c>
      <c r="AG114">
        <v>0</v>
      </c>
      <c r="AH114">
        <v>0</v>
      </c>
      <c r="AI114">
        <v>0.58470490264325192</v>
      </c>
      <c r="AJ114">
        <v>0.29650479933976215</v>
      </c>
      <c r="AK114">
        <v>6.2283960369724417E-2</v>
      </c>
      <c r="AL114">
        <v>0.12425287738436096</v>
      </c>
      <c r="AM114">
        <v>11.023089565565748</v>
      </c>
      <c r="AN114">
        <v>100</v>
      </c>
      <c r="AO114">
        <v>1.8694566792918113</v>
      </c>
      <c r="AP114">
        <v>0.41808546524024759</v>
      </c>
      <c r="AQ114">
        <v>0.63094364993383123</v>
      </c>
      <c r="AR114">
        <v>1.8581665964358522</v>
      </c>
      <c r="AS114">
        <v>0.35069633343388518</v>
      </c>
      <c r="AT114">
        <v>0.74535900816354661</v>
      </c>
      <c r="AU114">
        <v>0.45259891575173794</v>
      </c>
      <c r="AV114">
        <v>0.69251806284318063</v>
      </c>
      <c r="AW114">
        <v>0.37743855760057748</v>
      </c>
      <c r="AX114">
        <v>0.96023027983207276</v>
      </c>
      <c r="AY114">
        <v>8.5303924307280607E-2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0.55404191552595794</v>
      </c>
      <c r="BF114">
        <v>1.420200067442571</v>
      </c>
      <c r="BG114">
        <v>0.18233521600322505</v>
      </c>
      <c r="BH114">
        <v>0.11492429828965096</v>
      </c>
      <c r="BI114">
        <v>0.14689768487618868</v>
      </c>
      <c r="BJ114">
        <v>4.1049278838080988E-2</v>
      </c>
      <c r="BK114">
        <v>0.24463393678893902</v>
      </c>
      <c r="BL114">
        <v>0.56946981171096944</v>
      </c>
      <c r="BM114">
        <v>0</v>
      </c>
      <c r="BN114">
        <v>0</v>
      </c>
      <c r="BO114">
        <v>0.73759676783071471</v>
      </c>
      <c r="BP114">
        <v>3.4473524200585963</v>
      </c>
      <c r="BQ114">
        <v>0.78122147436445144</v>
      </c>
      <c r="BR114">
        <v>1.8301155393436928</v>
      </c>
      <c r="BS114">
        <v>0.4705750094150058</v>
      </c>
      <c r="BT114">
        <v>0.93737575835873321</v>
      </c>
      <c r="BU114">
        <v>0</v>
      </c>
      <c r="BV114">
        <v>0</v>
      </c>
      <c r="BW114">
        <v>2.3769159874165321E-3</v>
      </c>
      <c r="BX114">
        <v>4.2125296479801226E-2</v>
      </c>
      <c r="BY114">
        <v>4.0966522784918191E-2</v>
      </c>
      <c r="BZ114">
        <v>6.8252034670102227E-2</v>
      </c>
      <c r="CA114">
        <v>0</v>
      </c>
      <c r="CB114">
        <v>0</v>
      </c>
      <c r="CC114">
        <v>1.9352289734586102E-3</v>
      </c>
      <c r="CD114">
        <v>7.7527358660163734E-2</v>
      </c>
      <c r="CE114">
        <v>0.11889128572450336</v>
      </c>
      <c r="CF114">
        <v>0.55992048718031306</v>
      </c>
      <c r="CG114">
        <v>7.6939908070139689</v>
      </c>
      <c r="CH114">
        <v>24.905757126807753</v>
      </c>
      <c r="CI114">
        <v>1.4979061740880499</v>
      </c>
      <c r="CJ114">
        <v>0.19792161201857689</v>
      </c>
      <c r="CK114">
        <v>0</v>
      </c>
      <c r="CL114">
        <v>0</v>
      </c>
      <c r="CM114">
        <v>0</v>
      </c>
      <c r="CN114">
        <v>3.5149981275397188E-2</v>
      </c>
      <c r="CO114">
        <v>0</v>
      </c>
      <c r="CP114">
        <v>4.508275732362698E-2</v>
      </c>
      <c r="CQ114">
        <v>0</v>
      </c>
      <c r="CR114">
        <v>0</v>
      </c>
      <c r="CS114">
        <v>3.8799650666904245E-2</v>
      </c>
      <c r="CT114">
        <v>0.23689298300954739</v>
      </c>
      <c r="CU114">
        <v>0.22014713827572191</v>
      </c>
      <c r="CV114">
        <v>0.32230645286726511</v>
      </c>
      <c r="CW114">
        <v>0.30093167219492239</v>
      </c>
      <c r="CX114">
        <v>0.56874670128663829</v>
      </c>
      <c r="CY114">
        <v>8.6072911648754022</v>
      </c>
      <c r="CZ114">
        <v>37.110731895370797</v>
      </c>
      <c r="DA114">
        <v>2.6124960565007171</v>
      </c>
      <c r="DB114">
        <v>0.42915644220235882</v>
      </c>
      <c r="DC114">
        <v>0</v>
      </c>
      <c r="DD114">
        <v>0</v>
      </c>
      <c r="DE114">
        <v>5.6086036439599397E-2</v>
      </c>
      <c r="DF114">
        <v>0.24462144037054076</v>
      </c>
      <c r="DG114">
        <v>7.1815870811630211E-2</v>
      </c>
      <c r="DH114">
        <v>0.11445412326302111</v>
      </c>
      <c r="DI114">
        <v>1.0258068232578453E-2</v>
      </c>
      <c r="DJ114">
        <v>0.18701872049817306</v>
      </c>
      <c r="DK114">
        <v>0</v>
      </c>
      <c r="DL114">
        <v>0</v>
      </c>
      <c r="DM114">
        <v>0</v>
      </c>
      <c r="DN114">
        <v>2.9609143930700525E-2</v>
      </c>
      <c r="DO114">
        <v>2.5041237301046362E-2</v>
      </c>
      <c r="DP114">
        <v>5.8544605009971946E-2</v>
      </c>
      <c r="DQ114">
        <v>4.4277328356879107E-2</v>
      </c>
      <c r="DR114">
        <v>0.11710709564262774</v>
      </c>
      <c r="DS114">
        <v>0</v>
      </c>
      <c r="DT114">
        <v>0</v>
      </c>
      <c r="DU114">
        <v>0</v>
      </c>
      <c r="DV114">
        <v>4.7775421338944461E-2</v>
      </c>
      <c r="DW114">
        <v>0.42481152524651489</v>
      </c>
      <c r="DX114">
        <v>1.4473886195852486</v>
      </c>
      <c r="DY114">
        <v>0.13975064059995934</v>
      </c>
      <c r="DZ114">
        <v>5.67234467979571E-2</v>
      </c>
      <c r="EA114">
        <v>0</v>
      </c>
      <c r="EB114">
        <v>0</v>
      </c>
      <c r="EC114">
        <v>0</v>
      </c>
      <c r="ED114">
        <v>0.13182763569553735</v>
      </c>
      <c r="EE114">
        <v>0.21496952028583891</v>
      </c>
      <c r="EF114">
        <v>0.48161882817261237</v>
      </c>
      <c r="EG114">
        <v>8.3381607023870444E-2</v>
      </c>
      <c r="EH114">
        <v>7.7490888392463361E-2</v>
      </c>
      <c r="EI114">
        <v>7.443686535145393E-3</v>
      </c>
      <c r="EJ114">
        <v>0</v>
      </c>
      <c r="EK114">
        <v>0</v>
      </c>
      <c r="EL114">
        <v>4.6763949709881195E-2</v>
      </c>
      <c r="EM114">
        <v>1.3791750906731166E-2</v>
      </c>
      <c r="EN114">
        <v>4.4769759095730145E-2</v>
      </c>
      <c r="EO114">
        <v>3.5337826346683671E-2</v>
      </c>
      <c r="EP114">
        <v>5.3811467508056744E-2</v>
      </c>
      <c r="EQ114">
        <v>1.4438558961683376E-2</v>
      </c>
      <c r="ER114">
        <v>1.8168850384395911E-2</v>
      </c>
      <c r="ES114">
        <v>6.9149681908245719E-2</v>
      </c>
      <c r="ET114">
        <v>0.1658369371986872</v>
      </c>
      <c r="EU114">
        <v>0.12433670839563379</v>
      </c>
      <c r="EV114">
        <v>0.19955671976796091</v>
      </c>
      <c r="EW114">
        <v>6.3640557542057233E-2</v>
      </c>
      <c r="EX114">
        <v>9.1059879428394302E-2</v>
      </c>
      <c r="EY114">
        <v>1.8747189184525021E-2</v>
      </c>
      <c r="EZ114">
        <v>3.087095090487851E-2</v>
      </c>
      <c r="FA114">
        <v>8.7424178582159954E-3</v>
      </c>
      <c r="FB114">
        <v>1.183352168528359E-2</v>
      </c>
      <c r="FC114">
        <v>2.7629258728869285E-2</v>
      </c>
      <c r="FD114">
        <v>4.4134482868162073E-2</v>
      </c>
      <c r="FE114">
        <v>1.8260971506109246E-2</v>
      </c>
      <c r="FF114">
        <v>2.633545432629571E-2</v>
      </c>
      <c r="FG114">
        <v>1.5980029895131705E-2</v>
      </c>
      <c r="FH114">
        <v>2.911885069367252E-2</v>
      </c>
      <c r="FI114">
        <v>7.4704749204067894E-3</v>
      </c>
      <c r="FJ114">
        <v>1.9709817159800705E-2</v>
      </c>
      <c r="FK114">
        <v>1.2283109663354412E-2</v>
      </c>
      <c r="FL114">
        <v>2.4439227880071562E-2</v>
      </c>
      <c r="FM114">
        <v>0.27838254847502014</v>
      </c>
      <c r="FN114">
        <v>0.52268368642272622</v>
      </c>
      <c r="FO114">
        <v>0.10954550939269249</v>
      </c>
      <c r="FP114">
        <v>7.2801596062099821E-2</v>
      </c>
      <c r="FQ114">
        <v>9.3432926367447711E-2</v>
      </c>
      <c r="FR114">
        <v>2.0154345581380125E-2</v>
      </c>
      <c r="FS114">
        <v>6.5236154772090535E-3</v>
      </c>
      <c r="FT114">
        <v>5.2239846341974568E-3</v>
      </c>
      <c r="FU114">
        <v>0.13599329580731309</v>
      </c>
      <c r="FV114">
        <v>0.32961854480512925</v>
      </c>
      <c r="FW114">
        <v>0.14333846675294776</v>
      </c>
      <c r="FX114">
        <v>0.10607346176099942</v>
      </c>
      <c r="FY114">
        <v>2.7696143246608632E-2</v>
      </c>
      <c r="FZ114">
        <v>3.6786960439713967E-2</v>
      </c>
      <c r="GA114">
        <v>8.5734517584340041E-3</v>
      </c>
      <c r="GB114">
        <v>1.4939928121210854E-2</v>
      </c>
      <c r="GC114">
        <v>5.6749326321544682E-3</v>
      </c>
      <c r="GD114">
        <v>6.242772860458456E-3</v>
      </c>
      <c r="GE114">
        <v>8.7442717448106277E-3</v>
      </c>
      <c r="GF114">
        <v>3.3281379166608505E-2</v>
      </c>
      <c r="GG114">
        <v>3.8405260725530257E-2</v>
      </c>
      <c r="GH114">
        <v>8.8533210447809662E-3</v>
      </c>
      <c r="GI114">
        <v>1.0453504596241652E-2</v>
      </c>
      <c r="GJ114">
        <v>2.6251567104307434E-2</v>
      </c>
      <c r="GK114">
        <v>1.2041856521163923E-2</v>
      </c>
      <c r="GL114">
        <v>2.3185161883489559E-2</v>
      </c>
      <c r="GM114">
        <v>9.6881945333405408E-3</v>
      </c>
      <c r="GN114">
        <v>0.10863771906484014</v>
      </c>
      <c r="GO114">
        <v>0.29634312004672309</v>
      </c>
      <c r="GP114">
        <v>0.17889711146441781</v>
      </c>
      <c r="GQ114">
        <v>4.1513165936718596E-2</v>
      </c>
      <c r="GR114">
        <v>1.4409622869576104E-2</v>
      </c>
      <c r="GS114">
        <v>5.0167047028498645E-3</v>
      </c>
      <c r="GT114">
        <v>2.8954685531552928E-3</v>
      </c>
      <c r="GU114">
        <v>3.805940037817888E-3</v>
      </c>
      <c r="GV114">
        <v>3.4446533328452117E-3</v>
      </c>
      <c r="GW114">
        <v>8.5481222989581031E-3</v>
      </c>
      <c r="GX114">
        <v>1.9474077745541284E-2</v>
      </c>
      <c r="GY114">
        <v>2.5910274979514144E-2</v>
      </c>
      <c r="GZ114">
        <v>4.9458514573450955E-2</v>
      </c>
      <c r="HA114">
        <v>1.4546178608031458E-2</v>
      </c>
      <c r="HB114">
        <v>4.0508633229267253E-2</v>
      </c>
      <c r="HC114">
        <v>1.0281498128358187E-2</v>
      </c>
      <c r="HD114">
        <v>2.4319565842938196E-2</v>
      </c>
      <c r="HE114">
        <v>1.2490709864847823E-2</v>
      </c>
      <c r="HF114">
        <v>2.1799122018812293E-2</v>
      </c>
      <c r="HG114">
        <v>1.0010563068547869E-2</v>
      </c>
      <c r="HH114">
        <v>1.2288385157135671E-2</v>
      </c>
      <c r="HI114">
        <v>4.8184197013440297E-3</v>
      </c>
      <c r="HJ114">
        <v>1.9024677224811332E-3</v>
      </c>
      <c r="HK114">
        <v>5.9664448410686362E-3</v>
      </c>
      <c r="HL114">
        <v>6.7508004248206096E-3</v>
      </c>
      <c r="HM114">
        <v>7.6555363994738543E-3</v>
      </c>
      <c r="HN114">
        <v>1.3689467776682472E-2</v>
      </c>
      <c r="HO114">
        <v>5.1830119508862156E-3</v>
      </c>
      <c r="HP114">
        <v>1.6380783381155967E-2</v>
      </c>
      <c r="HQ114">
        <v>0.12953673813800168</v>
      </c>
      <c r="HR114">
        <v>0.27169914882560497</v>
      </c>
      <c r="HS114">
        <v>4.3280470965075035E-2</v>
      </c>
      <c r="HT114">
        <v>2.1456216963131155E-2</v>
      </c>
      <c r="HU114">
        <v>3.9622531287489948E-3</v>
      </c>
      <c r="HV114">
        <v>1.2751360562621831E-3</v>
      </c>
      <c r="HW114">
        <v>0</v>
      </c>
      <c r="HX114">
        <v>0</v>
      </c>
      <c r="HY114">
        <v>3.4440616271278579E-5</v>
      </c>
      <c r="HZ114">
        <v>1.1211889612875742E-2</v>
      </c>
      <c r="IA114">
        <v>5.4289427128690311E-3</v>
      </c>
      <c r="IB114">
        <v>3.8397628843285007E-3</v>
      </c>
      <c r="IC114">
        <v>1.3567211854231081E-2</v>
      </c>
      <c r="ID114">
        <v>2.6618784546157126E-3</v>
      </c>
      <c r="IE114">
        <v>3.1338407181983339E-3</v>
      </c>
      <c r="IF114">
        <v>1.381886585657097E-2</v>
      </c>
      <c r="IG114">
        <v>3.2410210072546033E-2</v>
      </c>
      <c r="IH114">
        <v>9.1229567971939832E-2</v>
      </c>
      <c r="II114">
        <v>4.5237032554338689E-2</v>
      </c>
      <c r="IJ114">
        <v>5.2897540985484465E-2</v>
      </c>
      <c r="IK114">
        <v>1.4490601410524825E-2</v>
      </c>
      <c r="IL114">
        <v>0</v>
      </c>
      <c r="IM114">
        <v>0</v>
      </c>
      <c r="IN114">
        <v>3.5665353691624E-4</v>
      </c>
      <c r="IO114">
        <v>1.4709934292054601E-3</v>
      </c>
      <c r="IP114">
        <v>3.054886559025756E-3</v>
      </c>
      <c r="IQ114">
        <v>1.2750623727146606E-3</v>
      </c>
      <c r="IR114">
        <v>1.5012975700810073E-3</v>
      </c>
      <c r="IS114">
        <v>6.5924065325251918E-3</v>
      </c>
      <c r="IT114">
        <v>1.434513324913201E-2</v>
      </c>
      <c r="IU114">
        <v>2.4522517459381081E-3</v>
      </c>
      <c r="IV114">
        <v>2.4999603815074882E-3</v>
      </c>
      <c r="IW114">
        <v>1.6620037492092886E-3</v>
      </c>
      <c r="IX114">
        <v>9.1395877690382435E-4</v>
      </c>
      <c r="IY114">
        <v>0</v>
      </c>
      <c r="IZ114">
        <v>0</v>
      </c>
      <c r="JA114">
        <v>0</v>
      </c>
      <c r="JB114">
        <v>6.3036792938126578E-3</v>
      </c>
      <c r="JC114">
        <v>2.1501777626890223E-3</v>
      </c>
      <c r="JD114">
        <v>1.6913706034642597E-4</v>
      </c>
      <c r="JE114">
        <v>0</v>
      </c>
      <c r="JF114">
        <v>0</v>
      </c>
      <c r="JG114">
        <v>8.3697871696379329E-4</v>
      </c>
      <c r="JH114">
        <v>2.7004413909042977E-3</v>
      </c>
      <c r="JI114">
        <v>0</v>
      </c>
      <c r="JJ114">
        <v>0</v>
      </c>
      <c r="JK114">
        <v>9.2740608577408616E-4</v>
      </c>
      <c r="JL114">
        <v>1.1667120044533297E-2</v>
      </c>
      <c r="JM114">
        <v>3.5470056940347106E-3</v>
      </c>
      <c r="JN114">
        <v>0</v>
      </c>
      <c r="JO114" s="7">
        <v>0</v>
      </c>
      <c r="JP114">
        <v>1</v>
      </c>
      <c r="JQ114">
        <v>0</v>
      </c>
      <c r="JR114">
        <v>0</v>
      </c>
      <c r="JS114">
        <v>0</v>
      </c>
      <c r="JT114">
        <v>0</v>
      </c>
      <c r="JU114">
        <v>1</v>
      </c>
      <c r="JV114" s="4">
        <v>0</v>
      </c>
    </row>
    <row r="115" spans="1:282" x14ac:dyDescent="0.25">
      <c r="A115" s="18" t="s">
        <v>162</v>
      </c>
      <c r="B115" s="7">
        <v>10</v>
      </c>
      <c r="C115" t="s">
        <v>56</v>
      </c>
      <c r="D115" s="13" t="s">
        <v>58</v>
      </c>
      <c r="E115">
        <v>0</v>
      </c>
      <c r="F115">
        <v>0</v>
      </c>
      <c r="G115">
        <v>0.14900906318160553</v>
      </c>
      <c r="H115">
        <v>1.1818046318354056</v>
      </c>
      <c r="I115">
        <v>0</v>
      </c>
      <c r="J115">
        <v>4.0089583058111654E-3</v>
      </c>
      <c r="K115">
        <v>3.6750190050458101E-4</v>
      </c>
      <c r="L115">
        <v>8.2977395936825356E-3</v>
      </c>
      <c r="M115">
        <v>0</v>
      </c>
      <c r="N115">
        <v>0</v>
      </c>
      <c r="O115">
        <v>2.589033406878689E-2</v>
      </c>
      <c r="P115">
        <v>0.2439176476787018</v>
      </c>
      <c r="Q115">
        <v>0.8422103694176698</v>
      </c>
      <c r="R115">
        <v>1.7279234806780543</v>
      </c>
      <c r="S115">
        <v>2.358183868305606</v>
      </c>
      <c r="T115">
        <v>7.629746037954817</v>
      </c>
      <c r="U115">
        <v>7.5088209603870029</v>
      </c>
      <c r="V115">
        <v>13.982698158336033</v>
      </c>
      <c r="W115">
        <v>1.7024621664409108</v>
      </c>
      <c r="X115">
        <v>8.6907180074117518E-2</v>
      </c>
      <c r="Y115">
        <v>1.9526402293487059E-2</v>
      </c>
      <c r="Z115">
        <v>0</v>
      </c>
      <c r="AA115">
        <v>0</v>
      </c>
      <c r="AB115">
        <v>0</v>
      </c>
      <c r="AC115">
        <v>0.45990444304912537</v>
      </c>
      <c r="AD115">
        <v>1.5867397649916497</v>
      </c>
      <c r="AE115">
        <v>0.17863396012560309</v>
      </c>
      <c r="AF115">
        <v>0.27066893770583239</v>
      </c>
      <c r="AG115">
        <v>0</v>
      </c>
      <c r="AH115">
        <v>0</v>
      </c>
      <c r="AI115">
        <v>0.52960902588113434</v>
      </c>
      <c r="AJ115">
        <v>0.14987625242662395</v>
      </c>
      <c r="AK115">
        <v>6.3164501444135351E-2</v>
      </c>
      <c r="AL115">
        <v>0.20898746920918856</v>
      </c>
      <c r="AM115">
        <v>15.762476650948441</v>
      </c>
      <c r="AN115">
        <v>100</v>
      </c>
      <c r="AO115">
        <v>2.1372306641047514</v>
      </c>
      <c r="AP115">
        <v>0.46822425643756976</v>
      </c>
      <c r="AQ115">
        <v>0.81520728246700569</v>
      </c>
      <c r="AR115">
        <v>2.2925463412448575</v>
      </c>
      <c r="AS115">
        <v>0.36535623574314002</v>
      </c>
      <c r="AT115">
        <v>0.72797325719016415</v>
      </c>
      <c r="AU115">
        <v>0.40437604327565008</v>
      </c>
      <c r="AV115">
        <v>0.6890224054923979</v>
      </c>
      <c r="AW115">
        <v>0.42187313281338934</v>
      </c>
      <c r="AX115">
        <v>1.0883342611413545</v>
      </c>
      <c r="AY115">
        <v>5.3695431834998301E-2</v>
      </c>
      <c r="AZ115">
        <v>0</v>
      </c>
      <c r="BA115">
        <v>0</v>
      </c>
      <c r="BB115">
        <v>0</v>
      </c>
      <c r="BC115">
        <v>1.4840039426209789E-2</v>
      </c>
      <c r="BD115">
        <v>0</v>
      </c>
      <c r="BE115">
        <v>0.70304922443229589</v>
      </c>
      <c r="BF115">
        <v>1.7574752219179492</v>
      </c>
      <c r="BG115">
        <v>0.17834959187815624</v>
      </c>
      <c r="BH115">
        <v>6.1688940503202075E-2</v>
      </c>
      <c r="BI115">
        <v>0.12129493351445507</v>
      </c>
      <c r="BJ115">
        <v>4.2709274430769141E-2</v>
      </c>
      <c r="BK115">
        <v>0.25333364573311118</v>
      </c>
      <c r="BL115">
        <v>0.59184694547038108</v>
      </c>
      <c r="BM115">
        <v>0</v>
      </c>
      <c r="BN115">
        <v>0</v>
      </c>
      <c r="BO115">
        <v>0.98696698116854054</v>
      </c>
      <c r="BP115">
        <v>4.0611533067915255</v>
      </c>
      <c r="BQ115">
        <v>0.93948835281803555</v>
      </c>
      <c r="BR115">
        <v>1.9669476090911715</v>
      </c>
      <c r="BS115">
        <v>0.59585621576044112</v>
      </c>
      <c r="BT115">
        <v>1.2395726357858905</v>
      </c>
      <c r="BU115">
        <v>1.5880036481994816E-2</v>
      </c>
      <c r="BV115">
        <v>0</v>
      </c>
      <c r="BW115">
        <v>8.1717368829696945E-3</v>
      </c>
      <c r="BX115">
        <v>5.2269505983355377E-2</v>
      </c>
      <c r="BY115">
        <v>4.085258734715902E-2</v>
      </c>
      <c r="BZ115">
        <v>5.0215294565095152E-2</v>
      </c>
      <c r="CA115">
        <v>0</v>
      </c>
      <c r="CB115">
        <v>0</v>
      </c>
      <c r="CC115">
        <v>0</v>
      </c>
      <c r="CD115">
        <v>5.8258284577253114E-2</v>
      </c>
      <c r="CE115">
        <v>0.10104171257150625</v>
      </c>
      <c r="CF115">
        <v>0.5362950105558203</v>
      </c>
      <c r="CG115">
        <v>7.5996480716696606</v>
      </c>
      <c r="CH115">
        <v>23.566759162186933</v>
      </c>
      <c r="CI115">
        <v>1.3970072493415167</v>
      </c>
      <c r="CJ115">
        <v>0.17708920592172533</v>
      </c>
      <c r="CK115">
        <v>0</v>
      </c>
      <c r="CL115">
        <v>0</v>
      </c>
      <c r="CM115">
        <v>3.0520201699072618E-3</v>
      </c>
      <c r="CN115">
        <v>5.3104314113898522E-2</v>
      </c>
      <c r="CO115">
        <v>7.9182181927746498E-3</v>
      </c>
      <c r="CP115">
        <v>6.5595979999478915E-2</v>
      </c>
      <c r="CQ115">
        <v>0</v>
      </c>
      <c r="CR115">
        <v>7.09659847004886E-3</v>
      </c>
      <c r="CS115">
        <v>3.0372898615794404E-2</v>
      </c>
      <c r="CT115">
        <v>0.1903883784187359</v>
      </c>
      <c r="CU115">
        <v>0.19475717673778542</v>
      </c>
      <c r="CV115">
        <v>0.28662195860943745</v>
      </c>
      <c r="CW115">
        <v>0.24539085942939512</v>
      </c>
      <c r="CX115">
        <v>0.49606369583053517</v>
      </c>
      <c r="CY115">
        <v>7.9611102296907195</v>
      </c>
      <c r="CZ115">
        <v>32.76384948026822</v>
      </c>
      <c r="DA115">
        <v>2.3210820118424937</v>
      </c>
      <c r="DB115">
        <v>0.38660989979467358</v>
      </c>
      <c r="DC115">
        <v>0</v>
      </c>
      <c r="DD115">
        <v>0</v>
      </c>
      <c r="DE115">
        <v>8.229431996103137E-2</v>
      </c>
      <c r="DF115">
        <v>0.32465488333004655</v>
      </c>
      <c r="DG115">
        <v>8.751718256931143E-2</v>
      </c>
      <c r="DH115">
        <v>0.10293990924369463</v>
      </c>
      <c r="DI115">
        <v>6.1685575447231945E-2</v>
      </c>
      <c r="DJ115">
        <v>0.28860647420307423</v>
      </c>
      <c r="DK115">
        <v>0</v>
      </c>
      <c r="DL115">
        <v>0</v>
      </c>
      <c r="DM115">
        <v>0</v>
      </c>
      <c r="DN115">
        <v>9.6937252418796954E-3</v>
      </c>
      <c r="DO115">
        <v>1.9707113567104306E-2</v>
      </c>
      <c r="DP115">
        <v>4.2694705033001483E-2</v>
      </c>
      <c r="DQ115">
        <v>5.4555192359089795E-2</v>
      </c>
      <c r="DR115">
        <v>0.12283653731798509</v>
      </c>
      <c r="DS115">
        <v>0</v>
      </c>
      <c r="DT115">
        <v>0</v>
      </c>
      <c r="DU115">
        <v>0</v>
      </c>
      <c r="DV115">
        <v>2.8016525489858345E-2</v>
      </c>
      <c r="DW115">
        <v>0.41237497408266788</v>
      </c>
      <c r="DX115">
        <v>1.3375292835589998</v>
      </c>
      <c r="DY115">
        <v>0.11902038765797875</v>
      </c>
      <c r="DZ115">
        <v>4.9048798238375158E-2</v>
      </c>
      <c r="EA115">
        <v>0</v>
      </c>
      <c r="EB115">
        <v>0</v>
      </c>
      <c r="EC115">
        <v>0</v>
      </c>
      <c r="ED115">
        <v>6.9772702305455014E-2</v>
      </c>
      <c r="EE115">
        <v>0.13323882207531496</v>
      </c>
      <c r="EF115">
        <v>0.30261194875203562</v>
      </c>
      <c r="EG115">
        <v>5.9960566970578534E-2</v>
      </c>
      <c r="EH115">
        <v>6.0958408742951928E-2</v>
      </c>
      <c r="EI115">
        <v>1.8580079592986508E-3</v>
      </c>
      <c r="EJ115">
        <v>0</v>
      </c>
      <c r="EK115">
        <v>0</v>
      </c>
      <c r="EL115">
        <v>3.21619145272415E-2</v>
      </c>
      <c r="EM115">
        <v>5.852458191967504E-3</v>
      </c>
      <c r="EN115">
        <v>1.866937134408991E-2</v>
      </c>
      <c r="EO115">
        <v>2.8939735482244978E-2</v>
      </c>
      <c r="EP115">
        <v>4.601712273933159E-2</v>
      </c>
      <c r="EQ115">
        <v>1.0711759041515515E-2</v>
      </c>
      <c r="ER115">
        <v>1.864544063132148E-2</v>
      </c>
      <c r="ES115">
        <v>6.8260636771441091E-2</v>
      </c>
      <c r="ET115">
        <v>0.16490081163167561</v>
      </c>
      <c r="EU115">
        <v>0.10608777862107685</v>
      </c>
      <c r="EV115">
        <v>0.18010721518763828</v>
      </c>
      <c r="EW115">
        <v>3.6571168004485212E-2</v>
      </c>
      <c r="EX115">
        <v>5.6175772624988352E-2</v>
      </c>
      <c r="EY115">
        <v>1.6324811776906041E-2</v>
      </c>
      <c r="EZ115">
        <v>2.8611231893634889E-2</v>
      </c>
      <c r="FA115">
        <v>4.2626730270618318E-3</v>
      </c>
      <c r="FB115">
        <v>8.4633662615057909E-3</v>
      </c>
      <c r="FC115">
        <v>1.2518952324471285E-2</v>
      </c>
      <c r="FD115">
        <v>1.8707150852144239E-2</v>
      </c>
      <c r="FE115">
        <v>1.2181389436192147E-2</v>
      </c>
      <c r="FF115">
        <v>2.055168364240556E-2</v>
      </c>
      <c r="FG115">
        <v>1.1937765199754971E-2</v>
      </c>
      <c r="FH115">
        <v>1.9863876052204122E-2</v>
      </c>
      <c r="FI115">
        <v>7.2135492976891247E-3</v>
      </c>
      <c r="FJ115">
        <v>1.7636323008556228E-2</v>
      </c>
      <c r="FK115">
        <v>1.0290121728772365E-2</v>
      </c>
      <c r="FL115">
        <v>1.5304889880222562E-2</v>
      </c>
      <c r="FM115">
        <v>0.23971145932077143</v>
      </c>
      <c r="FN115">
        <v>0.44590174038291758</v>
      </c>
      <c r="FO115">
        <v>7.5560959247153531E-2</v>
      </c>
      <c r="FP115">
        <v>3.9661138191160565E-2</v>
      </c>
      <c r="FQ115">
        <v>6.0878683958689846E-2</v>
      </c>
      <c r="FR115">
        <v>1.5538334516650928E-2</v>
      </c>
      <c r="FS115">
        <v>3.5438333706869305E-3</v>
      </c>
      <c r="FT115">
        <v>6.0695613061857723E-3</v>
      </c>
      <c r="FU115">
        <v>6.2627385762873883E-2</v>
      </c>
      <c r="FV115">
        <v>0.15769347792394373</v>
      </c>
      <c r="FW115">
        <v>0.11189104171036285</v>
      </c>
      <c r="FX115">
        <v>8.922962092540529E-2</v>
      </c>
      <c r="FY115">
        <v>2.1561423696658037E-2</v>
      </c>
      <c r="FZ115">
        <v>2.7468670480120985E-2</v>
      </c>
      <c r="GA115">
        <v>7.9932501305795788E-3</v>
      </c>
      <c r="GB115">
        <v>1.4440603150140481E-2</v>
      </c>
      <c r="GC115">
        <v>3.6137661078874304E-3</v>
      </c>
      <c r="GD115">
        <v>3.1103720150986664E-3</v>
      </c>
      <c r="GE115">
        <v>3.4889039996074101E-3</v>
      </c>
      <c r="GF115">
        <v>2.5259960880974999E-2</v>
      </c>
      <c r="GG115">
        <v>2.5970531633308289E-2</v>
      </c>
      <c r="GH115">
        <v>4.7684071344923293E-3</v>
      </c>
      <c r="GI115">
        <v>9.8719595361496104E-3</v>
      </c>
      <c r="GJ115">
        <v>2.1858368618585138E-2</v>
      </c>
      <c r="GK115">
        <v>9.9925343325862441E-3</v>
      </c>
      <c r="GL115">
        <v>2.3061959691487475E-2</v>
      </c>
      <c r="GM115">
        <v>7.7574318544351489E-3</v>
      </c>
      <c r="GN115">
        <v>8.2748854430313601E-2</v>
      </c>
      <c r="GO115">
        <v>0.24279051160161599</v>
      </c>
      <c r="GP115">
        <v>0.1496297820457935</v>
      </c>
      <c r="GQ115">
        <v>3.5100538298486528E-2</v>
      </c>
      <c r="GR115">
        <v>1.0667212338574542E-2</v>
      </c>
      <c r="GS115">
        <v>2.8333042069520523E-3</v>
      </c>
      <c r="GT115">
        <v>1.5936402337515896E-3</v>
      </c>
      <c r="GU115">
        <v>2.9223162483643806E-3</v>
      </c>
      <c r="GV115">
        <v>2.6201241438449305E-3</v>
      </c>
      <c r="GW115">
        <v>4.3810022019477868E-3</v>
      </c>
      <c r="GX115">
        <v>1.0659144263528039E-2</v>
      </c>
      <c r="GY115">
        <v>2.0317751661120161E-2</v>
      </c>
      <c r="GZ115">
        <v>4.1205230729786713E-2</v>
      </c>
      <c r="HA115">
        <v>1.2603618314071103E-2</v>
      </c>
      <c r="HB115">
        <v>3.0820805441803111E-2</v>
      </c>
      <c r="HC115">
        <v>9.5848040633875822E-3</v>
      </c>
      <c r="HD115">
        <v>1.9946583801405231E-2</v>
      </c>
      <c r="HE115">
        <v>7.8613910667978872E-3</v>
      </c>
      <c r="HF115">
        <v>7.5415875000300224E-3</v>
      </c>
      <c r="HG115">
        <v>6.6619283047572603E-3</v>
      </c>
      <c r="HH115">
        <v>9.1237994261956744E-3</v>
      </c>
      <c r="HI115">
        <v>1.820710304956904E-3</v>
      </c>
      <c r="HJ115">
        <v>0</v>
      </c>
      <c r="HK115">
        <v>3.2640876666916981E-3</v>
      </c>
      <c r="HL115">
        <v>5.4742248846703203E-3</v>
      </c>
      <c r="HM115">
        <v>5.9845051792082396E-3</v>
      </c>
      <c r="HN115">
        <v>1.2636073434382689E-2</v>
      </c>
      <c r="HO115">
        <v>2.1145752262360191E-3</v>
      </c>
      <c r="HP115">
        <v>1.1896104103535426E-2</v>
      </c>
      <c r="HQ115">
        <v>0.1075441414920154</v>
      </c>
      <c r="HR115">
        <v>0.22455116399716993</v>
      </c>
      <c r="HS115">
        <v>3.221209037756808E-2</v>
      </c>
      <c r="HT115">
        <v>1.5699029299976935E-2</v>
      </c>
      <c r="HU115">
        <v>2.2224918330745773E-3</v>
      </c>
      <c r="HV115">
        <v>1.0355447198879565E-3</v>
      </c>
      <c r="HW115">
        <v>0</v>
      </c>
      <c r="HX115">
        <v>0</v>
      </c>
      <c r="HY115">
        <v>0</v>
      </c>
      <c r="HZ115">
        <v>5.8616666481815134E-3</v>
      </c>
      <c r="IA115">
        <v>3.0035535899514852E-3</v>
      </c>
      <c r="IB115">
        <v>3.2072045593336774E-3</v>
      </c>
      <c r="IC115">
        <v>8.9202826039780723E-3</v>
      </c>
      <c r="ID115">
        <v>1.1358898653597922E-3</v>
      </c>
      <c r="IE115">
        <v>4.1339996819022796E-3</v>
      </c>
      <c r="IF115">
        <v>1.4391505160811946E-2</v>
      </c>
      <c r="IG115">
        <v>2.6040145262083821E-2</v>
      </c>
      <c r="IH115">
        <v>7.0914120262064936E-2</v>
      </c>
      <c r="II115">
        <v>3.3125657861844293E-2</v>
      </c>
      <c r="IJ115">
        <v>3.7842670380496081E-2</v>
      </c>
      <c r="IK115">
        <v>9.7135536126218801E-3</v>
      </c>
      <c r="IL115">
        <v>0</v>
      </c>
      <c r="IM115">
        <v>0</v>
      </c>
      <c r="IN115">
        <v>2.8358601744525916E-3</v>
      </c>
      <c r="IO115">
        <v>8.2397552016496786E-4</v>
      </c>
      <c r="IP115">
        <v>2.0415541549320183E-3</v>
      </c>
      <c r="IQ115">
        <v>3.778230782377475E-4</v>
      </c>
      <c r="IR115">
        <v>3.9989434999896289E-4</v>
      </c>
      <c r="IS115">
        <v>4.2347333506816348E-3</v>
      </c>
      <c r="IT115">
        <v>1.266950455713812E-2</v>
      </c>
      <c r="IU115">
        <v>1.3976424739638244E-5</v>
      </c>
      <c r="IV115">
        <v>6.2594191629798776E-4</v>
      </c>
      <c r="IW115">
        <v>0</v>
      </c>
      <c r="IX115">
        <v>1.0978645742545231E-3</v>
      </c>
      <c r="IY115">
        <v>0</v>
      </c>
      <c r="IZ115">
        <v>0</v>
      </c>
      <c r="JA115">
        <v>0</v>
      </c>
      <c r="JB115">
        <v>2.7548561478217596E-3</v>
      </c>
      <c r="JC115">
        <v>1.0263868591615642E-3</v>
      </c>
      <c r="JD115">
        <v>0</v>
      </c>
      <c r="JE115">
        <v>0</v>
      </c>
      <c r="JF115">
        <v>0</v>
      </c>
      <c r="JG115">
        <v>0</v>
      </c>
      <c r="JH115">
        <v>1.5135018307876485E-3</v>
      </c>
      <c r="JI115">
        <v>0</v>
      </c>
      <c r="JJ115">
        <v>0</v>
      </c>
      <c r="JK115">
        <v>1.2193360310382506E-3</v>
      </c>
      <c r="JL115">
        <v>9.0643625736279518E-3</v>
      </c>
      <c r="JM115">
        <v>0</v>
      </c>
      <c r="JN115">
        <v>0</v>
      </c>
      <c r="JO115" s="7">
        <v>0</v>
      </c>
      <c r="JP115">
        <v>1</v>
      </c>
      <c r="JQ115">
        <v>0</v>
      </c>
      <c r="JR115">
        <v>0</v>
      </c>
      <c r="JS115">
        <v>0</v>
      </c>
      <c r="JT115">
        <v>0</v>
      </c>
      <c r="JU115">
        <v>1</v>
      </c>
      <c r="JV115" s="4">
        <v>0</v>
      </c>
    </row>
    <row r="116" spans="1:282" x14ac:dyDescent="0.25">
      <c r="A116" s="18" t="s">
        <v>163</v>
      </c>
      <c r="B116" s="7">
        <v>10</v>
      </c>
      <c r="C116" t="s">
        <v>56</v>
      </c>
      <c r="D116" s="13" t="s">
        <v>58</v>
      </c>
      <c r="E116">
        <v>0</v>
      </c>
      <c r="F116">
        <v>0</v>
      </c>
      <c r="G116">
        <v>0.259195106666471</v>
      </c>
      <c r="H116">
        <v>2.2978979142724203</v>
      </c>
      <c r="I116">
        <v>3.8792210905544799E-2</v>
      </c>
      <c r="J116">
        <v>1.5804055442411841E-2</v>
      </c>
      <c r="K116">
        <v>6.2245015465251267E-4</v>
      </c>
      <c r="L116">
        <v>1.930835548375864E-2</v>
      </c>
      <c r="M116">
        <v>3.3733275382983527E-3</v>
      </c>
      <c r="N116">
        <v>1.4406088520456356E-2</v>
      </c>
      <c r="O116">
        <v>9.9675634547267147E-2</v>
      </c>
      <c r="P116">
        <v>0.73233588927539017</v>
      </c>
      <c r="Q116">
        <v>1.5196166471624755</v>
      </c>
      <c r="R116">
        <v>1.2772850300426941</v>
      </c>
      <c r="S116">
        <v>3.9725514866038076</v>
      </c>
      <c r="T116">
        <v>15.032183969430134</v>
      </c>
      <c r="U116">
        <v>22.184447678395319</v>
      </c>
      <c r="V116">
        <v>23.242337195548128</v>
      </c>
      <c r="W116">
        <v>2.6956342666465591</v>
      </c>
      <c r="X116">
        <v>0.17092811445822101</v>
      </c>
      <c r="Y116">
        <v>3.9589519003436505E-2</v>
      </c>
      <c r="Z116">
        <v>0</v>
      </c>
      <c r="AA116">
        <v>0</v>
      </c>
      <c r="AB116">
        <v>0</v>
      </c>
      <c r="AC116">
        <v>0.88807972309236605</v>
      </c>
      <c r="AD116">
        <v>2.9053524872787269</v>
      </c>
      <c r="AE116">
        <v>0.37462102669993325</v>
      </c>
      <c r="AF116">
        <v>0.61450826934283875</v>
      </c>
      <c r="AG116">
        <v>0</v>
      </c>
      <c r="AH116">
        <v>0</v>
      </c>
      <c r="AI116">
        <v>0.90658308903099671</v>
      </c>
      <c r="AJ116">
        <v>0.10975046157456941</v>
      </c>
      <c r="AK116">
        <v>0.36435284210692026</v>
      </c>
      <c r="AL116">
        <v>0.71796598033038739</v>
      </c>
      <c r="AM116">
        <v>31.54803198354174</v>
      </c>
      <c r="AN116">
        <v>99.999999999999986</v>
      </c>
      <c r="AO116">
        <v>4.3407990048979848</v>
      </c>
      <c r="AP116">
        <v>0.88720988650459698</v>
      </c>
      <c r="AQ116">
        <v>1.4492766059030808</v>
      </c>
      <c r="AR116">
        <v>3.8604516219448319</v>
      </c>
      <c r="AS116">
        <v>0.68890058857160408</v>
      </c>
      <c r="AT116">
        <v>1.314885911615457</v>
      </c>
      <c r="AU116">
        <v>0.68690318528195826</v>
      </c>
      <c r="AV116">
        <v>1.1570244907251088</v>
      </c>
      <c r="AW116">
        <v>0.76092084983113673</v>
      </c>
      <c r="AX116">
        <v>1.9504050934786639</v>
      </c>
      <c r="AY116">
        <v>0.12912134719789989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1.0838180318152986</v>
      </c>
      <c r="BF116">
        <v>2.640710613208288</v>
      </c>
      <c r="BG116">
        <v>0.26158374195945922</v>
      </c>
      <c r="BH116">
        <v>0.10867257292301019</v>
      </c>
      <c r="BI116">
        <v>0.18653011159666094</v>
      </c>
      <c r="BJ116">
        <v>0.11753714012257607</v>
      </c>
      <c r="BK116">
        <v>0.2953708225370803</v>
      </c>
      <c r="BL116">
        <v>0.61190019712707877</v>
      </c>
      <c r="BM116">
        <v>0</v>
      </c>
      <c r="BN116">
        <v>0</v>
      </c>
      <c r="BO116">
        <v>1.6690109124713857</v>
      </c>
      <c r="BP116">
        <v>6.7963821182514916</v>
      </c>
      <c r="BQ116">
        <v>1.4522679744593838</v>
      </c>
      <c r="BR116">
        <v>3.0241126587940697</v>
      </c>
      <c r="BS116">
        <v>1.1640223591888674</v>
      </c>
      <c r="BT116">
        <v>2.3611610938054257</v>
      </c>
      <c r="BU116">
        <v>8.0121563523490355E-2</v>
      </c>
      <c r="BV116">
        <v>0</v>
      </c>
      <c r="BW116">
        <v>5.5972347400582182E-4</v>
      </c>
      <c r="BX116">
        <v>0.10333925600485075</v>
      </c>
      <c r="BY116">
        <v>0.10878705939821004</v>
      </c>
      <c r="BZ116">
        <v>0.2139291112805613</v>
      </c>
      <c r="CA116">
        <v>0</v>
      </c>
      <c r="CB116">
        <v>0</v>
      </c>
      <c r="CC116">
        <v>0</v>
      </c>
      <c r="CD116">
        <v>6.9399393444943766E-2</v>
      </c>
      <c r="CE116">
        <v>0.16755520986278344</v>
      </c>
      <c r="CF116">
        <v>0.76868732071072121</v>
      </c>
      <c r="CG116">
        <v>11.713254517882284</v>
      </c>
      <c r="CH116">
        <v>36.258751935322778</v>
      </c>
      <c r="CI116">
        <v>2.2327161213071132</v>
      </c>
      <c r="CJ116">
        <v>0.28926348597320051</v>
      </c>
      <c r="CK116">
        <v>3.1558228516033134E-3</v>
      </c>
      <c r="CL116">
        <v>0</v>
      </c>
      <c r="CM116">
        <v>1.5910356208240526E-2</v>
      </c>
      <c r="CN116">
        <v>9.6003056444821711E-2</v>
      </c>
      <c r="CO116">
        <v>1.1191436765762477E-2</v>
      </c>
      <c r="CP116">
        <v>0.11182569295320695</v>
      </c>
      <c r="CQ116">
        <v>0</v>
      </c>
      <c r="CR116">
        <v>0</v>
      </c>
      <c r="CS116">
        <v>4.3039395620551486E-2</v>
      </c>
      <c r="CT116">
        <v>0.22150874325030256</v>
      </c>
      <c r="CU116">
        <v>0.26844411325224304</v>
      </c>
      <c r="CV116">
        <v>0.38514360935462227</v>
      </c>
      <c r="CW116">
        <v>0.35213665047485593</v>
      </c>
      <c r="CX116">
        <v>0.69064487922413598</v>
      </c>
      <c r="CY116">
        <v>10.494739101628824</v>
      </c>
      <c r="CZ116">
        <v>42.001106055927487</v>
      </c>
      <c r="DA116">
        <v>3.0227376179347663</v>
      </c>
      <c r="DB116">
        <v>0.56773640339118336</v>
      </c>
      <c r="DC116">
        <v>0</v>
      </c>
      <c r="DD116">
        <v>0</v>
      </c>
      <c r="DE116">
        <v>0.12275553507015377</v>
      </c>
      <c r="DF116">
        <v>0.4720776720188905</v>
      </c>
      <c r="DG116">
        <v>0.12904143944472907</v>
      </c>
      <c r="DH116">
        <v>0.18370431978238311</v>
      </c>
      <c r="DI116">
        <v>0.24112740602172419</v>
      </c>
      <c r="DJ116">
        <v>0.64592625623922817</v>
      </c>
      <c r="DK116">
        <v>0</v>
      </c>
      <c r="DL116">
        <v>0</v>
      </c>
      <c r="DM116">
        <v>0</v>
      </c>
      <c r="DN116">
        <v>7.4815351845794187E-2</v>
      </c>
      <c r="DO116">
        <v>2.8459556326341069E-2</v>
      </c>
      <c r="DP116">
        <v>8.0742987510417946E-2</v>
      </c>
      <c r="DQ116">
        <v>8.9452009888190742E-2</v>
      </c>
      <c r="DR116">
        <v>0.16976072114366711</v>
      </c>
      <c r="DS116">
        <v>0</v>
      </c>
      <c r="DT116">
        <v>0</v>
      </c>
      <c r="DU116">
        <v>0</v>
      </c>
      <c r="DV116">
        <v>2.6117096042079381E-2</v>
      </c>
      <c r="DW116">
        <v>0.65959296966671443</v>
      </c>
      <c r="DX116">
        <v>2.0468822411622321</v>
      </c>
      <c r="DY116">
        <v>0.19727874263525441</v>
      </c>
      <c r="DZ116">
        <v>8.8491133542879311E-2</v>
      </c>
      <c r="EA116">
        <v>4.3411101214520888E-2</v>
      </c>
      <c r="EB116">
        <v>0</v>
      </c>
      <c r="EC116">
        <v>0</v>
      </c>
      <c r="ED116">
        <v>0.15318720253873835</v>
      </c>
      <c r="EE116">
        <v>0.1550954836540524</v>
      </c>
      <c r="EF116">
        <v>0.37396545631553357</v>
      </c>
      <c r="EG116">
        <v>9.1010169103984143E-2</v>
      </c>
      <c r="EH116">
        <v>8.7840539252467958E-2</v>
      </c>
      <c r="EI116">
        <v>3.5904126152340472E-3</v>
      </c>
      <c r="EJ116">
        <v>0</v>
      </c>
      <c r="EK116">
        <v>0</v>
      </c>
      <c r="EL116">
        <v>5.705523556781477E-2</v>
      </c>
      <c r="EM116">
        <v>3.7742350560644321E-4</v>
      </c>
      <c r="EN116">
        <v>2.3144926508361908E-2</v>
      </c>
      <c r="EO116">
        <v>5.726181679169292E-2</v>
      </c>
      <c r="EP116">
        <v>8.3406001224325454E-2</v>
      </c>
      <c r="EQ116">
        <v>2.2219798174778434E-2</v>
      </c>
      <c r="ER116">
        <v>3.7683317763340995E-2</v>
      </c>
      <c r="ES116">
        <v>9.7768105365083166E-2</v>
      </c>
      <c r="ET116">
        <v>0.23166516764485398</v>
      </c>
      <c r="EU116">
        <v>0.217969381416487</v>
      </c>
      <c r="EV116">
        <v>0.35330157728658967</v>
      </c>
      <c r="EW116">
        <v>6.6345828722773184E-2</v>
      </c>
      <c r="EX116">
        <v>7.2204503925958188E-2</v>
      </c>
      <c r="EY116">
        <v>2.6625170253307739E-2</v>
      </c>
      <c r="EZ116">
        <v>5.1004788451607136E-2</v>
      </c>
      <c r="FA116">
        <v>1.2266306284725173E-2</v>
      </c>
      <c r="FB116">
        <v>1.9606621386428713E-2</v>
      </c>
      <c r="FC116">
        <v>1.5053588167866975E-2</v>
      </c>
      <c r="FD116">
        <v>2.3102977963539838E-2</v>
      </c>
      <c r="FE116">
        <v>1.7615484504656675E-2</v>
      </c>
      <c r="FF116">
        <v>3.3408084899054759E-2</v>
      </c>
      <c r="FG116">
        <v>2.5406163621885997E-2</v>
      </c>
      <c r="FH116">
        <v>4.2711707453800381E-2</v>
      </c>
      <c r="FI116">
        <v>1.2821905940817889E-2</v>
      </c>
      <c r="FJ116">
        <v>3.2240347792549577E-2</v>
      </c>
      <c r="FK116">
        <v>1.4613723225901459E-2</v>
      </c>
      <c r="FL116">
        <v>2.5782509107812223E-2</v>
      </c>
      <c r="FM116">
        <v>0.49908856806651847</v>
      </c>
      <c r="FN116">
        <v>0.87567796941842646</v>
      </c>
      <c r="FO116">
        <v>0.14751996917347601</v>
      </c>
      <c r="FP116">
        <v>6.276761246999088E-2</v>
      </c>
      <c r="FQ116">
        <v>0.10175289380075576</v>
      </c>
      <c r="FR116">
        <v>2.645113712477843E-2</v>
      </c>
      <c r="FS116">
        <v>8.7793127319316724E-3</v>
      </c>
      <c r="FT116">
        <v>1.7057407436721805E-2</v>
      </c>
      <c r="FU116">
        <v>4.9984852535654538E-2</v>
      </c>
      <c r="FV116">
        <v>0.15361525796249129</v>
      </c>
      <c r="FW116">
        <v>0.17877567038714146</v>
      </c>
      <c r="FX116">
        <v>0.14407936532842155</v>
      </c>
      <c r="FY116">
        <v>3.563669097446686E-2</v>
      </c>
      <c r="FZ116">
        <v>4.4893524009737715E-2</v>
      </c>
      <c r="GA116">
        <v>1.8459039370869602E-2</v>
      </c>
      <c r="GB116">
        <v>3.4981064284869932E-2</v>
      </c>
      <c r="GC116">
        <v>1.1471167131813384E-2</v>
      </c>
      <c r="GD116">
        <v>8.0695408836593003E-3</v>
      </c>
      <c r="GE116">
        <v>1.4319278357076807E-2</v>
      </c>
      <c r="GF116">
        <v>4.6609662218241921E-2</v>
      </c>
      <c r="GG116">
        <v>4.2178191575602465E-2</v>
      </c>
      <c r="GH116">
        <v>1.0285368519534488E-2</v>
      </c>
      <c r="GI116">
        <v>1.5639517253378012E-2</v>
      </c>
      <c r="GJ116">
        <v>3.7179078321181842E-2</v>
      </c>
      <c r="GK116">
        <v>2.3084365944786911E-2</v>
      </c>
      <c r="GL116">
        <v>5.0567959571717558E-2</v>
      </c>
      <c r="GM116">
        <v>1.253099440108099E-2</v>
      </c>
      <c r="GN116">
        <v>0.12732424452564067</v>
      </c>
      <c r="GO116">
        <v>0.37263934328446435</v>
      </c>
      <c r="GP116">
        <v>0.28490280871156315</v>
      </c>
      <c r="GQ116">
        <v>6.1352144777058408E-2</v>
      </c>
      <c r="GR116">
        <v>2.419846309486022E-2</v>
      </c>
      <c r="GS116">
        <v>3.1374992596447928E-3</v>
      </c>
      <c r="GT116">
        <v>3.3716615544619917E-3</v>
      </c>
      <c r="GU116">
        <v>4.211272112802044E-3</v>
      </c>
      <c r="GV116">
        <v>5.0602427496704225E-3</v>
      </c>
      <c r="GW116">
        <v>2.3283741189109026E-3</v>
      </c>
      <c r="GX116">
        <v>8.5646283003840782E-3</v>
      </c>
      <c r="GY116">
        <v>3.9758774613282637E-2</v>
      </c>
      <c r="GZ116">
        <v>8.0564972047777753E-2</v>
      </c>
      <c r="HA116">
        <v>2.4177390269878307E-2</v>
      </c>
      <c r="HB116">
        <v>6.0931974529747114E-2</v>
      </c>
      <c r="HC116">
        <v>2.1007885870246563E-2</v>
      </c>
      <c r="HD116">
        <v>4.1025819235659435E-2</v>
      </c>
      <c r="HE116">
        <v>1.8327868652374128E-2</v>
      </c>
      <c r="HF116">
        <v>3.0591860940204961E-2</v>
      </c>
      <c r="HG116">
        <v>1.1435411193664256E-2</v>
      </c>
      <c r="HH116">
        <v>2.0110238498028801E-2</v>
      </c>
      <c r="HI116">
        <v>3.5689663567572993E-3</v>
      </c>
      <c r="HJ116">
        <v>0</v>
      </c>
      <c r="HK116">
        <v>7.252600771296483E-3</v>
      </c>
      <c r="HL116">
        <v>5.2482765555607481E-3</v>
      </c>
      <c r="HM116">
        <v>7.286501958037421E-3</v>
      </c>
      <c r="HN116">
        <v>3.2296394139928894E-2</v>
      </c>
      <c r="HO116">
        <v>6.5723669890232674E-3</v>
      </c>
      <c r="HP116">
        <v>1.671365139954278E-2</v>
      </c>
      <c r="HQ116">
        <v>0.16959901339423961</v>
      </c>
      <c r="HR116">
        <v>0.33587445800386767</v>
      </c>
      <c r="HS116">
        <v>5.7293844335509596E-2</v>
      </c>
      <c r="HT116">
        <v>2.6529900409112201E-2</v>
      </c>
      <c r="HU116">
        <v>5.9069453093850335E-3</v>
      </c>
      <c r="HV116">
        <v>2.2719841223210278E-3</v>
      </c>
      <c r="HW116">
        <v>0</v>
      </c>
      <c r="HX116">
        <v>0</v>
      </c>
      <c r="HY116">
        <v>0</v>
      </c>
      <c r="HZ116">
        <v>8.0117472137738351E-3</v>
      </c>
      <c r="IA116">
        <v>4.2712833829104324E-3</v>
      </c>
      <c r="IB116">
        <v>2.8261529855123655E-3</v>
      </c>
      <c r="IC116">
        <v>1.016659495346435E-2</v>
      </c>
      <c r="ID116">
        <v>0</v>
      </c>
      <c r="IE116">
        <v>4.4188825324235617E-3</v>
      </c>
      <c r="IF116">
        <v>2.9163007364640066E-2</v>
      </c>
      <c r="IG116">
        <v>5.8713467348447901E-2</v>
      </c>
      <c r="IH116">
        <v>0.16384809810317641</v>
      </c>
      <c r="II116">
        <v>7.2601231761538793E-2</v>
      </c>
      <c r="IJ116">
        <v>8.3415117540363501E-2</v>
      </c>
      <c r="IK116">
        <v>2.9159895910110565E-2</v>
      </c>
      <c r="IL116">
        <v>6.5902821353364474E-4</v>
      </c>
      <c r="IM116">
        <v>7.7171359867389208E-4</v>
      </c>
      <c r="IN116">
        <v>5.2637545562759921E-3</v>
      </c>
      <c r="IO116">
        <v>1.3485929700163884E-4</v>
      </c>
      <c r="IP116">
        <v>3.3992266965435195E-3</v>
      </c>
      <c r="IQ116">
        <v>1.7122896728626583E-3</v>
      </c>
      <c r="IR116">
        <v>3.7179145376747428E-4</v>
      </c>
      <c r="IS116">
        <v>6.1494662006409085E-3</v>
      </c>
      <c r="IT116">
        <v>1.9336031394742176E-2</v>
      </c>
      <c r="IU116">
        <v>2.1491641177577847E-3</v>
      </c>
      <c r="IV116">
        <v>2.5625600563983285E-3</v>
      </c>
      <c r="IW116">
        <v>1.615615806988265E-3</v>
      </c>
      <c r="IX116">
        <v>1.2660937603686394E-3</v>
      </c>
      <c r="IY116">
        <v>0</v>
      </c>
      <c r="IZ116">
        <v>0</v>
      </c>
      <c r="JA116">
        <v>0</v>
      </c>
      <c r="JB116">
        <v>5.0446684265910719E-3</v>
      </c>
      <c r="JC116">
        <v>1.748138718359591E-3</v>
      </c>
      <c r="JD116">
        <v>9.0375954993801989E-4</v>
      </c>
      <c r="JE116">
        <v>1.4218230302169021E-3</v>
      </c>
      <c r="JF116">
        <v>0</v>
      </c>
      <c r="JG116">
        <v>0</v>
      </c>
      <c r="JH116">
        <v>5.6292277306132883E-3</v>
      </c>
      <c r="JI116">
        <v>0</v>
      </c>
      <c r="JJ116">
        <v>0</v>
      </c>
      <c r="JK116">
        <v>4.9854435822285345E-3</v>
      </c>
      <c r="JL116">
        <v>2.1000672135216752E-2</v>
      </c>
      <c r="JM116">
        <v>1.6035766172208598E-2</v>
      </c>
      <c r="JN116">
        <v>4.9300239672228517E-3</v>
      </c>
      <c r="JO116" s="7">
        <v>0</v>
      </c>
      <c r="JP116">
        <v>1</v>
      </c>
      <c r="JQ116">
        <v>0</v>
      </c>
      <c r="JR116">
        <v>0</v>
      </c>
      <c r="JS116">
        <v>0</v>
      </c>
      <c r="JT116">
        <v>0</v>
      </c>
      <c r="JU116">
        <v>1</v>
      </c>
      <c r="JV116" s="4">
        <v>0</v>
      </c>
    </row>
    <row r="117" spans="1:282" x14ac:dyDescent="0.25">
      <c r="A117" s="18" t="s">
        <v>164</v>
      </c>
      <c r="B117" s="7">
        <v>10</v>
      </c>
      <c r="C117" t="s">
        <v>56</v>
      </c>
      <c r="D117" s="13" t="s">
        <v>58</v>
      </c>
      <c r="E117">
        <v>0</v>
      </c>
      <c r="F117">
        <v>0</v>
      </c>
      <c r="G117">
        <v>0.16558625698509435</v>
      </c>
      <c r="H117">
        <v>2.1277656133935583</v>
      </c>
      <c r="I117">
        <v>0</v>
      </c>
      <c r="J117">
        <v>2.416929554576111E-2</v>
      </c>
      <c r="K117">
        <v>1.9134491409206313E-3</v>
      </c>
      <c r="L117">
        <v>1.7146226483642519E-2</v>
      </c>
      <c r="M117">
        <v>1.1529478551749741E-3</v>
      </c>
      <c r="N117">
        <v>4.2040460511589911E-2</v>
      </c>
      <c r="O117">
        <v>0.1026103630895398</v>
      </c>
      <c r="P117">
        <v>0.80904698825367871</v>
      </c>
      <c r="Q117">
        <v>2.0001314732168445</v>
      </c>
      <c r="R117">
        <v>3.7332410406961105</v>
      </c>
      <c r="S117">
        <v>3.7633424812649476</v>
      </c>
      <c r="T117">
        <v>14.146408005320961</v>
      </c>
      <c r="U117">
        <v>21.712651001303822</v>
      </c>
      <c r="V117">
        <v>23.819729555751479</v>
      </c>
      <c r="W117">
        <v>2.6532172129339782</v>
      </c>
      <c r="X117">
        <v>0.16238174007933215</v>
      </c>
      <c r="Y117">
        <v>3.721168017166529E-2</v>
      </c>
      <c r="Z117">
        <v>0</v>
      </c>
      <c r="AA117">
        <v>0</v>
      </c>
      <c r="AB117">
        <v>0</v>
      </c>
      <c r="AC117">
        <v>0.9523799813931445</v>
      </c>
      <c r="AD117">
        <v>3.6616775621963811</v>
      </c>
      <c r="AE117">
        <v>0.40195147063757308</v>
      </c>
      <c r="AF117">
        <v>0.81021736259282218</v>
      </c>
      <c r="AG117">
        <v>0</v>
      </c>
      <c r="AH117">
        <v>0</v>
      </c>
      <c r="AI117">
        <v>1.230857634183693</v>
      </c>
      <c r="AJ117">
        <v>0.8621159395817205</v>
      </c>
      <c r="AK117">
        <v>0.32268474559718457</v>
      </c>
      <c r="AL117">
        <v>0.62205810044984167</v>
      </c>
      <c r="AM117">
        <v>25.375581345937707</v>
      </c>
      <c r="AN117">
        <v>100</v>
      </c>
      <c r="AO117">
        <v>4.3707253705000797</v>
      </c>
      <c r="AP117">
        <v>0.98054568008379828</v>
      </c>
      <c r="AQ117">
        <v>1.6351472604552584</v>
      </c>
      <c r="AR117">
        <v>4.8452766327324968</v>
      </c>
      <c r="AS117">
        <v>0.75886512257371863</v>
      </c>
      <c r="AT117">
        <v>1.5123498799030806</v>
      </c>
      <c r="AU117">
        <v>0.73821850370971953</v>
      </c>
      <c r="AV117">
        <v>1.3121565398602189</v>
      </c>
      <c r="AW117">
        <v>0.84007353728688194</v>
      </c>
      <c r="AX117">
        <v>2.2960789584565604</v>
      </c>
      <c r="AY117">
        <v>0.12234219559347863</v>
      </c>
      <c r="AZ117">
        <v>0</v>
      </c>
      <c r="BA117">
        <v>0</v>
      </c>
      <c r="BB117">
        <v>0</v>
      </c>
      <c r="BC117">
        <v>2.6123187210784077E-2</v>
      </c>
      <c r="BD117">
        <v>0</v>
      </c>
      <c r="BE117">
        <v>1.2000037131114019</v>
      </c>
      <c r="BF117">
        <v>3.2506882078217911</v>
      </c>
      <c r="BG117">
        <v>0.32239419982175876</v>
      </c>
      <c r="BH117">
        <v>0.14289900658761306</v>
      </c>
      <c r="BI117">
        <v>0.22881991478964051</v>
      </c>
      <c r="BJ117">
        <v>0.14256017598321688</v>
      </c>
      <c r="BK117">
        <v>0.45613527889884931</v>
      </c>
      <c r="BL117">
        <v>1.1155465735785948</v>
      </c>
      <c r="BM117">
        <v>0</v>
      </c>
      <c r="BN117">
        <v>0</v>
      </c>
      <c r="BO117">
        <v>1.854713710003125</v>
      </c>
      <c r="BP117">
        <v>8.680996496450522</v>
      </c>
      <c r="BQ117">
        <v>1.732785013208916</v>
      </c>
      <c r="BR117">
        <v>4.0560662885763641</v>
      </c>
      <c r="BS117">
        <v>1.3248319810121805</v>
      </c>
      <c r="BT117">
        <v>2.9154310531673291</v>
      </c>
      <c r="BU117">
        <v>0.12383910726996968</v>
      </c>
      <c r="BV117">
        <v>0</v>
      </c>
      <c r="BW117">
        <v>1.0473548519576275E-2</v>
      </c>
      <c r="BX117">
        <v>0.11736824610610559</v>
      </c>
      <c r="BY117">
        <v>2.5104330982398768E-2</v>
      </c>
      <c r="BZ117">
        <v>1.6952437725206701E-2</v>
      </c>
      <c r="CA117">
        <v>0</v>
      </c>
      <c r="CB117">
        <v>0</v>
      </c>
      <c r="CC117">
        <v>0</v>
      </c>
      <c r="CD117">
        <v>9.9590594754051617E-2</v>
      </c>
      <c r="CE117">
        <v>0.17593802257479454</v>
      </c>
      <c r="CF117">
        <v>0.77719657302293466</v>
      </c>
      <c r="CG117">
        <v>11.285551110715565</v>
      </c>
      <c r="CH117">
        <v>38.600725838810163</v>
      </c>
      <c r="CI117">
        <v>2.3773910668596261</v>
      </c>
      <c r="CJ117">
        <v>0.31952795285671393</v>
      </c>
      <c r="CK117">
        <v>3.2814186974383888E-2</v>
      </c>
      <c r="CL117">
        <v>6.5397636204638121E-2</v>
      </c>
      <c r="CM117">
        <v>1.9069957785444298E-2</v>
      </c>
      <c r="CN117">
        <v>0.13337126945772801</v>
      </c>
      <c r="CO117">
        <v>1.8637741589929233E-2</v>
      </c>
      <c r="CP117">
        <v>0.15332390739100971</v>
      </c>
      <c r="CQ117">
        <v>0</v>
      </c>
      <c r="CR117">
        <v>0</v>
      </c>
      <c r="CS117">
        <v>3.7431969655168651E-2</v>
      </c>
      <c r="CT117">
        <v>0.24453632649254714</v>
      </c>
      <c r="CU117">
        <v>0.28755321945287132</v>
      </c>
      <c r="CV117">
        <v>0.4017054108675891</v>
      </c>
      <c r="CW117">
        <v>0.34915000630925158</v>
      </c>
      <c r="CX117">
        <v>0.64803543952214671</v>
      </c>
      <c r="CY117">
        <v>9.3374443833080125</v>
      </c>
      <c r="CZ117">
        <v>41.867735275728812</v>
      </c>
      <c r="DA117">
        <v>2.9907306928416064</v>
      </c>
      <c r="DB117">
        <v>0.58936262159968522</v>
      </c>
      <c r="DC117">
        <v>1.1502952697486432E-2</v>
      </c>
      <c r="DD117">
        <v>0</v>
      </c>
      <c r="DE117">
        <v>0.13957261618154163</v>
      </c>
      <c r="DF117">
        <v>0.58185211438210194</v>
      </c>
      <c r="DG117">
        <v>0.14682966380351109</v>
      </c>
      <c r="DH117">
        <v>0.21805062969904962</v>
      </c>
      <c r="DI117">
        <v>0.28325833020684044</v>
      </c>
      <c r="DJ117">
        <v>0.78921017157983597</v>
      </c>
      <c r="DK117">
        <v>0</v>
      </c>
      <c r="DL117">
        <v>0</v>
      </c>
      <c r="DM117">
        <v>0</v>
      </c>
      <c r="DN117">
        <v>0.13820760404853163</v>
      </c>
      <c r="DO117">
        <v>3.9683671707735221E-2</v>
      </c>
      <c r="DP117">
        <v>9.0366299179581236E-2</v>
      </c>
      <c r="DQ117">
        <v>9.1363933523885998E-2</v>
      </c>
      <c r="DR117">
        <v>0.21386717868673885</v>
      </c>
      <c r="DS117">
        <v>0</v>
      </c>
      <c r="DT117">
        <v>0</v>
      </c>
      <c r="DU117">
        <v>0</v>
      </c>
      <c r="DV117">
        <v>4.5536406659946405E-2</v>
      </c>
      <c r="DW117">
        <v>0.65127688280494345</v>
      </c>
      <c r="DX117">
        <v>2.2722159296008875</v>
      </c>
      <c r="DY117">
        <v>0.21442726895986328</v>
      </c>
      <c r="DZ117">
        <v>9.596474165130961E-2</v>
      </c>
      <c r="EA117">
        <v>0.14139825889682325</v>
      </c>
      <c r="EB117">
        <v>0</v>
      </c>
      <c r="EC117">
        <v>0</v>
      </c>
      <c r="ED117">
        <v>0.18485913710812449</v>
      </c>
      <c r="EE117">
        <v>0.13631020827966528</v>
      </c>
      <c r="EF117">
        <v>0.3530520087574226</v>
      </c>
      <c r="EG117">
        <v>7.6896687629951915E-2</v>
      </c>
      <c r="EH117">
        <v>8.8233678685294567E-2</v>
      </c>
      <c r="EI117">
        <v>2.0872849847015464E-3</v>
      </c>
      <c r="EJ117">
        <v>0</v>
      </c>
      <c r="EK117">
        <v>0</v>
      </c>
      <c r="EL117">
        <v>3.4344870848857324E-2</v>
      </c>
      <c r="EM117">
        <v>2.2946421076431084E-3</v>
      </c>
      <c r="EN117">
        <v>2.466294164903194E-2</v>
      </c>
      <c r="EO117">
        <v>6.6710917919171983E-2</v>
      </c>
      <c r="EP117">
        <v>0.10428986669502952</v>
      </c>
      <c r="EQ117">
        <v>2.3227601085793619E-2</v>
      </c>
      <c r="ER117">
        <v>3.7985462024168255E-2</v>
      </c>
      <c r="ES117">
        <v>9.8158236508116406E-2</v>
      </c>
      <c r="ET117">
        <v>0.24031741038946466</v>
      </c>
      <c r="EU117">
        <v>0.23182483319016617</v>
      </c>
      <c r="EV117">
        <v>0.39641076196395153</v>
      </c>
      <c r="EW117">
        <v>7.5883573340855145E-2</v>
      </c>
      <c r="EX117">
        <v>7.3611968402990779E-2</v>
      </c>
      <c r="EY117">
        <v>2.45241224565017E-2</v>
      </c>
      <c r="EZ117">
        <v>6.0593891724413804E-2</v>
      </c>
      <c r="FA117">
        <v>1.2667394172204843E-2</v>
      </c>
      <c r="FB117">
        <v>1.8356725326105532E-2</v>
      </c>
      <c r="FC117">
        <v>1.2232506787430736E-2</v>
      </c>
      <c r="FD117">
        <v>2.2750053582063372E-2</v>
      </c>
      <c r="FE117">
        <v>2.1775448723599274E-2</v>
      </c>
      <c r="FF117">
        <v>4.1375175785457449E-2</v>
      </c>
      <c r="FG117">
        <v>2.727304080581407E-2</v>
      </c>
      <c r="FH117">
        <v>4.82726223543469E-2</v>
      </c>
      <c r="FI117">
        <v>1.7467184004141822E-2</v>
      </c>
      <c r="FJ117">
        <v>3.8776901606344873E-2</v>
      </c>
      <c r="FK117">
        <v>1.436862712513671E-2</v>
      </c>
      <c r="FL117">
        <v>2.021809308781624E-2</v>
      </c>
      <c r="FM117">
        <v>0.51658834754239147</v>
      </c>
      <c r="FN117">
        <v>0.99023765165740119</v>
      </c>
      <c r="FO117">
        <v>0.16092583509708741</v>
      </c>
      <c r="FP117">
        <v>5.8248652678564133E-2</v>
      </c>
      <c r="FQ117">
        <v>0.1060499596879242</v>
      </c>
      <c r="FR117">
        <v>3.0134808093048662E-2</v>
      </c>
      <c r="FS117">
        <v>1.0002627092362291E-2</v>
      </c>
      <c r="FT117">
        <v>1.6809878461607052E-2</v>
      </c>
      <c r="FU117">
        <v>3.4989394154625542E-2</v>
      </c>
      <c r="FV117">
        <v>0.12779209771784145</v>
      </c>
      <c r="FW117">
        <v>0.19875689378063521</v>
      </c>
      <c r="FX117">
        <v>0.16849405792221953</v>
      </c>
      <c r="FY117">
        <v>3.7394561660871684E-2</v>
      </c>
      <c r="FZ117">
        <v>5.261796845908303E-2</v>
      </c>
      <c r="GA117">
        <v>1.5215397851065423E-2</v>
      </c>
      <c r="GB117">
        <v>3.5958998699246902E-2</v>
      </c>
      <c r="GC117">
        <v>8.01872197271177E-3</v>
      </c>
      <c r="GD117">
        <v>6.4658141473117117E-3</v>
      </c>
      <c r="GE117">
        <v>1.3638808852848815E-2</v>
      </c>
      <c r="GF117">
        <v>4.1627854781572965E-2</v>
      </c>
      <c r="GG117">
        <v>4.5788526837177893E-2</v>
      </c>
      <c r="GH117">
        <v>9.7296797177851453E-3</v>
      </c>
      <c r="GI117">
        <v>1.6635233632996002E-2</v>
      </c>
      <c r="GJ117">
        <v>5.474677971549901E-2</v>
      </c>
      <c r="GK117">
        <v>2.3409278183450757E-2</v>
      </c>
      <c r="GL117">
        <v>5.704489752376754E-2</v>
      </c>
      <c r="GM117">
        <v>8.4163594437269753E-3</v>
      </c>
      <c r="GN117">
        <v>0.12706270437992759</v>
      </c>
      <c r="GO117">
        <v>0.40874632875676892</v>
      </c>
      <c r="GP117">
        <v>0.33279490082625329</v>
      </c>
      <c r="GQ117">
        <v>6.7419028726774091E-2</v>
      </c>
      <c r="GR117">
        <v>2.413664561327597E-2</v>
      </c>
      <c r="GS117">
        <v>7.1908022963772071E-3</v>
      </c>
      <c r="GT117">
        <v>3.353304483059687E-3</v>
      </c>
      <c r="GU117">
        <v>3.9804327172988071E-3</v>
      </c>
      <c r="GV117">
        <v>1.6641405681887085E-3</v>
      </c>
      <c r="GW117">
        <v>3.5940267741118572E-3</v>
      </c>
      <c r="GX117">
        <v>1.0034616627783202E-2</v>
      </c>
      <c r="GY117">
        <v>4.2470541638635582E-2</v>
      </c>
      <c r="GZ117">
        <v>9.6983739076436051E-2</v>
      </c>
      <c r="HA117">
        <v>2.7251911804024583E-2</v>
      </c>
      <c r="HB117">
        <v>7.5073045441818531E-2</v>
      </c>
      <c r="HC117">
        <v>2.2337466519360659E-2</v>
      </c>
      <c r="HD117">
        <v>4.3601294216636201E-2</v>
      </c>
      <c r="HE117">
        <v>7.9437562760322558E-3</v>
      </c>
      <c r="HF117">
        <v>4.0112249855372304E-5</v>
      </c>
      <c r="HG117">
        <v>6.662378418972513E-3</v>
      </c>
      <c r="HH117">
        <v>2.1577964201192845E-2</v>
      </c>
      <c r="HI117">
        <v>3.0871244250399482E-3</v>
      </c>
      <c r="HJ117">
        <v>0</v>
      </c>
      <c r="HK117">
        <v>2.1175275123041944E-3</v>
      </c>
      <c r="HL117">
        <v>6.9702651790574969E-3</v>
      </c>
      <c r="HM117">
        <v>1.0235474183783948E-2</v>
      </c>
      <c r="HN117">
        <v>3.3606991649742818E-2</v>
      </c>
      <c r="HO117">
        <v>6.4354789922416254E-3</v>
      </c>
      <c r="HP117">
        <v>2.2695391618100771E-2</v>
      </c>
      <c r="HQ117">
        <v>0.18357267888381618</v>
      </c>
      <c r="HR117">
        <v>0.38348792925480552</v>
      </c>
      <c r="HS117">
        <v>6.496980924166168E-2</v>
      </c>
      <c r="HT117">
        <v>2.8730099779730383E-2</v>
      </c>
      <c r="HU117">
        <v>8.3072744023825577E-3</v>
      </c>
      <c r="HV117">
        <v>4.826572302907387E-3</v>
      </c>
      <c r="HW117">
        <v>0</v>
      </c>
      <c r="HX117">
        <v>0</v>
      </c>
      <c r="HY117">
        <v>0</v>
      </c>
      <c r="HZ117">
        <v>5.9574851195081562E-3</v>
      </c>
      <c r="IA117">
        <v>1.6789020025253416E-3</v>
      </c>
      <c r="IB117">
        <v>0</v>
      </c>
      <c r="IC117">
        <v>7.5692059083278061E-3</v>
      </c>
      <c r="ID117">
        <v>0</v>
      </c>
      <c r="IE117">
        <v>4.4485988062396772E-3</v>
      </c>
      <c r="IF117">
        <v>2.9581222986088628E-2</v>
      </c>
      <c r="IG117">
        <v>5.8897167218160504E-2</v>
      </c>
      <c r="IH117">
        <v>0.18539202549160835</v>
      </c>
      <c r="II117">
        <v>8.3643982313648016E-2</v>
      </c>
      <c r="IJ117">
        <v>8.6201108802410276E-2</v>
      </c>
      <c r="IK117">
        <v>3.2077245362197415E-2</v>
      </c>
      <c r="IL117">
        <v>0</v>
      </c>
      <c r="IM117">
        <v>2.3023311433074465E-5</v>
      </c>
      <c r="IN117">
        <v>5.0988736756195059E-3</v>
      </c>
      <c r="IO117">
        <v>0</v>
      </c>
      <c r="IP117">
        <v>8.2462737105790818E-3</v>
      </c>
      <c r="IQ117">
        <v>1.2233932044884604E-3</v>
      </c>
      <c r="IR117">
        <v>0</v>
      </c>
      <c r="IS117">
        <v>5.0373951365975224E-3</v>
      </c>
      <c r="IT117">
        <v>2.3274640744112236E-2</v>
      </c>
      <c r="IU117">
        <v>0</v>
      </c>
      <c r="IV117">
        <v>2.3746947444192915E-3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5.5880886431457812E-3</v>
      </c>
      <c r="JC117">
        <v>7.9103600600884393E-5</v>
      </c>
      <c r="JD117">
        <v>4.7308270069011515E-3</v>
      </c>
      <c r="JE117">
        <v>1.2688830917662452E-3</v>
      </c>
      <c r="JF117">
        <v>0</v>
      </c>
      <c r="JG117">
        <v>2.9075890652334241E-4</v>
      </c>
      <c r="JH117">
        <v>6.9427375338261587E-3</v>
      </c>
      <c r="JI117">
        <v>6.266050047953215E-4</v>
      </c>
      <c r="JJ117">
        <v>0</v>
      </c>
      <c r="JK117">
        <v>3.1691539092034474E-3</v>
      </c>
      <c r="JL117">
        <v>2.1290899162735633E-2</v>
      </c>
      <c r="JM117">
        <v>0</v>
      </c>
      <c r="JN117">
        <v>0</v>
      </c>
      <c r="JO117" s="7">
        <v>0</v>
      </c>
      <c r="JP117">
        <v>1</v>
      </c>
      <c r="JQ117">
        <v>0</v>
      </c>
      <c r="JR117">
        <v>0</v>
      </c>
      <c r="JS117">
        <v>0</v>
      </c>
      <c r="JT117">
        <v>0</v>
      </c>
      <c r="JU117">
        <v>1</v>
      </c>
      <c r="JV117" s="4">
        <v>0</v>
      </c>
    </row>
    <row r="118" spans="1:282" x14ac:dyDescent="0.25">
      <c r="A118" s="18" t="s">
        <v>165</v>
      </c>
      <c r="B118" s="7">
        <v>10</v>
      </c>
      <c r="C118" t="s">
        <v>56</v>
      </c>
      <c r="D118" s="13" t="s">
        <v>58</v>
      </c>
      <c r="E118">
        <v>0</v>
      </c>
      <c r="F118">
        <v>0</v>
      </c>
      <c r="G118">
        <v>0.15694679492414679</v>
      </c>
      <c r="H118">
        <v>2.0676949916339047</v>
      </c>
      <c r="I118">
        <v>2.0006622464093515E-2</v>
      </c>
      <c r="J118">
        <v>1.6893947010448836E-2</v>
      </c>
      <c r="K118">
        <v>1.1852987740862766E-3</v>
      </c>
      <c r="L118">
        <v>1.0247461068238159E-2</v>
      </c>
      <c r="M118">
        <v>9.0671979585597398E-5</v>
      </c>
      <c r="N118">
        <v>3.2447649525738365E-2</v>
      </c>
      <c r="O118">
        <v>8.822824792886351E-2</v>
      </c>
      <c r="P118">
        <v>0.82173377038497453</v>
      </c>
      <c r="Q118">
        <v>1.9416645533927914</v>
      </c>
      <c r="R118">
        <v>3.0485524129543586</v>
      </c>
      <c r="S118">
        <v>3.0779955715922314</v>
      </c>
      <c r="T118">
        <v>12.713962782583403</v>
      </c>
      <c r="U118">
        <v>22.079080332068788</v>
      </c>
      <c r="V118">
        <v>18.407440675040014</v>
      </c>
      <c r="W118">
        <v>1.9953484397410903</v>
      </c>
      <c r="X118">
        <v>0.10477262282181596</v>
      </c>
      <c r="Y118">
        <v>2.5393271613671262E-2</v>
      </c>
      <c r="Z118">
        <v>0</v>
      </c>
      <c r="AA118">
        <v>0</v>
      </c>
      <c r="AB118">
        <v>0</v>
      </c>
      <c r="AC118">
        <v>0.73572399275172207</v>
      </c>
      <c r="AD118">
        <v>2.9452264266651191</v>
      </c>
      <c r="AE118">
        <v>0.3222986615558604</v>
      </c>
      <c r="AF118">
        <v>0.71169627955305348</v>
      </c>
      <c r="AG118">
        <v>0</v>
      </c>
      <c r="AH118">
        <v>0</v>
      </c>
      <c r="AI118">
        <v>1.0834708491688987</v>
      </c>
      <c r="AJ118">
        <v>0.88806496951952196</v>
      </c>
      <c r="AK118">
        <v>0.41613233009812389</v>
      </c>
      <c r="AL118">
        <v>0.75646096404227614</v>
      </c>
      <c r="AM118">
        <v>24.646016397105392</v>
      </c>
      <c r="AN118">
        <v>100.00000000000001</v>
      </c>
      <c r="AO118">
        <v>4.1412451306496258</v>
      </c>
      <c r="AP118">
        <v>0.84473362068333546</v>
      </c>
      <c r="AQ118">
        <v>1.1671151345379964</v>
      </c>
      <c r="AR118">
        <v>3.7139568824753098</v>
      </c>
      <c r="AS118">
        <v>0.56525845228830651</v>
      </c>
      <c r="AT118">
        <v>1.193981605090854</v>
      </c>
      <c r="AU118">
        <v>0.55580174557104989</v>
      </c>
      <c r="AV118">
        <v>1.00685861781429</v>
      </c>
      <c r="AW118">
        <v>0.61215838299777658</v>
      </c>
      <c r="AX118">
        <v>1.8667232477816127</v>
      </c>
      <c r="AY118">
        <v>0.10033906264764669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0.81416820084160468</v>
      </c>
      <c r="BF118">
        <v>2.4274294034170403</v>
      </c>
      <c r="BG118">
        <v>0.21645077041234426</v>
      </c>
      <c r="BH118">
        <v>6.6264210762915679E-2</v>
      </c>
      <c r="BI118">
        <v>0.14896863477014818</v>
      </c>
      <c r="BJ118">
        <v>0.10102763122908091</v>
      </c>
      <c r="BK118">
        <v>0.36327748166000762</v>
      </c>
      <c r="BL118">
        <v>1.0119568945785733</v>
      </c>
      <c r="BM118">
        <v>0</v>
      </c>
      <c r="BN118">
        <v>0</v>
      </c>
      <c r="BO118">
        <v>1.3150945736320738</v>
      </c>
      <c r="BP118">
        <v>7.0069752125439502</v>
      </c>
      <c r="BQ118">
        <v>1.3705394184078534</v>
      </c>
      <c r="BR118">
        <v>3.5056040585076862</v>
      </c>
      <c r="BS118">
        <v>1.011665011357709</v>
      </c>
      <c r="BT118">
        <v>2.3679894943101547</v>
      </c>
      <c r="BU118">
        <v>9.4039511884342217E-2</v>
      </c>
      <c r="BV118">
        <v>0</v>
      </c>
      <c r="BW118">
        <v>0</v>
      </c>
      <c r="BX118">
        <v>6.8118026527115225E-2</v>
      </c>
      <c r="BY118">
        <v>7.0321624289176848E-2</v>
      </c>
      <c r="BZ118">
        <v>0.18956300367625864</v>
      </c>
      <c r="CA118">
        <v>0</v>
      </c>
      <c r="CB118">
        <v>0</v>
      </c>
      <c r="CC118">
        <v>0</v>
      </c>
      <c r="CD118">
        <v>3.6255217009131195E-2</v>
      </c>
      <c r="CE118">
        <v>9.0482128733916617E-2</v>
      </c>
      <c r="CF118">
        <v>0.47919316034195214</v>
      </c>
      <c r="CG118">
        <v>7.8055945479507933</v>
      </c>
      <c r="CH118">
        <v>28.943878236588073</v>
      </c>
      <c r="CI118">
        <v>1.7477167206258044</v>
      </c>
      <c r="CJ118">
        <v>0.2220632063534238</v>
      </c>
      <c r="CK118">
        <v>1.6661442207060166E-2</v>
      </c>
      <c r="CL118">
        <v>5.8932926277526762E-2</v>
      </c>
      <c r="CM118">
        <v>2.4131083821349784E-3</v>
      </c>
      <c r="CN118">
        <v>7.1950896210991169E-2</v>
      </c>
      <c r="CO118">
        <v>0</v>
      </c>
      <c r="CP118">
        <v>8.4681596814454002E-2</v>
      </c>
      <c r="CQ118">
        <v>0</v>
      </c>
      <c r="CR118">
        <v>0</v>
      </c>
      <c r="CS118">
        <v>0</v>
      </c>
      <c r="CT118">
        <v>0.14042808321022729</v>
      </c>
      <c r="CU118">
        <v>0.18008127732544971</v>
      </c>
      <c r="CV118">
        <v>0.25525489073990631</v>
      </c>
      <c r="CW118">
        <v>0.20443015624105274</v>
      </c>
      <c r="CX118">
        <v>0.41861282660161964</v>
      </c>
      <c r="CY118">
        <v>6.0382181116163132</v>
      </c>
      <c r="CZ118">
        <v>29.461130001580646</v>
      </c>
      <c r="DA118">
        <v>2.0945327368144011</v>
      </c>
      <c r="DB118">
        <v>0.39446081449975567</v>
      </c>
      <c r="DC118">
        <v>9.8325397225438611E-3</v>
      </c>
      <c r="DD118">
        <v>0</v>
      </c>
      <c r="DE118">
        <v>9.6353640622509576E-2</v>
      </c>
      <c r="DF118">
        <v>0.41588046819704705</v>
      </c>
      <c r="DG118">
        <v>9.742800753281429E-2</v>
      </c>
      <c r="DH118">
        <v>0.13742325109042336</v>
      </c>
      <c r="DI118">
        <v>0.19181898681299683</v>
      </c>
      <c r="DJ118">
        <v>0.56566250728285616</v>
      </c>
      <c r="DK118">
        <v>0</v>
      </c>
      <c r="DL118">
        <v>0</v>
      </c>
      <c r="DM118">
        <v>0</v>
      </c>
      <c r="DN118">
        <v>6.6327315771454787E-2</v>
      </c>
      <c r="DO118">
        <v>2.4560985286194187E-2</v>
      </c>
      <c r="DP118">
        <v>5.2180646993819899E-2</v>
      </c>
      <c r="DQ118">
        <v>5.2304867162414753E-2</v>
      </c>
      <c r="DR118">
        <v>0.13264240266654384</v>
      </c>
      <c r="DS118">
        <v>0</v>
      </c>
      <c r="DT118">
        <v>0</v>
      </c>
      <c r="DU118">
        <v>0</v>
      </c>
      <c r="DV118">
        <v>0</v>
      </c>
      <c r="DW118">
        <v>0.43903590485214056</v>
      </c>
      <c r="DX118">
        <v>1.740888216836368</v>
      </c>
      <c r="DY118">
        <v>0.15181059728783691</v>
      </c>
      <c r="DZ118">
        <v>5.4891844222928504E-2</v>
      </c>
      <c r="EA118">
        <v>9.2872360368712353E-2</v>
      </c>
      <c r="EB118">
        <v>0</v>
      </c>
      <c r="EC118">
        <v>0</v>
      </c>
      <c r="ED118">
        <v>0.13720454612369329</v>
      </c>
      <c r="EE118">
        <v>7.8697378203812798E-2</v>
      </c>
      <c r="EF118">
        <v>0.22011371434125279</v>
      </c>
      <c r="EG118">
        <v>3.9153898484109023E-2</v>
      </c>
      <c r="EH118">
        <v>4.1470293134947385E-2</v>
      </c>
      <c r="EI118">
        <v>0</v>
      </c>
      <c r="EJ118">
        <v>0</v>
      </c>
      <c r="EK118">
        <v>0</v>
      </c>
      <c r="EL118">
        <v>2.0548366809636818E-2</v>
      </c>
      <c r="EM118">
        <v>0</v>
      </c>
      <c r="EN118">
        <v>4.1508596137687596E-3</v>
      </c>
      <c r="EO118">
        <v>4.2448185095764257E-2</v>
      </c>
      <c r="EP118">
        <v>7.132947773577096E-2</v>
      </c>
      <c r="EQ118">
        <v>1.1406623854513818E-2</v>
      </c>
      <c r="ER118">
        <v>2.2307411319029646E-2</v>
      </c>
      <c r="ES118">
        <v>5.3678034236734583E-2</v>
      </c>
      <c r="ET118">
        <v>0.13570895620963017</v>
      </c>
      <c r="EU118">
        <v>0.13984486429317763</v>
      </c>
      <c r="EV118">
        <v>0.26891989252139092</v>
      </c>
      <c r="EW118">
        <v>3.4232550639060194E-2</v>
      </c>
      <c r="EX118">
        <v>4.1126164132312959E-2</v>
      </c>
      <c r="EY118">
        <v>1.2515071281370594E-2</v>
      </c>
      <c r="EZ118">
        <v>3.2883694107455862E-2</v>
      </c>
      <c r="FA118">
        <v>6.4370967932035868E-3</v>
      </c>
      <c r="FB118">
        <v>7.6076532338194376E-3</v>
      </c>
      <c r="FC118">
        <v>1.008621217293088E-2</v>
      </c>
      <c r="FD118">
        <v>1.2414951980255261E-2</v>
      </c>
      <c r="FE118">
        <v>1.3354170353945458E-2</v>
      </c>
      <c r="FF118">
        <v>2.5847242537042459E-2</v>
      </c>
      <c r="FG118">
        <v>1.3033234645918502E-2</v>
      </c>
      <c r="FH118">
        <v>2.8623811208286155E-2</v>
      </c>
      <c r="FI118">
        <v>1.0485040350032226E-2</v>
      </c>
      <c r="FJ118">
        <v>2.0410235387623276E-2</v>
      </c>
      <c r="FK118">
        <v>8.6611208267873066E-3</v>
      </c>
      <c r="FL118">
        <v>1.3614867045029252E-2</v>
      </c>
      <c r="FM118">
        <v>0.32021455215517808</v>
      </c>
      <c r="FN118">
        <v>0.6836788959835981</v>
      </c>
      <c r="FO118">
        <v>0.10623066091239232</v>
      </c>
      <c r="FP118">
        <v>3.2436277135805984E-2</v>
      </c>
      <c r="FQ118">
        <v>7.4352913330192061E-2</v>
      </c>
      <c r="FR118">
        <v>1.4267646053270281E-2</v>
      </c>
      <c r="FS118">
        <v>5.0848326521016028E-3</v>
      </c>
      <c r="FT118">
        <v>1.0547504156523557E-2</v>
      </c>
      <c r="FU118">
        <v>1.1047227078645425E-2</v>
      </c>
      <c r="FV118">
        <v>7.0366469647496585E-2</v>
      </c>
      <c r="FW118">
        <v>0.13745324739111131</v>
      </c>
      <c r="FX118">
        <v>0.11768795674452152</v>
      </c>
      <c r="FY118">
        <v>2.4943946897711334E-2</v>
      </c>
      <c r="FZ118">
        <v>3.1380372291639966E-2</v>
      </c>
      <c r="GA118">
        <v>5.0114917625346663E-3</v>
      </c>
      <c r="GB118">
        <v>1.3550212402526782E-2</v>
      </c>
      <c r="GC118">
        <v>4.4501291465515458E-3</v>
      </c>
      <c r="GD118">
        <v>3.3383577038698289E-3</v>
      </c>
      <c r="GE118">
        <v>1.4529618364529835E-3</v>
      </c>
      <c r="GF118">
        <v>2.0403454417655502E-2</v>
      </c>
      <c r="GG118">
        <v>2.5025269944270245E-2</v>
      </c>
      <c r="GH118">
        <v>3.3363037116203526E-3</v>
      </c>
      <c r="GI118">
        <v>5.9757438228539659E-3</v>
      </c>
      <c r="GJ118">
        <v>3.3993817649059413E-2</v>
      </c>
      <c r="GK118">
        <v>1.3370831966449497E-2</v>
      </c>
      <c r="GL118">
        <v>3.360602796833323E-2</v>
      </c>
      <c r="GM118">
        <v>7.2909123854475334E-3</v>
      </c>
      <c r="GN118">
        <v>7.529067407624436E-2</v>
      </c>
      <c r="GO118">
        <v>0.27635534899915709</v>
      </c>
      <c r="GP118">
        <v>0.22628728351753238</v>
      </c>
      <c r="GQ118">
        <v>4.3611840472220553E-2</v>
      </c>
      <c r="GR118">
        <v>7.7398176124592825E-3</v>
      </c>
      <c r="GS118">
        <v>3.346709580972581E-3</v>
      </c>
      <c r="GT118">
        <v>0</v>
      </c>
      <c r="GU118">
        <v>2.1654253328948565E-3</v>
      </c>
      <c r="GV118">
        <v>0</v>
      </c>
      <c r="GW118">
        <v>6.4914337610648312E-4</v>
      </c>
      <c r="GX118">
        <v>5.6714371505427368E-3</v>
      </c>
      <c r="GY118">
        <v>2.724480459802698E-2</v>
      </c>
      <c r="GZ118">
        <v>7.1969582377802196E-2</v>
      </c>
      <c r="HA118">
        <v>1.7682837294728932E-2</v>
      </c>
      <c r="HB118">
        <v>5.5103803070859131E-2</v>
      </c>
      <c r="HC118">
        <v>1.196554184496292E-2</v>
      </c>
      <c r="HD118">
        <v>2.6736833730558605E-2</v>
      </c>
      <c r="HE118">
        <v>0</v>
      </c>
      <c r="HF118">
        <v>0</v>
      </c>
      <c r="HG118">
        <v>0</v>
      </c>
      <c r="HH118">
        <v>7.4604715955344566E-3</v>
      </c>
      <c r="HI118">
        <v>1.1284089747900471E-3</v>
      </c>
      <c r="HJ118">
        <v>0</v>
      </c>
      <c r="HK118">
        <v>1.4685627206924424E-3</v>
      </c>
      <c r="HL118">
        <v>0</v>
      </c>
      <c r="HM118">
        <v>3.51217202347113E-3</v>
      </c>
      <c r="HN118">
        <v>2.0488047688280844E-2</v>
      </c>
      <c r="HO118">
        <v>1.633795147790412E-3</v>
      </c>
      <c r="HP118">
        <v>1.2368651873469864E-2</v>
      </c>
      <c r="HQ118">
        <v>0.11289918147252574</v>
      </c>
      <c r="HR118">
        <v>0.2803534908217607</v>
      </c>
      <c r="HS118">
        <v>4.5305904567759119E-2</v>
      </c>
      <c r="HT118">
        <v>2.1947205165834666E-2</v>
      </c>
      <c r="HU118">
        <v>2.5594935106142292E-3</v>
      </c>
      <c r="HV118">
        <v>0</v>
      </c>
      <c r="HW118">
        <v>0</v>
      </c>
      <c r="HX118">
        <v>0</v>
      </c>
      <c r="HY118">
        <v>0</v>
      </c>
      <c r="HZ118">
        <v>5.7140739347186762E-4</v>
      </c>
      <c r="IA118">
        <v>1.2855986798089437E-3</v>
      </c>
      <c r="IB118">
        <v>0</v>
      </c>
      <c r="IC118">
        <v>5.6536338613908796E-3</v>
      </c>
      <c r="ID118">
        <v>0</v>
      </c>
      <c r="IE118">
        <v>1.4962234597805559E-3</v>
      </c>
      <c r="IF118">
        <v>1.8027758311942737E-2</v>
      </c>
      <c r="IG118">
        <v>2.5534061563999708E-2</v>
      </c>
      <c r="IH118">
        <v>9.8876607552807527E-2</v>
      </c>
      <c r="II118">
        <v>3.9752708582638845E-2</v>
      </c>
      <c r="IJ118">
        <v>5.5815309272128751E-2</v>
      </c>
      <c r="IK118">
        <v>1.5729175785018833E-2</v>
      </c>
      <c r="IL118">
        <v>0</v>
      </c>
      <c r="IM118">
        <v>0</v>
      </c>
      <c r="IN118">
        <v>2.3954086284189583E-3</v>
      </c>
      <c r="IO118">
        <v>0</v>
      </c>
      <c r="IP118">
        <v>4.9855361856798106E-3</v>
      </c>
      <c r="IQ118">
        <v>1.8122349751441905E-3</v>
      </c>
      <c r="IR118">
        <v>0</v>
      </c>
      <c r="IS118">
        <v>1.6691483109475466E-3</v>
      </c>
      <c r="IT118">
        <v>7.1233296320603479E-3</v>
      </c>
      <c r="IU118">
        <v>2.6236920766924512E-4</v>
      </c>
      <c r="IV118">
        <v>1.1533936473887649E-5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2.2188675600925962E-3</v>
      </c>
      <c r="JI118">
        <v>0</v>
      </c>
      <c r="JJ118">
        <v>0</v>
      </c>
      <c r="JK118">
        <v>0</v>
      </c>
      <c r="JL118">
        <v>8.630723575301754E-3</v>
      </c>
      <c r="JM118">
        <v>0</v>
      </c>
      <c r="JN118">
        <v>0</v>
      </c>
      <c r="JO118" s="7">
        <v>0</v>
      </c>
      <c r="JP118">
        <v>1</v>
      </c>
      <c r="JQ118">
        <v>0</v>
      </c>
      <c r="JR118">
        <v>0</v>
      </c>
      <c r="JS118">
        <v>0</v>
      </c>
      <c r="JT118">
        <v>0</v>
      </c>
      <c r="JU118">
        <v>1</v>
      </c>
      <c r="JV118" s="4">
        <v>0</v>
      </c>
    </row>
    <row r="119" spans="1:282" x14ac:dyDescent="0.25">
      <c r="A119" s="18" t="s">
        <v>166</v>
      </c>
      <c r="B119" s="7">
        <v>10</v>
      </c>
      <c r="C119" t="s">
        <v>56</v>
      </c>
      <c r="D119" s="13" t="s">
        <v>58</v>
      </c>
      <c r="E119">
        <v>0</v>
      </c>
      <c r="F119">
        <v>0</v>
      </c>
      <c r="G119">
        <v>0.20804993750718739</v>
      </c>
      <c r="H119">
        <v>2.0401738318250038</v>
      </c>
      <c r="I119">
        <v>6.7805591701442805E-2</v>
      </c>
      <c r="J119">
        <v>1.3818704195203311E-2</v>
      </c>
      <c r="K119">
        <v>1.6580645012711072E-3</v>
      </c>
      <c r="L119">
        <v>1.2096073273992643E-2</v>
      </c>
      <c r="M119">
        <v>3.3473592781563953E-3</v>
      </c>
      <c r="N119">
        <v>1.6136836449463177E-2</v>
      </c>
      <c r="O119">
        <v>9.4568519969260731E-2</v>
      </c>
      <c r="P119">
        <v>0.73146830691227671</v>
      </c>
      <c r="Q119">
        <v>1.8097488811879536</v>
      </c>
      <c r="R119">
        <v>2.8358340915046831</v>
      </c>
      <c r="S119">
        <v>3.1516666698903388</v>
      </c>
      <c r="T119">
        <v>12.98047489001395</v>
      </c>
      <c r="U119">
        <v>21.847219240345165</v>
      </c>
      <c r="V119">
        <v>18.016827023118044</v>
      </c>
      <c r="W119">
        <v>1.9767593500381344</v>
      </c>
      <c r="X119">
        <v>0.11937406341882706</v>
      </c>
      <c r="Y119">
        <v>3.2279753039124399E-2</v>
      </c>
      <c r="Z119">
        <v>0</v>
      </c>
      <c r="AA119">
        <v>0</v>
      </c>
      <c r="AB119">
        <v>0</v>
      </c>
      <c r="AC119">
        <v>0.63984841615955024</v>
      </c>
      <c r="AD119">
        <v>2.3453865878474716</v>
      </c>
      <c r="AE119">
        <v>0.30135956489107424</v>
      </c>
      <c r="AF119">
        <v>0.59702126479498818</v>
      </c>
      <c r="AG119">
        <v>0</v>
      </c>
      <c r="AH119">
        <v>0</v>
      </c>
      <c r="AI119">
        <v>1.1637850943244405</v>
      </c>
      <c r="AJ119">
        <v>0.97924353633991357</v>
      </c>
      <c r="AK119">
        <v>0.4202360935336143</v>
      </c>
      <c r="AL119">
        <v>0.8313105857359403</v>
      </c>
      <c r="AM119">
        <v>27.963627024999354</v>
      </c>
      <c r="AN119">
        <v>100.00000000000001</v>
      </c>
      <c r="AO119">
        <v>4.1064132245785592</v>
      </c>
      <c r="AP119">
        <v>0.77968291975984294</v>
      </c>
      <c r="AQ119">
        <v>1.0098672469008083</v>
      </c>
      <c r="AR119">
        <v>2.9931094435333581</v>
      </c>
      <c r="AS119">
        <v>0.5066675809496981</v>
      </c>
      <c r="AT119">
        <v>1.075295947463025</v>
      </c>
      <c r="AU119">
        <v>0.49035791581937832</v>
      </c>
      <c r="AV119">
        <v>0.91904381032986737</v>
      </c>
      <c r="AW119">
        <v>0.57524719176850769</v>
      </c>
      <c r="AX119">
        <v>1.735967036765266</v>
      </c>
      <c r="AY119">
        <v>9.9445357538698195E-2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0.75741651332795634</v>
      </c>
      <c r="BF119">
        <v>2.1819056394798695</v>
      </c>
      <c r="BG119">
        <v>0.18630760803835025</v>
      </c>
      <c r="BH119">
        <v>3.2714477491490528E-2</v>
      </c>
      <c r="BI119">
        <v>0.14180582354324173</v>
      </c>
      <c r="BJ119">
        <v>9.2266327177753862E-2</v>
      </c>
      <c r="BK119">
        <v>0.35007428407412106</v>
      </c>
      <c r="BL119">
        <v>0.98143678753437458</v>
      </c>
      <c r="BM119">
        <v>0</v>
      </c>
      <c r="BN119">
        <v>0</v>
      </c>
      <c r="BO119">
        <v>1.1221841578516343</v>
      </c>
      <c r="BP119">
        <v>6.1110124765694982</v>
      </c>
      <c r="BQ119">
        <v>1.2716522197375644</v>
      </c>
      <c r="BR119">
        <v>2.9952091978092237</v>
      </c>
      <c r="BS119">
        <v>0.97731216483774819</v>
      </c>
      <c r="BT119">
        <v>2.0860716626509919</v>
      </c>
      <c r="BU119">
        <v>9.0537582174656447E-2</v>
      </c>
      <c r="BV119">
        <v>0</v>
      </c>
      <c r="BW119">
        <v>0</v>
      </c>
      <c r="BX119">
        <v>5.8752017536486616E-2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1.7062180054695734E-2</v>
      </c>
      <c r="CE119">
        <v>9.0507170885489277E-2</v>
      </c>
      <c r="CF119">
        <v>0.44256395276230592</v>
      </c>
      <c r="CG119">
        <v>7.2241222652932411</v>
      </c>
      <c r="CH119">
        <v>26.498321235593121</v>
      </c>
      <c r="CI119">
        <v>1.6149774941535777</v>
      </c>
      <c r="CJ119">
        <v>0.21111870568206165</v>
      </c>
      <c r="CK119">
        <v>2.0215327096579788E-2</v>
      </c>
      <c r="CL119">
        <v>4.9560811216861553E-2</v>
      </c>
      <c r="CM119">
        <v>2.009170219047866E-2</v>
      </c>
      <c r="CN119">
        <v>0.10737555068053599</v>
      </c>
      <c r="CO119">
        <v>2.769115301821216E-3</v>
      </c>
      <c r="CP119">
        <v>6.8525281240356631E-2</v>
      </c>
      <c r="CQ119">
        <v>0</v>
      </c>
      <c r="CR119">
        <v>0</v>
      </c>
      <c r="CS119">
        <v>0</v>
      </c>
      <c r="CT119">
        <v>9.2035371976203859E-2</v>
      </c>
      <c r="CU119">
        <v>0.16805423134893252</v>
      </c>
      <c r="CV119">
        <v>0.22605980396599698</v>
      </c>
      <c r="CW119">
        <v>0.20204179370894501</v>
      </c>
      <c r="CX119">
        <v>0.39584369711704337</v>
      </c>
      <c r="CY119">
        <v>5.5828270976597665</v>
      </c>
      <c r="CZ119">
        <v>26.829500290017979</v>
      </c>
      <c r="DA119">
        <v>1.9249842643632213</v>
      </c>
      <c r="DB119">
        <v>0.38300086679394024</v>
      </c>
      <c r="DC119">
        <v>2.0018738920454002E-2</v>
      </c>
      <c r="DD119">
        <v>0</v>
      </c>
      <c r="DE119">
        <v>9.9068493498429402E-2</v>
      </c>
      <c r="DF119">
        <v>0.42515110373059734</v>
      </c>
      <c r="DG119">
        <v>0.10929047550424362</v>
      </c>
      <c r="DH119">
        <v>0.11845336229958441</v>
      </c>
      <c r="DI119">
        <v>0.16262913204479904</v>
      </c>
      <c r="DJ119">
        <v>0.51822964272314054</v>
      </c>
      <c r="DK119">
        <v>0</v>
      </c>
      <c r="DL119">
        <v>0</v>
      </c>
      <c r="DM119">
        <v>0</v>
      </c>
      <c r="DN119">
        <v>4.7966406003024077E-2</v>
      </c>
      <c r="DO119">
        <v>1.493581313167131E-2</v>
      </c>
      <c r="DP119">
        <v>6.4892426655868252E-2</v>
      </c>
      <c r="DQ119">
        <v>4.6745463965895205E-2</v>
      </c>
      <c r="DR119">
        <v>0.11735145729394296</v>
      </c>
      <c r="DS119">
        <v>0</v>
      </c>
      <c r="DT119">
        <v>0</v>
      </c>
      <c r="DU119">
        <v>0</v>
      </c>
      <c r="DV119">
        <v>0</v>
      </c>
      <c r="DW119">
        <v>0.41573518015737615</v>
      </c>
      <c r="DX119">
        <v>1.6604025504304618</v>
      </c>
      <c r="DY119">
        <v>0.14398863363754988</v>
      </c>
      <c r="DZ119">
        <v>5.1388427327630187E-2</v>
      </c>
      <c r="EA119">
        <v>9.343865081291032E-2</v>
      </c>
      <c r="EB119">
        <v>0</v>
      </c>
      <c r="EC119">
        <v>0</v>
      </c>
      <c r="ED119">
        <v>0.11296136992946243</v>
      </c>
      <c r="EE119">
        <v>6.2682330253865423E-2</v>
      </c>
      <c r="EF119">
        <v>0.18281435589809891</v>
      </c>
      <c r="EG119">
        <v>3.119931714585639E-2</v>
      </c>
      <c r="EH119">
        <v>3.0037070981114456E-2</v>
      </c>
      <c r="EI119">
        <v>0</v>
      </c>
      <c r="EJ119">
        <v>0</v>
      </c>
      <c r="EK119">
        <v>0</v>
      </c>
      <c r="EL119">
        <v>1.4130675385071092E-3</v>
      </c>
      <c r="EM119">
        <v>0</v>
      </c>
      <c r="EN119">
        <v>7.9787296434579488E-3</v>
      </c>
      <c r="EO119">
        <v>3.3108088691787101E-2</v>
      </c>
      <c r="EP119">
        <v>5.8316840887651905E-2</v>
      </c>
      <c r="EQ119">
        <v>1.3627439087166253E-2</v>
      </c>
      <c r="ER119">
        <v>3.2792037944671143E-2</v>
      </c>
      <c r="ES119">
        <v>4.6984433212011407E-2</v>
      </c>
      <c r="ET119">
        <v>0.12797441543453369</v>
      </c>
      <c r="EU119">
        <v>0.12750635532572532</v>
      </c>
      <c r="EV119">
        <v>0.24434305875777956</v>
      </c>
      <c r="EW119">
        <v>3.2905954559564694E-2</v>
      </c>
      <c r="EX119">
        <v>2.830639242899434E-2</v>
      </c>
      <c r="EY119">
        <v>1.2455826250881147E-2</v>
      </c>
      <c r="EZ119">
        <v>2.5147106482507998E-2</v>
      </c>
      <c r="FA119">
        <v>5.7368728810338237E-3</v>
      </c>
      <c r="FB119">
        <v>1.3077264474903738E-2</v>
      </c>
      <c r="FC119">
        <v>5.7382492582819548E-3</v>
      </c>
      <c r="FD119">
        <v>1.0869741541795094E-2</v>
      </c>
      <c r="FE119">
        <v>1.3215430355675037E-2</v>
      </c>
      <c r="FF119">
        <v>2.4496211592852146E-2</v>
      </c>
      <c r="FG119">
        <v>1.1232927004362157E-2</v>
      </c>
      <c r="FH119">
        <v>2.7422850329110585E-2</v>
      </c>
      <c r="FI119">
        <v>7.8983175070379292E-3</v>
      </c>
      <c r="FJ119">
        <v>1.9271603010257109E-2</v>
      </c>
      <c r="FK119">
        <v>1.08442510762325E-2</v>
      </c>
      <c r="FL119">
        <v>1.4663731148534E-2</v>
      </c>
      <c r="FM119">
        <v>0.27443545869922931</v>
      </c>
      <c r="FN119">
        <v>0.57594374817188676</v>
      </c>
      <c r="FO119">
        <v>8.8418290372563199E-2</v>
      </c>
      <c r="FP119">
        <v>2.5691132013571611E-2</v>
      </c>
      <c r="FQ119">
        <v>5.2651963452164045E-2</v>
      </c>
      <c r="FR119">
        <v>1.7259169192313906E-2</v>
      </c>
      <c r="FS119">
        <v>5.8575877260036817E-3</v>
      </c>
      <c r="FT119">
        <v>1.0196349009040791E-2</v>
      </c>
      <c r="FU119">
        <v>8.7175767453108333E-3</v>
      </c>
      <c r="FV119">
        <v>5.8982446334352338E-2</v>
      </c>
      <c r="FW119">
        <v>0.13352865850603038</v>
      </c>
      <c r="FX119">
        <v>0.11061933973990273</v>
      </c>
      <c r="FY119">
        <v>2.0757734446499379E-2</v>
      </c>
      <c r="FZ119">
        <v>2.5538534644800735E-2</v>
      </c>
      <c r="GA119">
        <v>4.522582795468833E-3</v>
      </c>
      <c r="GB119">
        <v>1.2308530810132393E-2</v>
      </c>
      <c r="GC119">
        <v>3.7741853735645107E-3</v>
      </c>
      <c r="GD119">
        <v>4.2725511243919129E-3</v>
      </c>
      <c r="GE119">
        <v>3.0058710091165233E-3</v>
      </c>
      <c r="GF119">
        <v>1.3409909366833143E-2</v>
      </c>
      <c r="GG119">
        <v>1.8510014383371003E-2</v>
      </c>
      <c r="GH119">
        <v>2.4734054836200157E-3</v>
      </c>
      <c r="GI119">
        <v>7.9561893653676153E-3</v>
      </c>
      <c r="GJ119">
        <v>1.9432944079129221E-2</v>
      </c>
      <c r="GK119">
        <v>1.0995105310528261E-2</v>
      </c>
      <c r="GL119">
        <v>3.7298053136281914E-2</v>
      </c>
      <c r="GM119">
        <v>7.8324197702375354E-3</v>
      </c>
      <c r="GN119">
        <v>6.7043731624052708E-2</v>
      </c>
      <c r="GO119">
        <v>0.25148598044608367</v>
      </c>
      <c r="GP119">
        <v>0.19401632475846115</v>
      </c>
      <c r="GQ119">
        <v>3.6841958634043548E-2</v>
      </c>
      <c r="GR119">
        <v>4.7308523944110089E-3</v>
      </c>
      <c r="GS119">
        <v>0</v>
      </c>
      <c r="GT119">
        <v>0</v>
      </c>
      <c r="GU119">
        <v>0</v>
      </c>
      <c r="GV119">
        <v>0</v>
      </c>
      <c r="GW119">
        <v>1.0758568580355643E-3</v>
      </c>
      <c r="GX119">
        <v>1.7663177121964373E-3</v>
      </c>
      <c r="GY119">
        <v>2.7672562778574689E-2</v>
      </c>
      <c r="GZ119">
        <v>7.0721226127750419E-2</v>
      </c>
      <c r="HA119">
        <v>1.5889650838479281E-2</v>
      </c>
      <c r="HB119">
        <v>3.543651157257463E-2</v>
      </c>
      <c r="HC119">
        <v>1.2142820622546966E-2</v>
      </c>
      <c r="HD119">
        <v>2.4357979419222103E-2</v>
      </c>
      <c r="HE119">
        <v>3.5123084227912455E-4</v>
      </c>
      <c r="HF119">
        <v>0</v>
      </c>
      <c r="HG119">
        <v>0</v>
      </c>
      <c r="HH119">
        <v>2.340379463654005E-3</v>
      </c>
      <c r="HI119">
        <v>0</v>
      </c>
      <c r="HJ119">
        <v>0</v>
      </c>
      <c r="HK119">
        <v>1.364696121255257E-3</v>
      </c>
      <c r="HL119">
        <v>0</v>
      </c>
      <c r="HM119">
        <v>3.9571794219184376E-3</v>
      </c>
      <c r="HN119">
        <v>1.7630034069605553E-2</v>
      </c>
      <c r="HO119">
        <v>3.3440405550169516E-3</v>
      </c>
      <c r="HP119">
        <v>9.9447144553829955E-3</v>
      </c>
      <c r="HQ119">
        <v>9.6622960884957532E-2</v>
      </c>
      <c r="HR119">
        <v>0.25506529527429289</v>
      </c>
      <c r="HS119">
        <v>3.9943233624297692E-2</v>
      </c>
      <c r="HT119">
        <v>1.6485069085589929E-2</v>
      </c>
      <c r="HU119">
        <v>2.9800335886904319E-3</v>
      </c>
      <c r="HV119">
        <v>0</v>
      </c>
      <c r="HW119">
        <v>0</v>
      </c>
      <c r="HX119">
        <v>0</v>
      </c>
      <c r="HY119">
        <v>0</v>
      </c>
      <c r="HZ119">
        <v>1.8693385828120977E-3</v>
      </c>
      <c r="IA119">
        <v>2.388223060532432E-3</v>
      </c>
      <c r="IB119">
        <v>0</v>
      </c>
      <c r="IC119">
        <v>0</v>
      </c>
      <c r="ID119">
        <v>0</v>
      </c>
      <c r="IE119">
        <v>1.5889805185418386E-3</v>
      </c>
      <c r="IF119">
        <v>1.7099956093838815E-2</v>
      </c>
      <c r="IG119">
        <v>2.1229008102167029E-2</v>
      </c>
      <c r="IH119">
        <v>7.8343398186792007E-2</v>
      </c>
      <c r="II119">
        <v>3.1043176131875468E-2</v>
      </c>
      <c r="IJ119">
        <v>4.4740645692468738E-2</v>
      </c>
      <c r="IK119">
        <v>1.2713929005979925E-2</v>
      </c>
      <c r="IL119">
        <v>0</v>
      </c>
      <c r="IM119">
        <v>0</v>
      </c>
      <c r="IN119">
        <v>0</v>
      </c>
      <c r="IO119">
        <v>0</v>
      </c>
      <c r="IP119">
        <v>2.0005453669417941E-3</v>
      </c>
      <c r="IQ119">
        <v>0</v>
      </c>
      <c r="IR119">
        <v>0</v>
      </c>
      <c r="IS119">
        <v>1.1157479987383664E-3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1.4058865213319242E-4</v>
      </c>
      <c r="JE119">
        <v>2.717863441257201E-4</v>
      </c>
      <c r="JF119">
        <v>0</v>
      </c>
      <c r="JG119">
        <v>0</v>
      </c>
      <c r="JH119">
        <v>5.7918843120130503E-4</v>
      </c>
      <c r="JI119">
        <v>0</v>
      </c>
      <c r="JJ119">
        <v>0</v>
      </c>
      <c r="JK119">
        <v>0</v>
      </c>
      <c r="JL119">
        <v>7.0810300664519623E-3</v>
      </c>
      <c r="JM119">
        <v>0</v>
      </c>
      <c r="JN119">
        <v>0</v>
      </c>
      <c r="JO119" s="7">
        <v>0</v>
      </c>
      <c r="JP119">
        <v>1</v>
      </c>
      <c r="JQ119">
        <v>0</v>
      </c>
      <c r="JR119">
        <v>0</v>
      </c>
      <c r="JS119">
        <v>0</v>
      </c>
      <c r="JT119">
        <v>0</v>
      </c>
      <c r="JU119">
        <v>1</v>
      </c>
      <c r="JV119" s="4">
        <v>0</v>
      </c>
    </row>
    <row r="120" spans="1:282" x14ac:dyDescent="0.25">
      <c r="A120" s="18" t="s">
        <v>167</v>
      </c>
      <c r="B120" s="7">
        <v>10</v>
      </c>
      <c r="C120" t="s">
        <v>56</v>
      </c>
      <c r="D120" s="13" t="s">
        <v>58</v>
      </c>
      <c r="E120">
        <v>0</v>
      </c>
      <c r="F120">
        <v>0</v>
      </c>
      <c r="G120">
        <v>0.22002193906170964</v>
      </c>
      <c r="H120">
        <v>2.0024845626566061</v>
      </c>
      <c r="I120">
        <v>7.2722988031681396E-2</v>
      </c>
      <c r="J120">
        <v>2.4024398669247726E-2</v>
      </c>
      <c r="K120">
        <v>2.834850154422433E-3</v>
      </c>
      <c r="L120">
        <v>1.1599608600292886E-2</v>
      </c>
      <c r="M120">
        <v>4.3395257837541487E-3</v>
      </c>
      <c r="N120">
        <v>3.5469891193332687E-2</v>
      </c>
      <c r="O120">
        <v>0.11047016704821953</v>
      </c>
      <c r="P120">
        <v>0.80276359587750923</v>
      </c>
      <c r="Q120">
        <v>1.8440198193921389</v>
      </c>
      <c r="R120">
        <v>2.389290180466598</v>
      </c>
      <c r="S120">
        <v>3.1461873849377398</v>
      </c>
      <c r="T120">
        <v>12.422594415596111</v>
      </c>
      <c r="U120">
        <v>22.254639045127952</v>
      </c>
      <c r="V120">
        <v>15.058910942749948</v>
      </c>
      <c r="W120">
        <v>1.640756347493955</v>
      </c>
      <c r="X120">
        <v>0.10938654186502851</v>
      </c>
      <c r="Y120">
        <v>3.1162775733911279E-2</v>
      </c>
      <c r="Z120">
        <v>0</v>
      </c>
      <c r="AA120">
        <v>0</v>
      </c>
      <c r="AB120">
        <v>0</v>
      </c>
      <c r="AC120">
        <v>0.7472964081415</v>
      </c>
      <c r="AD120">
        <v>2.5166430116674983</v>
      </c>
      <c r="AE120">
        <v>0.35022363760280661</v>
      </c>
      <c r="AF120">
        <v>0.66089608019218582</v>
      </c>
      <c r="AG120">
        <v>1.4532978910487707E-3</v>
      </c>
      <c r="AH120">
        <v>3.8357337792689732E-2</v>
      </c>
      <c r="AI120">
        <v>1.0571500882129932</v>
      </c>
      <c r="AJ120">
        <v>0.92015771548214031</v>
      </c>
      <c r="AK120">
        <v>0.49212879557516143</v>
      </c>
      <c r="AL120">
        <v>0.91902930376338632</v>
      </c>
      <c r="AM120">
        <v>29.764902790095782</v>
      </c>
      <c r="AN120">
        <v>100</v>
      </c>
      <c r="AO120">
        <v>4.0944021219847446</v>
      </c>
      <c r="AP120">
        <v>0.83415753713343543</v>
      </c>
      <c r="AQ120">
        <v>1.2290027569582838</v>
      </c>
      <c r="AR120">
        <v>3.3724670572623787</v>
      </c>
      <c r="AS120">
        <v>0.5421499784882583</v>
      </c>
      <c r="AT120">
        <v>0.99030565535195081</v>
      </c>
      <c r="AU120">
        <v>0.48708859881137107</v>
      </c>
      <c r="AV120">
        <v>0.81413413919972233</v>
      </c>
      <c r="AW120">
        <v>0.57126750015031846</v>
      </c>
      <c r="AX120">
        <v>1.5058158060081994</v>
      </c>
      <c r="AY120">
        <v>0.11820404307071891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0.78562378088377727</v>
      </c>
      <c r="BF120">
        <v>2.093517560270405</v>
      </c>
      <c r="BG120">
        <v>0.19659388830424623</v>
      </c>
      <c r="BH120">
        <v>6.0921655607894754E-2</v>
      </c>
      <c r="BI120">
        <v>0.13831335056380564</v>
      </c>
      <c r="BJ120">
        <v>0.10241910321779264</v>
      </c>
      <c r="BK120">
        <v>0.36887725745836153</v>
      </c>
      <c r="BL120">
        <v>0.92539035870020403</v>
      </c>
      <c r="BM120">
        <v>0</v>
      </c>
      <c r="BN120">
        <v>0</v>
      </c>
      <c r="BO120">
        <v>1.1450353042247918</v>
      </c>
      <c r="BP120">
        <v>5.3901440894329262</v>
      </c>
      <c r="BQ120">
        <v>1.3121844561521145</v>
      </c>
      <c r="BR120">
        <v>2.9591365696321508</v>
      </c>
      <c r="BS120">
        <v>1.0421772761129759</v>
      </c>
      <c r="BT120">
        <v>2.202549059792557</v>
      </c>
      <c r="BU120">
        <v>0.10330854384832097</v>
      </c>
      <c r="BV120">
        <v>0</v>
      </c>
      <c r="BW120">
        <v>2.2323007478123689E-3</v>
      </c>
      <c r="BX120">
        <v>8.5699631275148444E-2</v>
      </c>
      <c r="BY120">
        <v>3.2104225260017299E-2</v>
      </c>
      <c r="BZ120">
        <v>2.2925630021502792E-2</v>
      </c>
      <c r="CA120">
        <v>0</v>
      </c>
      <c r="CB120">
        <v>0</v>
      </c>
      <c r="CC120">
        <v>0</v>
      </c>
      <c r="CD120">
        <v>3.5475453611051019E-2</v>
      </c>
      <c r="CE120">
        <v>0.10146004999817203</v>
      </c>
      <c r="CF120">
        <v>0.45314499534242358</v>
      </c>
      <c r="CG120">
        <v>6.7344388571481248</v>
      </c>
      <c r="CH120">
        <v>22.462332236580298</v>
      </c>
      <c r="CI120">
        <v>1.4015210896139505</v>
      </c>
      <c r="CJ120">
        <v>0.1827334586577932</v>
      </c>
      <c r="CK120">
        <v>2.5900876662038611E-2</v>
      </c>
      <c r="CL120">
        <v>8.7592305107307575E-2</v>
      </c>
      <c r="CM120">
        <v>2.055188456925135E-2</v>
      </c>
      <c r="CN120">
        <v>0.10979445999095749</v>
      </c>
      <c r="CO120">
        <v>1.5442291737989472E-2</v>
      </c>
      <c r="CP120">
        <v>8.4511489124970723E-2</v>
      </c>
      <c r="CQ120">
        <v>0</v>
      </c>
      <c r="CR120">
        <v>0</v>
      </c>
      <c r="CS120">
        <v>0</v>
      </c>
      <c r="CT120">
        <v>0.11475856739186108</v>
      </c>
      <c r="CU120">
        <v>0.15593948944925859</v>
      </c>
      <c r="CV120">
        <v>0.21729534980201917</v>
      </c>
      <c r="CW120">
        <v>0.18497936768545006</v>
      </c>
      <c r="CX120">
        <v>0.3568301502624488</v>
      </c>
      <c r="CY120">
        <v>5.1143281430888266</v>
      </c>
      <c r="CZ120">
        <v>21.71070281519992</v>
      </c>
      <c r="DA120">
        <v>1.5785351297436139</v>
      </c>
      <c r="DB120">
        <v>0.34773114681996703</v>
      </c>
      <c r="DC120">
        <v>2.087722560596833E-2</v>
      </c>
      <c r="DD120">
        <v>0</v>
      </c>
      <c r="DE120">
        <v>0.12092474896046697</v>
      </c>
      <c r="DF120">
        <v>0.44555227677161402</v>
      </c>
      <c r="DG120">
        <v>9.8525055806782849E-2</v>
      </c>
      <c r="DH120">
        <v>9.8659403735729845E-2</v>
      </c>
      <c r="DI120">
        <v>0.18200397149354544</v>
      </c>
      <c r="DJ120">
        <v>0.50760509668179021</v>
      </c>
      <c r="DK120">
        <v>0</v>
      </c>
      <c r="DL120">
        <v>0</v>
      </c>
      <c r="DM120">
        <v>0</v>
      </c>
      <c r="DN120">
        <v>6.0492220512503331E-2</v>
      </c>
      <c r="DO120">
        <v>2.0659342602742055E-2</v>
      </c>
      <c r="DP120">
        <v>6.5108484335927183E-2</v>
      </c>
      <c r="DQ120">
        <v>5.1053751146849354E-2</v>
      </c>
      <c r="DR120">
        <v>0.1143461088781059</v>
      </c>
      <c r="DS120">
        <v>0</v>
      </c>
      <c r="DT120">
        <v>0</v>
      </c>
      <c r="DU120">
        <v>0</v>
      </c>
      <c r="DV120">
        <v>2.5138315742416614E-4</v>
      </c>
      <c r="DW120">
        <v>0.41351098328504821</v>
      </c>
      <c r="DX120">
        <v>1.4040233006542595</v>
      </c>
      <c r="DY120">
        <v>0.12623247981682278</v>
      </c>
      <c r="DZ120">
        <v>5.137737825241627E-2</v>
      </c>
      <c r="EA120">
        <v>9.8349484965868719E-2</v>
      </c>
      <c r="EB120">
        <v>1.6850739430918148E-2</v>
      </c>
      <c r="EC120">
        <v>0</v>
      </c>
      <c r="ED120">
        <v>9.9531899818254596E-2</v>
      </c>
      <c r="EE120">
        <v>6.1609982393773181E-2</v>
      </c>
      <c r="EF120">
        <v>0.1805905778750459</v>
      </c>
      <c r="EG120">
        <v>4.0207800024775753E-2</v>
      </c>
      <c r="EH120">
        <v>2.6591511716980577E-2</v>
      </c>
      <c r="EI120">
        <v>0</v>
      </c>
      <c r="EJ120">
        <v>0</v>
      </c>
      <c r="EK120">
        <v>0</v>
      </c>
      <c r="EL120">
        <v>4.7516806264708885E-3</v>
      </c>
      <c r="EM120">
        <v>0</v>
      </c>
      <c r="EN120">
        <v>1.8084720072926955E-3</v>
      </c>
      <c r="EO120">
        <v>3.1270346385161872E-2</v>
      </c>
      <c r="EP120">
        <v>5.7420157565678774E-2</v>
      </c>
      <c r="EQ120">
        <v>1.7229954191015771E-2</v>
      </c>
      <c r="ER120">
        <v>2.881777458682102E-2</v>
      </c>
      <c r="ES120">
        <v>6.3188748963775923E-2</v>
      </c>
      <c r="ET120">
        <v>0.14800095299350935</v>
      </c>
      <c r="EU120">
        <v>0.12198744706374876</v>
      </c>
      <c r="EV120">
        <v>0.21359531668571882</v>
      </c>
      <c r="EW120">
        <v>3.4159177956866578E-2</v>
      </c>
      <c r="EX120">
        <v>2.9880184899935661E-2</v>
      </c>
      <c r="EY120">
        <v>1.4771496010909416E-2</v>
      </c>
      <c r="EZ120">
        <v>2.7076322414206738E-2</v>
      </c>
      <c r="FA120">
        <v>7.6072701988365325E-3</v>
      </c>
      <c r="FB120">
        <v>1.0371260979434862E-2</v>
      </c>
      <c r="FC120">
        <v>7.3860306593927696E-3</v>
      </c>
      <c r="FD120">
        <v>8.9390785272671514E-3</v>
      </c>
      <c r="FE120">
        <v>1.5563617179725877E-2</v>
      </c>
      <c r="FF120">
        <v>2.3037947356386947E-2</v>
      </c>
      <c r="FG120">
        <v>1.6942899840380141E-2</v>
      </c>
      <c r="FH120">
        <v>2.4383208550783065E-2</v>
      </c>
      <c r="FI120">
        <v>1.0323447144917156E-2</v>
      </c>
      <c r="FJ120">
        <v>2.2038361813257006E-2</v>
      </c>
      <c r="FK120">
        <v>9.3926102308691702E-3</v>
      </c>
      <c r="FL120">
        <v>1.2112490156390616E-2</v>
      </c>
      <c r="FM120">
        <v>0.23949204965929638</v>
      </c>
      <c r="FN120">
        <v>0.46691859341160785</v>
      </c>
      <c r="FO120">
        <v>7.7680849640563404E-2</v>
      </c>
      <c r="FP120">
        <v>2.8853295361335362E-2</v>
      </c>
      <c r="FQ120">
        <v>4.504169155008711E-2</v>
      </c>
      <c r="FR120">
        <v>1.5670457062437568E-2</v>
      </c>
      <c r="FS120">
        <v>5.0414742175855119E-3</v>
      </c>
      <c r="FT120">
        <v>1.3607352639958796E-2</v>
      </c>
      <c r="FU120">
        <v>7.7891803558458169E-3</v>
      </c>
      <c r="FV120">
        <v>4.6800941790926157E-2</v>
      </c>
      <c r="FW120">
        <v>0.10508046599097648</v>
      </c>
      <c r="FX120">
        <v>8.981151609402728E-2</v>
      </c>
      <c r="FY120">
        <v>1.9642309832429233E-2</v>
      </c>
      <c r="FZ120">
        <v>2.0310668653600407E-2</v>
      </c>
      <c r="GA120">
        <v>5.3616395472952626E-3</v>
      </c>
      <c r="GB120">
        <v>1.0052814327997343E-2</v>
      </c>
      <c r="GC120">
        <v>1.6463169869141776E-3</v>
      </c>
      <c r="GD120">
        <v>1.3708435964197745E-3</v>
      </c>
      <c r="GE120">
        <v>9.1839085216714094E-4</v>
      </c>
      <c r="GF120">
        <v>1.8645285022156205E-2</v>
      </c>
      <c r="GG120">
        <v>2.3154795521383494E-2</v>
      </c>
      <c r="GH120">
        <v>2.0045099158174052E-3</v>
      </c>
      <c r="GI120">
        <v>9.4834869654810763E-3</v>
      </c>
      <c r="GJ120">
        <v>2.8939302382384031E-2</v>
      </c>
      <c r="GK120">
        <v>1.2454134825430604E-2</v>
      </c>
      <c r="GL120">
        <v>3.5897306264916995E-2</v>
      </c>
      <c r="GM120">
        <v>6.2298129032097617E-3</v>
      </c>
      <c r="GN120">
        <v>5.926200783132967E-2</v>
      </c>
      <c r="GO120">
        <v>0.21083805373032335</v>
      </c>
      <c r="GP120">
        <v>0.17531762050758884</v>
      </c>
      <c r="GQ120">
        <v>3.403329878804718E-2</v>
      </c>
      <c r="GR120">
        <v>6.2536744380160556E-3</v>
      </c>
      <c r="GS120">
        <v>1.2249864523856185E-3</v>
      </c>
      <c r="GT120">
        <v>4.3403524151200298E-4</v>
      </c>
      <c r="GU120">
        <v>1.131368249721773E-3</v>
      </c>
      <c r="GV120">
        <v>3.7175582959715924E-3</v>
      </c>
      <c r="GW120">
        <v>1.4678744552375186E-3</v>
      </c>
      <c r="GX120">
        <v>4.2711372518891358E-3</v>
      </c>
      <c r="GY120">
        <v>2.8365253519654049E-2</v>
      </c>
      <c r="GZ120">
        <v>5.8461618954577292E-2</v>
      </c>
      <c r="HA120">
        <v>1.3620951785868633E-2</v>
      </c>
      <c r="HB120">
        <v>4.211438909874253E-2</v>
      </c>
      <c r="HC120">
        <v>1.3872724473490739E-2</v>
      </c>
      <c r="HD120">
        <v>2.3691335562791592E-2</v>
      </c>
      <c r="HE120">
        <v>0</v>
      </c>
      <c r="HF120">
        <v>0</v>
      </c>
      <c r="HG120">
        <v>1.8232386272848766E-3</v>
      </c>
      <c r="HH120">
        <v>4.3386672003920563E-3</v>
      </c>
      <c r="HI120">
        <v>0</v>
      </c>
      <c r="HJ120">
        <v>0</v>
      </c>
      <c r="HK120">
        <v>3.9338942164155057E-4</v>
      </c>
      <c r="HL120">
        <v>0</v>
      </c>
      <c r="HM120">
        <v>4.7651776941052904E-3</v>
      </c>
      <c r="HN120">
        <v>1.6485594560689609E-2</v>
      </c>
      <c r="HO120">
        <v>3.9255412118504055E-3</v>
      </c>
      <c r="HP120">
        <v>7.0615120810426603E-3</v>
      </c>
      <c r="HQ120">
        <v>9.084749603988479E-2</v>
      </c>
      <c r="HR120">
        <v>0.19877869248423127</v>
      </c>
      <c r="HS120">
        <v>3.6296304137145741E-2</v>
      </c>
      <c r="HT120">
        <v>1.4786061671938884E-2</v>
      </c>
      <c r="HU120">
        <v>2.2396225194167988E-3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1.2009612617773081E-3</v>
      </c>
      <c r="IB120">
        <v>0</v>
      </c>
      <c r="IC120">
        <v>3.2990050192375762E-3</v>
      </c>
      <c r="ID120">
        <v>0</v>
      </c>
      <c r="IE120">
        <v>1.6615500293400618E-3</v>
      </c>
      <c r="IF120">
        <v>1.564540806261475E-2</v>
      </c>
      <c r="IG120">
        <v>1.8805721823838946E-2</v>
      </c>
      <c r="IH120">
        <v>6.2232954601037498E-2</v>
      </c>
      <c r="II120">
        <v>2.6592295631993019E-2</v>
      </c>
      <c r="IJ120">
        <v>3.816657555802503E-2</v>
      </c>
      <c r="IK120">
        <v>1.0978820647081701E-2</v>
      </c>
      <c r="IL120">
        <v>0</v>
      </c>
      <c r="IM120">
        <v>0</v>
      </c>
      <c r="IN120">
        <v>5.9259134194712562E-4</v>
      </c>
      <c r="IO120">
        <v>1.028440521317641E-3</v>
      </c>
      <c r="IP120">
        <v>5.300927867858741E-3</v>
      </c>
      <c r="IQ120">
        <v>0</v>
      </c>
      <c r="IR120">
        <v>0</v>
      </c>
      <c r="IS120">
        <v>1.0724862947708096E-4</v>
      </c>
      <c r="IT120">
        <v>5.6743363979893198E-3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2.8410022867741085E-4</v>
      </c>
      <c r="JC120">
        <v>7.7875751373379784E-4</v>
      </c>
      <c r="JD120">
        <v>0</v>
      </c>
      <c r="JE120">
        <v>2.8182771179821034E-4</v>
      </c>
      <c r="JF120">
        <v>0</v>
      </c>
      <c r="JG120">
        <v>3.755912915486814E-4</v>
      </c>
      <c r="JH120">
        <v>3.0116305964221182E-3</v>
      </c>
      <c r="JI120">
        <v>0</v>
      </c>
      <c r="JJ120">
        <v>0</v>
      </c>
      <c r="JK120">
        <v>8.9466140893772455E-4</v>
      </c>
      <c r="JL120">
        <v>1.002276031331868E-2</v>
      </c>
      <c r="JM120">
        <v>0</v>
      </c>
      <c r="JN120">
        <v>0</v>
      </c>
      <c r="JO120" s="7">
        <v>0</v>
      </c>
      <c r="JP120">
        <v>1</v>
      </c>
      <c r="JQ120">
        <v>0</v>
      </c>
      <c r="JR120">
        <v>0</v>
      </c>
      <c r="JS120">
        <v>0</v>
      </c>
      <c r="JT120">
        <v>0</v>
      </c>
      <c r="JU120">
        <v>1</v>
      </c>
      <c r="JV120" s="4">
        <v>0</v>
      </c>
    </row>
    <row r="121" spans="1:282" x14ac:dyDescent="0.25">
      <c r="A121" s="18" t="s">
        <v>168</v>
      </c>
      <c r="B121" s="7">
        <v>10</v>
      </c>
      <c r="C121" t="s">
        <v>56</v>
      </c>
      <c r="D121" s="13" t="s">
        <v>58</v>
      </c>
      <c r="E121">
        <v>0</v>
      </c>
      <c r="F121">
        <v>0</v>
      </c>
      <c r="G121">
        <v>0.12414537796332796</v>
      </c>
      <c r="H121">
        <v>1.7432478187506377</v>
      </c>
      <c r="I121">
        <v>1.485441130789978E-2</v>
      </c>
      <c r="J121">
        <v>1.9141636495453144E-2</v>
      </c>
      <c r="K121">
        <v>1.9456238690582436E-3</v>
      </c>
      <c r="L121">
        <v>1.3545325268744903E-2</v>
      </c>
      <c r="M121">
        <v>1.3836097172822157E-3</v>
      </c>
      <c r="N121">
        <v>3.571242822930807E-2</v>
      </c>
      <c r="O121">
        <v>0.10567375230856722</v>
      </c>
      <c r="P121">
        <v>0.86709707796430735</v>
      </c>
      <c r="Q121">
        <v>1.7377238011020859</v>
      </c>
      <c r="R121">
        <v>2.7028019423222078</v>
      </c>
      <c r="S121">
        <v>2.672869976206576</v>
      </c>
      <c r="T121">
        <v>10.769011975990404</v>
      </c>
      <c r="U121">
        <v>20.081154195927311</v>
      </c>
      <c r="V121">
        <v>16.057412815448334</v>
      </c>
      <c r="W121">
        <v>1.6141177195832686</v>
      </c>
      <c r="X121">
        <v>0.10180477160041505</v>
      </c>
      <c r="Y121">
        <v>2.9532387867237692E-2</v>
      </c>
      <c r="Z121">
        <v>0</v>
      </c>
      <c r="AA121">
        <v>0</v>
      </c>
      <c r="AB121">
        <v>0</v>
      </c>
      <c r="AC121">
        <v>0.92869355098189532</v>
      </c>
      <c r="AD121">
        <v>3.535582814117646</v>
      </c>
      <c r="AE121">
        <v>0.42515886418005211</v>
      </c>
      <c r="AF121">
        <v>0.9489881825860933</v>
      </c>
      <c r="AG121">
        <v>0</v>
      </c>
      <c r="AH121">
        <v>2.7877274452373212E-2</v>
      </c>
      <c r="AI121">
        <v>1.0762104917477324</v>
      </c>
      <c r="AJ121">
        <v>0.92451306332959049</v>
      </c>
      <c r="AK121">
        <v>0.44551340685957919</v>
      </c>
      <c r="AL121">
        <v>0.80760281304700943</v>
      </c>
      <c r="AM121">
        <v>24.041629473883617</v>
      </c>
      <c r="AN121">
        <v>100</v>
      </c>
      <c r="AO121">
        <v>4.0884134454534991</v>
      </c>
      <c r="AP121">
        <v>0.97243799483543725</v>
      </c>
      <c r="AQ121">
        <v>1.5132265638821887</v>
      </c>
      <c r="AR121">
        <v>4.5902201530912521</v>
      </c>
      <c r="AS121">
        <v>0.67512506460081545</v>
      </c>
      <c r="AT121">
        <v>1.3402357960599227</v>
      </c>
      <c r="AU121">
        <v>0.61211698965502825</v>
      </c>
      <c r="AV121">
        <v>1.0975275913409723</v>
      </c>
      <c r="AW121">
        <v>0.72695899482748572</v>
      </c>
      <c r="AX121">
        <v>2.0172991435445966</v>
      </c>
      <c r="AY121">
        <v>9.7880564894293379E-2</v>
      </c>
      <c r="AZ121">
        <v>0</v>
      </c>
      <c r="BA121">
        <v>0</v>
      </c>
      <c r="BB121">
        <v>0</v>
      </c>
      <c r="BC121">
        <v>5.8945423147345022E-2</v>
      </c>
      <c r="BD121">
        <v>0.15638600542201322</v>
      </c>
      <c r="BE121">
        <v>0.96268718500298378</v>
      </c>
      <c r="BF121">
        <v>2.7591968438562375</v>
      </c>
      <c r="BG121">
        <v>0.24570197144362443</v>
      </c>
      <c r="BH121">
        <v>0.15103398892413475</v>
      </c>
      <c r="BI121">
        <v>0.16048708192695588</v>
      </c>
      <c r="BJ121">
        <v>0.14884247799498274</v>
      </c>
      <c r="BK121">
        <v>0.43942179142498106</v>
      </c>
      <c r="BL121">
        <v>1.1046422695161369</v>
      </c>
      <c r="BM121">
        <v>0</v>
      </c>
      <c r="BN121">
        <v>0</v>
      </c>
      <c r="BO121">
        <v>1.8221631850299527</v>
      </c>
      <c r="BP121">
        <v>7.6775814836297958</v>
      </c>
      <c r="BQ121">
        <v>1.6646001984062246</v>
      </c>
      <c r="BR121">
        <v>4.142679538233911</v>
      </c>
      <c r="BS121">
        <v>1.3027695953374023</v>
      </c>
      <c r="BT121">
        <v>2.9988925482914719</v>
      </c>
      <c r="BU121">
        <v>0.16474512084222301</v>
      </c>
      <c r="BV121">
        <v>0</v>
      </c>
      <c r="BW121">
        <v>1.6922055858353453E-2</v>
      </c>
      <c r="BX121">
        <v>0.12778242549456303</v>
      </c>
      <c r="BY121">
        <v>4.8538757448642479E-2</v>
      </c>
      <c r="BZ121">
        <v>0.12883019547843044</v>
      </c>
      <c r="CA121">
        <v>0</v>
      </c>
      <c r="CB121">
        <v>0</v>
      </c>
      <c r="CC121">
        <v>0</v>
      </c>
      <c r="CD121">
        <v>6.6733270232136016E-2</v>
      </c>
      <c r="CE121">
        <v>0.13764573046285442</v>
      </c>
      <c r="CF121">
        <v>0.53997796604826964</v>
      </c>
      <c r="CG121">
        <v>7.6692072400389497</v>
      </c>
      <c r="CH121">
        <v>27.491392853784529</v>
      </c>
      <c r="CI121">
        <v>1.7045253685066222</v>
      </c>
      <c r="CJ121">
        <v>0.2384985320458882</v>
      </c>
      <c r="CK121">
        <v>4.9487120563695794E-2</v>
      </c>
      <c r="CL121">
        <v>0.13468845268443264</v>
      </c>
      <c r="CM121">
        <v>3.4902208353132132E-2</v>
      </c>
      <c r="CN121">
        <v>0.15635466766509282</v>
      </c>
      <c r="CO121">
        <v>2.2302363681156769E-2</v>
      </c>
      <c r="CP121">
        <v>0.14694682943262144</v>
      </c>
      <c r="CQ121">
        <v>0</v>
      </c>
      <c r="CR121">
        <v>0</v>
      </c>
      <c r="CS121">
        <v>1.1154947905227003E-2</v>
      </c>
      <c r="CT121">
        <v>0.1222751330170148</v>
      </c>
      <c r="CU121">
        <v>0.1704608933226093</v>
      </c>
      <c r="CV121">
        <v>0.24850334488447565</v>
      </c>
      <c r="CW121">
        <v>0.19715834890636591</v>
      </c>
      <c r="CX121">
        <v>0.37629842508158529</v>
      </c>
      <c r="CY121">
        <v>5.0078173520364988</v>
      </c>
      <c r="CZ121">
        <v>23.00488604732903</v>
      </c>
      <c r="DA121">
        <v>1.6725696519308477</v>
      </c>
      <c r="DB121">
        <v>0.39539891619387041</v>
      </c>
      <c r="DC121">
        <v>2.6948318838290391E-2</v>
      </c>
      <c r="DD121">
        <v>1.8754258815222538E-2</v>
      </c>
      <c r="DE121">
        <v>0.13395397255783864</v>
      </c>
      <c r="DF121">
        <v>0.52231741566682521</v>
      </c>
      <c r="DG121">
        <v>0.12581511380440777</v>
      </c>
      <c r="DH121">
        <v>0.18002971056474645</v>
      </c>
      <c r="DI121">
        <v>0.24725569460448341</v>
      </c>
      <c r="DJ121">
        <v>0.69185305761966565</v>
      </c>
      <c r="DK121">
        <v>0</v>
      </c>
      <c r="DL121">
        <v>0</v>
      </c>
      <c r="DM121">
        <v>0</v>
      </c>
      <c r="DN121">
        <v>0.14974218173561249</v>
      </c>
      <c r="DO121">
        <v>3.2872534118951691E-2</v>
      </c>
      <c r="DP121">
        <v>8.8077156748981547E-2</v>
      </c>
      <c r="DQ121">
        <v>6.1509214494601235E-2</v>
      </c>
      <c r="DR121">
        <v>0.13614186526728442</v>
      </c>
      <c r="DS121">
        <v>0</v>
      </c>
      <c r="DT121">
        <v>0</v>
      </c>
      <c r="DU121">
        <v>0</v>
      </c>
      <c r="DV121">
        <v>3.4722219770864426E-2</v>
      </c>
      <c r="DW121">
        <v>0.4905754881106914</v>
      </c>
      <c r="DX121">
        <v>1.7552390531620026</v>
      </c>
      <c r="DY121">
        <v>0.16663402678881237</v>
      </c>
      <c r="DZ121">
        <v>7.3104753084543769E-2</v>
      </c>
      <c r="EA121">
        <v>0.13890020062792729</v>
      </c>
      <c r="EB121">
        <v>8.4782306171698019E-2</v>
      </c>
      <c r="EC121">
        <v>0</v>
      </c>
      <c r="ED121">
        <v>0.17000606528510009</v>
      </c>
      <c r="EE121">
        <v>7.8865100725474063E-2</v>
      </c>
      <c r="EF121">
        <v>0.22612768133261052</v>
      </c>
      <c r="EG121">
        <v>5.4997741893272382E-2</v>
      </c>
      <c r="EH121">
        <v>7.2003808582531359E-2</v>
      </c>
      <c r="EI121">
        <v>0</v>
      </c>
      <c r="EJ121">
        <v>0</v>
      </c>
      <c r="EK121">
        <v>0</v>
      </c>
      <c r="EL121">
        <v>3.5813298635495698E-2</v>
      </c>
      <c r="EM121">
        <v>0</v>
      </c>
      <c r="EN121">
        <v>1.8254225296562683E-2</v>
      </c>
      <c r="EO121">
        <v>5.1378743091719116E-2</v>
      </c>
      <c r="EP121">
        <v>7.9105760489838417E-2</v>
      </c>
      <c r="EQ121">
        <v>2.2439172333429663E-2</v>
      </c>
      <c r="ER121">
        <v>4.8017036200032732E-2</v>
      </c>
      <c r="ES121">
        <v>7.006989888438761E-2</v>
      </c>
      <c r="ET121">
        <v>0.17485599706446756</v>
      </c>
      <c r="EU121">
        <v>0.14714285994095355</v>
      </c>
      <c r="EV121">
        <v>0.2809939668395009</v>
      </c>
      <c r="EW121">
        <v>4.1081719187604795E-2</v>
      </c>
      <c r="EX121">
        <v>3.9767497879955455E-2</v>
      </c>
      <c r="EY121">
        <v>1.8717299534541473E-2</v>
      </c>
      <c r="EZ121">
        <v>4.4845358766441794E-2</v>
      </c>
      <c r="FA121">
        <v>6.7153868492835214E-3</v>
      </c>
      <c r="FB121">
        <v>1.5923627893420698E-2</v>
      </c>
      <c r="FC121">
        <v>6.6705402010762919E-3</v>
      </c>
      <c r="FD121">
        <v>1.2712519961761638E-2</v>
      </c>
      <c r="FE121">
        <v>1.5624338741237863E-2</v>
      </c>
      <c r="FF121">
        <v>3.1672374534970807E-2</v>
      </c>
      <c r="FG121">
        <v>1.7158933771156234E-2</v>
      </c>
      <c r="FH121">
        <v>3.2496550094624439E-2</v>
      </c>
      <c r="FI121">
        <v>1.2896236477336603E-2</v>
      </c>
      <c r="FJ121">
        <v>3.322977878592185E-2</v>
      </c>
      <c r="FK121">
        <v>1.1705044531074281E-2</v>
      </c>
      <c r="FL121">
        <v>1.8992160773908719E-2</v>
      </c>
      <c r="FM121">
        <v>0.31659318387673435</v>
      </c>
      <c r="FN121">
        <v>0.66307395655516999</v>
      </c>
      <c r="FO121">
        <v>0.11079664572863095</v>
      </c>
      <c r="FP121">
        <v>4.2464839607323467E-2</v>
      </c>
      <c r="FQ121">
        <v>8.8424532787643562E-2</v>
      </c>
      <c r="FR121">
        <v>2.2419408999035332E-2</v>
      </c>
      <c r="FS121">
        <v>9.4345834361381723E-3</v>
      </c>
      <c r="FT121">
        <v>2.0349680671633001E-2</v>
      </c>
      <c r="FU121">
        <v>8.4836169995962402E-3</v>
      </c>
      <c r="FV121">
        <v>6.4055299113038144E-2</v>
      </c>
      <c r="FW121">
        <v>0.15403669736392231</v>
      </c>
      <c r="FX121">
        <v>0.13625967076360168</v>
      </c>
      <c r="FY121">
        <v>2.7838760074356518E-2</v>
      </c>
      <c r="FZ121">
        <v>3.1878204964654065E-2</v>
      </c>
      <c r="GA121">
        <v>7.2019298185301865E-3</v>
      </c>
      <c r="GB121">
        <v>1.6240563052806831E-2</v>
      </c>
      <c r="GC121">
        <v>4.3017647597942766E-3</v>
      </c>
      <c r="GD121">
        <v>6.2273622566993321E-3</v>
      </c>
      <c r="GE121">
        <v>4.4700053104503182E-3</v>
      </c>
      <c r="GF121">
        <v>2.8483188680439579E-2</v>
      </c>
      <c r="GG121">
        <v>3.0676906072536956E-2</v>
      </c>
      <c r="GH121">
        <v>6.5991116221135225E-3</v>
      </c>
      <c r="GI121">
        <v>1.1480675429756216E-2</v>
      </c>
      <c r="GJ121">
        <v>3.939477682557415E-2</v>
      </c>
      <c r="GK121">
        <v>1.9184044119127129E-2</v>
      </c>
      <c r="GL121">
        <v>5.1591129364628015E-2</v>
      </c>
      <c r="GM121">
        <v>1.2576790409413339E-2</v>
      </c>
      <c r="GN121">
        <v>7.2653461619753681E-2</v>
      </c>
      <c r="GO121">
        <v>0.29938692112625925</v>
      </c>
      <c r="GP121">
        <v>0.30502775162390061</v>
      </c>
      <c r="GQ121">
        <v>6.6370028921617474E-2</v>
      </c>
      <c r="GR121">
        <v>2.7798464072521189E-2</v>
      </c>
      <c r="GS121">
        <v>2.9825564638522829E-3</v>
      </c>
      <c r="GT121">
        <v>1.3318678131934404E-3</v>
      </c>
      <c r="GU121">
        <v>3.5442204100596406E-3</v>
      </c>
      <c r="GV121">
        <v>2.598856667714867E-3</v>
      </c>
      <c r="GW121">
        <v>2.1365267314677966E-3</v>
      </c>
      <c r="GX121">
        <v>7.8130170566561834E-3</v>
      </c>
      <c r="GY121">
        <v>3.2368391369925739E-2</v>
      </c>
      <c r="GZ121">
        <v>8.8210842011523558E-2</v>
      </c>
      <c r="HA121">
        <v>2.2675946767219051E-2</v>
      </c>
      <c r="HB121">
        <v>5.6806119142012612E-2</v>
      </c>
      <c r="HC121">
        <v>1.2584622083687371E-2</v>
      </c>
      <c r="HD121">
        <v>3.4859232575002425E-2</v>
      </c>
      <c r="HE121">
        <v>1.1160073817753496E-2</v>
      </c>
      <c r="HF121">
        <v>3.7717506345546145E-2</v>
      </c>
      <c r="HG121">
        <v>1.3945155550331795E-2</v>
      </c>
      <c r="HH121">
        <v>1.4945939883299553E-2</v>
      </c>
      <c r="HI121">
        <v>2.2510358083357852E-3</v>
      </c>
      <c r="HJ121">
        <v>0</v>
      </c>
      <c r="HK121">
        <v>2.3255050626887906E-3</v>
      </c>
      <c r="HL121">
        <v>2.4951879514894999E-3</v>
      </c>
      <c r="HM121">
        <v>7.7433466769611572E-3</v>
      </c>
      <c r="HN121">
        <v>3.1730094334304973E-2</v>
      </c>
      <c r="HO121">
        <v>6.0836763561905637E-3</v>
      </c>
      <c r="HP121">
        <v>1.3901317290725997E-2</v>
      </c>
      <c r="HQ121">
        <v>0.12330939877119333</v>
      </c>
      <c r="HR121">
        <v>0.28433964765311626</v>
      </c>
      <c r="HS121">
        <v>4.817605326122839E-2</v>
      </c>
      <c r="HT121">
        <v>2.5992103475177299E-2</v>
      </c>
      <c r="HU121">
        <v>3.7902870590363698E-3</v>
      </c>
      <c r="HV121">
        <v>2.1741907042867161E-3</v>
      </c>
      <c r="HW121">
        <v>0</v>
      </c>
      <c r="HX121">
        <v>0</v>
      </c>
      <c r="HY121">
        <v>0</v>
      </c>
      <c r="HZ121">
        <v>3.6530975613242346E-3</v>
      </c>
      <c r="IA121">
        <v>2.5962981342928584E-3</v>
      </c>
      <c r="IB121">
        <v>2.2598462446746059E-3</v>
      </c>
      <c r="IC121">
        <v>4.2887751081825288E-3</v>
      </c>
      <c r="ID121">
        <v>8.0137438551035594E-4</v>
      </c>
      <c r="IE121">
        <v>3.8189070212991671E-3</v>
      </c>
      <c r="IF121">
        <v>2.7216794827111302E-2</v>
      </c>
      <c r="IG121">
        <v>5.3808357797419118E-2</v>
      </c>
      <c r="IH121">
        <v>0.18363228957254471</v>
      </c>
      <c r="II121">
        <v>7.7508365817548955E-2</v>
      </c>
      <c r="IJ121">
        <v>0.10105648063041145</v>
      </c>
      <c r="IK121">
        <v>3.4661644154288636E-2</v>
      </c>
      <c r="IL121">
        <v>0</v>
      </c>
      <c r="IM121">
        <v>2.8885650587733283E-3</v>
      </c>
      <c r="IN121">
        <v>7.8287122559450601E-3</v>
      </c>
      <c r="IO121">
        <v>1.5196428688855811E-4</v>
      </c>
      <c r="IP121">
        <v>9.4018902132558257E-3</v>
      </c>
      <c r="IQ121">
        <v>1.4288586166951477E-3</v>
      </c>
      <c r="IR121">
        <v>0</v>
      </c>
      <c r="IS121">
        <v>3.3723035951389205E-3</v>
      </c>
      <c r="IT121">
        <v>1.595247270549386E-2</v>
      </c>
      <c r="IU121">
        <v>3.5536648351568909E-3</v>
      </c>
      <c r="IV121">
        <v>6.2849678779619399E-3</v>
      </c>
      <c r="IW121">
        <v>1.8870629042197406E-3</v>
      </c>
      <c r="IX121">
        <v>3.8638153646791129E-3</v>
      </c>
      <c r="IY121">
        <v>0</v>
      </c>
      <c r="IZ121">
        <v>0</v>
      </c>
      <c r="JA121">
        <v>0</v>
      </c>
      <c r="JB121">
        <v>4.3361383086708057E-3</v>
      </c>
      <c r="JC121">
        <v>1.4750505753968908E-3</v>
      </c>
      <c r="JD121">
        <v>3.1482125002228354E-3</v>
      </c>
      <c r="JE121">
        <v>6.2842152721972262E-4</v>
      </c>
      <c r="JF121">
        <v>9.7961281086926099E-4</v>
      </c>
      <c r="JG121">
        <v>0</v>
      </c>
      <c r="JH121">
        <v>4.8391659275354377E-3</v>
      </c>
      <c r="JI121">
        <v>0</v>
      </c>
      <c r="JJ121">
        <v>0</v>
      </c>
      <c r="JK121">
        <v>6.5288991130172617E-3</v>
      </c>
      <c r="JL121">
        <v>2.9677312182689031E-2</v>
      </c>
      <c r="JM121">
        <v>1.9316242628639138E-2</v>
      </c>
      <c r="JN121">
        <v>5.0726691607936289E-2</v>
      </c>
      <c r="JO121" s="7">
        <v>0</v>
      </c>
      <c r="JP121">
        <v>1</v>
      </c>
      <c r="JQ121">
        <v>0</v>
      </c>
      <c r="JR121">
        <v>0</v>
      </c>
      <c r="JS121">
        <v>0</v>
      </c>
      <c r="JT121">
        <v>0</v>
      </c>
      <c r="JU121">
        <v>1</v>
      </c>
      <c r="JV121" s="4">
        <v>0</v>
      </c>
    </row>
    <row r="122" spans="1:282" x14ac:dyDescent="0.25">
      <c r="A122" s="19" t="s">
        <v>169</v>
      </c>
      <c r="B122" s="20">
        <v>10</v>
      </c>
      <c r="C122" s="21" t="s">
        <v>56</v>
      </c>
      <c r="D122" s="22" t="s">
        <v>58</v>
      </c>
      <c r="E122" s="21">
        <v>0</v>
      </c>
      <c r="F122" s="21">
        <v>0</v>
      </c>
      <c r="G122" s="21">
        <v>0.15192856497413543</v>
      </c>
      <c r="H122" s="21">
        <v>1.7027007879825764</v>
      </c>
      <c r="I122" s="21">
        <v>6.8800529802268168E-2</v>
      </c>
      <c r="J122" s="21">
        <v>1.6131688891265785E-2</v>
      </c>
      <c r="K122" s="21">
        <v>1.3651619883080625E-3</v>
      </c>
      <c r="L122" s="21">
        <v>8.9182965137329668E-3</v>
      </c>
      <c r="M122" s="21">
        <v>4.2175276488680162E-3</v>
      </c>
      <c r="N122" s="21">
        <v>2.4301546212500452E-2</v>
      </c>
      <c r="O122" s="21">
        <v>7.5931741176848838E-2</v>
      </c>
      <c r="P122" s="21">
        <v>0.65256527273519538</v>
      </c>
      <c r="Q122" s="21">
        <v>1.3569471179344881</v>
      </c>
      <c r="R122" s="21">
        <v>2.3859964761228207</v>
      </c>
      <c r="S122" s="21">
        <v>2.4270786254869385</v>
      </c>
      <c r="T122" s="21">
        <v>10.948081755324591</v>
      </c>
      <c r="U122" s="21">
        <v>18.841256675000331</v>
      </c>
      <c r="V122" s="21">
        <v>18.25947413160721</v>
      </c>
      <c r="W122" s="21">
        <v>2.0194734664503105</v>
      </c>
      <c r="X122" s="21">
        <v>0.11275111449624912</v>
      </c>
      <c r="Y122" s="21">
        <v>3.1437279602165101E-2</v>
      </c>
      <c r="Z122" s="21">
        <v>0</v>
      </c>
      <c r="AA122" s="21">
        <v>0</v>
      </c>
      <c r="AB122" s="21">
        <v>0</v>
      </c>
      <c r="AC122" s="21">
        <v>0.63320626161756655</v>
      </c>
      <c r="AD122" s="21">
        <v>2.5984720207390377</v>
      </c>
      <c r="AE122" s="21">
        <v>0.33126300743062709</v>
      </c>
      <c r="AF122" s="21">
        <v>0.7923333070408578</v>
      </c>
      <c r="AG122" s="21">
        <v>0</v>
      </c>
      <c r="AH122" s="21">
        <v>0</v>
      </c>
      <c r="AI122" s="21">
        <v>1.1558518634321804</v>
      </c>
      <c r="AJ122" s="21">
        <v>0.84789253384135665</v>
      </c>
      <c r="AK122" s="21">
        <v>0.45409005459990903</v>
      </c>
      <c r="AL122" s="21">
        <v>0.87080825676949369</v>
      </c>
      <c r="AM122" s="21">
        <v>24.624538950419456</v>
      </c>
      <c r="AN122" s="21">
        <v>100</v>
      </c>
      <c r="AO122" s="21">
        <v>4.0056983065354848</v>
      </c>
      <c r="AP122" s="21">
        <v>0.8315200195338821</v>
      </c>
      <c r="AQ122" s="21">
        <v>0.98374148332650602</v>
      </c>
      <c r="AR122" s="21">
        <v>3.0723700425676421</v>
      </c>
      <c r="AS122" s="21">
        <v>0.52328398812151722</v>
      </c>
      <c r="AT122" s="21">
        <v>1.2664608859785016</v>
      </c>
      <c r="AU122" s="21">
        <v>0.54526314964564526</v>
      </c>
      <c r="AV122" s="21">
        <v>1.0052253473988262</v>
      </c>
      <c r="AW122" s="21">
        <v>0.61497745244538804</v>
      </c>
      <c r="AX122" s="21">
        <v>1.984387979676707</v>
      </c>
      <c r="AY122" s="21">
        <v>0.10845181569254389</v>
      </c>
      <c r="AZ122" s="21">
        <v>0</v>
      </c>
      <c r="BA122" s="21">
        <v>0</v>
      </c>
      <c r="BB122" s="21">
        <v>0</v>
      </c>
      <c r="BC122" s="21">
        <v>4.0241574591805317E-3</v>
      </c>
      <c r="BD122" s="21">
        <v>0</v>
      </c>
      <c r="BE122" s="21">
        <v>0.69138148653443465</v>
      </c>
      <c r="BF122" s="21">
        <v>2.0925059472810275</v>
      </c>
      <c r="BG122" s="21">
        <v>0.19678123016592861</v>
      </c>
      <c r="BH122" s="21">
        <v>6.4024605459470404E-2</v>
      </c>
      <c r="BI122" s="21">
        <v>0.13771556280557043</v>
      </c>
      <c r="BJ122" s="21">
        <v>0.11068453860278007</v>
      </c>
      <c r="BK122" s="21">
        <v>0.4463149057438297</v>
      </c>
      <c r="BL122" s="21">
        <v>1.3262752830634226</v>
      </c>
      <c r="BM122" s="21">
        <v>0</v>
      </c>
      <c r="BN122" s="21">
        <v>0</v>
      </c>
      <c r="BO122" s="21">
        <v>1.5244394435476512</v>
      </c>
      <c r="BP122" s="21">
        <v>7.0893857034144983</v>
      </c>
      <c r="BQ122" s="21">
        <v>1.5095136181923929</v>
      </c>
      <c r="BR122" s="21">
        <v>3.8342639861693502</v>
      </c>
      <c r="BS122" s="21">
        <v>1.1366678825944787</v>
      </c>
      <c r="BT122" s="21">
        <v>2.5537591031001816</v>
      </c>
      <c r="BU122" s="21">
        <v>0.12925052865365227</v>
      </c>
      <c r="BV122" s="21">
        <v>0</v>
      </c>
      <c r="BW122" s="21">
        <v>0</v>
      </c>
      <c r="BX122" s="21">
        <v>6.3593963254514219E-2</v>
      </c>
      <c r="BY122" s="21">
        <v>9.3128834293780979E-2</v>
      </c>
      <c r="BZ122" s="21">
        <v>0.23955008439587816</v>
      </c>
      <c r="CA122" s="21">
        <v>0</v>
      </c>
      <c r="CB122" s="21">
        <v>0</v>
      </c>
      <c r="CC122" s="21">
        <v>0</v>
      </c>
      <c r="CD122" s="21">
        <v>6.4907401124467232E-2</v>
      </c>
      <c r="CE122" s="21">
        <v>8.8905051245902381E-2</v>
      </c>
      <c r="CF122" s="21">
        <v>0.35035933948269798</v>
      </c>
      <c r="CG122" s="21">
        <v>6.8609186025100701</v>
      </c>
      <c r="CH122" s="21">
        <v>27.151510200806445</v>
      </c>
      <c r="CI122" s="21">
        <v>1.6384704719278436</v>
      </c>
      <c r="CJ122" s="21">
        <v>0.22244604428901382</v>
      </c>
      <c r="CK122" s="21">
        <v>2.4143574681455879E-2</v>
      </c>
      <c r="CL122" s="21">
        <v>6.6558039891958021E-2</v>
      </c>
      <c r="CM122" s="21">
        <v>2.7441026249045077E-2</v>
      </c>
      <c r="CN122" s="21">
        <v>0.16011429363121152</v>
      </c>
      <c r="CO122" s="21">
        <v>7.448351804254196E-3</v>
      </c>
      <c r="CP122" s="21">
        <v>9.7739368543712749E-2</v>
      </c>
      <c r="CQ122" s="21">
        <v>0</v>
      </c>
      <c r="CR122" s="21">
        <v>0</v>
      </c>
      <c r="CS122" s="21">
        <v>0</v>
      </c>
      <c r="CT122" s="21">
        <v>6.5586882033527055E-2</v>
      </c>
      <c r="CU122" s="21">
        <v>0.15043706040620783</v>
      </c>
      <c r="CV122" s="21">
        <v>0.2203742245969276</v>
      </c>
      <c r="CW122" s="21">
        <v>0.16788410363017439</v>
      </c>
      <c r="CX122" s="21">
        <v>0.31214795889264974</v>
      </c>
      <c r="CY122" s="21">
        <v>4.337813950578103</v>
      </c>
      <c r="CZ122" s="21">
        <v>22.017906886036773</v>
      </c>
      <c r="DA122" s="21">
        <v>1.5834828478487084</v>
      </c>
      <c r="DB122" s="21">
        <v>0.37961376069951214</v>
      </c>
      <c r="DC122" s="21">
        <v>2.5630533002373047E-2</v>
      </c>
      <c r="DD122" s="21">
        <v>3.9578686844534416E-3</v>
      </c>
      <c r="DE122" s="21">
        <v>0.11922549955303097</v>
      </c>
      <c r="DF122" s="21">
        <v>0.49399402628316763</v>
      </c>
      <c r="DG122" s="21">
        <v>9.5777445647494075E-2</v>
      </c>
      <c r="DH122" s="21">
        <v>9.8799917857756187E-2</v>
      </c>
      <c r="DI122" s="21">
        <v>0.17504746251532358</v>
      </c>
      <c r="DJ122" s="21">
        <v>0.54561335144481493</v>
      </c>
      <c r="DK122" s="21">
        <v>0</v>
      </c>
      <c r="DL122" s="21">
        <v>0</v>
      </c>
      <c r="DM122" s="21">
        <v>0</v>
      </c>
      <c r="DN122" s="21">
        <v>9.0667131530485862E-2</v>
      </c>
      <c r="DO122" s="21">
        <v>2.619286613993007E-2</v>
      </c>
      <c r="DP122" s="21">
        <v>7.2563517468038172E-2</v>
      </c>
      <c r="DQ122" s="21">
        <v>3.8571698007863982E-2</v>
      </c>
      <c r="DR122" s="21">
        <v>0.10094355894111642</v>
      </c>
      <c r="DS122" s="21">
        <v>0</v>
      </c>
      <c r="DT122" s="21">
        <v>0</v>
      </c>
      <c r="DU122" s="21">
        <v>0</v>
      </c>
      <c r="DV122" s="21">
        <v>0</v>
      </c>
      <c r="DW122" s="21">
        <v>0.38850030710305355</v>
      </c>
      <c r="DX122" s="21">
        <v>1.6600732171770964</v>
      </c>
      <c r="DY122" s="21">
        <v>0.14841112523790922</v>
      </c>
      <c r="DZ122" s="21">
        <v>5.418223726415973E-2</v>
      </c>
      <c r="EA122" s="21">
        <v>8.6176526522556959E-2</v>
      </c>
      <c r="EB122" s="21">
        <v>0</v>
      </c>
      <c r="EC122" s="21">
        <v>0</v>
      </c>
      <c r="ED122" s="21">
        <v>0.14044289038619559</v>
      </c>
      <c r="EE122" s="21">
        <v>4.902674601452358E-2</v>
      </c>
      <c r="EF122" s="21">
        <v>0.17122261251213408</v>
      </c>
      <c r="EG122" s="21">
        <v>3.2235320338328988E-2</v>
      </c>
      <c r="EH122" s="21">
        <v>2.1109275432796979E-2</v>
      </c>
      <c r="EI122" s="21">
        <v>0</v>
      </c>
      <c r="EJ122" s="21">
        <v>0</v>
      </c>
      <c r="EK122" s="21">
        <v>0</v>
      </c>
      <c r="EL122" s="21">
        <v>1.2340197620148936E-2</v>
      </c>
      <c r="EM122" s="21">
        <v>0</v>
      </c>
      <c r="EN122" s="21">
        <v>6.3048070849123904E-3</v>
      </c>
      <c r="EO122" s="21">
        <v>3.8736916538642675E-2</v>
      </c>
      <c r="EP122" s="21">
        <v>6.8091893891047445E-2</v>
      </c>
      <c r="EQ122" s="21">
        <v>1.5934807341589818E-2</v>
      </c>
      <c r="ER122" s="21">
        <v>3.5553837943880361E-2</v>
      </c>
      <c r="ES122" s="21">
        <v>4.3671140857888001E-2</v>
      </c>
      <c r="ET122" s="21">
        <v>0.12104694667668943</v>
      </c>
      <c r="EU122" s="21">
        <v>0.12234768348468297</v>
      </c>
      <c r="EV122" s="21">
        <v>0.24871501358685924</v>
      </c>
      <c r="EW122" s="21">
        <v>2.8257933063856922E-2</v>
      </c>
      <c r="EX122" s="21">
        <v>2.5414601086600912E-2</v>
      </c>
      <c r="EY122" s="21">
        <v>9.6881520530776345E-3</v>
      </c>
      <c r="EZ122" s="21">
        <v>2.9737700256901829E-2</v>
      </c>
      <c r="FA122" s="21">
        <v>3.4606427900146361E-3</v>
      </c>
      <c r="FB122" s="21">
        <v>6.9122304305033536E-3</v>
      </c>
      <c r="FC122" s="21">
        <v>5.8822625631675951E-3</v>
      </c>
      <c r="FD122" s="21">
        <v>6.8917862854511389E-3</v>
      </c>
      <c r="FE122" s="21">
        <v>1.1538212875702107E-2</v>
      </c>
      <c r="FF122" s="21">
        <v>2.4345593981407111E-2</v>
      </c>
      <c r="FG122" s="21">
        <v>1.1567561284197348E-2</v>
      </c>
      <c r="FH122" s="21">
        <v>2.1852706944719046E-2</v>
      </c>
      <c r="FI122" s="21">
        <v>7.6892902627570909E-3</v>
      </c>
      <c r="FJ122" s="21">
        <v>2.3176493695126477E-2</v>
      </c>
      <c r="FK122" s="21">
        <v>6.5816791820533785E-3</v>
      </c>
      <c r="FL122" s="21">
        <v>1.197010128448785E-2</v>
      </c>
      <c r="FM122" s="21">
        <v>0.28308396511425549</v>
      </c>
      <c r="FN122" s="21">
        <v>0.64422445800983741</v>
      </c>
      <c r="FO122" s="21">
        <v>0.10277101193120766</v>
      </c>
      <c r="FP122" s="21">
        <v>2.4421301017940041E-2</v>
      </c>
      <c r="FQ122" s="21">
        <v>6.6063856694665843E-2</v>
      </c>
      <c r="FR122" s="21">
        <v>1.1428018321397464E-2</v>
      </c>
      <c r="FS122" s="21">
        <v>6.1785948736474304E-3</v>
      </c>
      <c r="FT122" s="21">
        <v>1.6706821309977568E-2</v>
      </c>
      <c r="FU122" s="21">
        <v>6.9538042851246019E-3</v>
      </c>
      <c r="FV122" s="21">
        <v>5.3435469961149E-2</v>
      </c>
      <c r="FW122" s="21">
        <v>0.14944377677071718</v>
      </c>
      <c r="FX122" s="21">
        <v>0.12491678811806242</v>
      </c>
      <c r="FY122" s="21">
        <v>1.7847770780733019E-2</v>
      </c>
      <c r="FZ122" s="21">
        <v>2.0273184652877242E-2</v>
      </c>
      <c r="GA122" s="21">
        <v>4.6944089919071274E-3</v>
      </c>
      <c r="GB122" s="21">
        <v>1.3565888119739997E-2</v>
      </c>
      <c r="GC122" s="21">
        <v>2.277990317460319E-3</v>
      </c>
      <c r="GD122" s="21">
        <v>1.5632798060969723E-3</v>
      </c>
      <c r="GE122" s="21">
        <v>0</v>
      </c>
      <c r="GF122" s="21">
        <v>1.6341808325673675E-2</v>
      </c>
      <c r="GG122" s="21">
        <v>2.659449115546032E-2</v>
      </c>
      <c r="GH122" s="21">
        <v>4.5101179842595264E-3</v>
      </c>
      <c r="GI122" s="21">
        <v>5.376087691480542E-3</v>
      </c>
      <c r="GJ122" s="21">
        <v>1.5350803402711213E-2</v>
      </c>
      <c r="GK122" s="21">
        <v>8.8028024598345717E-3</v>
      </c>
      <c r="GL122" s="21">
        <v>3.6052037264138553E-2</v>
      </c>
      <c r="GM122" s="21">
        <v>5.6383468437522398E-3</v>
      </c>
      <c r="GN122" s="21">
        <v>6.3566292303698854E-2</v>
      </c>
      <c r="GO122" s="21">
        <v>0.25691129420351927</v>
      </c>
      <c r="GP122" s="21">
        <v>0.22948168767804578</v>
      </c>
      <c r="GQ122" s="21">
        <v>4.500291083506823E-2</v>
      </c>
      <c r="GR122" s="21">
        <v>5.3911729082233061E-3</v>
      </c>
      <c r="GS122" s="21">
        <v>0</v>
      </c>
      <c r="GT122" s="21">
        <v>0</v>
      </c>
      <c r="GU122" s="21">
        <v>0</v>
      </c>
      <c r="GV122" s="21">
        <v>0</v>
      </c>
      <c r="GW122" s="21">
        <v>1.1274397149627371E-3</v>
      </c>
      <c r="GX122" s="21">
        <v>4.8845242390765783E-3</v>
      </c>
      <c r="GY122" s="21">
        <v>3.1230455876881714E-2</v>
      </c>
      <c r="GZ122" s="21">
        <v>9.0445809116602174E-2</v>
      </c>
      <c r="HA122" s="21">
        <v>1.5636338580768658E-2</v>
      </c>
      <c r="HB122" s="21">
        <v>2.4819141184507294E-2</v>
      </c>
      <c r="HC122" s="21">
        <v>8.5384614461407014E-3</v>
      </c>
      <c r="HD122" s="21">
        <v>2.9685793597539419E-2</v>
      </c>
      <c r="HE122" s="21">
        <v>2.6272906561674012E-3</v>
      </c>
      <c r="HF122" s="21">
        <v>0</v>
      </c>
      <c r="HG122" s="21">
        <v>0</v>
      </c>
      <c r="HH122" s="21">
        <v>4.5313214003943189E-3</v>
      </c>
      <c r="HI122" s="21">
        <v>0</v>
      </c>
      <c r="HJ122" s="21">
        <v>0</v>
      </c>
      <c r="HK122" s="21">
        <v>1.1944849676411499E-3</v>
      </c>
      <c r="HL122" s="21">
        <v>5.7481199257158456E-5</v>
      </c>
      <c r="HM122" s="21">
        <v>6.642811069219102E-3</v>
      </c>
      <c r="HN122" s="21">
        <v>2.3392809453044963E-2</v>
      </c>
      <c r="HO122" s="21">
        <v>3.4470496736869197E-4</v>
      </c>
      <c r="HP122" s="21">
        <v>5.2826633336628941E-3</v>
      </c>
      <c r="HQ122" s="21">
        <v>9.9856506740164941E-2</v>
      </c>
      <c r="HR122" s="21">
        <v>0.27851291225674452</v>
      </c>
      <c r="HS122" s="21">
        <v>4.4690079139688442E-2</v>
      </c>
      <c r="HT122" s="21">
        <v>1.634074268870038E-2</v>
      </c>
      <c r="HU122" s="21">
        <v>3.5972709029946535E-3</v>
      </c>
      <c r="HV122" s="21">
        <v>1.3736176033373008E-3</v>
      </c>
      <c r="HW122" s="21">
        <v>0</v>
      </c>
      <c r="HX122" s="21">
        <v>0</v>
      </c>
      <c r="HY122" s="21">
        <v>0</v>
      </c>
      <c r="HZ122" s="21">
        <v>0</v>
      </c>
      <c r="IA122" s="21">
        <v>5.1230602397715774E-4</v>
      </c>
      <c r="IB122" s="21">
        <v>0</v>
      </c>
      <c r="IC122" s="21">
        <v>1.7907489757699579E-3</v>
      </c>
      <c r="ID122" s="21">
        <v>0</v>
      </c>
      <c r="IE122" s="21">
        <v>9.9442885122299151E-4</v>
      </c>
      <c r="IF122" s="21">
        <v>2.1730299164375178E-2</v>
      </c>
      <c r="IG122" s="21">
        <v>2.4727152230394595E-2</v>
      </c>
      <c r="IH122" s="21">
        <v>0.10906015478603684</v>
      </c>
      <c r="II122" s="21">
        <v>3.5842746673026588E-2</v>
      </c>
      <c r="IJ122" s="21">
        <v>5.3802745490695393E-2</v>
      </c>
      <c r="IK122" s="21">
        <v>1.4570067697420161E-2</v>
      </c>
      <c r="IL122" s="21">
        <v>0</v>
      </c>
      <c r="IM122" s="21">
        <v>0</v>
      </c>
      <c r="IN122" s="21">
        <v>0</v>
      </c>
      <c r="IO122" s="21">
        <v>0</v>
      </c>
      <c r="IP122" s="21">
        <v>4.2548818821132647E-3</v>
      </c>
      <c r="IQ122" s="21">
        <v>0</v>
      </c>
      <c r="IR122" s="21">
        <v>0</v>
      </c>
      <c r="IS122" s="21">
        <v>2.492151505912938E-3</v>
      </c>
      <c r="IT122" s="21">
        <v>7.2660371214699464E-3</v>
      </c>
      <c r="IU122" s="21">
        <v>4.27528155397018E-4</v>
      </c>
      <c r="IV122" s="21">
        <v>0</v>
      </c>
      <c r="IW122" s="21">
        <v>0</v>
      </c>
      <c r="IX122" s="21">
        <v>0</v>
      </c>
      <c r="IY122" s="21">
        <v>0</v>
      </c>
      <c r="IZ122" s="21">
        <v>0</v>
      </c>
      <c r="JA122" s="21">
        <v>0</v>
      </c>
      <c r="JB122" s="21">
        <v>1.4208492272468006E-4</v>
      </c>
      <c r="JC122" s="21">
        <v>0</v>
      </c>
      <c r="JD122" s="21">
        <v>9.9401445092831692E-4</v>
      </c>
      <c r="JE122" s="21">
        <v>0</v>
      </c>
      <c r="JF122" s="21">
        <v>0</v>
      </c>
      <c r="JG122" s="21">
        <v>0</v>
      </c>
      <c r="JH122" s="21">
        <v>0</v>
      </c>
      <c r="JI122" s="21">
        <v>0</v>
      </c>
      <c r="JJ122" s="21">
        <v>0</v>
      </c>
      <c r="JK122" s="21">
        <v>2.3832580936801315E-4</v>
      </c>
      <c r="JL122" s="21">
        <v>9.938419840766868E-3</v>
      </c>
      <c r="JM122" s="21">
        <v>0</v>
      </c>
      <c r="JN122" s="21">
        <v>0</v>
      </c>
      <c r="JO122" s="20">
        <v>0</v>
      </c>
      <c r="JP122" s="21">
        <v>1</v>
      </c>
      <c r="JQ122" s="21">
        <v>0</v>
      </c>
      <c r="JR122" s="21">
        <v>0</v>
      </c>
      <c r="JS122" s="21">
        <v>0</v>
      </c>
      <c r="JT122" s="21">
        <v>0</v>
      </c>
      <c r="JU122" s="21">
        <v>1</v>
      </c>
      <c r="JV122" s="24">
        <v>0</v>
      </c>
    </row>
    <row r="123" spans="1:282" x14ac:dyDescent="0.25">
      <c r="A123" s="10" t="s">
        <v>170</v>
      </c>
      <c r="B123" s="7">
        <v>10</v>
      </c>
      <c r="C123" t="s">
        <v>57</v>
      </c>
      <c r="D123" s="4">
        <v>12</v>
      </c>
      <c r="E123">
        <v>0</v>
      </c>
      <c r="F123">
        <v>0</v>
      </c>
      <c r="G123">
        <v>0.11868838392281501</v>
      </c>
      <c r="H123">
        <v>1.822239629043136</v>
      </c>
      <c r="I123">
        <v>5.6658565415124824E-2</v>
      </c>
      <c r="J123">
        <v>1.0381929448422159E-2</v>
      </c>
      <c r="K123">
        <v>1.4071095119023247E-3</v>
      </c>
      <c r="L123">
        <v>8.0707038171645793E-3</v>
      </c>
      <c r="M123">
        <v>0</v>
      </c>
      <c r="N123">
        <v>0</v>
      </c>
      <c r="O123">
        <v>4.7195700710276386E-2</v>
      </c>
      <c r="P123">
        <v>0.53583629939464517</v>
      </c>
      <c r="Q123">
        <v>1.5058776356770944</v>
      </c>
      <c r="R123">
        <v>2.5827461858692344</v>
      </c>
      <c r="S123">
        <v>2.4558733784755771</v>
      </c>
      <c r="T123">
        <v>11.101146566919876</v>
      </c>
      <c r="U123">
        <v>19.976288644572417</v>
      </c>
      <c r="V123">
        <v>17.551832886215212</v>
      </c>
      <c r="W123">
        <v>1.8635262102298635</v>
      </c>
      <c r="X123">
        <v>9.9150781623546638E-2</v>
      </c>
      <c r="Y123">
        <v>2.4608087703627525E-2</v>
      </c>
      <c r="Z123">
        <v>0</v>
      </c>
      <c r="AA123">
        <v>0</v>
      </c>
      <c r="AB123">
        <v>0</v>
      </c>
      <c r="AC123">
        <v>0.32643691450769435</v>
      </c>
      <c r="AD123">
        <v>1.3583064453470766</v>
      </c>
      <c r="AE123">
        <v>0.45364061817087592</v>
      </c>
      <c r="AF123">
        <v>1.6769698796907315</v>
      </c>
      <c r="AG123">
        <v>1.533392795019568E-2</v>
      </c>
      <c r="AH123">
        <v>1.991860579224183E-2</v>
      </c>
      <c r="AI123">
        <v>1.1711199138030188</v>
      </c>
      <c r="AJ123">
        <v>1.0113230181351136</v>
      </c>
      <c r="AK123">
        <v>0.45304832739688555</v>
      </c>
      <c r="AL123">
        <v>0.81962170328140549</v>
      </c>
      <c r="AM123">
        <v>23.196267548826121</v>
      </c>
      <c r="AN123">
        <v>100</v>
      </c>
      <c r="AO123">
        <v>3.9571858484667826</v>
      </c>
      <c r="AP123">
        <v>0.88040409938173136</v>
      </c>
      <c r="AQ123">
        <v>0.8712181303811195</v>
      </c>
      <c r="AR123">
        <v>3.0137456013515478</v>
      </c>
      <c r="AS123">
        <v>0.60890128375475705</v>
      </c>
      <c r="AT123">
        <v>1.6199354625715632</v>
      </c>
      <c r="AU123">
        <v>0.5424604822170358</v>
      </c>
      <c r="AV123">
        <v>1.0287976161291683</v>
      </c>
      <c r="AW123">
        <v>0.56182426592017731</v>
      </c>
      <c r="AX123">
        <v>1.8069596994109862</v>
      </c>
      <c r="AY123">
        <v>0.10255494430047747</v>
      </c>
      <c r="AZ123">
        <v>0</v>
      </c>
      <c r="BA123">
        <v>0</v>
      </c>
      <c r="BB123">
        <v>0</v>
      </c>
      <c r="BC123">
        <v>5.7239998323688014E-2</v>
      </c>
      <c r="BD123">
        <v>0.12066822002054731</v>
      </c>
      <c r="BE123">
        <v>0.50907017580917102</v>
      </c>
      <c r="BF123">
        <v>1.8489823086372563</v>
      </c>
      <c r="BG123">
        <v>0.31717151427032941</v>
      </c>
      <c r="BH123">
        <v>0.75822607619973814</v>
      </c>
      <c r="BI123">
        <v>0.30069514264841407</v>
      </c>
      <c r="BJ123">
        <v>0.23996204058551648</v>
      </c>
      <c r="BK123">
        <v>0.47160871893035322</v>
      </c>
      <c r="BL123">
        <v>1.4283147944713384</v>
      </c>
      <c r="BM123">
        <v>0</v>
      </c>
      <c r="BN123">
        <v>0</v>
      </c>
      <c r="BO123">
        <v>1.2727222974299619</v>
      </c>
      <c r="BP123">
        <v>6.6072771943460573</v>
      </c>
      <c r="BQ123">
        <v>1.4265530008813518</v>
      </c>
      <c r="BR123">
        <v>4.1096344963790221</v>
      </c>
      <c r="BS123">
        <v>0.75585795861428828</v>
      </c>
      <c r="BT123">
        <v>1.5494735447007069</v>
      </c>
      <c r="BU123">
        <v>7.3269633418605817E-2</v>
      </c>
      <c r="BV123">
        <v>4.4190035283104404E-2</v>
      </c>
      <c r="BW123">
        <v>9.0599165587439107E-2</v>
      </c>
      <c r="BX123">
        <v>0.35834624556967787</v>
      </c>
      <c r="BY123">
        <v>0.14348065763020962</v>
      </c>
      <c r="BZ123">
        <v>0.43634214966661145</v>
      </c>
      <c r="CA123">
        <v>0</v>
      </c>
      <c r="CB123">
        <v>0</v>
      </c>
      <c r="CC123">
        <v>0</v>
      </c>
      <c r="CD123">
        <v>0.12697312769162583</v>
      </c>
      <c r="CE123">
        <v>0.11001842916833172</v>
      </c>
      <c r="CF123">
        <v>0.45919572530361213</v>
      </c>
      <c r="CG123">
        <v>5.2645833791898502</v>
      </c>
      <c r="CH123">
        <v>22.728106802787575</v>
      </c>
      <c r="CI123">
        <v>1.3419805893802477</v>
      </c>
      <c r="CJ123">
        <v>0.17107469503287287</v>
      </c>
      <c r="CK123">
        <v>1.5965977304733068E-2</v>
      </c>
      <c r="CL123">
        <v>4.8201209407640749E-2</v>
      </c>
      <c r="CM123">
        <v>0.34230142436261296</v>
      </c>
      <c r="CN123">
        <v>1.6015772894614189</v>
      </c>
      <c r="CO123">
        <v>0.13194067483927532</v>
      </c>
      <c r="CP123">
        <v>0.21001216229679526</v>
      </c>
      <c r="CQ123">
        <v>0</v>
      </c>
      <c r="CR123">
        <v>0</v>
      </c>
      <c r="CS123">
        <v>0</v>
      </c>
      <c r="CT123">
        <v>0.1005141854068286</v>
      </c>
      <c r="CU123">
        <v>0.14850145632861023</v>
      </c>
      <c r="CV123">
        <v>0.28663628986799239</v>
      </c>
      <c r="CW123">
        <v>0.15163691581012062</v>
      </c>
      <c r="CX123">
        <v>0.32379346170522161</v>
      </c>
      <c r="CY123">
        <v>3.5290462370021394</v>
      </c>
      <c r="CZ123">
        <v>18.993024890843294</v>
      </c>
      <c r="DA123">
        <v>1.6213122497038863</v>
      </c>
      <c r="DB123">
        <v>1.4157547514960069</v>
      </c>
      <c r="DC123">
        <v>0.12037332914330094</v>
      </c>
      <c r="DD123">
        <v>5.4540520027376839E-2</v>
      </c>
      <c r="DE123">
        <v>0.16634320485231707</v>
      </c>
      <c r="DF123">
        <v>0.72450639636258174</v>
      </c>
      <c r="DG123">
        <v>0.10918122402436888</v>
      </c>
      <c r="DH123">
        <v>0.15586257231105868</v>
      </c>
      <c r="DI123">
        <v>0.11601733554833921</v>
      </c>
      <c r="DJ123">
        <v>0.34010021792656597</v>
      </c>
      <c r="DK123">
        <v>0</v>
      </c>
      <c r="DL123">
        <v>0</v>
      </c>
      <c r="DM123">
        <v>0</v>
      </c>
      <c r="DN123">
        <v>0.13575241774879182</v>
      </c>
      <c r="DO123">
        <v>0.14276227829958824</v>
      </c>
      <c r="DP123">
        <v>0.50449012867778664</v>
      </c>
      <c r="DQ123">
        <v>9.1984006428758883E-2</v>
      </c>
      <c r="DR123">
        <v>0.17223465954103254</v>
      </c>
      <c r="DS123">
        <v>0</v>
      </c>
      <c r="DT123">
        <v>0</v>
      </c>
      <c r="DU123">
        <v>0</v>
      </c>
      <c r="DV123">
        <v>3.056726568678329E-2</v>
      </c>
      <c r="DW123">
        <v>0.27218782567523353</v>
      </c>
      <c r="DX123">
        <v>1.1354730534514716</v>
      </c>
      <c r="DY123">
        <v>0.15445605408108723</v>
      </c>
      <c r="DZ123">
        <v>0.26692718531701831</v>
      </c>
      <c r="EA123">
        <v>8.0062821724444594E-2</v>
      </c>
      <c r="EB123">
        <v>1.1400687556590646E-2</v>
      </c>
      <c r="EC123">
        <v>0</v>
      </c>
      <c r="ED123">
        <v>0.20874240572572442</v>
      </c>
      <c r="EE123">
        <v>4.8307949997744834E-2</v>
      </c>
      <c r="EF123">
        <v>0.13214461466835709</v>
      </c>
      <c r="EG123">
        <v>0.1322269774958931</v>
      </c>
      <c r="EH123">
        <v>0.38581443063031634</v>
      </c>
      <c r="EI123">
        <v>2.7142678763868805E-2</v>
      </c>
      <c r="EJ123">
        <v>0</v>
      </c>
      <c r="EK123">
        <v>0</v>
      </c>
      <c r="EL123">
        <v>5.9425654027942448E-2</v>
      </c>
      <c r="EM123">
        <v>0</v>
      </c>
      <c r="EN123">
        <v>3.4849406029498456E-3</v>
      </c>
      <c r="EO123">
        <v>3.446475345310282E-2</v>
      </c>
      <c r="EP123">
        <v>7.1393248017930788E-2</v>
      </c>
      <c r="EQ123">
        <v>8.4556829040870946E-2</v>
      </c>
      <c r="ER123">
        <v>0.34754218399506032</v>
      </c>
      <c r="ES123">
        <v>0.12569646277721375</v>
      </c>
      <c r="ET123">
        <v>0.26890101655353593</v>
      </c>
      <c r="EU123">
        <v>0.1503350440476614</v>
      </c>
      <c r="EV123">
        <v>0.32188207437662847</v>
      </c>
      <c r="EW123">
        <v>3.5343429988754484E-2</v>
      </c>
      <c r="EX123">
        <v>2.0971492012002602E-2</v>
      </c>
      <c r="EY123">
        <v>3.6133021723525387E-2</v>
      </c>
      <c r="EZ123">
        <v>0.14728235168949025</v>
      </c>
      <c r="FA123">
        <v>2.275671867025671E-2</v>
      </c>
      <c r="FB123">
        <v>3.9987726904377012E-2</v>
      </c>
      <c r="FC123">
        <v>7.256243197355185E-3</v>
      </c>
      <c r="FD123">
        <v>4.9513538271369036E-3</v>
      </c>
      <c r="FE123">
        <v>1.1595255480245821E-2</v>
      </c>
      <c r="FF123">
        <v>3.2039392574255206E-2</v>
      </c>
      <c r="FG123">
        <v>1.2244812156737298E-2</v>
      </c>
      <c r="FH123">
        <v>2.817920541644002E-2</v>
      </c>
      <c r="FI123">
        <v>2.9267464509198378E-2</v>
      </c>
      <c r="FJ123">
        <v>0.12546793592821659</v>
      </c>
      <c r="FK123">
        <v>1.7183053743115333E-2</v>
      </c>
      <c r="FL123">
        <v>1.0906492997913833E-2</v>
      </c>
      <c r="FM123">
        <v>0.26963394068515889</v>
      </c>
      <c r="FN123">
        <v>0.64867141127808692</v>
      </c>
      <c r="FO123">
        <v>8.9283296447510277E-2</v>
      </c>
      <c r="FP123">
        <v>2.0858504375634877E-2</v>
      </c>
      <c r="FQ123">
        <v>6.1112252202468652E-2</v>
      </c>
      <c r="FR123">
        <v>1.1391363091668764E-2</v>
      </c>
      <c r="FS123">
        <v>5.1693625595574055E-2</v>
      </c>
      <c r="FT123">
        <v>0.30305338759792694</v>
      </c>
      <c r="FU123">
        <v>3.7644094272143672E-2</v>
      </c>
      <c r="FV123">
        <v>5.0084166078329106E-2</v>
      </c>
      <c r="FW123">
        <v>0.14833652309228443</v>
      </c>
      <c r="FX123">
        <v>0.14844311042066621</v>
      </c>
      <c r="FY123">
        <v>2.316742633561306E-2</v>
      </c>
      <c r="FZ123">
        <v>2.1761703946238543E-2</v>
      </c>
      <c r="GA123">
        <v>1.2035813466063411E-2</v>
      </c>
      <c r="GB123">
        <v>5.2419377662649605E-2</v>
      </c>
      <c r="GC123">
        <v>6.296387583748249E-3</v>
      </c>
      <c r="GD123">
        <v>8.9830310237981484E-4</v>
      </c>
      <c r="GE123">
        <v>0</v>
      </c>
      <c r="GF123">
        <v>1.2305751347861991E-2</v>
      </c>
      <c r="GG123">
        <v>2.4430513673105645E-2</v>
      </c>
      <c r="GH123">
        <v>3.3201409950648726E-3</v>
      </c>
      <c r="GI123">
        <v>6.2719242955815097E-3</v>
      </c>
      <c r="GJ123">
        <v>2.3812363263466439E-2</v>
      </c>
      <c r="GK123">
        <v>5.3978425543872777E-2</v>
      </c>
      <c r="GL123">
        <v>0.34513953920090085</v>
      </c>
      <c r="GM123">
        <v>4.4114004857594799E-2</v>
      </c>
      <c r="GN123">
        <v>5.7103282005950613E-2</v>
      </c>
      <c r="GO123">
        <v>0.23100165475377335</v>
      </c>
      <c r="GP123">
        <v>0.20811473701319444</v>
      </c>
      <c r="GQ123">
        <v>3.3781626150718676E-2</v>
      </c>
      <c r="GR123">
        <v>4.4637155957074522E-3</v>
      </c>
      <c r="GS123">
        <v>0</v>
      </c>
      <c r="GT123">
        <v>0</v>
      </c>
      <c r="GU123">
        <v>1.2781862106910893E-2</v>
      </c>
      <c r="GV123">
        <v>0.14483652328804436</v>
      </c>
      <c r="GW123">
        <v>2.0873069103047457E-2</v>
      </c>
      <c r="GX123">
        <v>4.5483991207442348E-3</v>
      </c>
      <c r="GY123">
        <v>3.0226698530417009E-2</v>
      </c>
      <c r="GZ123">
        <v>9.9776274508634355E-2</v>
      </c>
      <c r="HA123">
        <v>1.9652247615658588E-2</v>
      </c>
      <c r="HB123">
        <v>4.4203750377797987E-2</v>
      </c>
      <c r="HC123">
        <v>2.791404629659984E-2</v>
      </c>
      <c r="HD123">
        <v>0.24693374591245221</v>
      </c>
      <c r="HE123">
        <v>2.907214631982933E-2</v>
      </c>
      <c r="HF123">
        <v>0</v>
      </c>
      <c r="HG123">
        <v>0</v>
      </c>
      <c r="HH123">
        <v>2.9848632637710887E-3</v>
      </c>
      <c r="HI123">
        <v>0</v>
      </c>
      <c r="HJ123">
        <v>0</v>
      </c>
      <c r="HK123">
        <v>0</v>
      </c>
      <c r="HL123">
        <v>0</v>
      </c>
      <c r="HM123">
        <v>3.7391108732073769E-2</v>
      </c>
      <c r="HN123">
        <v>0.41029542590916707</v>
      </c>
      <c r="HO123">
        <v>6.5364819639426794E-2</v>
      </c>
      <c r="HP123">
        <v>8.8002762555990256E-3</v>
      </c>
      <c r="HQ123">
        <v>9.1366840877722483E-2</v>
      </c>
      <c r="HR123">
        <v>0.26675560917705543</v>
      </c>
      <c r="HS123">
        <v>4.2003293986725067E-2</v>
      </c>
      <c r="HT123">
        <v>1.6400662853483572E-2</v>
      </c>
      <c r="HU123">
        <v>1.5465175757126202E-3</v>
      </c>
      <c r="HV123">
        <v>0</v>
      </c>
      <c r="HW123">
        <v>0</v>
      </c>
      <c r="HX123">
        <v>0</v>
      </c>
      <c r="HY123">
        <v>0</v>
      </c>
      <c r="HZ123">
        <v>1.0120223152361725E-3</v>
      </c>
      <c r="IA123">
        <v>4.6619851173306784E-4</v>
      </c>
      <c r="IB123">
        <v>5.4347409208280366E-3</v>
      </c>
      <c r="IC123">
        <v>3.4518717622713264E-3</v>
      </c>
      <c r="ID123">
        <v>8.0823230103519957E-4</v>
      </c>
      <c r="IE123">
        <v>1.9033029399788889E-2</v>
      </c>
      <c r="IF123">
        <v>0.3351173778764347</v>
      </c>
      <c r="IG123">
        <v>6.6260036818484039E-2</v>
      </c>
      <c r="IH123">
        <v>7.6767356272756535E-2</v>
      </c>
      <c r="II123">
        <v>2.7329848022893611E-2</v>
      </c>
      <c r="IJ123">
        <v>3.8123163215510278E-2</v>
      </c>
      <c r="IK123">
        <v>8.8290792248795925E-3</v>
      </c>
      <c r="IL123">
        <v>0</v>
      </c>
      <c r="IM123">
        <v>0</v>
      </c>
      <c r="IN123">
        <v>1.2542432928029635E-3</v>
      </c>
      <c r="IO123">
        <v>1.1574222586662021E-3</v>
      </c>
      <c r="IP123">
        <v>6.3692275658981279E-2</v>
      </c>
      <c r="IQ123">
        <v>1.0737523633691211E-2</v>
      </c>
      <c r="IR123">
        <v>5.0163475949512577E-5</v>
      </c>
      <c r="IS123">
        <v>5.583684576894631E-4</v>
      </c>
      <c r="IT123">
        <v>3.311969501825501E-3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1.6759775136369968E-4</v>
      </c>
      <c r="JD123">
        <v>4.7554764352506921E-3</v>
      </c>
      <c r="JE123">
        <v>4.7157898229625888E-4</v>
      </c>
      <c r="JF123">
        <v>0</v>
      </c>
      <c r="JG123">
        <v>1.674495838248857E-4</v>
      </c>
      <c r="JH123">
        <v>6.1935820050248488E-2</v>
      </c>
      <c r="JI123">
        <v>8.4939981679703017E-3</v>
      </c>
      <c r="JJ123">
        <v>0</v>
      </c>
      <c r="JK123">
        <v>0</v>
      </c>
      <c r="JL123">
        <v>5.5312536838216138E-3</v>
      </c>
      <c r="JM123">
        <v>0</v>
      </c>
      <c r="JN123">
        <v>0</v>
      </c>
      <c r="JO123" s="7">
        <v>0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1</v>
      </c>
      <c r="JV123" s="4">
        <v>0</v>
      </c>
    </row>
    <row r="124" spans="1:282" x14ac:dyDescent="0.25">
      <c r="A124" s="10" t="s">
        <v>171</v>
      </c>
      <c r="B124" s="7">
        <v>10</v>
      </c>
      <c r="C124" t="s">
        <v>57</v>
      </c>
      <c r="D124" s="4">
        <v>12</v>
      </c>
      <c r="E124">
        <v>0</v>
      </c>
      <c r="F124">
        <v>0</v>
      </c>
      <c r="G124">
        <v>0.1915598887002487</v>
      </c>
      <c r="H124">
        <v>1.8124704162609973</v>
      </c>
      <c r="I124">
        <v>6.0750482480956623E-2</v>
      </c>
      <c r="J124">
        <v>1.8466642073251709E-2</v>
      </c>
      <c r="K124">
        <v>1.2677381521310031E-3</v>
      </c>
      <c r="L124">
        <v>6.4921033394667021E-3</v>
      </c>
      <c r="M124">
        <v>0</v>
      </c>
      <c r="N124">
        <v>0</v>
      </c>
      <c r="O124">
        <v>6.6246965076886641E-2</v>
      </c>
      <c r="P124">
        <v>0.5508628968416972</v>
      </c>
      <c r="Q124">
        <v>1.5941829660715949</v>
      </c>
      <c r="R124">
        <v>1.8178655153106367</v>
      </c>
      <c r="S124">
        <v>2.6283122038237661</v>
      </c>
      <c r="T124">
        <v>10.814219312806518</v>
      </c>
      <c r="U124">
        <v>20.716134414687918</v>
      </c>
      <c r="V124">
        <v>13.925411186565997</v>
      </c>
      <c r="W124">
        <v>1.4226808924682746</v>
      </c>
      <c r="X124">
        <v>8.6617803456916817E-2</v>
      </c>
      <c r="Y124">
        <v>2.4915933119948223E-2</v>
      </c>
      <c r="Z124">
        <v>0</v>
      </c>
      <c r="AA124">
        <v>0</v>
      </c>
      <c r="AB124">
        <v>0</v>
      </c>
      <c r="AC124">
        <v>0.33474546493699348</v>
      </c>
      <c r="AD124">
        <v>1.1280138809699782</v>
      </c>
      <c r="AE124">
        <v>0.3979968077090143</v>
      </c>
      <c r="AF124">
        <v>1.3231954228343055</v>
      </c>
      <c r="AG124">
        <v>5.6530359888468308E-2</v>
      </c>
      <c r="AH124">
        <v>4.4009733114592414E-2</v>
      </c>
      <c r="AI124">
        <v>1.0541394404158966</v>
      </c>
      <c r="AJ124">
        <v>0.93042901726456362</v>
      </c>
      <c r="AK124">
        <v>0.47543497952662572</v>
      </c>
      <c r="AL124">
        <v>0.9077913704512599</v>
      </c>
      <c r="AM124">
        <v>27.677847350831062</v>
      </c>
      <c r="AN124">
        <v>100</v>
      </c>
      <c r="AO124">
        <v>3.9597054484906593</v>
      </c>
      <c r="AP124">
        <v>0.81740333864250114</v>
      </c>
      <c r="AQ124">
        <v>0.73694302701263292</v>
      </c>
      <c r="AR124">
        <v>2.1766773343598067</v>
      </c>
      <c r="AS124">
        <v>0.54780004525687709</v>
      </c>
      <c r="AT124">
        <v>1.3984785842771579</v>
      </c>
      <c r="AU124">
        <v>0.54303515012170545</v>
      </c>
      <c r="AV124">
        <v>0.94844327679882501</v>
      </c>
      <c r="AW124">
        <v>0.58419910806337705</v>
      </c>
      <c r="AX124">
        <v>1.7665789031584462</v>
      </c>
      <c r="AY124">
        <v>0.10062768834333079</v>
      </c>
      <c r="AZ124">
        <v>0</v>
      </c>
      <c r="BA124">
        <v>0</v>
      </c>
      <c r="BB124">
        <v>0</v>
      </c>
      <c r="BC124">
        <v>8.7385108543058615E-2</v>
      </c>
      <c r="BD124">
        <v>0.11640903084256193</v>
      </c>
      <c r="BE124">
        <v>0.49892839085342167</v>
      </c>
      <c r="BF124">
        <v>1.5941829019218727</v>
      </c>
      <c r="BG124">
        <v>0.30282118524812768</v>
      </c>
      <c r="BH124">
        <v>0.65220245378358166</v>
      </c>
      <c r="BI124">
        <v>0.31202065893511105</v>
      </c>
      <c r="BJ124">
        <v>0.18070938553203164</v>
      </c>
      <c r="BK124">
        <v>0.34273302127150396</v>
      </c>
      <c r="BL124">
        <v>0.94168305256398754</v>
      </c>
      <c r="BM124">
        <v>0</v>
      </c>
      <c r="BN124">
        <v>0</v>
      </c>
      <c r="BO124">
        <v>1.5411555053029427</v>
      </c>
      <c r="BP124">
        <v>7.0812940016606465</v>
      </c>
      <c r="BQ124">
        <v>1.6938863149065753</v>
      </c>
      <c r="BR124">
        <v>4.0010790536892529</v>
      </c>
      <c r="BS124">
        <v>0.884645772547339</v>
      </c>
      <c r="BT124">
        <v>1.6336599858502487</v>
      </c>
      <c r="BU124">
        <v>8.9213095153880109E-2</v>
      </c>
      <c r="BV124">
        <v>4.5563842156631985E-2</v>
      </c>
      <c r="BW124">
        <v>0.10848879323436673</v>
      </c>
      <c r="BX124">
        <v>0.35872935395450006</v>
      </c>
      <c r="BY124">
        <v>0.11101828846455651</v>
      </c>
      <c r="BZ124">
        <v>0.2326730610339636</v>
      </c>
      <c r="CA124">
        <v>0</v>
      </c>
      <c r="CB124">
        <v>0</v>
      </c>
      <c r="CC124">
        <v>0</v>
      </c>
      <c r="CD124">
        <v>0.12921471882661459</v>
      </c>
      <c r="CE124">
        <v>0.11648296293785956</v>
      </c>
      <c r="CF124">
        <v>0.40961531603594337</v>
      </c>
      <c r="CG124">
        <v>5.2177176159136405</v>
      </c>
      <c r="CH124">
        <v>20.637196808700452</v>
      </c>
      <c r="CI124">
        <v>1.2373044495453067</v>
      </c>
      <c r="CJ124">
        <v>0.15389193072388985</v>
      </c>
      <c r="CK124">
        <v>1.816042952937693E-2</v>
      </c>
      <c r="CL124">
        <v>3.6355607702248036E-2</v>
      </c>
      <c r="CM124">
        <v>0.27108879453620599</v>
      </c>
      <c r="CN124">
        <v>1.1385485156089417</v>
      </c>
      <c r="CO124">
        <v>0.13207290624055673</v>
      </c>
      <c r="CP124">
        <v>0.26721341414833538</v>
      </c>
      <c r="CQ124">
        <v>0</v>
      </c>
      <c r="CR124">
        <v>0</v>
      </c>
      <c r="CS124">
        <v>4.0309659997966665E-3</v>
      </c>
      <c r="CT124">
        <v>0.10811807416606335</v>
      </c>
      <c r="CU124">
        <v>0.16047910798050996</v>
      </c>
      <c r="CV124">
        <v>0.24287663254124875</v>
      </c>
      <c r="CW124">
        <v>0.13560211139309969</v>
      </c>
      <c r="CX124">
        <v>0.26747001689790917</v>
      </c>
      <c r="CY124">
        <v>3.3397601429670871</v>
      </c>
      <c r="CZ124">
        <v>15.965580487747919</v>
      </c>
      <c r="DA124">
        <v>1.3843567301372648</v>
      </c>
      <c r="DB124">
        <v>1.1181103563743144</v>
      </c>
      <c r="DC124">
        <v>0.10489794587550587</v>
      </c>
      <c r="DD124">
        <v>6.826024098138507E-2</v>
      </c>
      <c r="DE124">
        <v>0.17268280931834937</v>
      </c>
      <c r="DF124">
        <v>0.67229828644159295</v>
      </c>
      <c r="DG124">
        <v>0.12371107872307874</v>
      </c>
      <c r="DH124">
        <v>0.14388455613744208</v>
      </c>
      <c r="DI124">
        <v>0.14577491464453521</v>
      </c>
      <c r="DJ124">
        <v>0.34906134224386004</v>
      </c>
      <c r="DK124">
        <v>0</v>
      </c>
      <c r="DL124">
        <v>0</v>
      </c>
      <c r="DM124">
        <v>0</v>
      </c>
      <c r="DN124">
        <v>0.15453146326695835</v>
      </c>
      <c r="DO124">
        <v>0.15074253606177751</v>
      </c>
      <c r="DP124">
        <v>0.39538727280740149</v>
      </c>
      <c r="DQ124">
        <v>0.10106356657415237</v>
      </c>
      <c r="DR124">
        <v>0.20392787731247949</v>
      </c>
      <c r="DS124">
        <v>0</v>
      </c>
      <c r="DT124">
        <v>0</v>
      </c>
      <c r="DU124">
        <v>0</v>
      </c>
      <c r="DV124">
        <v>2.4020064749426105E-2</v>
      </c>
      <c r="DW124">
        <v>0.26726430430452541</v>
      </c>
      <c r="DX124">
        <v>1.0041020947958357</v>
      </c>
      <c r="DY124">
        <v>0.14029579244643817</v>
      </c>
      <c r="DZ124">
        <v>0.23029949530448801</v>
      </c>
      <c r="EA124">
        <v>9.9090699179926481E-2</v>
      </c>
      <c r="EB124">
        <v>3.746237561827185E-2</v>
      </c>
      <c r="EC124">
        <v>0</v>
      </c>
      <c r="ED124">
        <v>0.2072474264792572</v>
      </c>
      <c r="EE124">
        <v>4.5705848962867793E-2</v>
      </c>
      <c r="EF124">
        <v>0.12496726807265314</v>
      </c>
      <c r="EG124">
        <v>0.13976177100322168</v>
      </c>
      <c r="EH124">
        <v>0.40279402408154236</v>
      </c>
      <c r="EI124">
        <v>3.0315636733969115E-2</v>
      </c>
      <c r="EJ124">
        <v>0</v>
      </c>
      <c r="EK124">
        <v>0</v>
      </c>
      <c r="EL124">
        <v>6.055395754779893E-2</v>
      </c>
      <c r="EM124">
        <v>0</v>
      </c>
      <c r="EN124">
        <v>7.1387244501932394E-3</v>
      </c>
      <c r="EO124">
        <v>3.2851149994646424E-2</v>
      </c>
      <c r="EP124">
        <v>6.840851348867806E-2</v>
      </c>
      <c r="EQ124">
        <v>6.7045306378444885E-2</v>
      </c>
      <c r="ER124">
        <v>0.2156651807500051</v>
      </c>
      <c r="ES124">
        <v>0.14921398755965248</v>
      </c>
      <c r="ET124">
        <v>0.34258160832383999</v>
      </c>
      <c r="EU124">
        <v>0.16329244588640501</v>
      </c>
      <c r="EV124">
        <v>0.32242446746944092</v>
      </c>
      <c r="EW124">
        <v>3.9493869725295089E-2</v>
      </c>
      <c r="EX124">
        <v>1.7796578209779198E-2</v>
      </c>
      <c r="EY124">
        <v>3.5016552500015417E-2</v>
      </c>
      <c r="EZ124">
        <v>0.13444937135141363</v>
      </c>
      <c r="FA124">
        <v>2.7721707237581279E-2</v>
      </c>
      <c r="FB124">
        <v>5.1991061556070813E-2</v>
      </c>
      <c r="FC124">
        <v>8.7579688977534945E-3</v>
      </c>
      <c r="FD124">
        <v>1.7040937823871089E-3</v>
      </c>
      <c r="FE124">
        <v>1.1207253600404157E-2</v>
      </c>
      <c r="FF124">
        <v>2.5655295695732425E-2</v>
      </c>
      <c r="FG124">
        <v>1.1129338803456186E-2</v>
      </c>
      <c r="FH124">
        <v>2.8021032880593825E-2</v>
      </c>
      <c r="FI124">
        <v>2.7274702184574971E-2</v>
      </c>
      <c r="FJ124">
        <v>0.10184461352574233</v>
      </c>
      <c r="FK124">
        <v>1.625980781167663E-2</v>
      </c>
      <c r="FL124">
        <v>9.3213386632900221E-3</v>
      </c>
      <c r="FM124">
        <v>0.26446293243950103</v>
      </c>
      <c r="FN124">
        <v>0.58917463388448299</v>
      </c>
      <c r="FO124">
        <v>8.2229646034167159E-2</v>
      </c>
      <c r="FP124">
        <v>2.3671792636597803E-2</v>
      </c>
      <c r="FQ124">
        <v>3.5392534805207349E-2</v>
      </c>
      <c r="FR124">
        <v>1.0232112501986348E-2</v>
      </c>
      <c r="FS124">
        <v>4.6631513111860375E-2</v>
      </c>
      <c r="FT124">
        <v>0.22009417571185919</v>
      </c>
      <c r="FU124">
        <v>3.4218922305697744E-2</v>
      </c>
      <c r="FV124">
        <v>5.07052772600282E-2</v>
      </c>
      <c r="FW124">
        <v>0.14854543866303882</v>
      </c>
      <c r="FX124">
        <v>0.13330808150883525</v>
      </c>
      <c r="FY124">
        <v>2.4673126260864806E-2</v>
      </c>
      <c r="FZ124">
        <v>1.5790560146474571E-2</v>
      </c>
      <c r="GA124">
        <v>8.1973368752312117E-3</v>
      </c>
      <c r="GB124">
        <v>4.0674964603084583E-2</v>
      </c>
      <c r="GC124">
        <v>5.2078545864430708E-3</v>
      </c>
      <c r="GD124">
        <v>2.036730621676652E-3</v>
      </c>
      <c r="GE124">
        <v>0</v>
      </c>
      <c r="GF124">
        <v>1.0112150715397191E-2</v>
      </c>
      <c r="GG124">
        <v>1.7254797676585748E-2</v>
      </c>
      <c r="GH124">
        <v>3.543047385770476E-3</v>
      </c>
      <c r="GI124">
        <v>5.4948599858731543E-3</v>
      </c>
      <c r="GJ124">
        <v>1.3951346984196238E-2</v>
      </c>
      <c r="GK124">
        <v>4.8891532071011767E-2</v>
      </c>
      <c r="GL124">
        <v>0.29579516895036628</v>
      </c>
      <c r="GM124">
        <v>4.0022461159752068E-2</v>
      </c>
      <c r="GN124">
        <v>5.1064498679522972E-2</v>
      </c>
      <c r="GO124">
        <v>0.20339350632670961</v>
      </c>
      <c r="GP124">
        <v>0.19632466783539559</v>
      </c>
      <c r="GQ124">
        <v>3.6260579106058989E-2</v>
      </c>
      <c r="GR124">
        <v>3.5418255761794143E-3</v>
      </c>
      <c r="GS124">
        <v>0</v>
      </c>
      <c r="GT124">
        <v>0</v>
      </c>
      <c r="GU124">
        <v>2.3497364424354048E-2</v>
      </c>
      <c r="GV124">
        <v>0.18831154571216768</v>
      </c>
      <c r="GW124">
        <v>3.056342334138645E-2</v>
      </c>
      <c r="GX124">
        <v>5.862568579658502E-3</v>
      </c>
      <c r="GY124">
        <v>3.328739776905805E-2</v>
      </c>
      <c r="GZ124">
        <v>8.9559882270736552E-2</v>
      </c>
      <c r="HA124">
        <v>1.240974031427659E-2</v>
      </c>
      <c r="HB124">
        <v>1.7360201902946227E-2</v>
      </c>
      <c r="HC124">
        <v>2.2421847171597169E-2</v>
      </c>
      <c r="HD124">
        <v>0.17733307222044337</v>
      </c>
      <c r="HE124">
        <v>2.5293193042053057E-2</v>
      </c>
      <c r="HF124">
        <v>0</v>
      </c>
      <c r="HG124">
        <v>3.143330841521145E-4</v>
      </c>
      <c r="HH124">
        <v>4.6743678381668402E-3</v>
      </c>
      <c r="HI124">
        <v>3.5506007843428449E-4</v>
      </c>
      <c r="HJ124">
        <v>0</v>
      </c>
      <c r="HK124">
        <v>0</v>
      </c>
      <c r="HL124">
        <v>0</v>
      </c>
      <c r="HM124">
        <v>5.2814282475199557E-2</v>
      </c>
      <c r="HN124">
        <v>0.50850808689289717</v>
      </c>
      <c r="HO124">
        <v>7.6663964442248989E-2</v>
      </c>
      <c r="HP124">
        <v>1.2674186635711911E-2</v>
      </c>
      <c r="HQ124">
        <v>8.9222584318088147E-2</v>
      </c>
      <c r="HR124">
        <v>0.21734266720048862</v>
      </c>
      <c r="HS124">
        <v>3.6492996610071195E-2</v>
      </c>
      <c r="HT124">
        <v>1.2002594075255897E-2</v>
      </c>
      <c r="HU124">
        <v>2.0738488945064846E-3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5.5386499771073916E-4</v>
      </c>
      <c r="IB124">
        <v>4.8601292210222434E-3</v>
      </c>
      <c r="IC124">
        <v>2.8075255719240315E-3</v>
      </c>
      <c r="ID124">
        <v>0</v>
      </c>
      <c r="IE124">
        <v>2.2468444786343765E-2</v>
      </c>
      <c r="IF124">
        <v>0.32785802720034124</v>
      </c>
      <c r="IG124">
        <v>6.4425908467144299E-2</v>
      </c>
      <c r="IH124">
        <v>6.4940224505884256E-2</v>
      </c>
      <c r="II124">
        <v>2.3517773291361638E-2</v>
      </c>
      <c r="IJ124">
        <v>3.3879601438589244E-2</v>
      </c>
      <c r="IK124">
        <v>1.0761510116770784E-2</v>
      </c>
      <c r="IL124">
        <v>0</v>
      </c>
      <c r="IM124">
        <v>0</v>
      </c>
      <c r="IN124">
        <v>0</v>
      </c>
      <c r="IO124">
        <v>4.3615467551817288E-3</v>
      </c>
      <c r="IP124">
        <v>0.10248602442670886</v>
      </c>
      <c r="IQ124">
        <v>1.708158847261089E-2</v>
      </c>
      <c r="IR124">
        <v>0</v>
      </c>
      <c r="IS124">
        <v>1.0832331761778415E-3</v>
      </c>
      <c r="IT124">
        <v>5.0766515318289365E-3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3.2526439844958742E-4</v>
      </c>
      <c r="JD124">
        <v>5.7117510278508043E-3</v>
      </c>
      <c r="JE124">
        <v>1.634217322058814E-3</v>
      </c>
      <c r="JF124">
        <v>0</v>
      </c>
      <c r="JG124">
        <v>1.9449999777270343E-3</v>
      </c>
      <c r="JH124">
        <v>7.9246081485329398E-2</v>
      </c>
      <c r="JI124">
        <v>1.2010715802468716E-2</v>
      </c>
      <c r="JJ124">
        <v>0</v>
      </c>
      <c r="JK124">
        <v>2.3857842953211358E-4</v>
      </c>
      <c r="JL124">
        <v>1.1596673482891319E-2</v>
      </c>
      <c r="JM124">
        <v>4.7276667770025328E-3</v>
      </c>
      <c r="JN124">
        <v>0</v>
      </c>
      <c r="JO124" s="7">
        <v>0</v>
      </c>
      <c r="JP124">
        <v>0</v>
      </c>
      <c r="JQ124">
        <v>1</v>
      </c>
      <c r="JR124">
        <v>0</v>
      </c>
      <c r="JS124">
        <v>0</v>
      </c>
      <c r="JT124">
        <v>0</v>
      </c>
      <c r="JU124">
        <v>1</v>
      </c>
      <c r="JV124" s="4">
        <v>0</v>
      </c>
    </row>
    <row r="125" spans="1:282" x14ac:dyDescent="0.25">
      <c r="A125" s="10" t="s">
        <v>172</v>
      </c>
      <c r="B125" s="7">
        <v>10</v>
      </c>
      <c r="C125" t="s">
        <v>57</v>
      </c>
      <c r="D125" s="4">
        <v>12</v>
      </c>
      <c r="E125">
        <v>0</v>
      </c>
      <c r="F125">
        <v>0</v>
      </c>
      <c r="G125">
        <v>0.1788945622834508</v>
      </c>
      <c r="H125">
        <v>1.8005257272680157</v>
      </c>
      <c r="I125">
        <v>9.31115364215932E-2</v>
      </c>
      <c r="J125">
        <v>1.6625159782172824E-2</v>
      </c>
      <c r="K125">
        <v>9.2197326378565714E-4</v>
      </c>
      <c r="L125">
        <v>6.1104940697149501E-3</v>
      </c>
      <c r="M125">
        <v>0</v>
      </c>
      <c r="N125">
        <v>0</v>
      </c>
      <c r="O125">
        <v>6.4803579604130745E-2</v>
      </c>
      <c r="P125">
        <v>0.56348809074669082</v>
      </c>
      <c r="Q125">
        <v>1.1492457302274306</v>
      </c>
      <c r="R125">
        <v>0.51738418980196255</v>
      </c>
      <c r="S125">
        <v>2.4310406800437523</v>
      </c>
      <c r="T125">
        <v>10.379842145012018</v>
      </c>
      <c r="U125">
        <v>19.264669617328213</v>
      </c>
      <c r="V125">
        <v>14.110415561733655</v>
      </c>
      <c r="W125">
        <v>1.4638416987594383</v>
      </c>
      <c r="X125">
        <v>8.7466464503107938E-2</v>
      </c>
      <c r="Y125">
        <v>2.2883336732653813E-2</v>
      </c>
      <c r="Z125">
        <v>0</v>
      </c>
      <c r="AA125">
        <v>0</v>
      </c>
      <c r="AB125">
        <v>2.5587830968873033E-2</v>
      </c>
      <c r="AC125">
        <v>0.38351726701741506</v>
      </c>
      <c r="AD125">
        <v>1.2186544881997079</v>
      </c>
      <c r="AE125">
        <v>0.49101034120901643</v>
      </c>
      <c r="AF125">
        <v>1.5533152431762565</v>
      </c>
      <c r="AG125">
        <v>9.281195318995121E-2</v>
      </c>
      <c r="AH125">
        <v>0.29538948850279162</v>
      </c>
      <c r="AI125">
        <v>0.95237471933972406</v>
      </c>
      <c r="AJ125">
        <v>0.55752363559745677</v>
      </c>
      <c r="AK125">
        <v>0.44567378860601997</v>
      </c>
      <c r="AL125">
        <v>0.90729576453500427</v>
      </c>
      <c r="AM125">
        <v>28.709143193851762</v>
      </c>
      <c r="AN125">
        <v>100</v>
      </c>
      <c r="AO125">
        <v>3.9499939716117041</v>
      </c>
      <c r="AP125">
        <v>0.86805905435871789</v>
      </c>
      <c r="AQ125">
        <v>0.86316390690702083</v>
      </c>
      <c r="AR125">
        <v>2.4507982087793434</v>
      </c>
      <c r="AS125">
        <v>0.63861484121011447</v>
      </c>
      <c r="AT125">
        <v>1.4907689799714567</v>
      </c>
      <c r="AU125">
        <v>0.56848321858561301</v>
      </c>
      <c r="AV125">
        <v>0.94633071662873824</v>
      </c>
      <c r="AW125">
        <v>0.61829948727991335</v>
      </c>
      <c r="AX125">
        <v>1.7122491150462731</v>
      </c>
      <c r="AY125">
        <v>0.10833705998481186</v>
      </c>
      <c r="AZ125">
        <v>0</v>
      </c>
      <c r="BA125">
        <v>0</v>
      </c>
      <c r="BB125">
        <v>0</v>
      </c>
      <c r="BC125">
        <v>0.13638849393728622</v>
      </c>
      <c r="BD125">
        <v>0.24601530135373326</v>
      </c>
      <c r="BE125">
        <v>0.57835390373467821</v>
      </c>
      <c r="BF125">
        <v>1.7211982617058066</v>
      </c>
      <c r="BG125">
        <v>0.3587427847651305</v>
      </c>
      <c r="BH125">
        <v>0.78810782674556423</v>
      </c>
      <c r="BI125">
        <v>0.31327589938067751</v>
      </c>
      <c r="BJ125">
        <v>0.22740715635430755</v>
      </c>
      <c r="BK125">
        <v>0.2825046786817707</v>
      </c>
      <c r="BL125">
        <v>0.66795019973255387</v>
      </c>
      <c r="BM125">
        <v>0</v>
      </c>
      <c r="BN125">
        <v>0</v>
      </c>
      <c r="BO125">
        <v>1.6130296641157764</v>
      </c>
      <c r="BP125">
        <v>6.7187315703181589</v>
      </c>
      <c r="BQ125">
        <v>1.5931849368368951</v>
      </c>
      <c r="BR125">
        <v>3.7399257979768112</v>
      </c>
      <c r="BS125">
        <v>0.88899517338234513</v>
      </c>
      <c r="BT125">
        <v>1.6698624792661585</v>
      </c>
      <c r="BU125">
        <v>8.7085025144021666E-2</v>
      </c>
      <c r="BV125">
        <v>5.0020651840354508E-2</v>
      </c>
      <c r="BW125">
        <v>9.4142612369060671E-2</v>
      </c>
      <c r="BX125">
        <v>0.33004609144520225</v>
      </c>
      <c r="BY125">
        <v>0.17238246393477408</v>
      </c>
      <c r="BZ125">
        <v>0.38229558210269238</v>
      </c>
      <c r="CA125">
        <v>0</v>
      </c>
      <c r="CB125">
        <v>0</v>
      </c>
      <c r="CC125">
        <v>0</v>
      </c>
      <c r="CD125">
        <v>9.591940506547407E-2</v>
      </c>
      <c r="CE125">
        <v>9.9696991258573689E-2</v>
      </c>
      <c r="CF125">
        <v>0.42653529159028514</v>
      </c>
      <c r="CG125">
        <v>5.4261369174741336</v>
      </c>
      <c r="CH125">
        <v>20.047945977763661</v>
      </c>
      <c r="CI125">
        <v>1.18857385238813</v>
      </c>
      <c r="CJ125">
        <v>0.1569150288598504</v>
      </c>
      <c r="CK125">
        <v>1.7619622063841753E-2</v>
      </c>
      <c r="CL125">
        <v>4.0589955566897019E-2</v>
      </c>
      <c r="CM125">
        <v>0.3811262526634398</v>
      </c>
      <c r="CN125">
        <v>1.4676193469903149</v>
      </c>
      <c r="CO125">
        <v>0.13607602457822887</v>
      </c>
      <c r="CP125">
        <v>0.23148351786771906</v>
      </c>
      <c r="CQ125">
        <v>0</v>
      </c>
      <c r="CR125">
        <v>0</v>
      </c>
      <c r="CS125">
        <v>0</v>
      </c>
      <c r="CT125">
        <v>8.489943137253074E-2</v>
      </c>
      <c r="CU125">
        <v>0.12977039535261425</v>
      </c>
      <c r="CV125">
        <v>0.23143528194328561</v>
      </c>
      <c r="CW125">
        <v>0.11892374322376348</v>
      </c>
      <c r="CX125">
        <v>0.26876112081861975</v>
      </c>
      <c r="CY125">
        <v>3.1917473830056804</v>
      </c>
      <c r="CZ125">
        <v>14.060420060388552</v>
      </c>
      <c r="DA125">
        <v>1.3395170653076953</v>
      </c>
      <c r="DB125">
        <v>1.3337708791025367</v>
      </c>
      <c r="DC125">
        <v>0.11964270380934601</v>
      </c>
      <c r="DD125">
        <v>6.2564131743691936E-2</v>
      </c>
      <c r="DE125">
        <v>0.19017731593318882</v>
      </c>
      <c r="DF125">
        <v>0.67340449536453317</v>
      </c>
      <c r="DG125">
        <v>0.11055110402158014</v>
      </c>
      <c r="DH125">
        <v>0.15024347334973301</v>
      </c>
      <c r="DI125">
        <v>0.12533626458599695</v>
      </c>
      <c r="DJ125">
        <v>0.29756727929971216</v>
      </c>
      <c r="DK125">
        <v>0</v>
      </c>
      <c r="DL125">
        <v>0</v>
      </c>
      <c r="DM125">
        <v>0</v>
      </c>
      <c r="DN125">
        <v>0.16362329020831615</v>
      </c>
      <c r="DO125">
        <v>0.17535763872764967</v>
      </c>
      <c r="DP125">
        <v>0.47734355861235822</v>
      </c>
      <c r="DQ125">
        <v>0.10047182639867691</v>
      </c>
      <c r="DR125">
        <v>0.1718923669948807</v>
      </c>
      <c r="DS125">
        <v>0</v>
      </c>
      <c r="DT125">
        <v>0</v>
      </c>
      <c r="DU125">
        <v>0</v>
      </c>
      <c r="DV125">
        <v>1.8647026089517044E-2</v>
      </c>
      <c r="DW125">
        <v>0.27441249415336455</v>
      </c>
      <c r="DX125">
        <v>0.94572862864728202</v>
      </c>
      <c r="DY125">
        <v>0.14377623556954705</v>
      </c>
      <c r="DZ125">
        <v>0.2577540002467516</v>
      </c>
      <c r="EA125">
        <v>9.0882285671850985E-2</v>
      </c>
      <c r="EB125">
        <v>3.2609592645678566E-2</v>
      </c>
      <c r="EC125">
        <v>0</v>
      </c>
      <c r="ED125">
        <v>0.19031703439241357</v>
      </c>
      <c r="EE125">
        <v>4.825763071306878E-2</v>
      </c>
      <c r="EF125">
        <v>0.1069313194590349</v>
      </c>
      <c r="EG125">
        <v>0.14617756246017088</v>
      </c>
      <c r="EH125">
        <v>0.37111062472020534</v>
      </c>
      <c r="EI125">
        <v>2.6922491098461041E-2</v>
      </c>
      <c r="EJ125">
        <v>0</v>
      </c>
      <c r="EK125">
        <v>0</v>
      </c>
      <c r="EL125">
        <v>3.6414386692142378E-2</v>
      </c>
      <c r="EM125">
        <v>0</v>
      </c>
      <c r="EN125">
        <v>5.1727257731318107E-3</v>
      </c>
      <c r="EO125">
        <v>3.231008809757812E-2</v>
      </c>
      <c r="EP125">
        <v>6.3079644102365412E-2</v>
      </c>
      <c r="EQ125">
        <v>0.10309114593332169</v>
      </c>
      <c r="ER125">
        <v>0.31130477896858644</v>
      </c>
      <c r="ES125">
        <v>0.14694861780776081</v>
      </c>
      <c r="ET125">
        <v>0.2715803733122546</v>
      </c>
      <c r="EU125">
        <v>0.14924009652461906</v>
      </c>
      <c r="EV125">
        <v>0.29603782133990392</v>
      </c>
      <c r="EW125">
        <v>3.2214560439808582E-2</v>
      </c>
      <c r="EX125">
        <v>1.3913106397549302E-2</v>
      </c>
      <c r="EY125">
        <v>3.4197095439223862E-2</v>
      </c>
      <c r="EZ125">
        <v>0.11350545617785218</v>
      </c>
      <c r="FA125">
        <v>2.3433356668933984E-2</v>
      </c>
      <c r="FB125">
        <v>3.8514610037859755E-2</v>
      </c>
      <c r="FC125">
        <v>8.661739357064999E-3</v>
      </c>
      <c r="FD125">
        <v>5.2455624577982416E-3</v>
      </c>
      <c r="FE125">
        <v>1.1325725146256405E-2</v>
      </c>
      <c r="FF125">
        <v>2.6265420377203159E-2</v>
      </c>
      <c r="FG125">
        <v>1.0581000883411363E-2</v>
      </c>
      <c r="FH125">
        <v>2.356671424756451E-2</v>
      </c>
      <c r="FI125">
        <v>3.4792729076388966E-2</v>
      </c>
      <c r="FJ125">
        <v>0.1057517115327901</v>
      </c>
      <c r="FK125">
        <v>1.511029646639315E-2</v>
      </c>
      <c r="FL125">
        <v>1.2967477757490086E-2</v>
      </c>
      <c r="FM125">
        <v>0.2620468446246022</v>
      </c>
      <c r="FN125">
        <v>0.54203548264748003</v>
      </c>
      <c r="FO125">
        <v>7.871497972687401E-2</v>
      </c>
      <c r="FP125">
        <v>2.2537503716062581E-2</v>
      </c>
      <c r="FQ125">
        <v>3.6718061323695844E-2</v>
      </c>
      <c r="FR125">
        <v>9.7155438534919092E-3</v>
      </c>
      <c r="FS125">
        <v>6.8222799841818019E-2</v>
      </c>
      <c r="FT125">
        <v>0.29578894613521178</v>
      </c>
      <c r="FU125">
        <v>4.2479300622277484E-2</v>
      </c>
      <c r="FV125">
        <v>5.274530108946162E-2</v>
      </c>
      <c r="FW125">
        <v>0.14015172672270637</v>
      </c>
      <c r="FX125">
        <v>0.12574041014402251</v>
      </c>
      <c r="FY125">
        <v>2.2145253267830987E-2</v>
      </c>
      <c r="FZ125">
        <v>1.2694687762800494E-2</v>
      </c>
      <c r="GA125">
        <v>1.0070722195792317E-2</v>
      </c>
      <c r="GB125">
        <v>4.3732818589587531E-2</v>
      </c>
      <c r="GC125">
        <v>7.4177816713018379E-3</v>
      </c>
      <c r="GD125">
        <v>1.2533475282472178E-3</v>
      </c>
      <c r="GE125">
        <v>1.4366625693016546E-4</v>
      </c>
      <c r="GF125">
        <v>1.2418336661724675E-2</v>
      </c>
      <c r="GG125">
        <v>1.6302988836065745E-2</v>
      </c>
      <c r="GH125">
        <v>8.7875307673264879E-4</v>
      </c>
      <c r="GI125">
        <v>3.1238119121161281E-3</v>
      </c>
      <c r="GJ125">
        <v>1.1226899261704748E-2</v>
      </c>
      <c r="GK125">
        <v>7.3273440188312222E-2</v>
      </c>
      <c r="GL125">
        <v>0.35415578543088139</v>
      </c>
      <c r="GM125">
        <v>4.7345949716812705E-2</v>
      </c>
      <c r="GN125">
        <v>5.2569803330335764E-2</v>
      </c>
      <c r="GO125">
        <v>0.19350861610509196</v>
      </c>
      <c r="GP125">
        <v>0.18825218777030964</v>
      </c>
      <c r="GQ125">
        <v>3.6276731572422616E-2</v>
      </c>
      <c r="GR125">
        <v>3.2961667047052274E-3</v>
      </c>
      <c r="GS125">
        <v>0</v>
      </c>
      <c r="GT125">
        <v>0</v>
      </c>
      <c r="GU125">
        <v>2.3766962039774648E-2</v>
      </c>
      <c r="GV125">
        <v>0.16348810895782145</v>
      </c>
      <c r="GW125">
        <v>2.2005207903437834E-2</v>
      </c>
      <c r="GX125">
        <v>5.0272410774371322E-3</v>
      </c>
      <c r="GY125">
        <v>3.3457934409032102E-2</v>
      </c>
      <c r="GZ125">
        <v>9.0795867440709041E-2</v>
      </c>
      <c r="HA125">
        <v>1.5003854347462391E-2</v>
      </c>
      <c r="HB125">
        <v>1.6714210892466823E-2</v>
      </c>
      <c r="HC125">
        <v>3.251084909540107E-2</v>
      </c>
      <c r="HD125">
        <v>0.19782741477399243</v>
      </c>
      <c r="HE125">
        <v>2.8282287805050665E-2</v>
      </c>
      <c r="HF125">
        <v>0</v>
      </c>
      <c r="HG125">
        <v>2.6623403408834712E-4</v>
      </c>
      <c r="HH125">
        <v>4.1791426439180121E-3</v>
      </c>
      <c r="HI125">
        <v>0</v>
      </c>
      <c r="HJ125">
        <v>0</v>
      </c>
      <c r="HK125">
        <v>3.5531101528294345E-4</v>
      </c>
      <c r="HL125">
        <v>3.732581491025219E-4</v>
      </c>
      <c r="HM125">
        <v>5.9432285113071831E-2</v>
      </c>
      <c r="HN125">
        <v>0.47203075106569564</v>
      </c>
      <c r="HO125">
        <v>6.9487094236299882E-2</v>
      </c>
      <c r="HP125">
        <v>1.1477971654251221E-2</v>
      </c>
      <c r="HQ125">
        <v>9.5537274240023756E-2</v>
      </c>
      <c r="HR125">
        <v>0.20736920779621659</v>
      </c>
      <c r="HS125">
        <v>3.5783505676862143E-2</v>
      </c>
      <c r="HT125">
        <v>1.5589741044443689E-2</v>
      </c>
      <c r="HU125">
        <v>2.2457000046344354E-3</v>
      </c>
      <c r="HV125">
        <v>7.5765449977902586E-4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3.7698150859831626E-3</v>
      </c>
      <c r="ID125">
        <v>0</v>
      </c>
      <c r="IE125">
        <v>2.4973546100673021E-2</v>
      </c>
      <c r="IF125">
        <v>0.29347046327321663</v>
      </c>
      <c r="IG125">
        <v>6.4970299210498045E-2</v>
      </c>
      <c r="IH125">
        <v>7.6513452319510761E-2</v>
      </c>
      <c r="II125">
        <v>2.9869422268174111E-2</v>
      </c>
      <c r="IJ125">
        <v>3.9430450737323361E-2</v>
      </c>
      <c r="IK125">
        <v>1.2481325158323384E-2</v>
      </c>
      <c r="IL125">
        <v>0</v>
      </c>
      <c r="IM125">
        <v>2.5294760462943821E-4</v>
      </c>
      <c r="IN125">
        <v>1.5614249796462843E-3</v>
      </c>
      <c r="IO125">
        <v>5.3638268032727117E-3</v>
      </c>
      <c r="IP125">
        <v>9.0863833040116276E-2</v>
      </c>
      <c r="IQ125">
        <v>1.1106860183103385E-2</v>
      </c>
      <c r="IR125">
        <v>0</v>
      </c>
      <c r="IS125">
        <v>2.0338469337986834E-4</v>
      </c>
      <c r="IT125">
        <v>6.8524872662961015E-3</v>
      </c>
      <c r="IU125">
        <v>2.6536168999350416E-3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2.9164046165103931E-3</v>
      </c>
      <c r="JE125">
        <v>0</v>
      </c>
      <c r="JF125">
        <v>0</v>
      </c>
      <c r="JG125">
        <v>1.8494125909480565E-3</v>
      </c>
      <c r="JH125">
        <v>6.4133122576543453E-2</v>
      </c>
      <c r="JI125">
        <v>8.7527574320464558E-3</v>
      </c>
      <c r="JJ125">
        <v>0</v>
      </c>
      <c r="JK125">
        <v>0</v>
      </c>
      <c r="JL125">
        <v>9.0990151825209638E-3</v>
      </c>
      <c r="JM125">
        <v>0</v>
      </c>
      <c r="JN125">
        <v>0</v>
      </c>
      <c r="JO125" s="7">
        <v>0</v>
      </c>
      <c r="JP125">
        <v>0</v>
      </c>
      <c r="JQ125">
        <v>1</v>
      </c>
      <c r="JR125">
        <v>0</v>
      </c>
      <c r="JS125">
        <v>0</v>
      </c>
      <c r="JT125">
        <v>0</v>
      </c>
      <c r="JU125">
        <v>1</v>
      </c>
      <c r="JV125" s="4">
        <v>0</v>
      </c>
    </row>
    <row r="126" spans="1:282" x14ac:dyDescent="0.25">
      <c r="A126" s="10" t="s">
        <v>173</v>
      </c>
      <c r="B126" s="7">
        <v>10</v>
      </c>
      <c r="C126" t="s">
        <v>57</v>
      </c>
      <c r="D126" s="4">
        <v>12</v>
      </c>
      <c r="E126">
        <v>0</v>
      </c>
      <c r="F126">
        <v>0</v>
      </c>
      <c r="G126">
        <v>0.13671033303553951</v>
      </c>
      <c r="H126">
        <v>1.6861722860735255</v>
      </c>
      <c r="I126">
        <v>7.9000132619818322E-2</v>
      </c>
      <c r="J126">
        <v>1.3307978801250274E-2</v>
      </c>
      <c r="K126">
        <v>1.5763271508995212E-3</v>
      </c>
      <c r="L126">
        <v>5.0762168624538711E-3</v>
      </c>
      <c r="M126">
        <v>0</v>
      </c>
      <c r="N126">
        <v>0</v>
      </c>
      <c r="O126">
        <v>4.4887549560494351E-2</v>
      </c>
      <c r="P126">
        <v>0.48205531547745167</v>
      </c>
      <c r="Q126">
        <v>1.1319899834479368</v>
      </c>
      <c r="R126">
        <v>0.64094509688106738</v>
      </c>
      <c r="S126">
        <v>2.2091066801926451</v>
      </c>
      <c r="T126">
        <v>9.8466218626261437</v>
      </c>
      <c r="U126">
        <v>19.018321847645652</v>
      </c>
      <c r="V126">
        <v>13.876258304250607</v>
      </c>
      <c r="W126">
        <v>1.5149836856745813</v>
      </c>
      <c r="X126">
        <v>8.6001095513085657E-2</v>
      </c>
      <c r="Y126">
        <v>2.7270285272615203E-2</v>
      </c>
      <c r="Z126">
        <v>0</v>
      </c>
      <c r="AA126">
        <v>0</v>
      </c>
      <c r="AB126">
        <v>2.0828277527060242E-2</v>
      </c>
      <c r="AC126">
        <v>0.32021659054925444</v>
      </c>
      <c r="AD126">
        <v>1.1436552163818681</v>
      </c>
      <c r="AE126">
        <v>0.43137806562881492</v>
      </c>
      <c r="AF126">
        <v>1.4788465030370315</v>
      </c>
      <c r="AG126">
        <v>6.6442491958625616E-2</v>
      </c>
      <c r="AH126">
        <v>0.23212196271988403</v>
      </c>
      <c r="AI126">
        <v>1.0018463068270183</v>
      </c>
      <c r="AJ126">
        <v>0.69252425620041003</v>
      </c>
      <c r="AK126">
        <v>0.4379039324081942</v>
      </c>
      <c r="AL126">
        <v>0.85198477185139876</v>
      </c>
      <c r="AM126">
        <v>25.333236574026753</v>
      </c>
      <c r="AN126">
        <v>100</v>
      </c>
      <c r="AO126">
        <v>3.9134108077423315</v>
      </c>
      <c r="AP126">
        <v>0.85675373741891803</v>
      </c>
      <c r="AQ126">
        <v>0.77439483748725535</v>
      </c>
      <c r="AR126">
        <v>2.2980137248817467</v>
      </c>
      <c r="AS126">
        <v>0.58309491965825366</v>
      </c>
      <c r="AT126">
        <v>1.3910388707003551</v>
      </c>
      <c r="AU126">
        <v>0.53969121927897201</v>
      </c>
      <c r="AV126">
        <v>0.91674991523492666</v>
      </c>
      <c r="AW126">
        <v>0.5986220145262543</v>
      </c>
      <c r="AX126">
        <v>1.7285806679148208</v>
      </c>
      <c r="AY126">
        <v>0.10668322536486485</v>
      </c>
      <c r="AZ126">
        <v>0</v>
      </c>
      <c r="BA126">
        <v>0</v>
      </c>
      <c r="BB126">
        <v>0</v>
      </c>
      <c r="BC126">
        <v>0.10105004644734109</v>
      </c>
      <c r="BD126">
        <v>0.25221602087754613</v>
      </c>
      <c r="BE126">
        <v>0.50932723219562492</v>
      </c>
      <c r="BF126">
        <v>1.609350861340973</v>
      </c>
      <c r="BG126">
        <v>0.30647338643781979</v>
      </c>
      <c r="BH126">
        <v>0.7191526315900082</v>
      </c>
      <c r="BI126">
        <v>0.3140101937190295</v>
      </c>
      <c r="BJ126">
        <v>0.19635021309664524</v>
      </c>
      <c r="BK126">
        <v>0.19853176015432075</v>
      </c>
      <c r="BL126">
        <v>0.52774386888372804</v>
      </c>
      <c r="BM126">
        <v>0</v>
      </c>
      <c r="BN126">
        <v>0</v>
      </c>
      <c r="BO126">
        <v>1.5870916124784775</v>
      </c>
      <c r="BP126">
        <v>6.9773722315650799</v>
      </c>
      <c r="BQ126">
        <v>1.4970686752607154</v>
      </c>
      <c r="BR126">
        <v>3.7704511023095955</v>
      </c>
      <c r="BS126">
        <v>0.83891765574502253</v>
      </c>
      <c r="BT126">
        <v>1.6439416941154708</v>
      </c>
      <c r="BU126">
        <v>9.7199779140031264E-2</v>
      </c>
      <c r="BV126">
        <v>5.9463407258791276E-2</v>
      </c>
      <c r="BW126">
        <v>9.0116208676473589E-2</v>
      </c>
      <c r="BX126">
        <v>0.32534026367637642</v>
      </c>
      <c r="BY126">
        <v>4.1481283936009999E-2</v>
      </c>
      <c r="BZ126">
        <v>4.016682144946513E-2</v>
      </c>
      <c r="CA126">
        <v>0</v>
      </c>
      <c r="CB126">
        <v>0</v>
      </c>
      <c r="CC126">
        <v>0</v>
      </c>
      <c r="CD126">
        <v>0.10304222784231309</v>
      </c>
      <c r="CE126">
        <v>0.10161747130221725</v>
      </c>
      <c r="CF126">
        <v>0.40742407264619912</v>
      </c>
      <c r="CG126">
        <v>5.2858230225647649</v>
      </c>
      <c r="CH126">
        <v>20.694570620390067</v>
      </c>
      <c r="CI126">
        <v>1.227402365173079</v>
      </c>
      <c r="CJ126">
        <v>0.160906816443769</v>
      </c>
      <c r="CK126">
        <v>1.2010228103990555E-2</v>
      </c>
      <c r="CL126">
        <v>3.225227830215345E-2</v>
      </c>
      <c r="CM126">
        <v>0.30741954582900682</v>
      </c>
      <c r="CN126">
        <v>1.2750685754685525</v>
      </c>
      <c r="CO126">
        <v>0.14522190528062753</v>
      </c>
      <c r="CP126">
        <v>0.2858026534148066</v>
      </c>
      <c r="CQ126">
        <v>0</v>
      </c>
      <c r="CR126">
        <v>0</v>
      </c>
      <c r="CS126">
        <v>8.508797622483133E-3</v>
      </c>
      <c r="CT126">
        <v>0.10283423187943298</v>
      </c>
      <c r="CU126">
        <v>0.12362330465419683</v>
      </c>
      <c r="CV126">
        <v>0.25222311734910219</v>
      </c>
      <c r="CW126">
        <v>0.11318217886276384</v>
      </c>
      <c r="CX126">
        <v>0.25247697584418138</v>
      </c>
      <c r="CY126">
        <v>2.9581311745115411</v>
      </c>
      <c r="CZ126">
        <v>13.892593480987252</v>
      </c>
      <c r="DA126">
        <v>1.2784074030187174</v>
      </c>
      <c r="DB126">
        <v>1.1929297413922479</v>
      </c>
      <c r="DC126">
        <v>0.10239223906159359</v>
      </c>
      <c r="DD126">
        <v>5.8777485693166584E-2</v>
      </c>
      <c r="DE126">
        <v>0.18207079898750222</v>
      </c>
      <c r="DF126">
        <v>0.66705174268976342</v>
      </c>
      <c r="DG126">
        <v>0.11789169548083447</v>
      </c>
      <c r="DH126">
        <v>0.16730866564796212</v>
      </c>
      <c r="DI126">
        <v>0.14455254023389458</v>
      </c>
      <c r="DJ126">
        <v>0.35785299692031242</v>
      </c>
      <c r="DK126">
        <v>0</v>
      </c>
      <c r="DL126">
        <v>0</v>
      </c>
      <c r="DM126">
        <v>0</v>
      </c>
      <c r="DN126">
        <v>0.18949372470584772</v>
      </c>
      <c r="DO126">
        <v>0.15365255022553892</v>
      </c>
      <c r="DP126">
        <v>0.41429049085212943</v>
      </c>
      <c r="DQ126">
        <v>0.10256155967454189</v>
      </c>
      <c r="DR126">
        <v>0.1882878174221948</v>
      </c>
      <c r="DS126">
        <v>0</v>
      </c>
      <c r="DT126">
        <v>0</v>
      </c>
      <c r="DU126">
        <v>0</v>
      </c>
      <c r="DV126">
        <v>2.2757278376666232E-2</v>
      </c>
      <c r="DW126">
        <v>0.26755768760881793</v>
      </c>
      <c r="DX126">
        <v>0.94038740652410346</v>
      </c>
      <c r="DY126">
        <v>0.13628990779247493</v>
      </c>
      <c r="DZ126">
        <v>0.22819220868674389</v>
      </c>
      <c r="EA126">
        <v>9.8144314521898243E-2</v>
      </c>
      <c r="EB126">
        <v>7.2641426454910937E-2</v>
      </c>
      <c r="EC126">
        <v>0</v>
      </c>
      <c r="ED126">
        <v>0.21717268245583277</v>
      </c>
      <c r="EE126">
        <v>4.8143859587996288E-2</v>
      </c>
      <c r="EF126">
        <v>0.11958773429582456</v>
      </c>
      <c r="EG126">
        <v>0.13284805124630311</v>
      </c>
      <c r="EH126">
        <v>0.37178577726980894</v>
      </c>
      <c r="EI126">
        <v>3.1170518546657724E-2</v>
      </c>
      <c r="EJ126">
        <v>0</v>
      </c>
      <c r="EK126">
        <v>0</v>
      </c>
      <c r="EL126">
        <v>5.4165685353254299E-2</v>
      </c>
      <c r="EM126">
        <v>0</v>
      </c>
      <c r="EN126">
        <v>1.1466351466747739E-2</v>
      </c>
      <c r="EO126">
        <v>4.2215398243814296E-2</v>
      </c>
      <c r="EP126">
        <v>6.9966488554449549E-2</v>
      </c>
      <c r="EQ126">
        <v>7.6370557238055595E-2</v>
      </c>
      <c r="ER126">
        <v>0.25282313742600415</v>
      </c>
      <c r="ES126">
        <v>0.1709961652264067</v>
      </c>
      <c r="ET126">
        <v>0.36196102807019526</v>
      </c>
      <c r="EU126">
        <v>0.16998059424543907</v>
      </c>
      <c r="EV126">
        <v>0.32431939043992841</v>
      </c>
      <c r="EW126">
        <v>3.9574282442414128E-2</v>
      </c>
      <c r="EX126">
        <v>1.6579888866631882E-2</v>
      </c>
      <c r="EY126">
        <v>3.3712993507092739E-2</v>
      </c>
      <c r="EZ126">
        <v>0.12065949462257687</v>
      </c>
      <c r="FA126">
        <v>2.1111333078217519E-2</v>
      </c>
      <c r="FB126">
        <v>4.5611927311703174E-2</v>
      </c>
      <c r="FC126">
        <v>9.5450006655015893E-3</v>
      </c>
      <c r="FD126">
        <v>5.9177907335505953E-3</v>
      </c>
      <c r="FE126">
        <v>1.4414940213743977E-2</v>
      </c>
      <c r="FF126">
        <v>2.8596420261725812E-2</v>
      </c>
      <c r="FG126">
        <v>1.4217517594611343E-2</v>
      </c>
      <c r="FH126">
        <v>2.3421037069794183E-2</v>
      </c>
      <c r="FI126">
        <v>3.2128123692529063E-2</v>
      </c>
      <c r="FJ126">
        <v>0.10542698290893976</v>
      </c>
      <c r="FK126">
        <v>1.4667539055686801E-2</v>
      </c>
      <c r="FL126">
        <v>1.0433676274454726E-2</v>
      </c>
      <c r="FM126">
        <v>0.3152628759345798</v>
      </c>
      <c r="FN126">
        <v>0.66603542731039989</v>
      </c>
      <c r="FO126">
        <v>9.180551137170069E-2</v>
      </c>
      <c r="FP126">
        <v>2.6581298551834422E-2</v>
      </c>
      <c r="FQ126">
        <v>4.4175106469174552E-2</v>
      </c>
      <c r="FR126">
        <v>1.1107585951107838E-2</v>
      </c>
      <c r="FS126">
        <v>4.7298612713404631E-2</v>
      </c>
      <c r="FT126">
        <v>0.21810499514714679</v>
      </c>
      <c r="FU126">
        <v>2.9800558835730864E-2</v>
      </c>
      <c r="FV126">
        <v>5.2173406442211766E-2</v>
      </c>
      <c r="FW126">
        <v>0.14534414321129682</v>
      </c>
      <c r="FX126">
        <v>0.13668095678592143</v>
      </c>
      <c r="FY126">
        <v>2.5136560088848108E-2</v>
      </c>
      <c r="FZ126">
        <v>1.6645602618027316E-2</v>
      </c>
      <c r="GA126">
        <v>1.0462824981120592E-2</v>
      </c>
      <c r="GB126">
        <v>4.893720760372746E-2</v>
      </c>
      <c r="GC126">
        <v>6.7746436699921949E-3</v>
      </c>
      <c r="GD126">
        <v>1.8662880503082914E-3</v>
      </c>
      <c r="GE126">
        <v>0</v>
      </c>
      <c r="GF126">
        <v>1.1414398853996399E-2</v>
      </c>
      <c r="GG126">
        <v>2.0995910891638565E-2</v>
      </c>
      <c r="GH126">
        <v>3.0395526330906546E-3</v>
      </c>
      <c r="GI126">
        <v>5.4974062220497387E-3</v>
      </c>
      <c r="GJ126">
        <v>1.4325360191399728E-2</v>
      </c>
      <c r="GK126">
        <v>5.1371850877958466E-2</v>
      </c>
      <c r="GL126">
        <v>0.30403469787457998</v>
      </c>
      <c r="GM126">
        <v>3.9931397925724303E-2</v>
      </c>
      <c r="GN126">
        <v>5.1974560276773718E-2</v>
      </c>
      <c r="GO126">
        <v>0.21235099558631595</v>
      </c>
      <c r="GP126">
        <v>0.2181504024553873</v>
      </c>
      <c r="GQ126">
        <v>4.0921625554375313E-2</v>
      </c>
      <c r="GR126">
        <v>9.3825912413574835E-3</v>
      </c>
      <c r="GS126">
        <v>0</v>
      </c>
      <c r="GT126">
        <v>0</v>
      </c>
      <c r="GU126">
        <v>2.2744690743921808E-2</v>
      </c>
      <c r="GV126">
        <v>0.18311896810549122</v>
      </c>
      <c r="GW126">
        <v>2.7230569765701908E-2</v>
      </c>
      <c r="GX126">
        <v>8.23657748818994E-3</v>
      </c>
      <c r="GY126">
        <v>3.5143818476302151E-2</v>
      </c>
      <c r="GZ126">
        <v>9.3362955043965787E-2</v>
      </c>
      <c r="HA126">
        <v>1.4187985393034558E-2</v>
      </c>
      <c r="HB126">
        <v>1.4347478920812095E-2</v>
      </c>
      <c r="HC126">
        <v>2.4180851827772458E-2</v>
      </c>
      <c r="HD126">
        <v>0.16891389303599402</v>
      </c>
      <c r="HE126">
        <v>2.5348054579581586E-2</v>
      </c>
      <c r="HF126">
        <v>3.0695670994954045E-4</v>
      </c>
      <c r="HG126">
        <v>2.720774745419196E-3</v>
      </c>
      <c r="HH126">
        <v>5.5690087119689103E-3</v>
      </c>
      <c r="HI126">
        <v>0</v>
      </c>
      <c r="HJ126">
        <v>0</v>
      </c>
      <c r="HK126">
        <v>1.7334425123334454E-3</v>
      </c>
      <c r="HL126">
        <v>0</v>
      </c>
      <c r="HM126">
        <v>5.4830539661431241E-2</v>
      </c>
      <c r="HN126">
        <v>0.47897586581782314</v>
      </c>
      <c r="HO126">
        <v>7.4466970218868195E-2</v>
      </c>
      <c r="HP126">
        <v>1.3582987125041685E-2</v>
      </c>
      <c r="HQ126">
        <v>9.1186781161758976E-2</v>
      </c>
      <c r="HR126">
        <v>0.22086152240931925</v>
      </c>
      <c r="HS126">
        <v>3.9649361363171938E-2</v>
      </c>
      <c r="HT126">
        <v>1.6971944264543671E-2</v>
      </c>
      <c r="HU126">
        <v>2.2112643704222967E-3</v>
      </c>
      <c r="HV126">
        <v>0</v>
      </c>
      <c r="HW126">
        <v>0</v>
      </c>
      <c r="HX126">
        <v>0</v>
      </c>
      <c r="HY126">
        <v>0</v>
      </c>
      <c r="HZ126">
        <v>1.8439835260481187E-3</v>
      </c>
      <c r="IA126">
        <v>1.5691578535110451E-3</v>
      </c>
      <c r="IB126">
        <v>7.0666626636042241E-3</v>
      </c>
      <c r="IC126">
        <v>2.9770299426667506E-3</v>
      </c>
      <c r="ID126">
        <v>4.1091480399518048E-5</v>
      </c>
      <c r="IE126">
        <v>2.0855217960540521E-2</v>
      </c>
      <c r="IF126">
        <v>0.2920277733576358</v>
      </c>
      <c r="IG126">
        <v>6.3159182088239479E-2</v>
      </c>
      <c r="IH126">
        <v>8.4097778106466931E-2</v>
      </c>
      <c r="II126">
        <v>3.1981787885229887E-2</v>
      </c>
      <c r="IJ126">
        <v>4.6550951409315595E-2</v>
      </c>
      <c r="IK126">
        <v>1.26521456581754E-2</v>
      </c>
      <c r="IL126">
        <v>0</v>
      </c>
      <c r="IM126">
        <v>0</v>
      </c>
      <c r="IN126">
        <v>3.7341320650888655E-4</v>
      </c>
      <c r="IO126">
        <v>6.1496123348035317E-3</v>
      </c>
      <c r="IP126">
        <v>0.11940564027244142</v>
      </c>
      <c r="IQ126">
        <v>2.068881424307728E-2</v>
      </c>
      <c r="IR126">
        <v>1.7048072517014752E-3</v>
      </c>
      <c r="IS126">
        <v>0</v>
      </c>
      <c r="IT126">
        <v>8.3313966916826535E-3</v>
      </c>
      <c r="IU126">
        <v>0</v>
      </c>
      <c r="IV126">
        <v>0</v>
      </c>
      <c r="IW126">
        <v>0</v>
      </c>
      <c r="IX126">
        <v>1.0517494853881351E-3</v>
      </c>
      <c r="IY126">
        <v>0</v>
      </c>
      <c r="IZ126">
        <v>0</v>
      </c>
      <c r="JA126">
        <v>0</v>
      </c>
      <c r="JB126">
        <v>0</v>
      </c>
      <c r="JC126">
        <v>1.2288708179789736E-4</v>
      </c>
      <c r="JD126">
        <v>3.028289244838805E-3</v>
      </c>
      <c r="JE126">
        <v>1.2169953201549786E-4</v>
      </c>
      <c r="JF126">
        <v>0</v>
      </c>
      <c r="JG126">
        <v>1.7805567110575518E-3</v>
      </c>
      <c r="JH126">
        <v>7.1648570329146163E-2</v>
      </c>
      <c r="JI126">
        <v>1.1482195448431489E-2</v>
      </c>
      <c r="JJ126">
        <v>0</v>
      </c>
      <c r="JK126">
        <v>2.2700837002532785E-3</v>
      </c>
      <c r="JL126">
        <v>1.1752648012625103E-2</v>
      </c>
      <c r="JM126">
        <v>0</v>
      </c>
      <c r="JN126">
        <v>0</v>
      </c>
      <c r="JO126" s="7">
        <v>0</v>
      </c>
      <c r="JP126">
        <v>0</v>
      </c>
      <c r="JQ126">
        <v>1</v>
      </c>
      <c r="JR126">
        <v>0</v>
      </c>
      <c r="JS126">
        <v>0</v>
      </c>
      <c r="JT126">
        <v>0</v>
      </c>
      <c r="JU126">
        <v>1</v>
      </c>
      <c r="JV126" s="4">
        <v>0</v>
      </c>
    </row>
    <row r="127" spans="1:282" x14ac:dyDescent="0.25">
      <c r="A127" s="10" t="s">
        <v>174</v>
      </c>
      <c r="B127" s="7">
        <v>10</v>
      </c>
      <c r="C127" t="s">
        <v>57</v>
      </c>
      <c r="D127" s="4">
        <v>12</v>
      </c>
      <c r="E127">
        <v>0</v>
      </c>
      <c r="F127">
        <v>0</v>
      </c>
      <c r="G127">
        <v>0.12168129365742068</v>
      </c>
      <c r="H127">
        <v>1.6035633414028758</v>
      </c>
      <c r="I127">
        <v>6.9693366796032302E-2</v>
      </c>
      <c r="J127">
        <v>1.4008591514772168E-2</v>
      </c>
      <c r="K127">
        <v>1.5680975727962356E-3</v>
      </c>
      <c r="L127">
        <v>6.4065581699335175E-3</v>
      </c>
      <c r="M127">
        <v>0</v>
      </c>
      <c r="N127">
        <v>0</v>
      </c>
      <c r="O127">
        <v>5.2316049074255098E-2</v>
      </c>
      <c r="P127">
        <v>0.53460341586099236</v>
      </c>
      <c r="Q127">
        <v>1.3153147348559922</v>
      </c>
      <c r="R127">
        <v>2.0361262124364821</v>
      </c>
      <c r="S127">
        <v>2.0888686648726416</v>
      </c>
      <c r="T127">
        <v>9.4083039040040273</v>
      </c>
      <c r="U127">
        <v>18.132810673026423</v>
      </c>
      <c r="V127">
        <v>14.374991632002535</v>
      </c>
      <c r="W127">
        <v>1.48771711508548</v>
      </c>
      <c r="X127">
        <v>8.6955453434612598E-2</v>
      </c>
      <c r="Y127">
        <v>2.8417001297833849E-2</v>
      </c>
      <c r="Z127">
        <v>0</v>
      </c>
      <c r="AA127">
        <v>0</v>
      </c>
      <c r="AB127">
        <v>0</v>
      </c>
      <c r="AC127">
        <v>0.36473643493639818</v>
      </c>
      <c r="AD127">
        <v>1.4114362965228644</v>
      </c>
      <c r="AE127">
        <v>0.50578340766820962</v>
      </c>
      <c r="AF127">
        <v>1.87438272942798</v>
      </c>
      <c r="AG127">
        <v>0.12504697193513228</v>
      </c>
      <c r="AH127">
        <v>0.28536984077230027</v>
      </c>
      <c r="AI127">
        <v>1.0981927551279191</v>
      </c>
      <c r="AJ127">
        <v>0.94519217975488479</v>
      </c>
      <c r="AK127">
        <v>0.44962819965174533</v>
      </c>
      <c r="AL127">
        <v>0.80549105352875583</v>
      </c>
      <c r="AM127">
        <v>23.222131345210467</v>
      </c>
      <c r="AN127">
        <v>100</v>
      </c>
      <c r="AO127">
        <v>3.8919963142414065</v>
      </c>
      <c r="AP127">
        <v>0.90702178689953894</v>
      </c>
      <c r="AQ127">
        <v>0.83014665795647336</v>
      </c>
      <c r="AR127">
        <v>2.6976839570557409</v>
      </c>
      <c r="AS127">
        <v>0.68193515607725719</v>
      </c>
      <c r="AT127">
        <v>1.8201323177632984</v>
      </c>
      <c r="AU127">
        <v>0.62092064154218685</v>
      </c>
      <c r="AV127">
        <v>1.1123207726662332</v>
      </c>
      <c r="AW127">
        <v>0.62775809016422646</v>
      </c>
      <c r="AX127">
        <v>1.9938196993834842</v>
      </c>
      <c r="AY127">
        <v>0.13572503280456777</v>
      </c>
      <c r="AZ127">
        <v>0</v>
      </c>
      <c r="BA127">
        <v>0</v>
      </c>
      <c r="BB127">
        <v>0</v>
      </c>
      <c r="BC127">
        <v>0.14748838165710312</v>
      </c>
      <c r="BD127">
        <v>0.31460943718070244</v>
      </c>
      <c r="BE127">
        <v>0.56335986325531662</v>
      </c>
      <c r="BF127">
        <v>1.9597187961239186</v>
      </c>
      <c r="BG127">
        <v>0.35624019952917102</v>
      </c>
      <c r="BH127">
        <v>0.88841130055979345</v>
      </c>
      <c r="BI127">
        <v>0.35783454903118916</v>
      </c>
      <c r="BJ127">
        <v>0.24766105414258921</v>
      </c>
      <c r="BK127">
        <v>0.45405405953364331</v>
      </c>
      <c r="BL127">
        <v>1.3144019243989051</v>
      </c>
      <c r="BM127">
        <v>0</v>
      </c>
      <c r="BN127">
        <v>0</v>
      </c>
      <c r="BO127">
        <v>1.7103756914428996</v>
      </c>
      <c r="BP127">
        <v>8.1992161260622876</v>
      </c>
      <c r="BQ127">
        <v>1.7503532086492481</v>
      </c>
      <c r="BR127">
        <v>4.7418692292845792</v>
      </c>
      <c r="BS127">
        <v>0.94722966776946482</v>
      </c>
      <c r="BT127">
        <v>1.8793549332385284</v>
      </c>
      <c r="BU127">
        <v>0.11446662626949863</v>
      </c>
      <c r="BV127">
        <v>7.1731907848207599E-2</v>
      </c>
      <c r="BW127">
        <v>9.6680237966148816E-2</v>
      </c>
      <c r="BX127">
        <v>0.40613742117921409</v>
      </c>
      <c r="BY127">
        <v>0.21093759201986359</v>
      </c>
      <c r="BZ127">
        <v>0.51022316782959842</v>
      </c>
      <c r="CA127">
        <v>0</v>
      </c>
      <c r="CB127">
        <v>0</v>
      </c>
      <c r="CC127">
        <v>0</v>
      </c>
      <c r="CD127">
        <v>0.14774494448159087</v>
      </c>
      <c r="CE127">
        <v>9.9363561406411727E-2</v>
      </c>
      <c r="CF127">
        <v>0.42941326451854867</v>
      </c>
      <c r="CG127">
        <v>5.0224286270970318</v>
      </c>
      <c r="CH127">
        <v>21.692768751490096</v>
      </c>
      <c r="CI127">
        <v>1.2991534482510876</v>
      </c>
      <c r="CJ127">
        <v>0.17718500004296842</v>
      </c>
      <c r="CK127">
        <v>1.5689250400070243E-2</v>
      </c>
      <c r="CL127">
        <v>4.8047216425253315E-2</v>
      </c>
      <c r="CM127">
        <v>0.40132167839579058</v>
      </c>
      <c r="CN127">
        <v>1.7268500310262038</v>
      </c>
      <c r="CO127">
        <v>0.16478210535148158</v>
      </c>
      <c r="CP127">
        <v>0.30954683516671466</v>
      </c>
      <c r="CQ127">
        <v>0</v>
      </c>
      <c r="CR127">
        <v>0</v>
      </c>
      <c r="CS127">
        <v>0</v>
      </c>
      <c r="CT127">
        <v>9.8012516518338658E-2</v>
      </c>
      <c r="CU127">
        <v>0.12787589650259137</v>
      </c>
      <c r="CV127">
        <v>0.26369748210762889</v>
      </c>
      <c r="CW127">
        <v>0.11449681388286623</v>
      </c>
      <c r="CX127">
        <v>0.24523827514039878</v>
      </c>
      <c r="CY127">
        <v>2.6580317716017396</v>
      </c>
      <c r="CZ127">
        <v>13.836819439044174</v>
      </c>
      <c r="DA127">
        <v>1.3197014441101189</v>
      </c>
      <c r="DB127">
        <v>1.5398481488052433</v>
      </c>
      <c r="DC127">
        <v>0.13027326422859203</v>
      </c>
      <c r="DD127">
        <v>8.8627537555701588E-2</v>
      </c>
      <c r="DE127">
        <v>0.21504563287638595</v>
      </c>
      <c r="DF127">
        <v>0.93385520442415992</v>
      </c>
      <c r="DG127">
        <v>0.16642663708740116</v>
      </c>
      <c r="DH127">
        <v>0.1956242147134333</v>
      </c>
      <c r="DI127">
        <v>0.14233311278763869</v>
      </c>
      <c r="DJ127">
        <v>0.38277041935782902</v>
      </c>
      <c r="DK127">
        <v>0</v>
      </c>
      <c r="DL127">
        <v>0</v>
      </c>
      <c r="DM127">
        <v>0</v>
      </c>
      <c r="DN127">
        <v>0.22480731825439496</v>
      </c>
      <c r="DO127">
        <v>0.18545724295766877</v>
      </c>
      <c r="DP127">
        <v>0.57884419861619496</v>
      </c>
      <c r="DQ127">
        <v>0.12436387589410577</v>
      </c>
      <c r="DR127">
        <v>0.24152077427694332</v>
      </c>
      <c r="DS127">
        <v>0</v>
      </c>
      <c r="DT127">
        <v>0</v>
      </c>
      <c r="DU127">
        <v>0</v>
      </c>
      <c r="DV127">
        <v>2.7527532993891692E-2</v>
      </c>
      <c r="DW127">
        <v>0.28962168852853098</v>
      </c>
      <c r="DX127">
        <v>1.156896445363262</v>
      </c>
      <c r="DY127">
        <v>0.16806684321276555</v>
      </c>
      <c r="DZ127">
        <v>0.28661287159437859</v>
      </c>
      <c r="EA127">
        <v>9.731930779421126E-2</v>
      </c>
      <c r="EB127">
        <v>6.092273890150094E-2</v>
      </c>
      <c r="EC127">
        <v>0</v>
      </c>
      <c r="ED127">
        <v>0.27537556304081134</v>
      </c>
      <c r="EE127">
        <v>5.6530025148060041E-2</v>
      </c>
      <c r="EF127">
        <v>0.12861459847451789</v>
      </c>
      <c r="EG127">
        <v>0.17363973630467039</v>
      </c>
      <c r="EH127">
        <v>0.55262777694678356</v>
      </c>
      <c r="EI127">
        <v>3.8187474411263495E-2</v>
      </c>
      <c r="EJ127">
        <v>0</v>
      </c>
      <c r="EK127">
        <v>0</v>
      </c>
      <c r="EL127">
        <v>7.1228380730366456E-2</v>
      </c>
      <c r="EM127">
        <v>0</v>
      </c>
      <c r="EN127">
        <v>4.8371897644440744E-3</v>
      </c>
      <c r="EO127">
        <v>2.7223065676053898E-2</v>
      </c>
      <c r="EP127">
        <v>8.0721625263674268E-2</v>
      </c>
      <c r="EQ127">
        <v>0.10398560356952558</v>
      </c>
      <c r="ER127">
        <v>0.37525801865376873</v>
      </c>
      <c r="ES127">
        <v>0.16922831113895126</v>
      </c>
      <c r="ET127">
        <v>0.37310089439892452</v>
      </c>
      <c r="EU127">
        <v>0.19575291456301935</v>
      </c>
      <c r="EV127">
        <v>0.4444682234835583</v>
      </c>
      <c r="EW127">
        <v>4.9918370893872445E-2</v>
      </c>
      <c r="EX127">
        <v>2.1304326156121586E-2</v>
      </c>
      <c r="EY127">
        <v>3.7284575308625112E-2</v>
      </c>
      <c r="EZ127">
        <v>0.15271619158735414</v>
      </c>
      <c r="FA127">
        <v>2.7317176118006301E-2</v>
      </c>
      <c r="FB127">
        <v>6.0302877217520034E-2</v>
      </c>
      <c r="FC127">
        <v>1.192937394141929E-2</v>
      </c>
      <c r="FD127">
        <v>8.914869746909436E-3</v>
      </c>
      <c r="FE127">
        <v>1.371073838837494E-2</v>
      </c>
      <c r="FF127">
        <v>3.406671430876422E-2</v>
      </c>
      <c r="FG127">
        <v>1.3160822365906943E-2</v>
      </c>
      <c r="FH127">
        <v>2.816911146250221E-2</v>
      </c>
      <c r="FI127">
        <v>3.7255439995871151E-2</v>
      </c>
      <c r="FJ127">
        <v>0.15924118044435925</v>
      </c>
      <c r="FK127">
        <v>2.1639399742593664E-2</v>
      </c>
      <c r="FL127">
        <v>1.1387784675884648E-2</v>
      </c>
      <c r="FM127">
        <v>0.34484868235296673</v>
      </c>
      <c r="FN127">
        <v>0.83232606691624822</v>
      </c>
      <c r="FO127">
        <v>0.12786321950535043</v>
      </c>
      <c r="FP127">
        <v>3.3090851863090173E-2</v>
      </c>
      <c r="FQ127">
        <v>5.6365107689585171E-2</v>
      </c>
      <c r="FR127">
        <v>1.4182035194517571E-2</v>
      </c>
      <c r="FS127">
        <v>6.8832108788942012E-2</v>
      </c>
      <c r="FT127">
        <v>0.36759499220874681</v>
      </c>
      <c r="FU127">
        <v>5.1188456707730944E-2</v>
      </c>
      <c r="FV127">
        <v>6.2722554475997505E-2</v>
      </c>
      <c r="FW127">
        <v>0.20146433759631727</v>
      </c>
      <c r="FX127">
        <v>0.19700451836826785</v>
      </c>
      <c r="FY127">
        <v>3.2199056748100863E-2</v>
      </c>
      <c r="FZ127">
        <v>2.0791490395404313E-2</v>
      </c>
      <c r="GA127">
        <v>9.0942934981176199E-3</v>
      </c>
      <c r="GB127">
        <v>5.8775052013538845E-2</v>
      </c>
      <c r="GC127">
        <v>9.2206486500749432E-3</v>
      </c>
      <c r="GD127">
        <v>3.0051933177505752E-3</v>
      </c>
      <c r="GE127">
        <v>0</v>
      </c>
      <c r="GF127">
        <v>1.6768152548379496E-2</v>
      </c>
      <c r="GG127">
        <v>2.3304775288379358E-2</v>
      </c>
      <c r="GH127">
        <v>5.3583998158841543E-3</v>
      </c>
      <c r="GI127">
        <v>6.3278804427172267E-3</v>
      </c>
      <c r="GJ127">
        <v>1.3540339370251744E-2</v>
      </c>
      <c r="GK127">
        <v>7.7041617485458389E-2</v>
      </c>
      <c r="GL127">
        <v>0.49732913410406621</v>
      </c>
      <c r="GM127">
        <v>7.1019954230125359E-2</v>
      </c>
      <c r="GN127">
        <v>6.0596075600318218E-2</v>
      </c>
      <c r="GO127">
        <v>0.2563508776629948</v>
      </c>
      <c r="GP127">
        <v>0.2991680940962369</v>
      </c>
      <c r="GQ127">
        <v>6.0905705111043103E-2</v>
      </c>
      <c r="GR127">
        <v>1.2264712878334442E-2</v>
      </c>
      <c r="GS127">
        <v>1.8250150067982572E-3</v>
      </c>
      <c r="GT127">
        <v>0</v>
      </c>
      <c r="GU127">
        <v>2.3246639923016902E-2</v>
      </c>
      <c r="GV127">
        <v>0.23074121456428981</v>
      </c>
      <c r="GW127">
        <v>3.7311777221938805E-2</v>
      </c>
      <c r="GX127">
        <v>9.8077695309074404E-3</v>
      </c>
      <c r="GY127">
        <v>4.2952314554773434E-2</v>
      </c>
      <c r="GZ127">
        <v>0.13291091561979954</v>
      </c>
      <c r="HA127">
        <v>2.1767223491074125E-2</v>
      </c>
      <c r="HB127">
        <v>1.9279299655710087E-2</v>
      </c>
      <c r="HC127">
        <v>3.2259893869506125E-2</v>
      </c>
      <c r="HD127">
        <v>0.2522252715352532</v>
      </c>
      <c r="HE127">
        <v>3.9713748409856774E-2</v>
      </c>
      <c r="HF127">
        <v>5.4558881992859088E-3</v>
      </c>
      <c r="HG127">
        <v>4.6514918060105359E-3</v>
      </c>
      <c r="HH127">
        <v>7.6692473672101431E-3</v>
      </c>
      <c r="HI127">
        <v>0</v>
      </c>
      <c r="HJ127">
        <v>0</v>
      </c>
      <c r="HK127">
        <v>1.1814369396421789E-3</v>
      </c>
      <c r="HL127">
        <v>0</v>
      </c>
      <c r="HM127">
        <v>6.2750828608491488E-2</v>
      </c>
      <c r="HN127">
        <v>0.66621240170678908</v>
      </c>
      <c r="HO127">
        <v>0.10607261304142</v>
      </c>
      <c r="HP127">
        <v>2.1896100365212605E-2</v>
      </c>
      <c r="HQ127">
        <v>0.10809247476749953</v>
      </c>
      <c r="HR127">
        <v>0.2845762855361938</v>
      </c>
      <c r="HS127">
        <v>4.8043392016777438E-2</v>
      </c>
      <c r="HT127">
        <v>2.4296733364124502E-2</v>
      </c>
      <c r="HU127">
        <v>3.7234214832053756E-3</v>
      </c>
      <c r="HV127">
        <v>1.8231978818883954E-3</v>
      </c>
      <c r="HW127">
        <v>0</v>
      </c>
      <c r="HX127">
        <v>0</v>
      </c>
      <c r="HY127">
        <v>0</v>
      </c>
      <c r="HZ127">
        <v>0</v>
      </c>
      <c r="IA127">
        <v>1.1574802029569158E-3</v>
      </c>
      <c r="IB127">
        <v>1.2328199386360397E-2</v>
      </c>
      <c r="IC127">
        <v>5.5111590806119068E-3</v>
      </c>
      <c r="ID127">
        <v>4.5842509453254996E-4</v>
      </c>
      <c r="IE127">
        <v>2.5565012361857323E-2</v>
      </c>
      <c r="IF127">
        <v>0.38027899363686352</v>
      </c>
      <c r="IG127">
        <v>8.5089598620286644E-2</v>
      </c>
      <c r="IH127">
        <v>0.14091247557549394</v>
      </c>
      <c r="II127">
        <v>5.1110594915164433E-2</v>
      </c>
      <c r="IJ127">
        <v>7.1680489759276045E-2</v>
      </c>
      <c r="IK127">
        <v>1.8810649541588859E-2</v>
      </c>
      <c r="IL127">
        <v>0</v>
      </c>
      <c r="IM127">
        <v>0</v>
      </c>
      <c r="IN127">
        <v>0</v>
      </c>
      <c r="IO127">
        <v>7.5413500708729209E-3</v>
      </c>
      <c r="IP127">
        <v>0.13716605332295231</v>
      </c>
      <c r="IQ127">
        <v>2.3679845296078535E-2</v>
      </c>
      <c r="IR127">
        <v>0</v>
      </c>
      <c r="IS127">
        <v>1.2067354717823946E-3</v>
      </c>
      <c r="IT127">
        <v>1.3173489383560742E-2</v>
      </c>
      <c r="IU127">
        <v>3.1533940673160359E-3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9.8264679382068323E-4</v>
      </c>
      <c r="JD127">
        <v>9.9836923860435918E-3</v>
      </c>
      <c r="JE127">
        <v>0</v>
      </c>
      <c r="JF127">
        <v>0</v>
      </c>
      <c r="JG127">
        <v>3.2208818357869757E-3</v>
      </c>
      <c r="JH127">
        <v>7.9663916161060236E-2</v>
      </c>
      <c r="JI127">
        <v>1.1555833043234169E-2</v>
      </c>
      <c r="JJ127">
        <v>0</v>
      </c>
      <c r="JK127">
        <v>1.9789746404999626E-3</v>
      </c>
      <c r="JL127">
        <v>2.3175680233486221E-2</v>
      </c>
      <c r="JM127">
        <v>6.9241518371475075E-3</v>
      </c>
      <c r="JN127">
        <v>1.7626540758887199E-2</v>
      </c>
      <c r="JO127" s="7">
        <v>0</v>
      </c>
      <c r="JP127">
        <v>0</v>
      </c>
      <c r="JQ127">
        <v>1</v>
      </c>
      <c r="JR127">
        <v>0</v>
      </c>
      <c r="JS127">
        <v>0</v>
      </c>
      <c r="JT127">
        <v>0</v>
      </c>
      <c r="JU127">
        <v>1</v>
      </c>
      <c r="JV127" s="4">
        <v>0</v>
      </c>
    </row>
    <row r="128" spans="1:282" x14ac:dyDescent="0.25">
      <c r="A128" s="10" t="s">
        <v>175</v>
      </c>
      <c r="B128" s="7">
        <v>10</v>
      </c>
      <c r="C128" t="s">
        <v>57</v>
      </c>
      <c r="D128" s="4">
        <v>12</v>
      </c>
      <c r="E128">
        <v>0</v>
      </c>
      <c r="F128">
        <v>0</v>
      </c>
      <c r="G128">
        <v>0.17845019648091365</v>
      </c>
      <c r="H128">
        <v>1.6311859060574876</v>
      </c>
      <c r="I128">
        <v>0.10221303488219151</v>
      </c>
      <c r="J128">
        <v>1.2856117062766931E-2</v>
      </c>
      <c r="K128">
        <v>8.3806127688313011E-4</v>
      </c>
      <c r="L128">
        <v>4.4913210831187605E-3</v>
      </c>
      <c r="M128">
        <v>0</v>
      </c>
      <c r="N128">
        <v>0</v>
      </c>
      <c r="O128">
        <v>6.6316007028190418E-2</v>
      </c>
      <c r="P128">
        <v>0.49468888588994814</v>
      </c>
      <c r="Q128">
        <v>0.93220812073409209</v>
      </c>
      <c r="R128">
        <v>0.35904488910393678</v>
      </c>
      <c r="S128">
        <v>2.111546324453784</v>
      </c>
      <c r="T128">
        <v>9.5289063474120788</v>
      </c>
      <c r="U128">
        <v>17.722342824434783</v>
      </c>
      <c r="V128">
        <v>13.966695594880973</v>
      </c>
      <c r="W128">
        <v>1.5805627041661772</v>
      </c>
      <c r="X128">
        <v>9.3414540858991826E-2</v>
      </c>
      <c r="Y128">
        <v>2.4945967382666533E-2</v>
      </c>
      <c r="Z128">
        <v>0</v>
      </c>
      <c r="AA128">
        <v>0</v>
      </c>
      <c r="AB128">
        <v>0</v>
      </c>
      <c r="AC128">
        <v>0.3002524829391458</v>
      </c>
      <c r="AD128">
        <v>1.0095594428991068</v>
      </c>
      <c r="AE128">
        <v>0.44027493563834125</v>
      </c>
      <c r="AF128">
        <v>1.4586208034024064</v>
      </c>
      <c r="AG128">
        <v>9.6038715264750205E-2</v>
      </c>
      <c r="AH128">
        <v>0.23703837581648562</v>
      </c>
      <c r="AI128">
        <v>1.0206616957486796</v>
      </c>
      <c r="AJ128">
        <v>0.63405496532337702</v>
      </c>
      <c r="AK128">
        <v>0.44967172481446127</v>
      </c>
      <c r="AL128">
        <v>0.92745648887012977</v>
      </c>
      <c r="AM128">
        <v>27.770951970574387</v>
      </c>
      <c r="AN128">
        <v>100</v>
      </c>
      <c r="AO128">
        <v>3.884593295197317</v>
      </c>
      <c r="AP128">
        <v>0.81089781176338072</v>
      </c>
      <c r="AQ128">
        <v>0.80779266732580346</v>
      </c>
      <c r="AR128">
        <v>2.3318084188048158</v>
      </c>
      <c r="AS128">
        <v>0.58098880902816108</v>
      </c>
      <c r="AT128">
        <v>1.4881507155256875</v>
      </c>
      <c r="AU128">
        <v>0.54140180181149955</v>
      </c>
      <c r="AV128">
        <v>0.94804777232788728</v>
      </c>
      <c r="AW128">
        <v>0.60314887146060059</v>
      </c>
      <c r="AX128">
        <v>1.8262347857114674</v>
      </c>
      <c r="AY128">
        <v>0.14977731981095743</v>
      </c>
      <c r="AZ128">
        <v>0</v>
      </c>
      <c r="BA128">
        <v>0</v>
      </c>
      <c r="BB128">
        <v>0</v>
      </c>
      <c r="BC128">
        <v>0.11043019853453824</v>
      </c>
      <c r="BD128">
        <v>0.16409902753823141</v>
      </c>
      <c r="BE128">
        <v>0.48603330846392051</v>
      </c>
      <c r="BF128">
        <v>1.5103325182520113</v>
      </c>
      <c r="BG128">
        <v>0.32043371947696037</v>
      </c>
      <c r="BH128">
        <v>0.73643843099575146</v>
      </c>
      <c r="BI128">
        <v>0.30298924027297292</v>
      </c>
      <c r="BJ128">
        <v>0.20024293724234071</v>
      </c>
      <c r="BK128">
        <v>0.22883353649959304</v>
      </c>
      <c r="BL128">
        <v>0.5419956300040818</v>
      </c>
      <c r="BM128">
        <v>0</v>
      </c>
      <c r="BN128">
        <v>0</v>
      </c>
      <c r="BO128">
        <v>1.5926990963362131</v>
      </c>
      <c r="BP128">
        <v>7.2738746379566424</v>
      </c>
      <c r="BQ128">
        <v>1.7411686578364023</v>
      </c>
      <c r="BR128">
        <v>4.116117335981178</v>
      </c>
      <c r="BS128">
        <v>0.99493744919847038</v>
      </c>
      <c r="BT128">
        <v>1.8343584186548045</v>
      </c>
      <c r="BU128">
        <v>9.4266179512997067E-2</v>
      </c>
      <c r="BV128">
        <v>3.783243803663465E-2</v>
      </c>
      <c r="BW128">
        <v>9.1216850457726081E-2</v>
      </c>
      <c r="BX128">
        <v>0.32156317077477381</v>
      </c>
      <c r="BY128">
        <v>0.14730125902978444</v>
      </c>
      <c r="BZ128">
        <v>0.21031064269392513</v>
      </c>
      <c r="CA128">
        <v>0</v>
      </c>
      <c r="CB128">
        <v>0</v>
      </c>
      <c r="CC128">
        <v>0</v>
      </c>
      <c r="CD128">
        <v>0.1011285599782247</v>
      </c>
      <c r="CE128">
        <v>9.8448791680837144E-2</v>
      </c>
      <c r="CF128">
        <v>0.33321419225229171</v>
      </c>
      <c r="CG128">
        <v>5.1462716145228944</v>
      </c>
      <c r="CH128">
        <v>20.953852926617213</v>
      </c>
      <c r="CI128">
        <v>1.2562656041302414</v>
      </c>
      <c r="CJ128">
        <v>0.16594447984978986</v>
      </c>
      <c r="CK128">
        <v>1.5639764055614742E-2</v>
      </c>
      <c r="CL128">
        <v>3.5162633985946608E-2</v>
      </c>
      <c r="CM128">
        <v>0.33728263807995196</v>
      </c>
      <c r="CN128">
        <v>1.3475985910625012</v>
      </c>
      <c r="CO128">
        <v>0.14198364789767817</v>
      </c>
      <c r="CP128">
        <v>0.24013794946632999</v>
      </c>
      <c r="CQ128">
        <v>0</v>
      </c>
      <c r="CR128">
        <v>0</v>
      </c>
      <c r="CS128">
        <v>0</v>
      </c>
      <c r="CT128">
        <v>6.1166153744080125E-2</v>
      </c>
      <c r="CU128">
        <v>0.11306335616008584</v>
      </c>
      <c r="CV128">
        <v>0.23509276683733618</v>
      </c>
      <c r="CW128">
        <v>9.0197112663893075E-2</v>
      </c>
      <c r="CX128">
        <v>0.21538680631896456</v>
      </c>
      <c r="CY128">
        <v>2.704583696536937</v>
      </c>
      <c r="CZ128">
        <v>13.030952761441037</v>
      </c>
      <c r="DA128">
        <v>1.2182429536098844</v>
      </c>
      <c r="DB128">
        <v>1.310509777553692</v>
      </c>
      <c r="DC128">
        <v>0.10540180070559799</v>
      </c>
      <c r="DD128">
        <v>6.1360373380216417E-2</v>
      </c>
      <c r="DE128">
        <v>0.17075130120734391</v>
      </c>
      <c r="DF128">
        <v>0.64392759477272499</v>
      </c>
      <c r="DG128">
        <v>0.11126720718490563</v>
      </c>
      <c r="DH128">
        <v>0.1467788047428272</v>
      </c>
      <c r="DI128">
        <v>0.11912597647431564</v>
      </c>
      <c r="DJ128">
        <v>0.30534713972437461</v>
      </c>
      <c r="DK128">
        <v>0</v>
      </c>
      <c r="DL128">
        <v>0</v>
      </c>
      <c r="DM128">
        <v>0</v>
      </c>
      <c r="DN128">
        <v>0.17240666571511509</v>
      </c>
      <c r="DO128">
        <v>0.16170809254016377</v>
      </c>
      <c r="DP128">
        <v>0.45083206176219282</v>
      </c>
      <c r="DQ128">
        <v>9.2940731150638931E-2</v>
      </c>
      <c r="DR128">
        <v>0.17386215978287717</v>
      </c>
      <c r="DS128">
        <v>0</v>
      </c>
      <c r="DT128">
        <v>0</v>
      </c>
      <c r="DU128">
        <v>0</v>
      </c>
      <c r="DV128">
        <v>0</v>
      </c>
      <c r="DW128">
        <v>0.23961412804091617</v>
      </c>
      <c r="DX128">
        <v>0.96030245600649689</v>
      </c>
      <c r="DY128">
        <v>0.13203908353269025</v>
      </c>
      <c r="DZ128">
        <v>0.23643154146362169</v>
      </c>
      <c r="EA128">
        <v>8.3294893950165205E-2</v>
      </c>
      <c r="EB128">
        <v>2.8084711612285051E-2</v>
      </c>
      <c r="EC128">
        <v>0</v>
      </c>
      <c r="ED128">
        <v>0.218266078281942</v>
      </c>
      <c r="EE128">
        <v>4.2121619811735941E-2</v>
      </c>
      <c r="EF128">
        <v>0.10617723373152269</v>
      </c>
      <c r="EG128">
        <v>0.13643772112426633</v>
      </c>
      <c r="EH128">
        <v>0.38454899688244343</v>
      </c>
      <c r="EI128">
        <v>2.0687733484206206E-2</v>
      </c>
      <c r="EJ128">
        <v>0</v>
      </c>
      <c r="EK128">
        <v>0</v>
      </c>
      <c r="EL128">
        <v>3.7647867214654698E-2</v>
      </c>
      <c r="EM128">
        <v>0</v>
      </c>
      <c r="EN128">
        <v>9.2839548538785396E-3</v>
      </c>
      <c r="EO128">
        <v>3.0516508757734446E-2</v>
      </c>
      <c r="EP128">
        <v>6.4986162379482251E-2</v>
      </c>
      <c r="EQ128">
        <v>7.9796932239073845E-2</v>
      </c>
      <c r="ER128">
        <v>0.2582071433335435</v>
      </c>
      <c r="ES128">
        <v>0.13134566051040422</v>
      </c>
      <c r="ET128">
        <v>0.28376351322653653</v>
      </c>
      <c r="EU128">
        <v>0.17415598796122206</v>
      </c>
      <c r="EV128">
        <v>0.36168624575864006</v>
      </c>
      <c r="EW128">
        <v>4.5841968308653544E-2</v>
      </c>
      <c r="EX128">
        <v>1.6661333050974239E-2</v>
      </c>
      <c r="EY128">
        <v>3.4133108368906297E-2</v>
      </c>
      <c r="EZ128">
        <v>0.11738135914411876</v>
      </c>
      <c r="FA128">
        <v>2.1062393597279849E-2</v>
      </c>
      <c r="FB128">
        <v>4.4840516289137815E-2</v>
      </c>
      <c r="FC128">
        <v>7.5062250601894758E-3</v>
      </c>
      <c r="FD128">
        <v>5.1260725405261366E-3</v>
      </c>
      <c r="FE128">
        <v>1.1867368421571524E-2</v>
      </c>
      <c r="FF128">
        <v>2.7802896837656799E-2</v>
      </c>
      <c r="FG128">
        <v>1.0467728492131328E-2</v>
      </c>
      <c r="FH128">
        <v>2.0744828805581456E-2</v>
      </c>
      <c r="FI128">
        <v>2.7607592417966204E-2</v>
      </c>
      <c r="FJ128">
        <v>0.10314772958548735</v>
      </c>
      <c r="FK128">
        <v>1.4896851778863972E-2</v>
      </c>
      <c r="FL128">
        <v>6.9793402922920791E-3</v>
      </c>
      <c r="FM128">
        <v>0.34987921071046563</v>
      </c>
      <c r="FN128">
        <v>0.76672427849651936</v>
      </c>
      <c r="FO128">
        <v>0.10175115619846281</v>
      </c>
      <c r="FP128">
        <v>3.0861875117181546E-2</v>
      </c>
      <c r="FQ128">
        <v>3.4582660721391129E-2</v>
      </c>
      <c r="FR128">
        <v>5.2682866100441641E-3</v>
      </c>
      <c r="FS128">
        <v>6.0752683843983864E-2</v>
      </c>
      <c r="FT128">
        <v>0.29314111440852042</v>
      </c>
      <c r="FU128">
        <v>4.2350901932073734E-2</v>
      </c>
      <c r="FV128">
        <v>5.6102036691486543E-2</v>
      </c>
      <c r="FW128">
        <v>0.17326314337875581</v>
      </c>
      <c r="FX128">
        <v>0.15456975163051931</v>
      </c>
      <c r="FY128">
        <v>2.4084601557834123E-2</v>
      </c>
      <c r="FZ128">
        <v>1.1089502376745232E-2</v>
      </c>
      <c r="GA128">
        <v>1.0392115824379855E-2</v>
      </c>
      <c r="GB128">
        <v>4.8324064740641361E-2</v>
      </c>
      <c r="GC128">
        <v>6.7664276998258988E-3</v>
      </c>
      <c r="GD128">
        <v>4.808924621614607E-4</v>
      </c>
      <c r="GE128">
        <v>0</v>
      </c>
      <c r="GF128">
        <v>1.3169690061288012E-2</v>
      </c>
      <c r="GG128">
        <v>1.6864240960542346E-2</v>
      </c>
      <c r="GH128">
        <v>0</v>
      </c>
      <c r="GI128">
        <v>4.9154248225202601E-3</v>
      </c>
      <c r="GJ128">
        <v>1.0395455140810767E-2</v>
      </c>
      <c r="GK128">
        <v>6.2982731840307088E-2</v>
      </c>
      <c r="GL128">
        <v>0.36288084111896696</v>
      </c>
      <c r="GM128">
        <v>4.9581290238519087E-2</v>
      </c>
      <c r="GN128">
        <v>5.4622183036818976E-2</v>
      </c>
      <c r="GO128">
        <v>0.21998588967322139</v>
      </c>
      <c r="GP128">
        <v>0.25587772868431041</v>
      </c>
      <c r="GQ128">
        <v>4.6280865105614362E-2</v>
      </c>
      <c r="GR128">
        <v>6.9438071531838143E-3</v>
      </c>
      <c r="GS128">
        <v>0</v>
      </c>
      <c r="GT128">
        <v>0</v>
      </c>
      <c r="GU128">
        <v>2.890661953459599E-2</v>
      </c>
      <c r="GV128">
        <v>0.20303312399951565</v>
      </c>
      <c r="GW128">
        <v>2.9839975839216406E-2</v>
      </c>
      <c r="GX128">
        <v>9.609332059396222E-4</v>
      </c>
      <c r="GY128">
        <v>4.2572146523498992E-2</v>
      </c>
      <c r="GZ128">
        <v>0.11293311738039909</v>
      </c>
      <c r="HA128">
        <v>1.5617186073584968E-2</v>
      </c>
      <c r="HB128">
        <v>1.7375651756641308E-2</v>
      </c>
      <c r="HC128">
        <v>2.4176159647825362E-2</v>
      </c>
      <c r="HD128">
        <v>0.19364983288845791</v>
      </c>
      <c r="HE128">
        <v>3.0440605608212257E-2</v>
      </c>
      <c r="HF128">
        <v>0</v>
      </c>
      <c r="HG128">
        <v>6.2483197422196466E-4</v>
      </c>
      <c r="HH128">
        <v>3.7745643682778698E-3</v>
      </c>
      <c r="HI128">
        <v>0</v>
      </c>
      <c r="HJ128">
        <v>0</v>
      </c>
      <c r="HK128">
        <v>2.5328887703443125E-4</v>
      </c>
      <c r="HL128">
        <v>0</v>
      </c>
      <c r="HM128">
        <v>5.7226720491963617E-2</v>
      </c>
      <c r="HN128">
        <v>0.54792849601821036</v>
      </c>
      <c r="HO128">
        <v>8.9842032248735521E-2</v>
      </c>
      <c r="HP128">
        <v>1.6345309013547818E-2</v>
      </c>
      <c r="HQ128">
        <v>9.991786313738682E-2</v>
      </c>
      <c r="HR128">
        <v>0.24566036171748876</v>
      </c>
      <c r="HS128">
        <v>4.7906880525560101E-2</v>
      </c>
      <c r="HT128">
        <v>1.6797341471720892E-2</v>
      </c>
      <c r="HU128">
        <v>2.3226273903176175E-3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1.4374020814978531E-3</v>
      </c>
      <c r="IB128">
        <v>4.2877031974823156E-3</v>
      </c>
      <c r="IC128">
        <v>2.6656292829835772E-3</v>
      </c>
      <c r="ID128">
        <v>4.522715873627135E-4</v>
      </c>
      <c r="IE128">
        <v>2.2853430519173733E-2</v>
      </c>
      <c r="IF128">
        <v>0.30860538711290808</v>
      </c>
      <c r="IG128">
        <v>7.1583032762982779E-2</v>
      </c>
      <c r="IH128">
        <v>0.11100613175339306</v>
      </c>
      <c r="II128">
        <v>4.2187278426770072E-2</v>
      </c>
      <c r="IJ128">
        <v>5.8852552478224789E-2</v>
      </c>
      <c r="IK128">
        <v>1.7418294608479237E-2</v>
      </c>
      <c r="IL128">
        <v>0</v>
      </c>
      <c r="IM128">
        <v>0</v>
      </c>
      <c r="IN128">
        <v>0</v>
      </c>
      <c r="IO128">
        <v>4.7460439883352159E-3</v>
      </c>
      <c r="IP128">
        <v>0.1195246305867587</v>
      </c>
      <c r="IQ128">
        <v>2.2064064328243611E-2</v>
      </c>
      <c r="IR128">
        <v>0</v>
      </c>
      <c r="IS128">
        <v>9.0201677064797781E-5</v>
      </c>
      <c r="IT128">
        <v>8.1854624192412538E-3</v>
      </c>
      <c r="IU128">
        <v>0</v>
      </c>
      <c r="IV128">
        <v>7.5373545113495314E-6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1.7112284085110536E-4</v>
      </c>
      <c r="JD128">
        <v>4.2561076148025859E-3</v>
      </c>
      <c r="JE128">
        <v>7.1598947685944545E-5</v>
      </c>
      <c r="JF128">
        <v>0</v>
      </c>
      <c r="JG128">
        <v>2.6585327445507075E-3</v>
      </c>
      <c r="JH128">
        <v>6.9935396663926466E-2</v>
      </c>
      <c r="JI128">
        <v>8.4952449528305548E-3</v>
      </c>
      <c r="JJ128">
        <v>0</v>
      </c>
      <c r="JK128">
        <v>1.4395190312668148E-5</v>
      </c>
      <c r="JL128">
        <v>1.5697904418569365E-2</v>
      </c>
      <c r="JM128">
        <v>9.4123002307238725E-3</v>
      </c>
      <c r="JN128">
        <v>0</v>
      </c>
      <c r="JO128" s="7">
        <v>0</v>
      </c>
      <c r="JP128">
        <v>0</v>
      </c>
      <c r="JQ128">
        <v>1</v>
      </c>
      <c r="JR128">
        <v>0</v>
      </c>
      <c r="JS128">
        <v>0</v>
      </c>
      <c r="JT128">
        <v>0</v>
      </c>
      <c r="JU128">
        <v>1</v>
      </c>
      <c r="JV128" s="4">
        <v>0</v>
      </c>
    </row>
    <row r="129" spans="1:282" x14ac:dyDescent="0.25">
      <c r="A129" s="10" t="s">
        <v>176</v>
      </c>
      <c r="B129" s="7">
        <v>10</v>
      </c>
      <c r="C129" t="s">
        <v>57</v>
      </c>
      <c r="D129" s="4">
        <v>12</v>
      </c>
      <c r="E129">
        <v>0</v>
      </c>
      <c r="F129">
        <v>0</v>
      </c>
      <c r="G129">
        <v>0.1549493583846242</v>
      </c>
      <c r="H129">
        <v>1.6766452107243606</v>
      </c>
      <c r="I129">
        <v>9.1456899412059076E-2</v>
      </c>
      <c r="J129">
        <v>1.2830784790098226E-2</v>
      </c>
      <c r="K129">
        <v>9.9304571597555609E-4</v>
      </c>
      <c r="L129">
        <v>6.1537468525440881E-3</v>
      </c>
      <c r="M129">
        <v>0</v>
      </c>
      <c r="N129">
        <v>0</v>
      </c>
      <c r="O129">
        <v>5.3616529083265273E-2</v>
      </c>
      <c r="P129">
        <v>0.50900897214024465</v>
      </c>
      <c r="Q129">
        <v>1.1671415603078432</v>
      </c>
      <c r="R129">
        <v>0.50358448732038408</v>
      </c>
      <c r="S129">
        <v>2.1711765210316085</v>
      </c>
      <c r="T129">
        <v>9.3067025368338978</v>
      </c>
      <c r="U129">
        <v>18.737704414160874</v>
      </c>
      <c r="V129">
        <v>11.073077666162053</v>
      </c>
      <c r="W129">
        <v>1.2047733743239175</v>
      </c>
      <c r="X129">
        <v>7.3769107516138577E-2</v>
      </c>
      <c r="Y129">
        <v>2.2738520768937308E-2</v>
      </c>
      <c r="Z129">
        <v>0</v>
      </c>
      <c r="AA129">
        <v>4.5152915787682827E-3</v>
      </c>
      <c r="AB129">
        <v>7.2941556644069525E-2</v>
      </c>
      <c r="AC129">
        <v>0.35538018190082848</v>
      </c>
      <c r="AD129">
        <v>1.1296524023846213</v>
      </c>
      <c r="AE129">
        <v>0.45322830101666556</v>
      </c>
      <c r="AF129">
        <v>1.4286557727673641</v>
      </c>
      <c r="AG129">
        <v>0.11119975509040167</v>
      </c>
      <c r="AH129">
        <v>0.2997366193326253</v>
      </c>
      <c r="AI129">
        <v>0.91055184898240726</v>
      </c>
      <c r="AJ129">
        <v>0.67798160151200293</v>
      </c>
      <c r="AK129">
        <v>0.42096548331547196</v>
      </c>
      <c r="AL129">
        <v>0.85906156426126867</v>
      </c>
      <c r="AM129">
        <v>26.717510631827135</v>
      </c>
      <c r="AN129">
        <v>100</v>
      </c>
      <c r="AO129">
        <v>3.9572741157324809</v>
      </c>
      <c r="AP129">
        <v>0.84831764855568459</v>
      </c>
      <c r="AQ129">
        <v>0.83360766206790549</v>
      </c>
      <c r="AR129">
        <v>2.3505279690076613</v>
      </c>
      <c r="AS129">
        <v>0.59096370525670427</v>
      </c>
      <c r="AT129">
        <v>1.3533887739666595</v>
      </c>
      <c r="AU129">
        <v>0.55237716496306499</v>
      </c>
      <c r="AV129">
        <v>0.8705601030146296</v>
      </c>
      <c r="AW129">
        <v>0.57776631782021559</v>
      </c>
      <c r="AX129">
        <v>1.6052214294012381</v>
      </c>
      <c r="AY129">
        <v>9.4879572881680835E-2</v>
      </c>
      <c r="AZ129">
        <v>0</v>
      </c>
      <c r="BA129">
        <v>0</v>
      </c>
      <c r="BB129">
        <v>0</v>
      </c>
      <c r="BC129">
        <v>0.13555606437448739</v>
      </c>
      <c r="BD129">
        <v>0.28061842090272243</v>
      </c>
      <c r="BE129">
        <v>0.54523587100706927</v>
      </c>
      <c r="BF129">
        <v>1.6191282790803123</v>
      </c>
      <c r="BG129">
        <v>0.32669882205457823</v>
      </c>
      <c r="BH129">
        <v>0.70013225220633279</v>
      </c>
      <c r="BI129">
        <v>0.3108992294959112</v>
      </c>
      <c r="BJ129">
        <v>0.18098368741405668</v>
      </c>
      <c r="BK129">
        <v>0.21081065500074447</v>
      </c>
      <c r="BL129">
        <v>0.51841227107682553</v>
      </c>
      <c r="BM129">
        <v>0</v>
      </c>
      <c r="BN129">
        <v>0</v>
      </c>
      <c r="BO129">
        <v>1.6934083082264919</v>
      </c>
      <c r="BP129">
        <v>6.8761032576058918</v>
      </c>
      <c r="BQ129">
        <v>1.7909830951281276</v>
      </c>
      <c r="BR129">
        <v>4.2718009449340988</v>
      </c>
      <c r="BS129">
        <v>0.97109252373638255</v>
      </c>
      <c r="BT129">
        <v>1.7486566296630881</v>
      </c>
      <c r="BU129">
        <v>0.10759264298624897</v>
      </c>
      <c r="BV129">
        <v>7.1104607054803953E-2</v>
      </c>
      <c r="BW129">
        <v>0.11424665635204875</v>
      </c>
      <c r="BX129">
        <v>0.35644289514644112</v>
      </c>
      <c r="BY129">
        <v>4.4099234090240733E-2</v>
      </c>
      <c r="BZ129">
        <v>0</v>
      </c>
      <c r="CA129">
        <v>0</v>
      </c>
      <c r="CB129">
        <v>0</v>
      </c>
      <c r="CC129">
        <v>0</v>
      </c>
      <c r="CD129">
        <v>9.8564702380844568E-2</v>
      </c>
      <c r="CE129">
        <v>0.11009883722289612</v>
      </c>
      <c r="CF129">
        <v>0.39276293458768841</v>
      </c>
      <c r="CG129">
        <v>4.8175812742727837</v>
      </c>
      <c r="CH129">
        <v>17.87221877459795</v>
      </c>
      <c r="CI129">
        <v>1.0757961074917211</v>
      </c>
      <c r="CJ129">
        <v>0.14469298232380379</v>
      </c>
      <c r="CK129">
        <v>2.1796579089107593E-2</v>
      </c>
      <c r="CL129">
        <v>5.2600613198772399E-2</v>
      </c>
      <c r="CM129">
        <v>0.31826623808099758</v>
      </c>
      <c r="CN129">
        <v>1.1781640438316934</v>
      </c>
      <c r="CO129">
        <v>0.14979596814770926</v>
      </c>
      <c r="CP129">
        <v>0.29980794723703658</v>
      </c>
      <c r="CQ129">
        <v>0</v>
      </c>
      <c r="CR129">
        <v>0</v>
      </c>
      <c r="CS129">
        <v>2.3109116199742957E-2</v>
      </c>
      <c r="CT129">
        <v>0.10620799590836778</v>
      </c>
      <c r="CU129">
        <v>0.1352516862401105</v>
      </c>
      <c r="CV129">
        <v>0.23225032612368884</v>
      </c>
      <c r="CW129">
        <v>9.9347723035668439E-2</v>
      </c>
      <c r="CX129">
        <v>0.20196872469591881</v>
      </c>
      <c r="CY129">
        <v>2.5195864601975191</v>
      </c>
      <c r="CZ129">
        <v>11.27469107757026</v>
      </c>
      <c r="DA129">
        <v>1.0877546758996119</v>
      </c>
      <c r="DB129">
        <v>1.130795024073489</v>
      </c>
      <c r="DC129">
        <v>0.10626211184909611</v>
      </c>
      <c r="DD129">
        <v>7.8348194431898027E-2</v>
      </c>
      <c r="DE129">
        <v>0.19091558095620315</v>
      </c>
      <c r="DF129">
        <v>0.67372747893695029</v>
      </c>
      <c r="DG129">
        <v>0.13379684372928499</v>
      </c>
      <c r="DH129">
        <v>0.15396271603496989</v>
      </c>
      <c r="DI129">
        <v>0.15457046911322386</v>
      </c>
      <c r="DJ129">
        <v>0.35985790772446619</v>
      </c>
      <c r="DK129">
        <v>0</v>
      </c>
      <c r="DL129">
        <v>0</v>
      </c>
      <c r="DM129">
        <v>0</v>
      </c>
      <c r="DN129">
        <v>0.18522026204070807</v>
      </c>
      <c r="DO129">
        <v>0.15967191723535848</v>
      </c>
      <c r="DP129">
        <v>0.41918438470036129</v>
      </c>
      <c r="DQ129">
        <v>0.1119077324551607</v>
      </c>
      <c r="DR129">
        <v>0.20598137678005654</v>
      </c>
      <c r="DS129">
        <v>0</v>
      </c>
      <c r="DT129">
        <v>0</v>
      </c>
      <c r="DU129">
        <v>0</v>
      </c>
      <c r="DV129">
        <v>2.2117115275396303E-2</v>
      </c>
      <c r="DW129">
        <v>0.25794965348767313</v>
      </c>
      <c r="DX129">
        <v>0.83423926286409789</v>
      </c>
      <c r="DY129">
        <v>0.13433382117282172</v>
      </c>
      <c r="DZ129">
        <v>0.22150527556403896</v>
      </c>
      <c r="EA129">
        <v>9.2412489751613577E-2</v>
      </c>
      <c r="EB129">
        <v>5.9799997114157302E-2</v>
      </c>
      <c r="EC129">
        <v>0</v>
      </c>
      <c r="ED129">
        <v>0.21142949242248346</v>
      </c>
      <c r="EE129">
        <v>5.4704838875530459E-2</v>
      </c>
      <c r="EF129">
        <v>0.114582372143565</v>
      </c>
      <c r="EG129">
        <v>0.15433575926462617</v>
      </c>
      <c r="EH129">
        <v>0.39182178363258408</v>
      </c>
      <c r="EI129">
        <v>3.0936990301912579E-2</v>
      </c>
      <c r="EJ129">
        <v>1.5437173437316595E-3</v>
      </c>
      <c r="EK129">
        <v>0</v>
      </c>
      <c r="EL129">
        <v>5.10202027593862E-2</v>
      </c>
      <c r="EM129">
        <v>0</v>
      </c>
      <c r="EN129">
        <v>9.1902312546161616E-3</v>
      </c>
      <c r="EO129">
        <v>3.780713468035421E-2</v>
      </c>
      <c r="EP129">
        <v>6.888561661889149E-2</v>
      </c>
      <c r="EQ129">
        <v>8.1365393933179903E-2</v>
      </c>
      <c r="ER129">
        <v>0.23600407568370402</v>
      </c>
      <c r="ES129">
        <v>0.19371762691446945</v>
      </c>
      <c r="ET129">
        <v>0.39109703077666874</v>
      </c>
      <c r="EU129">
        <v>0.1831032346469334</v>
      </c>
      <c r="EV129">
        <v>0.34192862170814137</v>
      </c>
      <c r="EW129">
        <v>4.1611368919335041E-2</v>
      </c>
      <c r="EX129">
        <v>2.1773480837039855E-2</v>
      </c>
      <c r="EY129">
        <v>3.4188571067096302E-2</v>
      </c>
      <c r="EZ129">
        <v>0.11035539332014736</v>
      </c>
      <c r="FA129">
        <v>2.6910850053780876E-2</v>
      </c>
      <c r="FB129">
        <v>5.1438057515840054E-2</v>
      </c>
      <c r="FC129">
        <v>9.1275976925909354E-3</v>
      </c>
      <c r="FD129">
        <v>8.726275450037119E-3</v>
      </c>
      <c r="FE129">
        <v>1.7252314953715198E-2</v>
      </c>
      <c r="FF129">
        <v>2.9908951404305949E-2</v>
      </c>
      <c r="FG129">
        <v>1.3886032655847052E-2</v>
      </c>
      <c r="FH129">
        <v>2.4417486081765888E-2</v>
      </c>
      <c r="FI129">
        <v>3.0567131431770613E-2</v>
      </c>
      <c r="FJ129">
        <v>0.10258794564559585</v>
      </c>
      <c r="FK129">
        <v>1.4111038674571362E-2</v>
      </c>
      <c r="FL129">
        <v>9.4864283122764181E-3</v>
      </c>
      <c r="FM129">
        <v>0.35456087601059966</v>
      </c>
      <c r="FN129">
        <v>0.71096986357020453</v>
      </c>
      <c r="FO129">
        <v>0.10133032099347879</v>
      </c>
      <c r="FP129">
        <v>2.4137176573874364E-2</v>
      </c>
      <c r="FQ129">
        <v>3.7038638697719048E-2</v>
      </c>
      <c r="FR129">
        <v>1.3311203642335913E-2</v>
      </c>
      <c r="FS129">
        <v>6.216632876821919E-2</v>
      </c>
      <c r="FT129">
        <v>0.25914914576078096</v>
      </c>
      <c r="FU129">
        <v>3.6587657170284366E-2</v>
      </c>
      <c r="FV129">
        <v>5.8351665419758933E-2</v>
      </c>
      <c r="FW129">
        <v>0.15649767290235259</v>
      </c>
      <c r="FX129">
        <v>0.14509482524949999</v>
      </c>
      <c r="FY129">
        <v>2.4669682320323922E-2</v>
      </c>
      <c r="FZ129">
        <v>1.3099293970281372E-2</v>
      </c>
      <c r="GA129">
        <v>1.1618999285298097E-2</v>
      </c>
      <c r="GB129">
        <v>4.8342523824708244E-2</v>
      </c>
      <c r="GC129">
        <v>8.7399633644654126E-3</v>
      </c>
      <c r="GD129">
        <v>2.1690659931955254E-3</v>
      </c>
      <c r="GE129">
        <v>0</v>
      </c>
      <c r="GF129">
        <v>1.8458154707432166E-2</v>
      </c>
      <c r="GG129">
        <v>1.7207942829073383E-2</v>
      </c>
      <c r="GH129">
        <v>1.5120581588761153E-3</v>
      </c>
      <c r="GI129">
        <v>4.3177149697544307E-3</v>
      </c>
      <c r="GJ129">
        <v>1.0232508779159323E-2</v>
      </c>
      <c r="GK129">
        <v>6.3168645877291846E-2</v>
      </c>
      <c r="GL129">
        <v>0.3150316824401711</v>
      </c>
      <c r="GM129">
        <v>4.4717792314850013E-2</v>
      </c>
      <c r="GN129">
        <v>4.7757000396604278E-2</v>
      </c>
      <c r="GO129">
        <v>0.2018544397112875</v>
      </c>
      <c r="GP129">
        <v>0.22925509897146029</v>
      </c>
      <c r="GQ129">
        <v>5.1779481390339624E-2</v>
      </c>
      <c r="GR129">
        <v>1.1411431137749017E-2</v>
      </c>
      <c r="GS129">
        <v>0</v>
      </c>
      <c r="GT129">
        <v>0</v>
      </c>
      <c r="GU129">
        <v>3.132226824939735E-2</v>
      </c>
      <c r="GV129">
        <v>0.21528602360138857</v>
      </c>
      <c r="GW129">
        <v>3.8446037938564853E-2</v>
      </c>
      <c r="GX129">
        <v>8.2833649757166304E-3</v>
      </c>
      <c r="GY129">
        <v>3.8529479063965075E-2</v>
      </c>
      <c r="GZ129">
        <v>9.9501883527511492E-2</v>
      </c>
      <c r="HA129">
        <v>1.6054840776028648E-2</v>
      </c>
      <c r="HB129">
        <v>1.796946592555676E-2</v>
      </c>
      <c r="HC129">
        <v>2.5061181688815111E-2</v>
      </c>
      <c r="HD129">
        <v>0.15975214598628878</v>
      </c>
      <c r="HE129">
        <v>2.4792084403165382E-2</v>
      </c>
      <c r="HF129">
        <v>2.7534407491091079E-3</v>
      </c>
      <c r="HG129">
        <v>3.1100083507269961E-3</v>
      </c>
      <c r="HH129">
        <v>4.8326022100677263E-3</v>
      </c>
      <c r="HI129">
        <v>0</v>
      </c>
      <c r="HJ129">
        <v>0</v>
      </c>
      <c r="HK129">
        <v>3.0324524263271031E-4</v>
      </c>
      <c r="HL129">
        <v>0</v>
      </c>
      <c r="HM129">
        <v>6.661796530799774E-2</v>
      </c>
      <c r="HN129">
        <v>0.53632910574627746</v>
      </c>
      <c r="HO129">
        <v>8.2056339839388995E-2</v>
      </c>
      <c r="HP129">
        <v>1.5795370764189399E-2</v>
      </c>
      <c r="HQ129">
        <v>9.2523061693934344E-2</v>
      </c>
      <c r="HR129">
        <v>0.21439563027567898</v>
      </c>
      <c r="HS129">
        <v>4.398321013983704E-2</v>
      </c>
      <c r="HT129">
        <v>1.8380409866178692E-2</v>
      </c>
      <c r="HU129">
        <v>3.7514521114629588E-3</v>
      </c>
      <c r="HV129">
        <v>5.4499365496211473E-4</v>
      </c>
      <c r="HW129">
        <v>0</v>
      </c>
      <c r="HX129">
        <v>0</v>
      </c>
      <c r="HY129">
        <v>0</v>
      </c>
      <c r="HZ129">
        <v>2.2314197761670851E-3</v>
      </c>
      <c r="IA129">
        <v>1.1159285157589164E-3</v>
      </c>
      <c r="IB129">
        <v>3.0940081581861088E-3</v>
      </c>
      <c r="IC129">
        <v>3.9115006423389434E-3</v>
      </c>
      <c r="ID129">
        <v>0</v>
      </c>
      <c r="IE129">
        <v>2.3738005803496026E-2</v>
      </c>
      <c r="IF129">
        <v>0.28327906391538443</v>
      </c>
      <c r="IG129">
        <v>7.053158018529776E-2</v>
      </c>
      <c r="IH129">
        <v>8.8849312448502291E-2</v>
      </c>
      <c r="II129">
        <v>3.4818998582245776E-2</v>
      </c>
      <c r="IJ129">
        <v>4.8326766318204588E-2</v>
      </c>
      <c r="IK129">
        <v>1.5823944116035948E-2</v>
      </c>
      <c r="IL129">
        <v>0</v>
      </c>
      <c r="IM129">
        <v>0</v>
      </c>
      <c r="IN129">
        <v>2.5751501398188314E-3</v>
      </c>
      <c r="IO129">
        <v>1.0098609981132637E-2</v>
      </c>
      <c r="IP129">
        <v>0.13494541750188807</v>
      </c>
      <c r="IQ129">
        <v>2.3687426987085328E-2</v>
      </c>
      <c r="IR129">
        <v>2.4839316777895862E-3</v>
      </c>
      <c r="IS129">
        <v>1.816605172739537E-4</v>
      </c>
      <c r="IT129">
        <v>1.0997511461871896E-2</v>
      </c>
      <c r="IU129">
        <v>1.1010969126957187E-3</v>
      </c>
      <c r="IV129">
        <v>0</v>
      </c>
      <c r="IW129">
        <v>0</v>
      </c>
      <c r="IX129">
        <v>6.6622497329635582E-4</v>
      </c>
      <c r="IY129">
        <v>0</v>
      </c>
      <c r="IZ129">
        <v>0</v>
      </c>
      <c r="JA129">
        <v>0</v>
      </c>
      <c r="JB129">
        <v>3.839861797991478E-4</v>
      </c>
      <c r="JC129">
        <v>1.0929193339358138E-3</v>
      </c>
      <c r="JD129">
        <v>6.5359843011323108E-3</v>
      </c>
      <c r="JE129">
        <v>2.2026780084739739E-4</v>
      </c>
      <c r="JF129">
        <v>0</v>
      </c>
      <c r="JG129">
        <v>4.2101886587020323E-3</v>
      </c>
      <c r="JH129">
        <v>7.5527368279766444E-2</v>
      </c>
      <c r="JI129">
        <v>1.2299666034369878E-2</v>
      </c>
      <c r="JJ129">
        <v>0</v>
      </c>
      <c r="JK129">
        <v>6.3470754946264225E-4</v>
      </c>
      <c r="JL129">
        <v>1.0912698685905392E-2</v>
      </c>
      <c r="JM129">
        <v>5.2150672960134961E-3</v>
      </c>
      <c r="JN129">
        <v>0</v>
      </c>
      <c r="JO129" s="7">
        <v>0</v>
      </c>
      <c r="JP129">
        <v>0</v>
      </c>
      <c r="JQ129">
        <v>1</v>
      </c>
      <c r="JR129">
        <v>0</v>
      </c>
      <c r="JS129">
        <v>0</v>
      </c>
      <c r="JT129">
        <v>0</v>
      </c>
      <c r="JU129">
        <v>1</v>
      </c>
      <c r="JV129" s="4">
        <v>0</v>
      </c>
    </row>
    <row r="130" spans="1:282" x14ac:dyDescent="0.25">
      <c r="A130" s="10" t="s">
        <v>177</v>
      </c>
      <c r="B130" s="7">
        <v>10</v>
      </c>
      <c r="C130" t="s">
        <v>57</v>
      </c>
      <c r="D130" s="4">
        <v>12</v>
      </c>
      <c r="E130">
        <v>0</v>
      </c>
      <c r="F130">
        <v>0</v>
      </c>
      <c r="G130">
        <v>0.11663447996277586</v>
      </c>
      <c r="H130">
        <v>1.4707475354206501</v>
      </c>
      <c r="I130">
        <v>6.1287919631762867E-2</v>
      </c>
      <c r="J130">
        <v>1.0247349967294506E-2</v>
      </c>
      <c r="K130">
        <v>1.4879888574199846E-3</v>
      </c>
      <c r="L130">
        <v>6.7999408096050973E-3</v>
      </c>
      <c r="M130">
        <v>0</v>
      </c>
      <c r="N130">
        <v>0</v>
      </c>
      <c r="O130">
        <v>6.0978362417248425E-2</v>
      </c>
      <c r="P130">
        <v>0.56457344123286746</v>
      </c>
      <c r="Q130">
        <v>1.1681407451941703</v>
      </c>
      <c r="R130">
        <v>2.3886798227187902</v>
      </c>
      <c r="S130">
        <v>1.9523487979365661</v>
      </c>
      <c r="T130">
        <v>8.9119771276285746</v>
      </c>
      <c r="U130">
        <v>16.51192582696817</v>
      </c>
      <c r="V130">
        <v>15.148055999419149</v>
      </c>
      <c r="W130">
        <v>1.6090404179332642</v>
      </c>
      <c r="X130">
        <v>0.10119620715534973</v>
      </c>
      <c r="Y130">
        <v>3.080695779052893E-2</v>
      </c>
      <c r="Z130">
        <v>0</v>
      </c>
      <c r="AA130">
        <v>0</v>
      </c>
      <c r="AB130">
        <v>0</v>
      </c>
      <c r="AC130">
        <v>0.37041328895285452</v>
      </c>
      <c r="AD130">
        <v>1.4498290599020027</v>
      </c>
      <c r="AE130">
        <v>0.55110139066146047</v>
      </c>
      <c r="AF130">
        <v>2.0422408707660806</v>
      </c>
      <c r="AG130">
        <v>0.1099905629193034</v>
      </c>
      <c r="AH130">
        <v>0.26748095153646034</v>
      </c>
      <c r="AI130">
        <v>1.2069708912825121</v>
      </c>
      <c r="AJ130">
        <v>1.0404576526997844</v>
      </c>
      <c r="AK130">
        <v>0.43391566041289192</v>
      </c>
      <c r="AL130">
        <v>0.82974252919578628</v>
      </c>
      <c r="AM130">
        <v>23.630427805677041</v>
      </c>
      <c r="AN130">
        <v>100</v>
      </c>
      <c r="AO130">
        <v>3.9004534858518443</v>
      </c>
      <c r="AP130">
        <v>0.9357100351809039</v>
      </c>
      <c r="AQ130">
        <v>0.91348718979731391</v>
      </c>
      <c r="AR130">
        <v>2.9804588601218027</v>
      </c>
      <c r="AS130">
        <v>0.71856570040929457</v>
      </c>
      <c r="AT130">
        <v>1.9133253860889541</v>
      </c>
      <c r="AU130">
        <v>0.66718154609550095</v>
      </c>
      <c r="AV130">
        <v>1.1986927788445163</v>
      </c>
      <c r="AW130">
        <v>0.70710938238558407</v>
      </c>
      <c r="AX130">
        <v>2.2034212646005535</v>
      </c>
      <c r="AY130">
        <v>0.105762164572023</v>
      </c>
      <c r="AZ130">
        <v>0</v>
      </c>
      <c r="BA130">
        <v>0</v>
      </c>
      <c r="BB130">
        <v>0</v>
      </c>
      <c r="BC130">
        <v>9.2773209019432257E-2</v>
      </c>
      <c r="BD130">
        <v>0.29829810612350699</v>
      </c>
      <c r="BE130">
        <v>0.60214000496046816</v>
      </c>
      <c r="BF130">
        <v>2.0521894129447062</v>
      </c>
      <c r="BG130">
        <v>0.39077984471801752</v>
      </c>
      <c r="BH130">
        <v>0.96547698226509204</v>
      </c>
      <c r="BI130">
        <v>0.38413720039368093</v>
      </c>
      <c r="BJ130">
        <v>0.30796555413531707</v>
      </c>
      <c r="BK130">
        <v>0.59378276155108822</v>
      </c>
      <c r="BL130">
        <v>1.850008333910496</v>
      </c>
      <c r="BM130">
        <v>0</v>
      </c>
      <c r="BN130">
        <v>0</v>
      </c>
      <c r="BO130">
        <v>1.9912993892712898</v>
      </c>
      <c r="BP130">
        <v>9.1506802301435464</v>
      </c>
      <c r="BQ130">
        <v>2.1183764374458627</v>
      </c>
      <c r="BR130">
        <v>5.6424728605547214</v>
      </c>
      <c r="BS130">
        <v>1.1225860995895314</v>
      </c>
      <c r="BT130">
        <v>2.1942329885688938</v>
      </c>
      <c r="BU130">
        <v>0.13478133970368494</v>
      </c>
      <c r="BV130">
        <v>7.4232774757358233E-2</v>
      </c>
      <c r="BW130">
        <v>0.13404142948367417</v>
      </c>
      <c r="BX130">
        <v>0.46505832687115062</v>
      </c>
      <c r="BY130">
        <v>4.3929146655854852E-2</v>
      </c>
      <c r="BZ130">
        <v>0.10988354603401103</v>
      </c>
      <c r="CA130">
        <v>0</v>
      </c>
      <c r="CB130">
        <v>0</v>
      </c>
      <c r="CC130">
        <v>0</v>
      </c>
      <c r="CD130">
        <v>0.17738197497463221</v>
      </c>
      <c r="CE130">
        <v>0.12619589054778388</v>
      </c>
      <c r="CF130">
        <v>0.45115427887098153</v>
      </c>
      <c r="CG130">
        <v>5.3164740343884027</v>
      </c>
      <c r="CH130">
        <v>23.250868385362928</v>
      </c>
      <c r="CI130">
        <v>1.3989364999021234</v>
      </c>
      <c r="CJ130">
        <v>0.19751062146376472</v>
      </c>
      <c r="CK130">
        <v>1.9427845419072543E-2</v>
      </c>
      <c r="CL130">
        <v>6.420447442668438E-2</v>
      </c>
      <c r="CM130">
        <v>0.52477218627576461</v>
      </c>
      <c r="CN130">
        <v>2.2816697994196371</v>
      </c>
      <c r="CO130">
        <v>0.21103486776236419</v>
      </c>
      <c r="CP130">
        <v>0.32920781786560549</v>
      </c>
      <c r="CQ130">
        <v>0</v>
      </c>
      <c r="CR130">
        <v>0</v>
      </c>
      <c r="CS130">
        <v>0</v>
      </c>
      <c r="CT130">
        <v>9.3562944186895508E-2</v>
      </c>
      <c r="CU130">
        <v>0.13049095731652174</v>
      </c>
      <c r="CV130">
        <v>0.28341661219121467</v>
      </c>
      <c r="CW130">
        <v>0.11702755698062799</v>
      </c>
      <c r="CX130">
        <v>0.27633857505762804</v>
      </c>
      <c r="CY130">
        <v>2.6600152155051666</v>
      </c>
      <c r="CZ130">
        <v>13.557520469351873</v>
      </c>
      <c r="DA130">
        <v>1.3815018444821481</v>
      </c>
      <c r="DB130">
        <v>1.896941659083476</v>
      </c>
      <c r="DC130">
        <v>0.17146311060516739</v>
      </c>
      <c r="DD130">
        <v>8.6893999061610452E-2</v>
      </c>
      <c r="DE130">
        <v>0.23698423020081419</v>
      </c>
      <c r="DF130">
        <v>1.018522437001067</v>
      </c>
      <c r="DG130">
        <v>0.17109575709190145</v>
      </c>
      <c r="DH130">
        <v>0.17928073867900995</v>
      </c>
      <c r="DI130">
        <v>0.14272162614537204</v>
      </c>
      <c r="DJ130">
        <v>0.37702239893980649</v>
      </c>
      <c r="DK130">
        <v>0</v>
      </c>
      <c r="DL130">
        <v>0</v>
      </c>
      <c r="DM130">
        <v>0</v>
      </c>
      <c r="DN130">
        <v>0.22448972895215055</v>
      </c>
      <c r="DO130">
        <v>0.22350730109647615</v>
      </c>
      <c r="DP130">
        <v>0.71873386198677902</v>
      </c>
      <c r="DQ130">
        <v>0.13083613489413728</v>
      </c>
      <c r="DR130">
        <v>0.21892575984985427</v>
      </c>
      <c r="DS130">
        <v>0</v>
      </c>
      <c r="DT130">
        <v>0</v>
      </c>
      <c r="DU130">
        <v>0</v>
      </c>
      <c r="DV130">
        <v>1.4375051426860937E-2</v>
      </c>
      <c r="DW130">
        <v>0.32512302745596489</v>
      </c>
      <c r="DX130">
        <v>1.2414510498990337</v>
      </c>
      <c r="DY130">
        <v>0.19344860580532017</v>
      </c>
      <c r="DZ130">
        <v>0.33667214432987602</v>
      </c>
      <c r="EA130">
        <v>0.10234562535217678</v>
      </c>
      <c r="EB130">
        <v>3.1977995955744735E-2</v>
      </c>
      <c r="EC130">
        <v>0</v>
      </c>
      <c r="ED130">
        <v>0.27533451282641674</v>
      </c>
      <c r="EE130">
        <v>6.0913809032388785E-2</v>
      </c>
      <c r="EF130">
        <v>0.12564238899375657</v>
      </c>
      <c r="EG130">
        <v>0.16004412637827137</v>
      </c>
      <c r="EH130">
        <v>0.50079310576381764</v>
      </c>
      <c r="EI130">
        <v>4.3023687318238371E-2</v>
      </c>
      <c r="EJ130">
        <v>0</v>
      </c>
      <c r="EK130">
        <v>0</v>
      </c>
      <c r="EL130">
        <v>7.1065738191553429E-2</v>
      </c>
      <c r="EM130">
        <v>1.5935400882393651E-3</v>
      </c>
      <c r="EN130">
        <v>1.3171417383251238E-2</v>
      </c>
      <c r="EO130">
        <v>5.6003856948410216E-2</v>
      </c>
      <c r="EP130">
        <v>9.6638192385225904E-2</v>
      </c>
      <c r="EQ130">
        <v>0.14618214196437018</v>
      </c>
      <c r="ER130">
        <v>0.50872494727310202</v>
      </c>
      <c r="ES130">
        <v>0.18835505916328737</v>
      </c>
      <c r="ET130">
        <v>0.37834122136692122</v>
      </c>
      <c r="EU130">
        <v>0.21043505579122049</v>
      </c>
      <c r="EV130">
        <v>0.44540357594693974</v>
      </c>
      <c r="EW130">
        <v>4.8599965521981703E-2</v>
      </c>
      <c r="EX130">
        <v>2.364450872388614E-2</v>
      </c>
      <c r="EY130">
        <v>3.7684696322056198E-2</v>
      </c>
      <c r="EZ130">
        <v>0.14133506303370721</v>
      </c>
      <c r="FA130">
        <v>2.6111845110941379E-2</v>
      </c>
      <c r="FB130">
        <v>4.7879750313378711E-2</v>
      </c>
      <c r="FC130">
        <v>1.0662920632881739E-2</v>
      </c>
      <c r="FD130">
        <v>9.0049621488895483E-3</v>
      </c>
      <c r="FE130">
        <v>1.4242574820553144E-2</v>
      </c>
      <c r="FF130">
        <v>3.6461119898973327E-2</v>
      </c>
      <c r="FG130">
        <v>1.6571387942869931E-2</v>
      </c>
      <c r="FH130">
        <v>3.523152026696711E-2</v>
      </c>
      <c r="FI130">
        <v>4.0049843087869554E-2</v>
      </c>
      <c r="FJ130">
        <v>0.17071495812224471</v>
      </c>
      <c r="FK130">
        <v>2.207464558585967E-2</v>
      </c>
      <c r="FL130">
        <v>1.3071045778353571E-2</v>
      </c>
      <c r="FM130">
        <v>0.37702082798139519</v>
      </c>
      <c r="FN130">
        <v>0.88857982771178823</v>
      </c>
      <c r="FO130">
        <v>0.1291022561004147</v>
      </c>
      <c r="FP130">
        <v>3.4334603470406122E-2</v>
      </c>
      <c r="FQ130">
        <v>5.6800175655920486E-2</v>
      </c>
      <c r="FR130">
        <v>1.2172910215180157E-2</v>
      </c>
      <c r="FS130">
        <v>8.5121354980178768E-2</v>
      </c>
      <c r="FT130">
        <v>0.43405472952907587</v>
      </c>
      <c r="FU130">
        <v>6.1609796841372681E-2</v>
      </c>
      <c r="FV130">
        <v>8.2485531440201654E-2</v>
      </c>
      <c r="FW130">
        <v>0.23956551256217207</v>
      </c>
      <c r="FX130">
        <v>0.22001026730331735</v>
      </c>
      <c r="FY130">
        <v>3.5748392225699484E-2</v>
      </c>
      <c r="FZ130">
        <v>2.4148092209720896E-2</v>
      </c>
      <c r="GA130">
        <v>1.3374767622104633E-2</v>
      </c>
      <c r="GB130">
        <v>6.4678000735524419E-2</v>
      </c>
      <c r="GC130">
        <v>7.4716424668977511E-3</v>
      </c>
      <c r="GD130">
        <v>4.4412575941321832E-3</v>
      </c>
      <c r="GE130">
        <v>0</v>
      </c>
      <c r="GF130">
        <v>1.2803258574322907E-2</v>
      </c>
      <c r="GG130">
        <v>2.6477417724702895E-2</v>
      </c>
      <c r="GH130">
        <v>2.523578203427081E-3</v>
      </c>
      <c r="GI130">
        <v>2.1272593861266253E-3</v>
      </c>
      <c r="GJ130">
        <v>1.4049025046078771E-2</v>
      </c>
      <c r="GK130">
        <v>7.2311090397019662E-2</v>
      </c>
      <c r="GL130">
        <v>0.47794032519690993</v>
      </c>
      <c r="GM130">
        <v>6.6221959178641043E-2</v>
      </c>
      <c r="GN130">
        <v>6.6453658829694881E-2</v>
      </c>
      <c r="GO130">
        <v>0.25914385292943648</v>
      </c>
      <c r="GP130">
        <v>0.28987092137943815</v>
      </c>
      <c r="GQ130">
        <v>6.0846141889222542E-2</v>
      </c>
      <c r="GR130">
        <v>4.7724859943926697E-3</v>
      </c>
      <c r="GS130">
        <v>0</v>
      </c>
      <c r="GT130">
        <v>0</v>
      </c>
      <c r="GU130">
        <v>2.2222629100789589E-2</v>
      </c>
      <c r="GV130">
        <v>0.20174045066966748</v>
      </c>
      <c r="GW130">
        <v>3.3486708585600135E-2</v>
      </c>
      <c r="GX130">
        <v>6.8352040708126328E-3</v>
      </c>
      <c r="GY130">
        <v>5.5706950298564449E-2</v>
      </c>
      <c r="GZ130">
        <v>0.17206357687453472</v>
      </c>
      <c r="HA130">
        <v>2.6726390347051703E-2</v>
      </c>
      <c r="HB130">
        <v>2.4605584846641125E-2</v>
      </c>
      <c r="HC130">
        <v>2.9760407891071122E-2</v>
      </c>
      <c r="HD130">
        <v>0.25083004782348645</v>
      </c>
      <c r="HE130">
        <v>3.0472145604376489E-2</v>
      </c>
      <c r="HF130">
        <v>0</v>
      </c>
      <c r="HG130">
        <v>0</v>
      </c>
      <c r="HH130">
        <v>5.3524810851199606E-3</v>
      </c>
      <c r="HI130">
        <v>0</v>
      </c>
      <c r="HJ130">
        <v>0</v>
      </c>
      <c r="HK130">
        <v>6.5932713742742125E-4</v>
      </c>
      <c r="HL130">
        <v>8.5270375450631746E-4</v>
      </c>
      <c r="HM130">
        <v>5.7096075092934996E-2</v>
      </c>
      <c r="HN130">
        <v>0.59242618554451343</v>
      </c>
      <c r="HO130">
        <v>9.8984101712401892E-2</v>
      </c>
      <c r="HP130">
        <v>1.9366211395059185E-2</v>
      </c>
      <c r="HQ130">
        <v>0.11969199042347098</v>
      </c>
      <c r="HR130">
        <v>0.32519192742324238</v>
      </c>
      <c r="HS130">
        <v>5.6987293359988631E-2</v>
      </c>
      <c r="HT130">
        <v>2.623201277236846E-2</v>
      </c>
      <c r="HU130">
        <v>2.0580043753331751E-3</v>
      </c>
      <c r="HV130">
        <v>1.1720648253466951E-3</v>
      </c>
      <c r="HW130">
        <v>0</v>
      </c>
      <c r="HX130">
        <v>0</v>
      </c>
      <c r="HY130">
        <v>0</v>
      </c>
      <c r="HZ130">
        <v>0</v>
      </c>
      <c r="IA130">
        <v>1.3347810164925122E-3</v>
      </c>
      <c r="IB130">
        <v>8.1172806945399214E-3</v>
      </c>
      <c r="IC130">
        <v>5.5265506193405613E-3</v>
      </c>
      <c r="ID130">
        <v>2.3533714701689107E-3</v>
      </c>
      <c r="IE130">
        <v>2.2991646547901336E-2</v>
      </c>
      <c r="IF130">
        <v>0.32201338208153091</v>
      </c>
      <c r="IG130">
        <v>7.672170639725534E-2</v>
      </c>
      <c r="IH130">
        <v>9.8691303699930316E-2</v>
      </c>
      <c r="II130">
        <v>3.6606772692760678E-2</v>
      </c>
      <c r="IJ130">
        <v>5.4159296573474708E-2</v>
      </c>
      <c r="IK130">
        <v>1.2201871032800054E-2</v>
      </c>
      <c r="IL130">
        <v>0</v>
      </c>
      <c r="IM130">
        <v>0</v>
      </c>
      <c r="IN130">
        <v>8.0876153602652706E-4</v>
      </c>
      <c r="IO130">
        <v>8.0240383620815876E-3</v>
      </c>
      <c r="IP130">
        <v>0.1415405814273277</v>
      </c>
      <c r="IQ130">
        <v>2.004282748960335E-2</v>
      </c>
      <c r="IR130">
        <v>0</v>
      </c>
      <c r="IS130">
        <v>1.3134600011822342E-3</v>
      </c>
      <c r="IT130">
        <v>1.3262967155904457E-2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1.3852932282375807E-4</v>
      </c>
      <c r="JC130">
        <v>2.9998603048102555E-4</v>
      </c>
      <c r="JD130">
        <v>8.117834385329193E-3</v>
      </c>
      <c r="JE130">
        <v>1.5416400632406412E-3</v>
      </c>
      <c r="JF130">
        <v>0</v>
      </c>
      <c r="JG130">
        <v>1.4943612458567742E-3</v>
      </c>
      <c r="JH130">
        <v>6.5027482764578343E-2</v>
      </c>
      <c r="JI130">
        <v>6.4409554389702776E-3</v>
      </c>
      <c r="JJ130">
        <v>0</v>
      </c>
      <c r="JK130">
        <v>0</v>
      </c>
      <c r="JL130">
        <v>1.0367184348993393E-2</v>
      </c>
      <c r="JM130">
        <v>0</v>
      </c>
      <c r="JN130">
        <v>0</v>
      </c>
      <c r="JO130" s="7">
        <v>0</v>
      </c>
      <c r="JP130">
        <v>0</v>
      </c>
      <c r="JQ130">
        <v>1</v>
      </c>
      <c r="JR130">
        <v>0</v>
      </c>
      <c r="JS130">
        <v>0</v>
      </c>
      <c r="JT130">
        <v>0</v>
      </c>
      <c r="JU130">
        <v>1</v>
      </c>
      <c r="JV130" s="4">
        <v>0</v>
      </c>
    </row>
    <row r="131" spans="1:282" x14ac:dyDescent="0.25">
      <c r="A131" s="10" t="s">
        <v>178</v>
      </c>
      <c r="B131" s="7">
        <v>10</v>
      </c>
      <c r="C131" t="s">
        <v>57</v>
      </c>
      <c r="D131" s="4">
        <v>12</v>
      </c>
      <c r="E131">
        <v>0</v>
      </c>
      <c r="F131">
        <v>0</v>
      </c>
      <c r="G131">
        <v>0.13184967077690637</v>
      </c>
      <c r="H131">
        <v>1.4737423045204265</v>
      </c>
      <c r="I131">
        <v>5.2640837368102246E-2</v>
      </c>
      <c r="J131">
        <v>1.230876508397092E-2</v>
      </c>
      <c r="K131">
        <v>2.2416303609340648E-5</v>
      </c>
      <c r="L131">
        <v>6.7812174528287163E-3</v>
      </c>
      <c r="M131">
        <v>0</v>
      </c>
      <c r="N131">
        <v>0</v>
      </c>
      <c r="O131">
        <v>6.7666297963659069E-2</v>
      </c>
      <c r="P131">
        <v>0.59717953269733071</v>
      </c>
      <c r="Q131">
        <v>1.3585132862375464</v>
      </c>
      <c r="R131">
        <v>2.4719239476354904</v>
      </c>
      <c r="S131">
        <v>2.0059019836188869</v>
      </c>
      <c r="T131">
        <v>8.6256476895842038</v>
      </c>
      <c r="U131">
        <v>16.555714484236155</v>
      </c>
      <c r="V131">
        <v>12.428630255594056</v>
      </c>
      <c r="W131">
        <v>1.3234928642394903</v>
      </c>
      <c r="X131">
        <v>8.4860449426140613E-2</v>
      </c>
      <c r="Y131">
        <v>2.7802892509915383E-2</v>
      </c>
      <c r="Z131">
        <v>0</v>
      </c>
      <c r="AA131">
        <v>0</v>
      </c>
      <c r="AB131">
        <v>0</v>
      </c>
      <c r="AC131">
        <v>0.36794302889489022</v>
      </c>
      <c r="AD131">
        <v>1.4055160148110648</v>
      </c>
      <c r="AE131">
        <v>0.50987092668045286</v>
      </c>
      <c r="AF131">
        <v>1.8599027620955193</v>
      </c>
      <c r="AG131">
        <v>0.11078217630906603</v>
      </c>
      <c r="AH131">
        <v>0.25419874972567208</v>
      </c>
      <c r="AI131">
        <v>1.193649933609422</v>
      </c>
      <c r="AJ131">
        <v>1.1707127866692906</v>
      </c>
      <c r="AK131">
        <v>0.44521150731019771</v>
      </c>
      <c r="AL131">
        <v>0.82740144814106975</v>
      </c>
      <c r="AM131">
        <v>23.696691766714952</v>
      </c>
      <c r="AN131">
        <v>100</v>
      </c>
      <c r="AO131">
        <v>3.8993654717899648</v>
      </c>
      <c r="AP131">
        <v>0.91891544849865736</v>
      </c>
      <c r="AQ131">
        <v>0.90252585839748878</v>
      </c>
      <c r="AR131">
        <v>2.9240419410219149</v>
      </c>
      <c r="AS131">
        <v>0.72083648715736959</v>
      </c>
      <c r="AT131">
        <v>1.9558336441967175</v>
      </c>
      <c r="AU131">
        <v>0.674429772542263</v>
      </c>
      <c r="AV131">
        <v>1.2069398273946448</v>
      </c>
      <c r="AW131">
        <v>0.6918462594636966</v>
      </c>
      <c r="AX131">
        <v>2.2169043715665016</v>
      </c>
      <c r="AY131">
        <v>0.13163562510378946</v>
      </c>
      <c r="AZ131">
        <v>0</v>
      </c>
      <c r="BA131">
        <v>0</v>
      </c>
      <c r="BB131">
        <v>0</v>
      </c>
      <c r="BC131">
        <v>0.16354877305824933</v>
      </c>
      <c r="BD131">
        <v>0.31774813493185033</v>
      </c>
      <c r="BE131">
        <v>0.6137034833487216</v>
      </c>
      <c r="BF131">
        <v>2.0579676724139517</v>
      </c>
      <c r="BG131">
        <v>0.38524122105217473</v>
      </c>
      <c r="BH131">
        <v>0.96537708006113354</v>
      </c>
      <c r="BI131">
        <v>0.40101900333790758</v>
      </c>
      <c r="BJ131">
        <v>0.28494151395089701</v>
      </c>
      <c r="BK131">
        <v>0.53507532916497547</v>
      </c>
      <c r="BL131">
        <v>1.603357771124136</v>
      </c>
      <c r="BM131">
        <v>0</v>
      </c>
      <c r="BN131">
        <v>0</v>
      </c>
      <c r="BO131">
        <v>2.1931618432537703</v>
      </c>
      <c r="BP131">
        <v>10.252475285855059</v>
      </c>
      <c r="BQ131">
        <v>2.3544850851453032</v>
      </c>
      <c r="BR131">
        <v>6.4033688395877384</v>
      </c>
      <c r="BS131">
        <v>1.2706269389964959</v>
      </c>
      <c r="BT131">
        <v>2.4633019705266341</v>
      </c>
      <c r="BU131">
        <v>0.15861277779228575</v>
      </c>
      <c r="BV131">
        <v>9.6072883177161353E-2</v>
      </c>
      <c r="BW131">
        <v>0.13880562675136893</v>
      </c>
      <c r="BX131">
        <v>0.47392022889917318</v>
      </c>
      <c r="BY131">
        <v>0.27700385949586698</v>
      </c>
      <c r="BZ131">
        <v>0.68264201172684169</v>
      </c>
      <c r="CA131">
        <v>0</v>
      </c>
      <c r="CB131">
        <v>0</v>
      </c>
      <c r="CC131">
        <v>0</v>
      </c>
      <c r="CD131">
        <v>0.16436905251613906</v>
      </c>
      <c r="CE131">
        <v>0.10449663197061206</v>
      </c>
      <c r="CF131">
        <v>0.40078740742693564</v>
      </c>
      <c r="CG131">
        <v>4.8869132227285501</v>
      </c>
      <c r="CH131">
        <v>21.629674878877427</v>
      </c>
      <c r="CI131">
        <v>1.3142093107843551</v>
      </c>
      <c r="CJ131">
        <v>0.19326408650754795</v>
      </c>
      <c r="CK131">
        <v>2.3097087985556604E-2</v>
      </c>
      <c r="CL131">
        <v>7.4381945860790416E-2</v>
      </c>
      <c r="CM131">
        <v>0.42939754750240972</v>
      </c>
      <c r="CN131">
        <v>1.943942137100759</v>
      </c>
      <c r="CO131">
        <v>0.20131398793761179</v>
      </c>
      <c r="CP131">
        <v>0.36838617399034934</v>
      </c>
      <c r="CQ131">
        <v>0</v>
      </c>
      <c r="CR131">
        <v>0</v>
      </c>
      <c r="CS131">
        <v>0</v>
      </c>
      <c r="CT131">
        <v>8.3807963276766942E-2</v>
      </c>
      <c r="CU131">
        <v>0.14196961617635345</v>
      </c>
      <c r="CV131">
        <v>0.26003894752097317</v>
      </c>
      <c r="CW131">
        <v>0.11145751339025745</v>
      </c>
      <c r="CX131">
        <v>0.22699933240887171</v>
      </c>
      <c r="CY131">
        <v>2.2976445121879423</v>
      </c>
      <c r="CZ131">
        <v>12.037476703620552</v>
      </c>
      <c r="DA131">
        <v>1.2265494436784359</v>
      </c>
      <c r="DB131">
        <v>1.690868320493949</v>
      </c>
      <c r="DC131">
        <v>0.16141790357381353</v>
      </c>
      <c r="DD131">
        <v>9.9655224628764319E-2</v>
      </c>
      <c r="DE131">
        <v>0.21727367835677866</v>
      </c>
      <c r="DF131">
        <v>0.93478572826215178</v>
      </c>
      <c r="DG131">
        <v>0.15009644840299019</v>
      </c>
      <c r="DH131">
        <v>0.16915339289187051</v>
      </c>
      <c r="DI131">
        <v>0.16044066545450381</v>
      </c>
      <c r="DJ131">
        <v>0.43227202920021873</v>
      </c>
      <c r="DK131">
        <v>0</v>
      </c>
      <c r="DL131">
        <v>0</v>
      </c>
      <c r="DM131">
        <v>0</v>
      </c>
      <c r="DN131">
        <v>0.27227195069231785</v>
      </c>
      <c r="DO131">
        <v>0.21300054816960151</v>
      </c>
      <c r="DP131">
        <v>0.65837636047301162</v>
      </c>
      <c r="DQ131">
        <v>0.13220928029037274</v>
      </c>
      <c r="DR131">
        <v>0.26552507404028547</v>
      </c>
      <c r="DS131">
        <v>0</v>
      </c>
      <c r="DT131">
        <v>0</v>
      </c>
      <c r="DU131">
        <v>0</v>
      </c>
      <c r="DV131">
        <v>1.4116646634644188E-2</v>
      </c>
      <c r="DW131">
        <v>0.29528824581033203</v>
      </c>
      <c r="DX131">
        <v>1.1575316021138216</v>
      </c>
      <c r="DY131">
        <v>0.17289226209148259</v>
      </c>
      <c r="DZ131">
        <v>0.31834370911569249</v>
      </c>
      <c r="EA131">
        <v>0.10769570090364622</v>
      </c>
      <c r="EB131">
        <v>8.1175620225595727E-2</v>
      </c>
      <c r="EC131">
        <v>0</v>
      </c>
      <c r="ED131">
        <v>0.30637090029353786</v>
      </c>
      <c r="EE131">
        <v>6.74405595155851E-2</v>
      </c>
      <c r="EF131">
        <v>0.14133048156091305</v>
      </c>
      <c r="EG131">
        <v>0.19498359318026556</v>
      </c>
      <c r="EH131">
        <v>0.58442905714376758</v>
      </c>
      <c r="EI131">
        <v>5.4844408256260878E-2</v>
      </c>
      <c r="EJ131">
        <v>0</v>
      </c>
      <c r="EK131">
        <v>0</v>
      </c>
      <c r="EL131">
        <v>7.8851402776465393E-2</v>
      </c>
      <c r="EM131">
        <v>0</v>
      </c>
      <c r="EN131">
        <v>1.897251028083027E-2</v>
      </c>
      <c r="EO131">
        <v>5.6592130714070168E-2</v>
      </c>
      <c r="EP131">
        <v>0.10356744704370914</v>
      </c>
      <c r="EQ131">
        <v>0.117984325052372</v>
      </c>
      <c r="ER131">
        <v>0.4278463543766064</v>
      </c>
      <c r="ES131">
        <v>0.17317702400356363</v>
      </c>
      <c r="ET131">
        <v>0.36867768579760257</v>
      </c>
      <c r="EU131">
        <v>0.20986465739891152</v>
      </c>
      <c r="EV131">
        <v>0.4681188595306639</v>
      </c>
      <c r="EW131">
        <v>4.9985666144194467E-2</v>
      </c>
      <c r="EX131">
        <v>2.4983414812713597E-2</v>
      </c>
      <c r="EY131">
        <v>4.0445317738896452E-2</v>
      </c>
      <c r="EZ131">
        <v>0.15101586376382997</v>
      </c>
      <c r="FA131">
        <v>2.8989386914365235E-2</v>
      </c>
      <c r="FB131">
        <v>6.4543018201651994E-2</v>
      </c>
      <c r="FC131">
        <v>1.6250632070984278E-2</v>
      </c>
      <c r="FD131">
        <v>8.0829915967420545E-3</v>
      </c>
      <c r="FE131">
        <v>2.0208933317758301E-2</v>
      </c>
      <c r="FF131">
        <v>4.3831500213098007E-2</v>
      </c>
      <c r="FG131">
        <v>2.1119095661207905E-2</v>
      </c>
      <c r="FH131">
        <v>3.7800039281418479E-2</v>
      </c>
      <c r="FI131">
        <v>4.1498481899516548E-2</v>
      </c>
      <c r="FJ131">
        <v>0.16084197265219755</v>
      </c>
      <c r="FK131">
        <v>2.2126562051825595E-2</v>
      </c>
      <c r="FL131">
        <v>1.5239768163522047E-2</v>
      </c>
      <c r="FM131">
        <v>0.37890408385234864</v>
      </c>
      <c r="FN131">
        <v>0.89670445950008493</v>
      </c>
      <c r="FO131">
        <v>0.13987867717054031</v>
      </c>
      <c r="FP131">
        <v>4.0027458600881465E-2</v>
      </c>
      <c r="FQ131">
        <v>6.9371159953913256E-2</v>
      </c>
      <c r="FR131">
        <v>1.763385748633484E-2</v>
      </c>
      <c r="FS131">
        <v>8.1263551014852969E-2</v>
      </c>
      <c r="FT131">
        <v>0.44757769467045583</v>
      </c>
      <c r="FU131">
        <v>6.2928411701946574E-2</v>
      </c>
      <c r="FV131">
        <v>8.3428548276754264E-2</v>
      </c>
      <c r="FW131">
        <v>0.26865780155952868</v>
      </c>
      <c r="FX131">
        <v>0.24274682969793737</v>
      </c>
      <c r="FY131">
        <v>4.026611641423597E-2</v>
      </c>
      <c r="FZ131">
        <v>2.3225860736648608E-2</v>
      </c>
      <c r="GA131">
        <v>1.4722131008429302E-2</v>
      </c>
      <c r="GB131">
        <v>5.0172025940915112E-2</v>
      </c>
      <c r="GC131">
        <v>8.5910905455069235E-3</v>
      </c>
      <c r="GD131">
        <v>2.8831735993183087E-3</v>
      </c>
      <c r="GE131">
        <v>0</v>
      </c>
      <c r="GF131">
        <v>1.3787174629696185E-2</v>
      </c>
      <c r="GG131">
        <v>3.8216139843991671E-2</v>
      </c>
      <c r="GH131">
        <v>1.6564680971495453E-3</v>
      </c>
      <c r="GI131">
        <v>6.8095662734917097E-3</v>
      </c>
      <c r="GJ131">
        <v>1.2591695451114909E-2</v>
      </c>
      <c r="GK131">
        <v>7.3037703201200468E-2</v>
      </c>
      <c r="GL131">
        <v>0.5210366395254441</v>
      </c>
      <c r="GM131">
        <v>7.8419530323603173E-2</v>
      </c>
      <c r="GN131">
        <v>6.4704840863177668E-2</v>
      </c>
      <c r="GO131">
        <v>0.28239762243359534</v>
      </c>
      <c r="GP131">
        <v>0.32754989828725933</v>
      </c>
      <c r="GQ131">
        <v>6.6130272946886892E-2</v>
      </c>
      <c r="GR131">
        <v>1.8884645641477113E-2</v>
      </c>
      <c r="GS131">
        <v>2.0963003277939588E-3</v>
      </c>
      <c r="GT131">
        <v>0</v>
      </c>
      <c r="GU131">
        <v>3.3126471921956793E-2</v>
      </c>
      <c r="GV131">
        <v>0.31378049925180923</v>
      </c>
      <c r="GW131">
        <v>5.1836107325689496E-2</v>
      </c>
      <c r="GX131">
        <v>1.0612222843672631E-2</v>
      </c>
      <c r="GY131">
        <v>5.9683739988376873E-2</v>
      </c>
      <c r="GZ131">
        <v>0.18612009164201559</v>
      </c>
      <c r="HA131">
        <v>2.7728471870302862E-2</v>
      </c>
      <c r="HB131">
        <v>2.1114199425370146E-2</v>
      </c>
      <c r="HC131">
        <v>2.672509259588414E-2</v>
      </c>
      <c r="HD131">
        <v>0.23476950220684764</v>
      </c>
      <c r="HE131">
        <v>4.0421564831928568E-2</v>
      </c>
      <c r="HF131">
        <v>2.5762630085231192E-2</v>
      </c>
      <c r="HG131">
        <v>8.5450768841494676E-3</v>
      </c>
      <c r="HH131">
        <v>1.0601807639297882E-2</v>
      </c>
      <c r="HI131">
        <v>8.6475216454614666E-4</v>
      </c>
      <c r="HJ131">
        <v>0</v>
      </c>
      <c r="HK131">
        <v>0</v>
      </c>
      <c r="HL131">
        <v>0</v>
      </c>
      <c r="HM131">
        <v>6.7521540990981982E-2</v>
      </c>
      <c r="HN131">
        <v>0.77354116518720295</v>
      </c>
      <c r="HO131">
        <v>0.12280392313052015</v>
      </c>
      <c r="HP131">
        <v>2.6486860773424981E-2</v>
      </c>
      <c r="HQ131">
        <v>0.14094864875866372</v>
      </c>
      <c r="HR131">
        <v>0.33462968390139919</v>
      </c>
      <c r="HS131">
        <v>5.9736933172789601E-2</v>
      </c>
      <c r="HT131">
        <v>2.5663235677899458E-2</v>
      </c>
      <c r="HU131">
        <v>4.4638119992260637E-3</v>
      </c>
      <c r="HV131">
        <v>0</v>
      </c>
      <c r="HW131">
        <v>0</v>
      </c>
      <c r="HX131">
        <v>0</v>
      </c>
      <c r="HY131">
        <v>0</v>
      </c>
      <c r="HZ131">
        <v>2.0927376229817472E-3</v>
      </c>
      <c r="IA131">
        <v>1.3774847004765398E-3</v>
      </c>
      <c r="IB131">
        <v>1.3533229603072693E-2</v>
      </c>
      <c r="IC131">
        <v>5.5332844241652518E-3</v>
      </c>
      <c r="ID131">
        <v>3.0495015093435221E-4</v>
      </c>
      <c r="IE131">
        <v>2.5432504624252915E-2</v>
      </c>
      <c r="IF131">
        <v>0.36450205537306929</v>
      </c>
      <c r="IG131">
        <v>8.6552834405922624E-2</v>
      </c>
      <c r="IH131">
        <v>0.14569593885015589</v>
      </c>
      <c r="II131">
        <v>5.233648198263717E-2</v>
      </c>
      <c r="IJ131">
        <v>6.3836492816044241E-2</v>
      </c>
      <c r="IK131">
        <v>2.1092617569135438E-2</v>
      </c>
      <c r="IL131">
        <v>0</v>
      </c>
      <c r="IM131">
        <v>0</v>
      </c>
      <c r="IN131">
        <v>2.6503652356359413E-4</v>
      </c>
      <c r="IO131">
        <v>6.9023527859966363E-3</v>
      </c>
      <c r="IP131">
        <v>0.17196907781004941</v>
      </c>
      <c r="IQ131">
        <v>3.1846439276773462E-2</v>
      </c>
      <c r="IR131">
        <v>0</v>
      </c>
      <c r="IS131">
        <v>1.2411782258705511E-3</v>
      </c>
      <c r="IT131">
        <v>1.8313202714689041E-2</v>
      </c>
      <c r="IU131">
        <v>2.2521789887239487E-3</v>
      </c>
      <c r="IV131">
        <v>1.9683145860624383E-3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8.4913647051748024E-4</v>
      </c>
      <c r="JD131">
        <v>9.4542408685931792E-3</v>
      </c>
      <c r="JE131">
        <v>1.7929977373353717E-3</v>
      </c>
      <c r="JF131">
        <v>0</v>
      </c>
      <c r="JG131">
        <v>2.2499364229111108E-3</v>
      </c>
      <c r="JH131">
        <v>8.5123908978425616E-2</v>
      </c>
      <c r="JI131">
        <v>1.2533062085954113E-2</v>
      </c>
      <c r="JJ131">
        <v>0</v>
      </c>
      <c r="JK131">
        <v>9.4844760196965831E-4</v>
      </c>
      <c r="JL131">
        <v>2.6056086176771236E-2</v>
      </c>
      <c r="JM131">
        <v>1.5990371660611912E-2</v>
      </c>
      <c r="JN131">
        <v>4.3124827707540767E-2</v>
      </c>
      <c r="JO131" s="7">
        <v>0</v>
      </c>
      <c r="JP131">
        <v>0</v>
      </c>
      <c r="JQ131">
        <v>1</v>
      </c>
      <c r="JR131">
        <v>0</v>
      </c>
      <c r="JS131">
        <v>0</v>
      </c>
      <c r="JT131">
        <v>0</v>
      </c>
      <c r="JU131">
        <v>1</v>
      </c>
      <c r="JV131" s="4">
        <v>0</v>
      </c>
    </row>
    <row r="132" spans="1:282" x14ac:dyDescent="0.25">
      <c r="A132" s="10" t="s">
        <v>179</v>
      </c>
      <c r="B132" s="7">
        <v>10</v>
      </c>
      <c r="C132" t="s">
        <v>57</v>
      </c>
      <c r="D132" s="4">
        <v>12</v>
      </c>
      <c r="E132">
        <v>0</v>
      </c>
      <c r="F132">
        <v>0</v>
      </c>
      <c r="G132">
        <v>0.15988777722104339</v>
      </c>
      <c r="H132">
        <v>1.4820795124635986</v>
      </c>
      <c r="I132">
        <v>4.232486994700782E-2</v>
      </c>
      <c r="J132">
        <v>1.476450678559698E-2</v>
      </c>
      <c r="K132">
        <v>0</v>
      </c>
      <c r="L132">
        <v>5.8086754848824989E-3</v>
      </c>
      <c r="M132">
        <v>0</v>
      </c>
      <c r="N132">
        <v>0</v>
      </c>
      <c r="O132">
        <v>9.1059872826788499E-2</v>
      </c>
      <c r="P132">
        <v>0.67783562526081276</v>
      </c>
      <c r="Q132">
        <v>1.3103125130564293</v>
      </c>
      <c r="R132">
        <v>2.8182841292398195</v>
      </c>
      <c r="S132">
        <v>2.1854139054690203</v>
      </c>
      <c r="T132">
        <v>9.2297029713467769</v>
      </c>
      <c r="U132">
        <v>16.689288008970184</v>
      </c>
      <c r="V132">
        <v>13.276783369322452</v>
      </c>
      <c r="W132">
        <v>1.4688671588324378</v>
      </c>
      <c r="X132">
        <v>9.7222675613762341E-2</v>
      </c>
      <c r="Y132">
        <v>2.6730369902281278E-2</v>
      </c>
      <c r="Z132">
        <v>0</v>
      </c>
      <c r="AA132">
        <v>0</v>
      </c>
      <c r="AB132">
        <v>0</v>
      </c>
      <c r="AC132">
        <v>0.40941703292605208</v>
      </c>
      <c r="AD132">
        <v>1.4411575375727703</v>
      </c>
      <c r="AE132">
        <v>0.62250820763505277</v>
      </c>
      <c r="AF132">
        <v>2.1343953204758952</v>
      </c>
      <c r="AG132">
        <v>0.16518822748269468</v>
      </c>
      <c r="AH132">
        <v>0.32236514882304379</v>
      </c>
      <c r="AI132">
        <v>1.2604135079395618</v>
      </c>
      <c r="AJ132">
        <v>1.2252683495909003</v>
      </c>
      <c r="AK132">
        <v>0.46951229638905967</v>
      </c>
      <c r="AL132">
        <v>0.8984925160464976</v>
      </c>
      <c r="AM132">
        <v>27.379888992824551</v>
      </c>
      <c r="AN132">
        <v>100</v>
      </c>
      <c r="AO132">
        <v>3.9268679036097494</v>
      </c>
      <c r="AP132">
        <v>0.91864116923066197</v>
      </c>
      <c r="AQ132">
        <v>1.0425017368127925</v>
      </c>
      <c r="AR132">
        <v>3.0862046585766798</v>
      </c>
      <c r="AS132">
        <v>0.78688330599427236</v>
      </c>
      <c r="AT132">
        <v>1.9957479238829583</v>
      </c>
      <c r="AU132">
        <v>0.67207651637495613</v>
      </c>
      <c r="AV132">
        <v>1.1635462932061142</v>
      </c>
      <c r="AW132">
        <v>0.72300780449527369</v>
      </c>
      <c r="AX132">
        <v>2.1926666752650261</v>
      </c>
      <c r="AY132">
        <v>0.13008383515108302</v>
      </c>
      <c r="AZ132">
        <v>0</v>
      </c>
      <c r="BA132">
        <v>0</v>
      </c>
      <c r="BB132">
        <v>0</v>
      </c>
      <c r="BC132">
        <v>0.14638388589733273</v>
      </c>
      <c r="BD132">
        <v>0.2293986547970083</v>
      </c>
      <c r="BE132">
        <v>0.67339540069792336</v>
      </c>
      <c r="BF132">
        <v>2.1256124441835631</v>
      </c>
      <c r="BG132">
        <v>0.43959471677017281</v>
      </c>
      <c r="BH132">
        <v>0.98755200901055828</v>
      </c>
      <c r="BI132">
        <v>0.38246011799663021</v>
      </c>
      <c r="BJ132">
        <v>0.33844855303641463</v>
      </c>
      <c r="BK132">
        <v>0.73185844362393682</v>
      </c>
      <c r="BL132">
        <v>2.1234263683784937</v>
      </c>
      <c r="BM132">
        <v>0</v>
      </c>
      <c r="BN132">
        <v>0</v>
      </c>
      <c r="BO132">
        <v>2.0663521382346781</v>
      </c>
      <c r="BP132">
        <v>9.3298503488020916</v>
      </c>
      <c r="BQ132">
        <v>2.3728046602229202</v>
      </c>
      <c r="BR132">
        <v>5.7821644310880371</v>
      </c>
      <c r="BS132">
        <v>1.2869215417594984</v>
      </c>
      <c r="BT132">
        <v>2.3762646657504463</v>
      </c>
      <c r="BU132">
        <v>0.14441975055359116</v>
      </c>
      <c r="BV132">
        <v>8.421962675714946E-2</v>
      </c>
      <c r="BW132">
        <v>0.14276798661639784</v>
      </c>
      <c r="BX132">
        <v>0.47656523219075958</v>
      </c>
      <c r="BY132">
        <v>0.32476852213440383</v>
      </c>
      <c r="BZ132">
        <v>0.72211827163070808</v>
      </c>
      <c r="CA132">
        <v>0</v>
      </c>
      <c r="CB132">
        <v>0</v>
      </c>
      <c r="CC132">
        <v>0</v>
      </c>
      <c r="CD132">
        <v>0.16996611876284898</v>
      </c>
      <c r="CE132">
        <v>0.10988362237093864</v>
      </c>
      <c r="CF132">
        <v>0.38837701540040082</v>
      </c>
      <c r="CG132">
        <v>5.1790273410750851</v>
      </c>
      <c r="CH132">
        <v>21.392072545885462</v>
      </c>
      <c r="CI132">
        <v>1.3064674633389639</v>
      </c>
      <c r="CJ132">
        <v>0.18475942160955999</v>
      </c>
      <c r="CK132">
        <v>7.4581618493209318E-3</v>
      </c>
      <c r="CL132">
        <v>6.0107447471953318E-2</v>
      </c>
      <c r="CM132">
        <v>0.62594570593896071</v>
      </c>
      <c r="CN132">
        <v>2.4979368992846509</v>
      </c>
      <c r="CO132">
        <v>0.23548442143657064</v>
      </c>
      <c r="CP132">
        <v>0.29814326367962934</v>
      </c>
      <c r="CQ132">
        <v>0</v>
      </c>
      <c r="CR132">
        <v>0</v>
      </c>
      <c r="CS132">
        <v>0</v>
      </c>
      <c r="CT132">
        <v>5.7689243357120473E-2</v>
      </c>
      <c r="CU132">
        <v>0.13331132180939703</v>
      </c>
      <c r="CV132">
        <v>0.24941557753317389</v>
      </c>
      <c r="CW132">
        <v>0.10767988617750721</v>
      </c>
      <c r="CX132">
        <v>0.25731926228822455</v>
      </c>
      <c r="CY132">
        <v>2.4182436337020961</v>
      </c>
      <c r="CZ132">
        <v>11.736957001308991</v>
      </c>
      <c r="DA132">
        <v>1.3341989596406727</v>
      </c>
      <c r="DB132">
        <v>2.0086588725159369</v>
      </c>
      <c r="DC132">
        <v>0.17736472610914958</v>
      </c>
      <c r="DD132">
        <v>8.1667213290508689E-2</v>
      </c>
      <c r="DE132">
        <v>0.25036901335047196</v>
      </c>
      <c r="DF132">
        <v>0.96194282046363999</v>
      </c>
      <c r="DG132">
        <v>0.14324547220032849</v>
      </c>
      <c r="DH132">
        <v>0.15754541587358553</v>
      </c>
      <c r="DI132">
        <v>0.1446568048492978</v>
      </c>
      <c r="DJ132">
        <v>0.35868158839996295</v>
      </c>
      <c r="DK132">
        <v>0</v>
      </c>
      <c r="DL132">
        <v>0</v>
      </c>
      <c r="DM132">
        <v>0</v>
      </c>
      <c r="DN132">
        <v>0.20752199419243783</v>
      </c>
      <c r="DO132">
        <v>0.25545861685402138</v>
      </c>
      <c r="DP132">
        <v>0.79803532748733963</v>
      </c>
      <c r="DQ132">
        <v>0.13897464356056843</v>
      </c>
      <c r="DR132">
        <v>0.20459725516651214</v>
      </c>
      <c r="DS132">
        <v>0</v>
      </c>
      <c r="DT132">
        <v>0</v>
      </c>
      <c r="DU132">
        <v>0</v>
      </c>
      <c r="DV132">
        <v>4.5547830254294005E-3</v>
      </c>
      <c r="DW132">
        <v>0.30193977333402411</v>
      </c>
      <c r="DX132">
        <v>1.1637409239391672</v>
      </c>
      <c r="DY132">
        <v>0.18929406883301972</v>
      </c>
      <c r="DZ132">
        <v>0.35765290450220444</v>
      </c>
      <c r="EA132">
        <v>9.8905697686318794E-2</v>
      </c>
      <c r="EB132">
        <v>4.0701479109009633E-2</v>
      </c>
      <c r="EC132">
        <v>0</v>
      </c>
      <c r="ED132">
        <v>0.28758777009634323</v>
      </c>
      <c r="EE132">
        <v>5.7884573844965037E-2</v>
      </c>
      <c r="EF132">
        <v>0.11327091360440186</v>
      </c>
      <c r="EG132">
        <v>0.17622878174340195</v>
      </c>
      <c r="EH132">
        <v>0.51974922860146067</v>
      </c>
      <c r="EI132">
        <v>3.5437726123881741E-2</v>
      </c>
      <c r="EJ132">
        <v>0</v>
      </c>
      <c r="EK132">
        <v>0</v>
      </c>
      <c r="EL132">
        <v>4.6749299314405648E-2</v>
      </c>
      <c r="EM132">
        <v>0</v>
      </c>
      <c r="EN132">
        <v>0</v>
      </c>
      <c r="EO132">
        <v>3.6287411390949008E-2</v>
      </c>
      <c r="EP132">
        <v>9.5080935948478232E-2</v>
      </c>
      <c r="EQ132">
        <v>0.17889861432363796</v>
      </c>
      <c r="ER132">
        <v>0.59045325444377106</v>
      </c>
      <c r="ES132">
        <v>0.17664885018625767</v>
      </c>
      <c r="ET132">
        <v>0.284797700371829</v>
      </c>
      <c r="EU132">
        <v>0.19841773619615966</v>
      </c>
      <c r="EV132">
        <v>0.41461324337788708</v>
      </c>
      <c r="EW132">
        <v>4.8230693718719825E-2</v>
      </c>
      <c r="EX132">
        <v>1.660264709547404E-2</v>
      </c>
      <c r="EY132">
        <v>3.3310635502583466E-2</v>
      </c>
      <c r="EZ132">
        <v>0.13280893970765223</v>
      </c>
      <c r="FA132">
        <v>2.5809082690633617E-2</v>
      </c>
      <c r="FB132">
        <v>4.8239508741866458E-2</v>
      </c>
      <c r="FC132">
        <v>9.5472933222479697E-3</v>
      </c>
      <c r="FD132">
        <v>4.4021681772539647E-3</v>
      </c>
      <c r="FE132">
        <v>1.7591435815374982E-2</v>
      </c>
      <c r="FF132">
        <v>3.7449077625782264E-2</v>
      </c>
      <c r="FG132">
        <v>1.5875638398075449E-2</v>
      </c>
      <c r="FH132">
        <v>2.9147909558036516E-2</v>
      </c>
      <c r="FI132">
        <v>4.7986876563298031E-2</v>
      </c>
      <c r="FJ132">
        <v>0.1806320272499963</v>
      </c>
      <c r="FK132">
        <v>2.2385016702134306E-2</v>
      </c>
      <c r="FL132">
        <v>1.281413746415597E-2</v>
      </c>
      <c r="FM132">
        <v>0.36209919249595468</v>
      </c>
      <c r="FN132">
        <v>0.8067607432553624</v>
      </c>
      <c r="FO132">
        <v>0.11718201618631423</v>
      </c>
      <c r="FP132">
        <v>3.159536965680123E-2</v>
      </c>
      <c r="FQ132">
        <v>4.8246411375331096E-2</v>
      </c>
      <c r="FR132">
        <v>1.4875511360567825E-2</v>
      </c>
      <c r="FS132">
        <v>0.10560576933787348</v>
      </c>
      <c r="FT132">
        <v>0.48645706561604524</v>
      </c>
      <c r="FU132">
        <v>7.2790985122132779E-2</v>
      </c>
      <c r="FV132">
        <v>8.4334383411020619E-2</v>
      </c>
      <c r="FW132">
        <v>0.24702901337644873</v>
      </c>
      <c r="FX132">
        <v>0.22038552300972927</v>
      </c>
      <c r="FY132">
        <v>3.9237670266191141E-2</v>
      </c>
      <c r="FZ132">
        <v>1.7965924237052972E-2</v>
      </c>
      <c r="GA132">
        <v>1.2354523562997618E-2</v>
      </c>
      <c r="GB132">
        <v>5.9458352081223971E-2</v>
      </c>
      <c r="GC132">
        <v>4.9553633323016436E-3</v>
      </c>
      <c r="GD132">
        <v>0</v>
      </c>
      <c r="GE132">
        <v>0</v>
      </c>
      <c r="GF132">
        <v>8.7637479501994214E-3</v>
      </c>
      <c r="GG132">
        <v>2.7861509622874082E-2</v>
      </c>
      <c r="GH132">
        <v>0</v>
      </c>
      <c r="GI132">
        <v>3.148794316911346E-3</v>
      </c>
      <c r="GJ132">
        <v>8.9996948738379056E-3</v>
      </c>
      <c r="GK132">
        <v>8.6721286681232454E-2</v>
      </c>
      <c r="GL132">
        <v>0.52283151861718202</v>
      </c>
      <c r="GM132">
        <v>7.7065324947828528E-2</v>
      </c>
      <c r="GN132">
        <v>6.3352996115186688E-2</v>
      </c>
      <c r="GO132">
        <v>0.26096827255321042</v>
      </c>
      <c r="GP132">
        <v>0.30422911245501505</v>
      </c>
      <c r="GQ132">
        <v>6.0213929133223439E-2</v>
      </c>
      <c r="GR132">
        <v>8.5329542231274789E-3</v>
      </c>
      <c r="GS132">
        <v>0</v>
      </c>
      <c r="GT132">
        <v>0</v>
      </c>
      <c r="GU132">
        <v>3.4905117620658531E-2</v>
      </c>
      <c r="GV132">
        <v>0.2533069266596284</v>
      </c>
      <c r="GW132">
        <v>3.9026151351633932E-2</v>
      </c>
      <c r="GX132">
        <v>8.4326635589796802E-3</v>
      </c>
      <c r="GY132">
        <v>6.8359319598047044E-2</v>
      </c>
      <c r="GZ132">
        <v>0.18380645480220481</v>
      </c>
      <c r="HA132">
        <v>2.7674672533680087E-2</v>
      </c>
      <c r="HB132">
        <v>1.7012928794595924E-2</v>
      </c>
      <c r="HC132">
        <v>3.5027238979774375E-2</v>
      </c>
      <c r="HD132">
        <v>0.25196144826696054</v>
      </c>
      <c r="HE132">
        <v>3.2494146044017638E-2</v>
      </c>
      <c r="HF132">
        <v>0</v>
      </c>
      <c r="HG132">
        <v>0</v>
      </c>
      <c r="HH132">
        <v>1.5170188410367075E-3</v>
      </c>
      <c r="HI132">
        <v>0</v>
      </c>
      <c r="HJ132">
        <v>0</v>
      </c>
      <c r="HK132">
        <v>0</v>
      </c>
      <c r="HL132">
        <v>0</v>
      </c>
      <c r="HM132">
        <v>6.6241116623456525E-2</v>
      </c>
      <c r="HN132">
        <v>0.64150051797630459</v>
      </c>
      <c r="HO132">
        <v>0.10519909817419434</v>
      </c>
      <c r="HP132">
        <v>2.1462611875967905E-2</v>
      </c>
      <c r="HQ132">
        <v>0.13337346054178217</v>
      </c>
      <c r="HR132">
        <v>0.30534448798181257</v>
      </c>
      <c r="HS132">
        <v>5.2793088021443155E-2</v>
      </c>
      <c r="HT132">
        <v>2.2332320681792747E-2</v>
      </c>
      <c r="HU132">
        <v>2.1593417653890533E-3</v>
      </c>
      <c r="HV132">
        <v>0</v>
      </c>
      <c r="HW132">
        <v>0</v>
      </c>
      <c r="HX132">
        <v>0</v>
      </c>
      <c r="HY132">
        <v>0</v>
      </c>
      <c r="HZ132">
        <v>1.4169179402102718E-3</v>
      </c>
      <c r="IA132">
        <v>9.2743936665735645E-5</v>
      </c>
      <c r="IB132">
        <v>9.2300299997817511E-3</v>
      </c>
      <c r="IC132">
        <v>1.7881739234797496E-3</v>
      </c>
      <c r="ID132">
        <v>0</v>
      </c>
      <c r="IE132">
        <v>2.3523009352952623E-2</v>
      </c>
      <c r="IF132">
        <v>0.31880779854969743</v>
      </c>
      <c r="IG132">
        <v>7.9895042025800167E-2</v>
      </c>
      <c r="IH132">
        <v>0.14122923260614006</v>
      </c>
      <c r="II132">
        <v>4.9753497049360697E-2</v>
      </c>
      <c r="IJ132">
        <v>6.9239660624066987E-2</v>
      </c>
      <c r="IK132">
        <v>1.9355790046927675E-2</v>
      </c>
      <c r="IL132">
        <v>0</v>
      </c>
      <c r="IM132">
        <v>0</v>
      </c>
      <c r="IN132">
        <v>7.4693513097049823E-4</v>
      </c>
      <c r="IO132">
        <v>5.3135949764451709E-3</v>
      </c>
      <c r="IP132">
        <v>0.14084632496817637</v>
      </c>
      <c r="IQ132">
        <v>2.2905961007369628E-2</v>
      </c>
      <c r="IR132">
        <v>0</v>
      </c>
      <c r="IS132">
        <v>1.9470453661229377E-4</v>
      </c>
      <c r="IT132">
        <v>6.9480129195727009E-3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4.1502181937363792E-3</v>
      </c>
      <c r="JE132">
        <v>6.7123107340630328E-4</v>
      </c>
      <c r="JF132">
        <v>0</v>
      </c>
      <c r="JG132">
        <v>1.2952143018863369E-3</v>
      </c>
      <c r="JH132">
        <v>6.3713643625151056E-2</v>
      </c>
      <c r="JI132">
        <v>5.4591734483169186E-3</v>
      </c>
      <c r="JJ132">
        <v>0</v>
      </c>
      <c r="JK132">
        <v>0</v>
      </c>
      <c r="JL132">
        <v>1.9284644675377074E-2</v>
      </c>
      <c r="JM132">
        <v>0</v>
      </c>
      <c r="JN132">
        <v>0</v>
      </c>
      <c r="JO132" s="7">
        <v>0</v>
      </c>
      <c r="JP132">
        <v>0</v>
      </c>
      <c r="JQ132">
        <v>1</v>
      </c>
      <c r="JR132">
        <v>0</v>
      </c>
      <c r="JS132">
        <v>0</v>
      </c>
      <c r="JT132">
        <v>0</v>
      </c>
      <c r="JU132">
        <v>1</v>
      </c>
      <c r="JV132" s="4">
        <v>0</v>
      </c>
    </row>
    <row r="133" spans="1:282" x14ac:dyDescent="0.25">
      <c r="A133" s="14" t="s">
        <v>180</v>
      </c>
      <c r="B133" s="15">
        <v>10</v>
      </c>
      <c r="C133" s="16" t="s">
        <v>57</v>
      </c>
      <c r="D133" s="23">
        <v>15</v>
      </c>
      <c r="E133" s="16">
        <v>0</v>
      </c>
      <c r="F133" s="16">
        <v>0</v>
      </c>
      <c r="G133" s="16">
        <v>5.4082118527751556E-3</v>
      </c>
      <c r="H133" s="16">
        <v>0</v>
      </c>
      <c r="I133" s="16">
        <v>0</v>
      </c>
      <c r="J133" s="16">
        <v>0</v>
      </c>
      <c r="K133" s="16">
        <v>0</v>
      </c>
      <c r="L133" s="16">
        <v>1.1950451281424961E-2</v>
      </c>
      <c r="M133" s="16">
        <v>0</v>
      </c>
      <c r="N133" s="16">
        <v>0</v>
      </c>
      <c r="O133" s="16">
        <v>0</v>
      </c>
      <c r="P133" s="16">
        <v>0</v>
      </c>
      <c r="Q133" s="16">
        <v>0</v>
      </c>
      <c r="R133" s="16">
        <v>0.11302537287814106</v>
      </c>
      <c r="S133" s="16">
        <v>0.2550750331599192</v>
      </c>
      <c r="T133" s="16">
        <v>1.1684321894924565</v>
      </c>
      <c r="U133" s="16">
        <v>0</v>
      </c>
      <c r="V133" s="16">
        <v>10.009469629883171</v>
      </c>
      <c r="W133" s="16">
        <v>1.3257247985227949</v>
      </c>
      <c r="X133" s="16">
        <v>6.0748543257028401E-2</v>
      </c>
      <c r="Y133" s="16">
        <v>1.4374631210558096E-2</v>
      </c>
      <c r="Z133" s="16">
        <v>4.5400801985596784E-3</v>
      </c>
      <c r="AA133" s="16">
        <v>0</v>
      </c>
      <c r="AB133" s="16">
        <v>0</v>
      </c>
      <c r="AC133" s="16">
        <v>6.8689320267649751E-3</v>
      </c>
      <c r="AD133" s="16">
        <v>0.86730563938058036</v>
      </c>
      <c r="AE133" s="16">
        <v>3.7949151165748908E-2</v>
      </c>
      <c r="AF133" s="16">
        <v>0.49746460618538291</v>
      </c>
      <c r="AG133" s="16">
        <v>0</v>
      </c>
      <c r="AH133" s="16">
        <v>0</v>
      </c>
      <c r="AI133" s="16">
        <v>0.22704650897646744</v>
      </c>
      <c r="AJ133" s="16">
        <v>5.7417245638335265E-2</v>
      </c>
      <c r="AK133" s="16">
        <v>1.7691174325327321E-2</v>
      </c>
      <c r="AL133" s="16">
        <v>7.5285710967596176E-2</v>
      </c>
      <c r="AM133" s="16">
        <v>0.33296864159301787</v>
      </c>
      <c r="AN133" s="16">
        <v>100</v>
      </c>
      <c r="AO133" s="16">
        <v>0.23033094201067553</v>
      </c>
      <c r="AP133" s="16">
        <v>0.10975369137881516</v>
      </c>
      <c r="AQ133" s="16">
        <v>5.4709753426908911E-2</v>
      </c>
      <c r="AR133" s="16">
        <v>1.5018604510084177</v>
      </c>
      <c r="AS133" s="16">
        <v>0.15637901245673511</v>
      </c>
      <c r="AT133" s="16">
        <v>0.68901931387948034</v>
      </c>
      <c r="AU133" s="16">
        <v>0.39247736810339828</v>
      </c>
      <c r="AV133" s="16">
        <v>1.160144667003056</v>
      </c>
      <c r="AW133" s="16">
        <v>0.10060433863502262</v>
      </c>
      <c r="AX133" s="16">
        <v>0.63413477840029886</v>
      </c>
      <c r="AY133" s="16">
        <v>4.8854244113141737E-2</v>
      </c>
      <c r="AZ133" s="16">
        <v>0</v>
      </c>
      <c r="BA133" s="16">
        <v>0</v>
      </c>
      <c r="BB133" s="16">
        <v>0.11906370756756332</v>
      </c>
      <c r="BC133" s="16">
        <v>0.17753779077898416</v>
      </c>
      <c r="BD133" s="16">
        <v>0.23510873045243416</v>
      </c>
      <c r="BE133" s="16">
        <v>0.16660330200195986</v>
      </c>
      <c r="BF133" s="16">
        <v>1.6881540159354582</v>
      </c>
      <c r="BG133" s="16">
        <v>0.17612684529872863</v>
      </c>
      <c r="BH133" s="16">
        <v>0.39500008861522057</v>
      </c>
      <c r="BI133" s="16">
        <v>0.22829346506146569</v>
      </c>
      <c r="BJ133" s="16">
        <v>0.12220387908404838</v>
      </c>
      <c r="BK133" s="16">
        <v>0.14159736465757769</v>
      </c>
      <c r="BL133" s="16">
        <v>0.83096562283413589</v>
      </c>
      <c r="BM133" s="16">
        <v>0</v>
      </c>
      <c r="BN133" s="16">
        <v>0</v>
      </c>
      <c r="BO133" s="16">
        <v>0.33747650937186446</v>
      </c>
      <c r="BP133" s="16">
        <v>2.7860970566645507</v>
      </c>
      <c r="BQ133" s="16">
        <v>0.82210309582315755</v>
      </c>
      <c r="BR133" s="16">
        <v>4.2021660568004924</v>
      </c>
      <c r="BS133" s="16">
        <v>0.46816638081491241</v>
      </c>
      <c r="BT133" s="16">
        <v>1.0417334018029214</v>
      </c>
      <c r="BU133" s="16">
        <v>3.9901300876355218E-2</v>
      </c>
      <c r="BV133" s="16">
        <v>1.8668514097941329E-2</v>
      </c>
      <c r="BW133" s="16">
        <v>0.15322757311774593</v>
      </c>
      <c r="BX133" s="16">
        <v>0.70711249049996872</v>
      </c>
      <c r="BY133" s="16">
        <v>0.13032961878371643</v>
      </c>
      <c r="BZ133" s="16">
        <v>0.52081325450746185</v>
      </c>
      <c r="CA133" s="16">
        <v>0.12183198963798721</v>
      </c>
      <c r="CB133" s="16">
        <v>0.69436340837892563</v>
      </c>
      <c r="CC133" s="16">
        <v>0.16743605690070679</v>
      </c>
      <c r="CD133" s="16">
        <v>0.20054783932289139</v>
      </c>
      <c r="CE133" s="16">
        <v>0.11013619393216738</v>
      </c>
      <c r="CF133" s="16">
        <v>0.3781330509238236</v>
      </c>
      <c r="CG133" s="16">
        <v>2.9206714420838993</v>
      </c>
      <c r="CH133" s="16">
        <v>15.168407580692826</v>
      </c>
      <c r="CI133" s="16">
        <v>0.92430261491523047</v>
      </c>
      <c r="CJ133" s="16">
        <v>0.13509924322471933</v>
      </c>
      <c r="CK133" s="16">
        <v>0</v>
      </c>
      <c r="CL133" s="16">
        <v>0</v>
      </c>
      <c r="CM133" s="16">
        <v>1.789464359599691E-2</v>
      </c>
      <c r="CN133" s="16">
        <v>0.28291215971441158</v>
      </c>
      <c r="CO133" s="16">
        <v>5.843841274051717E-2</v>
      </c>
      <c r="CP133" s="16">
        <v>0.22549517653135689</v>
      </c>
      <c r="CQ133" s="16">
        <v>7.3288889829004847E-2</v>
      </c>
      <c r="CR133" s="16">
        <v>0.42456170132067106</v>
      </c>
      <c r="CS133" s="16">
        <v>3.8108712152529083E-2</v>
      </c>
      <c r="CT133" s="16">
        <v>7.9979801258097019E-2</v>
      </c>
      <c r="CU133" s="16">
        <v>0.11086783072006581</v>
      </c>
      <c r="CV133" s="16">
        <v>0.18869892691087711</v>
      </c>
      <c r="CW133" s="16">
        <v>0.10140024723851822</v>
      </c>
      <c r="CX133" s="16">
        <v>0.21998813676543805</v>
      </c>
      <c r="CY133" s="16">
        <v>2.510544282942007</v>
      </c>
      <c r="CZ133" s="16">
        <v>14.991775502141834</v>
      </c>
      <c r="DA133" s="16">
        <v>1.1295860055697409</v>
      </c>
      <c r="DB133" s="16">
        <v>0.36877489476822473</v>
      </c>
      <c r="DC133" s="16">
        <v>0.19310412877880781</v>
      </c>
      <c r="DD133" s="16">
        <v>0.57356509719548254</v>
      </c>
      <c r="DE133" s="16">
        <v>0.11765654047900595</v>
      </c>
      <c r="DF133" s="16">
        <v>0.43901189424791942</v>
      </c>
      <c r="DG133" s="16">
        <v>8.2422949346562774E-2</v>
      </c>
      <c r="DH133" s="16">
        <v>9.2501975346406071E-2</v>
      </c>
      <c r="DI133" s="16">
        <v>0</v>
      </c>
      <c r="DJ133" s="16">
        <v>0</v>
      </c>
      <c r="DK133" s="16">
        <v>0.1653160780731823</v>
      </c>
      <c r="DL133" s="16">
        <v>0.61707776622173915</v>
      </c>
      <c r="DM133" s="16">
        <v>0.12930846628207385</v>
      </c>
      <c r="DN133" s="16">
        <v>0.25767680893745276</v>
      </c>
      <c r="DO133" s="16">
        <v>0.10659839535314719</v>
      </c>
      <c r="DP133" s="16">
        <v>0.254418549353919</v>
      </c>
      <c r="DQ133" s="16">
        <v>6.1495487811750647E-2</v>
      </c>
      <c r="DR133" s="16">
        <v>0.15614717713956683</v>
      </c>
      <c r="DS133" s="16">
        <v>0</v>
      </c>
      <c r="DT133" s="16">
        <v>0</v>
      </c>
      <c r="DU133" s="16">
        <v>0</v>
      </c>
      <c r="DV133" s="16">
        <v>7.345982245584172E-2</v>
      </c>
      <c r="DW133" s="16">
        <v>0.15883336127075459</v>
      </c>
      <c r="DX133" s="16">
        <v>0.67128831542831813</v>
      </c>
      <c r="DY133" s="16">
        <v>7.6308656717717735E-2</v>
      </c>
      <c r="DZ133" s="16">
        <v>7.3334146258520264E-2</v>
      </c>
      <c r="EA133" s="16">
        <v>0</v>
      </c>
      <c r="EB133" s="16">
        <v>0.70088169656179389</v>
      </c>
      <c r="EC133" s="16">
        <v>1.2792302704772509</v>
      </c>
      <c r="ED133" s="16">
        <v>0.89359916905087655</v>
      </c>
      <c r="EE133" s="16">
        <v>0.34307062920877957</v>
      </c>
      <c r="EF133" s="16">
        <v>0.62725030758314204</v>
      </c>
      <c r="EG133" s="16">
        <v>0.14804558439542431</v>
      </c>
      <c r="EH133" s="16">
        <v>0.32941655652290536</v>
      </c>
      <c r="EI133" s="16">
        <v>2.5492179673556232E-2</v>
      </c>
      <c r="EJ133" s="16">
        <v>0</v>
      </c>
      <c r="EK133" s="16">
        <v>0</v>
      </c>
      <c r="EL133" s="16">
        <v>0.17768660524506888</v>
      </c>
      <c r="EM133" s="16">
        <v>1.3271462753725023E-2</v>
      </c>
      <c r="EN133" s="16">
        <v>1.979393611787536E-2</v>
      </c>
      <c r="EO133" s="16">
        <v>9.650648960531253E-3</v>
      </c>
      <c r="EP133" s="16">
        <v>5.7182339771143592E-2</v>
      </c>
      <c r="EQ133" s="16">
        <v>0.10939738611064426</v>
      </c>
      <c r="ER133" s="16">
        <v>0.41446719206776039</v>
      </c>
      <c r="ES133" s="16">
        <v>0.11708140284263921</v>
      </c>
      <c r="ET133" s="16">
        <v>0.24815781451313484</v>
      </c>
      <c r="EU133" s="16">
        <v>0.20106545356363129</v>
      </c>
      <c r="EV133" s="16">
        <v>0.38074908535063395</v>
      </c>
      <c r="EW133" s="16">
        <v>9.4248072338862829E-2</v>
      </c>
      <c r="EX133" s="16">
        <v>0.13737398475083901</v>
      </c>
      <c r="EY133" s="16">
        <v>3.8669381584946406E-2</v>
      </c>
      <c r="EZ133" s="16">
        <v>9.9916745728672887E-2</v>
      </c>
      <c r="FA133" s="16">
        <v>1.3801196305961501E-2</v>
      </c>
      <c r="FB133" s="16">
        <v>2.2364837101233909E-2</v>
      </c>
      <c r="FC133" s="16">
        <v>5.6073832879696972E-2</v>
      </c>
      <c r="FD133" s="16">
        <v>0.12107079135525765</v>
      </c>
      <c r="FE133" s="16">
        <v>9.570207059314613E-2</v>
      </c>
      <c r="FF133" s="16">
        <v>0.15222159217029671</v>
      </c>
      <c r="FG133" s="16">
        <v>3.3010758531815766E-2</v>
      </c>
      <c r="FH133" s="16">
        <v>3.8552509572813531E-2</v>
      </c>
      <c r="FI133" s="16">
        <v>4.613025097450215E-2</v>
      </c>
      <c r="FJ133" s="16">
        <v>0.17914068892587354</v>
      </c>
      <c r="FK133" s="16">
        <v>2.9673673706198573E-2</v>
      </c>
      <c r="FL133" s="16">
        <v>2.1922291263858126E-2</v>
      </c>
      <c r="FM133" s="16">
        <v>0.30146485375092624</v>
      </c>
      <c r="FN133" s="16">
        <v>0.71771652231761729</v>
      </c>
      <c r="FO133" s="16">
        <v>0.12172475416131362</v>
      </c>
      <c r="FP133" s="16">
        <v>7.5287971806238072E-2</v>
      </c>
      <c r="FQ133" s="16">
        <v>0.10232884181585897</v>
      </c>
      <c r="FR133" s="16">
        <v>2.798284859745688E-2</v>
      </c>
      <c r="FS133" s="16">
        <v>7.6469137147098895E-2</v>
      </c>
      <c r="FT133" s="16">
        <v>0.30283910168738548</v>
      </c>
      <c r="FU133" s="16">
        <v>0.13946865821861343</v>
      </c>
      <c r="FV133" s="16">
        <v>0.3740518554635695</v>
      </c>
      <c r="FW133" s="16">
        <v>0.45930519740798276</v>
      </c>
      <c r="FX133" s="16">
        <v>0.46432123486000904</v>
      </c>
      <c r="FY133" s="16">
        <v>6.8062881326976687E-2</v>
      </c>
      <c r="FZ133" s="16">
        <v>3.3305139701199922E-2</v>
      </c>
      <c r="GA133" s="16">
        <v>1.0202336019947411E-2</v>
      </c>
      <c r="GB133" s="16">
        <v>4.1367410467509649E-2</v>
      </c>
      <c r="GC133" s="16">
        <v>2.3848916660545202E-3</v>
      </c>
      <c r="GD133" s="16">
        <v>4.5681940727073204E-3</v>
      </c>
      <c r="GE133" s="16">
        <v>1.9212067812337495E-2</v>
      </c>
      <c r="GF133" s="16">
        <v>9.1815904258689879E-2</v>
      </c>
      <c r="GG133" s="16">
        <v>7.686132136398971E-2</v>
      </c>
      <c r="GH133" s="16">
        <v>1.4708232485427219E-2</v>
      </c>
      <c r="GI133" s="16">
        <v>5.0328623273633907E-3</v>
      </c>
      <c r="GJ133" s="16">
        <v>6.3286346854852914E-3</v>
      </c>
      <c r="GK133" s="16">
        <v>8.4696482108420373E-2</v>
      </c>
      <c r="GL133" s="16">
        <v>0.57769843163539947</v>
      </c>
      <c r="GM133" s="16">
        <v>8.7261295289752044E-2</v>
      </c>
      <c r="GN133" s="16">
        <v>5.7592862539592345E-2</v>
      </c>
      <c r="GO133" s="16">
        <v>0.15658501227993155</v>
      </c>
      <c r="GP133" s="16">
        <v>0.11827330554525438</v>
      </c>
      <c r="GQ133" s="16">
        <v>2.6490023522067068E-2</v>
      </c>
      <c r="GR133" s="16">
        <v>1.4214455702561715E-2</v>
      </c>
      <c r="GS133" s="16">
        <v>3.4440885042615259E-3</v>
      </c>
      <c r="GT133" s="16">
        <v>2.4995487771577421E-3</v>
      </c>
      <c r="GU133" s="16">
        <v>1.3232858444265402E-2</v>
      </c>
      <c r="GV133" s="16">
        <v>6.7369707850002097E-2</v>
      </c>
      <c r="GW133" s="16">
        <v>2.2935925204878638E-2</v>
      </c>
      <c r="GX133" s="16">
        <v>3.8745348445393991E-2</v>
      </c>
      <c r="GY133" s="16">
        <v>6.0449053066592866E-2</v>
      </c>
      <c r="GZ133" s="16">
        <v>0.17221552069921908</v>
      </c>
      <c r="HA133" s="16">
        <v>2.7322180950966439E-2</v>
      </c>
      <c r="HB133" s="16">
        <v>1.1108857599306573E-2</v>
      </c>
      <c r="HC133" s="16">
        <v>2.1663973666509215E-2</v>
      </c>
      <c r="HD133" s="16">
        <v>0.17786996998100155</v>
      </c>
      <c r="HE133" s="16">
        <v>3.9395360674964373E-2</v>
      </c>
      <c r="HF133" s="16">
        <v>5.5151787441912188E-2</v>
      </c>
      <c r="HG133" s="16">
        <v>2.9063446274930911E-2</v>
      </c>
      <c r="HH133" s="16">
        <v>6.7148402873698193E-2</v>
      </c>
      <c r="HI133" s="16">
        <v>1.0883081683189166E-2</v>
      </c>
      <c r="HJ133" s="16">
        <v>2.7833707333875858E-3</v>
      </c>
      <c r="HK133" s="16">
        <v>1.1968845004569064E-2</v>
      </c>
      <c r="HL133" s="16">
        <v>7.9321753820412438E-3</v>
      </c>
      <c r="HM133" s="16">
        <v>8.6175340585664895E-2</v>
      </c>
      <c r="HN133" s="16">
        <v>0.63397544118263105</v>
      </c>
      <c r="HO133" s="16">
        <v>0.10479999854056843</v>
      </c>
      <c r="HP133" s="16">
        <v>6.163357384992247E-2</v>
      </c>
      <c r="HQ133" s="16">
        <v>0.25620004400290358</v>
      </c>
      <c r="HR133" s="16">
        <v>0.38543801672720968</v>
      </c>
      <c r="HS133" s="16">
        <v>6.2008105178799504E-2</v>
      </c>
      <c r="HT133" s="16">
        <v>2.3926885232580315E-2</v>
      </c>
      <c r="HU133" s="16">
        <v>4.5674052578586121E-3</v>
      </c>
      <c r="HV133" s="16">
        <v>0</v>
      </c>
      <c r="HW133" s="16">
        <v>0</v>
      </c>
      <c r="HX133" s="16">
        <v>0</v>
      </c>
      <c r="HY133" s="16">
        <v>5.6564940020507985E-3</v>
      </c>
      <c r="HZ133" s="16">
        <v>2.8749299470508017E-2</v>
      </c>
      <c r="IA133" s="16">
        <v>9.7487947261293041E-3</v>
      </c>
      <c r="IB133" s="16">
        <v>5.4525746367539794E-3</v>
      </c>
      <c r="IC133" s="16">
        <v>2.8118887969024425E-2</v>
      </c>
      <c r="ID133" s="16">
        <v>1.3193136320105911E-3</v>
      </c>
      <c r="IE133" s="16">
        <v>3.5048017191963876E-2</v>
      </c>
      <c r="IF133" s="16">
        <v>0.18715113858484597</v>
      </c>
      <c r="IG133" s="16">
        <v>2.9243149714564209E-2</v>
      </c>
      <c r="IH133" s="16">
        <v>2.8160487758064241E-2</v>
      </c>
      <c r="II133" s="16">
        <v>3.1436036913611159E-2</v>
      </c>
      <c r="IJ133" s="16">
        <v>5.5194994454615107E-2</v>
      </c>
      <c r="IK133" s="16">
        <v>4.7305723244835621E-3</v>
      </c>
      <c r="IL133" s="16">
        <v>0</v>
      </c>
      <c r="IM133" s="16">
        <v>0</v>
      </c>
      <c r="IN133" s="16">
        <v>0</v>
      </c>
      <c r="IO133" s="16">
        <v>0</v>
      </c>
      <c r="IP133" s="16">
        <v>3.311531561961218E-2</v>
      </c>
      <c r="IQ133" s="16">
        <v>0</v>
      </c>
      <c r="IR133" s="16">
        <v>1.2574815049696247E-3</v>
      </c>
      <c r="IS133" s="16">
        <v>2.2619431099157379E-2</v>
      </c>
      <c r="IT133" s="16">
        <v>6.6343417225393594E-2</v>
      </c>
      <c r="IU133" s="16">
        <v>1.0362059684177695E-2</v>
      </c>
      <c r="IV133" s="16">
        <v>7.1678987590386061E-3</v>
      </c>
      <c r="IW133" s="16">
        <v>1.5088404142961365E-3</v>
      </c>
      <c r="IX133" s="16">
        <v>3.7444370727848062E-3</v>
      </c>
      <c r="IY133" s="16">
        <v>1.1799357430323746E-3</v>
      </c>
      <c r="IZ133" s="16">
        <v>0</v>
      </c>
      <c r="JA133" s="16">
        <v>0</v>
      </c>
      <c r="JB133" s="16">
        <v>1.0506306158317889E-3</v>
      </c>
      <c r="JC133" s="16">
        <v>9.5246806581601544E-4</v>
      </c>
      <c r="JD133" s="16">
        <v>0</v>
      </c>
      <c r="JE133" s="16">
        <v>0</v>
      </c>
      <c r="JF133" s="16">
        <v>0</v>
      </c>
      <c r="JG133" s="16">
        <v>1.2451751242277208E-3</v>
      </c>
      <c r="JH133" s="16">
        <v>2.1887352682176692E-2</v>
      </c>
      <c r="JI133" s="16">
        <v>0</v>
      </c>
      <c r="JJ133" s="16">
        <v>0</v>
      </c>
      <c r="JK133" s="16">
        <v>1.5247680655069227E-3</v>
      </c>
      <c r="JL133" s="16">
        <v>1.2459570069968749E-2</v>
      </c>
      <c r="JM133" s="16">
        <v>4.6692332754499577E-2</v>
      </c>
      <c r="JN133" s="16">
        <v>0.14868759119371502</v>
      </c>
      <c r="JO133" s="15">
        <v>0</v>
      </c>
      <c r="JP133" s="16">
        <v>0</v>
      </c>
      <c r="JQ133" s="16">
        <v>0</v>
      </c>
      <c r="JR133" s="16">
        <v>1</v>
      </c>
      <c r="JS133" s="16">
        <v>0</v>
      </c>
      <c r="JT133" s="16">
        <v>0</v>
      </c>
      <c r="JU133" s="16">
        <v>1</v>
      </c>
      <c r="JV133" s="23">
        <v>0</v>
      </c>
    </row>
    <row r="134" spans="1:282" x14ac:dyDescent="0.25">
      <c r="A134" s="18" t="s">
        <v>181</v>
      </c>
      <c r="B134" s="7">
        <v>10</v>
      </c>
      <c r="C134" t="s">
        <v>57</v>
      </c>
      <c r="D134" s="4">
        <v>15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1.5073682731674044E-2</v>
      </c>
      <c r="M134">
        <v>0</v>
      </c>
      <c r="N134">
        <v>0</v>
      </c>
      <c r="O134">
        <v>0</v>
      </c>
      <c r="P134">
        <v>4.8414376221123975E-2</v>
      </c>
      <c r="Q134">
        <v>0</v>
      </c>
      <c r="R134">
        <v>2.2208305829941879</v>
      </c>
      <c r="S134">
        <v>0.30589855691247292</v>
      </c>
      <c r="T134">
        <v>0.43803134815779976</v>
      </c>
      <c r="U134">
        <v>0</v>
      </c>
      <c r="V134">
        <v>10.741756189878421</v>
      </c>
      <c r="W134">
        <v>1.1212372660591259</v>
      </c>
      <c r="X134">
        <v>4.8756402170391851E-2</v>
      </c>
      <c r="Y134">
        <v>1.5678311155699943E-2</v>
      </c>
      <c r="Z134">
        <v>0</v>
      </c>
      <c r="AA134">
        <v>0</v>
      </c>
      <c r="AB134">
        <v>0</v>
      </c>
      <c r="AC134">
        <v>0</v>
      </c>
      <c r="AD134">
        <v>1.3841178165671557</v>
      </c>
      <c r="AE134">
        <v>7.8158323947128197E-2</v>
      </c>
      <c r="AF134">
        <v>1.1689055496817353</v>
      </c>
      <c r="AG134">
        <v>9.1852083413373354E-3</v>
      </c>
      <c r="AH134">
        <v>0</v>
      </c>
      <c r="AI134">
        <v>0.32111258354434857</v>
      </c>
      <c r="AJ134">
        <v>0.4747831305767185</v>
      </c>
      <c r="AK134">
        <v>0</v>
      </c>
      <c r="AL134">
        <v>0</v>
      </c>
      <c r="AM134">
        <v>0</v>
      </c>
      <c r="AN134">
        <v>100.00000000000001</v>
      </c>
      <c r="AO134">
        <v>0</v>
      </c>
      <c r="AP134">
        <v>0.22965766795205583</v>
      </c>
      <c r="AQ134">
        <v>8.8453293981215111E-2</v>
      </c>
      <c r="AR134">
        <v>2.6291923473855303</v>
      </c>
      <c r="AS134">
        <v>0.21865529009102919</v>
      </c>
      <c r="AT134">
        <v>1.241548118845972</v>
      </c>
      <c r="AU134">
        <v>0.45167416984083064</v>
      </c>
      <c r="AV134">
        <v>1.528439983894754</v>
      </c>
      <c r="AW134">
        <v>0.11978484680770746</v>
      </c>
      <c r="AX134">
        <v>1.0179818953690982</v>
      </c>
      <c r="AY134">
        <v>1.3142832698728931E-2</v>
      </c>
      <c r="AZ134">
        <v>0</v>
      </c>
      <c r="BA134">
        <v>0</v>
      </c>
      <c r="BB134">
        <v>2.7166118459012685E-2</v>
      </c>
      <c r="BC134">
        <v>0.12929507403132559</v>
      </c>
      <c r="BD134">
        <v>0.20916514476035206</v>
      </c>
      <c r="BE134">
        <v>0.20354288139306359</v>
      </c>
      <c r="BF134">
        <v>2.5636732420850987</v>
      </c>
      <c r="BG134">
        <v>0.22323763787622858</v>
      </c>
      <c r="BH134">
        <v>0.66886003455400345</v>
      </c>
      <c r="BI134">
        <v>0.29646140603226728</v>
      </c>
      <c r="BJ134">
        <v>0.23520728521048348</v>
      </c>
      <c r="BK134">
        <v>0.24999208535991546</v>
      </c>
      <c r="BL134">
        <v>2.0745805641111814</v>
      </c>
      <c r="BM134">
        <v>0</v>
      </c>
      <c r="BN134">
        <v>0</v>
      </c>
      <c r="BO134">
        <v>0.39572844609181446</v>
      </c>
      <c r="BP134">
        <v>5.8647422693039024</v>
      </c>
      <c r="BQ134">
        <v>1.1971356206055801</v>
      </c>
      <c r="BR134">
        <v>6.7630197746430802</v>
      </c>
      <c r="BS134">
        <v>0.72568645832557954</v>
      </c>
      <c r="BT134">
        <v>1.8253978302587341</v>
      </c>
      <c r="BU134">
        <v>0.12240835344913636</v>
      </c>
      <c r="BV134">
        <v>6.1628809029850982E-2</v>
      </c>
      <c r="BW134">
        <v>0.19609684415601927</v>
      </c>
      <c r="BX134">
        <v>0.98503499915212989</v>
      </c>
      <c r="BY134">
        <v>0.20848959410036974</v>
      </c>
      <c r="BZ134">
        <v>0.99685776943787086</v>
      </c>
      <c r="CA134">
        <v>0</v>
      </c>
      <c r="CB134">
        <v>0.10870000762973346</v>
      </c>
      <c r="CC134">
        <v>0.17388906514387259</v>
      </c>
      <c r="CD134">
        <v>0.34799724566706614</v>
      </c>
      <c r="CE134">
        <v>0.15482499881587702</v>
      </c>
      <c r="CF134">
        <v>0.40805548780332468</v>
      </c>
      <c r="CG134">
        <v>2.094922266441233</v>
      </c>
      <c r="CH134">
        <v>14.358000271483263</v>
      </c>
      <c r="CI134">
        <v>0.87051533193324293</v>
      </c>
      <c r="CJ134">
        <v>0.14666186995421293</v>
      </c>
      <c r="CK134">
        <v>0</v>
      </c>
      <c r="CL134">
        <v>0</v>
      </c>
      <c r="CM134">
        <v>0.11946333993730515</v>
      </c>
      <c r="CN134">
        <v>0.85135397038301275</v>
      </c>
      <c r="CO134">
        <v>0.12784377635742561</v>
      </c>
      <c r="CP134">
        <v>0.44989267063477478</v>
      </c>
      <c r="CQ134">
        <v>0.10150269578720203</v>
      </c>
      <c r="CR134">
        <v>0.65121084183950706</v>
      </c>
      <c r="CS134">
        <v>4.5702826033823057E-2</v>
      </c>
      <c r="CT134">
        <v>6.7892542384539609E-2</v>
      </c>
      <c r="CU134">
        <v>0.1085362506209752</v>
      </c>
      <c r="CV134">
        <v>0.20430938562753106</v>
      </c>
      <c r="CW134">
        <v>6.5665962295554839E-2</v>
      </c>
      <c r="CX134">
        <v>0.12026615138706373</v>
      </c>
      <c r="CY134">
        <v>0.64622151789670945</v>
      </c>
      <c r="CZ134">
        <v>3.6848430518083402</v>
      </c>
      <c r="DA134">
        <v>0.36333588250791971</v>
      </c>
      <c r="DB134">
        <v>0.6164078283101313</v>
      </c>
      <c r="DC134">
        <v>0.13321161645823199</v>
      </c>
      <c r="DD134">
        <v>0.31299611425552842</v>
      </c>
      <c r="DE134">
        <v>0.27993948308975641</v>
      </c>
      <c r="DF134">
        <v>1.3732185455382626</v>
      </c>
      <c r="DG134">
        <v>0.14777239554763719</v>
      </c>
      <c r="DH134">
        <v>0.13334449310606691</v>
      </c>
      <c r="DI134">
        <v>7.9387121319882556E-2</v>
      </c>
      <c r="DJ134">
        <v>0.36573524712209571</v>
      </c>
      <c r="DK134">
        <v>0</v>
      </c>
      <c r="DL134">
        <v>0</v>
      </c>
      <c r="DM134">
        <v>0.11418973949722894</v>
      </c>
      <c r="DN134">
        <v>0.4665175205487781</v>
      </c>
      <c r="DO134">
        <v>0.17422190625283404</v>
      </c>
      <c r="DP134">
        <v>0.57350364087851979</v>
      </c>
      <c r="DQ134">
        <v>0.13596459953067833</v>
      </c>
      <c r="DR134">
        <v>0.35196135410040891</v>
      </c>
      <c r="DS134">
        <v>0</v>
      </c>
      <c r="DT134">
        <v>0</v>
      </c>
      <c r="DU134">
        <v>0</v>
      </c>
      <c r="DV134">
        <v>6.8209872589425374E-2</v>
      </c>
      <c r="DW134">
        <v>0.18784277639942001</v>
      </c>
      <c r="DX134">
        <v>0.79758321685274713</v>
      </c>
      <c r="DY134">
        <v>9.2831773027890238E-2</v>
      </c>
      <c r="DZ134">
        <v>0.14490912136719797</v>
      </c>
      <c r="EA134">
        <v>0</v>
      </c>
      <c r="EB134">
        <v>0.45001133682819899</v>
      </c>
      <c r="EC134">
        <v>1.1384857861446225</v>
      </c>
      <c r="ED134">
        <v>1.1110975106436709</v>
      </c>
      <c r="EE134">
        <v>0.24408644914657265</v>
      </c>
      <c r="EF134">
        <v>0.38851615331912792</v>
      </c>
      <c r="EG134">
        <v>0.3251263697772066</v>
      </c>
      <c r="EH134">
        <v>1.155319201373239</v>
      </c>
      <c r="EI134">
        <v>9.2392983813846571E-2</v>
      </c>
      <c r="EJ134">
        <v>0</v>
      </c>
      <c r="EK134">
        <v>0</v>
      </c>
      <c r="EL134">
        <v>0.19775256182261366</v>
      </c>
      <c r="EM134">
        <v>2.2904711346962313E-3</v>
      </c>
      <c r="EN134">
        <v>0</v>
      </c>
      <c r="EO134">
        <v>4.8227602959559869E-3</v>
      </c>
      <c r="EP134">
        <v>8.4305246820690766E-2</v>
      </c>
      <c r="EQ134">
        <v>0.17937787020657556</v>
      </c>
      <c r="ER134">
        <v>0.8015180291322378</v>
      </c>
      <c r="ES134">
        <v>0.20831905439876469</v>
      </c>
      <c r="ET134">
        <v>0.3890322858921712</v>
      </c>
      <c r="EU134">
        <v>0.30137728287985116</v>
      </c>
      <c r="EV134">
        <v>0.72587161360353636</v>
      </c>
      <c r="EW134">
        <v>9.8468093770191112E-2</v>
      </c>
      <c r="EX134">
        <v>8.9744210883190512E-2</v>
      </c>
      <c r="EY134">
        <v>4.9248531845894512E-2</v>
      </c>
      <c r="EZ134">
        <v>0.16855773984907307</v>
      </c>
      <c r="FA134">
        <v>2.3895425238831272E-2</v>
      </c>
      <c r="FB134">
        <v>3.812624799824204E-2</v>
      </c>
      <c r="FC134">
        <v>3.5052147119917415E-2</v>
      </c>
      <c r="FD134">
        <v>5.9858205555445528E-2</v>
      </c>
      <c r="FE134">
        <v>0.10590886993625849</v>
      </c>
      <c r="FF134">
        <v>0.19492659736078094</v>
      </c>
      <c r="FG134">
        <v>5.5983639258506204E-2</v>
      </c>
      <c r="FH134">
        <v>7.9066378047614641E-2</v>
      </c>
      <c r="FI134">
        <v>0.13522017072545653</v>
      </c>
      <c r="FJ134">
        <v>0.6406073845719259</v>
      </c>
      <c r="FK134">
        <v>8.0922401677958986E-2</v>
      </c>
      <c r="FL134">
        <v>2.7890943012837403E-2</v>
      </c>
      <c r="FM134">
        <v>0.34851310901474702</v>
      </c>
      <c r="FN134">
        <v>0.91284618948243557</v>
      </c>
      <c r="FO134">
        <v>0.13351861090123601</v>
      </c>
      <c r="FP134">
        <v>4.0573102957865939E-2</v>
      </c>
      <c r="FQ134">
        <v>9.0200826900629361E-2</v>
      </c>
      <c r="FR134">
        <v>2.7003166621479464E-2</v>
      </c>
      <c r="FS134">
        <v>8.2618503140719071E-2</v>
      </c>
      <c r="FT134">
        <v>0.31758044404478658</v>
      </c>
      <c r="FU134">
        <v>8.7937148987241975E-2</v>
      </c>
      <c r="FV134">
        <v>0.31186737451265695</v>
      </c>
      <c r="FW134">
        <v>0.70353566254314681</v>
      </c>
      <c r="FX134">
        <v>0.74761766382251427</v>
      </c>
      <c r="FY134">
        <v>0.11295716782824464</v>
      </c>
      <c r="FZ134">
        <v>4.1545374344369036E-2</v>
      </c>
      <c r="GA134">
        <v>9.5945853328716409E-3</v>
      </c>
      <c r="GB134">
        <v>6.6869541005740121E-2</v>
      </c>
      <c r="GC134">
        <v>2.0169851930643324E-4</v>
      </c>
      <c r="GD134">
        <v>0</v>
      </c>
      <c r="GE134">
        <v>0</v>
      </c>
      <c r="GF134">
        <v>6.3999669393038416E-2</v>
      </c>
      <c r="GG134">
        <v>8.5420486764322998E-2</v>
      </c>
      <c r="GH134">
        <v>8.0711772751154726E-3</v>
      </c>
      <c r="GI134">
        <v>8.8255795343155884E-3</v>
      </c>
      <c r="GJ134">
        <v>9.246011156711061E-3</v>
      </c>
      <c r="GK134">
        <v>0.18974553779196587</v>
      </c>
      <c r="GL134">
        <v>1.4754312587717771</v>
      </c>
      <c r="GM134">
        <v>0.21186452836463954</v>
      </c>
      <c r="GN134">
        <v>4.4725632278244935E-2</v>
      </c>
      <c r="GO134">
        <v>0.13958109147394063</v>
      </c>
      <c r="GP134">
        <v>0.15105858342683148</v>
      </c>
      <c r="GQ134">
        <v>2.498351821920829E-2</v>
      </c>
      <c r="GR134">
        <v>9.3969807668599255E-3</v>
      </c>
      <c r="GS134">
        <v>8.3172802913349785E-3</v>
      </c>
      <c r="GT134">
        <v>8.452065450708552E-3</v>
      </c>
      <c r="GU134">
        <v>1.4738884267836207E-2</v>
      </c>
      <c r="GV134">
        <v>6.4677685123489662E-2</v>
      </c>
      <c r="GW134">
        <v>1.8212628683995355E-2</v>
      </c>
      <c r="GX134">
        <v>2.719899195294424E-2</v>
      </c>
      <c r="GY134">
        <v>0.10937738163186882</v>
      </c>
      <c r="GZ134">
        <v>0.33667401905723821</v>
      </c>
      <c r="HA134">
        <v>4.8082418440180991E-2</v>
      </c>
      <c r="HB134">
        <v>2.8368198287962412E-2</v>
      </c>
      <c r="HC134">
        <v>2.7146940467625433E-2</v>
      </c>
      <c r="HD134">
        <v>0.22060765285417522</v>
      </c>
      <c r="HE134">
        <v>4.6423787517042438E-2</v>
      </c>
      <c r="HF134">
        <v>5.4127508478614791E-2</v>
      </c>
      <c r="HG134">
        <v>3.9390970978477893E-2</v>
      </c>
      <c r="HH134">
        <v>0.10563382564507812</v>
      </c>
      <c r="HI134">
        <v>1.9023534083621042E-2</v>
      </c>
      <c r="HJ134">
        <v>0</v>
      </c>
      <c r="HK134">
        <v>8.7748406932323074E-3</v>
      </c>
      <c r="HL134">
        <v>6.7625943196663058E-3</v>
      </c>
      <c r="HM134">
        <v>0.15869866812770964</v>
      </c>
      <c r="HN134">
        <v>1.0846607285590921</v>
      </c>
      <c r="HO134">
        <v>0.17059294229206695</v>
      </c>
      <c r="HP134">
        <v>0.10421754887733055</v>
      </c>
      <c r="HQ134">
        <v>0.58868031549256272</v>
      </c>
      <c r="HR134">
        <v>0.89845514074518362</v>
      </c>
      <c r="HS134">
        <v>0.14058154116579694</v>
      </c>
      <c r="HT134">
        <v>5.2916534162904219E-2</v>
      </c>
      <c r="HU134">
        <v>8.2461854650465773E-3</v>
      </c>
      <c r="HV134">
        <v>4.494332531688747E-3</v>
      </c>
      <c r="HW134">
        <v>1.7549247483397217E-3</v>
      </c>
      <c r="HX134">
        <v>0</v>
      </c>
      <c r="HY134">
        <v>0</v>
      </c>
      <c r="HZ134">
        <v>7.632263568406056E-3</v>
      </c>
      <c r="IA134">
        <v>5.0460964830336295E-3</v>
      </c>
      <c r="IB134">
        <v>1.8007364722676791E-2</v>
      </c>
      <c r="IC134">
        <v>1.1925165275503614E-2</v>
      </c>
      <c r="ID134">
        <v>4.963543369299701E-4</v>
      </c>
      <c r="IE134">
        <v>3.1496473966987591E-2</v>
      </c>
      <c r="IF134">
        <v>0.25607815579274984</v>
      </c>
      <c r="IG134">
        <v>4.6943369256378167E-2</v>
      </c>
      <c r="IH134">
        <v>4.0821322327499993E-2</v>
      </c>
      <c r="II134">
        <v>3.0271990382359854E-2</v>
      </c>
      <c r="IJ134">
        <v>6.543053112364966E-2</v>
      </c>
      <c r="IK134">
        <v>1.5407559524048296E-2</v>
      </c>
      <c r="IL134">
        <v>0</v>
      </c>
      <c r="IM134">
        <v>0</v>
      </c>
      <c r="IN134">
        <v>0</v>
      </c>
      <c r="IO134">
        <v>0</v>
      </c>
      <c r="IP134">
        <v>9.3905065186006567E-2</v>
      </c>
      <c r="IQ134">
        <v>1.6661720147871076E-3</v>
      </c>
      <c r="IR134">
        <v>1.6267457689115233E-4</v>
      </c>
      <c r="IS134">
        <v>3.7016050240351706E-2</v>
      </c>
      <c r="IT134">
        <v>0.18259033660468596</v>
      </c>
      <c r="IU134">
        <v>2.1436541197414689E-2</v>
      </c>
      <c r="IV134">
        <v>0</v>
      </c>
      <c r="IW134">
        <v>1.7002858759886537E-3</v>
      </c>
      <c r="IX134">
        <v>2.5257160245536186E-3</v>
      </c>
      <c r="IY134">
        <v>0</v>
      </c>
      <c r="IZ134">
        <v>0</v>
      </c>
      <c r="JA134">
        <v>0</v>
      </c>
      <c r="JB134">
        <v>0</v>
      </c>
      <c r="JC134">
        <v>3.4966933031207664E-5</v>
      </c>
      <c r="JD134">
        <v>0</v>
      </c>
      <c r="JE134">
        <v>0</v>
      </c>
      <c r="JF134">
        <v>0</v>
      </c>
      <c r="JG134">
        <v>4.5309630550927002E-3</v>
      </c>
      <c r="JH134">
        <v>4.4665234655371741E-2</v>
      </c>
      <c r="JI134">
        <v>2.1483836723034714E-3</v>
      </c>
      <c r="JJ134">
        <v>0</v>
      </c>
      <c r="JK134">
        <v>3.2487703127236562E-3</v>
      </c>
      <c r="JL134">
        <v>1.584263062754979E-2</v>
      </c>
      <c r="JM134">
        <v>4.3863337090236473E-2</v>
      </c>
      <c r="JN134">
        <v>0.18721755286119232</v>
      </c>
      <c r="JO134" s="7">
        <v>0</v>
      </c>
      <c r="JP134">
        <v>0</v>
      </c>
      <c r="JQ134">
        <v>0</v>
      </c>
      <c r="JR134">
        <v>1</v>
      </c>
      <c r="JS134">
        <v>0</v>
      </c>
      <c r="JT134">
        <v>0</v>
      </c>
      <c r="JU134">
        <v>1</v>
      </c>
      <c r="JV134" s="4">
        <v>0</v>
      </c>
    </row>
    <row r="135" spans="1:282" x14ac:dyDescent="0.25">
      <c r="A135" s="18" t="s">
        <v>182</v>
      </c>
      <c r="B135" s="7">
        <v>10</v>
      </c>
      <c r="C135" t="s">
        <v>57</v>
      </c>
      <c r="D135" s="4">
        <v>15</v>
      </c>
      <c r="E135">
        <v>0</v>
      </c>
      <c r="F135">
        <v>0</v>
      </c>
      <c r="G135">
        <v>3.3042320766755637E-3</v>
      </c>
      <c r="H135">
        <v>0</v>
      </c>
      <c r="I135">
        <v>0</v>
      </c>
      <c r="J135">
        <v>0</v>
      </c>
      <c r="K135">
        <v>0</v>
      </c>
      <c r="L135">
        <v>1.6507976285412899E-2</v>
      </c>
      <c r="M135">
        <v>0</v>
      </c>
      <c r="N135">
        <v>0</v>
      </c>
      <c r="O135">
        <v>0</v>
      </c>
      <c r="P135">
        <v>0.17811863171265011</v>
      </c>
      <c r="Q135">
        <v>0</v>
      </c>
      <c r="R135">
        <v>1.924866444746046</v>
      </c>
      <c r="S135">
        <v>0.33938959082796477</v>
      </c>
      <c r="T135">
        <v>0.6373081512367218</v>
      </c>
      <c r="U135">
        <v>0</v>
      </c>
      <c r="V135">
        <v>11.104214124308427</v>
      </c>
      <c r="W135">
        <v>1.1615817681390666</v>
      </c>
      <c r="X135">
        <v>5.7876488941632977E-2</v>
      </c>
      <c r="Y135">
        <v>1.4944022500670165E-2</v>
      </c>
      <c r="Z135">
        <v>0</v>
      </c>
      <c r="AA135">
        <v>0</v>
      </c>
      <c r="AB135">
        <v>0</v>
      </c>
      <c r="AC135">
        <v>0</v>
      </c>
      <c r="AD135">
        <v>1.3225454416433964</v>
      </c>
      <c r="AE135">
        <v>7.9749171488742249E-2</v>
      </c>
      <c r="AF135">
        <v>1.1938822799543711</v>
      </c>
      <c r="AG135">
        <v>3.1018240137779103E-2</v>
      </c>
      <c r="AH135">
        <v>0</v>
      </c>
      <c r="AI135">
        <v>0.3999132244457424</v>
      </c>
      <c r="AJ135">
        <v>0.32415200149942064</v>
      </c>
      <c r="AK135">
        <v>0</v>
      </c>
      <c r="AL135">
        <v>0</v>
      </c>
      <c r="AM135">
        <v>0</v>
      </c>
      <c r="AN135">
        <v>100</v>
      </c>
      <c r="AO135">
        <v>0</v>
      </c>
      <c r="AP135">
        <v>0.29420887230913018</v>
      </c>
      <c r="AQ135">
        <v>9.6909925756848425E-2</v>
      </c>
      <c r="AR135">
        <v>2.9203739660233876</v>
      </c>
      <c r="AS135">
        <v>0.29205388290136075</v>
      </c>
      <c r="AT135">
        <v>1.2969559081430784</v>
      </c>
      <c r="AU135">
        <v>0.5015244806474759</v>
      </c>
      <c r="AV135">
        <v>1.381387237144112</v>
      </c>
      <c r="AW135">
        <v>0.11724889355792226</v>
      </c>
      <c r="AX135">
        <v>1.0513778788608821</v>
      </c>
      <c r="AY135">
        <v>3.3475084465923274E-2</v>
      </c>
      <c r="AZ135">
        <v>0</v>
      </c>
      <c r="BA135">
        <v>0</v>
      </c>
      <c r="BB135">
        <v>0</v>
      </c>
      <c r="BC135">
        <v>6.4597331042486897E-2</v>
      </c>
      <c r="BD135">
        <v>0.16319748751114657</v>
      </c>
      <c r="BE135">
        <v>0.19700128235336473</v>
      </c>
      <c r="BF135">
        <v>2.5298573724514677</v>
      </c>
      <c r="BG135">
        <v>0.2157928615869377</v>
      </c>
      <c r="BH135">
        <v>0.62548532091845888</v>
      </c>
      <c r="BI135">
        <v>0.29112738040396857</v>
      </c>
      <c r="BJ135">
        <v>0.23028312055226821</v>
      </c>
      <c r="BK135">
        <v>0.23966251266004715</v>
      </c>
      <c r="BL135">
        <v>2.1328890085988355</v>
      </c>
      <c r="BM135">
        <v>0</v>
      </c>
      <c r="BN135">
        <v>0</v>
      </c>
      <c r="BO135">
        <v>0.28899082567120449</v>
      </c>
      <c r="BP135">
        <v>5.9843601300239477</v>
      </c>
      <c r="BQ135">
        <v>1.3885812688876706</v>
      </c>
      <c r="BR135">
        <v>8.3146940516730812</v>
      </c>
      <c r="BS135">
        <v>0.84158774069684128</v>
      </c>
      <c r="BT135">
        <v>1.8876847381273398</v>
      </c>
      <c r="BU135">
        <v>0.12836597675464578</v>
      </c>
      <c r="BV135">
        <v>6.632123692225031E-2</v>
      </c>
      <c r="BW135">
        <v>0.17128547265215985</v>
      </c>
      <c r="BX135">
        <v>0.84941365846839445</v>
      </c>
      <c r="BY135">
        <v>0.13378795701452675</v>
      </c>
      <c r="BZ135">
        <v>0.72212496556761274</v>
      </c>
      <c r="CA135">
        <v>0</v>
      </c>
      <c r="CB135">
        <v>0</v>
      </c>
      <c r="CC135">
        <v>0.10699104110665453</v>
      </c>
      <c r="CD135">
        <v>0.35381682614458049</v>
      </c>
      <c r="CE135">
        <v>0.14088655123845778</v>
      </c>
      <c r="CF135">
        <v>0.39987303490657961</v>
      </c>
      <c r="CG135">
        <v>2.0193789072174013</v>
      </c>
      <c r="CH135">
        <v>14.320328289326296</v>
      </c>
      <c r="CI135">
        <v>0.86581887952536285</v>
      </c>
      <c r="CJ135">
        <v>0.14006965470991981</v>
      </c>
      <c r="CK135">
        <v>1.5460040830796671E-2</v>
      </c>
      <c r="CL135">
        <v>0</v>
      </c>
      <c r="CM135">
        <v>0.14514728657978207</v>
      </c>
      <c r="CN135">
        <v>0.91515365600587661</v>
      </c>
      <c r="CO135">
        <v>0.15399522611246208</v>
      </c>
      <c r="CP135">
        <v>0.47503726078287445</v>
      </c>
      <c r="CQ135">
        <v>7.5339586262336319E-2</v>
      </c>
      <c r="CR135">
        <v>0.57180409007532507</v>
      </c>
      <c r="CS135">
        <v>3.662790113122362E-2</v>
      </c>
      <c r="CT135">
        <v>6.089825108479395E-2</v>
      </c>
      <c r="CU135">
        <v>0.10677892498135245</v>
      </c>
      <c r="CV135">
        <v>0.21541302681840677</v>
      </c>
      <c r="CW135">
        <v>5.8103800848892682E-2</v>
      </c>
      <c r="CX135">
        <v>0.11561452951996461</v>
      </c>
      <c r="CY135">
        <v>0.59074794344451731</v>
      </c>
      <c r="CZ135">
        <v>3.4451011954316964</v>
      </c>
      <c r="DA135">
        <v>0.35111529107980888</v>
      </c>
      <c r="DB135">
        <v>0.67869645385291844</v>
      </c>
      <c r="DC135">
        <v>0.10197218172336507</v>
      </c>
      <c r="DD135">
        <v>0.1844190615510333</v>
      </c>
      <c r="DE135">
        <v>0.29565646290892073</v>
      </c>
      <c r="DF135">
        <v>1.4929704076900707</v>
      </c>
      <c r="DG135">
        <v>0.16964344469268691</v>
      </c>
      <c r="DH135">
        <v>0.124611556400803</v>
      </c>
      <c r="DI135">
        <v>0.11670691454084507</v>
      </c>
      <c r="DJ135">
        <v>0.48726129341860852</v>
      </c>
      <c r="DK135">
        <v>7.3423174674633412E-2</v>
      </c>
      <c r="DL135">
        <v>0.21700454752375514</v>
      </c>
      <c r="DM135">
        <v>0.20529923094273569</v>
      </c>
      <c r="DN135">
        <v>0.54113367415892522</v>
      </c>
      <c r="DO135">
        <v>0.1868326640849487</v>
      </c>
      <c r="DP135">
        <v>0.6006323620065952</v>
      </c>
      <c r="DQ135">
        <v>0.14409893357500764</v>
      </c>
      <c r="DR135">
        <v>0.36127159956902477</v>
      </c>
      <c r="DS135">
        <v>0</v>
      </c>
      <c r="DT135">
        <v>0</v>
      </c>
      <c r="DU135">
        <v>0</v>
      </c>
      <c r="DV135">
        <v>4.2956949850896924E-2</v>
      </c>
      <c r="DW135">
        <v>0.18229192126035096</v>
      </c>
      <c r="DX135">
        <v>0.7906493581022227</v>
      </c>
      <c r="DY135">
        <v>0.10203579377957039</v>
      </c>
      <c r="DZ135">
        <v>0.1415183901194691</v>
      </c>
      <c r="EA135">
        <v>7.9274378401953755E-2</v>
      </c>
      <c r="EB135">
        <v>0.85845009153499852</v>
      </c>
      <c r="EC135">
        <v>1.6204553777280086</v>
      </c>
      <c r="ED135">
        <v>1.4345556434448417</v>
      </c>
      <c r="EE135">
        <v>0.24959322086101682</v>
      </c>
      <c r="EF135">
        <v>0.26832226224535843</v>
      </c>
      <c r="EG135">
        <v>0.31377432479318895</v>
      </c>
      <c r="EH135">
        <v>1.2258122704268428</v>
      </c>
      <c r="EI135">
        <v>0.10406360472234388</v>
      </c>
      <c r="EJ135">
        <v>2.3809107237388774E-3</v>
      </c>
      <c r="EK135">
        <v>0</v>
      </c>
      <c r="EL135">
        <v>0.17804845514420192</v>
      </c>
      <c r="EM135">
        <v>7.5728248812974583E-3</v>
      </c>
      <c r="EN135">
        <v>1.8336103599967016E-2</v>
      </c>
      <c r="EO135">
        <v>4.6168642573696704E-2</v>
      </c>
      <c r="EP135">
        <v>9.1118956611955876E-2</v>
      </c>
      <c r="EQ135">
        <v>0.1791996665692927</v>
      </c>
      <c r="ER135">
        <v>0.82337252709735864</v>
      </c>
      <c r="ES135">
        <v>0.22565917377541411</v>
      </c>
      <c r="ET135">
        <v>0.45549703315602547</v>
      </c>
      <c r="EU135">
        <v>0.33094970023453085</v>
      </c>
      <c r="EV135">
        <v>0.79502581739897127</v>
      </c>
      <c r="EW135">
        <v>8.8059997881852245E-2</v>
      </c>
      <c r="EX135">
        <v>5.2103942647723854E-2</v>
      </c>
      <c r="EY135">
        <v>4.8665217561448981E-2</v>
      </c>
      <c r="EZ135">
        <v>0.16022247217865493</v>
      </c>
      <c r="FA135">
        <v>2.5267256421603219E-2</v>
      </c>
      <c r="FB135">
        <v>3.3886215207386772E-2</v>
      </c>
      <c r="FC135">
        <v>1.4541161417682717E-2</v>
      </c>
      <c r="FD135">
        <v>3.2740784725454462E-2</v>
      </c>
      <c r="FE135">
        <v>0.12036644804906738</v>
      </c>
      <c r="FF135">
        <v>0.24866468257305305</v>
      </c>
      <c r="FG135">
        <v>5.9937876676092953E-2</v>
      </c>
      <c r="FH135">
        <v>9.4327963283045949E-2</v>
      </c>
      <c r="FI135">
        <v>0.13237545676184695</v>
      </c>
      <c r="FJ135">
        <v>0.6512286259986837</v>
      </c>
      <c r="FK135">
        <v>7.4732653934492146E-2</v>
      </c>
      <c r="FL135">
        <v>2.0596929406643458E-2</v>
      </c>
      <c r="FM135">
        <v>0.34450164013705065</v>
      </c>
      <c r="FN135">
        <v>0.89518492091506408</v>
      </c>
      <c r="FO135">
        <v>0.13344564106099951</v>
      </c>
      <c r="FP135">
        <v>3.6013727182756756E-2</v>
      </c>
      <c r="FQ135">
        <v>8.3319736791452229E-2</v>
      </c>
      <c r="FR135">
        <v>1.6089842802756493E-2</v>
      </c>
      <c r="FS135">
        <v>5.4114155241615877E-2</v>
      </c>
      <c r="FT135">
        <v>0.29481587964608791</v>
      </c>
      <c r="FU135">
        <v>6.0189724321346616E-2</v>
      </c>
      <c r="FV135">
        <v>0.25036288176905552</v>
      </c>
      <c r="FW135">
        <v>0.83950377920074637</v>
      </c>
      <c r="FX135">
        <v>0.91241276460291432</v>
      </c>
      <c r="FY135">
        <v>0.13322146840803176</v>
      </c>
      <c r="FZ135">
        <v>4.8878270578547926E-2</v>
      </c>
      <c r="GA135">
        <v>1.0497751916331914E-2</v>
      </c>
      <c r="GB135">
        <v>6.5398485630074651E-2</v>
      </c>
      <c r="GC135">
        <v>8.3739912725288024E-3</v>
      </c>
      <c r="GD135">
        <v>2.7520208609355043E-3</v>
      </c>
      <c r="GE135">
        <v>8.4075713085870751E-3</v>
      </c>
      <c r="GF135">
        <v>6.1879139873571333E-2</v>
      </c>
      <c r="GG135">
        <v>9.9692797772146485E-2</v>
      </c>
      <c r="GH135">
        <v>1.1212015345348728E-2</v>
      </c>
      <c r="GI135">
        <v>6.2727796791970025E-3</v>
      </c>
      <c r="GJ135">
        <v>9.8243785536381578E-3</v>
      </c>
      <c r="GK135">
        <v>0.18666003238496415</v>
      </c>
      <c r="GL135">
        <v>1.5013124154627484</v>
      </c>
      <c r="GM135">
        <v>0.20787418951271378</v>
      </c>
      <c r="GN135">
        <v>4.7986393641456154E-2</v>
      </c>
      <c r="GO135">
        <v>0.15993342038882463</v>
      </c>
      <c r="GP135">
        <v>0.16179816648749692</v>
      </c>
      <c r="GQ135">
        <v>2.7556249350512988E-2</v>
      </c>
      <c r="GR135">
        <v>5.3135998812926183E-3</v>
      </c>
      <c r="GS135">
        <v>3.8812978561575022E-3</v>
      </c>
      <c r="GT135">
        <v>7.0696365017846744E-3</v>
      </c>
      <c r="GU135">
        <v>1.120727699250315E-2</v>
      </c>
      <c r="GV135">
        <v>6.3205570569480507E-2</v>
      </c>
      <c r="GW135">
        <v>1.6180458952414344E-2</v>
      </c>
      <c r="GX135">
        <v>1.2519342131381192E-2</v>
      </c>
      <c r="GY135">
        <v>0.1322931462158719</v>
      </c>
      <c r="GZ135">
        <v>0.40571511832712492</v>
      </c>
      <c r="HA135">
        <v>5.7276701411045121E-2</v>
      </c>
      <c r="HB135">
        <v>3.8917152623512238E-2</v>
      </c>
      <c r="HC135">
        <v>2.6318580847950877E-2</v>
      </c>
      <c r="HD135">
        <v>0.20754183785739089</v>
      </c>
      <c r="HE135">
        <v>4.7786813995144735E-2</v>
      </c>
      <c r="HF135">
        <v>6.2610830489466113E-2</v>
      </c>
      <c r="HG135">
        <v>3.6866378353352325E-2</v>
      </c>
      <c r="HH135">
        <v>8.8336224800929064E-2</v>
      </c>
      <c r="HI135">
        <v>1.8759147595374653E-2</v>
      </c>
      <c r="HJ135">
        <v>0</v>
      </c>
      <c r="HK135">
        <v>1.0067741380697201E-2</v>
      </c>
      <c r="HL135">
        <v>1.0241098249035966E-2</v>
      </c>
      <c r="HM135">
        <v>0.17256062908094233</v>
      </c>
      <c r="HN135">
        <v>1.2677598598441335</v>
      </c>
      <c r="HO135">
        <v>0.2047614030295741</v>
      </c>
      <c r="HP135">
        <v>0.11613101181663657</v>
      </c>
      <c r="HQ135">
        <v>0.61746891002983484</v>
      </c>
      <c r="HR135">
        <v>0.98968898268855621</v>
      </c>
      <c r="HS135">
        <v>0.1546350576124314</v>
      </c>
      <c r="HT135">
        <v>6.6060752264417461E-2</v>
      </c>
      <c r="HU135">
        <v>9.5364368232623408E-3</v>
      </c>
      <c r="HV135">
        <v>1.1713212362345941E-3</v>
      </c>
      <c r="HW135">
        <v>0</v>
      </c>
      <c r="HX135">
        <v>0</v>
      </c>
      <c r="HY135">
        <v>0</v>
      </c>
      <c r="HZ135">
        <v>1.8332140138052682E-3</v>
      </c>
      <c r="IA135">
        <v>2.5454007481010366E-3</v>
      </c>
      <c r="IB135">
        <v>1.5341153977788617E-2</v>
      </c>
      <c r="IC135">
        <v>7.8745676983036587E-3</v>
      </c>
      <c r="ID135">
        <v>1.6811123257779287E-3</v>
      </c>
      <c r="IE135">
        <v>2.4260132394658677E-2</v>
      </c>
      <c r="IF135">
        <v>0.22449835744745653</v>
      </c>
      <c r="IG135">
        <v>4.1813925032850384E-2</v>
      </c>
      <c r="IH135">
        <v>3.2693649504196155E-2</v>
      </c>
      <c r="II135">
        <v>3.0368064077983092E-2</v>
      </c>
      <c r="IJ135">
        <v>6.5572377075896096E-2</v>
      </c>
      <c r="IK135">
        <v>1.4301025726901105E-2</v>
      </c>
      <c r="IL135">
        <v>0</v>
      </c>
      <c r="IM135">
        <v>0</v>
      </c>
      <c r="IN135">
        <v>0</v>
      </c>
      <c r="IO135">
        <v>3.6645257936091069E-3</v>
      </c>
      <c r="IP135">
        <v>0.11717953108289095</v>
      </c>
      <c r="IQ135">
        <v>2.1864842353500398E-2</v>
      </c>
      <c r="IR135">
        <v>2.0123012919731971E-3</v>
      </c>
      <c r="IS135">
        <v>3.149875123635907E-2</v>
      </c>
      <c r="IT135">
        <v>0.1755753696565876</v>
      </c>
      <c r="IU135">
        <v>1.7875883864877876E-2</v>
      </c>
      <c r="IV135">
        <v>1.4364958557786759E-3</v>
      </c>
      <c r="IW135">
        <v>0</v>
      </c>
      <c r="IX135">
        <v>4.6513752967508688E-3</v>
      </c>
      <c r="IY135">
        <v>1.6601754413550461E-3</v>
      </c>
      <c r="IZ135">
        <v>0</v>
      </c>
      <c r="JA135">
        <v>0</v>
      </c>
      <c r="JB135">
        <v>0</v>
      </c>
      <c r="JC135">
        <v>0</v>
      </c>
      <c r="JD135">
        <v>5.8772735317437841E-3</v>
      </c>
      <c r="JE135">
        <v>0</v>
      </c>
      <c r="JF135">
        <v>0</v>
      </c>
      <c r="JG135">
        <v>2.966535699791177E-3</v>
      </c>
      <c r="JH135">
        <v>4.3037507800682322E-2</v>
      </c>
      <c r="JI135">
        <v>2.8281789539856463E-3</v>
      </c>
      <c r="JJ135">
        <v>0</v>
      </c>
      <c r="JK135">
        <v>2.5210961647947447E-3</v>
      </c>
      <c r="JL135">
        <v>1.5338502254533346E-2</v>
      </c>
      <c r="JM135">
        <v>5.7967781441225781E-2</v>
      </c>
      <c r="JN135">
        <v>0.20850413434299958</v>
      </c>
      <c r="JO135" s="7">
        <v>0</v>
      </c>
      <c r="JP135">
        <v>0</v>
      </c>
      <c r="JQ135">
        <v>0</v>
      </c>
      <c r="JR135">
        <v>1</v>
      </c>
      <c r="JS135">
        <v>0</v>
      </c>
      <c r="JT135">
        <v>0</v>
      </c>
      <c r="JU135">
        <v>1</v>
      </c>
      <c r="JV135" s="4">
        <v>0</v>
      </c>
    </row>
    <row r="136" spans="1:282" x14ac:dyDescent="0.25">
      <c r="A136" s="18" t="s">
        <v>183</v>
      </c>
      <c r="B136" s="7">
        <v>10</v>
      </c>
      <c r="C136" t="s">
        <v>57</v>
      </c>
      <c r="D136" s="4">
        <v>15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1.5068915487228629E-2</v>
      </c>
      <c r="M136">
        <v>9.2924418456545468E-4</v>
      </c>
      <c r="N136">
        <v>0</v>
      </c>
      <c r="O136">
        <v>0</v>
      </c>
      <c r="P136">
        <v>0.29182333390339776</v>
      </c>
      <c r="Q136">
        <v>0</v>
      </c>
      <c r="R136">
        <v>2.0759095302612791</v>
      </c>
      <c r="S136">
        <v>0.17963538120909714</v>
      </c>
      <c r="T136">
        <v>0.36010339711085665</v>
      </c>
      <c r="U136">
        <v>0</v>
      </c>
      <c r="V136">
        <v>13.096573205141357</v>
      </c>
      <c r="W136">
        <v>1.4030443330896636</v>
      </c>
      <c r="X136">
        <v>7.0559268572877393E-2</v>
      </c>
      <c r="Y136">
        <v>2.0895331959865742E-2</v>
      </c>
      <c r="Z136">
        <v>0</v>
      </c>
      <c r="AA136">
        <v>0</v>
      </c>
      <c r="AB136">
        <v>0</v>
      </c>
      <c r="AC136">
        <v>0</v>
      </c>
      <c r="AD136">
        <v>1.3582168930686342</v>
      </c>
      <c r="AE136">
        <v>7.9472173301601293E-2</v>
      </c>
      <c r="AF136">
        <v>1.3647203784445774</v>
      </c>
      <c r="AG136">
        <v>4.7960963788371981E-2</v>
      </c>
      <c r="AH136">
        <v>0</v>
      </c>
      <c r="AI136">
        <v>0.41296696083952777</v>
      </c>
      <c r="AJ136">
        <v>0.30693821153936873</v>
      </c>
      <c r="AK136">
        <v>0</v>
      </c>
      <c r="AL136">
        <v>0</v>
      </c>
      <c r="AM136">
        <v>0</v>
      </c>
      <c r="AN136">
        <v>100</v>
      </c>
      <c r="AO136">
        <v>0</v>
      </c>
      <c r="AP136">
        <v>0.29176368163673966</v>
      </c>
      <c r="AQ136">
        <v>8.6237877737665267E-2</v>
      </c>
      <c r="AR136">
        <v>3.2762235070215522</v>
      </c>
      <c r="AS136">
        <v>0.25148692128698252</v>
      </c>
      <c r="AT136">
        <v>1.5050120350213112</v>
      </c>
      <c r="AU136">
        <v>0.38131869760109177</v>
      </c>
      <c r="AV136">
        <v>1.4555806279844683</v>
      </c>
      <c r="AW136">
        <v>0.13007750067110282</v>
      </c>
      <c r="AX136">
        <v>1.2963998063930677</v>
      </c>
      <c r="AY136">
        <v>2.1314812746899166E-2</v>
      </c>
      <c r="AZ136">
        <v>0</v>
      </c>
      <c r="BA136">
        <v>0</v>
      </c>
      <c r="BB136">
        <v>0</v>
      </c>
      <c r="BC136">
        <v>3.5639606754921865E-2</v>
      </c>
      <c r="BD136">
        <v>7.9941239964608696E-2</v>
      </c>
      <c r="BE136">
        <v>0.17047819465701702</v>
      </c>
      <c r="BF136">
        <v>2.4936821957582649</v>
      </c>
      <c r="BG136">
        <v>0.23317917668194429</v>
      </c>
      <c r="BH136">
        <v>0.71818321263577078</v>
      </c>
      <c r="BI136">
        <v>0.32358830529693072</v>
      </c>
      <c r="BJ136">
        <v>0.28593616848007425</v>
      </c>
      <c r="BK136">
        <v>0.25100177447596767</v>
      </c>
      <c r="BL136">
        <v>2.5195510857527372</v>
      </c>
      <c r="BM136">
        <v>0</v>
      </c>
      <c r="BN136">
        <v>0</v>
      </c>
      <c r="BO136">
        <v>0.38955838570988532</v>
      </c>
      <c r="BP136">
        <v>7.024889931234056</v>
      </c>
      <c r="BQ136">
        <v>1.22346195591658</v>
      </c>
      <c r="BR136">
        <v>7.7553782658753674</v>
      </c>
      <c r="BS136">
        <v>0.82569972364398059</v>
      </c>
      <c r="BT136">
        <v>2.205501865455842</v>
      </c>
      <c r="BU136">
        <v>0.14665243574272366</v>
      </c>
      <c r="BV136">
        <v>9.1245000377097554E-2</v>
      </c>
      <c r="BW136">
        <v>0.15082468716446037</v>
      </c>
      <c r="BX136">
        <v>0.82184306573663823</v>
      </c>
      <c r="BY136">
        <v>0.17653727366871153</v>
      </c>
      <c r="BZ136">
        <v>0.96284929404170105</v>
      </c>
      <c r="CA136">
        <v>0</v>
      </c>
      <c r="CB136">
        <v>0</v>
      </c>
      <c r="CC136">
        <v>7.2289480599702624E-2</v>
      </c>
      <c r="CD136">
        <v>0.38131902079136487</v>
      </c>
      <c r="CE136">
        <v>0.14502775519948735</v>
      </c>
      <c r="CF136">
        <v>0.45867866195139811</v>
      </c>
      <c r="CG136">
        <v>2.0905416481320818</v>
      </c>
      <c r="CH136">
        <v>16.410138688661416</v>
      </c>
      <c r="CI136">
        <v>0.98713540165042368</v>
      </c>
      <c r="CJ136">
        <v>0.15799429165954551</v>
      </c>
      <c r="CK136">
        <v>3.3671585648011933E-2</v>
      </c>
      <c r="CL136">
        <v>1.0998475866335044E-2</v>
      </c>
      <c r="CM136">
        <v>0.17735131581811769</v>
      </c>
      <c r="CN136">
        <v>1.2142885982732932</v>
      </c>
      <c r="CO136">
        <v>0.15930038871589403</v>
      </c>
      <c r="CP136">
        <v>0.48352369265041528</v>
      </c>
      <c r="CQ136">
        <v>6.901652491302035E-2</v>
      </c>
      <c r="CR136">
        <v>0.57870372436049933</v>
      </c>
      <c r="CS136">
        <v>3.5856160381587877E-2</v>
      </c>
      <c r="CT136">
        <v>6.4078342751502496E-2</v>
      </c>
      <c r="CU136">
        <v>0.10146153710773656</v>
      </c>
      <c r="CV136">
        <v>0.2479789521883729</v>
      </c>
      <c r="CW136">
        <v>6.7724487460470342E-2</v>
      </c>
      <c r="CX136">
        <v>0.12722522097059802</v>
      </c>
      <c r="CY136">
        <v>0.58512058301453584</v>
      </c>
      <c r="CZ136">
        <v>3.6537537292025832</v>
      </c>
      <c r="DA136">
        <v>0.39139353812663763</v>
      </c>
      <c r="DB136">
        <v>0.88010559999731863</v>
      </c>
      <c r="DC136">
        <v>0.11186107228502497</v>
      </c>
      <c r="DD136">
        <v>0.18563900746193346</v>
      </c>
      <c r="DE136">
        <v>0.33187383886376876</v>
      </c>
      <c r="DF136">
        <v>1.8405641549598315</v>
      </c>
      <c r="DG136">
        <v>0.1909061327272886</v>
      </c>
      <c r="DH136">
        <v>0.15548530366750804</v>
      </c>
      <c r="DI136">
        <v>0.13002627492541594</v>
      </c>
      <c r="DJ136">
        <v>0.48430414146624279</v>
      </c>
      <c r="DK136">
        <v>0</v>
      </c>
      <c r="DL136">
        <v>0</v>
      </c>
      <c r="DM136">
        <v>1.2431499479934481E-3</v>
      </c>
      <c r="DN136">
        <v>0.52287887491403617</v>
      </c>
      <c r="DO136">
        <v>0.21035478633282306</v>
      </c>
      <c r="DP136">
        <v>0.74142456673255708</v>
      </c>
      <c r="DQ136">
        <v>0.14280421611806746</v>
      </c>
      <c r="DR136">
        <v>0.38150985583229413</v>
      </c>
      <c r="DS136">
        <v>0</v>
      </c>
      <c r="DT136">
        <v>0</v>
      </c>
      <c r="DU136">
        <v>0</v>
      </c>
      <c r="DV136">
        <v>3.1764093235072725E-2</v>
      </c>
      <c r="DW136">
        <v>0.18665430700330751</v>
      </c>
      <c r="DX136">
        <v>0.94041609413774785</v>
      </c>
      <c r="DY136">
        <v>0.10941782289752053</v>
      </c>
      <c r="DZ136">
        <v>0.16601683096214384</v>
      </c>
      <c r="EA136">
        <v>0.10122361350460984</v>
      </c>
      <c r="EB136">
        <v>0.55005678682775794</v>
      </c>
      <c r="EC136">
        <v>0.78962009415495371</v>
      </c>
      <c r="ED136">
        <v>1.4077117234192189</v>
      </c>
      <c r="EE136">
        <v>0.18735027707237437</v>
      </c>
      <c r="EF136">
        <v>0.23033557676676042</v>
      </c>
      <c r="EG136">
        <v>0.33431318903685381</v>
      </c>
      <c r="EH136">
        <v>1.5014864810117614</v>
      </c>
      <c r="EI136">
        <v>0.13574477826100079</v>
      </c>
      <c r="EJ136">
        <v>0</v>
      </c>
      <c r="EK136">
        <v>0</v>
      </c>
      <c r="EL136">
        <v>0.17922058463361765</v>
      </c>
      <c r="EM136">
        <v>2.502271337968064E-3</v>
      </c>
      <c r="EN136">
        <v>2.1017044915611648E-2</v>
      </c>
      <c r="EO136">
        <v>3.1561346212133579E-2</v>
      </c>
      <c r="EP136">
        <v>9.9440550073836093E-2</v>
      </c>
      <c r="EQ136">
        <v>0.20401192740687202</v>
      </c>
      <c r="ER136">
        <v>1.0167913691967225</v>
      </c>
      <c r="ES136">
        <v>0.2436551816035831</v>
      </c>
      <c r="ET136">
        <v>0.44225497638453792</v>
      </c>
      <c r="EU136">
        <v>0.31228186980576922</v>
      </c>
      <c r="EV136">
        <v>0.8554826838310795</v>
      </c>
      <c r="EW136">
        <v>9.0609230428245188E-2</v>
      </c>
      <c r="EX136">
        <v>3.8601328457865076E-2</v>
      </c>
      <c r="EY136">
        <v>5.146464591609335E-2</v>
      </c>
      <c r="EZ136">
        <v>0.18013344283592767</v>
      </c>
      <c r="FA136">
        <v>2.6371511567278835E-2</v>
      </c>
      <c r="FB136">
        <v>3.7100503530331272E-2</v>
      </c>
      <c r="FC136">
        <v>1.6233639893989519E-2</v>
      </c>
      <c r="FD136">
        <v>2.7757496869494871E-2</v>
      </c>
      <c r="FE136">
        <v>0.10927351087663847</v>
      </c>
      <c r="FF136">
        <v>0.25124652866233049</v>
      </c>
      <c r="FG136">
        <v>6.1066062023667406E-2</v>
      </c>
      <c r="FH136">
        <v>0.10884184390318472</v>
      </c>
      <c r="FI136">
        <v>0.14820235200789489</v>
      </c>
      <c r="FJ136">
        <v>0.80030737040218503</v>
      </c>
      <c r="FK136">
        <v>9.0102590871760188E-2</v>
      </c>
      <c r="FL136">
        <v>2.4127959447692606E-2</v>
      </c>
      <c r="FM136">
        <v>0.346719345501182</v>
      </c>
      <c r="FN136">
        <v>0.95235631220152595</v>
      </c>
      <c r="FO136">
        <v>0.16011098185340533</v>
      </c>
      <c r="FP136">
        <v>3.8212410799786711E-2</v>
      </c>
      <c r="FQ136">
        <v>7.8185772884118973E-2</v>
      </c>
      <c r="FR136">
        <v>2.3218405134776843E-2</v>
      </c>
      <c r="FS136">
        <v>4.2778392406967576E-2</v>
      </c>
      <c r="FT136">
        <v>0.31989840824576937</v>
      </c>
      <c r="FU136">
        <v>4.9784471182242988E-2</v>
      </c>
      <c r="FV136">
        <v>0.23521044297543645</v>
      </c>
      <c r="FW136">
        <v>0.89692131823830912</v>
      </c>
      <c r="FX136">
        <v>1.0369301239603517</v>
      </c>
      <c r="FY136">
        <v>0.14784058159327684</v>
      </c>
      <c r="FZ136">
        <v>6.0296109561760118E-2</v>
      </c>
      <c r="GA136">
        <v>1.3065949138576356E-2</v>
      </c>
      <c r="GB136">
        <v>6.5600792734133648E-2</v>
      </c>
      <c r="GC136">
        <v>1.1738539595930205E-2</v>
      </c>
      <c r="GD136">
        <v>9.7029474148580452E-4</v>
      </c>
      <c r="GE136">
        <v>0</v>
      </c>
      <c r="GF136">
        <v>5.5864372444530047E-2</v>
      </c>
      <c r="GG136">
        <v>8.5641974620273717E-2</v>
      </c>
      <c r="GH136">
        <v>5.0633488742291939E-3</v>
      </c>
      <c r="GI136">
        <v>8.3434639792093149E-3</v>
      </c>
      <c r="GJ136">
        <v>1.4753688002351833E-2</v>
      </c>
      <c r="GK136">
        <v>0.19528293185141243</v>
      </c>
      <c r="GL136">
        <v>1.7862554397349324</v>
      </c>
      <c r="GM136">
        <v>0.25364760059544639</v>
      </c>
      <c r="GN136">
        <v>5.3512862080042765E-2</v>
      </c>
      <c r="GO136">
        <v>0.15636822266101741</v>
      </c>
      <c r="GP136">
        <v>0.18078742474263138</v>
      </c>
      <c r="GQ136">
        <v>3.4933755474602264E-2</v>
      </c>
      <c r="GR136">
        <v>3.6958832912384076E-3</v>
      </c>
      <c r="GS136">
        <v>1.8971392217283754E-3</v>
      </c>
      <c r="GT136">
        <v>5.4157150936185571E-3</v>
      </c>
      <c r="GU136">
        <v>1.4332557442722752E-2</v>
      </c>
      <c r="GV136">
        <v>8.1115174342430887E-2</v>
      </c>
      <c r="GW136">
        <v>1.3814705988977384E-2</v>
      </c>
      <c r="GX136">
        <v>1.1907873491015242E-2</v>
      </c>
      <c r="GY136">
        <v>0.13166755446530937</v>
      </c>
      <c r="GZ136">
        <v>0.46547494575892595</v>
      </c>
      <c r="HA136">
        <v>6.2083334872357447E-2</v>
      </c>
      <c r="HB136">
        <v>4.2527047824566448E-2</v>
      </c>
      <c r="HC136">
        <v>2.4934674788919895E-2</v>
      </c>
      <c r="HD136">
        <v>0.24707564655229372</v>
      </c>
      <c r="HE136">
        <v>4.7386331713642559E-2</v>
      </c>
      <c r="HF136">
        <v>5.631434212008328E-2</v>
      </c>
      <c r="HG136">
        <v>3.6006198916829539E-2</v>
      </c>
      <c r="HH136">
        <v>7.6774983265252686E-2</v>
      </c>
      <c r="HI136">
        <v>1.8950897079513626E-2</v>
      </c>
      <c r="HJ136">
        <v>0</v>
      </c>
      <c r="HK136">
        <v>7.2701882851374513E-3</v>
      </c>
      <c r="HL136">
        <v>8.2783802951564098E-3</v>
      </c>
      <c r="HM136">
        <v>0.17386970945578284</v>
      </c>
      <c r="HN136">
        <v>1.4732765253543632</v>
      </c>
      <c r="HO136">
        <v>0.24895131421210773</v>
      </c>
      <c r="HP136">
        <v>0.1052218533256182</v>
      </c>
      <c r="HQ136">
        <v>0.65118247360872861</v>
      </c>
      <c r="HR136">
        <v>1.1572410795765058</v>
      </c>
      <c r="HS136">
        <v>0.17870106408552153</v>
      </c>
      <c r="HT136">
        <v>7.2951866650134756E-2</v>
      </c>
      <c r="HU136">
        <v>1.2236082828428172E-2</v>
      </c>
      <c r="HV136">
        <v>4.3407151311493711E-3</v>
      </c>
      <c r="HW136">
        <v>0</v>
      </c>
      <c r="HX136">
        <v>0</v>
      </c>
      <c r="HY136">
        <v>0</v>
      </c>
      <c r="HZ136">
        <v>6.0328300383002036E-3</v>
      </c>
      <c r="IA136">
        <v>2.8992230511179608E-3</v>
      </c>
      <c r="IB136">
        <v>1.9586396197169256E-2</v>
      </c>
      <c r="IC136">
        <v>9.16714809396613E-3</v>
      </c>
      <c r="ID136">
        <v>4.2062827863518955E-3</v>
      </c>
      <c r="IE136">
        <v>3.0519203666988258E-2</v>
      </c>
      <c r="IF136">
        <v>0.25218923818573524</v>
      </c>
      <c r="IG136">
        <v>4.7371139324095993E-2</v>
      </c>
      <c r="IH136">
        <v>4.1335071580908864E-2</v>
      </c>
      <c r="II136">
        <v>3.0128672857675662E-2</v>
      </c>
      <c r="IJ136">
        <v>7.1862329123579136E-2</v>
      </c>
      <c r="IK136">
        <v>1.6396024599899407E-2</v>
      </c>
      <c r="IL136">
        <v>0</v>
      </c>
      <c r="IM136">
        <v>0</v>
      </c>
      <c r="IN136">
        <v>0</v>
      </c>
      <c r="IO136">
        <v>6.7043513501974178E-3</v>
      </c>
      <c r="IP136">
        <v>0.14964595103812012</v>
      </c>
      <c r="IQ136">
        <v>2.6510571625240575E-2</v>
      </c>
      <c r="IR136">
        <v>0</v>
      </c>
      <c r="IS136">
        <v>3.2143361926003422E-2</v>
      </c>
      <c r="IT136">
        <v>0.19032613007182264</v>
      </c>
      <c r="IU136">
        <v>1.7014744268715132E-2</v>
      </c>
      <c r="IV136">
        <v>0</v>
      </c>
      <c r="IW136">
        <v>4.3915380893682484E-3</v>
      </c>
      <c r="IX136">
        <v>2.3327707300211607E-4</v>
      </c>
      <c r="IY136">
        <v>2.5791022093864585E-3</v>
      </c>
      <c r="IZ136">
        <v>0</v>
      </c>
      <c r="JA136">
        <v>0</v>
      </c>
      <c r="JB136">
        <v>0</v>
      </c>
      <c r="JC136">
        <v>1.495595178544501E-3</v>
      </c>
      <c r="JD136">
        <v>9.9912178806855264E-3</v>
      </c>
      <c r="JE136">
        <v>0</v>
      </c>
      <c r="JF136">
        <v>1.295752307084999E-3</v>
      </c>
      <c r="JG136">
        <v>4.7888192700589428E-3</v>
      </c>
      <c r="JH136">
        <v>4.9348017752578237E-2</v>
      </c>
      <c r="JI136">
        <v>2.5331876122986494E-3</v>
      </c>
      <c r="JJ136">
        <v>0</v>
      </c>
      <c r="JK136">
        <v>3.4926060884973653E-3</v>
      </c>
      <c r="JL136">
        <v>1.9860942717896509E-2</v>
      </c>
      <c r="JM136">
        <v>3.2920726206465953E-2</v>
      </c>
      <c r="JN136">
        <v>0.15503973018554112</v>
      </c>
      <c r="JO136" s="7">
        <v>0</v>
      </c>
      <c r="JP136">
        <v>0</v>
      </c>
      <c r="JQ136">
        <v>0</v>
      </c>
      <c r="JR136">
        <v>1</v>
      </c>
      <c r="JS136">
        <v>0</v>
      </c>
      <c r="JT136">
        <v>0</v>
      </c>
      <c r="JU136">
        <v>1</v>
      </c>
      <c r="JV136" s="4">
        <v>0</v>
      </c>
    </row>
    <row r="137" spans="1:282" x14ac:dyDescent="0.25">
      <c r="A137" s="18" t="s">
        <v>184</v>
      </c>
      <c r="B137" s="7">
        <v>10</v>
      </c>
      <c r="C137" t="s">
        <v>57</v>
      </c>
      <c r="D137" s="4">
        <v>15</v>
      </c>
      <c r="E137">
        <v>0</v>
      </c>
      <c r="F137">
        <v>0</v>
      </c>
      <c r="G137">
        <v>1.2854393667226349E-2</v>
      </c>
      <c r="H137">
        <v>0.8443812012920876</v>
      </c>
      <c r="I137">
        <v>0</v>
      </c>
      <c r="J137">
        <v>0</v>
      </c>
      <c r="K137">
        <v>0</v>
      </c>
      <c r="L137">
        <v>1.4059754797519083E-2</v>
      </c>
      <c r="M137">
        <v>0</v>
      </c>
      <c r="N137">
        <v>0</v>
      </c>
      <c r="O137">
        <v>0</v>
      </c>
      <c r="P137">
        <v>0.4722668079259062</v>
      </c>
      <c r="Q137">
        <v>0</v>
      </c>
      <c r="R137">
        <v>2.3420147538739506</v>
      </c>
      <c r="S137">
        <v>0.33452236168697735</v>
      </c>
      <c r="T137">
        <v>0.87691409171697565</v>
      </c>
      <c r="U137">
        <v>0</v>
      </c>
      <c r="V137">
        <v>15.144332649580832</v>
      </c>
      <c r="W137">
        <v>1.5386451450052983</v>
      </c>
      <c r="X137">
        <v>7.1513868946007822E-2</v>
      </c>
      <c r="Y137">
        <v>1.8953726538401085E-2</v>
      </c>
      <c r="Z137">
        <v>0</v>
      </c>
      <c r="AA137">
        <v>0</v>
      </c>
      <c r="AB137">
        <v>0</v>
      </c>
      <c r="AC137">
        <v>0</v>
      </c>
      <c r="AD137">
        <v>1.6935396397583469</v>
      </c>
      <c r="AE137">
        <v>8.9106811398483476E-2</v>
      </c>
      <c r="AF137">
        <v>1.6516041361192737</v>
      </c>
      <c r="AG137">
        <v>3.3139337302914303E-2</v>
      </c>
      <c r="AH137">
        <v>0</v>
      </c>
      <c r="AI137">
        <v>0.53264089467735609</v>
      </c>
      <c r="AJ137">
        <v>0.45051259536694671</v>
      </c>
      <c r="AK137">
        <v>3.2258411381977159E-2</v>
      </c>
      <c r="AL137">
        <v>3.9396168734834272E-2</v>
      </c>
      <c r="AM137">
        <v>0.21262349143160891</v>
      </c>
      <c r="AN137">
        <v>100</v>
      </c>
      <c r="AO137">
        <v>0.31170370680604725</v>
      </c>
      <c r="AP137">
        <v>0.32398155021879504</v>
      </c>
      <c r="AQ137">
        <v>0.1186442408587406</v>
      </c>
      <c r="AR137">
        <v>4.183467547260749</v>
      </c>
      <c r="AS137">
        <v>0.25755775306731554</v>
      </c>
      <c r="AT137">
        <v>1.6557874405750348</v>
      </c>
      <c r="AU137">
        <v>0.45449950989039511</v>
      </c>
      <c r="AV137">
        <v>1.7945400080386611</v>
      </c>
      <c r="AW137">
        <v>0.15692676744519429</v>
      </c>
      <c r="AX137">
        <v>1.4930993949624864</v>
      </c>
      <c r="AY137">
        <v>4.7224354998218934E-2</v>
      </c>
      <c r="AZ137">
        <v>0</v>
      </c>
      <c r="BA137">
        <v>0</v>
      </c>
      <c r="BB137">
        <v>0</v>
      </c>
      <c r="BC137">
        <v>8.1694919580936082E-2</v>
      </c>
      <c r="BD137">
        <v>0</v>
      </c>
      <c r="BE137">
        <v>0.20085821522814848</v>
      </c>
      <c r="BF137">
        <v>2.9963885767066607</v>
      </c>
      <c r="BG137">
        <v>0.23927201631142572</v>
      </c>
      <c r="BH137">
        <v>0.78595336952750872</v>
      </c>
      <c r="BI137">
        <v>0.34856513360465635</v>
      </c>
      <c r="BJ137">
        <v>0.30977628862773093</v>
      </c>
      <c r="BK137">
        <v>0.31472564879819254</v>
      </c>
      <c r="BL137">
        <v>2.7377325083878379</v>
      </c>
      <c r="BM137">
        <v>0</v>
      </c>
      <c r="BN137">
        <v>0</v>
      </c>
      <c r="BO137">
        <v>0.51936705640404501</v>
      </c>
      <c r="BP137">
        <v>8.3787254085274014</v>
      </c>
      <c r="BQ137">
        <v>1.4426762449864619</v>
      </c>
      <c r="BR137">
        <v>7.7396842309201155</v>
      </c>
      <c r="BS137">
        <v>0.95468185313535758</v>
      </c>
      <c r="BT137">
        <v>2.6790704096831455</v>
      </c>
      <c r="BU137">
        <v>0.1517844360874939</v>
      </c>
      <c r="BV137">
        <v>9.2717829084414005E-2</v>
      </c>
      <c r="BW137">
        <v>0.19854853513867132</v>
      </c>
      <c r="BX137">
        <v>1.058960229083626</v>
      </c>
      <c r="BY137">
        <v>0.27038769202481161</v>
      </c>
      <c r="BZ137">
        <v>1.3471324287600006</v>
      </c>
      <c r="CA137">
        <v>8.9232102163024407E-2</v>
      </c>
      <c r="CB137">
        <v>0</v>
      </c>
      <c r="CC137">
        <v>0.18637183872942428</v>
      </c>
      <c r="CD137">
        <v>0.416068052584389</v>
      </c>
      <c r="CE137">
        <v>0.16573192070252812</v>
      </c>
      <c r="CF137">
        <v>0.43955478940937243</v>
      </c>
      <c r="CG137">
        <v>2.7242049255137673</v>
      </c>
      <c r="CH137">
        <v>18.754791954392672</v>
      </c>
      <c r="CI137">
        <v>1.1469819059059685</v>
      </c>
      <c r="CJ137">
        <v>0.16653021591018646</v>
      </c>
      <c r="CK137">
        <v>1.7925153076280453E-2</v>
      </c>
      <c r="CL137">
        <v>2.2074510836232041E-2</v>
      </c>
      <c r="CM137">
        <v>0.22038298053569658</v>
      </c>
      <c r="CN137">
        <v>1.3517160512126412</v>
      </c>
      <c r="CO137">
        <v>0.18408000475309477</v>
      </c>
      <c r="CP137">
        <v>0.53477599906160556</v>
      </c>
      <c r="CQ137">
        <v>4.6964296104555818E-2</v>
      </c>
      <c r="CR137">
        <v>0.48480143330424269</v>
      </c>
      <c r="CS137">
        <v>7.2472489703407509E-3</v>
      </c>
      <c r="CT137">
        <v>4.1606629180417271E-2</v>
      </c>
      <c r="CU137">
        <v>0.10290405552193935</v>
      </c>
      <c r="CV137">
        <v>0.22167208508508648</v>
      </c>
      <c r="CW137">
        <v>6.1769404710285331E-2</v>
      </c>
      <c r="CX137">
        <v>0.12764363603971574</v>
      </c>
      <c r="CY137">
        <v>0.74837891703593884</v>
      </c>
      <c r="CZ137">
        <v>4.1629488315890928</v>
      </c>
      <c r="DA137">
        <v>0.45835472169805813</v>
      </c>
      <c r="DB137">
        <v>0.96243450162976063</v>
      </c>
      <c r="DC137">
        <v>0.13040988744900572</v>
      </c>
      <c r="DD137">
        <v>0.19157756993760963</v>
      </c>
      <c r="DE137">
        <v>0.41645644598567327</v>
      </c>
      <c r="DF137">
        <v>2.0274496651994522</v>
      </c>
      <c r="DG137">
        <v>0.20484755181987241</v>
      </c>
      <c r="DH137">
        <v>0.12042831020490895</v>
      </c>
      <c r="DI137">
        <v>0.16339593880562334</v>
      </c>
      <c r="DJ137">
        <v>0.53892619652226781</v>
      </c>
      <c r="DK137">
        <v>0</v>
      </c>
      <c r="DL137">
        <v>0</v>
      </c>
      <c r="DM137">
        <v>6.9659791402334331E-2</v>
      </c>
      <c r="DN137">
        <v>0.60390907809273364</v>
      </c>
      <c r="DO137">
        <v>0.24827814727061673</v>
      </c>
      <c r="DP137">
        <v>0.75955442932501926</v>
      </c>
      <c r="DQ137">
        <v>0.17354962758807743</v>
      </c>
      <c r="DR137">
        <v>0.43643199557610185</v>
      </c>
      <c r="DS137">
        <v>0</v>
      </c>
      <c r="DT137">
        <v>0</v>
      </c>
      <c r="DU137">
        <v>0</v>
      </c>
      <c r="DV137">
        <v>1.8916980223185704E-3</v>
      </c>
      <c r="DW137">
        <v>0.22606459013472588</v>
      </c>
      <c r="DX137">
        <v>1.0624604732095564</v>
      </c>
      <c r="DY137">
        <v>0.11906859944831524</v>
      </c>
      <c r="DZ137">
        <v>0.18852829242188449</v>
      </c>
      <c r="EA137">
        <v>0.13699295029608158</v>
      </c>
      <c r="EB137">
        <v>0.78938808831799678</v>
      </c>
      <c r="EC137">
        <v>0.92550832877050637</v>
      </c>
      <c r="ED137">
        <v>1.2491651656651801</v>
      </c>
      <c r="EE137">
        <v>0.17404476325833609</v>
      </c>
      <c r="EF137">
        <v>0.19464564707381926</v>
      </c>
      <c r="EG137">
        <v>0.43818589337296726</v>
      </c>
      <c r="EH137">
        <v>1.6745694136455334</v>
      </c>
      <c r="EI137">
        <v>0.11543725892509132</v>
      </c>
      <c r="EJ137">
        <v>0</v>
      </c>
      <c r="EK137">
        <v>0</v>
      </c>
      <c r="EL137">
        <v>0.15070319956392375</v>
      </c>
      <c r="EM137">
        <v>0</v>
      </c>
      <c r="EN137">
        <v>0</v>
      </c>
      <c r="EO137">
        <v>0</v>
      </c>
      <c r="EP137">
        <v>9.8009378846258377E-2</v>
      </c>
      <c r="EQ137">
        <v>0.23772452853837944</v>
      </c>
      <c r="ER137">
        <v>1.054100724314796</v>
      </c>
      <c r="ES137">
        <v>0.27982887055171946</v>
      </c>
      <c r="ET137">
        <v>0.50724138899592375</v>
      </c>
      <c r="EU137">
        <v>0.36118166452055689</v>
      </c>
      <c r="EV137">
        <v>0.91699454937359071</v>
      </c>
      <c r="EW137">
        <v>9.4833645707833217E-2</v>
      </c>
      <c r="EX137">
        <v>2.7854311034924403E-2</v>
      </c>
      <c r="EY137">
        <v>4.4934958694959802E-2</v>
      </c>
      <c r="EZ137">
        <v>0.20711153038741756</v>
      </c>
      <c r="FA137">
        <v>3.6815263949888516E-2</v>
      </c>
      <c r="FB137">
        <v>4.3313564768622533E-2</v>
      </c>
      <c r="FC137">
        <v>4.3341828849898572E-3</v>
      </c>
      <c r="FD137">
        <v>1.8617510958359295E-2</v>
      </c>
      <c r="FE137">
        <v>0.10847782537114314</v>
      </c>
      <c r="FF137">
        <v>0.2117546827869132</v>
      </c>
      <c r="FG137">
        <v>6.3571371578319491E-2</v>
      </c>
      <c r="FH137">
        <v>0.10094690587611466</v>
      </c>
      <c r="FI137">
        <v>0.17752597124864339</v>
      </c>
      <c r="FJ137">
        <v>0.81516050641186</v>
      </c>
      <c r="FK137">
        <v>9.9369645890546851E-2</v>
      </c>
      <c r="FL137">
        <v>1.7997777244356944E-2</v>
      </c>
      <c r="FM137">
        <v>0.37122871305301663</v>
      </c>
      <c r="FN137">
        <v>0.96817268127991818</v>
      </c>
      <c r="FO137">
        <v>0.13048358013441955</v>
      </c>
      <c r="FP137">
        <v>3.9519691705040064E-2</v>
      </c>
      <c r="FQ137">
        <v>7.6489505523475387E-2</v>
      </c>
      <c r="FR137">
        <v>2.1416632903603121E-2</v>
      </c>
      <c r="FS137">
        <v>7.2935874001953477E-2</v>
      </c>
      <c r="FT137">
        <v>0.38764297382505747</v>
      </c>
      <c r="FU137">
        <v>6.1762573107987544E-2</v>
      </c>
      <c r="FV137">
        <v>0.23273565487575526</v>
      </c>
      <c r="FW137">
        <v>0.88418376965235035</v>
      </c>
      <c r="FX137">
        <v>0.94470836549224679</v>
      </c>
      <c r="FY137">
        <v>0.13508462906119889</v>
      </c>
      <c r="FZ137">
        <v>4.3263951698152475E-2</v>
      </c>
      <c r="GA137">
        <v>3.2837753100267973E-3</v>
      </c>
      <c r="GB137">
        <v>7.5409309162931579E-2</v>
      </c>
      <c r="GC137">
        <v>0</v>
      </c>
      <c r="GD137">
        <v>0</v>
      </c>
      <c r="GE137">
        <v>0</v>
      </c>
      <c r="GF137">
        <v>5.2731239148798931E-2</v>
      </c>
      <c r="GG137">
        <v>7.7549902178914554E-2</v>
      </c>
      <c r="GH137">
        <v>6.1773251718267204E-3</v>
      </c>
      <c r="GI137">
        <v>6.7700939196923488E-3</v>
      </c>
      <c r="GJ137">
        <v>7.9264555169133392E-3</v>
      </c>
      <c r="GK137">
        <v>0.25767989042329686</v>
      </c>
      <c r="GL137">
        <v>1.9978862969681521</v>
      </c>
      <c r="GM137">
        <v>0.28420661367980632</v>
      </c>
      <c r="GN137">
        <v>4.9827412602931165E-2</v>
      </c>
      <c r="GO137">
        <v>0.14835750836102882</v>
      </c>
      <c r="GP137">
        <v>0.17176250491330497</v>
      </c>
      <c r="GQ137">
        <v>2.7392381088472417E-2</v>
      </c>
      <c r="GR137">
        <v>3.1566182040506435E-3</v>
      </c>
      <c r="GS137">
        <v>0</v>
      </c>
      <c r="GT137">
        <v>1.271896782800747E-3</v>
      </c>
      <c r="GU137">
        <v>1.5737215359576392E-2</v>
      </c>
      <c r="GV137">
        <v>8.7603757189482351E-2</v>
      </c>
      <c r="GW137">
        <v>1.2027549330151798E-2</v>
      </c>
      <c r="GX137">
        <v>0</v>
      </c>
      <c r="GY137">
        <v>0.14206648286962106</v>
      </c>
      <c r="GZ137">
        <v>0.44546360889746239</v>
      </c>
      <c r="HA137">
        <v>6.5865451461252347E-2</v>
      </c>
      <c r="HB137">
        <v>2.8849025980063454E-2</v>
      </c>
      <c r="HC137">
        <v>3.3274213559511913E-2</v>
      </c>
      <c r="HD137">
        <v>0.27290907788274826</v>
      </c>
      <c r="HE137">
        <v>4.5944469186294357E-2</v>
      </c>
      <c r="HF137">
        <v>5.3382402396249418E-2</v>
      </c>
      <c r="HG137">
        <v>3.1922504255231403E-2</v>
      </c>
      <c r="HH137">
        <v>7.2885222827275192E-2</v>
      </c>
      <c r="HI137">
        <v>1.6756558184593623E-2</v>
      </c>
      <c r="HJ137">
        <v>0</v>
      </c>
      <c r="HK137">
        <v>4.8551600186940245E-3</v>
      </c>
      <c r="HL137">
        <v>0</v>
      </c>
      <c r="HM137">
        <v>0.20603049435856474</v>
      </c>
      <c r="HN137">
        <v>1.7415195968184369</v>
      </c>
      <c r="HO137">
        <v>0.27494881085024575</v>
      </c>
      <c r="HP137">
        <v>0.11079546289991085</v>
      </c>
      <c r="HQ137">
        <v>0.64701246645018795</v>
      </c>
      <c r="HR137">
        <v>1.0778163181766396</v>
      </c>
      <c r="HS137">
        <v>0.1704725387673941</v>
      </c>
      <c r="HT137">
        <v>6.6083829503510161E-2</v>
      </c>
      <c r="HU137">
        <v>1.2025186533345862E-2</v>
      </c>
      <c r="HV137">
        <v>1.838610218766865E-4</v>
      </c>
      <c r="HW137">
        <v>0</v>
      </c>
      <c r="HX137">
        <v>0</v>
      </c>
      <c r="HY137">
        <v>0</v>
      </c>
      <c r="HZ137">
        <v>3.8530117487578586E-3</v>
      </c>
      <c r="IA137">
        <v>4.3141284712687085E-3</v>
      </c>
      <c r="IB137">
        <v>2.5312731032915491E-2</v>
      </c>
      <c r="IC137">
        <v>6.0388993195076403E-3</v>
      </c>
      <c r="ID137">
        <v>0</v>
      </c>
      <c r="IE137">
        <v>3.1126084465932808E-2</v>
      </c>
      <c r="IF137">
        <v>0.256691171344686</v>
      </c>
      <c r="IG137">
        <v>3.9457104019345719E-2</v>
      </c>
      <c r="IH137">
        <v>3.7099435349401036E-2</v>
      </c>
      <c r="II137">
        <v>2.648975080698128E-2</v>
      </c>
      <c r="IJ137">
        <v>6.1553877299206326E-2</v>
      </c>
      <c r="IK137">
        <v>1.2965925474453296E-2</v>
      </c>
      <c r="IL137">
        <v>0</v>
      </c>
      <c r="IM137">
        <v>0</v>
      </c>
      <c r="IN137">
        <v>4.7957582948404931E-4</v>
      </c>
      <c r="IO137">
        <v>8.5454563650010657E-3</v>
      </c>
      <c r="IP137">
        <v>0.16909670733892615</v>
      </c>
      <c r="IQ137">
        <v>2.0408978237799111E-2</v>
      </c>
      <c r="IR137">
        <v>0</v>
      </c>
      <c r="IS137">
        <v>3.2264390761348384E-2</v>
      </c>
      <c r="IT137">
        <v>0.17252556655882773</v>
      </c>
      <c r="IU137">
        <v>1.7001131093311198E-2</v>
      </c>
      <c r="IV137">
        <v>0</v>
      </c>
      <c r="IW137">
        <v>0</v>
      </c>
      <c r="IX137">
        <v>2.0789089193959235E-3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6.359670777672812E-3</v>
      </c>
      <c r="JE137">
        <v>0</v>
      </c>
      <c r="JF137">
        <v>0</v>
      </c>
      <c r="JG137">
        <v>5.6514959692833293E-3</v>
      </c>
      <c r="JH137">
        <v>5.1152480974823875E-2</v>
      </c>
      <c r="JI137">
        <v>3.3581421893704652E-3</v>
      </c>
      <c r="JJ137">
        <v>0</v>
      </c>
      <c r="JK137">
        <v>0</v>
      </c>
      <c r="JL137">
        <v>1.8190648096424889E-2</v>
      </c>
      <c r="JM137">
        <v>5.5977799172985662E-2</v>
      </c>
      <c r="JN137">
        <v>0.20335918585014595</v>
      </c>
      <c r="JO137" s="7">
        <v>0</v>
      </c>
      <c r="JP137">
        <v>0</v>
      </c>
      <c r="JQ137">
        <v>0</v>
      </c>
      <c r="JR137">
        <v>1</v>
      </c>
      <c r="JS137">
        <v>0</v>
      </c>
      <c r="JT137">
        <v>0</v>
      </c>
      <c r="JU137">
        <v>1</v>
      </c>
      <c r="JV137" s="4">
        <v>0</v>
      </c>
    </row>
    <row r="138" spans="1:282" x14ac:dyDescent="0.25">
      <c r="A138" s="18" t="s">
        <v>185</v>
      </c>
      <c r="B138" s="7">
        <v>10</v>
      </c>
      <c r="C138" t="s">
        <v>57</v>
      </c>
      <c r="D138" s="4">
        <v>15</v>
      </c>
      <c r="E138">
        <v>0</v>
      </c>
      <c r="F138">
        <v>0</v>
      </c>
      <c r="G138">
        <v>1.5940494871486252E-3</v>
      </c>
      <c r="H138">
        <v>0</v>
      </c>
      <c r="I138">
        <v>0</v>
      </c>
      <c r="J138">
        <v>0</v>
      </c>
      <c r="K138">
        <v>0</v>
      </c>
      <c r="L138">
        <v>2.0144837959197876E-2</v>
      </c>
      <c r="M138">
        <v>0</v>
      </c>
      <c r="N138">
        <v>0</v>
      </c>
      <c r="O138">
        <v>0</v>
      </c>
      <c r="P138">
        <v>0.71176791845819254</v>
      </c>
      <c r="Q138">
        <v>0</v>
      </c>
      <c r="R138">
        <v>3.1091711200490439</v>
      </c>
      <c r="S138">
        <v>0.23760022793733224</v>
      </c>
      <c r="T138">
        <v>0</v>
      </c>
      <c r="U138">
        <v>0</v>
      </c>
      <c r="V138">
        <v>13.784748812718931</v>
      </c>
      <c r="W138">
        <v>1.3238016345734731</v>
      </c>
      <c r="X138">
        <v>6.3941665703457884E-2</v>
      </c>
      <c r="Y138">
        <v>1.7132240496845967E-2</v>
      </c>
      <c r="Z138">
        <v>0</v>
      </c>
      <c r="AA138">
        <v>0</v>
      </c>
      <c r="AB138">
        <v>0</v>
      </c>
      <c r="AC138">
        <v>0</v>
      </c>
      <c r="AD138">
        <v>2.0015030780297378</v>
      </c>
      <c r="AE138">
        <v>0.12398884247528137</v>
      </c>
      <c r="AF138">
        <v>1.8105677557170434</v>
      </c>
      <c r="AG138">
        <v>5.9921026318242823E-2</v>
      </c>
      <c r="AH138">
        <v>0</v>
      </c>
      <c r="AI138">
        <v>0.42253407441970758</v>
      </c>
      <c r="AJ138">
        <v>0.61702982798130079</v>
      </c>
      <c r="AK138">
        <v>0</v>
      </c>
      <c r="AL138">
        <v>0</v>
      </c>
      <c r="AM138">
        <v>0</v>
      </c>
      <c r="AN138">
        <v>100</v>
      </c>
      <c r="AO138">
        <v>0</v>
      </c>
      <c r="AP138">
        <v>0.39003330743172054</v>
      </c>
      <c r="AQ138">
        <v>0.15966950127050555</v>
      </c>
      <c r="AR138">
        <v>5.0706865924627413</v>
      </c>
      <c r="AS138">
        <v>0.38390754451015363</v>
      </c>
      <c r="AT138">
        <v>1.8288127149224005</v>
      </c>
      <c r="AU138">
        <v>0.41544029627287954</v>
      </c>
      <c r="AV138">
        <v>1.8419555632207567</v>
      </c>
      <c r="AW138">
        <v>0.16009370778556589</v>
      </c>
      <c r="AX138">
        <v>1.5201182231102452</v>
      </c>
      <c r="AY138">
        <v>3.2676437992120839E-2</v>
      </c>
      <c r="AZ138">
        <v>0</v>
      </c>
      <c r="BA138">
        <v>0</v>
      </c>
      <c r="BB138">
        <v>0</v>
      </c>
      <c r="BC138">
        <v>0.10855036811751803</v>
      </c>
      <c r="BD138">
        <v>0.14867587252966738</v>
      </c>
      <c r="BE138">
        <v>0.23738859504038781</v>
      </c>
      <c r="BF138">
        <v>3.2781637416916176</v>
      </c>
      <c r="BG138">
        <v>0.29656519133068665</v>
      </c>
      <c r="BH138">
        <v>0.88058234487841924</v>
      </c>
      <c r="BI138">
        <v>0.37825276538055064</v>
      </c>
      <c r="BJ138">
        <v>0.34705621953708454</v>
      </c>
      <c r="BK138">
        <v>0.32959506580022752</v>
      </c>
      <c r="BL138">
        <v>3.0294056346037013</v>
      </c>
      <c r="BM138">
        <v>0</v>
      </c>
      <c r="BN138">
        <v>0</v>
      </c>
      <c r="BO138">
        <v>0.56260551372011791</v>
      </c>
      <c r="BP138">
        <v>8.5570313290552598</v>
      </c>
      <c r="BQ138">
        <v>1.3651298557550624</v>
      </c>
      <c r="BR138">
        <v>7.4183786158501031</v>
      </c>
      <c r="BS138">
        <v>0.96323461594218274</v>
      </c>
      <c r="BT138">
        <v>2.8448724505481953</v>
      </c>
      <c r="BU138">
        <v>0.19629026191233054</v>
      </c>
      <c r="BV138">
        <v>0.10801249714000516</v>
      </c>
      <c r="BW138">
        <v>0.21307082540465364</v>
      </c>
      <c r="BX138">
        <v>1.1125196836755058</v>
      </c>
      <c r="BY138">
        <v>0.28116153508213471</v>
      </c>
      <c r="BZ138">
        <v>1.4769645501323094</v>
      </c>
      <c r="CA138">
        <v>0</v>
      </c>
      <c r="CB138">
        <v>4.7786765938707933E-2</v>
      </c>
      <c r="CC138">
        <v>0.18895073821900304</v>
      </c>
      <c r="CD138">
        <v>0.42913857247537718</v>
      </c>
      <c r="CE138">
        <v>0.16392272942425859</v>
      </c>
      <c r="CF138">
        <v>0.50697385407084361</v>
      </c>
      <c r="CG138">
        <v>2.4101598095311587</v>
      </c>
      <c r="CH138">
        <v>17.116863297907923</v>
      </c>
      <c r="CI138">
        <v>1.0537339833947734</v>
      </c>
      <c r="CJ138">
        <v>0.16281549702813977</v>
      </c>
      <c r="CK138">
        <v>2.9895266835213419E-2</v>
      </c>
      <c r="CL138">
        <v>5.8543423917570933E-2</v>
      </c>
      <c r="CM138">
        <v>0.25223150079165813</v>
      </c>
      <c r="CN138">
        <v>1.4974082351376676</v>
      </c>
      <c r="CO138">
        <v>0.21856383250646963</v>
      </c>
      <c r="CP138">
        <v>0.63143093718874921</v>
      </c>
      <c r="CQ138">
        <v>3.6455269258790016E-2</v>
      </c>
      <c r="CR138">
        <v>0.57396322709020009</v>
      </c>
      <c r="CS138">
        <v>4.0679524955352667E-2</v>
      </c>
      <c r="CT138">
        <v>9.2239039504558765E-2</v>
      </c>
      <c r="CU138">
        <v>0.12238848610584001</v>
      </c>
      <c r="CV138">
        <v>0.24403837734986475</v>
      </c>
      <c r="CW138">
        <v>6.687890264674104E-2</v>
      </c>
      <c r="CX138">
        <v>0.14363607055223124</v>
      </c>
      <c r="CY138">
        <v>0.67876604788524542</v>
      </c>
      <c r="CZ138">
        <v>3.6336090001248942</v>
      </c>
      <c r="DA138">
        <v>0.43627817736025282</v>
      </c>
      <c r="DB138">
        <v>1.0786432036147633</v>
      </c>
      <c r="DC138">
        <v>0.12553110391171796</v>
      </c>
      <c r="DD138">
        <v>0.21972675655833238</v>
      </c>
      <c r="DE138">
        <v>0.44460442852407084</v>
      </c>
      <c r="DF138">
        <v>2.1547726592606438</v>
      </c>
      <c r="DG138">
        <v>0.22021788714478424</v>
      </c>
      <c r="DH138">
        <v>0.17207269323219745</v>
      </c>
      <c r="DI138">
        <v>0.18541999594839489</v>
      </c>
      <c r="DJ138">
        <v>0.57809824008402011</v>
      </c>
      <c r="DK138">
        <v>0</v>
      </c>
      <c r="DL138">
        <v>0</v>
      </c>
      <c r="DM138">
        <v>5.7106781778298081E-2</v>
      </c>
      <c r="DN138">
        <v>0.66449127551855025</v>
      </c>
      <c r="DO138">
        <v>0.26501388386000085</v>
      </c>
      <c r="DP138">
        <v>0.87540550197598821</v>
      </c>
      <c r="DQ138">
        <v>0.20396745093971269</v>
      </c>
      <c r="DR138">
        <v>0.48612780431829161</v>
      </c>
      <c r="DS138">
        <v>0</v>
      </c>
      <c r="DT138">
        <v>0</v>
      </c>
      <c r="DU138">
        <v>0</v>
      </c>
      <c r="DV138">
        <v>3.3460629042778828E-2</v>
      </c>
      <c r="DW138">
        <v>0.24403563392577482</v>
      </c>
      <c r="DX138">
        <v>1.0511438410425709</v>
      </c>
      <c r="DY138">
        <v>0.13773246656571542</v>
      </c>
      <c r="DZ138">
        <v>0.21258833689608536</v>
      </c>
      <c r="EA138">
        <v>0.14555362472507949</v>
      </c>
      <c r="EB138">
        <v>0.54969901019834089</v>
      </c>
      <c r="EC138">
        <v>0.75091442124371255</v>
      </c>
      <c r="ED138">
        <v>1.0891173642245722</v>
      </c>
      <c r="EE138">
        <v>0.16388219571506399</v>
      </c>
      <c r="EF138">
        <v>0.22297388055047365</v>
      </c>
      <c r="EG138">
        <v>0.48460175715260684</v>
      </c>
      <c r="EH138">
        <v>1.8955174787756499</v>
      </c>
      <c r="EI138">
        <v>0.15863005163651631</v>
      </c>
      <c r="EJ138">
        <v>0</v>
      </c>
      <c r="EK138">
        <v>0</v>
      </c>
      <c r="EL138">
        <v>0.18977803791539186</v>
      </c>
      <c r="EM138">
        <v>1.0348713334703032E-2</v>
      </c>
      <c r="EN138">
        <v>2.2242050802247473E-2</v>
      </c>
      <c r="EO138">
        <v>5.6092038561304014E-2</v>
      </c>
      <c r="EP138">
        <v>0.1042742606619471</v>
      </c>
      <c r="EQ138">
        <v>0.25834920713213638</v>
      </c>
      <c r="ER138">
        <v>1.1388385718125935</v>
      </c>
      <c r="ES138">
        <v>0.29761579128805998</v>
      </c>
      <c r="ET138">
        <v>0.54186401992602073</v>
      </c>
      <c r="EU138">
        <v>0.38681522306573757</v>
      </c>
      <c r="EV138">
        <v>0.98698905485112753</v>
      </c>
      <c r="EW138">
        <v>0.11063458192419703</v>
      </c>
      <c r="EX138">
        <v>3.5951398894940305E-2</v>
      </c>
      <c r="EY138">
        <v>5.2338327789742407E-2</v>
      </c>
      <c r="EZ138">
        <v>0.19619211555763283</v>
      </c>
      <c r="FA138">
        <v>2.4399166307880311E-2</v>
      </c>
      <c r="FB138">
        <v>3.8187915815984935E-2</v>
      </c>
      <c r="FC138">
        <v>1.2333615408439708E-2</v>
      </c>
      <c r="FD138">
        <v>1.7483825221981379E-2</v>
      </c>
      <c r="FE138">
        <v>9.4354727236604402E-2</v>
      </c>
      <c r="FF138">
        <v>0.19018232438685401</v>
      </c>
      <c r="FG138">
        <v>6.378035633544131E-2</v>
      </c>
      <c r="FH138">
        <v>0.10356806431117829</v>
      </c>
      <c r="FI138">
        <v>0.19973866588884923</v>
      </c>
      <c r="FJ138">
        <v>0.94454704773580489</v>
      </c>
      <c r="FK138">
        <v>0.11168018145546478</v>
      </c>
      <c r="FL138">
        <v>2.5387117283472982E-2</v>
      </c>
      <c r="FM138">
        <v>0.39710302368646538</v>
      </c>
      <c r="FN138">
        <v>1.0384329532343592</v>
      </c>
      <c r="FO138">
        <v>0.15697965482612294</v>
      </c>
      <c r="FP138">
        <v>4.5130800502570664E-2</v>
      </c>
      <c r="FQ138">
        <v>8.1661841802286583E-2</v>
      </c>
      <c r="FR138">
        <v>3.0394251783235723E-2</v>
      </c>
      <c r="FS138">
        <v>8.0314977774716911E-2</v>
      </c>
      <c r="FT138">
        <v>0.3817168668632977</v>
      </c>
      <c r="FU138">
        <v>5.1469132500989112E-2</v>
      </c>
      <c r="FV138">
        <v>0.21785620211690587</v>
      </c>
      <c r="FW138">
        <v>0.79038657174377203</v>
      </c>
      <c r="FX138">
        <v>0.89260340377059511</v>
      </c>
      <c r="FY138">
        <v>0.13163321506195969</v>
      </c>
      <c r="FZ138">
        <v>4.743628862026697E-2</v>
      </c>
      <c r="GA138">
        <v>1.598030937690826E-2</v>
      </c>
      <c r="GB138">
        <v>8.7860774366939717E-2</v>
      </c>
      <c r="GC138">
        <v>1.3372668614993371E-2</v>
      </c>
      <c r="GD138">
        <v>5.4730556112460001E-3</v>
      </c>
      <c r="GE138">
        <v>0</v>
      </c>
      <c r="GF138">
        <v>5.1773378516986851E-2</v>
      </c>
      <c r="GG138">
        <v>7.3621779059694359E-2</v>
      </c>
      <c r="GH138">
        <v>7.5750661210416213E-3</v>
      </c>
      <c r="GI138">
        <v>9.2954533642421473E-3</v>
      </c>
      <c r="GJ138">
        <v>1.5265284913647094E-2</v>
      </c>
      <c r="GK138">
        <v>0.28594604917891131</v>
      </c>
      <c r="GL138">
        <v>2.2206418521159859</v>
      </c>
      <c r="GM138">
        <v>0.3210835781368509</v>
      </c>
      <c r="GN138">
        <v>5.418046673863413E-2</v>
      </c>
      <c r="GO138">
        <v>0.13201220208077274</v>
      </c>
      <c r="GP138">
        <v>0.16619719641965033</v>
      </c>
      <c r="GQ138">
        <v>3.3274786526275919E-2</v>
      </c>
      <c r="GR138">
        <v>1.703945780835903E-2</v>
      </c>
      <c r="GS138">
        <v>3.6318399726268666E-3</v>
      </c>
      <c r="GT138">
        <v>5.2021187035369522E-3</v>
      </c>
      <c r="GU138">
        <v>1.5293178797977491E-2</v>
      </c>
      <c r="GV138">
        <v>8.7789290512543666E-2</v>
      </c>
      <c r="GW138">
        <v>1.5285285247318857E-2</v>
      </c>
      <c r="GX138">
        <v>8.3873692539412504E-3</v>
      </c>
      <c r="GY138">
        <v>0.1363469605068616</v>
      </c>
      <c r="GZ138">
        <v>0.43289993707287983</v>
      </c>
      <c r="HA138">
        <v>5.8303155313203701E-2</v>
      </c>
      <c r="HB138">
        <v>4.2714377347522162E-2</v>
      </c>
      <c r="HC138">
        <v>2.8896116162538382E-2</v>
      </c>
      <c r="HD138">
        <v>0.24909571098243971</v>
      </c>
      <c r="HE138">
        <v>5.0531929810477223E-2</v>
      </c>
      <c r="HF138">
        <v>7.7317483937752313E-2</v>
      </c>
      <c r="HG138">
        <v>3.5151122550423824E-2</v>
      </c>
      <c r="HH138">
        <v>7.9168282471176757E-2</v>
      </c>
      <c r="HI138">
        <v>1.2569342608009716E-2</v>
      </c>
      <c r="HJ138">
        <v>0</v>
      </c>
      <c r="HK138">
        <v>6.4409293629951719E-3</v>
      </c>
      <c r="HL138">
        <v>5.579618938032764E-3</v>
      </c>
      <c r="HM138">
        <v>0.19263377361719158</v>
      </c>
      <c r="HN138">
        <v>1.7385958420932215</v>
      </c>
      <c r="HO138">
        <v>0.27145592111305999</v>
      </c>
      <c r="HP138">
        <v>0.11498393002487259</v>
      </c>
      <c r="HQ138">
        <v>0.61315530845746502</v>
      </c>
      <c r="HR138">
        <v>1.0006840180010999</v>
      </c>
      <c r="HS138">
        <v>0.15649090644404134</v>
      </c>
      <c r="HT138">
        <v>6.1183717121481164E-2</v>
      </c>
      <c r="HU138">
        <v>1.5213805468178628E-2</v>
      </c>
      <c r="HV138">
        <v>3.7682166170148741E-3</v>
      </c>
      <c r="HW138">
        <v>0</v>
      </c>
      <c r="HX138">
        <v>0</v>
      </c>
      <c r="HY138">
        <v>0</v>
      </c>
      <c r="HZ138">
        <v>5.0748704132922836E-3</v>
      </c>
      <c r="IA138">
        <v>7.3113401429863592E-3</v>
      </c>
      <c r="IB138">
        <v>2.9945441789945855E-2</v>
      </c>
      <c r="IC138">
        <v>1.1262600814271891E-2</v>
      </c>
      <c r="ID138">
        <v>0</v>
      </c>
      <c r="IE138">
        <v>2.6099535399252218E-2</v>
      </c>
      <c r="IF138">
        <v>0.25175778845573205</v>
      </c>
      <c r="IG138">
        <v>4.2447959942272094E-2</v>
      </c>
      <c r="IH138">
        <v>5.1461090515377082E-2</v>
      </c>
      <c r="II138">
        <v>3.3172019834315856E-2</v>
      </c>
      <c r="IJ138">
        <v>6.8778665001943198E-2</v>
      </c>
      <c r="IK138">
        <v>2.1885583765743708E-2</v>
      </c>
      <c r="IL138">
        <v>0</v>
      </c>
      <c r="IM138">
        <v>0</v>
      </c>
      <c r="IN138">
        <v>2.2092813093998968E-3</v>
      </c>
      <c r="IO138">
        <v>4.0468741511643083E-3</v>
      </c>
      <c r="IP138">
        <v>0.17074170664941771</v>
      </c>
      <c r="IQ138">
        <v>3.3799759305224344E-2</v>
      </c>
      <c r="IR138">
        <v>0</v>
      </c>
      <c r="IS138">
        <v>3.3609747978786471E-2</v>
      </c>
      <c r="IT138">
        <v>0.15875623489094295</v>
      </c>
      <c r="IU138">
        <v>1.8105082890336913E-2</v>
      </c>
      <c r="IV138">
        <v>1.3462381274553937E-3</v>
      </c>
      <c r="IW138">
        <v>1.7531598990269039E-3</v>
      </c>
      <c r="IX138">
        <v>2.6212176638091113E-3</v>
      </c>
      <c r="IY138">
        <v>0</v>
      </c>
      <c r="IZ138">
        <v>0</v>
      </c>
      <c r="JA138">
        <v>0</v>
      </c>
      <c r="JB138">
        <v>0</v>
      </c>
      <c r="JC138">
        <v>1.9182695564793828E-3</v>
      </c>
      <c r="JD138">
        <v>1.5522848593225041E-2</v>
      </c>
      <c r="JE138">
        <v>3.4280072363461917E-4</v>
      </c>
      <c r="JF138">
        <v>3.0176978306048702E-3</v>
      </c>
      <c r="JG138">
        <v>7.5169482676756784E-3</v>
      </c>
      <c r="JH138">
        <v>4.3698793837176779E-2</v>
      </c>
      <c r="JI138">
        <v>3.8768348877784117E-4</v>
      </c>
      <c r="JJ138">
        <v>0</v>
      </c>
      <c r="JK138">
        <v>2.806072098524957E-3</v>
      </c>
      <c r="JL138">
        <v>2.166826938548044E-2</v>
      </c>
      <c r="JM138">
        <v>5.7933365689722821E-2</v>
      </c>
      <c r="JN138">
        <v>0.23526587402722685</v>
      </c>
      <c r="JO138" s="7">
        <v>0</v>
      </c>
      <c r="JP138">
        <v>0</v>
      </c>
      <c r="JQ138">
        <v>0</v>
      </c>
      <c r="JR138">
        <v>1</v>
      </c>
      <c r="JS138">
        <v>0</v>
      </c>
      <c r="JT138">
        <v>0</v>
      </c>
      <c r="JU138">
        <v>1</v>
      </c>
      <c r="JV138" s="4">
        <v>0</v>
      </c>
    </row>
    <row r="139" spans="1:282" x14ac:dyDescent="0.25">
      <c r="A139" s="18" t="s">
        <v>186</v>
      </c>
      <c r="B139" s="7">
        <v>10</v>
      </c>
      <c r="C139" t="s">
        <v>57</v>
      </c>
      <c r="D139" s="4">
        <v>15</v>
      </c>
      <c r="E139">
        <v>0</v>
      </c>
      <c r="F139">
        <v>0</v>
      </c>
      <c r="G139">
        <v>2.1534440814698481E-2</v>
      </c>
      <c r="H139">
        <v>0.67766467802463592</v>
      </c>
      <c r="I139">
        <v>0</v>
      </c>
      <c r="J139">
        <v>0</v>
      </c>
      <c r="K139">
        <v>0</v>
      </c>
      <c r="L139">
        <v>1.9180881155790336E-2</v>
      </c>
      <c r="M139">
        <v>0</v>
      </c>
      <c r="N139">
        <v>0</v>
      </c>
      <c r="O139">
        <v>0</v>
      </c>
      <c r="P139">
        <v>0.45196649594095423</v>
      </c>
      <c r="Q139">
        <v>0</v>
      </c>
      <c r="R139">
        <v>0</v>
      </c>
      <c r="S139">
        <v>0.22015022977729068</v>
      </c>
      <c r="T139">
        <v>0.12479530848713209</v>
      </c>
      <c r="U139">
        <v>0</v>
      </c>
      <c r="V139">
        <v>13.881103927645896</v>
      </c>
      <c r="W139">
        <v>1.3475515842477164</v>
      </c>
      <c r="X139">
        <v>6.9747794791029091E-2</v>
      </c>
      <c r="Y139">
        <v>1.7457010410074487E-2</v>
      </c>
      <c r="Z139">
        <v>0</v>
      </c>
      <c r="AA139">
        <v>0</v>
      </c>
      <c r="AB139">
        <v>0</v>
      </c>
      <c r="AC139">
        <v>0</v>
      </c>
      <c r="AD139">
        <v>1.8627416255116602</v>
      </c>
      <c r="AE139">
        <v>0.10857150427098157</v>
      </c>
      <c r="AF139">
        <v>1.5097235896465784</v>
      </c>
      <c r="AG139">
        <v>4.2444964232991218E-2</v>
      </c>
      <c r="AH139">
        <v>0</v>
      </c>
      <c r="AI139">
        <v>0.41844921911564076</v>
      </c>
      <c r="AJ139">
        <v>0</v>
      </c>
      <c r="AK139">
        <v>0</v>
      </c>
      <c r="AL139">
        <v>0</v>
      </c>
      <c r="AM139">
        <v>0</v>
      </c>
      <c r="AN139">
        <v>100</v>
      </c>
      <c r="AO139">
        <v>0.21511903987747236</v>
      </c>
      <c r="AP139">
        <v>0.3910538518250426</v>
      </c>
      <c r="AQ139">
        <v>0.1392977149194598</v>
      </c>
      <c r="AR139">
        <v>4.5627493969346355</v>
      </c>
      <c r="AS139">
        <v>0.36140360243337105</v>
      </c>
      <c r="AT139">
        <v>1.6477496919468633</v>
      </c>
      <c r="AU139">
        <v>0.41948894879473059</v>
      </c>
      <c r="AV139">
        <v>1.8035984455915415</v>
      </c>
      <c r="AW139">
        <v>0.14417786330948745</v>
      </c>
      <c r="AX139">
        <v>1.3551007090381479</v>
      </c>
      <c r="AY139">
        <v>3.9765256538149905E-2</v>
      </c>
      <c r="AZ139">
        <v>0</v>
      </c>
      <c r="BA139">
        <v>0</v>
      </c>
      <c r="BB139">
        <v>0</v>
      </c>
      <c r="BC139">
        <v>6.7993017234747377E-2</v>
      </c>
      <c r="BD139">
        <v>9.8461222116220909E-2</v>
      </c>
      <c r="BE139">
        <v>0.22686342400080092</v>
      </c>
      <c r="BF139">
        <v>3.1484194933698597</v>
      </c>
      <c r="BG139">
        <v>0.26927356390432855</v>
      </c>
      <c r="BH139">
        <v>0.84953799961090104</v>
      </c>
      <c r="BI139">
        <v>0.36722728959425271</v>
      </c>
      <c r="BJ139">
        <v>0.26968806710284132</v>
      </c>
      <c r="BK139">
        <v>0.20374879766766146</v>
      </c>
      <c r="BL139">
        <v>1.5809855449738517</v>
      </c>
      <c r="BM139">
        <v>0</v>
      </c>
      <c r="BN139">
        <v>0</v>
      </c>
      <c r="BO139">
        <v>0.51658506914117486</v>
      </c>
      <c r="BP139">
        <v>8.8199453742592588</v>
      </c>
      <c r="BQ139">
        <v>1.3745900951244017</v>
      </c>
      <c r="BR139">
        <v>7.2795743479833108</v>
      </c>
      <c r="BS139">
        <v>0.95661760001538343</v>
      </c>
      <c r="BT139">
        <v>2.8290619364817458</v>
      </c>
      <c r="BU139">
        <v>0.17798728094545924</v>
      </c>
      <c r="BV139">
        <v>0.11872485345462302</v>
      </c>
      <c r="BW139">
        <v>0.21654578520806309</v>
      </c>
      <c r="BX139">
        <v>1.116710941465477</v>
      </c>
      <c r="BY139">
        <v>0.21219746184873173</v>
      </c>
      <c r="BZ139">
        <v>0.94670715241285841</v>
      </c>
      <c r="CA139">
        <v>0</v>
      </c>
      <c r="CB139">
        <v>0</v>
      </c>
      <c r="CC139">
        <v>0.12688538656470319</v>
      </c>
      <c r="CD139">
        <v>0.31006060287060777</v>
      </c>
      <c r="CE139">
        <v>0.16323854213681838</v>
      </c>
      <c r="CF139">
        <v>0.50065386865089434</v>
      </c>
      <c r="CG139">
        <v>2.5587063966866603</v>
      </c>
      <c r="CH139">
        <v>18.429318143320035</v>
      </c>
      <c r="CI139">
        <v>1.1223839160238942</v>
      </c>
      <c r="CJ139">
        <v>0.17041732453643202</v>
      </c>
      <c r="CK139">
        <v>3.1685520666216556E-2</v>
      </c>
      <c r="CL139">
        <v>6.4423541391012806E-2</v>
      </c>
      <c r="CM139">
        <v>0.20121803946348663</v>
      </c>
      <c r="CN139">
        <v>1.2300182688751353</v>
      </c>
      <c r="CO139">
        <v>0.21266885112102912</v>
      </c>
      <c r="CP139">
        <v>0.69640805335874278</v>
      </c>
      <c r="CQ139">
        <v>3.8634230463231202E-2</v>
      </c>
      <c r="CR139">
        <v>0.54371930942898505</v>
      </c>
      <c r="CS139">
        <v>5.292624314762772E-2</v>
      </c>
      <c r="CT139">
        <v>0.1049042028199213</v>
      </c>
      <c r="CU139">
        <v>0.12340970055331667</v>
      </c>
      <c r="CV139">
        <v>0.23981868078061072</v>
      </c>
      <c r="CW139">
        <v>6.7368336278289268E-2</v>
      </c>
      <c r="CX139">
        <v>0.14019700551430128</v>
      </c>
      <c r="CY139">
        <v>0.69668764963523877</v>
      </c>
      <c r="CZ139">
        <v>3.8930637149666567</v>
      </c>
      <c r="DA139">
        <v>0.44166917251022969</v>
      </c>
      <c r="DB139">
        <v>0.96911808414502698</v>
      </c>
      <c r="DC139">
        <v>0.1212292596254072</v>
      </c>
      <c r="DD139">
        <v>0.20719806002265215</v>
      </c>
      <c r="DE139">
        <v>0.37485312985527908</v>
      </c>
      <c r="DF139">
        <v>1.9697975146493503</v>
      </c>
      <c r="DG139">
        <v>0.20880876411486871</v>
      </c>
      <c r="DH139">
        <v>0.18839163813623205</v>
      </c>
      <c r="DI139">
        <v>0.18704834471559043</v>
      </c>
      <c r="DJ139">
        <v>0.57569289492225773</v>
      </c>
      <c r="DK139">
        <v>0</v>
      </c>
      <c r="DL139">
        <v>0</v>
      </c>
      <c r="DM139">
        <v>0.10055301130334414</v>
      </c>
      <c r="DN139">
        <v>0.67086153848588415</v>
      </c>
      <c r="DO139">
        <v>0.21481068883864768</v>
      </c>
      <c r="DP139">
        <v>0.59404012508023385</v>
      </c>
      <c r="DQ139">
        <v>0.18189170548720601</v>
      </c>
      <c r="DR139">
        <v>0.53263892937992463</v>
      </c>
      <c r="DS139">
        <v>0</v>
      </c>
      <c r="DT139">
        <v>0</v>
      </c>
      <c r="DU139">
        <v>0</v>
      </c>
      <c r="DV139">
        <v>4.168821732472245E-2</v>
      </c>
      <c r="DW139">
        <v>0.22823776778612881</v>
      </c>
      <c r="DX139">
        <v>1.0349299738542179</v>
      </c>
      <c r="DY139">
        <v>0.12803647508040411</v>
      </c>
      <c r="DZ139">
        <v>0.19952397021205592</v>
      </c>
      <c r="EA139">
        <v>0.14870776943510289</v>
      </c>
      <c r="EB139">
        <v>0.61239645176755009</v>
      </c>
      <c r="EC139">
        <v>0.63846078051547039</v>
      </c>
      <c r="ED139">
        <v>1.0485013919545063</v>
      </c>
      <c r="EE139">
        <v>0.14738207620056773</v>
      </c>
      <c r="EF139">
        <v>0.21849237133721877</v>
      </c>
      <c r="EG139">
        <v>0.43100538878368883</v>
      </c>
      <c r="EH139">
        <v>1.7636470428158764</v>
      </c>
      <c r="EI139">
        <v>0.14297321393636728</v>
      </c>
      <c r="EJ139">
        <v>0</v>
      </c>
      <c r="EK139">
        <v>0</v>
      </c>
      <c r="EL139">
        <v>0.16796484944207951</v>
      </c>
      <c r="EM139">
        <v>9.0860866940295684E-3</v>
      </c>
      <c r="EN139">
        <v>2.8966300310967207E-2</v>
      </c>
      <c r="EO139">
        <v>5.1864243192786902E-2</v>
      </c>
      <c r="EP139">
        <v>0.10137614863914157</v>
      </c>
      <c r="EQ139">
        <v>0.1969557098885826</v>
      </c>
      <c r="ER139">
        <v>0.9454418407719215</v>
      </c>
      <c r="ES139">
        <v>0.29730825167974628</v>
      </c>
      <c r="ET139">
        <v>0.62455128956958483</v>
      </c>
      <c r="EU139">
        <v>0.3841606660415095</v>
      </c>
      <c r="EV139">
        <v>0.9711443425615911</v>
      </c>
      <c r="EW139">
        <v>0.10285857375496894</v>
      </c>
      <c r="EX139">
        <v>3.3699504442812049E-2</v>
      </c>
      <c r="EY139">
        <v>4.8179852599325952E-2</v>
      </c>
      <c r="EZ139">
        <v>0.19563705139818532</v>
      </c>
      <c r="FA139">
        <v>3.4644788701063182E-2</v>
      </c>
      <c r="FB139">
        <v>4.9685977282735917E-2</v>
      </c>
      <c r="FC139">
        <v>1.6590650877208835E-2</v>
      </c>
      <c r="FD139">
        <v>2.4908320992843215E-2</v>
      </c>
      <c r="FE139">
        <v>8.7907256051873425E-2</v>
      </c>
      <c r="FF139">
        <v>0.18687719715522494</v>
      </c>
      <c r="FG139">
        <v>5.4843535435648315E-2</v>
      </c>
      <c r="FH139">
        <v>0.10451274700131703</v>
      </c>
      <c r="FI139">
        <v>0.15925570447592152</v>
      </c>
      <c r="FJ139">
        <v>0.79036064569863274</v>
      </c>
      <c r="FK139">
        <v>0.10709251603046278</v>
      </c>
      <c r="FL139">
        <v>2.911470083600377E-2</v>
      </c>
      <c r="FM139">
        <v>0.40321131120068304</v>
      </c>
      <c r="FN139">
        <v>1.0550480382743135</v>
      </c>
      <c r="FO139">
        <v>0.14981385615045603</v>
      </c>
      <c r="FP139">
        <v>3.0868044885766298E-2</v>
      </c>
      <c r="FQ139">
        <v>7.7364867646847288E-2</v>
      </c>
      <c r="FR139">
        <v>1.5727416882690731E-2</v>
      </c>
      <c r="FS139">
        <v>5.8000411597997424E-2</v>
      </c>
      <c r="FT139">
        <v>0.36670069813411121</v>
      </c>
      <c r="FU139">
        <v>5.6690157392132005E-2</v>
      </c>
      <c r="FV139">
        <v>0.20160451710344521</v>
      </c>
      <c r="FW139">
        <v>0.77580421766684304</v>
      </c>
      <c r="FX139">
        <v>0.877416456269002</v>
      </c>
      <c r="FY139">
        <v>0.13117404352605497</v>
      </c>
      <c r="FZ139">
        <v>5.1811419035296798E-2</v>
      </c>
      <c r="GA139">
        <v>1.2718683233354266E-2</v>
      </c>
      <c r="GB139">
        <v>7.4101999161807777E-2</v>
      </c>
      <c r="GC139">
        <v>1.1786667030645166E-2</v>
      </c>
      <c r="GD139">
        <v>1.6874997006769035E-3</v>
      </c>
      <c r="GE139">
        <v>0</v>
      </c>
      <c r="GF139">
        <v>5.0466433017904502E-2</v>
      </c>
      <c r="GG139">
        <v>6.9443669439444064E-2</v>
      </c>
      <c r="GH139">
        <v>1.2031934435078651E-2</v>
      </c>
      <c r="GI139">
        <v>7.2124277246775744E-3</v>
      </c>
      <c r="GJ139">
        <v>1.5844238445720121E-2</v>
      </c>
      <c r="GK139">
        <v>0.24797845980607641</v>
      </c>
      <c r="GL139">
        <v>2.0592830482412885</v>
      </c>
      <c r="GM139">
        <v>0.31027072697567382</v>
      </c>
      <c r="GN139">
        <v>4.3475404012214697E-2</v>
      </c>
      <c r="GO139">
        <v>0.14127258664258593</v>
      </c>
      <c r="GP139">
        <v>0.17610059234737463</v>
      </c>
      <c r="GQ139">
        <v>2.8084771337567992E-2</v>
      </c>
      <c r="GR139">
        <v>1.0612504639102849E-2</v>
      </c>
      <c r="GS139">
        <v>5.4310019418503438E-3</v>
      </c>
      <c r="GT139">
        <v>4.0578076505888069E-3</v>
      </c>
      <c r="GU139">
        <v>1.9392361390167864E-2</v>
      </c>
      <c r="GV139">
        <v>8.7058244037621954E-2</v>
      </c>
      <c r="GW139">
        <v>1.2945566896402042E-2</v>
      </c>
      <c r="GX139">
        <v>5.5739379879107551E-3</v>
      </c>
      <c r="GY139">
        <v>0.12851881235830406</v>
      </c>
      <c r="GZ139">
        <v>0.4120519315905648</v>
      </c>
      <c r="HA139">
        <v>6.4332248440456277E-2</v>
      </c>
      <c r="HB139">
        <v>4.1014431124728752E-2</v>
      </c>
      <c r="HC139">
        <v>2.6375090731312667E-2</v>
      </c>
      <c r="HD139">
        <v>0.24551545272188696</v>
      </c>
      <c r="HE139">
        <v>5.0193510758266877E-2</v>
      </c>
      <c r="HF139">
        <v>6.3814314109133144E-2</v>
      </c>
      <c r="HG139">
        <v>3.0153781272742017E-2</v>
      </c>
      <c r="HH139">
        <v>6.8975146601926149E-2</v>
      </c>
      <c r="HI139">
        <v>1.1338277065176502E-2</v>
      </c>
      <c r="HJ139">
        <v>0</v>
      </c>
      <c r="HK139">
        <v>3.3324223253054317E-3</v>
      </c>
      <c r="HL139">
        <v>4.928416295115385E-3</v>
      </c>
      <c r="HM139">
        <v>0.19646195682714607</v>
      </c>
      <c r="HN139">
        <v>1.880889490118544</v>
      </c>
      <c r="HO139">
        <v>0.29501897848346137</v>
      </c>
      <c r="HP139">
        <v>0.10854473839875795</v>
      </c>
      <c r="HQ139">
        <v>0.56878106169539733</v>
      </c>
      <c r="HR139">
        <v>0.9768200912355316</v>
      </c>
      <c r="HS139">
        <v>0.14771094319108963</v>
      </c>
      <c r="HT139">
        <v>5.8614164227423916E-2</v>
      </c>
      <c r="HU139">
        <v>9.3334280205999987E-3</v>
      </c>
      <c r="HV139">
        <v>8.6662960785336435E-3</v>
      </c>
      <c r="HW139">
        <v>0</v>
      </c>
      <c r="HX139">
        <v>0</v>
      </c>
      <c r="HY139">
        <v>0</v>
      </c>
      <c r="HZ139">
        <v>0</v>
      </c>
      <c r="IA139">
        <v>4.9591579904882839E-3</v>
      </c>
      <c r="IB139">
        <v>2.2699465913607286E-2</v>
      </c>
      <c r="IC139">
        <v>8.4517955625294447E-3</v>
      </c>
      <c r="ID139">
        <v>2.8578622473830837E-3</v>
      </c>
      <c r="IE139">
        <v>2.2828507054499503E-2</v>
      </c>
      <c r="IF139">
        <v>0.26111987778630569</v>
      </c>
      <c r="IG139">
        <v>4.6678463377150037E-2</v>
      </c>
      <c r="IH139">
        <v>5.9790096954720165E-2</v>
      </c>
      <c r="II139">
        <v>3.5793397284340438E-2</v>
      </c>
      <c r="IJ139">
        <v>6.9897755233785552E-2</v>
      </c>
      <c r="IK139">
        <v>1.8744897518998566E-2</v>
      </c>
      <c r="IL139">
        <v>0</v>
      </c>
      <c r="IM139">
        <v>0</v>
      </c>
      <c r="IN139">
        <v>0</v>
      </c>
      <c r="IO139">
        <v>3.2129526715355553E-3</v>
      </c>
      <c r="IP139">
        <v>0.19138988439378937</v>
      </c>
      <c r="IQ139">
        <v>3.5907930365691815E-2</v>
      </c>
      <c r="IR139">
        <v>0</v>
      </c>
      <c r="IS139">
        <v>3.3549112918108727E-2</v>
      </c>
      <c r="IT139">
        <v>0.14867792998127813</v>
      </c>
      <c r="IU139">
        <v>1.9880306158127171E-2</v>
      </c>
      <c r="IV139">
        <v>0</v>
      </c>
      <c r="IW139">
        <v>0</v>
      </c>
      <c r="IX139">
        <v>4.6143056965686977E-3</v>
      </c>
      <c r="IY139">
        <v>0</v>
      </c>
      <c r="IZ139">
        <v>0</v>
      </c>
      <c r="JA139">
        <v>0</v>
      </c>
      <c r="JB139">
        <v>0</v>
      </c>
      <c r="JC139">
        <v>5.6395502139227466E-4</v>
      </c>
      <c r="JD139">
        <v>1.3148897060778547E-2</v>
      </c>
      <c r="JE139">
        <v>2.5388724283053245E-3</v>
      </c>
      <c r="JF139">
        <v>0</v>
      </c>
      <c r="JG139">
        <v>6.3948328421315264E-3</v>
      </c>
      <c r="JH139">
        <v>4.6724778741719035E-2</v>
      </c>
      <c r="JI139">
        <v>1.8543351732379484E-3</v>
      </c>
      <c r="JJ139">
        <v>0</v>
      </c>
      <c r="JK139">
        <v>2.0653624096385308E-3</v>
      </c>
      <c r="JL139">
        <v>1.8554725060596834E-2</v>
      </c>
      <c r="JM139">
        <v>5.6600762535862485E-2</v>
      </c>
      <c r="JN139">
        <v>0.24825769190010374</v>
      </c>
      <c r="JO139" s="7">
        <v>0</v>
      </c>
      <c r="JP139">
        <v>0</v>
      </c>
      <c r="JQ139">
        <v>0</v>
      </c>
      <c r="JR139">
        <v>1</v>
      </c>
      <c r="JS139">
        <v>0</v>
      </c>
      <c r="JT139">
        <v>0</v>
      </c>
      <c r="JU139">
        <v>1</v>
      </c>
      <c r="JV139" s="4">
        <v>0</v>
      </c>
    </row>
    <row r="140" spans="1:282" x14ac:dyDescent="0.25">
      <c r="A140" s="18" t="s">
        <v>187</v>
      </c>
      <c r="B140" s="7">
        <v>10</v>
      </c>
      <c r="C140" t="s">
        <v>57</v>
      </c>
      <c r="D140" s="4">
        <v>15</v>
      </c>
      <c r="E140">
        <v>0</v>
      </c>
      <c r="F140">
        <v>0</v>
      </c>
      <c r="G140">
        <v>2.8138880086401957E-2</v>
      </c>
      <c r="H140">
        <v>1.7211356459776188</v>
      </c>
      <c r="I140">
        <v>0</v>
      </c>
      <c r="J140">
        <v>0</v>
      </c>
      <c r="K140">
        <v>0</v>
      </c>
      <c r="L140">
        <v>1.6771362201634693E-2</v>
      </c>
      <c r="M140">
        <v>0</v>
      </c>
      <c r="N140">
        <v>0</v>
      </c>
      <c r="O140">
        <v>0</v>
      </c>
      <c r="P140">
        <v>0.51094334181414602</v>
      </c>
      <c r="Q140">
        <v>0</v>
      </c>
      <c r="R140">
        <v>2.1110443908793579</v>
      </c>
      <c r="S140">
        <v>0.21977567726390701</v>
      </c>
      <c r="T140">
        <v>1.2729974483830813</v>
      </c>
      <c r="U140">
        <v>0</v>
      </c>
      <c r="V140">
        <v>16.382972100213568</v>
      </c>
      <c r="W140">
        <v>1.7170617147453571</v>
      </c>
      <c r="X140">
        <v>6.1386067952547307E-2</v>
      </c>
      <c r="Y140">
        <v>2.1302993562034713E-2</v>
      </c>
      <c r="Z140">
        <v>0</v>
      </c>
      <c r="AA140">
        <v>0</v>
      </c>
      <c r="AB140">
        <v>0</v>
      </c>
      <c r="AC140">
        <v>0</v>
      </c>
      <c r="AD140">
        <v>1.8093287733855405</v>
      </c>
      <c r="AE140">
        <v>0.1006551565589488</v>
      </c>
      <c r="AF140">
        <v>1.8918358322655233</v>
      </c>
      <c r="AG140">
        <v>6.5470277035391239E-2</v>
      </c>
      <c r="AH140">
        <v>0</v>
      </c>
      <c r="AI140">
        <v>0.60902485472098755</v>
      </c>
      <c r="AJ140">
        <v>0.36210372912934796</v>
      </c>
      <c r="AK140">
        <v>1.5365070544795419E-2</v>
      </c>
      <c r="AL140">
        <v>0</v>
      </c>
      <c r="AM140">
        <v>7.9140325484111915E-2</v>
      </c>
      <c r="AN140">
        <v>100</v>
      </c>
      <c r="AO140">
        <v>0.41952106324053651</v>
      </c>
      <c r="AP140">
        <v>0.42553847780420917</v>
      </c>
      <c r="AQ140">
        <v>0.12076806737863101</v>
      </c>
      <c r="AR140">
        <v>4.8176588758831196</v>
      </c>
      <c r="AS140">
        <v>0.36052439959447941</v>
      </c>
      <c r="AT140">
        <v>2.0725277207597523</v>
      </c>
      <c r="AU140">
        <v>0.6289763178975738</v>
      </c>
      <c r="AV140">
        <v>1.8189193367231695</v>
      </c>
      <c r="AW140">
        <v>0.16713742881309221</v>
      </c>
      <c r="AX140">
        <v>1.5970641669824266</v>
      </c>
      <c r="AY140">
        <v>0.10826977304084025</v>
      </c>
      <c r="AZ140">
        <v>0.2122832793996533</v>
      </c>
      <c r="BA140">
        <v>0</v>
      </c>
      <c r="BB140">
        <v>0</v>
      </c>
      <c r="BC140">
        <v>0.16511616630558884</v>
      </c>
      <c r="BD140">
        <v>0.14158061119058879</v>
      </c>
      <c r="BE140">
        <v>0.14665750679547507</v>
      </c>
      <c r="BF140">
        <v>3.1167658020438451</v>
      </c>
      <c r="BG140">
        <v>0.2685312151413668</v>
      </c>
      <c r="BH140">
        <v>0.90240389343373162</v>
      </c>
      <c r="BI140">
        <v>0.39364122919010047</v>
      </c>
      <c r="BJ140">
        <v>0.33997225862224972</v>
      </c>
      <c r="BK140">
        <v>0.24247881603620655</v>
      </c>
      <c r="BL140">
        <v>2.5151909141177371</v>
      </c>
      <c r="BM140">
        <v>0</v>
      </c>
      <c r="BN140">
        <v>0</v>
      </c>
      <c r="BO140">
        <v>0.35589126798427873</v>
      </c>
      <c r="BP140">
        <v>9.5704714273096556</v>
      </c>
      <c r="BQ140">
        <v>1.3677436482195113</v>
      </c>
      <c r="BR140">
        <v>9.1274969803742056</v>
      </c>
      <c r="BS140">
        <v>0.97875849282059124</v>
      </c>
      <c r="BT140">
        <v>3.1505412166449758</v>
      </c>
      <c r="BU140">
        <v>0.19934903025594009</v>
      </c>
      <c r="BV140">
        <v>0.12405221976622914</v>
      </c>
      <c r="BW140">
        <v>0.10139663697795433</v>
      </c>
      <c r="BX140">
        <v>0.89747527018135465</v>
      </c>
      <c r="BY140">
        <v>0.21541723936140283</v>
      </c>
      <c r="BZ140">
        <v>1.4402093687767403</v>
      </c>
      <c r="CA140">
        <v>0.3239178659170906</v>
      </c>
      <c r="CB140">
        <v>2.1107573276369291</v>
      </c>
      <c r="CC140">
        <v>0.35726343308252828</v>
      </c>
      <c r="CD140">
        <v>0.4518737263714917</v>
      </c>
      <c r="CE140">
        <v>0.16482652151747137</v>
      </c>
      <c r="CF140">
        <v>0.5368397185243543</v>
      </c>
      <c r="CG140">
        <v>2.4494660782699458</v>
      </c>
      <c r="CH140">
        <v>21.755579326101454</v>
      </c>
      <c r="CI140">
        <v>1.3179802205171842</v>
      </c>
      <c r="CJ140">
        <v>0.2073328856538848</v>
      </c>
      <c r="CK140">
        <v>3.3001404598748972E-2</v>
      </c>
      <c r="CL140">
        <v>6.6231426055248982E-2</v>
      </c>
      <c r="CM140">
        <v>0.16522215640277865</v>
      </c>
      <c r="CN140">
        <v>1.432188453506108</v>
      </c>
      <c r="CO140">
        <v>0.16127891043997702</v>
      </c>
      <c r="CP140">
        <v>0.62116445807938414</v>
      </c>
      <c r="CQ140">
        <v>0</v>
      </c>
      <c r="CR140">
        <v>0.57354626132494491</v>
      </c>
      <c r="CS140">
        <v>4.2152448251183437E-2</v>
      </c>
      <c r="CT140">
        <v>0.10168802968887355</v>
      </c>
      <c r="CU140">
        <v>0.13565753359234595</v>
      </c>
      <c r="CV140">
        <v>0.30952440657042346</v>
      </c>
      <c r="CW140">
        <v>7.322948418362013E-2</v>
      </c>
      <c r="CX140">
        <v>0.16567416418004319</v>
      </c>
      <c r="CY140">
        <v>0.64708377986132981</v>
      </c>
      <c r="CZ140">
        <v>4.4738714186338404</v>
      </c>
      <c r="DA140">
        <v>0.46145062606356069</v>
      </c>
      <c r="DB140">
        <v>1.1196292447594769</v>
      </c>
      <c r="DC140">
        <v>0.13733089465415754</v>
      </c>
      <c r="DD140">
        <v>0.22751644582726652</v>
      </c>
      <c r="DE140">
        <v>0.35123472604252376</v>
      </c>
      <c r="DF140">
        <v>2.2559963905650937</v>
      </c>
      <c r="DG140">
        <v>0.25100433008440465</v>
      </c>
      <c r="DH140">
        <v>0.18888149720960906</v>
      </c>
      <c r="DI140">
        <v>0.18496741121981383</v>
      </c>
      <c r="DJ140">
        <v>0.62963911041964571</v>
      </c>
      <c r="DK140">
        <v>2.3031573672064497E-2</v>
      </c>
      <c r="DL140">
        <v>1.9784931831092804E-2</v>
      </c>
      <c r="DM140">
        <v>0.22125028553793052</v>
      </c>
      <c r="DN140">
        <v>0.8646216476395423</v>
      </c>
      <c r="DO140">
        <v>0.24217834444955097</v>
      </c>
      <c r="DP140">
        <v>0.77608942436956074</v>
      </c>
      <c r="DQ140">
        <v>0.18825600393550559</v>
      </c>
      <c r="DR140">
        <v>0.56302362640549297</v>
      </c>
      <c r="DS140">
        <v>0</v>
      </c>
      <c r="DT140">
        <v>0</v>
      </c>
      <c r="DU140">
        <v>0</v>
      </c>
      <c r="DV140">
        <v>5.8377050570607046E-3</v>
      </c>
      <c r="DW140">
        <v>0.20825037445926009</v>
      </c>
      <c r="DX140">
        <v>1.2261057989994355</v>
      </c>
      <c r="DY140">
        <v>0.14481942551970231</v>
      </c>
      <c r="DZ140">
        <v>0.21511429178579464</v>
      </c>
      <c r="EA140">
        <v>0.14385683405734068</v>
      </c>
      <c r="EB140">
        <v>1.0238014377590214</v>
      </c>
      <c r="EC140">
        <v>1.8764071748017006</v>
      </c>
      <c r="ED140">
        <v>1.7063955844419332</v>
      </c>
      <c r="EE140">
        <v>0.25730768933254672</v>
      </c>
      <c r="EF140">
        <v>0.2831153668257268</v>
      </c>
      <c r="EG140">
        <v>0.3893466851354021</v>
      </c>
      <c r="EH140">
        <v>1.8869971826000023</v>
      </c>
      <c r="EI140">
        <v>8.9987098531645132E-2</v>
      </c>
      <c r="EJ140">
        <v>0</v>
      </c>
      <c r="EK140">
        <v>0</v>
      </c>
      <c r="EL140">
        <v>0.13987368814460513</v>
      </c>
      <c r="EM140">
        <v>0</v>
      </c>
      <c r="EN140">
        <v>0</v>
      </c>
      <c r="EO140">
        <v>1.0190018585807229E-2</v>
      </c>
      <c r="EP140">
        <v>0.11696693015881329</v>
      </c>
      <c r="EQ140">
        <v>0.15495472397042023</v>
      </c>
      <c r="ER140">
        <v>0.93687168249553809</v>
      </c>
      <c r="ES140">
        <v>0.28228154902040692</v>
      </c>
      <c r="ET140">
        <v>0.69278575916619056</v>
      </c>
      <c r="EU140">
        <v>0.3895726557327826</v>
      </c>
      <c r="EV140">
        <v>1.1652011880395234</v>
      </c>
      <c r="EW140">
        <v>0.11639549414123258</v>
      </c>
      <c r="EX140">
        <v>4.3346498816371384E-2</v>
      </c>
      <c r="EY140">
        <v>5.1827035338182906E-2</v>
      </c>
      <c r="EZ140">
        <v>0.23314023020559232</v>
      </c>
      <c r="FA140">
        <v>3.2876534712123241E-2</v>
      </c>
      <c r="FB140">
        <v>6.0240375615056747E-2</v>
      </c>
      <c r="FC140">
        <v>1.8105558342912841E-2</v>
      </c>
      <c r="FD140">
        <v>2.2834302986251446E-2</v>
      </c>
      <c r="FE140">
        <v>0.12401703928861714</v>
      </c>
      <c r="FF140">
        <v>0.27803120270789256</v>
      </c>
      <c r="FG140">
        <v>6.8065045628260781E-2</v>
      </c>
      <c r="FH140">
        <v>0.14686204970073571</v>
      </c>
      <c r="FI140">
        <v>0.13979092442049987</v>
      </c>
      <c r="FJ140">
        <v>0.84857472364316133</v>
      </c>
      <c r="FK140">
        <v>9.5327475051523183E-2</v>
      </c>
      <c r="FL140">
        <v>2.7209424810010364E-2</v>
      </c>
      <c r="FM140">
        <v>0.40763076413657795</v>
      </c>
      <c r="FN140">
        <v>1.3603083343532685</v>
      </c>
      <c r="FO140">
        <v>0.18008912869041788</v>
      </c>
      <c r="FP140">
        <v>4.3653142283907327E-2</v>
      </c>
      <c r="FQ140">
        <v>0.13196286370223245</v>
      </c>
      <c r="FR140">
        <v>2.9459557148967076E-2</v>
      </c>
      <c r="FS140">
        <v>8.6388759335348314E-2</v>
      </c>
      <c r="FT140">
        <v>0.48122853642894303</v>
      </c>
      <c r="FU140">
        <v>7.0333921245823841E-2</v>
      </c>
      <c r="FV140">
        <v>0.23085165954024359</v>
      </c>
      <c r="FW140">
        <v>1.0431230975495578</v>
      </c>
      <c r="FX140">
        <v>1.3024668545528735</v>
      </c>
      <c r="FY140">
        <v>0.1821278185667034</v>
      </c>
      <c r="FZ140">
        <v>8.0670317872662198E-2</v>
      </c>
      <c r="GA140">
        <v>1.4563626168363078E-2</v>
      </c>
      <c r="GB140">
        <v>9.6004691948405871E-2</v>
      </c>
      <c r="GC140">
        <v>6.6775979805581177E-3</v>
      </c>
      <c r="GD140">
        <v>2.7442027307279585E-3</v>
      </c>
      <c r="GE140">
        <v>0</v>
      </c>
      <c r="GF140">
        <v>5.2826055766937878E-2</v>
      </c>
      <c r="GG140">
        <v>0.11618133670890761</v>
      </c>
      <c r="GH140">
        <v>1.488714922440734E-2</v>
      </c>
      <c r="GI140">
        <v>9.518278449695404E-3</v>
      </c>
      <c r="GJ140">
        <v>2.0111080067694478E-2</v>
      </c>
      <c r="GK140">
        <v>0.17386110955201986</v>
      </c>
      <c r="GL140">
        <v>2.0555277199628375</v>
      </c>
      <c r="GM140">
        <v>0.29418203279163502</v>
      </c>
      <c r="GN140">
        <v>6.2963136887301152E-2</v>
      </c>
      <c r="GO140">
        <v>0.17565249723309906</v>
      </c>
      <c r="GP140">
        <v>0.24173534955520948</v>
      </c>
      <c r="GQ140">
        <v>3.6933661782981742E-2</v>
      </c>
      <c r="GR140">
        <v>1.3798079464059549E-2</v>
      </c>
      <c r="GS140">
        <v>1.0211016880890622E-2</v>
      </c>
      <c r="GT140">
        <v>8.1393092068312248E-3</v>
      </c>
      <c r="GU140">
        <v>1.9717875115447765E-2</v>
      </c>
      <c r="GV140">
        <v>0.14545864247418896</v>
      </c>
      <c r="GW140">
        <v>2.6157815457960747E-2</v>
      </c>
      <c r="GX140">
        <v>6.5521186517341866E-3</v>
      </c>
      <c r="GY140">
        <v>0.15082847746031361</v>
      </c>
      <c r="GZ140">
        <v>0.61554936665440874</v>
      </c>
      <c r="HA140">
        <v>8.0842988911023497E-2</v>
      </c>
      <c r="HB140">
        <v>4.7327666567885937E-2</v>
      </c>
      <c r="HC140">
        <v>2.7777606357943258E-2</v>
      </c>
      <c r="HD140">
        <v>0.28912478888084037</v>
      </c>
      <c r="HE140">
        <v>5.7748252923877703E-2</v>
      </c>
      <c r="HF140">
        <v>8.9547600778880576E-2</v>
      </c>
      <c r="HG140">
        <v>3.7131783662496462E-2</v>
      </c>
      <c r="HH140">
        <v>8.9462383453910665E-2</v>
      </c>
      <c r="HI140">
        <v>1.4527170554175571E-2</v>
      </c>
      <c r="HJ140">
        <v>1.6927148811013177E-3</v>
      </c>
      <c r="HK140">
        <v>3.5607695586738386E-3</v>
      </c>
      <c r="HL140">
        <v>1.4896347904671764E-3</v>
      </c>
      <c r="HM140">
        <v>0.14860439769944583</v>
      </c>
      <c r="HN140">
        <v>2.1521965496259075</v>
      </c>
      <c r="HO140">
        <v>0.35725232750836983</v>
      </c>
      <c r="HP140">
        <v>0.10665026254735445</v>
      </c>
      <c r="HQ140">
        <v>0.62713539396628293</v>
      </c>
      <c r="HR140">
        <v>1.2903416588197654</v>
      </c>
      <c r="HS140">
        <v>0.19183714861440837</v>
      </c>
      <c r="HT140">
        <v>7.4725150393754991E-2</v>
      </c>
      <c r="HU140">
        <v>1.2716546695865185E-2</v>
      </c>
      <c r="HV140">
        <v>0</v>
      </c>
      <c r="HW140">
        <v>0</v>
      </c>
      <c r="HX140">
        <v>0</v>
      </c>
      <c r="HY140">
        <v>0</v>
      </c>
      <c r="HZ140">
        <v>4.3681167040636217E-3</v>
      </c>
      <c r="IA140">
        <v>3.6792501019401475E-3</v>
      </c>
      <c r="IB140">
        <v>3.9117810245037632E-2</v>
      </c>
      <c r="IC140">
        <v>1.0723158348661162E-2</v>
      </c>
      <c r="ID140">
        <v>0</v>
      </c>
      <c r="IE140">
        <v>2.126164984370555E-2</v>
      </c>
      <c r="IF140">
        <v>0.29429665932786619</v>
      </c>
      <c r="IG140">
        <v>4.9647674615960577E-2</v>
      </c>
      <c r="IH140">
        <v>6.8485743936492427E-2</v>
      </c>
      <c r="II140">
        <v>3.0927976829265274E-2</v>
      </c>
      <c r="IJ140">
        <v>8.1664904179370668E-2</v>
      </c>
      <c r="IK140">
        <v>2.0822953826813526E-2</v>
      </c>
      <c r="IL140">
        <v>0</v>
      </c>
      <c r="IM140">
        <v>0</v>
      </c>
      <c r="IN140">
        <v>6.0732208825276125E-3</v>
      </c>
      <c r="IO140">
        <v>6.2169265424296084E-3</v>
      </c>
      <c r="IP140">
        <v>0.24523355418680715</v>
      </c>
      <c r="IQ140">
        <v>4.1698501299220113E-2</v>
      </c>
      <c r="IR140">
        <v>0</v>
      </c>
      <c r="IS140">
        <v>2.3919457941161414E-2</v>
      </c>
      <c r="IT140">
        <v>0.18185777596924035</v>
      </c>
      <c r="IU140">
        <v>2.8297573431082551E-2</v>
      </c>
      <c r="IV140">
        <v>1.3014485053344403E-2</v>
      </c>
      <c r="IW140">
        <v>3.1248899308060824E-3</v>
      </c>
      <c r="IX140">
        <v>5.9174937589209836E-3</v>
      </c>
      <c r="IY140">
        <v>1.155855833136319E-3</v>
      </c>
      <c r="IZ140">
        <v>0</v>
      </c>
      <c r="JA140">
        <v>0</v>
      </c>
      <c r="JB140">
        <v>1.5382883160809766E-4</v>
      </c>
      <c r="JC140">
        <v>0</v>
      </c>
      <c r="JD140">
        <v>1.6690789843904021E-2</v>
      </c>
      <c r="JE140">
        <v>0</v>
      </c>
      <c r="JF140">
        <v>0</v>
      </c>
      <c r="JG140">
        <v>3.5393091723316689E-3</v>
      </c>
      <c r="JH140">
        <v>4.8743192687465943E-2</v>
      </c>
      <c r="JI140">
        <v>0</v>
      </c>
      <c r="JJ140">
        <v>0</v>
      </c>
      <c r="JK140">
        <v>1.4392055313311354E-3</v>
      </c>
      <c r="JL140">
        <v>1.9705040082960094E-2</v>
      </c>
      <c r="JM140">
        <v>4.513594135801495E-2</v>
      </c>
      <c r="JN140">
        <v>0.25925422003793053</v>
      </c>
      <c r="JO140" s="7">
        <v>0</v>
      </c>
      <c r="JP140">
        <v>0</v>
      </c>
      <c r="JQ140">
        <v>0</v>
      </c>
      <c r="JR140">
        <v>1</v>
      </c>
      <c r="JS140">
        <v>0</v>
      </c>
      <c r="JT140">
        <v>0</v>
      </c>
      <c r="JU140">
        <v>1</v>
      </c>
      <c r="JV140" s="4">
        <v>0</v>
      </c>
    </row>
    <row r="141" spans="1:282" x14ac:dyDescent="0.25">
      <c r="A141" s="18" t="s">
        <v>188</v>
      </c>
      <c r="B141" s="7">
        <v>10</v>
      </c>
      <c r="C141" t="s">
        <v>57</v>
      </c>
      <c r="D141" s="4">
        <v>15</v>
      </c>
      <c r="E141">
        <v>0</v>
      </c>
      <c r="F141">
        <v>0</v>
      </c>
      <c r="G141">
        <v>7.0696155080817655E-2</v>
      </c>
      <c r="H141">
        <v>3.8043453887757828</v>
      </c>
      <c r="I141">
        <v>0</v>
      </c>
      <c r="J141">
        <v>2.3336367489536866E-2</v>
      </c>
      <c r="K141">
        <v>0</v>
      </c>
      <c r="L141">
        <v>2.4069057105615754E-2</v>
      </c>
      <c r="M141">
        <v>0</v>
      </c>
      <c r="N141">
        <v>0</v>
      </c>
      <c r="O141">
        <v>0</v>
      </c>
      <c r="P141">
        <v>0.78180260711311444</v>
      </c>
      <c r="Q141">
        <v>0</v>
      </c>
      <c r="R141">
        <v>2.2416830287106539</v>
      </c>
      <c r="S141">
        <v>0.54060586495504537</v>
      </c>
      <c r="T141">
        <v>1.9714686668548302</v>
      </c>
      <c r="U141">
        <v>0</v>
      </c>
      <c r="V141">
        <v>15.782604401427131</v>
      </c>
      <c r="W141">
        <v>1.5104557447229896</v>
      </c>
      <c r="X141">
        <v>3.9347545210857884E-2</v>
      </c>
      <c r="Y141">
        <v>1.945747908957882E-2</v>
      </c>
      <c r="Z141">
        <v>0</v>
      </c>
      <c r="AA141">
        <v>0</v>
      </c>
      <c r="AB141">
        <v>0</v>
      </c>
      <c r="AC141">
        <v>0</v>
      </c>
      <c r="AD141">
        <v>2.1922855378489547</v>
      </c>
      <c r="AE141">
        <v>0.12698178998096185</v>
      </c>
      <c r="AF141">
        <v>1.8692024961603841</v>
      </c>
      <c r="AG141">
        <v>5.7738918333145858E-2</v>
      </c>
      <c r="AH141">
        <v>0</v>
      </c>
      <c r="AI141">
        <v>0.63305094091276115</v>
      </c>
      <c r="AJ141">
        <v>0.50644619182055495</v>
      </c>
      <c r="AK141">
        <v>5.3285128998261946E-2</v>
      </c>
      <c r="AL141">
        <v>0.12403621059934521</v>
      </c>
      <c r="AM141">
        <v>1.1891545803116212</v>
      </c>
      <c r="AN141">
        <v>100</v>
      </c>
      <c r="AO141">
        <v>1.067052957266575</v>
      </c>
      <c r="AP141">
        <v>0.500424137556432</v>
      </c>
      <c r="AQ141">
        <v>0.1448774918586796</v>
      </c>
      <c r="AR141">
        <v>5.6121545593544404</v>
      </c>
      <c r="AS141">
        <v>0.38084610844676592</v>
      </c>
      <c r="AT141">
        <v>1.9912868765474174</v>
      </c>
      <c r="AU141">
        <v>0.60557077461481335</v>
      </c>
      <c r="AV141">
        <v>2.1451655211432632</v>
      </c>
      <c r="AW141">
        <v>0.19769674210389421</v>
      </c>
      <c r="AX141">
        <v>1.6767142944058389</v>
      </c>
      <c r="AY141">
        <v>0.11681245834111632</v>
      </c>
      <c r="AZ141">
        <v>0</v>
      </c>
      <c r="BA141">
        <v>0</v>
      </c>
      <c r="BB141">
        <v>0.1773424935335263</v>
      </c>
      <c r="BC141">
        <v>0.21239680939339195</v>
      </c>
      <c r="BD141">
        <v>0</v>
      </c>
      <c r="BE141">
        <v>0.21282927818619013</v>
      </c>
      <c r="BF141">
        <v>3.8294424161683938</v>
      </c>
      <c r="BG141">
        <v>0.29582087318093542</v>
      </c>
      <c r="BH141">
        <v>0.90370364385776147</v>
      </c>
      <c r="BI141">
        <v>0.44238196092154486</v>
      </c>
      <c r="BJ141">
        <v>0.35271924145641492</v>
      </c>
      <c r="BK141">
        <v>0.23465983126391296</v>
      </c>
      <c r="BL141">
        <v>2.3563217431242283</v>
      </c>
      <c r="BM141">
        <v>0</v>
      </c>
      <c r="BN141">
        <v>0</v>
      </c>
      <c r="BO141">
        <v>0.25592156593480747</v>
      </c>
      <c r="BP141">
        <v>10.390854624964861</v>
      </c>
      <c r="BQ141">
        <v>1.4997028216716306</v>
      </c>
      <c r="BR141">
        <v>9.2814350962751604</v>
      </c>
      <c r="BS141">
        <v>1.146005878835832</v>
      </c>
      <c r="BT141">
        <v>3.4657083777657691</v>
      </c>
      <c r="BU141">
        <v>0.24557757388280457</v>
      </c>
      <c r="BV141">
        <v>0.13934512324285661</v>
      </c>
      <c r="BW141">
        <v>0.18993054355736225</v>
      </c>
      <c r="BX141">
        <v>1.1696027422057198</v>
      </c>
      <c r="BY141">
        <v>0.25513173932429284</v>
      </c>
      <c r="BZ141">
        <v>1.5021073230331754</v>
      </c>
      <c r="CA141">
        <v>0.47816646376499206</v>
      </c>
      <c r="CB141">
        <v>1.8513502760902592</v>
      </c>
      <c r="CC141">
        <v>0.33634784108266663</v>
      </c>
      <c r="CD141">
        <v>0.42015834731455581</v>
      </c>
      <c r="CE141">
        <v>0.16701415813146897</v>
      </c>
      <c r="CF141">
        <v>0.51635595451760552</v>
      </c>
      <c r="CG141">
        <v>2.665814771370457</v>
      </c>
      <c r="CH141">
        <v>22.569437652094134</v>
      </c>
      <c r="CI141">
        <v>1.3864908842651837</v>
      </c>
      <c r="CJ141">
        <v>0.21355288711633505</v>
      </c>
      <c r="CK141">
        <v>4.0148599640235302E-2</v>
      </c>
      <c r="CL141">
        <v>7.8282058941691754E-2</v>
      </c>
      <c r="CM141">
        <v>0.15216695185638418</v>
      </c>
      <c r="CN141">
        <v>1.3122589473171857</v>
      </c>
      <c r="CO141">
        <v>0.16759724769244524</v>
      </c>
      <c r="CP141">
        <v>0.70152321183905453</v>
      </c>
      <c r="CQ141">
        <v>0</v>
      </c>
      <c r="CR141">
        <v>0.56721800325165472</v>
      </c>
      <c r="CS141">
        <v>2.0379874211435653E-2</v>
      </c>
      <c r="CT141">
        <v>0.10332315019543561</v>
      </c>
      <c r="CU141">
        <v>0.15790439269097303</v>
      </c>
      <c r="CV141">
        <v>0.31881793727844077</v>
      </c>
      <c r="CW141">
        <v>7.5165333366609202E-2</v>
      </c>
      <c r="CX141">
        <v>0.17655244652850899</v>
      </c>
      <c r="CY141">
        <v>0.7949948170972938</v>
      </c>
      <c r="CZ141">
        <v>5.6053876580517565</v>
      </c>
      <c r="DA141">
        <v>0.5726376202043697</v>
      </c>
      <c r="DB141">
        <v>1.0509775236978478</v>
      </c>
      <c r="DC141">
        <v>0.13746595939642062</v>
      </c>
      <c r="DD141">
        <v>0.22159371888777224</v>
      </c>
      <c r="DE141">
        <v>0.32941553812888497</v>
      </c>
      <c r="DF141">
        <v>2.077759249381645</v>
      </c>
      <c r="DG141">
        <v>0.23214234781544413</v>
      </c>
      <c r="DH141">
        <v>0.20216509283726067</v>
      </c>
      <c r="DI141">
        <v>0.20477860609264323</v>
      </c>
      <c r="DJ141">
        <v>0.70446486017848964</v>
      </c>
      <c r="DK141">
        <v>0.10892760152570417</v>
      </c>
      <c r="DL141">
        <v>0</v>
      </c>
      <c r="DM141">
        <v>0.16939498508421497</v>
      </c>
      <c r="DN141">
        <v>0.86071288405194479</v>
      </c>
      <c r="DO141">
        <v>0.24409833856388533</v>
      </c>
      <c r="DP141">
        <v>0.70259907599252858</v>
      </c>
      <c r="DQ141">
        <v>0.17837895894619069</v>
      </c>
      <c r="DR141">
        <v>0.59769998496457422</v>
      </c>
      <c r="DS141">
        <v>0</v>
      </c>
      <c r="DT141">
        <v>0</v>
      </c>
      <c r="DU141">
        <v>0</v>
      </c>
      <c r="DV141">
        <v>2.4348249583282943E-3</v>
      </c>
      <c r="DW141">
        <v>0.22712596841079954</v>
      </c>
      <c r="DX141">
        <v>1.3034331441667879</v>
      </c>
      <c r="DY141">
        <v>0.15245050778354793</v>
      </c>
      <c r="DZ141">
        <v>0.24366624749221816</v>
      </c>
      <c r="EA141">
        <v>0.14784184229625116</v>
      </c>
      <c r="EB141">
        <v>1.1566780840063506</v>
      </c>
      <c r="EC141">
        <v>1.4236509433474307</v>
      </c>
      <c r="ED141">
        <v>1.3482087869180042</v>
      </c>
      <c r="EE141">
        <v>0.22706804750343018</v>
      </c>
      <c r="EF141">
        <v>0.2851150911561523</v>
      </c>
      <c r="EG141">
        <v>0.39841402356058458</v>
      </c>
      <c r="EH141">
        <v>1.7970957410242998</v>
      </c>
      <c r="EI141">
        <v>6.1342052991549073E-2</v>
      </c>
      <c r="EJ141">
        <v>0</v>
      </c>
      <c r="EK141">
        <v>0</v>
      </c>
      <c r="EL141">
        <v>0.13040089638640964</v>
      </c>
      <c r="EM141">
        <v>0</v>
      </c>
      <c r="EN141">
        <v>0</v>
      </c>
      <c r="EO141">
        <v>0</v>
      </c>
      <c r="EP141">
        <v>0.13516649437570624</v>
      </c>
      <c r="EQ141">
        <v>0.16924465523808369</v>
      </c>
      <c r="ER141">
        <v>0.91984567666577344</v>
      </c>
      <c r="ES141">
        <v>0.30642307551762282</v>
      </c>
      <c r="ET141">
        <v>0.83046048975661435</v>
      </c>
      <c r="EU141">
        <v>0.42497023557619806</v>
      </c>
      <c r="EV141">
        <v>1.1986924133796937</v>
      </c>
      <c r="EW141">
        <v>0.12845664735949378</v>
      </c>
      <c r="EX141">
        <v>2.8539827503077063E-2</v>
      </c>
      <c r="EY141">
        <v>6.2290517923532629E-2</v>
      </c>
      <c r="EZ141">
        <v>0.25966550493407986</v>
      </c>
      <c r="FA141">
        <v>3.7884939270989161E-2</v>
      </c>
      <c r="FB141">
        <v>6.9131125304033827E-2</v>
      </c>
      <c r="FC141">
        <v>2.2276498051480988E-2</v>
      </c>
      <c r="FD141">
        <v>2.0878240204659417E-2</v>
      </c>
      <c r="FE141">
        <v>0.1044359298199443</v>
      </c>
      <c r="FF141">
        <v>0.21640096744720175</v>
      </c>
      <c r="FG141">
        <v>6.0793469599498509E-2</v>
      </c>
      <c r="FH141">
        <v>0.13497116718419239</v>
      </c>
      <c r="FI141">
        <v>0.12065091047484101</v>
      </c>
      <c r="FJ141">
        <v>0.75719178872119663</v>
      </c>
      <c r="FK141">
        <v>0.10203527781517152</v>
      </c>
      <c r="FL141">
        <v>2.7766649024221334E-2</v>
      </c>
      <c r="FM141">
        <v>0.45436537376287045</v>
      </c>
      <c r="FN141">
        <v>1.4010378922402196</v>
      </c>
      <c r="FO141">
        <v>0.20375784601743571</v>
      </c>
      <c r="FP141">
        <v>5.4438694244826204E-2</v>
      </c>
      <c r="FQ141">
        <v>0.14882040873112362</v>
      </c>
      <c r="FR141">
        <v>3.4804805702573133E-2</v>
      </c>
      <c r="FS141">
        <v>9.0894423396913629E-2</v>
      </c>
      <c r="FT141">
        <v>0.59500131863331729</v>
      </c>
      <c r="FU141">
        <v>8.4908130075456667E-2</v>
      </c>
      <c r="FV141">
        <v>0.22378704590036985</v>
      </c>
      <c r="FW141">
        <v>0.95389256843299497</v>
      </c>
      <c r="FX141">
        <v>1.1074508743913185</v>
      </c>
      <c r="FY141">
        <v>0.1608464282992319</v>
      </c>
      <c r="FZ141">
        <v>6.1378883508079587E-2</v>
      </c>
      <c r="GA141">
        <v>1.2931791721247572E-2</v>
      </c>
      <c r="GB141">
        <v>8.9113593767228647E-2</v>
      </c>
      <c r="GC141">
        <v>2.0465026802677761E-3</v>
      </c>
      <c r="GD141">
        <v>1.061088628272514E-2</v>
      </c>
      <c r="GE141">
        <v>0</v>
      </c>
      <c r="GF141">
        <v>7.2336127421371577E-2</v>
      </c>
      <c r="GG141">
        <v>0.10117227899246391</v>
      </c>
      <c r="GH141">
        <v>1.1567527429926873E-2</v>
      </c>
      <c r="GI141">
        <v>7.5100389471534175E-3</v>
      </c>
      <c r="GJ141">
        <v>1.190976095914871E-2</v>
      </c>
      <c r="GK141">
        <v>0.19352408265048066</v>
      </c>
      <c r="GL141">
        <v>2.0173954590374863</v>
      </c>
      <c r="GM141">
        <v>0.29753682784927926</v>
      </c>
      <c r="GN141">
        <v>6.3719752837191709E-2</v>
      </c>
      <c r="GO141">
        <v>0.18952791762738827</v>
      </c>
      <c r="GP141">
        <v>0.23635708068074357</v>
      </c>
      <c r="GQ141">
        <v>4.1236835430792464E-2</v>
      </c>
      <c r="GR141">
        <v>6.1257645110141899E-3</v>
      </c>
      <c r="GS141">
        <v>1.125665119600186E-2</v>
      </c>
      <c r="GT141">
        <v>4.152289160829329E-3</v>
      </c>
      <c r="GU141">
        <v>2.1721214312338363E-2</v>
      </c>
      <c r="GV141">
        <v>0.15880696142722736</v>
      </c>
      <c r="GW141">
        <v>2.3350784061549106E-2</v>
      </c>
      <c r="GX141">
        <v>6.523058575978573E-3</v>
      </c>
      <c r="GY141">
        <v>0.14604552678340266</v>
      </c>
      <c r="GZ141">
        <v>0.53455986216349138</v>
      </c>
      <c r="HA141">
        <v>8.1196718825053332E-2</v>
      </c>
      <c r="HB141">
        <v>4.6496670687878175E-2</v>
      </c>
      <c r="HC141">
        <v>3.0514045941840758E-2</v>
      </c>
      <c r="HD141">
        <v>0.30395448475055742</v>
      </c>
      <c r="HE141">
        <v>7.3202896598628497E-2</v>
      </c>
      <c r="HF141">
        <v>8.7036438307069849E-2</v>
      </c>
      <c r="HG141">
        <v>2.8953505608020073E-2</v>
      </c>
      <c r="HH141">
        <v>9.1702971495177685E-2</v>
      </c>
      <c r="HI141">
        <v>1.4120760097951539E-2</v>
      </c>
      <c r="HJ141">
        <v>0</v>
      </c>
      <c r="HK141">
        <v>6.0874571776473882E-3</v>
      </c>
      <c r="HL141">
        <v>6.5105115236999602E-3</v>
      </c>
      <c r="HM141">
        <v>0.15950769677588761</v>
      </c>
      <c r="HN141">
        <v>2.1079925663039316</v>
      </c>
      <c r="HO141">
        <v>0.34196930809143966</v>
      </c>
      <c r="HP141">
        <v>9.4343319385548435E-2</v>
      </c>
      <c r="HQ141">
        <v>0.63726982492824924</v>
      </c>
      <c r="HR141">
        <v>1.2003073589572266</v>
      </c>
      <c r="HS141">
        <v>0.18268112308588996</v>
      </c>
      <c r="HT141">
        <v>6.4060110122298661E-2</v>
      </c>
      <c r="HU141">
        <v>1.0335560663303843E-2</v>
      </c>
      <c r="HV141">
        <v>9.7166157479701039E-3</v>
      </c>
      <c r="HW141">
        <v>4.6123245439732572E-3</v>
      </c>
      <c r="HX141">
        <v>0</v>
      </c>
      <c r="HY141">
        <v>0</v>
      </c>
      <c r="HZ141">
        <v>1.9440651754666675E-3</v>
      </c>
      <c r="IA141">
        <v>1.0527344926312015E-3</v>
      </c>
      <c r="IB141">
        <v>3.0445595963629203E-2</v>
      </c>
      <c r="IC141">
        <v>1.3212500874283724E-2</v>
      </c>
      <c r="ID141">
        <v>0</v>
      </c>
      <c r="IE141">
        <v>2.5598042910869312E-2</v>
      </c>
      <c r="IF141">
        <v>0.30217023779300317</v>
      </c>
      <c r="IG141">
        <v>5.8819669211579023E-2</v>
      </c>
      <c r="IH141">
        <v>4.970627043742544E-2</v>
      </c>
      <c r="II141">
        <v>3.1656352983044818E-2</v>
      </c>
      <c r="IJ141">
        <v>7.9059431506256023E-2</v>
      </c>
      <c r="IK141">
        <v>2.4720778001409101E-2</v>
      </c>
      <c r="IL141">
        <v>0</v>
      </c>
      <c r="IM141">
        <v>0</v>
      </c>
      <c r="IN141">
        <v>0</v>
      </c>
      <c r="IO141">
        <v>5.6700704144610221E-3</v>
      </c>
      <c r="IP141">
        <v>0.25169805964829978</v>
      </c>
      <c r="IQ141">
        <v>3.7412312923247523E-2</v>
      </c>
      <c r="IR141">
        <v>0</v>
      </c>
      <c r="IS141">
        <v>2.0388832180747996E-2</v>
      </c>
      <c r="IT141">
        <v>0.17955474970457075</v>
      </c>
      <c r="IU141">
        <v>2.05129915077354E-2</v>
      </c>
      <c r="IV141">
        <v>0</v>
      </c>
      <c r="IW141">
        <v>3.9013575457486711E-4</v>
      </c>
      <c r="IX141">
        <v>7.7836426932885424E-3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1.0935544982845354E-2</v>
      </c>
      <c r="JE141">
        <v>3.8427935035090098E-3</v>
      </c>
      <c r="JF141">
        <v>0</v>
      </c>
      <c r="JG141">
        <v>1.6251092401366857E-3</v>
      </c>
      <c r="JH141">
        <v>5.3733085471337393E-2</v>
      </c>
      <c r="JI141">
        <v>1.8821164719887388E-3</v>
      </c>
      <c r="JJ141">
        <v>0</v>
      </c>
      <c r="JK141">
        <v>2.3041515854487805E-3</v>
      </c>
      <c r="JL141">
        <v>2.4812740647678841E-2</v>
      </c>
      <c r="JM141">
        <v>5.9411978583655607E-2</v>
      </c>
      <c r="JN141">
        <v>0.28327948262111591</v>
      </c>
      <c r="JO141" s="7">
        <v>0</v>
      </c>
      <c r="JP141">
        <v>0</v>
      </c>
      <c r="JQ141">
        <v>0</v>
      </c>
      <c r="JR141">
        <v>1</v>
      </c>
      <c r="JS141">
        <v>0</v>
      </c>
      <c r="JT141">
        <v>0</v>
      </c>
      <c r="JU141">
        <v>1</v>
      </c>
      <c r="JV141" s="4">
        <v>0</v>
      </c>
    </row>
    <row r="142" spans="1:282" x14ac:dyDescent="0.25">
      <c r="A142" s="19" t="s">
        <v>189</v>
      </c>
      <c r="B142" s="20">
        <v>10</v>
      </c>
      <c r="C142" s="21" t="s">
        <v>57</v>
      </c>
      <c r="D142" s="24">
        <v>15</v>
      </c>
      <c r="E142" s="21">
        <v>0</v>
      </c>
      <c r="F142" s="21">
        <v>0</v>
      </c>
      <c r="G142" s="21">
        <v>6.663280342896552E-2</v>
      </c>
      <c r="H142" s="21">
        <v>3.2002941787332864</v>
      </c>
      <c r="I142" s="21">
        <v>0</v>
      </c>
      <c r="J142" s="21">
        <v>2.3855103903229695E-2</v>
      </c>
      <c r="K142" s="21">
        <v>0</v>
      </c>
      <c r="L142" s="21">
        <v>1.9712524720051756E-2</v>
      </c>
      <c r="M142" s="21">
        <v>0</v>
      </c>
      <c r="N142" s="21">
        <v>0</v>
      </c>
      <c r="O142" s="21">
        <v>0</v>
      </c>
      <c r="P142" s="21">
        <v>0.74216642681052658</v>
      </c>
      <c r="Q142" s="21">
        <v>0</v>
      </c>
      <c r="R142" s="21">
        <v>5.498441742434732</v>
      </c>
      <c r="S142" s="21">
        <v>0.48607627939131565</v>
      </c>
      <c r="T142" s="21">
        <v>1.2157523779533681</v>
      </c>
      <c r="U142" s="21">
        <v>0</v>
      </c>
      <c r="V142" s="21">
        <v>15.765336662033118</v>
      </c>
      <c r="W142" s="21">
        <v>1.5122289128274229</v>
      </c>
      <c r="X142" s="21">
        <v>5.7187348907884218E-2</v>
      </c>
      <c r="Y142" s="21">
        <v>2.4516355514794058E-2</v>
      </c>
      <c r="Z142" s="21">
        <v>0</v>
      </c>
      <c r="AA142" s="21">
        <v>0</v>
      </c>
      <c r="AB142" s="21">
        <v>0</v>
      </c>
      <c r="AC142" s="21">
        <v>0</v>
      </c>
      <c r="AD142" s="21">
        <v>2.1834531685561793</v>
      </c>
      <c r="AE142" s="21">
        <v>0.13498210768717314</v>
      </c>
      <c r="AF142" s="21">
        <v>2.2725515010618738</v>
      </c>
      <c r="AG142" s="21">
        <v>7.3411364989679512E-2</v>
      </c>
      <c r="AH142" s="21">
        <v>0</v>
      </c>
      <c r="AI142" s="21">
        <v>0.65558529576102964</v>
      </c>
      <c r="AJ142" s="21">
        <v>1.7268600933060012</v>
      </c>
      <c r="AK142" s="21">
        <v>9.6540849506592169E-2</v>
      </c>
      <c r="AL142" s="21">
        <v>0.13810226350949856</v>
      </c>
      <c r="AM142" s="21">
        <v>0.57968773235123561</v>
      </c>
      <c r="AN142" s="21">
        <v>100</v>
      </c>
      <c r="AO142" s="21">
        <v>0.86594823789259401</v>
      </c>
      <c r="AP142" s="21">
        <v>0.53214858455392955</v>
      </c>
      <c r="AQ142" s="21">
        <v>0.13823407433645923</v>
      </c>
      <c r="AR142" s="21">
        <v>5.4118762539229559</v>
      </c>
      <c r="AS142" s="21">
        <v>0.38589591052367483</v>
      </c>
      <c r="AT142" s="21">
        <v>2.2137517541970948</v>
      </c>
      <c r="AU142" s="21">
        <v>0.58443611553746688</v>
      </c>
      <c r="AV142" s="21">
        <v>2.2448783779734716</v>
      </c>
      <c r="AW142" s="21">
        <v>0.2208257436124571</v>
      </c>
      <c r="AX142" s="21">
        <v>1.8228544313743051</v>
      </c>
      <c r="AY142" s="21">
        <v>9.6466538271243379E-2</v>
      </c>
      <c r="AZ142" s="21">
        <v>0</v>
      </c>
      <c r="BA142" s="21">
        <v>0</v>
      </c>
      <c r="BB142" s="21">
        <v>0</v>
      </c>
      <c r="BC142" s="21">
        <v>8.9507153048298954E-2</v>
      </c>
      <c r="BD142" s="21">
        <v>0</v>
      </c>
      <c r="BE142" s="21">
        <v>0.22857739932057111</v>
      </c>
      <c r="BF142" s="21">
        <v>3.7771180877148907</v>
      </c>
      <c r="BG142" s="21">
        <v>0.32110668795927821</v>
      </c>
      <c r="BH142" s="21">
        <v>1.0221149601184221</v>
      </c>
      <c r="BI142" s="21">
        <v>0.46140393949686298</v>
      </c>
      <c r="BJ142" s="21">
        <v>0.40937022420675667</v>
      </c>
      <c r="BK142" s="21">
        <v>0.38788662182901351</v>
      </c>
      <c r="BL142" s="21">
        <v>3.6559605333099507</v>
      </c>
      <c r="BM142" s="21">
        <v>0</v>
      </c>
      <c r="BN142" s="21">
        <v>0</v>
      </c>
      <c r="BO142" s="21">
        <v>0.47727527488753752</v>
      </c>
      <c r="BP142" s="21">
        <v>11.849124582807313</v>
      </c>
      <c r="BQ142" s="21">
        <v>1.687196863579806</v>
      </c>
      <c r="BR142" s="21">
        <v>9.3970622907574075</v>
      </c>
      <c r="BS142" s="21">
        <v>1.2310854423291939</v>
      </c>
      <c r="BT142" s="21">
        <v>3.7120868867565076</v>
      </c>
      <c r="BU142" s="21">
        <v>0.25491626886091279</v>
      </c>
      <c r="BV142" s="21">
        <v>0.15061241445742721</v>
      </c>
      <c r="BW142" s="21">
        <v>0.21386603209982774</v>
      </c>
      <c r="BX142" s="21">
        <v>1.2287036018591115</v>
      </c>
      <c r="BY142" s="21">
        <v>0.31111018940046881</v>
      </c>
      <c r="BZ142" s="21">
        <v>1.7041885160955297</v>
      </c>
      <c r="CA142" s="21">
        <v>0.29168544136874625</v>
      </c>
      <c r="CB142" s="21">
        <v>1.7923598501149796</v>
      </c>
      <c r="CC142" s="21">
        <v>0.37159520063759821</v>
      </c>
      <c r="CD142" s="21">
        <v>0.50193515136471256</v>
      </c>
      <c r="CE142" s="21">
        <v>0.18731975941539844</v>
      </c>
      <c r="CF142" s="21">
        <v>0.54967851240325349</v>
      </c>
      <c r="CG142" s="21">
        <v>2.6905669165271178</v>
      </c>
      <c r="CH142" s="21">
        <v>19.525209503834954</v>
      </c>
      <c r="CI142" s="21">
        <v>1.2308097518545915</v>
      </c>
      <c r="CJ142" s="21">
        <v>0.19423002493305022</v>
      </c>
      <c r="CK142" s="21">
        <v>2.1734096705495851E-2</v>
      </c>
      <c r="CL142" s="21">
        <v>9.0626096542811091E-2</v>
      </c>
      <c r="CM142" s="21">
        <v>0.27971559623991582</v>
      </c>
      <c r="CN142" s="21">
        <v>1.7541968298632342</v>
      </c>
      <c r="CO142" s="21">
        <v>0.23857488630618143</v>
      </c>
      <c r="CP142" s="21">
        <v>0.74089466389637249</v>
      </c>
      <c r="CQ142" s="21">
        <v>0</v>
      </c>
      <c r="CR142" s="21">
        <v>0.53806405091281162</v>
      </c>
      <c r="CS142" s="21">
        <v>2.8406891148700809E-2</v>
      </c>
      <c r="CT142" s="21">
        <v>8.5620754071391234E-2</v>
      </c>
      <c r="CU142" s="21">
        <v>0.15658325081785912</v>
      </c>
      <c r="CV142" s="21">
        <v>0.32836042267565135</v>
      </c>
      <c r="CW142" s="21">
        <v>7.9082536820722721E-2</v>
      </c>
      <c r="CX142" s="21">
        <v>0.16587029898729494</v>
      </c>
      <c r="CY142" s="21">
        <v>0.71762117980980822</v>
      </c>
      <c r="CZ142" s="21">
        <v>3.7281489434607371</v>
      </c>
      <c r="DA142" s="21">
        <v>0.50053879418303182</v>
      </c>
      <c r="DB142" s="21">
        <v>1.2945616869133656</v>
      </c>
      <c r="DC142" s="21">
        <v>0.16206948686821279</v>
      </c>
      <c r="DD142" s="21">
        <v>0.26399408774951266</v>
      </c>
      <c r="DE142" s="21">
        <v>0.5207942380380135</v>
      </c>
      <c r="DF142" s="21">
        <v>2.6762941269344864</v>
      </c>
      <c r="DG142" s="21">
        <v>0.28237488410361683</v>
      </c>
      <c r="DH142" s="21">
        <v>0.20320559814184494</v>
      </c>
      <c r="DI142" s="21">
        <v>0.21824710996564498</v>
      </c>
      <c r="DJ142" s="21">
        <v>0.76558379274884136</v>
      </c>
      <c r="DK142" s="21">
        <v>0</v>
      </c>
      <c r="DL142" s="21">
        <v>0</v>
      </c>
      <c r="DM142" s="21">
        <v>0.17832564537870027</v>
      </c>
      <c r="DN142" s="21">
        <v>0.95808308391329122</v>
      </c>
      <c r="DO142" s="21">
        <v>0.34853737575742511</v>
      </c>
      <c r="DP142" s="21">
        <v>1.0053557333154153</v>
      </c>
      <c r="DQ142" s="21">
        <v>0.27251771182634876</v>
      </c>
      <c r="DR142" s="21">
        <v>0.68073455460272103</v>
      </c>
      <c r="DS142" s="21">
        <v>0</v>
      </c>
      <c r="DT142" s="21">
        <v>0</v>
      </c>
      <c r="DU142" s="21">
        <v>0</v>
      </c>
      <c r="DV142" s="21">
        <v>2.4811312046213282E-2</v>
      </c>
      <c r="DW142" s="21">
        <v>0.24617194703371154</v>
      </c>
      <c r="DX142" s="21">
        <v>1.0914917539626068</v>
      </c>
      <c r="DY142" s="21">
        <v>0.14467314484354615</v>
      </c>
      <c r="DZ142" s="21">
        <v>0.26609495501762837</v>
      </c>
      <c r="EA142" s="21">
        <v>0.14949879316376696</v>
      </c>
      <c r="EB142" s="21">
        <v>0.65785974922459811</v>
      </c>
      <c r="EC142" s="21">
        <v>0.92351658716398977</v>
      </c>
      <c r="ED142" s="21">
        <v>1.2244755077181151</v>
      </c>
      <c r="EE142" s="21">
        <v>0.21347553337515168</v>
      </c>
      <c r="EF142" s="21">
        <v>0.25766178068378942</v>
      </c>
      <c r="EG142" s="21">
        <v>0.61959887204562425</v>
      </c>
      <c r="EH142" s="21">
        <v>2.4861447224624813</v>
      </c>
      <c r="EI142" s="21">
        <v>0.15259859467225662</v>
      </c>
      <c r="EJ142" s="21">
        <v>0</v>
      </c>
      <c r="EK142" s="21">
        <v>0</v>
      </c>
      <c r="EL142" s="21">
        <v>0.12832961959599751</v>
      </c>
      <c r="EM142" s="21">
        <v>0</v>
      </c>
      <c r="EN142" s="21">
        <v>1.7530919632713462E-3</v>
      </c>
      <c r="EO142" s="21">
        <v>3.2951389517982058E-2</v>
      </c>
      <c r="EP142" s="21">
        <v>0.12971718521971723</v>
      </c>
      <c r="EQ142" s="21">
        <v>0.22688439759246451</v>
      </c>
      <c r="ER142" s="21">
        <v>0.99874566578269341</v>
      </c>
      <c r="ES142" s="21">
        <v>0.35194452137056242</v>
      </c>
      <c r="ET142" s="21">
        <v>0.77248174745475418</v>
      </c>
      <c r="EU142" s="21">
        <v>0.49278975839542677</v>
      </c>
      <c r="EV142" s="21">
        <v>1.30152718125441</v>
      </c>
      <c r="EW142" s="21">
        <v>0.14774577893603011</v>
      </c>
      <c r="EX142" s="21">
        <v>3.7621538495855769E-2</v>
      </c>
      <c r="EY142" s="21">
        <v>6.4141134327981783E-2</v>
      </c>
      <c r="EZ142" s="21">
        <v>0.24923422121216435</v>
      </c>
      <c r="FA142" s="21">
        <v>4.4107416512940228E-2</v>
      </c>
      <c r="FB142" s="21">
        <v>6.141676835477218E-2</v>
      </c>
      <c r="FC142" s="21">
        <v>2.2843618083163889E-2</v>
      </c>
      <c r="FD142" s="21">
        <v>1.7181025894603821E-2</v>
      </c>
      <c r="FE142" s="21">
        <v>9.7744269039142309E-2</v>
      </c>
      <c r="FF142" s="21">
        <v>0.2091148637709288</v>
      </c>
      <c r="FG142" s="21">
        <v>7.3265117924764381E-2</v>
      </c>
      <c r="FH142" s="21">
        <v>0.14886727683479628</v>
      </c>
      <c r="FI142" s="21">
        <v>0.21196325436523891</v>
      </c>
      <c r="FJ142" s="21">
        <v>1.0447751123351769</v>
      </c>
      <c r="FK142" s="21">
        <v>0.13684774868263036</v>
      </c>
      <c r="FL142" s="21">
        <v>4.1198060461567258E-2</v>
      </c>
      <c r="FM142" s="21">
        <v>0.50423553451963454</v>
      </c>
      <c r="FN142" s="21">
        <v>1.3340412666346646</v>
      </c>
      <c r="FO142" s="21">
        <v>0.18563788499843173</v>
      </c>
      <c r="FP142" s="21">
        <v>5.9091647483855834E-2</v>
      </c>
      <c r="FQ142" s="21">
        <v>0.15432157764226698</v>
      </c>
      <c r="FR142" s="21">
        <v>3.9771803707918926E-2</v>
      </c>
      <c r="FS142" s="21">
        <v>0.10828166772923503</v>
      </c>
      <c r="FT142" s="21">
        <v>0.58093117277500228</v>
      </c>
      <c r="FU142" s="21">
        <v>8.3431853981353804E-2</v>
      </c>
      <c r="FV142" s="21">
        <v>0.25867529713674836</v>
      </c>
      <c r="FW142" s="21">
        <v>0.99614798132703597</v>
      </c>
      <c r="FX142" s="21">
        <v>1.0820635886828471</v>
      </c>
      <c r="FY142" s="21">
        <v>0.17495401220356871</v>
      </c>
      <c r="FZ142" s="21">
        <v>6.4543342593112812E-2</v>
      </c>
      <c r="GA142" s="21">
        <v>1.4305413875442045E-2</v>
      </c>
      <c r="GB142" s="21">
        <v>9.9562577437666014E-2</v>
      </c>
      <c r="GC142" s="21">
        <v>3.4601634642587773E-3</v>
      </c>
      <c r="GD142" s="21">
        <v>1.3685548791827332E-4</v>
      </c>
      <c r="GE142" s="21">
        <v>8.1583292300642515E-4</v>
      </c>
      <c r="GF142" s="21">
        <v>5.9382393934654873E-2</v>
      </c>
      <c r="GG142" s="21">
        <v>0.10354700996916076</v>
      </c>
      <c r="GH142" s="21">
        <v>5.6139805429059721E-3</v>
      </c>
      <c r="GI142" s="21">
        <v>7.7768805678908879E-3</v>
      </c>
      <c r="GJ142" s="21">
        <v>1.4432119760714181E-2</v>
      </c>
      <c r="GK142" s="21">
        <v>0.29488290299028036</v>
      </c>
      <c r="GL142" s="21">
        <v>2.4293801572471008</v>
      </c>
      <c r="GM142" s="21">
        <v>0.36330160102198078</v>
      </c>
      <c r="GN142" s="21">
        <v>6.8478855863699992E-2</v>
      </c>
      <c r="GO142" s="21">
        <v>0.1551944781733165</v>
      </c>
      <c r="GP142" s="21">
        <v>0.21530725932060332</v>
      </c>
      <c r="GQ142" s="21">
        <v>3.2666915031071553E-2</v>
      </c>
      <c r="GR142" s="21">
        <v>3.0703259940073153E-3</v>
      </c>
      <c r="GS142" s="21">
        <v>7.2637410893116958E-3</v>
      </c>
      <c r="GT142" s="21">
        <v>4.7738012418756049E-3</v>
      </c>
      <c r="GU142" s="21">
        <v>2.3846173403040932E-2</v>
      </c>
      <c r="GV142" s="21">
        <v>0.16995739900367163</v>
      </c>
      <c r="GW142" s="21">
        <v>2.893928543695206E-2</v>
      </c>
      <c r="GX142" s="21">
        <v>3.180096707213133E-3</v>
      </c>
      <c r="GY142" s="21">
        <v>0.17432890552947439</v>
      </c>
      <c r="GZ142" s="21">
        <v>0.58027100913631691</v>
      </c>
      <c r="HA142" s="21">
        <v>8.1079771093782449E-2</v>
      </c>
      <c r="HB142" s="21">
        <v>4.3592248395177606E-2</v>
      </c>
      <c r="HC142" s="21">
        <v>3.3940214131131241E-2</v>
      </c>
      <c r="HD142" s="21">
        <v>0.26328028324849517</v>
      </c>
      <c r="HE142" s="21">
        <v>5.8365526243433274E-2</v>
      </c>
      <c r="HF142" s="21">
        <v>8.0982975157589593E-2</v>
      </c>
      <c r="HG142" s="21">
        <v>3.9489738645632905E-2</v>
      </c>
      <c r="HH142" s="21">
        <v>8.0587691309728801E-2</v>
      </c>
      <c r="HI142" s="21">
        <v>1.3720789980658997E-2</v>
      </c>
      <c r="HJ142" s="21">
        <v>0</v>
      </c>
      <c r="HK142" s="21">
        <v>1.7992854192384865E-3</v>
      </c>
      <c r="HL142" s="21">
        <v>5.4716241502367256E-4</v>
      </c>
      <c r="HM142" s="21">
        <v>0.23329905309213797</v>
      </c>
      <c r="HN142" s="21">
        <v>2.4664844743592416</v>
      </c>
      <c r="HO142" s="21">
        <v>0.43313758929885243</v>
      </c>
      <c r="HP142" s="21">
        <v>0.13996915405747884</v>
      </c>
      <c r="HQ142" s="21">
        <v>0.73370119672065193</v>
      </c>
      <c r="HR142" s="21">
        <v>1.2400166095078171</v>
      </c>
      <c r="HS142" s="21">
        <v>0.19247337487423777</v>
      </c>
      <c r="HT142" s="21">
        <v>7.5427622695196608E-2</v>
      </c>
      <c r="HU142" s="21">
        <v>1.2230550996400209E-2</v>
      </c>
      <c r="HV142" s="21">
        <v>1.9881835819665983E-3</v>
      </c>
      <c r="HW142" s="21">
        <v>0</v>
      </c>
      <c r="HX142" s="21">
        <v>0</v>
      </c>
      <c r="HY142" s="21">
        <v>0</v>
      </c>
      <c r="HZ142" s="21">
        <v>0</v>
      </c>
      <c r="IA142" s="21">
        <v>5.144097883768039E-3</v>
      </c>
      <c r="IB142" s="21">
        <v>5.1020217249067995E-2</v>
      </c>
      <c r="IC142" s="21">
        <v>1.2220448967400863E-2</v>
      </c>
      <c r="ID142" s="21">
        <v>0</v>
      </c>
      <c r="IE142" s="21">
        <v>2.4481150325625981E-2</v>
      </c>
      <c r="IF142" s="21">
        <v>0.31331771116539842</v>
      </c>
      <c r="IG142" s="21">
        <v>5.623850325593107E-2</v>
      </c>
      <c r="IH142" s="21">
        <v>6.5954350948549401E-2</v>
      </c>
      <c r="II142" s="21">
        <v>3.2910194317618241E-2</v>
      </c>
      <c r="IJ142" s="21">
        <v>6.818110523970905E-2</v>
      </c>
      <c r="IK142" s="21">
        <v>2.5757990179187427E-2</v>
      </c>
      <c r="IL142" s="21">
        <v>0</v>
      </c>
      <c r="IM142" s="21">
        <v>0</v>
      </c>
      <c r="IN142" s="21">
        <v>0</v>
      </c>
      <c r="IO142" s="21">
        <v>4.7691106951192738E-3</v>
      </c>
      <c r="IP142" s="21">
        <v>0.27751160041302453</v>
      </c>
      <c r="IQ142" s="21">
        <v>4.965971529141238E-2</v>
      </c>
      <c r="IR142" s="21">
        <v>0</v>
      </c>
      <c r="IS142" s="21">
        <v>3.3115882472596239E-2</v>
      </c>
      <c r="IT142" s="21">
        <v>0.19240529991393657</v>
      </c>
      <c r="IU142" s="21">
        <v>2.543122351376631E-2</v>
      </c>
      <c r="IV142" s="21">
        <v>0</v>
      </c>
      <c r="IW142" s="21">
        <v>8.849859634846885E-3</v>
      </c>
      <c r="IX142" s="21">
        <v>7.3354401051657393E-3</v>
      </c>
      <c r="IY142" s="21">
        <v>0</v>
      </c>
      <c r="IZ142" s="21">
        <v>0</v>
      </c>
      <c r="JA142" s="21">
        <v>0</v>
      </c>
      <c r="JB142" s="21">
        <v>4.0447597984936074E-3</v>
      </c>
      <c r="JC142" s="21">
        <v>1.6809974026685158E-3</v>
      </c>
      <c r="JD142" s="21">
        <v>1.5995237259546966E-2</v>
      </c>
      <c r="JE142" s="21">
        <v>0</v>
      </c>
      <c r="JF142" s="21">
        <v>0</v>
      </c>
      <c r="JG142" s="21">
        <v>8.8245333498343827E-3</v>
      </c>
      <c r="JH142" s="21">
        <v>5.6860476648562225E-2</v>
      </c>
      <c r="JI142" s="21">
        <v>0</v>
      </c>
      <c r="JJ142" s="21">
        <v>0</v>
      </c>
      <c r="JK142" s="21">
        <v>2.7445183015604568E-4</v>
      </c>
      <c r="JL142" s="21">
        <v>2.2379820826643561E-2</v>
      </c>
      <c r="JM142" s="21">
        <v>7.2500236568585438E-2</v>
      </c>
      <c r="JN142" s="21">
        <v>0.26245277960807711</v>
      </c>
      <c r="JO142" s="20">
        <v>0</v>
      </c>
      <c r="JP142" s="21">
        <v>0</v>
      </c>
      <c r="JQ142" s="21">
        <v>0</v>
      </c>
      <c r="JR142" s="21">
        <v>1</v>
      </c>
      <c r="JS142" s="21">
        <v>0</v>
      </c>
      <c r="JT142" s="21">
        <v>0</v>
      </c>
      <c r="JU142" s="21">
        <v>1</v>
      </c>
      <c r="JV142" s="24">
        <v>0</v>
      </c>
    </row>
    <row r="143" spans="1:282" x14ac:dyDescent="0.25">
      <c r="A143" s="10" t="s">
        <v>190</v>
      </c>
      <c r="B143" s="7">
        <v>10</v>
      </c>
      <c r="C143" t="s">
        <v>57</v>
      </c>
      <c r="D143" s="4">
        <v>18</v>
      </c>
      <c r="E143">
        <v>0</v>
      </c>
      <c r="F143">
        <v>0</v>
      </c>
      <c r="G143">
        <v>7.7280900328718274E-2</v>
      </c>
      <c r="H143">
        <v>4.4220483316547217</v>
      </c>
      <c r="I143">
        <v>0</v>
      </c>
      <c r="J143">
        <v>3.9166702635038374E-2</v>
      </c>
      <c r="K143">
        <v>0</v>
      </c>
      <c r="L143">
        <v>1.6765632671163901E-2</v>
      </c>
      <c r="M143">
        <v>0</v>
      </c>
      <c r="N143">
        <v>0</v>
      </c>
      <c r="O143">
        <v>0</v>
      </c>
      <c r="P143">
        <v>1.3133151515352781</v>
      </c>
      <c r="Q143">
        <v>0</v>
      </c>
      <c r="R143">
        <v>3.2328069824115615</v>
      </c>
      <c r="S143">
        <v>0.56882185179775036</v>
      </c>
      <c r="T143">
        <v>2.8241303361929035</v>
      </c>
      <c r="U143">
        <v>0</v>
      </c>
      <c r="V143">
        <v>17.331393037618945</v>
      </c>
      <c r="W143">
        <v>1.6286336447220553</v>
      </c>
      <c r="X143">
        <v>0</v>
      </c>
      <c r="Y143">
        <v>1.6688166650213266E-2</v>
      </c>
      <c r="Z143">
        <v>0</v>
      </c>
      <c r="AA143">
        <v>0</v>
      </c>
      <c r="AB143">
        <v>0</v>
      </c>
      <c r="AC143">
        <v>1.0826168738160433E-2</v>
      </c>
      <c r="AD143">
        <v>2.5494305895044609</v>
      </c>
      <c r="AE143">
        <v>0.1573649584268294</v>
      </c>
      <c r="AF143">
        <v>2.5654799854957746</v>
      </c>
      <c r="AG143">
        <v>9.0576620934495575E-2</v>
      </c>
      <c r="AH143">
        <v>0</v>
      </c>
      <c r="AI143">
        <v>0.76528502094713202</v>
      </c>
      <c r="AJ143">
        <v>0.57396444323981854</v>
      </c>
      <c r="AK143">
        <v>0.13089540364052962</v>
      </c>
      <c r="AL143">
        <v>0.1179188634607409</v>
      </c>
      <c r="AM143">
        <v>1.2377000138311072</v>
      </c>
      <c r="AN143">
        <v>100</v>
      </c>
      <c r="AO143">
        <v>1.1454333332706648</v>
      </c>
      <c r="AP143">
        <v>0.67837537838322337</v>
      </c>
      <c r="AQ143">
        <v>0.30226020075713927</v>
      </c>
      <c r="AR143">
        <v>6.8393026727507698</v>
      </c>
      <c r="AS143">
        <v>0.4665688274969787</v>
      </c>
      <c r="AT143">
        <v>2.2451263529632972</v>
      </c>
      <c r="AU143">
        <v>0.55246646743169814</v>
      </c>
      <c r="AV143">
        <v>1.9639718403432826</v>
      </c>
      <c r="AW143">
        <v>0.2167393132503472</v>
      </c>
      <c r="AX143">
        <v>1.846081567939069</v>
      </c>
      <c r="AY143">
        <v>0.12797296217722859</v>
      </c>
      <c r="AZ143">
        <v>5.1953994213242274E-2</v>
      </c>
      <c r="BA143">
        <v>0</v>
      </c>
      <c r="BB143">
        <v>0</v>
      </c>
      <c r="BC143">
        <v>0.16779570543318303</v>
      </c>
      <c r="BD143">
        <v>0.1212136400367648</v>
      </c>
      <c r="BE143">
        <v>0.27846597682457225</v>
      </c>
      <c r="BF143">
        <v>4.5912724042493069</v>
      </c>
      <c r="BG143">
        <v>0.34563345106174631</v>
      </c>
      <c r="BH143">
        <v>1.1610596279589573</v>
      </c>
      <c r="BI143">
        <v>0.47666266723698553</v>
      </c>
      <c r="BJ143">
        <v>0.4106885836813739</v>
      </c>
      <c r="BK143">
        <v>0.36616212253370434</v>
      </c>
      <c r="BL143">
        <v>3.3656754094678663</v>
      </c>
      <c r="BM143">
        <v>0</v>
      </c>
      <c r="BN143">
        <v>0</v>
      </c>
      <c r="BO143">
        <v>0.65271819432733236</v>
      </c>
      <c r="BP143">
        <v>11.699085577642505</v>
      </c>
      <c r="BQ143">
        <v>1.6795614244100747</v>
      </c>
      <c r="BR143">
        <v>8.722478611255168</v>
      </c>
      <c r="BS143">
        <v>1.3756766988592612</v>
      </c>
      <c r="BT143">
        <v>4.8438059155489546</v>
      </c>
      <c r="BU143">
        <v>0.30761556175378352</v>
      </c>
      <c r="BV143">
        <v>0.13694586081718224</v>
      </c>
      <c r="BW143">
        <v>3.7338228520208648E-2</v>
      </c>
      <c r="BX143">
        <v>0.69402316428158228</v>
      </c>
      <c r="BY143">
        <v>0.23016333602589398</v>
      </c>
      <c r="BZ143">
        <v>1.517837280699049</v>
      </c>
      <c r="CA143">
        <v>0.24499303559268079</v>
      </c>
      <c r="CB143">
        <v>0.80322475137996385</v>
      </c>
      <c r="CC143">
        <v>0.27273460937348515</v>
      </c>
      <c r="CD143">
        <v>0.51712785388427251</v>
      </c>
      <c r="CE143">
        <v>0.19767193978657865</v>
      </c>
      <c r="CF143">
        <v>0.62645192005696315</v>
      </c>
      <c r="CG143">
        <v>3.2936502292679779</v>
      </c>
      <c r="CH143">
        <v>23.095340030824822</v>
      </c>
      <c r="CI143">
        <v>1.4356609145130863</v>
      </c>
      <c r="CJ143">
        <v>0.23236222595361838</v>
      </c>
      <c r="CK143">
        <v>4.1152325811476133E-2</v>
      </c>
      <c r="CL143">
        <v>0.10990974325777485</v>
      </c>
      <c r="CM143">
        <v>0.24050082806130862</v>
      </c>
      <c r="CN143">
        <v>1.8068929793814703</v>
      </c>
      <c r="CO143">
        <v>0.15771855248344041</v>
      </c>
      <c r="CP143">
        <v>0.5567183240392567</v>
      </c>
      <c r="CQ143">
        <v>0</v>
      </c>
      <c r="CR143">
        <v>0.32907586100445951</v>
      </c>
      <c r="CS143">
        <v>0</v>
      </c>
      <c r="CT143">
        <v>0.12054369580805244</v>
      </c>
      <c r="CU143">
        <v>0.16180638338501876</v>
      </c>
      <c r="CV143">
        <v>0.33880790180652881</v>
      </c>
      <c r="CW143">
        <v>7.2174308199542583E-2</v>
      </c>
      <c r="CX143">
        <v>0.186996047303467</v>
      </c>
      <c r="CY143">
        <v>0.73006424647833257</v>
      </c>
      <c r="CZ143">
        <v>4.0295864211897632</v>
      </c>
      <c r="DA143">
        <v>0.5448759649701288</v>
      </c>
      <c r="DB143">
        <v>1.359394932852837</v>
      </c>
      <c r="DC143">
        <v>0.17481138345680775</v>
      </c>
      <c r="DD143">
        <v>0.25963006665611454</v>
      </c>
      <c r="DE143">
        <v>0.60307639117108613</v>
      </c>
      <c r="DF143">
        <v>2.9394885096219454</v>
      </c>
      <c r="DG143">
        <v>0.30968990484834652</v>
      </c>
      <c r="DH143">
        <v>0.20830329674656473</v>
      </c>
      <c r="DI143">
        <v>0.2381704036798217</v>
      </c>
      <c r="DJ143">
        <v>0.75593864630799901</v>
      </c>
      <c r="DK143">
        <v>0</v>
      </c>
      <c r="DL143">
        <v>0</v>
      </c>
      <c r="DM143">
        <v>0.27444752259826627</v>
      </c>
      <c r="DN143">
        <v>1.0302089308657254</v>
      </c>
      <c r="DO143">
        <v>0.33559913825970866</v>
      </c>
      <c r="DP143">
        <v>0.96316736400222958</v>
      </c>
      <c r="DQ143">
        <v>0.24660579877018488</v>
      </c>
      <c r="DR143">
        <v>0.62598553619167763</v>
      </c>
      <c r="DS143">
        <v>0</v>
      </c>
      <c r="DT143">
        <v>0</v>
      </c>
      <c r="DU143">
        <v>0</v>
      </c>
      <c r="DV143">
        <v>0</v>
      </c>
      <c r="DW143">
        <v>0.27122685414072428</v>
      </c>
      <c r="DX143">
        <v>1.2791474045471942</v>
      </c>
      <c r="DY143">
        <v>0.17031114502019451</v>
      </c>
      <c r="DZ143">
        <v>0.26114700663793189</v>
      </c>
      <c r="EA143">
        <v>0.18976268399471569</v>
      </c>
      <c r="EB143">
        <v>1.0031319608496765</v>
      </c>
      <c r="EC143">
        <v>1.2619939236542985</v>
      </c>
      <c r="ED143">
        <v>1.1269206192529837</v>
      </c>
      <c r="EE143">
        <v>0.2127460839608821</v>
      </c>
      <c r="EF143">
        <v>0.30747706334502473</v>
      </c>
      <c r="EG143">
        <v>0.63315710272090364</v>
      </c>
      <c r="EH143">
        <v>2.2628266048023442</v>
      </c>
      <c r="EI143">
        <v>2.5321230745300963E-2</v>
      </c>
      <c r="EJ143">
        <v>0</v>
      </c>
      <c r="EK143">
        <v>0</v>
      </c>
      <c r="EL143">
        <v>8.2468746642626961E-2</v>
      </c>
      <c r="EM143">
        <v>0</v>
      </c>
      <c r="EN143">
        <v>0</v>
      </c>
      <c r="EO143">
        <v>0</v>
      </c>
      <c r="EP143">
        <v>0.12290351350802479</v>
      </c>
      <c r="EQ143">
        <v>0.28114020606252027</v>
      </c>
      <c r="ER143">
        <v>1.2801369504603319</v>
      </c>
      <c r="ES143">
        <v>0.36127638610142421</v>
      </c>
      <c r="ET143">
        <v>0.71997028665397933</v>
      </c>
      <c r="EU143">
        <v>0.5558114620057627</v>
      </c>
      <c r="EV143">
        <v>1.4224851075067531</v>
      </c>
      <c r="EW143">
        <v>0.15723892125338121</v>
      </c>
      <c r="EX143">
        <v>4.9755833749447032E-2</v>
      </c>
      <c r="EY143">
        <v>6.6364251783942591E-2</v>
      </c>
      <c r="EZ143">
        <v>0.25626939640157026</v>
      </c>
      <c r="FA143">
        <v>3.8204272805814371E-2</v>
      </c>
      <c r="FB143">
        <v>5.1359284855228615E-2</v>
      </c>
      <c r="FC143">
        <v>2.7335557308769617E-2</v>
      </c>
      <c r="FD143">
        <v>1.9990867737759883E-2</v>
      </c>
      <c r="FE143">
        <v>9.744000365031058E-2</v>
      </c>
      <c r="FF143">
        <v>0.19422387376136402</v>
      </c>
      <c r="FG143">
        <v>6.1167934403397517E-2</v>
      </c>
      <c r="FH143">
        <v>0.11246619317073227</v>
      </c>
      <c r="FI143">
        <v>0.22370103020007132</v>
      </c>
      <c r="FJ143">
        <v>1.079695002537626</v>
      </c>
      <c r="FK143">
        <v>0.12565941702226377</v>
      </c>
      <c r="FL143">
        <v>2.7663185484154897E-2</v>
      </c>
      <c r="FM143">
        <v>0.77518450428087216</v>
      </c>
      <c r="FN143">
        <v>1.9197963045592428</v>
      </c>
      <c r="FO143">
        <v>0.27541172324114971</v>
      </c>
      <c r="FP143">
        <v>6.6651263771890082E-2</v>
      </c>
      <c r="FQ143">
        <v>0.15027027790074135</v>
      </c>
      <c r="FR143">
        <v>4.4932728729516452E-2</v>
      </c>
      <c r="FS143">
        <v>0.12882922724884563</v>
      </c>
      <c r="FT143">
        <v>0.66929246607804227</v>
      </c>
      <c r="FU143">
        <v>9.7831443470657087E-2</v>
      </c>
      <c r="FV143">
        <v>0.21780619616198676</v>
      </c>
      <c r="FW143">
        <v>0.82816474444854049</v>
      </c>
      <c r="FX143">
        <v>0.94079749098172172</v>
      </c>
      <c r="FY143">
        <v>0.14358081673360137</v>
      </c>
      <c r="FZ143">
        <v>5.0599394899600893E-2</v>
      </c>
      <c r="GA143">
        <v>1.427912758414146E-2</v>
      </c>
      <c r="GB143">
        <v>9.4898535490699293E-2</v>
      </c>
      <c r="GC143">
        <v>8.3935239557060386E-3</v>
      </c>
      <c r="GD143">
        <v>1.1801128518483866E-2</v>
      </c>
      <c r="GE143">
        <v>1.6187331402922549E-2</v>
      </c>
      <c r="GF143">
        <v>7.2413152270664694E-2</v>
      </c>
      <c r="GG143">
        <v>7.4503914125026591E-2</v>
      </c>
      <c r="GH143">
        <v>1.1983979876809577E-2</v>
      </c>
      <c r="GI143">
        <v>1.0447557798420722E-2</v>
      </c>
      <c r="GJ143">
        <v>1.7762864977661962E-2</v>
      </c>
      <c r="GK143">
        <v>0.34385844790133785</v>
      </c>
      <c r="GL143">
        <v>2.5954150148146633</v>
      </c>
      <c r="GM143">
        <v>0.37998191401682635</v>
      </c>
      <c r="GN143">
        <v>7.456306116849383E-2</v>
      </c>
      <c r="GO143">
        <v>0.15663277489483093</v>
      </c>
      <c r="GP143">
        <v>0.23948438965815774</v>
      </c>
      <c r="GQ143">
        <v>3.5760894866470293E-2</v>
      </c>
      <c r="GR143">
        <v>1.6271407735655788E-2</v>
      </c>
      <c r="GS143">
        <v>8.9125920618559357E-3</v>
      </c>
      <c r="GT143">
        <v>0</v>
      </c>
      <c r="GU143">
        <v>2.5670050434526075E-2</v>
      </c>
      <c r="GV143">
        <v>0.17778481350159991</v>
      </c>
      <c r="GW143">
        <v>2.6012512879913949E-2</v>
      </c>
      <c r="GX143">
        <v>9.7363950615895665E-4</v>
      </c>
      <c r="GY143">
        <v>0.14726957647961014</v>
      </c>
      <c r="GZ143">
        <v>0.4785065668105325</v>
      </c>
      <c r="HA143">
        <v>7.0892474131365693E-2</v>
      </c>
      <c r="HB143">
        <v>3.8052168740955794E-2</v>
      </c>
      <c r="HC143">
        <v>3.9209703413459647E-2</v>
      </c>
      <c r="HD143">
        <v>0.32176438809986591</v>
      </c>
      <c r="HE143">
        <v>8.0679100927824959E-2</v>
      </c>
      <c r="HF143">
        <v>0.1106736050563103</v>
      </c>
      <c r="HG143">
        <v>4.9648022199630736E-2</v>
      </c>
      <c r="HH143">
        <v>0.10660694767557027</v>
      </c>
      <c r="HI143">
        <v>1.4419608432702893E-2</v>
      </c>
      <c r="HJ143">
        <v>0</v>
      </c>
      <c r="HK143">
        <v>1.4712016792573833E-3</v>
      </c>
      <c r="HL143">
        <v>4.1251042701419671E-3</v>
      </c>
      <c r="HM143">
        <v>0.21796381333236561</v>
      </c>
      <c r="HN143">
        <v>2.1706171649790957</v>
      </c>
      <c r="HO143">
        <v>0.35633343243860988</v>
      </c>
      <c r="HP143">
        <v>0.10309590810286458</v>
      </c>
      <c r="HQ143">
        <v>0.53793381088540537</v>
      </c>
      <c r="HR143">
        <v>0.93497867069630747</v>
      </c>
      <c r="HS143">
        <v>0.14196410033576484</v>
      </c>
      <c r="HT143">
        <v>4.9700811207530081E-2</v>
      </c>
      <c r="HU143">
        <v>8.9515296066530869E-3</v>
      </c>
      <c r="HV143">
        <v>1.0719943718424097E-2</v>
      </c>
      <c r="HW143">
        <v>0</v>
      </c>
      <c r="HX143">
        <v>0</v>
      </c>
      <c r="HY143">
        <v>0</v>
      </c>
      <c r="HZ143">
        <v>0</v>
      </c>
      <c r="IA143">
        <v>6.7940294780314357E-3</v>
      </c>
      <c r="IB143">
        <v>5.1330075503035026E-2</v>
      </c>
      <c r="IC143">
        <v>1.2571528870266366E-2</v>
      </c>
      <c r="ID143">
        <v>0</v>
      </c>
      <c r="IE143">
        <v>2.9555421494926664E-2</v>
      </c>
      <c r="IF143">
        <v>0.29774836427769152</v>
      </c>
      <c r="IG143">
        <v>5.9086749499896944E-2</v>
      </c>
      <c r="IH143">
        <v>6.9158919822214698E-2</v>
      </c>
      <c r="II143">
        <v>3.3181340318088406E-2</v>
      </c>
      <c r="IJ143">
        <v>6.9782586652308257E-2</v>
      </c>
      <c r="IK143">
        <v>2.5079680624486053E-2</v>
      </c>
      <c r="IL143">
        <v>0</v>
      </c>
      <c r="IM143">
        <v>0</v>
      </c>
      <c r="IN143">
        <v>4.9927406506816647E-3</v>
      </c>
      <c r="IO143">
        <v>0</v>
      </c>
      <c r="IP143">
        <v>0.24200243857799938</v>
      </c>
      <c r="IQ143">
        <v>3.1224599480996082E-2</v>
      </c>
      <c r="IR143">
        <v>0</v>
      </c>
      <c r="IS143">
        <v>2.7555123421599804E-2</v>
      </c>
      <c r="IT143">
        <v>0.13697620237560773</v>
      </c>
      <c r="IU143">
        <v>1.2056946364482646E-2</v>
      </c>
      <c r="IV143">
        <v>1.9634180709006476E-2</v>
      </c>
      <c r="IW143">
        <v>2.2999142211072455E-3</v>
      </c>
      <c r="IX143">
        <v>2.8595462896424118E-3</v>
      </c>
      <c r="IY143">
        <v>3.4613486970081326E-3</v>
      </c>
      <c r="IZ143">
        <v>0</v>
      </c>
      <c r="JA143">
        <v>0</v>
      </c>
      <c r="JB143">
        <v>0</v>
      </c>
      <c r="JC143">
        <v>1.7078117041777357E-3</v>
      </c>
      <c r="JD143">
        <v>1.4705803615137061E-2</v>
      </c>
      <c r="JE143">
        <v>2.3795527961491085E-3</v>
      </c>
      <c r="JF143">
        <v>3.7377239931280785E-6</v>
      </c>
      <c r="JG143">
        <v>3.0741623225574266E-3</v>
      </c>
      <c r="JH143">
        <v>4.610769214067674E-2</v>
      </c>
      <c r="JI143">
        <v>3.1029604193829148E-3</v>
      </c>
      <c r="JJ143">
        <v>0</v>
      </c>
      <c r="JK143">
        <v>0</v>
      </c>
      <c r="JL143">
        <v>2.3522995795267759E-2</v>
      </c>
      <c r="JM143">
        <v>8.226620063365446E-2</v>
      </c>
      <c r="JN143">
        <v>0.32187863973044956</v>
      </c>
      <c r="JO143" s="7">
        <v>0</v>
      </c>
      <c r="JP143">
        <v>0</v>
      </c>
      <c r="JQ143">
        <v>0</v>
      </c>
      <c r="JR143">
        <v>0</v>
      </c>
      <c r="JS143">
        <v>1</v>
      </c>
      <c r="JT143">
        <v>0</v>
      </c>
      <c r="JU143">
        <v>0</v>
      </c>
      <c r="JV143" s="4">
        <v>1</v>
      </c>
    </row>
    <row r="144" spans="1:282" x14ac:dyDescent="0.25">
      <c r="A144" s="10" t="s">
        <v>191</v>
      </c>
      <c r="B144" s="7">
        <v>10</v>
      </c>
      <c r="C144" t="s">
        <v>57</v>
      </c>
      <c r="D144" s="4">
        <v>18</v>
      </c>
      <c r="E144">
        <v>0</v>
      </c>
      <c r="F144">
        <v>0</v>
      </c>
      <c r="G144">
        <v>5.2854576023805624E-2</v>
      </c>
      <c r="H144">
        <v>3.6520481137599301</v>
      </c>
      <c r="I144">
        <v>0</v>
      </c>
      <c r="J144">
        <v>2.6000104560939697E-2</v>
      </c>
      <c r="K144">
        <v>0</v>
      </c>
      <c r="L144">
        <v>1.2914613739950859E-2</v>
      </c>
      <c r="M144">
        <v>0</v>
      </c>
      <c r="N144">
        <v>0</v>
      </c>
      <c r="O144">
        <v>0</v>
      </c>
      <c r="P144">
        <v>0.94646704860702779</v>
      </c>
      <c r="Q144">
        <v>0</v>
      </c>
      <c r="R144">
        <v>2.2186768507645085</v>
      </c>
      <c r="S144">
        <v>0.54288496343624904</v>
      </c>
      <c r="T144">
        <v>0.37383195250389167</v>
      </c>
      <c r="U144">
        <v>0</v>
      </c>
      <c r="V144">
        <v>13.912369153595453</v>
      </c>
      <c r="W144">
        <v>1.1979277085911604</v>
      </c>
      <c r="X144">
        <v>2.2349289092719594E-2</v>
      </c>
      <c r="Y144">
        <v>1.8422904163175217E-2</v>
      </c>
      <c r="Z144">
        <v>0</v>
      </c>
      <c r="AA144">
        <v>0</v>
      </c>
      <c r="AB144">
        <v>0</v>
      </c>
      <c r="AC144">
        <v>9.3810483819043358E-3</v>
      </c>
      <c r="AD144">
        <v>2.4445007448406</v>
      </c>
      <c r="AE144">
        <v>0.11633750836733942</v>
      </c>
      <c r="AF144">
        <v>1.9591990810835538</v>
      </c>
      <c r="AG144">
        <v>5.4008139249288316E-2</v>
      </c>
      <c r="AH144">
        <v>0</v>
      </c>
      <c r="AI144">
        <v>0.53805180982122147</v>
      </c>
      <c r="AJ144">
        <v>0.58553410436959819</v>
      </c>
      <c r="AK144">
        <v>3.1744287038861195E-2</v>
      </c>
      <c r="AL144">
        <v>5.1529413665924895E-2</v>
      </c>
      <c r="AM144">
        <v>0.33887482025841392</v>
      </c>
      <c r="AN144">
        <v>100</v>
      </c>
      <c r="AO144">
        <v>1.0841389521907165</v>
      </c>
      <c r="AP144">
        <v>0.51803220645770021</v>
      </c>
      <c r="AQ144">
        <v>0.18533880688522034</v>
      </c>
      <c r="AR144">
        <v>5.7201459376996855</v>
      </c>
      <c r="AS144">
        <v>0.43552941077040686</v>
      </c>
      <c r="AT144">
        <v>1.8071105133038825</v>
      </c>
      <c r="AU144">
        <v>0.68716207231458237</v>
      </c>
      <c r="AV144">
        <v>1.8740195596983336</v>
      </c>
      <c r="AW144">
        <v>0.15429940425388652</v>
      </c>
      <c r="AX144">
        <v>1.5476408347590205</v>
      </c>
      <c r="AY144">
        <v>7.1474269117771938E-2</v>
      </c>
      <c r="AZ144">
        <v>9.7003663241193194E-2</v>
      </c>
      <c r="BA144">
        <v>0</v>
      </c>
      <c r="BB144">
        <v>0</v>
      </c>
      <c r="BC144">
        <v>0.10275115419309468</v>
      </c>
      <c r="BD144">
        <v>0</v>
      </c>
      <c r="BE144">
        <v>0.25577343540705577</v>
      </c>
      <c r="BF144">
        <v>4.2545095549739154</v>
      </c>
      <c r="BG144">
        <v>0.29234583984476686</v>
      </c>
      <c r="BH144">
        <v>0.8912065977359972</v>
      </c>
      <c r="BI144">
        <v>0.45613199234542789</v>
      </c>
      <c r="BJ144">
        <v>0.30440032583917198</v>
      </c>
      <c r="BK144">
        <v>0.25195947088904841</v>
      </c>
      <c r="BL144">
        <v>2.3797844224760212</v>
      </c>
      <c r="BM144">
        <v>0</v>
      </c>
      <c r="BN144">
        <v>0</v>
      </c>
      <c r="BO144">
        <v>0.63997853606591582</v>
      </c>
      <c r="BP144">
        <v>11.072132633365745</v>
      </c>
      <c r="BQ144">
        <v>2.0143380638815591</v>
      </c>
      <c r="BR144">
        <v>12.710161374951372</v>
      </c>
      <c r="BS144">
        <v>1.4359467519062092</v>
      </c>
      <c r="BT144">
        <v>4.25455366786466</v>
      </c>
      <c r="BU144">
        <v>0.26673539140136393</v>
      </c>
      <c r="BV144">
        <v>0.13075921920416234</v>
      </c>
      <c r="BW144">
        <v>0.14898381926902826</v>
      </c>
      <c r="BX144">
        <v>0.96266326868396457</v>
      </c>
      <c r="BY144">
        <v>0.17387337913732642</v>
      </c>
      <c r="BZ144">
        <v>1.1629552400827561</v>
      </c>
      <c r="CA144">
        <v>0</v>
      </c>
      <c r="CB144">
        <v>0.33886918134820965</v>
      </c>
      <c r="CC144">
        <v>0.20607752746468166</v>
      </c>
      <c r="CD144">
        <v>0.45189404405724343</v>
      </c>
      <c r="CE144">
        <v>0.17093569023268698</v>
      </c>
      <c r="CF144">
        <v>0.57154899421340655</v>
      </c>
      <c r="CG144">
        <v>2.89374673299917</v>
      </c>
      <c r="CH144">
        <v>21.416955758332112</v>
      </c>
      <c r="CI144">
        <v>1.2774356468011334</v>
      </c>
      <c r="CJ144">
        <v>0.19444736866535772</v>
      </c>
      <c r="CK144">
        <v>3.2533121290208737E-2</v>
      </c>
      <c r="CL144">
        <v>9.862346351981606E-2</v>
      </c>
      <c r="CM144">
        <v>0.18052859247350064</v>
      </c>
      <c r="CN144">
        <v>1.2925427231309752</v>
      </c>
      <c r="CO144">
        <v>0.17103651928632058</v>
      </c>
      <c r="CP144">
        <v>0.67570807608332306</v>
      </c>
      <c r="CQ144">
        <v>0</v>
      </c>
      <c r="CR144">
        <v>0.36824932549427836</v>
      </c>
      <c r="CS144">
        <v>1.6036329945683579E-2</v>
      </c>
      <c r="CT144">
        <v>0.12117215300197175</v>
      </c>
      <c r="CU144">
        <v>0.16849981725896743</v>
      </c>
      <c r="CV144">
        <v>0.33099835426503782</v>
      </c>
      <c r="CW144">
        <v>7.003885251432701E-2</v>
      </c>
      <c r="CX144">
        <v>0.15696670635959731</v>
      </c>
      <c r="CY144">
        <v>0.76691701213671226</v>
      </c>
      <c r="CZ144">
        <v>4.7793189220347845</v>
      </c>
      <c r="DA144">
        <v>0.49858786383691617</v>
      </c>
      <c r="DB144">
        <v>1.0252272109774223</v>
      </c>
      <c r="DC144">
        <v>0.1286748364271893</v>
      </c>
      <c r="DD144">
        <v>0.23436354144321458</v>
      </c>
      <c r="DE144">
        <v>0.44121701899029186</v>
      </c>
      <c r="DF144">
        <v>2.2991193604208586</v>
      </c>
      <c r="DG144">
        <v>0.24617512398214325</v>
      </c>
      <c r="DH144">
        <v>0.21873674070040261</v>
      </c>
      <c r="DI144">
        <v>0.24834734414195445</v>
      </c>
      <c r="DJ144">
        <v>0.80887260592563004</v>
      </c>
      <c r="DK144">
        <v>0.10317132220430257</v>
      </c>
      <c r="DL144">
        <v>0.72768486483571115</v>
      </c>
      <c r="DM144">
        <v>0.34603318460465599</v>
      </c>
      <c r="DN144">
        <v>1.0576978867634719</v>
      </c>
      <c r="DO144">
        <v>0.26506597815080268</v>
      </c>
      <c r="DP144">
        <v>0.71876203626262947</v>
      </c>
      <c r="DQ144">
        <v>0.2004784033517808</v>
      </c>
      <c r="DR144">
        <v>0.61381020285077326</v>
      </c>
      <c r="DS144">
        <v>0</v>
      </c>
      <c r="DT144">
        <v>0</v>
      </c>
      <c r="DU144">
        <v>0</v>
      </c>
      <c r="DV144">
        <v>5.6043053215642409E-2</v>
      </c>
      <c r="DW144">
        <v>0.25844837274245674</v>
      </c>
      <c r="DX144">
        <v>1.1817118330995524</v>
      </c>
      <c r="DY144">
        <v>0.14248674311434309</v>
      </c>
      <c r="DZ144">
        <v>0.25537484107730507</v>
      </c>
      <c r="EA144">
        <v>0.20473304533358208</v>
      </c>
      <c r="EB144">
        <v>1.2845929916351155</v>
      </c>
      <c r="EC144">
        <v>1.9240911546839774</v>
      </c>
      <c r="ED144">
        <v>1.4533329054243584</v>
      </c>
      <c r="EE144">
        <v>0.25878271415129073</v>
      </c>
      <c r="EF144">
        <v>0.31609024208825348</v>
      </c>
      <c r="EG144">
        <v>0.47729666476684129</v>
      </c>
      <c r="EH144">
        <v>1.7413843863734446</v>
      </c>
      <c r="EI144">
        <v>8.4450220561986464E-2</v>
      </c>
      <c r="EJ144">
        <v>0</v>
      </c>
      <c r="EK144">
        <v>0</v>
      </c>
      <c r="EL144">
        <v>0.18640206066442011</v>
      </c>
      <c r="EM144">
        <v>0</v>
      </c>
      <c r="EN144">
        <v>1.2899014011578017E-2</v>
      </c>
      <c r="EO144">
        <v>3.9719541852289042E-2</v>
      </c>
      <c r="EP144">
        <v>0.15020775738966891</v>
      </c>
      <c r="EQ144">
        <v>0.17237722164267905</v>
      </c>
      <c r="ER144">
        <v>0.82702696034088097</v>
      </c>
      <c r="ES144">
        <v>0.370042229529498</v>
      </c>
      <c r="ET144">
        <v>0.93055976484264735</v>
      </c>
      <c r="EU144">
        <v>0.52609525668895385</v>
      </c>
      <c r="EV144">
        <v>1.275932087828664</v>
      </c>
      <c r="EW144">
        <v>0.13419256031993085</v>
      </c>
      <c r="EX144">
        <v>4.2528371977116321E-2</v>
      </c>
      <c r="EY144">
        <v>6.3031922300390467E-2</v>
      </c>
      <c r="EZ144">
        <v>0.21861207014310494</v>
      </c>
      <c r="FA144">
        <v>3.3519437832771531E-2</v>
      </c>
      <c r="FB144">
        <v>6.0103500196412064E-2</v>
      </c>
      <c r="FC144">
        <v>1.8544397799077805E-2</v>
      </c>
      <c r="FD144">
        <v>3.0891392612621766E-2</v>
      </c>
      <c r="FE144">
        <v>0.1074179128154208</v>
      </c>
      <c r="FF144">
        <v>0.23743849303342238</v>
      </c>
      <c r="FG144">
        <v>7.8305208046583419E-2</v>
      </c>
      <c r="FH144">
        <v>0.16001852331729652</v>
      </c>
      <c r="FI144">
        <v>0.16866079209491025</v>
      </c>
      <c r="FJ144">
        <v>0.78278385156487962</v>
      </c>
      <c r="FK144">
        <v>0.10025536799442339</v>
      </c>
      <c r="FL144">
        <v>2.6102086296002233E-2</v>
      </c>
      <c r="FM144">
        <v>0.64205762698538715</v>
      </c>
      <c r="FN144">
        <v>1.6637752072058096</v>
      </c>
      <c r="FO144">
        <v>0.23596524140335459</v>
      </c>
      <c r="FP144">
        <v>6.0361510046592903E-2</v>
      </c>
      <c r="FQ144">
        <v>0.13449950247498349</v>
      </c>
      <c r="FR144">
        <v>4.0688186091354113E-2</v>
      </c>
      <c r="FS144">
        <v>7.9008315388163691E-2</v>
      </c>
      <c r="FT144">
        <v>0.44307695830725796</v>
      </c>
      <c r="FU144">
        <v>5.4681480292605118E-2</v>
      </c>
      <c r="FV144">
        <v>0.31317074015595386</v>
      </c>
      <c r="FW144">
        <v>1.1847675131118867</v>
      </c>
      <c r="FX144">
        <v>1.2903322126129333</v>
      </c>
      <c r="FY144">
        <v>0.19176315382997947</v>
      </c>
      <c r="FZ144">
        <v>8.7555946026923986E-2</v>
      </c>
      <c r="GA144">
        <v>1.7941632091487251E-2</v>
      </c>
      <c r="GB144">
        <v>7.4495708891855486E-2</v>
      </c>
      <c r="GC144">
        <v>1.3986455414091025E-2</v>
      </c>
      <c r="GD144">
        <v>1.3067631858353137E-2</v>
      </c>
      <c r="GE144">
        <v>3.7089728192146849E-2</v>
      </c>
      <c r="GF144">
        <v>8.8851547265136818E-2</v>
      </c>
      <c r="GG144">
        <v>0.12469429189045099</v>
      </c>
      <c r="GH144">
        <v>2.4223664803252824E-2</v>
      </c>
      <c r="GI144">
        <v>1.0980844559045992E-2</v>
      </c>
      <c r="GJ144">
        <v>2.3563407725932822E-2</v>
      </c>
      <c r="GK144">
        <v>0.24669405803219938</v>
      </c>
      <c r="GL144">
        <v>1.9190461897762756</v>
      </c>
      <c r="GM144">
        <v>0.27355101180435132</v>
      </c>
      <c r="GN144">
        <v>6.9739156719975409E-2</v>
      </c>
      <c r="GO144">
        <v>0.2013678520103713</v>
      </c>
      <c r="GP144">
        <v>0.25799055409473104</v>
      </c>
      <c r="GQ144">
        <v>4.0680901958306266E-2</v>
      </c>
      <c r="GR144">
        <v>1.5684643755536045E-2</v>
      </c>
      <c r="GS144">
        <v>1.3328997809362692E-2</v>
      </c>
      <c r="GT144">
        <v>5.7949431744592121E-3</v>
      </c>
      <c r="GU144">
        <v>2.1987786828772869E-2</v>
      </c>
      <c r="GV144">
        <v>0.12979028216454497</v>
      </c>
      <c r="GW144">
        <v>2.2750252730364726E-2</v>
      </c>
      <c r="GX144">
        <v>9.8132737994609826E-3</v>
      </c>
      <c r="GY144">
        <v>0.20965716862217282</v>
      </c>
      <c r="GZ144">
        <v>0.66915244202728996</v>
      </c>
      <c r="HA144">
        <v>9.8764477692098104E-2</v>
      </c>
      <c r="HB144">
        <v>6.5019628565106541E-2</v>
      </c>
      <c r="HC144">
        <v>3.788064639848078E-2</v>
      </c>
      <c r="HD144">
        <v>0.2629274606876375</v>
      </c>
      <c r="HE144">
        <v>5.4038128984497225E-2</v>
      </c>
      <c r="HF144">
        <v>8.3689981389504009E-2</v>
      </c>
      <c r="HG144">
        <v>4.6378814865480227E-2</v>
      </c>
      <c r="HH144">
        <v>9.7914100245877086E-2</v>
      </c>
      <c r="HI144">
        <v>1.3823964436912778E-2</v>
      </c>
      <c r="HJ144">
        <v>1.1089642900621917E-4</v>
      </c>
      <c r="HK144">
        <v>8.010566360986026E-3</v>
      </c>
      <c r="HL144">
        <v>8.4440920385577978E-3</v>
      </c>
      <c r="HM144">
        <v>0.18553017413918385</v>
      </c>
      <c r="HN144">
        <v>1.9384618443956638</v>
      </c>
      <c r="HO144">
        <v>0.30495932195069236</v>
      </c>
      <c r="HP144">
        <v>0.1414385195082459</v>
      </c>
      <c r="HQ144">
        <v>0.81252968323262964</v>
      </c>
      <c r="HR144">
        <v>1.3882715953305254</v>
      </c>
      <c r="HS144">
        <v>0.21388829166896481</v>
      </c>
      <c r="HT144">
        <v>8.1882394811308559E-2</v>
      </c>
      <c r="HU144">
        <v>1.0698556917918774E-2</v>
      </c>
      <c r="HV144">
        <v>7.5100902908763452E-3</v>
      </c>
      <c r="HW144">
        <v>0</v>
      </c>
      <c r="HX144">
        <v>0</v>
      </c>
      <c r="HY144">
        <v>0</v>
      </c>
      <c r="HZ144">
        <v>6.6417886010153573E-3</v>
      </c>
      <c r="IA144">
        <v>2.579492980491874E-3</v>
      </c>
      <c r="IB144">
        <v>3.6768433476379994E-2</v>
      </c>
      <c r="IC144">
        <v>1.030225762652141E-2</v>
      </c>
      <c r="ID144">
        <v>3.4777369515737486E-3</v>
      </c>
      <c r="IE144">
        <v>2.1847407513918442E-2</v>
      </c>
      <c r="IF144">
        <v>0.26949646858873888</v>
      </c>
      <c r="IG144">
        <v>5.5699606856989915E-2</v>
      </c>
      <c r="IH144">
        <v>5.4128648749651301E-2</v>
      </c>
      <c r="II144">
        <v>3.1941873702869765E-2</v>
      </c>
      <c r="IJ144">
        <v>6.7654323499809002E-2</v>
      </c>
      <c r="IK144">
        <v>2.3816008775418979E-2</v>
      </c>
      <c r="IL144">
        <v>2.8140076281105682E-3</v>
      </c>
      <c r="IM144">
        <v>0</v>
      </c>
      <c r="IN144">
        <v>6.5140317371491256E-3</v>
      </c>
      <c r="IO144">
        <v>7.892898803266565E-3</v>
      </c>
      <c r="IP144">
        <v>0.23463895182346864</v>
      </c>
      <c r="IQ144">
        <v>3.9954389297879589E-2</v>
      </c>
      <c r="IR144">
        <v>6.7609393274586406E-3</v>
      </c>
      <c r="IS144">
        <v>4.0323145578400756E-2</v>
      </c>
      <c r="IT144">
        <v>0.18817119938948615</v>
      </c>
      <c r="IU144">
        <v>2.6065858543700946E-2</v>
      </c>
      <c r="IV144">
        <v>4.0501493064916481E-4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9.8746207216427183E-5</v>
      </c>
      <c r="JC144">
        <v>2.07822038951793E-3</v>
      </c>
      <c r="JD144">
        <v>1.4543247675212903E-2</v>
      </c>
      <c r="JE144">
        <v>1.006386650541974E-3</v>
      </c>
      <c r="JF144">
        <v>0</v>
      </c>
      <c r="JG144">
        <v>6.2119416977040546E-3</v>
      </c>
      <c r="JH144">
        <v>4.7695933753795827E-2</v>
      </c>
      <c r="JI144">
        <v>2.2264216880604851E-4</v>
      </c>
      <c r="JJ144">
        <v>0</v>
      </c>
      <c r="JK144">
        <v>3.8419808223614975E-3</v>
      </c>
      <c r="JL144">
        <v>1.8626063475071879E-2</v>
      </c>
      <c r="JM144">
        <v>5.6401270868283664E-2</v>
      </c>
      <c r="JN144">
        <v>0.27210049860418645</v>
      </c>
      <c r="JO144" s="7">
        <v>0</v>
      </c>
      <c r="JP144">
        <v>0</v>
      </c>
      <c r="JQ144">
        <v>0</v>
      </c>
      <c r="JR144">
        <v>0</v>
      </c>
      <c r="JS144">
        <v>1</v>
      </c>
      <c r="JT144">
        <v>0</v>
      </c>
      <c r="JU144">
        <v>0</v>
      </c>
      <c r="JV144" s="4">
        <v>1</v>
      </c>
    </row>
    <row r="145" spans="1:282" x14ac:dyDescent="0.25">
      <c r="A145" s="10" t="s">
        <v>192</v>
      </c>
      <c r="B145" s="7">
        <v>10</v>
      </c>
      <c r="C145" t="s">
        <v>57</v>
      </c>
      <c r="D145" s="4">
        <v>18</v>
      </c>
      <c r="E145">
        <v>0</v>
      </c>
      <c r="F145">
        <v>0</v>
      </c>
      <c r="G145">
        <v>5.1563709968142142E-2</v>
      </c>
      <c r="H145">
        <v>3.4688889666558227</v>
      </c>
      <c r="I145">
        <v>0</v>
      </c>
      <c r="J145">
        <v>2.6900460824936544E-2</v>
      </c>
      <c r="K145">
        <v>0</v>
      </c>
      <c r="L145">
        <v>2.0193521306761757E-2</v>
      </c>
      <c r="M145">
        <v>0</v>
      </c>
      <c r="N145">
        <v>0</v>
      </c>
      <c r="O145">
        <v>0</v>
      </c>
      <c r="P145">
        <v>1.0583918432368864</v>
      </c>
      <c r="Q145">
        <v>0</v>
      </c>
      <c r="R145">
        <v>1.9373649435419529</v>
      </c>
      <c r="S145">
        <v>0.45537224960109113</v>
      </c>
      <c r="T145">
        <v>0.71291982929249742</v>
      </c>
      <c r="U145">
        <v>0</v>
      </c>
      <c r="V145">
        <v>14.59014868563662</v>
      </c>
      <c r="W145">
        <v>1.3669070539218955</v>
      </c>
      <c r="X145">
        <v>2.503293846467446E-2</v>
      </c>
      <c r="Y145">
        <v>1.7307662307229941E-2</v>
      </c>
      <c r="Z145">
        <v>0</v>
      </c>
      <c r="AA145">
        <v>0</v>
      </c>
      <c r="AB145">
        <v>0</v>
      </c>
      <c r="AC145">
        <v>0</v>
      </c>
      <c r="AD145">
        <v>2.3602292463539483</v>
      </c>
      <c r="AE145">
        <v>0.12735755141506314</v>
      </c>
      <c r="AF145">
        <v>1.9108215723197162</v>
      </c>
      <c r="AG145">
        <v>5.0553168559106396E-2</v>
      </c>
      <c r="AH145">
        <v>0</v>
      </c>
      <c r="AI145">
        <v>0.55257630560374904</v>
      </c>
      <c r="AJ145">
        <v>0.50209635325738511</v>
      </c>
      <c r="AK145">
        <v>6.4850140206170748E-2</v>
      </c>
      <c r="AL145">
        <v>2.2512075847479163E-2</v>
      </c>
      <c r="AM145">
        <v>0.45598424004867683</v>
      </c>
      <c r="AN145">
        <v>100</v>
      </c>
      <c r="AO145">
        <v>1.0835326263223273</v>
      </c>
      <c r="AP145">
        <v>0.54213461499031768</v>
      </c>
      <c r="AQ145">
        <v>0.17332808772807595</v>
      </c>
      <c r="AR145">
        <v>5.9097936396327242</v>
      </c>
      <c r="AS145">
        <v>0.42853618702737095</v>
      </c>
      <c r="AT145">
        <v>1.8390697996904193</v>
      </c>
      <c r="AU145">
        <v>0.7612644824985314</v>
      </c>
      <c r="AV145">
        <v>1.8082398058066416</v>
      </c>
      <c r="AW145">
        <v>0.17884609996095699</v>
      </c>
      <c r="AX145">
        <v>1.6178570414795417</v>
      </c>
      <c r="AY145">
        <v>0.10889411449173436</v>
      </c>
      <c r="AZ145">
        <v>8.1596203574401435E-2</v>
      </c>
      <c r="BA145">
        <v>0</v>
      </c>
      <c r="BB145">
        <v>0</v>
      </c>
      <c r="BC145">
        <v>0.14174880315192231</v>
      </c>
      <c r="BD145">
        <v>0</v>
      </c>
      <c r="BE145">
        <v>0.24467190031299441</v>
      </c>
      <c r="BF145">
        <v>4.1114449675357454</v>
      </c>
      <c r="BG145">
        <v>0.29535625896508139</v>
      </c>
      <c r="BH145">
        <v>0.85950773433248917</v>
      </c>
      <c r="BI145">
        <v>0.45666708532777134</v>
      </c>
      <c r="BJ145">
        <v>0.31394560001832589</v>
      </c>
      <c r="BK145">
        <v>0.23018677856203637</v>
      </c>
      <c r="BL145">
        <v>2.2681913610858735</v>
      </c>
      <c r="BM145">
        <v>0</v>
      </c>
      <c r="BN145">
        <v>0</v>
      </c>
      <c r="BO145">
        <v>0.54712132345378595</v>
      </c>
      <c r="BP145">
        <v>11.77620078241282</v>
      </c>
      <c r="BQ145">
        <v>2.034961586669501</v>
      </c>
      <c r="BR145">
        <v>14.633990681161075</v>
      </c>
      <c r="BS145">
        <v>1.5651379681016173</v>
      </c>
      <c r="BT145">
        <v>4.5268736883394496</v>
      </c>
      <c r="BU145">
        <v>0.28613849589337664</v>
      </c>
      <c r="BV145">
        <v>0.13616552102143151</v>
      </c>
      <c r="BW145">
        <v>9.659439004199237E-2</v>
      </c>
      <c r="BX145">
        <v>0.88381587764420433</v>
      </c>
      <c r="BY145">
        <v>0.19489517885919841</v>
      </c>
      <c r="BZ145">
        <v>1.1983476568688287</v>
      </c>
      <c r="CA145">
        <v>0</v>
      </c>
      <c r="CB145">
        <v>0</v>
      </c>
      <c r="CC145">
        <v>0.16556065577995349</v>
      </c>
      <c r="CD145">
        <v>0.44812855490893111</v>
      </c>
      <c r="CE145">
        <v>0.18399221375195024</v>
      </c>
      <c r="CF145">
        <v>0.59405136827745231</v>
      </c>
      <c r="CG145">
        <v>2.679438188072532</v>
      </c>
      <c r="CH145">
        <v>22.634637395169108</v>
      </c>
      <c r="CI145">
        <v>1.4101043114363296</v>
      </c>
      <c r="CJ145">
        <v>0.23344217072094561</v>
      </c>
      <c r="CK145">
        <v>3.4208185247625159E-2</v>
      </c>
      <c r="CL145">
        <v>0.11598899009546478</v>
      </c>
      <c r="CM145">
        <v>0.16794120718749647</v>
      </c>
      <c r="CN145">
        <v>1.3249634471040532</v>
      </c>
      <c r="CO145">
        <v>0.18492394524480724</v>
      </c>
      <c r="CP145">
        <v>0.70304545113407457</v>
      </c>
      <c r="CQ145">
        <v>0</v>
      </c>
      <c r="CR145">
        <v>0.33402659673339047</v>
      </c>
      <c r="CS145">
        <v>9.6305044164673084E-3</v>
      </c>
      <c r="CT145">
        <v>0.13241326529740002</v>
      </c>
      <c r="CU145">
        <v>0.18560907898818607</v>
      </c>
      <c r="CV145">
        <v>0.33376717342586176</v>
      </c>
      <c r="CW145">
        <v>8.1473885666402832E-2</v>
      </c>
      <c r="CX145">
        <v>0.16055025823196659</v>
      </c>
      <c r="CY145">
        <v>0.69851861674836568</v>
      </c>
      <c r="CZ145">
        <v>4.56926471391884</v>
      </c>
      <c r="DA145">
        <v>0.48237844961424364</v>
      </c>
      <c r="DB145">
        <v>1.1037622003960179</v>
      </c>
      <c r="DC145">
        <v>0.13904041444501927</v>
      </c>
      <c r="DD145">
        <v>0.25632384074513936</v>
      </c>
      <c r="DE145">
        <v>0.39588957201480202</v>
      </c>
      <c r="DF145">
        <v>2.3549379248076625</v>
      </c>
      <c r="DG145">
        <v>0.28325876976661252</v>
      </c>
      <c r="DH145">
        <v>0.24648700038699173</v>
      </c>
      <c r="DI145">
        <v>0.25811507544488194</v>
      </c>
      <c r="DJ145">
        <v>0.83539431764489835</v>
      </c>
      <c r="DK145">
        <v>3.3696895201521318E-2</v>
      </c>
      <c r="DL145">
        <v>3.1940348813026799E-2</v>
      </c>
      <c r="DM145">
        <v>0.3591497994715584</v>
      </c>
      <c r="DN145">
        <v>1.1759348113451289</v>
      </c>
      <c r="DO145">
        <v>0.27390248050450211</v>
      </c>
      <c r="DP145">
        <v>0.72810988605107851</v>
      </c>
      <c r="DQ145">
        <v>0.20379002566036206</v>
      </c>
      <c r="DR145">
        <v>0.65549749211243791</v>
      </c>
      <c r="DS145">
        <v>0</v>
      </c>
      <c r="DT145">
        <v>0</v>
      </c>
      <c r="DU145">
        <v>0</v>
      </c>
      <c r="DV145">
        <v>3.1863644420898049E-2</v>
      </c>
      <c r="DW145">
        <v>0.23793415225812389</v>
      </c>
      <c r="DX145">
        <v>1.2152920775052363</v>
      </c>
      <c r="DY145">
        <v>0.14027269882449026</v>
      </c>
      <c r="DZ145">
        <v>0.25831731641271194</v>
      </c>
      <c r="EA145">
        <v>0.18520678673042282</v>
      </c>
      <c r="EB145">
        <v>1.239362346784219</v>
      </c>
      <c r="EC145">
        <v>2.0995509775166084</v>
      </c>
      <c r="ED145">
        <v>1.7698766840569513</v>
      </c>
      <c r="EE145">
        <v>0.28747726436208909</v>
      </c>
      <c r="EF145">
        <v>0.35119616343302251</v>
      </c>
      <c r="EG145">
        <v>0.43816595731981828</v>
      </c>
      <c r="EH145">
        <v>1.9426715938554162</v>
      </c>
      <c r="EI145">
        <v>7.2758279696691644E-2</v>
      </c>
      <c r="EJ145">
        <v>0</v>
      </c>
      <c r="EK145">
        <v>0</v>
      </c>
      <c r="EL145">
        <v>0.17756447740814604</v>
      </c>
      <c r="EM145">
        <v>0</v>
      </c>
      <c r="EN145">
        <v>0</v>
      </c>
      <c r="EO145">
        <v>1.7536920611189562E-2</v>
      </c>
      <c r="EP145">
        <v>0.15985046882998433</v>
      </c>
      <c r="EQ145">
        <v>0.15897293255129016</v>
      </c>
      <c r="ER145">
        <v>0.84989270393125149</v>
      </c>
      <c r="ES145">
        <v>0.35441591097433911</v>
      </c>
      <c r="ET145">
        <v>0.94760281771990929</v>
      </c>
      <c r="EU145">
        <v>0.53925400470813933</v>
      </c>
      <c r="EV145">
        <v>1.4048284943627558</v>
      </c>
      <c r="EW145">
        <v>0.15645290294071759</v>
      </c>
      <c r="EX145">
        <v>6.396517417958579E-2</v>
      </c>
      <c r="EY145">
        <v>6.9173505427572113E-2</v>
      </c>
      <c r="EZ145">
        <v>0.24101421142453675</v>
      </c>
      <c r="FA145">
        <v>3.4400275596489553E-2</v>
      </c>
      <c r="FB145">
        <v>6.7361833213711614E-2</v>
      </c>
      <c r="FC145">
        <v>1.9217753334715617E-2</v>
      </c>
      <c r="FD145">
        <v>3.9209840193403137E-2</v>
      </c>
      <c r="FE145">
        <v>0.12335440618147239</v>
      </c>
      <c r="FF145">
        <v>0.30926600563532564</v>
      </c>
      <c r="FG145">
        <v>8.891037388387453E-2</v>
      </c>
      <c r="FH145">
        <v>0.18526123535277722</v>
      </c>
      <c r="FI145">
        <v>0.14911703474457644</v>
      </c>
      <c r="FJ145">
        <v>0.79609915275975129</v>
      </c>
      <c r="FK145">
        <v>9.2918177643811301E-2</v>
      </c>
      <c r="FL145">
        <v>3.3805988108674224E-2</v>
      </c>
      <c r="FM145">
        <v>0.59365254522068323</v>
      </c>
      <c r="FN145">
        <v>1.7703853148488233</v>
      </c>
      <c r="FO145">
        <v>0.26273200877530867</v>
      </c>
      <c r="FP145">
        <v>6.3326633603180874E-2</v>
      </c>
      <c r="FQ145">
        <v>0.15916665141580735</v>
      </c>
      <c r="FR145">
        <v>3.8706861617664158E-2</v>
      </c>
      <c r="FS145">
        <v>8.9576646227914794E-2</v>
      </c>
      <c r="FT145">
        <v>0.48609456218421282</v>
      </c>
      <c r="FU145">
        <v>6.8916880689741208E-2</v>
      </c>
      <c r="FV145">
        <v>0.33830960031372137</v>
      </c>
      <c r="FW145">
        <v>1.423226843357033</v>
      </c>
      <c r="FX145">
        <v>1.5784146730020041</v>
      </c>
      <c r="FY145">
        <v>0.23564821275094375</v>
      </c>
      <c r="FZ145">
        <v>9.8320488541859971E-2</v>
      </c>
      <c r="GA145">
        <v>1.2474041022531916E-2</v>
      </c>
      <c r="GB145">
        <v>8.2059309115902757E-2</v>
      </c>
      <c r="GC145">
        <v>1.3268143825714651E-2</v>
      </c>
      <c r="GD145">
        <v>1.0946882487752213E-2</v>
      </c>
      <c r="GE145">
        <v>3.9550467545377492E-2</v>
      </c>
      <c r="GF145">
        <v>9.2959568264558701E-2</v>
      </c>
      <c r="GG145">
        <v>0.14621796122569725</v>
      </c>
      <c r="GH145">
        <v>1.9269233207574267E-2</v>
      </c>
      <c r="GI145">
        <v>1.405284341464662E-2</v>
      </c>
      <c r="GJ145">
        <v>2.630567693478161E-2</v>
      </c>
      <c r="GK145">
        <v>0.21767389846496388</v>
      </c>
      <c r="GL145">
        <v>2.0769723806569176</v>
      </c>
      <c r="GM145">
        <v>0.29998846077267721</v>
      </c>
      <c r="GN145">
        <v>8.235392530821678E-2</v>
      </c>
      <c r="GO145">
        <v>0.25928158780878968</v>
      </c>
      <c r="GP145">
        <v>0.30723341207099664</v>
      </c>
      <c r="GQ145">
        <v>6.4161481215760055E-2</v>
      </c>
      <c r="GR145">
        <v>1.4025218916368447E-2</v>
      </c>
      <c r="GS145">
        <v>3.7088084415408842E-3</v>
      </c>
      <c r="GT145">
        <v>1.3053881927900529E-2</v>
      </c>
      <c r="GU145">
        <v>2.8778731648456648E-2</v>
      </c>
      <c r="GV145">
        <v>0.13437464731172696</v>
      </c>
      <c r="GW145">
        <v>2.6159895407270817E-2</v>
      </c>
      <c r="GX145">
        <v>1.6675695016731419E-2</v>
      </c>
      <c r="GY145">
        <v>0.22823636930950109</v>
      </c>
      <c r="GZ145">
        <v>0.83328550312446614</v>
      </c>
      <c r="HA145">
        <v>0.11029453938939009</v>
      </c>
      <c r="HB145">
        <v>6.4617416948010847E-2</v>
      </c>
      <c r="HC145">
        <v>2.9498073618837651E-2</v>
      </c>
      <c r="HD145">
        <v>0.28850962368356775</v>
      </c>
      <c r="HE145">
        <v>6.4679740040923528E-2</v>
      </c>
      <c r="HF145">
        <v>9.9999149500109463E-2</v>
      </c>
      <c r="HG145">
        <v>4.4916010955375382E-2</v>
      </c>
      <c r="HH145">
        <v>0.10694784161027754</v>
      </c>
      <c r="HI145">
        <v>1.6121471894372109E-2</v>
      </c>
      <c r="HJ145">
        <v>0</v>
      </c>
      <c r="HK145">
        <v>8.2767360704963724E-3</v>
      </c>
      <c r="HL145">
        <v>1.1042672743311146E-3</v>
      </c>
      <c r="HM145">
        <v>0.16420157833629828</v>
      </c>
      <c r="HN145">
        <v>2.0678849523737171</v>
      </c>
      <c r="HO145">
        <v>0.34920447566667467</v>
      </c>
      <c r="HP145">
        <v>0.13762580782839307</v>
      </c>
      <c r="HQ145">
        <v>0.87883512704769151</v>
      </c>
      <c r="HR145">
        <v>1.6355666148497372</v>
      </c>
      <c r="HS145">
        <v>0.26387533164160065</v>
      </c>
      <c r="HT145">
        <v>0.10544339204525228</v>
      </c>
      <c r="HU145">
        <v>9.0558125663917858E-3</v>
      </c>
      <c r="HV145">
        <v>1.4477029628819566E-2</v>
      </c>
      <c r="HW145">
        <v>3.7070145890968579E-3</v>
      </c>
      <c r="HX145">
        <v>0</v>
      </c>
      <c r="HY145">
        <v>0</v>
      </c>
      <c r="HZ145">
        <v>3.2901049063810382E-3</v>
      </c>
      <c r="IA145">
        <v>2.8330733508984659E-3</v>
      </c>
      <c r="IB145">
        <v>3.3396787573405008E-2</v>
      </c>
      <c r="IC145">
        <v>1.2327497110609509E-2</v>
      </c>
      <c r="ID145">
        <v>2.1278687266515104E-3</v>
      </c>
      <c r="IE145">
        <v>2.1907590812758816E-2</v>
      </c>
      <c r="IF145">
        <v>0.28164570726594357</v>
      </c>
      <c r="IG145">
        <v>5.6463150196579943E-2</v>
      </c>
      <c r="IH145">
        <v>7.2332991621749346E-2</v>
      </c>
      <c r="II145">
        <v>4.0683977222903955E-2</v>
      </c>
      <c r="IJ145">
        <v>9.6482015703388296E-2</v>
      </c>
      <c r="IK145">
        <v>2.3681745414367648E-2</v>
      </c>
      <c r="IL145">
        <v>0</v>
      </c>
      <c r="IM145">
        <v>8.1183828994722395E-4</v>
      </c>
      <c r="IN145">
        <v>4.7728443905655053E-3</v>
      </c>
      <c r="IO145">
        <v>6.6544552792241439E-3</v>
      </c>
      <c r="IP145">
        <v>0.26556386318649711</v>
      </c>
      <c r="IQ145">
        <v>4.7249300061069692E-2</v>
      </c>
      <c r="IR145">
        <v>0</v>
      </c>
      <c r="IS145">
        <v>3.5655012817092629E-2</v>
      </c>
      <c r="IT145">
        <v>0.21849766899841996</v>
      </c>
      <c r="IU145">
        <v>2.8625991729754423E-2</v>
      </c>
      <c r="IV145">
        <v>8.2175570753335887E-3</v>
      </c>
      <c r="IW145">
        <v>5.4412147732919563E-3</v>
      </c>
      <c r="IX145">
        <v>8.8044186198505212E-3</v>
      </c>
      <c r="IY145">
        <v>5.2621280443287401E-4</v>
      </c>
      <c r="IZ145">
        <v>0</v>
      </c>
      <c r="JA145">
        <v>0</v>
      </c>
      <c r="JB145">
        <v>3.0424284312234422E-3</v>
      </c>
      <c r="JC145">
        <v>3.2852303314657378E-3</v>
      </c>
      <c r="JD145">
        <v>1.9463260441923962E-2</v>
      </c>
      <c r="JE145">
        <v>3.4008775977893089E-4</v>
      </c>
      <c r="JF145">
        <v>2.179073356421445E-3</v>
      </c>
      <c r="JG145">
        <v>7.147781444410339E-3</v>
      </c>
      <c r="JH145">
        <v>5.343196757479101E-2</v>
      </c>
      <c r="JI145">
        <v>0</v>
      </c>
      <c r="JJ145">
        <v>0</v>
      </c>
      <c r="JK145">
        <v>0</v>
      </c>
      <c r="JL145">
        <v>2.2798588644201957E-2</v>
      </c>
      <c r="JM145">
        <v>7.3391728661672553E-2</v>
      </c>
      <c r="JN145">
        <v>0.33637252523179534</v>
      </c>
      <c r="JO145" s="7">
        <v>0</v>
      </c>
      <c r="JP145">
        <v>0</v>
      </c>
      <c r="JQ145">
        <v>0</v>
      </c>
      <c r="JR145">
        <v>0</v>
      </c>
      <c r="JS145">
        <v>1</v>
      </c>
      <c r="JT145">
        <v>0</v>
      </c>
      <c r="JU145">
        <v>0</v>
      </c>
      <c r="JV145" s="4">
        <v>1</v>
      </c>
    </row>
    <row r="146" spans="1:282" x14ac:dyDescent="0.25">
      <c r="A146" s="10" t="s">
        <v>193</v>
      </c>
      <c r="B146" s="7">
        <v>10</v>
      </c>
      <c r="C146" t="s">
        <v>57</v>
      </c>
      <c r="D146" s="4">
        <v>18</v>
      </c>
      <c r="E146">
        <v>0</v>
      </c>
      <c r="F146">
        <v>0</v>
      </c>
      <c r="G146">
        <v>4.2103367975291794E-2</v>
      </c>
      <c r="H146">
        <v>3.4096969914387225</v>
      </c>
      <c r="I146">
        <v>0</v>
      </c>
      <c r="J146">
        <v>2.9690870835998757E-2</v>
      </c>
      <c r="K146">
        <v>0</v>
      </c>
      <c r="L146">
        <v>1.7600006091200888E-2</v>
      </c>
      <c r="M146">
        <v>0</v>
      </c>
      <c r="N146">
        <v>0</v>
      </c>
      <c r="O146">
        <v>0</v>
      </c>
      <c r="P146">
        <v>1.6614242108931234</v>
      </c>
      <c r="Q146">
        <v>0</v>
      </c>
      <c r="R146">
        <v>4.3392907161352081</v>
      </c>
      <c r="S146">
        <v>0.50176410578053987</v>
      </c>
      <c r="T146">
        <v>1.1260667782037408</v>
      </c>
      <c r="U146">
        <v>0</v>
      </c>
      <c r="V146">
        <v>17.538662842350426</v>
      </c>
      <c r="W146">
        <v>1.5051244816544949</v>
      </c>
      <c r="X146">
        <v>5.3921697732411102E-2</v>
      </c>
      <c r="Y146">
        <v>1.7734666025009969E-2</v>
      </c>
      <c r="Z146">
        <v>0</v>
      </c>
      <c r="AA146">
        <v>0</v>
      </c>
      <c r="AB146">
        <v>0</v>
      </c>
      <c r="AC146">
        <v>0</v>
      </c>
      <c r="AD146">
        <v>2.8272099981534007</v>
      </c>
      <c r="AE146">
        <v>0.16045039648081963</v>
      </c>
      <c r="AF146">
        <v>2.4756603905161794</v>
      </c>
      <c r="AG146">
        <v>6.849636748297401E-2</v>
      </c>
      <c r="AH146">
        <v>0</v>
      </c>
      <c r="AI146">
        <v>0.65380996263307845</v>
      </c>
      <c r="AJ146">
        <v>1.155299893421087</v>
      </c>
      <c r="AK146">
        <v>7.4474196213112048E-2</v>
      </c>
      <c r="AL146">
        <v>6.7994583197814984E-2</v>
      </c>
      <c r="AM146">
        <v>0.80499453203202287</v>
      </c>
      <c r="AN146">
        <v>100</v>
      </c>
      <c r="AO146">
        <v>1.1430618785189337</v>
      </c>
      <c r="AP146">
        <v>0.67894318805144305</v>
      </c>
      <c r="AQ146">
        <v>0.21243012081129395</v>
      </c>
      <c r="AR146">
        <v>7.5459887242793284</v>
      </c>
      <c r="AS146">
        <v>0.43875933366677206</v>
      </c>
      <c r="AT146">
        <v>2.270173505894038</v>
      </c>
      <c r="AU146">
        <v>0.46513478629670985</v>
      </c>
      <c r="AV146">
        <v>2.1730566256053621</v>
      </c>
      <c r="AW146">
        <v>0.18073109923170402</v>
      </c>
      <c r="AX146">
        <v>1.9999310169158904</v>
      </c>
      <c r="AY146">
        <v>4.8809743500569672E-2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0.31989416712227575</v>
      </c>
      <c r="BF146">
        <v>4.6882422990905459</v>
      </c>
      <c r="BG146">
        <v>0.35192615828529344</v>
      </c>
      <c r="BH146">
        <v>1.1524538242199176</v>
      </c>
      <c r="BI146">
        <v>0.48553604844695841</v>
      </c>
      <c r="BJ146">
        <v>0.43466190563755652</v>
      </c>
      <c r="BK146">
        <v>0.37727836181236279</v>
      </c>
      <c r="BL146">
        <v>3.7344977632286263</v>
      </c>
      <c r="BM146">
        <v>0</v>
      </c>
      <c r="BN146">
        <v>0</v>
      </c>
      <c r="BO146">
        <v>0.78772261722437364</v>
      </c>
      <c r="BP146">
        <v>14.305930770621538</v>
      </c>
      <c r="BQ146">
        <v>1.9843551003725088</v>
      </c>
      <c r="BR146">
        <v>11.249366800645706</v>
      </c>
      <c r="BS146">
        <v>1.6444803165306856</v>
      </c>
      <c r="BT146">
        <v>5.6695377849378632</v>
      </c>
      <c r="BU146">
        <v>0.343613689908563</v>
      </c>
      <c r="BV146">
        <v>0.14712411891379945</v>
      </c>
      <c r="BW146">
        <v>0.1615179900065192</v>
      </c>
      <c r="BX146">
        <v>1.0685267319597893</v>
      </c>
      <c r="BY146">
        <v>0.22351465155806222</v>
      </c>
      <c r="BZ146">
        <v>1.2077876394598162</v>
      </c>
      <c r="CA146">
        <v>0</v>
      </c>
      <c r="CB146">
        <v>0</v>
      </c>
      <c r="CC146">
        <v>0</v>
      </c>
      <c r="CD146">
        <v>0.55207856757556761</v>
      </c>
      <c r="CE146">
        <v>0.18305500696787413</v>
      </c>
      <c r="CF146">
        <v>0.5990536232499486</v>
      </c>
      <c r="CG146">
        <v>3.2112519779001611</v>
      </c>
      <c r="CH146">
        <v>23.58811951469885</v>
      </c>
      <c r="CI146">
        <v>1.4384097539366714</v>
      </c>
      <c r="CJ146">
        <v>0.22549979648753199</v>
      </c>
      <c r="CK146">
        <v>2.5607588842775218E-2</v>
      </c>
      <c r="CL146">
        <v>0.11913952570154272</v>
      </c>
      <c r="CM146">
        <v>0.33981059523368479</v>
      </c>
      <c r="CN146">
        <v>2.0952926631861688</v>
      </c>
      <c r="CO146">
        <v>0.23656989777400994</v>
      </c>
      <c r="CP146">
        <v>0.70187258101025252</v>
      </c>
      <c r="CQ146">
        <v>0</v>
      </c>
      <c r="CR146">
        <v>0.25013226354707957</v>
      </c>
      <c r="CS146">
        <v>2.5227093656241848E-2</v>
      </c>
      <c r="CT146">
        <v>9.2510545591509938E-2</v>
      </c>
      <c r="CU146">
        <v>0.15982191434973314</v>
      </c>
      <c r="CV146">
        <v>0.32756473949622344</v>
      </c>
      <c r="CW146">
        <v>7.1530376240939331E-2</v>
      </c>
      <c r="CX146">
        <v>0.17529522282134813</v>
      </c>
      <c r="CY146">
        <v>0.72831176010703735</v>
      </c>
      <c r="CZ146">
        <v>3.9770116849047867</v>
      </c>
      <c r="DA146">
        <v>0.53249681871078747</v>
      </c>
      <c r="DB146">
        <v>1.4925316619543525</v>
      </c>
      <c r="DC146">
        <v>0.18079850287821941</v>
      </c>
      <c r="DD146">
        <v>0.2978384133324446</v>
      </c>
      <c r="DE146">
        <v>0.64532586412577753</v>
      </c>
      <c r="DF146">
        <v>3.0724144765555153</v>
      </c>
      <c r="DG146">
        <v>0.31402217293408147</v>
      </c>
      <c r="DH146">
        <v>0.22915774705895692</v>
      </c>
      <c r="DI146">
        <v>0.25352256714043242</v>
      </c>
      <c r="DJ146">
        <v>0.79801494511666415</v>
      </c>
      <c r="DK146">
        <v>0</v>
      </c>
      <c r="DL146">
        <v>0</v>
      </c>
      <c r="DM146">
        <v>1.8036160720475342E-2</v>
      </c>
      <c r="DN146">
        <v>1.046347032218335</v>
      </c>
      <c r="DO146">
        <v>0.34600057476933638</v>
      </c>
      <c r="DP146">
        <v>1.0285883676351715</v>
      </c>
      <c r="DQ146">
        <v>0.26608448166117948</v>
      </c>
      <c r="DR146">
        <v>0.69622487559804669</v>
      </c>
      <c r="DS146">
        <v>0</v>
      </c>
      <c r="DT146">
        <v>0</v>
      </c>
      <c r="DU146">
        <v>0</v>
      </c>
      <c r="DV146">
        <v>0</v>
      </c>
      <c r="DW146">
        <v>0.28998358935149993</v>
      </c>
      <c r="DX146">
        <v>1.3676020717676267</v>
      </c>
      <c r="DY146">
        <v>0.1793320924773284</v>
      </c>
      <c r="DZ146">
        <v>0.26249337616415064</v>
      </c>
      <c r="EA146">
        <v>0.16501430213409135</v>
      </c>
      <c r="EB146">
        <v>0.3993394475684568</v>
      </c>
      <c r="EC146">
        <v>0.14192731581002174</v>
      </c>
      <c r="ED146">
        <v>1.1759399805801007</v>
      </c>
      <c r="EE146">
        <v>0.16377855434905941</v>
      </c>
      <c r="EF146">
        <v>0.31189780893611774</v>
      </c>
      <c r="EG146">
        <v>0.71233243279664016</v>
      </c>
      <c r="EH146">
        <v>2.7013104232729348</v>
      </c>
      <c r="EI146">
        <v>0.15354925898754601</v>
      </c>
      <c r="EJ146">
        <v>0</v>
      </c>
      <c r="EK146">
        <v>0</v>
      </c>
      <c r="EL146">
        <v>0.12832235146003235</v>
      </c>
      <c r="EM146">
        <v>0</v>
      </c>
      <c r="EN146">
        <v>0</v>
      </c>
      <c r="EO146">
        <v>2.5645413237703172E-2</v>
      </c>
      <c r="EP146">
        <v>0.12822785477764029</v>
      </c>
      <c r="EQ146">
        <v>0.23490321317250568</v>
      </c>
      <c r="ER146">
        <v>1.1603678989371864</v>
      </c>
      <c r="ES146">
        <v>0.35243138152911868</v>
      </c>
      <c r="ET146">
        <v>0.73171202872392382</v>
      </c>
      <c r="EU146">
        <v>0.52629183203964713</v>
      </c>
      <c r="EV146">
        <v>1.4557844608201347</v>
      </c>
      <c r="EW146">
        <v>0.1536164594085643</v>
      </c>
      <c r="EX146">
        <v>4.8107976683686222E-2</v>
      </c>
      <c r="EY146">
        <v>4.9616475092894921E-2</v>
      </c>
      <c r="EZ146">
        <v>0.25498920398778391</v>
      </c>
      <c r="FA146">
        <v>3.3507155238659513E-2</v>
      </c>
      <c r="FB146">
        <v>4.6907251526100292E-2</v>
      </c>
      <c r="FC146">
        <v>2.0905740345185941E-2</v>
      </c>
      <c r="FD146">
        <v>1.9054249580468377E-2</v>
      </c>
      <c r="FE146">
        <v>9.828673783366472E-2</v>
      </c>
      <c r="FF146">
        <v>0.20815532613896406</v>
      </c>
      <c r="FG146">
        <v>7.674098629118449E-2</v>
      </c>
      <c r="FH146">
        <v>0.15613363645853004</v>
      </c>
      <c r="FI146">
        <v>0.241894315211098</v>
      </c>
      <c r="FJ146">
        <v>1.1755934348463601</v>
      </c>
      <c r="FK146">
        <v>0.1391366888792295</v>
      </c>
      <c r="FL146">
        <v>3.3083713256182361E-2</v>
      </c>
      <c r="FM146">
        <v>0.60041725595262652</v>
      </c>
      <c r="FN146">
        <v>1.5694419755916418</v>
      </c>
      <c r="FO146">
        <v>0.20989923310172209</v>
      </c>
      <c r="FP146">
        <v>6.0092041199110553E-2</v>
      </c>
      <c r="FQ146">
        <v>0.12660868698971334</v>
      </c>
      <c r="FR146">
        <v>3.2273001584940557E-2</v>
      </c>
      <c r="FS146">
        <v>8.3375895724058569E-2</v>
      </c>
      <c r="FT146">
        <v>0.50971484931165056</v>
      </c>
      <c r="FU146">
        <v>6.7691708528770406E-2</v>
      </c>
      <c r="FV146">
        <v>0.31290588810867792</v>
      </c>
      <c r="FW146">
        <v>1.1887466535670308</v>
      </c>
      <c r="FX146">
        <v>1.2411187416137686</v>
      </c>
      <c r="FY146">
        <v>0.17346265758864873</v>
      </c>
      <c r="FZ146">
        <v>6.9788182241537086E-2</v>
      </c>
      <c r="GA146">
        <v>1.4604855203141212E-2</v>
      </c>
      <c r="GB146">
        <v>9.7677656234518406E-2</v>
      </c>
      <c r="GC146">
        <v>1.1429878044057382E-2</v>
      </c>
      <c r="GD146">
        <v>4.3138449026849414E-3</v>
      </c>
      <c r="GE146">
        <v>0</v>
      </c>
      <c r="GF146">
        <v>5.4744981418601846E-2</v>
      </c>
      <c r="GG146">
        <v>6.8435132768863233E-2</v>
      </c>
      <c r="GH146">
        <v>8.8488710912199581E-3</v>
      </c>
      <c r="GI146">
        <v>3.4998412200456883E-3</v>
      </c>
      <c r="GJ146">
        <v>1.9424501138302356E-2</v>
      </c>
      <c r="GK146">
        <v>0.36859583937050627</v>
      </c>
      <c r="GL146">
        <v>2.6948503344462944</v>
      </c>
      <c r="GM146">
        <v>0.39688452206108699</v>
      </c>
      <c r="GN146">
        <v>7.9201060876998963E-2</v>
      </c>
      <c r="GO146">
        <v>0.18287250708088118</v>
      </c>
      <c r="GP146">
        <v>0.23346853386541608</v>
      </c>
      <c r="GQ146">
        <v>3.4174592152011976E-2</v>
      </c>
      <c r="GR146">
        <v>4.2869408548718707E-3</v>
      </c>
      <c r="GS146">
        <v>0</v>
      </c>
      <c r="GT146">
        <v>0</v>
      </c>
      <c r="GU146">
        <v>1.9280878372538307E-2</v>
      </c>
      <c r="GV146">
        <v>0.10896281796959631</v>
      </c>
      <c r="GW146">
        <v>1.1174551535773798E-2</v>
      </c>
      <c r="GX146">
        <v>8.3763178969929707E-3</v>
      </c>
      <c r="GY146">
        <v>0.22331127740673976</v>
      </c>
      <c r="GZ146">
        <v>0.68406617192224672</v>
      </c>
      <c r="HA146">
        <v>9.8701042686601376E-2</v>
      </c>
      <c r="HB146">
        <v>4.6223623193401106E-2</v>
      </c>
      <c r="HC146">
        <v>3.1762848969781099E-2</v>
      </c>
      <c r="HD146">
        <v>0.32189734633461553</v>
      </c>
      <c r="HE146">
        <v>6.1554401157575163E-2</v>
      </c>
      <c r="HF146">
        <v>8.9722257263573468E-2</v>
      </c>
      <c r="HG146">
        <v>3.54179171884327E-2</v>
      </c>
      <c r="HH146">
        <v>6.4354476356708615E-2</v>
      </c>
      <c r="HI146">
        <v>1.0835335118389914E-2</v>
      </c>
      <c r="HJ146">
        <v>0</v>
      </c>
      <c r="HK146">
        <v>4.0072880951666986E-3</v>
      </c>
      <c r="HL146">
        <v>6.3905802988051532E-3</v>
      </c>
      <c r="HM146">
        <v>0.23116736230799101</v>
      </c>
      <c r="HN146">
        <v>2.2243977907686925</v>
      </c>
      <c r="HO146">
        <v>0.3583235227670783</v>
      </c>
      <c r="HP146">
        <v>0.1477977048403871</v>
      </c>
      <c r="HQ146">
        <v>0.85423659217086256</v>
      </c>
      <c r="HR146">
        <v>1.3685893852656963</v>
      </c>
      <c r="HS146">
        <v>0.2159231054179046</v>
      </c>
      <c r="HT146">
        <v>7.7329431187352721E-2</v>
      </c>
      <c r="HU146">
        <v>1.2909037272937173E-2</v>
      </c>
      <c r="HV146">
        <v>9.6855558267839696E-3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5.2999610730437359E-2</v>
      </c>
      <c r="IC146">
        <v>8.8321440660836126E-3</v>
      </c>
      <c r="ID146">
        <v>0</v>
      </c>
      <c r="IE146">
        <v>2.5430157277497228E-2</v>
      </c>
      <c r="IF146">
        <v>0.27459908465148258</v>
      </c>
      <c r="IG146">
        <v>4.6185335174630526E-2</v>
      </c>
      <c r="IH146">
        <v>8.3168529888821993E-2</v>
      </c>
      <c r="II146">
        <v>3.9715193170622491E-2</v>
      </c>
      <c r="IJ146">
        <v>8.0774175870215958E-2</v>
      </c>
      <c r="IK146">
        <v>2.5062302391636086E-2</v>
      </c>
      <c r="IL146">
        <v>0</v>
      </c>
      <c r="IM146">
        <v>0</v>
      </c>
      <c r="IN146">
        <v>0</v>
      </c>
      <c r="IO146">
        <v>1.2065710957383549E-2</v>
      </c>
      <c r="IP146">
        <v>0.25684056973096525</v>
      </c>
      <c r="IQ146">
        <v>4.0064299327799029E-2</v>
      </c>
      <c r="IR146">
        <v>0</v>
      </c>
      <c r="IS146">
        <v>3.6799188491852167E-2</v>
      </c>
      <c r="IT146">
        <v>0.19188300070978836</v>
      </c>
      <c r="IU146">
        <v>2.4641215688644538E-2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9.625649131001569E-3</v>
      </c>
      <c r="JE146">
        <v>3.4384852246169607E-3</v>
      </c>
      <c r="JF146">
        <v>0</v>
      </c>
      <c r="JG146">
        <v>3.7656301194723516E-3</v>
      </c>
      <c r="JH146">
        <v>4.3170344260868965E-2</v>
      </c>
      <c r="JI146">
        <v>0</v>
      </c>
      <c r="JJ146">
        <v>0</v>
      </c>
      <c r="JK146">
        <v>0</v>
      </c>
      <c r="JL146">
        <v>2.8150264359637866E-2</v>
      </c>
      <c r="JM146">
        <v>7.2353446801169424E-2</v>
      </c>
      <c r="JN146">
        <v>0.29913581093130498</v>
      </c>
      <c r="JO146" s="7">
        <v>0</v>
      </c>
      <c r="JP146">
        <v>0</v>
      </c>
      <c r="JQ146">
        <v>0</v>
      </c>
      <c r="JR146">
        <v>0</v>
      </c>
      <c r="JS146">
        <v>1</v>
      </c>
      <c r="JT146">
        <v>0</v>
      </c>
      <c r="JU146">
        <v>0</v>
      </c>
      <c r="JV146" s="4">
        <v>1</v>
      </c>
    </row>
    <row r="147" spans="1:282" x14ac:dyDescent="0.25">
      <c r="A147" s="10" t="s">
        <v>194</v>
      </c>
      <c r="B147" s="7">
        <v>10</v>
      </c>
      <c r="C147" t="s">
        <v>57</v>
      </c>
      <c r="D147" s="4">
        <v>18</v>
      </c>
      <c r="E147">
        <v>0</v>
      </c>
      <c r="F147">
        <v>0</v>
      </c>
      <c r="G147">
        <v>3.6282768586241729E-2</v>
      </c>
      <c r="H147">
        <v>2.4679422317999027</v>
      </c>
      <c r="I147">
        <v>0</v>
      </c>
      <c r="J147">
        <v>1.6917189695420474E-2</v>
      </c>
      <c r="K147">
        <v>0</v>
      </c>
      <c r="L147">
        <v>2.1756837581959121E-2</v>
      </c>
      <c r="M147">
        <v>0</v>
      </c>
      <c r="N147">
        <v>3.4920282208201779E-2</v>
      </c>
      <c r="O147">
        <v>0</v>
      </c>
      <c r="P147">
        <v>1.7423426991827449</v>
      </c>
      <c r="Q147">
        <v>0</v>
      </c>
      <c r="R147">
        <v>5.1873217001351364</v>
      </c>
      <c r="S147">
        <v>0.44721900990571134</v>
      </c>
      <c r="T147">
        <v>1.1854799457884482</v>
      </c>
      <c r="U147">
        <v>0</v>
      </c>
      <c r="V147">
        <v>18.971433412696399</v>
      </c>
      <c r="W147">
        <v>1.7145923653898181</v>
      </c>
      <c r="X147">
        <v>8.0156089441977579E-2</v>
      </c>
      <c r="Y147">
        <v>2.5527660957632627E-2</v>
      </c>
      <c r="Z147">
        <v>0</v>
      </c>
      <c r="AA147">
        <v>0</v>
      </c>
      <c r="AB147">
        <v>0</v>
      </c>
      <c r="AC147">
        <v>0</v>
      </c>
      <c r="AD147">
        <v>2.6787446281749117</v>
      </c>
      <c r="AE147">
        <v>0.18276204573969601</v>
      </c>
      <c r="AF147">
        <v>2.7891277886423813</v>
      </c>
      <c r="AG147">
        <v>8.880628471384884E-2</v>
      </c>
      <c r="AH147">
        <v>0</v>
      </c>
      <c r="AI147">
        <v>0.69911559871431816</v>
      </c>
      <c r="AJ147">
        <v>1.2737587595101747</v>
      </c>
      <c r="AK147">
        <v>6.7134389889113258E-2</v>
      </c>
      <c r="AL147">
        <v>5.4012406938900873E-2</v>
      </c>
      <c r="AM147">
        <v>0.38323130544821671</v>
      </c>
      <c r="AN147">
        <v>100</v>
      </c>
      <c r="AO147">
        <v>0.85998441242943191</v>
      </c>
      <c r="AP147">
        <v>0.73788726675739669</v>
      </c>
      <c r="AQ147">
        <v>0.26684475559034498</v>
      </c>
      <c r="AR147">
        <v>6.8349611407633768</v>
      </c>
      <c r="AS147">
        <v>0.50741256128984302</v>
      </c>
      <c r="AT147">
        <v>2.5255929314645047</v>
      </c>
      <c r="AU147">
        <v>0.46548365320739293</v>
      </c>
      <c r="AV147">
        <v>2.0434112353377656</v>
      </c>
      <c r="AW147">
        <v>0.21674904962766914</v>
      </c>
      <c r="AX147">
        <v>2.1672428536622266</v>
      </c>
      <c r="AY147">
        <v>7.8633362866087506E-2</v>
      </c>
      <c r="AZ147">
        <v>0</v>
      </c>
      <c r="BA147">
        <v>0</v>
      </c>
      <c r="BB147">
        <v>0</v>
      </c>
      <c r="BC147">
        <v>6.3984578845412532E-2</v>
      </c>
      <c r="BD147">
        <v>0</v>
      </c>
      <c r="BE147">
        <v>0.36090512209982661</v>
      </c>
      <c r="BF147">
        <v>4.6049505913257978</v>
      </c>
      <c r="BG147">
        <v>0.38349241432709824</v>
      </c>
      <c r="BH147">
        <v>1.2813071316134406</v>
      </c>
      <c r="BI147">
        <v>0.50720291123272698</v>
      </c>
      <c r="BJ147">
        <v>0.52743019936702973</v>
      </c>
      <c r="BK147">
        <v>0.46934900083385878</v>
      </c>
      <c r="BL147">
        <v>4.5027260061538064</v>
      </c>
      <c r="BM147">
        <v>0</v>
      </c>
      <c r="BN147">
        <v>0</v>
      </c>
      <c r="BO147">
        <v>0.90779022628150441</v>
      </c>
      <c r="BP147">
        <v>13.741135646209733</v>
      </c>
      <c r="BQ147">
        <v>1.7934353985093285</v>
      </c>
      <c r="BR147">
        <v>9.2427729110863801</v>
      </c>
      <c r="BS147">
        <v>1.5367134668993458</v>
      </c>
      <c r="BT147">
        <v>5.6629470455500392</v>
      </c>
      <c r="BU147">
        <v>0.34745817924878569</v>
      </c>
      <c r="BV147">
        <v>0.15398437487112249</v>
      </c>
      <c r="BW147">
        <v>0.19573100055962783</v>
      </c>
      <c r="BX147">
        <v>1.0634869686453035</v>
      </c>
      <c r="BY147">
        <v>0.3302983443219682</v>
      </c>
      <c r="BZ147">
        <v>1.8123919548825962</v>
      </c>
      <c r="CA147">
        <v>0</v>
      </c>
      <c r="CB147">
        <v>0</v>
      </c>
      <c r="CC147">
        <v>7.8649815549557148E-2</v>
      </c>
      <c r="CD147">
        <v>0.59663704427319186</v>
      </c>
      <c r="CE147">
        <v>0.20908817381451472</v>
      </c>
      <c r="CF147">
        <v>0.67722949307976821</v>
      </c>
      <c r="CG147">
        <v>3.6761101061846939</v>
      </c>
      <c r="CH147">
        <v>26.331347315613069</v>
      </c>
      <c r="CI147">
        <v>1.5861064926434025</v>
      </c>
      <c r="CJ147">
        <v>0.25874162688787855</v>
      </c>
      <c r="CK147">
        <v>3.6619552481960485E-2</v>
      </c>
      <c r="CL147">
        <v>0.10706010823417224</v>
      </c>
      <c r="CM147">
        <v>0.43521711384924716</v>
      </c>
      <c r="CN147">
        <v>2.4764725840960953</v>
      </c>
      <c r="CO147">
        <v>0.28504892122395659</v>
      </c>
      <c r="CP147">
        <v>0.72021114974519074</v>
      </c>
      <c r="CQ147">
        <v>0</v>
      </c>
      <c r="CR147">
        <v>0.17221998182489887</v>
      </c>
      <c r="CS147">
        <v>5.7022913742454948E-3</v>
      </c>
      <c r="CT147">
        <v>9.3115583021434301E-2</v>
      </c>
      <c r="CU147">
        <v>0.15351466722011231</v>
      </c>
      <c r="CV147">
        <v>0.35418719335150028</v>
      </c>
      <c r="CW147">
        <v>9.4613653787095131E-2</v>
      </c>
      <c r="CX147">
        <v>0.18420849859443872</v>
      </c>
      <c r="CY147">
        <v>0.81491683438571993</v>
      </c>
      <c r="CZ147">
        <v>4.5907321936766827</v>
      </c>
      <c r="DA147">
        <v>0.65383887744071145</v>
      </c>
      <c r="DB147">
        <v>1.757829179768968</v>
      </c>
      <c r="DC147">
        <v>0.21192871066065497</v>
      </c>
      <c r="DD147">
        <v>0.28238164740741095</v>
      </c>
      <c r="DE147">
        <v>0.6787393892806638</v>
      </c>
      <c r="DF147">
        <v>3.2634693783291895</v>
      </c>
      <c r="DG147">
        <v>0.3249686435183477</v>
      </c>
      <c r="DH147">
        <v>0.23040333130461924</v>
      </c>
      <c r="DI147">
        <v>0.24934557535226728</v>
      </c>
      <c r="DJ147">
        <v>0.72288726762517352</v>
      </c>
      <c r="DK147">
        <v>0</v>
      </c>
      <c r="DL147">
        <v>0</v>
      </c>
      <c r="DM147">
        <v>7.4082666220655138E-2</v>
      </c>
      <c r="DN147">
        <v>1.0992500297800702</v>
      </c>
      <c r="DO147">
        <v>0.41488864855070179</v>
      </c>
      <c r="DP147">
        <v>1.2962435712641154</v>
      </c>
      <c r="DQ147">
        <v>0.28690859342091679</v>
      </c>
      <c r="DR147">
        <v>0.66682397941905514</v>
      </c>
      <c r="DS147">
        <v>0</v>
      </c>
      <c r="DT147">
        <v>0</v>
      </c>
      <c r="DU147">
        <v>0</v>
      </c>
      <c r="DV147">
        <v>2.5441853158114352E-2</v>
      </c>
      <c r="DW147">
        <v>0.36655192420083182</v>
      </c>
      <c r="DX147">
        <v>1.6428675250389388</v>
      </c>
      <c r="DY147">
        <v>0.20344511526032216</v>
      </c>
      <c r="DZ147">
        <v>0.2935294476528757</v>
      </c>
      <c r="EA147">
        <v>0.17537381217495357</v>
      </c>
      <c r="EB147">
        <v>0.41015938470150032</v>
      </c>
      <c r="EC147">
        <v>0.18107214871947871</v>
      </c>
      <c r="ED147">
        <v>1.0370564888127385</v>
      </c>
      <c r="EE147">
        <v>0.15469270530988599</v>
      </c>
      <c r="EF147">
        <v>0.31255626766839001</v>
      </c>
      <c r="EG147">
        <v>0.69570908492640415</v>
      </c>
      <c r="EH147">
        <v>2.7335456899336097</v>
      </c>
      <c r="EI147">
        <v>0.21246893941017195</v>
      </c>
      <c r="EJ147">
        <v>0</v>
      </c>
      <c r="EK147">
        <v>0</v>
      </c>
      <c r="EL147">
        <v>0.20416133308764742</v>
      </c>
      <c r="EM147">
        <v>0</v>
      </c>
      <c r="EN147">
        <v>2.5310495353416392E-2</v>
      </c>
      <c r="EO147">
        <v>8.2204421627366894E-2</v>
      </c>
      <c r="EP147">
        <v>0.14376697968471044</v>
      </c>
      <c r="EQ147">
        <v>0.32506280142035737</v>
      </c>
      <c r="ER147">
        <v>1.4476610503309861</v>
      </c>
      <c r="ES147">
        <v>0.36869668072833167</v>
      </c>
      <c r="ET147">
        <v>0.65966028933525322</v>
      </c>
      <c r="EU147">
        <v>0.51891201033359413</v>
      </c>
      <c r="EV147">
        <v>1.3764056203680748</v>
      </c>
      <c r="EW147">
        <v>0.14202622085735331</v>
      </c>
      <c r="EX147">
        <v>4.5088588528993168E-2</v>
      </c>
      <c r="EY147">
        <v>7.2887618036229535E-2</v>
      </c>
      <c r="EZ147">
        <v>0.29734705096751624</v>
      </c>
      <c r="FA147">
        <v>4.4429131504412897E-2</v>
      </c>
      <c r="FB147">
        <v>5.2040080006412338E-2</v>
      </c>
      <c r="FC147">
        <v>1.7178167364900108E-2</v>
      </c>
      <c r="FD147">
        <v>1.4198243764982996E-2</v>
      </c>
      <c r="FE147">
        <v>8.899178746311967E-2</v>
      </c>
      <c r="FF147">
        <v>0.1772965223782921</v>
      </c>
      <c r="FG147">
        <v>7.3096993139914079E-2</v>
      </c>
      <c r="FH147">
        <v>0.13480620425062997</v>
      </c>
      <c r="FI147">
        <v>0.26975163057637236</v>
      </c>
      <c r="FJ147">
        <v>1.3033110991123247</v>
      </c>
      <c r="FK147">
        <v>0.15927447428082456</v>
      </c>
      <c r="FL147">
        <v>3.5494821825635625E-2</v>
      </c>
      <c r="FM147">
        <v>0.65443157176246813</v>
      </c>
      <c r="FN147">
        <v>1.5866194486255021</v>
      </c>
      <c r="FO147">
        <v>0.23841348876314669</v>
      </c>
      <c r="FP147">
        <v>6.5109479946623389E-2</v>
      </c>
      <c r="FQ147">
        <v>0.12912220149650333</v>
      </c>
      <c r="FR147">
        <v>2.4582139632772358E-2</v>
      </c>
      <c r="FS147">
        <v>9.376990375556922E-2</v>
      </c>
      <c r="FT147">
        <v>0.50725538842455709</v>
      </c>
      <c r="FU147">
        <v>7.3474855432168279E-2</v>
      </c>
      <c r="FV147">
        <v>0.26996056449626238</v>
      </c>
      <c r="FW147">
        <v>1.027087935336664</v>
      </c>
      <c r="FX147">
        <v>1.0724442023019409</v>
      </c>
      <c r="FY147">
        <v>0.16051759420022479</v>
      </c>
      <c r="FZ147">
        <v>5.4658626038569538E-2</v>
      </c>
      <c r="GA147">
        <v>2.6225791120836089E-2</v>
      </c>
      <c r="GB147">
        <v>0.13852812462573469</v>
      </c>
      <c r="GC147">
        <v>1.9338687921399478E-2</v>
      </c>
      <c r="GD147">
        <v>1.4459363268525142E-2</v>
      </c>
      <c r="GE147">
        <v>1.5561010061407549E-2</v>
      </c>
      <c r="GF147">
        <v>5.3217356158402167E-2</v>
      </c>
      <c r="GG147">
        <v>7.77100103932893E-2</v>
      </c>
      <c r="GH147">
        <v>9.5827748358473727E-3</v>
      </c>
      <c r="GI147">
        <v>8.0042072713581627E-3</v>
      </c>
      <c r="GJ147">
        <v>1.7131928649571967E-2</v>
      </c>
      <c r="GK147">
        <v>0.39977028181383661</v>
      </c>
      <c r="GL147">
        <v>2.9610797505602542</v>
      </c>
      <c r="GM147">
        <v>0.42316338461682057</v>
      </c>
      <c r="GN147">
        <v>7.3156827128594643E-2</v>
      </c>
      <c r="GO147">
        <v>0.18866566061276327</v>
      </c>
      <c r="GP147">
        <v>0.2498403133177895</v>
      </c>
      <c r="GQ147">
        <v>3.7840404872336933E-2</v>
      </c>
      <c r="GR147">
        <v>4.5966568972446017E-3</v>
      </c>
      <c r="GS147">
        <v>2.5467575654128287E-3</v>
      </c>
      <c r="GT147">
        <v>7.1553796573739191E-3</v>
      </c>
      <c r="GU147">
        <v>1.9072670830137854E-2</v>
      </c>
      <c r="GV147">
        <v>0.10466655262329085</v>
      </c>
      <c r="GW147">
        <v>2.051763927235227E-2</v>
      </c>
      <c r="GX147">
        <v>9.1818343931167699E-3</v>
      </c>
      <c r="GY147">
        <v>0.19817039834790315</v>
      </c>
      <c r="GZ147">
        <v>0.57770728032794227</v>
      </c>
      <c r="HA147">
        <v>9.2958770830698229E-2</v>
      </c>
      <c r="HB147">
        <v>4.6147377140368616E-2</v>
      </c>
      <c r="HC147">
        <v>4.7935114863151711E-2</v>
      </c>
      <c r="HD147">
        <v>0.37613012416133451</v>
      </c>
      <c r="HE147">
        <v>8.2927050813774342E-2</v>
      </c>
      <c r="HF147">
        <v>9.2765719111055425E-2</v>
      </c>
      <c r="HG147">
        <v>4.2962682716941522E-2</v>
      </c>
      <c r="HH147">
        <v>7.8289044597108948E-2</v>
      </c>
      <c r="HI147">
        <v>1.027790784881783E-2</v>
      </c>
      <c r="HJ147">
        <v>0</v>
      </c>
      <c r="HK147">
        <v>5.6345251042272935E-4</v>
      </c>
      <c r="HL147">
        <v>4.7421273230930719E-3</v>
      </c>
      <c r="HM147">
        <v>0.21549343427768949</v>
      </c>
      <c r="HN147">
        <v>2.1031286224123287</v>
      </c>
      <c r="HO147">
        <v>0.33554298252922043</v>
      </c>
      <c r="HP147">
        <v>0.12542485291471692</v>
      </c>
      <c r="HQ147">
        <v>0.66470774218699002</v>
      </c>
      <c r="HR147">
        <v>1.1244587296641437</v>
      </c>
      <c r="HS147">
        <v>0.17317440060522379</v>
      </c>
      <c r="HT147">
        <v>6.9681068051561948E-2</v>
      </c>
      <c r="HU147">
        <v>1.4089465620592382E-2</v>
      </c>
      <c r="HV147">
        <v>4.736987290170973E-3</v>
      </c>
      <c r="HW147">
        <v>0</v>
      </c>
      <c r="HX147">
        <v>0</v>
      </c>
      <c r="HY147">
        <v>0</v>
      </c>
      <c r="HZ147">
        <v>0</v>
      </c>
      <c r="IA147">
        <v>7.4658902763265998E-3</v>
      </c>
      <c r="IB147">
        <v>4.7978768655050831E-2</v>
      </c>
      <c r="IC147">
        <v>1.4663445771627487E-2</v>
      </c>
      <c r="ID147">
        <v>2.1753871172808686E-3</v>
      </c>
      <c r="IE147">
        <v>2.9763597989900553E-2</v>
      </c>
      <c r="IF147">
        <v>0.27686893849372235</v>
      </c>
      <c r="IG147">
        <v>6.1726622294308885E-2</v>
      </c>
      <c r="IH147">
        <v>9.5251025741711348E-2</v>
      </c>
      <c r="II147">
        <v>4.3337601807758967E-2</v>
      </c>
      <c r="IJ147">
        <v>9.3344236194627367E-2</v>
      </c>
      <c r="IK147">
        <v>2.8411238400766547E-2</v>
      </c>
      <c r="IL147">
        <v>0</v>
      </c>
      <c r="IM147">
        <v>0</v>
      </c>
      <c r="IN147">
        <v>4.172528750653319E-3</v>
      </c>
      <c r="IO147">
        <v>5.4148760785572066E-3</v>
      </c>
      <c r="IP147">
        <v>0.22492421422156272</v>
      </c>
      <c r="IQ147">
        <v>3.881232641074079E-2</v>
      </c>
      <c r="IR147">
        <v>0</v>
      </c>
      <c r="IS147">
        <v>3.3623188796147507E-2</v>
      </c>
      <c r="IT147">
        <v>0.14902655207876794</v>
      </c>
      <c r="IU147">
        <v>2.8932829995668406E-2</v>
      </c>
      <c r="IV147">
        <v>1.194894019555363E-2</v>
      </c>
      <c r="IW147">
        <v>2.1544611596914626E-3</v>
      </c>
      <c r="IX147">
        <v>1.1773195209057093E-2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1.735120699816144E-2</v>
      </c>
      <c r="JE147">
        <v>3.8609133336550911E-3</v>
      </c>
      <c r="JF147">
        <v>1.8774893158322553E-3</v>
      </c>
      <c r="JG147">
        <v>7.2147619925231297E-3</v>
      </c>
      <c r="JH147">
        <v>3.9466712253321573E-2</v>
      </c>
      <c r="JI147">
        <v>0</v>
      </c>
      <c r="JJ147">
        <v>0</v>
      </c>
      <c r="JK147">
        <v>4.3743491032193795E-4</v>
      </c>
      <c r="JL147">
        <v>3.097530792814197E-2</v>
      </c>
      <c r="JM147">
        <v>7.3377176638932118E-2</v>
      </c>
      <c r="JN147">
        <v>0.27763002376962059</v>
      </c>
      <c r="JO147" s="7">
        <v>0</v>
      </c>
      <c r="JP147">
        <v>0</v>
      </c>
      <c r="JQ147">
        <v>0</v>
      </c>
      <c r="JR147">
        <v>0</v>
      </c>
      <c r="JS147">
        <v>1</v>
      </c>
      <c r="JT147">
        <v>0</v>
      </c>
      <c r="JU147">
        <v>0</v>
      </c>
      <c r="JV147" s="4">
        <v>1</v>
      </c>
    </row>
    <row r="148" spans="1:282" x14ac:dyDescent="0.25">
      <c r="A148" s="10" t="s">
        <v>195</v>
      </c>
      <c r="B148" s="7">
        <v>10</v>
      </c>
      <c r="C148" t="s">
        <v>57</v>
      </c>
      <c r="D148" s="4">
        <v>18</v>
      </c>
      <c r="E148">
        <v>0</v>
      </c>
      <c r="F148">
        <v>0</v>
      </c>
      <c r="G148">
        <v>2.0618052445390039E-2</v>
      </c>
      <c r="H148">
        <v>3.1901770135915664</v>
      </c>
      <c r="I148">
        <v>0</v>
      </c>
      <c r="J148">
        <v>2.6171487996721487E-2</v>
      </c>
      <c r="K148">
        <v>0</v>
      </c>
      <c r="L148">
        <v>1.9356025347043126E-2</v>
      </c>
      <c r="M148">
        <v>0</v>
      </c>
      <c r="N148">
        <v>1.8847496898383269E-2</v>
      </c>
      <c r="O148">
        <v>0</v>
      </c>
      <c r="P148">
        <v>1.788639739351144</v>
      </c>
      <c r="Q148">
        <v>0</v>
      </c>
      <c r="R148">
        <v>4.4126553349062974</v>
      </c>
      <c r="S148">
        <v>0.53667418121320265</v>
      </c>
      <c r="T148">
        <v>1.1453830926383517</v>
      </c>
      <c r="U148">
        <v>0</v>
      </c>
      <c r="V148">
        <v>18.17507913355033</v>
      </c>
      <c r="W148">
        <v>1.5630833647467894</v>
      </c>
      <c r="X148">
        <v>7.9153076294108463E-2</v>
      </c>
      <c r="Y148">
        <v>1.7183215473739116E-2</v>
      </c>
      <c r="Z148">
        <v>0</v>
      </c>
      <c r="AA148">
        <v>0</v>
      </c>
      <c r="AB148">
        <v>0</v>
      </c>
      <c r="AC148">
        <v>0</v>
      </c>
      <c r="AD148">
        <v>3.0338711575261517</v>
      </c>
      <c r="AE148">
        <v>0.16054782781403051</v>
      </c>
      <c r="AF148">
        <v>2.4679684177054728</v>
      </c>
      <c r="AG148">
        <v>6.9324789920129748E-2</v>
      </c>
      <c r="AH148">
        <v>0</v>
      </c>
      <c r="AI148">
        <v>0.64270224526091635</v>
      </c>
      <c r="AJ148">
        <v>1.1188193527470012</v>
      </c>
      <c r="AK148">
        <v>5.1192461347577593E-2</v>
      </c>
      <c r="AL148">
        <v>0</v>
      </c>
      <c r="AM148">
        <v>0.73930272100384187</v>
      </c>
      <c r="AN148">
        <v>100</v>
      </c>
      <c r="AO148">
        <v>1.283033192729601</v>
      </c>
      <c r="AP148">
        <v>0.7409282928709352</v>
      </c>
      <c r="AQ148">
        <v>0.25768857257554129</v>
      </c>
      <c r="AR148">
        <v>7.3613801584784397</v>
      </c>
      <c r="AS148">
        <v>0.51107797917037456</v>
      </c>
      <c r="AT148">
        <v>2.3106220697746047</v>
      </c>
      <c r="AU148">
        <v>0.4590224288295191</v>
      </c>
      <c r="AV148">
        <v>2.2276918601774596</v>
      </c>
      <c r="AW148">
        <v>0.20833258655860395</v>
      </c>
      <c r="AX148">
        <v>2.0799204076852336</v>
      </c>
      <c r="AY148">
        <v>8.9235917759074995E-2</v>
      </c>
      <c r="AZ148">
        <v>0</v>
      </c>
      <c r="BA148">
        <v>0</v>
      </c>
      <c r="BB148">
        <v>0</v>
      </c>
      <c r="BC148">
        <v>0.1213029863304293</v>
      </c>
      <c r="BD148">
        <v>0</v>
      </c>
      <c r="BE148">
        <v>0.33743964017763117</v>
      </c>
      <c r="BF148">
        <v>4.7136916235162403</v>
      </c>
      <c r="BG148">
        <v>0.33778709582270855</v>
      </c>
      <c r="BH148">
        <v>1.1332003973369968</v>
      </c>
      <c r="BI148">
        <v>0.47367990977262159</v>
      </c>
      <c r="BJ148">
        <v>0.44329644148123615</v>
      </c>
      <c r="BK148">
        <v>0.38849680420082244</v>
      </c>
      <c r="BL148">
        <v>3.6608921351491466</v>
      </c>
      <c r="BM148">
        <v>0</v>
      </c>
      <c r="BN148">
        <v>0</v>
      </c>
      <c r="BO148">
        <v>0.88734649647211183</v>
      </c>
      <c r="BP148">
        <v>14.456278186000404</v>
      </c>
      <c r="BQ148">
        <v>1.8087349584999042</v>
      </c>
      <c r="BR148">
        <v>9.5594145916781752</v>
      </c>
      <c r="BS148">
        <v>1.56860990804805</v>
      </c>
      <c r="BT148">
        <v>5.7520106943445164</v>
      </c>
      <c r="BU148">
        <v>0.33994913926876852</v>
      </c>
      <c r="BV148">
        <v>0.13493763694650934</v>
      </c>
      <c r="BW148">
        <v>0.18686687874772084</v>
      </c>
      <c r="BX148">
        <v>1.1363975746666659</v>
      </c>
      <c r="BY148">
        <v>0.28475493964365622</v>
      </c>
      <c r="BZ148">
        <v>1.5393662911531192</v>
      </c>
      <c r="CA148">
        <v>0</v>
      </c>
      <c r="CB148">
        <v>0</v>
      </c>
      <c r="CC148">
        <v>6.8010402085756136E-2</v>
      </c>
      <c r="CD148">
        <v>0.53967090615054325</v>
      </c>
      <c r="CE148">
        <v>0.18771323128439688</v>
      </c>
      <c r="CF148">
        <v>0.63788846467611582</v>
      </c>
      <c r="CG148">
        <v>3.6659596348527912</v>
      </c>
      <c r="CH148">
        <v>26.351363991721385</v>
      </c>
      <c r="CI148">
        <v>1.5747585837452063</v>
      </c>
      <c r="CJ148">
        <v>0.2525586525055874</v>
      </c>
      <c r="CK148">
        <v>2.8416399298778108E-2</v>
      </c>
      <c r="CL148">
        <v>0.1243481989226173</v>
      </c>
      <c r="CM148">
        <v>0.35103519565672953</v>
      </c>
      <c r="CN148">
        <v>2.1012974254861505</v>
      </c>
      <c r="CO148">
        <v>0.27315420000622626</v>
      </c>
      <c r="CP148">
        <v>0.83528966706239771</v>
      </c>
      <c r="CQ148">
        <v>0</v>
      </c>
      <c r="CR148">
        <v>0.22165910679202203</v>
      </c>
      <c r="CS148">
        <v>1.6295776751479387E-2</v>
      </c>
      <c r="CT148">
        <v>0.11639570768928022</v>
      </c>
      <c r="CU148">
        <v>0.17092960309223718</v>
      </c>
      <c r="CV148">
        <v>0.31421555121961031</v>
      </c>
      <c r="CW148">
        <v>6.8260570051641142E-2</v>
      </c>
      <c r="CX148">
        <v>0.17749485496930612</v>
      </c>
      <c r="CY148">
        <v>0.89215693135890173</v>
      </c>
      <c r="CZ148">
        <v>4.9345361390022218</v>
      </c>
      <c r="DA148">
        <v>0.6078083416782023</v>
      </c>
      <c r="DB148">
        <v>1.5288755523975184</v>
      </c>
      <c r="DC148">
        <v>0.17754159789902021</v>
      </c>
      <c r="DD148">
        <v>0.28209657786089765</v>
      </c>
      <c r="DE148">
        <v>0.62871191512188396</v>
      </c>
      <c r="DF148">
        <v>3.0285925680995289</v>
      </c>
      <c r="DG148">
        <v>0.3134176404130859</v>
      </c>
      <c r="DH148">
        <v>0.2778923116506723</v>
      </c>
      <c r="DI148">
        <v>0.26404493106201443</v>
      </c>
      <c r="DJ148">
        <v>0.79198417047731229</v>
      </c>
      <c r="DK148">
        <v>0</v>
      </c>
      <c r="DL148">
        <v>0</v>
      </c>
      <c r="DM148">
        <v>5.9924347673628781E-2</v>
      </c>
      <c r="DN148">
        <v>1.1348370383255657</v>
      </c>
      <c r="DO148">
        <v>0.3398806819171919</v>
      </c>
      <c r="DP148">
        <v>1.0770313749384219</v>
      </c>
      <c r="DQ148">
        <v>0.27215184509463952</v>
      </c>
      <c r="DR148">
        <v>0.75090100897245271</v>
      </c>
      <c r="DS148">
        <v>0</v>
      </c>
      <c r="DT148">
        <v>0</v>
      </c>
      <c r="DU148">
        <v>0</v>
      </c>
      <c r="DV148">
        <v>3.629751008258137E-2</v>
      </c>
      <c r="DW148">
        <v>0.35160981618831544</v>
      </c>
      <c r="DX148">
        <v>1.5875999668072303</v>
      </c>
      <c r="DY148">
        <v>0.19334984064288097</v>
      </c>
      <c r="DZ148">
        <v>0.28417732026913733</v>
      </c>
      <c r="EA148">
        <v>0.19571868892152358</v>
      </c>
      <c r="EB148">
        <v>0.5214999204223173</v>
      </c>
      <c r="EC148">
        <v>0.24090295300923964</v>
      </c>
      <c r="ED148">
        <v>0.97963327786839038</v>
      </c>
      <c r="EE148">
        <v>0.16920304018496662</v>
      </c>
      <c r="EF148">
        <v>0.31967350805881628</v>
      </c>
      <c r="EG148">
        <v>0.6752389542962719</v>
      </c>
      <c r="EH148">
        <v>2.5957931777914562</v>
      </c>
      <c r="EI148">
        <v>0.19105947095568684</v>
      </c>
      <c r="EJ148">
        <v>0</v>
      </c>
      <c r="EK148">
        <v>0</v>
      </c>
      <c r="EL148">
        <v>0.16381042070500904</v>
      </c>
      <c r="EM148">
        <v>0</v>
      </c>
      <c r="EN148">
        <v>1.7116682611213106E-2</v>
      </c>
      <c r="EO148">
        <v>9.4758491062620895E-2</v>
      </c>
      <c r="EP148">
        <v>0.14292239610695751</v>
      </c>
      <c r="EQ148">
        <v>0.25939903630000594</v>
      </c>
      <c r="ER148">
        <v>1.1451258401864253</v>
      </c>
      <c r="ES148">
        <v>0.42095462507404274</v>
      </c>
      <c r="ET148">
        <v>0.90781036852463337</v>
      </c>
      <c r="EU148">
        <v>0.52340832383396552</v>
      </c>
      <c r="EV148">
        <v>1.334831101640549</v>
      </c>
      <c r="EW148">
        <v>0.13971242515644453</v>
      </c>
      <c r="EX148">
        <v>2.8445366356620944E-2</v>
      </c>
      <c r="EY148">
        <v>7.0031695595712609E-2</v>
      </c>
      <c r="EZ148">
        <v>0.26009614332176484</v>
      </c>
      <c r="FA148">
        <v>4.3457728154413164E-2</v>
      </c>
      <c r="FB148">
        <v>5.9619059134985296E-2</v>
      </c>
      <c r="FC148">
        <v>2.154395692747119E-2</v>
      </c>
      <c r="FD148">
        <v>2.0543594440388852E-2</v>
      </c>
      <c r="FE148">
        <v>7.2674847137973828E-2</v>
      </c>
      <c r="FF148">
        <v>0.1739027904437449</v>
      </c>
      <c r="FG148">
        <v>6.6128185025892516E-2</v>
      </c>
      <c r="FH148">
        <v>0.143538476337182</v>
      </c>
      <c r="FI148">
        <v>0.24811347907039205</v>
      </c>
      <c r="FJ148">
        <v>1.1274175340879724</v>
      </c>
      <c r="FK148">
        <v>0.14058752472363883</v>
      </c>
      <c r="FL148">
        <v>4.1010003218851988E-2</v>
      </c>
      <c r="FM148">
        <v>0.62682294342069211</v>
      </c>
      <c r="FN148">
        <v>1.5093263831946608</v>
      </c>
      <c r="FO148">
        <v>0.20773908619597667</v>
      </c>
      <c r="FP148">
        <v>6.4837417087381638E-2</v>
      </c>
      <c r="FQ148">
        <v>0.11704745755278634</v>
      </c>
      <c r="FR148">
        <v>2.5650856999424435E-2</v>
      </c>
      <c r="FS148">
        <v>7.4066178263265503E-2</v>
      </c>
      <c r="FT148">
        <v>0.40943305212188585</v>
      </c>
      <c r="FU148">
        <v>6.5717027963117722E-2</v>
      </c>
      <c r="FV148">
        <v>0.25030813073829628</v>
      </c>
      <c r="FW148">
        <v>0.93516348726957399</v>
      </c>
      <c r="FX148">
        <v>0.98881663963906019</v>
      </c>
      <c r="FY148">
        <v>0.13976648968757821</v>
      </c>
      <c r="FZ148">
        <v>5.5730566016456269E-2</v>
      </c>
      <c r="GA148">
        <v>2.1437224331977502E-2</v>
      </c>
      <c r="GB148">
        <v>0.10770022051606208</v>
      </c>
      <c r="GC148">
        <v>1.3827931035146046E-2</v>
      </c>
      <c r="GD148">
        <v>1.2131857897048482E-2</v>
      </c>
      <c r="GE148">
        <v>1.4084795595881643E-2</v>
      </c>
      <c r="GF148">
        <v>5.3921594345686663E-2</v>
      </c>
      <c r="GG148">
        <v>6.4046315753764307E-2</v>
      </c>
      <c r="GH148">
        <v>8.7572745260251789E-3</v>
      </c>
      <c r="GI148">
        <v>5.9187672253122508E-3</v>
      </c>
      <c r="GJ148">
        <v>2.1522538740109919E-2</v>
      </c>
      <c r="GK148">
        <v>0.34133275017161219</v>
      </c>
      <c r="GL148">
        <v>2.5720373581671523</v>
      </c>
      <c r="GM148">
        <v>0.36268808180921558</v>
      </c>
      <c r="GN148">
        <v>6.8616973853407939E-2</v>
      </c>
      <c r="GO148">
        <v>0.17015167460475369</v>
      </c>
      <c r="GP148">
        <v>0.22354143628340814</v>
      </c>
      <c r="GQ148">
        <v>4.2763685164459345E-2</v>
      </c>
      <c r="GR148">
        <v>0</v>
      </c>
      <c r="GS148">
        <v>1.8637110004244414E-3</v>
      </c>
      <c r="GT148">
        <v>0</v>
      </c>
      <c r="GU148">
        <v>2.3309877085024345E-2</v>
      </c>
      <c r="GV148">
        <v>0.11771650231214516</v>
      </c>
      <c r="GW148">
        <v>1.9074334978928662E-2</v>
      </c>
      <c r="GX148">
        <v>8.7736926135748398E-3</v>
      </c>
      <c r="GY148">
        <v>0.17128986604382762</v>
      </c>
      <c r="GZ148">
        <v>0.53271365043431385</v>
      </c>
      <c r="HA148">
        <v>7.7620926428132467E-2</v>
      </c>
      <c r="HB148">
        <v>4.5688958228971864E-2</v>
      </c>
      <c r="HC148">
        <v>3.6406978196739402E-2</v>
      </c>
      <c r="HD148">
        <v>0.34674592426772549</v>
      </c>
      <c r="HE148">
        <v>6.2142329718619597E-2</v>
      </c>
      <c r="HF148">
        <v>8.9007148208455178E-2</v>
      </c>
      <c r="HG148">
        <v>4.018079053744944E-2</v>
      </c>
      <c r="HH148">
        <v>7.0527405894421094E-2</v>
      </c>
      <c r="HI148">
        <v>6.2727980969040633E-3</v>
      </c>
      <c r="HJ148">
        <v>0</v>
      </c>
      <c r="HK148">
        <v>9.9836333385928521E-4</v>
      </c>
      <c r="HL148">
        <v>3.8497969957438671E-3</v>
      </c>
      <c r="HM148">
        <v>0.22686212171494163</v>
      </c>
      <c r="HN148">
        <v>2.1223609154238261</v>
      </c>
      <c r="HO148">
        <v>0.32322850366641565</v>
      </c>
      <c r="HP148">
        <v>0.11796524124910705</v>
      </c>
      <c r="HQ148">
        <v>0.63806527003839431</v>
      </c>
      <c r="HR148">
        <v>1.0427837276942833</v>
      </c>
      <c r="HS148">
        <v>0.16058104308807475</v>
      </c>
      <c r="HT148">
        <v>6.3637153239783181E-2</v>
      </c>
      <c r="HU148">
        <v>1.1943321269318217E-2</v>
      </c>
      <c r="HV148">
        <v>1.5449229403580367E-3</v>
      </c>
      <c r="HW148">
        <v>0</v>
      </c>
      <c r="HX148">
        <v>0</v>
      </c>
      <c r="HY148">
        <v>0</v>
      </c>
      <c r="HZ148">
        <v>0</v>
      </c>
      <c r="IA148">
        <v>3.6997340007819974E-3</v>
      </c>
      <c r="IB148">
        <v>4.6394436010818149E-2</v>
      </c>
      <c r="IC148">
        <v>6.6004219521891665E-3</v>
      </c>
      <c r="ID148">
        <v>3.2548779021332108E-3</v>
      </c>
      <c r="IE148">
        <v>2.5584978348582015E-2</v>
      </c>
      <c r="IF148">
        <v>0.28858802095838615</v>
      </c>
      <c r="IG148">
        <v>5.681941739157257E-2</v>
      </c>
      <c r="IH148">
        <v>7.2873990681288706E-2</v>
      </c>
      <c r="II148">
        <v>4.2272885158303949E-2</v>
      </c>
      <c r="IJ148">
        <v>8.2171701508870737E-2</v>
      </c>
      <c r="IK148">
        <v>2.8148620806801021E-2</v>
      </c>
      <c r="IL148">
        <v>0</v>
      </c>
      <c r="IM148">
        <v>0</v>
      </c>
      <c r="IN148">
        <v>0</v>
      </c>
      <c r="IO148">
        <v>5.9210355403627249E-3</v>
      </c>
      <c r="IP148">
        <v>0.24158718115115624</v>
      </c>
      <c r="IQ148">
        <v>3.9324734558093981E-2</v>
      </c>
      <c r="IR148">
        <v>1.1470510263483658E-4</v>
      </c>
      <c r="IS148">
        <v>2.5959907800646147E-2</v>
      </c>
      <c r="IT148">
        <v>0.13790135589685526</v>
      </c>
      <c r="IU148">
        <v>8.797046481378263E-3</v>
      </c>
      <c r="IV148">
        <v>5.4199389354023068E-3</v>
      </c>
      <c r="IW148">
        <v>2.029485176952439E-3</v>
      </c>
      <c r="IX148">
        <v>1.7208085886462733E-3</v>
      </c>
      <c r="IY148">
        <v>0</v>
      </c>
      <c r="IZ148">
        <v>0</v>
      </c>
      <c r="JA148">
        <v>0</v>
      </c>
      <c r="JB148">
        <v>2.073460086350374E-3</v>
      </c>
      <c r="JC148">
        <v>0</v>
      </c>
      <c r="JD148">
        <v>1.4962309678817808E-2</v>
      </c>
      <c r="JE148">
        <v>1.4290434247472351E-3</v>
      </c>
      <c r="JF148">
        <v>1.163783885710124E-3</v>
      </c>
      <c r="JG148">
        <v>5.3537695390245459E-3</v>
      </c>
      <c r="JH148">
        <v>3.9389945241278514E-2</v>
      </c>
      <c r="JI148">
        <v>0</v>
      </c>
      <c r="JJ148">
        <v>0</v>
      </c>
      <c r="JK148">
        <v>2.9766639504655726E-3</v>
      </c>
      <c r="JL148">
        <v>2.29476521522658E-2</v>
      </c>
      <c r="JM148">
        <v>7.8745525375715969E-2</v>
      </c>
      <c r="JN148">
        <v>0.28573235144432257</v>
      </c>
      <c r="JO148" s="7">
        <v>0</v>
      </c>
      <c r="JP148">
        <v>0</v>
      </c>
      <c r="JQ148">
        <v>0</v>
      </c>
      <c r="JR148">
        <v>0</v>
      </c>
      <c r="JS148">
        <v>1</v>
      </c>
      <c r="JT148">
        <v>0</v>
      </c>
      <c r="JU148">
        <v>0</v>
      </c>
      <c r="JV148" s="4">
        <v>1</v>
      </c>
    </row>
    <row r="149" spans="1:282" x14ac:dyDescent="0.25">
      <c r="A149" s="10" t="s">
        <v>196</v>
      </c>
      <c r="B149" s="7">
        <v>10</v>
      </c>
      <c r="C149" t="s">
        <v>57</v>
      </c>
      <c r="D149" s="4">
        <v>18</v>
      </c>
      <c r="E149">
        <v>0</v>
      </c>
      <c r="F149">
        <v>0</v>
      </c>
      <c r="G149">
        <v>4.7602808268349034E-2</v>
      </c>
      <c r="H149">
        <v>2.8102684597153149</v>
      </c>
      <c r="I149">
        <v>0</v>
      </c>
      <c r="J149">
        <v>2.7289525200340146E-2</v>
      </c>
      <c r="K149">
        <v>0</v>
      </c>
      <c r="L149">
        <v>2.1106339624480379E-2</v>
      </c>
      <c r="M149">
        <v>7.0617701532719481E-5</v>
      </c>
      <c r="N149">
        <v>8.9713356746711451E-2</v>
      </c>
      <c r="O149">
        <v>0</v>
      </c>
      <c r="P149">
        <v>1.7435146168960769</v>
      </c>
      <c r="Q149">
        <v>0</v>
      </c>
      <c r="R149">
        <v>4.5661234000533728</v>
      </c>
      <c r="S149">
        <v>0.5265047781046297</v>
      </c>
      <c r="T149">
        <v>0.61860332457698186</v>
      </c>
      <c r="U149">
        <v>0</v>
      </c>
      <c r="V149">
        <v>17.921410305384825</v>
      </c>
      <c r="W149">
        <v>1.4818984294507764</v>
      </c>
      <c r="X149">
        <v>7.7326293376259278E-2</v>
      </c>
      <c r="Y149">
        <v>2.1184337963721787E-2</v>
      </c>
      <c r="Z149">
        <v>0</v>
      </c>
      <c r="AA149">
        <v>0</v>
      </c>
      <c r="AB149">
        <v>0</v>
      </c>
      <c r="AC149">
        <v>0</v>
      </c>
      <c r="AD149">
        <v>3.3887430691878566</v>
      </c>
      <c r="AE149">
        <v>0.19300011218299032</v>
      </c>
      <c r="AF149">
        <v>2.555600748787628</v>
      </c>
      <c r="AG149">
        <v>8.3010276999113577E-2</v>
      </c>
      <c r="AH149">
        <v>0</v>
      </c>
      <c r="AI149">
        <v>0.59492152076282412</v>
      </c>
      <c r="AJ149">
        <v>1.0639338036195227</v>
      </c>
      <c r="AK149">
        <v>6.1682738236197097E-2</v>
      </c>
      <c r="AL149">
        <v>1.3418609499634537E-2</v>
      </c>
      <c r="AM149">
        <v>0.17998903483393222</v>
      </c>
      <c r="AN149">
        <v>99.999999999999986</v>
      </c>
      <c r="AO149">
        <v>0.85299352915146098</v>
      </c>
      <c r="AP149">
        <v>0.82079798121986514</v>
      </c>
      <c r="AQ149">
        <v>0.22046543400135402</v>
      </c>
      <c r="AR149">
        <v>7.9178070958219973</v>
      </c>
      <c r="AS149">
        <v>0.57628701572665209</v>
      </c>
      <c r="AT149">
        <v>2.5859571831803563</v>
      </c>
      <c r="AU149">
        <v>0.51624205433601811</v>
      </c>
      <c r="AV149">
        <v>2.5198960580045364</v>
      </c>
      <c r="AW149">
        <v>0.22467710687554834</v>
      </c>
      <c r="AX149">
        <v>2.2008283423953232</v>
      </c>
      <c r="AY149">
        <v>0.10389787490250488</v>
      </c>
      <c r="AZ149">
        <v>0</v>
      </c>
      <c r="BA149">
        <v>0</v>
      </c>
      <c r="BB149">
        <v>0</v>
      </c>
      <c r="BC149">
        <v>7.0020271710438814E-2</v>
      </c>
      <c r="BD149">
        <v>0.27630378987594051</v>
      </c>
      <c r="BE149">
        <v>0.30516395947337643</v>
      </c>
      <c r="BF149">
        <v>4.9211339684314632</v>
      </c>
      <c r="BG149">
        <v>0.37735857421125274</v>
      </c>
      <c r="BH149">
        <v>1.1908783244961416</v>
      </c>
      <c r="BI149">
        <v>0.56880215390985256</v>
      </c>
      <c r="BJ149">
        <v>0.42886800596127439</v>
      </c>
      <c r="BK149">
        <v>0.32545713570392498</v>
      </c>
      <c r="BL149">
        <v>3.4291528486880059</v>
      </c>
      <c r="BM149">
        <v>0</v>
      </c>
      <c r="BN149">
        <v>0</v>
      </c>
      <c r="BO149">
        <v>0.64220395180511269</v>
      </c>
      <c r="BP149">
        <v>16.532826591893212</v>
      </c>
      <c r="BQ149">
        <v>1.6776721838197437</v>
      </c>
      <c r="BR149">
        <v>9.5062599126310552</v>
      </c>
      <c r="BS149">
        <v>1.4525245218650049</v>
      </c>
      <c r="BT149">
        <v>6.1209864927573276</v>
      </c>
      <c r="BU149">
        <v>0.37212021499061315</v>
      </c>
      <c r="BV149">
        <v>0.19574898057132181</v>
      </c>
      <c r="BW149">
        <v>0.20152381654694185</v>
      </c>
      <c r="BX149">
        <v>1.3124330964255304</v>
      </c>
      <c r="BY149">
        <v>0.21091457481117884</v>
      </c>
      <c r="BZ149">
        <v>1.3596643914483124</v>
      </c>
      <c r="CA149">
        <v>0</v>
      </c>
      <c r="CB149">
        <v>0</v>
      </c>
      <c r="CC149">
        <v>0.18911279854057655</v>
      </c>
      <c r="CD149">
        <v>0.59367362665904522</v>
      </c>
      <c r="CE149">
        <v>0.19886301806966228</v>
      </c>
      <c r="CF149">
        <v>0.77275517906658864</v>
      </c>
      <c r="CG149">
        <v>3.2185358929168055</v>
      </c>
      <c r="CH149">
        <v>26.408772717391471</v>
      </c>
      <c r="CI149">
        <v>1.5889735996604504</v>
      </c>
      <c r="CJ149">
        <v>0.2420251734359487</v>
      </c>
      <c r="CK149">
        <v>3.8605238239210291E-2</v>
      </c>
      <c r="CL149">
        <v>0.1310763989548529</v>
      </c>
      <c r="CM149">
        <v>0.32944948053605833</v>
      </c>
      <c r="CN149">
        <v>2.2033741309017874</v>
      </c>
      <c r="CO149">
        <v>0.29377052604561077</v>
      </c>
      <c r="CP149">
        <v>1.009473093528469</v>
      </c>
      <c r="CQ149">
        <v>0</v>
      </c>
      <c r="CR149">
        <v>0.44171939969538443</v>
      </c>
      <c r="CS149">
        <v>6.758571958156169E-2</v>
      </c>
      <c r="CT149">
        <v>0.16793550841020236</v>
      </c>
      <c r="CU149">
        <v>0.18242264199223071</v>
      </c>
      <c r="CV149">
        <v>0.36993768948501082</v>
      </c>
      <c r="CW149">
        <v>8.5066265210312353E-2</v>
      </c>
      <c r="CX149">
        <v>0.20849834450194607</v>
      </c>
      <c r="CY149">
        <v>0.80025846804152212</v>
      </c>
      <c r="CZ149">
        <v>5.0273445268971955</v>
      </c>
      <c r="DA149">
        <v>0.59256588405738275</v>
      </c>
      <c r="DB149">
        <v>1.5904652396712033</v>
      </c>
      <c r="DC149">
        <v>0.19587343764713627</v>
      </c>
      <c r="DD149">
        <v>0.3346897697090121</v>
      </c>
      <c r="DE149">
        <v>0.58003705908448644</v>
      </c>
      <c r="DF149">
        <v>3.2849866814740971</v>
      </c>
      <c r="DG149">
        <v>0.33525743925419765</v>
      </c>
      <c r="DH149">
        <v>0.321125565679447</v>
      </c>
      <c r="DI149">
        <v>0.27742085291284735</v>
      </c>
      <c r="DJ149">
        <v>0.95532947559846415</v>
      </c>
      <c r="DK149">
        <v>0</v>
      </c>
      <c r="DL149">
        <v>0</v>
      </c>
      <c r="DM149">
        <v>9.4423848645282513E-2</v>
      </c>
      <c r="DN149">
        <v>1.3165302523548101</v>
      </c>
      <c r="DO149">
        <v>0.34668650586840416</v>
      </c>
      <c r="DP149">
        <v>1.0641253252592777</v>
      </c>
      <c r="DQ149">
        <v>0.31673607789800406</v>
      </c>
      <c r="DR149">
        <v>0.88906421735897234</v>
      </c>
      <c r="DS149">
        <v>0</v>
      </c>
      <c r="DT149">
        <v>0</v>
      </c>
      <c r="DU149">
        <v>0</v>
      </c>
      <c r="DV149">
        <v>7.289450030459152E-2</v>
      </c>
      <c r="DW149">
        <v>0.33149382380046971</v>
      </c>
      <c r="DX149">
        <v>1.6321766292089643</v>
      </c>
      <c r="DY149">
        <v>0.19530464722041124</v>
      </c>
      <c r="DZ149">
        <v>0.32018622487158988</v>
      </c>
      <c r="EA149">
        <v>0.19345885515406996</v>
      </c>
      <c r="EB149">
        <v>0.55146166581358491</v>
      </c>
      <c r="EC149">
        <v>0.21724676774796339</v>
      </c>
      <c r="ED149">
        <v>1.0327754256304456</v>
      </c>
      <c r="EE149">
        <v>0.17696986145281132</v>
      </c>
      <c r="EF149">
        <v>0.40324507129354831</v>
      </c>
      <c r="EG149">
        <v>0.66373079208107788</v>
      </c>
      <c r="EH149">
        <v>2.9922926266750669</v>
      </c>
      <c r="EI149">
        <v>0.23805419618702919</v>
      </c>
      <c r="EJ149">
        <v>0</v>
      </c>
      <c r="EK149">
        <v>0</v>
      </c>
      <c r="EL149">
        <v>0.16976353612054482</v>
      </c>
      <c r="EM149">
        <v>8.4722835211133753E-3</v>
      </c>
      <c r="EN149">
        <v>4.6510044757839458E-2</v>
      </c>
      <c r="EO149">
        <v>0.11848281405561827</v>
      </c>
      <c r="EP149">
        <v>0.17489269375446109</v>
      </c>
      <c r="EQ149">
        <v>0.22356292656444118</v>
      </c>
      <c r="ER149">
        <v>1.0540896671853295</v>
      </c>
      <c r="ES149">
        <v>0.44575983857364121</v>
      </c>
      <c r="ET149">
        <v>1.130293929031432</v>
      </c>
      <c r="EU149">
        <v>0.5478248301658738</v>
      </c>
      <c r="EV149">
        <v>1.518090251084</v>
      </c>
      <c r="EW149">
        <v>0.16772835548406911</v>
      </c>
      <c r="EX149">
        <v>6.0968341384068488E-2</v>
      </c>
      <c r="EY149">
        <v>6.4617156309937335E-2</v>
      </c>
      <c r="EZ149">
        <v>0.31305463341712325</v>
      </c>
      <c r="FA149">
        <v>4.9977533691181367E-2</v>
      </c>
      <c r="FB149">
        <v>5.6451187318131563E-2</v>
      </c>
      <c r="FC149">
        <v>2.0214889903658859E-2</v>
      </c>
      <c r="FD149">
        <v>3.2176335999429012E-2</v>
      </c>
      <c r="FE149">
        <v>7.175314134329451E-2</v>
      </c>
      <c r="FF149">
        <v>0.16789433435357221</v>
      </c>
      <c r="FG149">
        <v>7.3058913265010239E-2</v>
      </c>
      <c r="FH149">
        <v>0.17369062584666339</v>
      </c>
      <c r="FI149">
        <v>0.22518900643976084</v>
      </c>
      <c r="FJ149">
        <v>1.1785374516364189</v>
      </c>
      <c r="FK149">
        <v>0.1481814174761778</v>
      </c>
      <c r="FL149">
        <v>3.9849419479108319E-2</v>
      </c>
      <c r="FM149">
        <v>0.61113071377438599</v>
      </c>
      <c r="FN149">
        <v>1.6677270417099035</v>
      </c>
      <c r="FO149">
        <v>0.2343078192114447</v>
      </c>
      <c r="FP149">
        <v>6.7926933156588723E-2</v>
      </c>
      <c r="FQ149">
        <v>0.15767512208584436</v>
      </c>
      <c r="FR149">
        <v>3.9611905673075827E-2</v>
      </c>
      <c r="FS149">
        <v>6.733901763038963E-2</v>
      </c>
      <c r="FT149">
        <v>0.41388097284991443</v>
      </c>
      <c r="FU149">
        <v>6.4602823870749657E-2</v>
      </c>
      <c r="FV149">
        <v>0.23536556581850382</v>
      </c>
      <c r="FW149">
        <v>0.93325452300951672</v>
      </c>
      <c r="FX149">
        <v>1.0397330810343612</v>
      </c>
      <c r="FY149">
        <v>0.15495836140875657</v>
      </c>
      <c r="FZ149">
        <v>6.9271384900557745E-2</v>
      </c>
      <c r="GA149">
        <v>2.320579376611084E-2</v>
      </c>
      <c r="GB149">
        <v>0.11839005963013992</v>
      </c>
      <c r="GC149">
        <v>2.0835562331528078E-2</v>
      </c>
      <c r="GD149">
        <v>8.5052337737880606E-3</v>
      </c>
      <c r="GE149">
        <v>8.6446611468321641E-3</v>
      </c>
      <c r="GF149">
        <v>5.1402376067580156E-2</v>
      </c>
      <c r="GG149">
        <v>8.2375770661236997E-2</v>
      </c>
      <c r="GH149">
        <v>1.1742751775044769E-2</v>
      </c>
      <c r="GI149">
        <v>8.1936841891348811E-3</v>
      </c>
      <c r="GJ149">
        <v>2.5317829165178423E-2</v>
      </c>
      <c r="GK149">
        <v>0.28873707948105165</v>
      </c>
      <c r="GL149">
        <v>2.6760787933506314</v>
      </c>
      <c r="GM149">
        <v>0.38167568583208383</v>
      </c>
      <c r="GN149">
        <v>7.08580900867435E-2</v>
      </c>
      <c r="GO149">
        <v>0.18742372867675738</v>
      </c>
      <c r="GP149">
        <v>0.26941479967862297</v>
      </c>
      <c r="GQ149">
        <v>3.5406291005903298E-2</v>
      </c>
      <c r="GR149">
        <v>3.9989677975771805E-3</v>
      </c>
      <c r="GS149">
        <v>9.0871574124540989E-3</v>
      </c>
      <c r="GT149">
        <v>6.987193588838936E-3</v>
      </c>
      <c r="GU149">
        <v>1.9228493120638374E-2</v>
      </c>
      <c r="GV149">
        <v>0.13984237714217446</v>
      </c>
      <c r="GW149">
        <v>1.3582635003785046E-2</v>
      </c>
      <c r="GX149">
        <v>1.1476178165871669E-2</v>
      </c>
      <c r="GY149">
        <v>0.16701139763869793</v>
      </c>
      <c r="GZ149">
        <v>0.58375248027650251</v>
      </c>
      <c r="HA149">
        <v>9.0290911208448663E-2</v>
      </c>
      <c r="HB149">
        <v>5.0886770636962203E-2</v>
      </c>
      <c r="HC149">
        <v>3.8685321513508439E-2</v>
      </c>
      <c r="HD149">
        <v>0.34629791950162675</v>
      </c>
      <c r="HE149">
        <v>6.7284704350400945E-2</v>
      </c>
      <c r="HF149">
        <v>9.2059504463874051E-2</v>
      </c>
      <c r="HG149">
        <v>3.5107811977565018E-2</v>
      </c>
      <c r="HH149">
        <v>8.101818891092917E-2</v>
      </c>
      <c r="HI149">
        <v>1.1614105674937746E-2</v>
      </c>
      <c r="HJ149">
        <v>3.0216233065220731E-3</v>
      </c>
      <c r="HK149">
        <v>5.2573059531123619E-3</v>
      </c>
      <c r="HL149">
        <v>1.0160382448407166E-2</v>
      </c>
      <c r="HM149">
        <v>0.19009168795180564</v>
      </c>
      <c r="HN149">
        <v>2.3085358179122757</v>
      </c>
      <c r="HO149">
        <v>0.37713181612097496</v>
      </c>
      <c r="HP149">
        <v>0.1245491658341665</v>
      </c>
      <c r="HQ149">
        <v>0.6559781350419025</v>
      </c>
      <c r="HR149">
        <v>1.1586837451800862</v>
      </c>
      <c r="HS149">
        <v>0.17437905886839211</v>
      </c>
      <c r="HT149">
        <v>6.7274643261261105E-2</v>
      </c>
      <c r="HU149">
        <v>1.2577703366313298E-2</v>
      </c>
      <c r="HV149">
        <v>3.6883595279670195E-3</v>
      </c>
      <c r="HW149">
        <v>0</v>
      </c>
      <c r="HX149">
        <v>0</v>
      </c>
      <c r="HY149">
        <v>0</v>
      </c>
      <c r="HZ149">
        <v>6.9844980072911417E-4</v>
      </c>
      <c r="IA149">
        <v>5.6888495784873355E-3</v>
      </c>
      <c r="IB149">
        <v>5.2163009562938109E-2</v>
      </c>
      <c r="IC149">
        <v>1.844618320719181E-2</v>
      </c>
      <c r="ID149">
        <v>6.4084573122841475E-3</v>
      </c>
      <c r="IE149">
        <v>2.4553210613463255E-2</v>
      </c>
      <c r="IF149">
        <v>0.31295786516664337</v>
      </c>
      <c r="IG149">
        <v>6.9581522318221761E-2</v>
      </c>
      <c r="IH149">
        <v>9.9047228257014439E-2</v>
      </c>
      <c r="II149">
        <v>4.482082049181757E-2</v>
      </c>
      <c r="IJ149">
        <v>8.9864344655634337E-2</v>
      </c>
      <c r="IK149">
        <v>3.1208748598649548E-2</v>
      </c>
      <c r="IL149">
        <v>0</v>
      </c>
      <c r="IM149">
        <v>1.3395296742701908E-3</v>
      </c>
      <c r="IN149">
        <v>1.4981891181276151E-2</v>
      </c>
      <c r="IO149">
        <v>1.4120991661955467E-2</v>
      </c>
      <c r="IP149">
        <v>0.30183137525502424</v>
      </c>
      <c r="IQ149">
        <v>4.3177696310816173E-2</v>
      </c>
      <c r="IR149">
        <v>5.9751261966547462E-3</v>
      </c>
      <c r="IS149">
        <v>2.8030204737205831E-2</v>
      </c>
      <c r="IT149">
        <v>0.17248086520429112</v>
      </c>
      <c r="IU149">
        <v>2.1774760259564346E-2</v>
      </c>
      <c r="IV149">
        <v>6.3090645473340657E-3</v>
      </c>
      <c r="IW149">
        <v>4.0309259568256104E-3</v>
      </c>
      <c r="IX149">
        <v>9.2996623157423348E-4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2.0221548879393453E-2</v>
      </c>
      <c r="JE149">
        <v>1.7099869835330162E-3</v>
      </c>
      <c r="JF149">
        <v>0</v>
      </c>
      <c r="JG149">
        <v>6.8324437040024116E-3</v>
      </c>
      <c r="JH149">
        <v>5.5360481857990348E-2</v>
      </c>
      <c r="JI149">
        <v>0</v>
      </c>
      <c r="JJ149">
        <v>0</v>
      </c>
      <c r="JK149">
        <v>3.9039944624841868E-4</v>
      </c>
      <c r="JL149">
        <v>2.3980951125772743E-2</v>
      </c>
      <c r="JM149">
        <v>5.1315396291445971E-2</v>
      </c>
      <c r="JN149">
        <v>0.29048859475282296</v>
      </c>
      <c r="JO149" s="7">
        <v>0</v>
      </c>
      <c r="JP149">
        <v>0</v>
      </c>
      <c r="JQ149">
        <v>0</v>
      </c>
      <c r="JR149">
        <v>0</v>
      </c>
      <c r="JS149">
        <v>1</v>
      </c>
      <c r="JT149">
        <v>0</v>
      </c>
      <c r="JU149">
        <v>0</v>
      </c>
      <c r="JV149" s="4">
        <v>1</v>
      </c>
    </row>
    <row r="150" spans="1:282" x14ac:dyDescent="0.25">
      <c r="A150" s="10" t="s">
        <v>197</v>
      </c>
      <c r="B150" s="7">
        <v>10</v>
      </c>
      <c r="C150" t="s">
        <v>57</v>
      </c>
      <c r="D150" s="4">
        <v>18</v>
      </c>
      <c r="E150">
        <v>0</v>
      </c>
      <c r="F150">
        <v>0</v>
      </c>
      <c r="G150">
        <v>1.9964147696240674E-2</v>
      </c>
      <c r="H150">
        <v>1.8604066147655149</v>
      </c>
      <c r="I150">
        <v>0</v>
      </c>
      <c r="J150">
        <v>6.2790992716465046E-3</v>
      </c>
      <c r="K150">
        <v>0</v>
      </c>
      <c r="L150">
        <v>1.4688013132935525E-2</v>
      </c>
      <c r="M150">
        <v>0</v>
      </c>
      <c r="N150">
        <v>0.15913574528970445</v>
      </c>
      <c r="O150">
        <v>0</v>
      </c>
      <c r="P150">
        <v>1.8500216800326497</v>
      </c>
      <c r="Q150">
        <v>0</v>
      </c>
      <c r="R150">
        <v>5.8948875695502974</v>
      </c>
      <c r="S150">
        <v>0.45927710171537717</v>
      </c>
      <c r="T150">
        <v>1.5139558741484951</v>
      </c>
      <c r="U150">
        <v>0</v>
      </c>
      <c r="V150">
        <v>19.671013424111404</v>
      </c>
      <c r="W150">
        <v>1.6992471731245298</v>
      </c>
      <c r="X150">
        <v>8.5923069660765988E-2</v>
      </c>
      <c r="Y150">
        <v>2.3304830583310465E-2</v>
      </c>
      <c r="Z150">
        <v>0</v>
      </c>
      <c r="AA150">
        <v>0</v>
      </c>
      <c r="AB150">
        <v>0</v>
      </c>
      <c r="AC150">
        <v>0</v>
      </c>
      <c r="AD150">
        <v>2.8020267785252466</v>
      </c>
      <c r="AE150">
        <v>0.15586473905208056</v>
      </c>
      <c r="AF150">
        <v>2.6992963883248899</v>
      </c>
      <c r="AG150">
        <v>7.8667925887393825E-2</v>
      </c>
      <c r="AH150">
        <v>0</v>
      </c>
      <c r="AI150">
        <v>0.67875835023921949</v>
      </c>
      <c r="AJ150">
        <v>1.3417202549269107</v>
      </c>
      <c r="AK150">
        <v>1.3615519357177227E-2</v>
      </c>
      <c r="AL150">
        <v>7.7086427333605918E-3</v>
      </c>
      <c r="AM150">
        <v>0.32963023488109755</v>
      </c>
      <c r="AN150">
        <v>100</v>
      </c>
      <c r="AO150">
        <v>0.63681032372559165</v>
      </c>
      <c r="AP150">
        <v>0.80892135571095014</v>
      </c>
      <c r="AQ150">
        <v>0.20275395952964567</v>
      </c>
      <c r="AR150">
        <v>6.7807718436918307</v>
      </c>
      <c r="AS150">
        <v>0.4918623464621919</v>
      </c>
      <c r="AT150">
        <v>2.6420545473128727</v>
      </c>
      <c r="AU150">
        <v>0.44809189526472365</v>
      </c>
      <c r="AV150">
        <v>2.2709318900670188</v>
      </c>
      <c r="AW150">
        <v>0.19992187326047536</v>
      </c>
      <c r="AX150">
        <v>2.3411648734714068</v>
      </c>
      <c r="AY150">
        <v>0.12635677062563827</v>
      </c>
      <c r="AZ150">
        <v>0</v>
      </c>
      <c r="BA150">
        <v>0</v>
      </c>
      <c r="BB150">
        <v>0</v>
      </c>
      <c r="BC150">
        <v>0.13076067462683716</v>
      </c>
      <c r="BD150">
        <v>0.28724581757257289</v>
      </c>
      <c r="BE150">
        <v>0.32918368917320834</v>
      </c>
      <c r="BF150">
        <v>4.4806606317731923</v>
      </c>
      <c r="BG150">
        <v>0.35118453455529708</v>
      </c>
      <c r="BH150">
        <v>1.2314243654688959</v>
      </c>
      <c r="BI150">
        <v>0.53754803757544545</v>
      </c>
      <c r="BJ150">
        <v>0.43941861599481424</v>
      </c>
      <c r="BK150">
        <v>0.37476888508414374</v>
      </c>
      <c r="BL150">
        <v>3.9925415531633397</v>
      </c>
      <c r="BM150">
        <v>0</v>
      </c>
      <c r="BN150">
        <v>0</v>
      </c>
      <c r="BO150">
        <v>0.80813198572010347</v>
      </c>
      <c r="BP150">
        <v>16.230539554599304</v>
      </c>
      <c r="BQ150">
        <v>1.752018419599243</v>
      </c>
      <c r="BR150">
        <v>8.8332496868687702</v>
      </c>
      <c r="BS150">
        <v>1.5442742657804693</v>
      </c>
      <c r="BT150">
        <v>6.1901027231192938</v>
      </c>
      <c r="BU150">
        <v>0.3744128033304806</v>
      </c>
      <c r="BV150">
        <v>0.14760851180362958</v>
      </c>
      <c r="BW150">
        <v>0.19182487858783495</v>
      </c>
      <c r="BX150">
        <v>1.1072718155137518</v>
      </c>
      <c r="BY150">
        <v>0.28887146521984158</v>
      </c>
      <c r="BZ150">
        <v>1.5330908076767833</v>
      </c>
      <c r="CA150">
        <v>0</v>
      </c>
      <c r="CB150">
        <v>0</v>
      </c>
      <c r="CC150">
        <v>0.1926774157450811</v>
      </c>
      <c r="CD150">
        <v>0.61375467752895896</v>
      </c>
      <c r="CE150">
        <v>0.21581652077223293</v>
      </c>
      <c r="CF150">
        <v>0.68996559600605223</v>
      </c>
      <c r="CG150">
        <v>3.5993253914895158</v>
      </c>
      <c r="CH150">
        <v>28.430344003179304</v>
      </c>
      <c r="CI150">
        <v>1.7316019564616576</v>
      </c>
      <c r="CJ150">
        <v>0.27625879914503565</v>
      </c>
      <c r="CK150">
        <v>3.1111963190045132E-2</v>
      </c>
      <c r="CL150">
        <v>0.11241774909902826</v>
      </c>
      <c r="CM150">
        <v>0.38815494440114762</v>
      </c>
      <c r="CN150">
        <v>2.5292832362980988</v>
      </c>
      <c r="CO150">
        <v>0.31688365447939126</v>
      </c>
      <c r="CP150">
        <v>0.8861160593108427</v>
      </c>
      <c r="CQ150">
        <v>0</v>
      </c>
      <c r="CR150">
        <v>0.24161712739043009</v>
      </c>
      <c r="CS150">
        <v>2.9542354140669913E-2</v>
      </c>
      <c r="CT150">
        <v>8.3985585431633009E-2</v>
      </c>
      <c r="CU150">
        <v>0.16099627572208616</v>
      </c>
      <c r="CV150">
        <v>0.35725127508875587</v>
      </c>
      <c r="CW150">
        <v>8.1449780899837579E-2</v>
      </c>
      <c r="CX150">
        <v>0.19415573289316707</v>
      </c>
      <c r="CY150">
        <v>0.83388643765802828</v>
      </c>
      <c r="CZ150">
        <v>5.4758686962601688</v>
      </c>
      <c r="DA150">
        <v>0.68138022607677051</v>
      </c>
      <c r="DB150">
        <v>1.8434016853506088</v>
      </c>
      <c r="DC150">
        <v>0.21581701484385885</v>
      </c>
      <c r="DD150">
        <v>0.31741460889826617</v>
      </c>
      <c r="DE150">
        <v>0.60053112524710839</v>
      </c>
      <c r="DF150">
        <v>3.3813853365706348</v>
      </c>
      <c r="DG150">
        <v>0.34979111174509181</v>
      </c>
      <c r="DH150">
        <v>0.26060962981877422</v>
      </c>
      <c r="DI150">
        <v>0.26127981330145406</v>
      </c>
      <c r="DJ150">
        <v>0.79020359216619518</v>
      </c>
      <c r="DK150">
        <v>0</v>
      </c>
      <c r="DL150">
        <v>0</v>
      </c>
      <c r="DM150">
        <v>4.2900105176505242E-2</v>
      </c>
      <c r="DN150">
        <v>1.2648592765982496</v>
      </c>
      <c r="DO150">
        <v>0.36473716561391056</v>
      </c>
      <c r="DP150">
        <v>1.1615507432026362</v>
      </c>
      <c r="DQ150">
        <v>0.26996375870642314</v>
      </c>
      <c r="DR150">
        <v>0.78521488966550645</v>
      </c>
      <c r="DS150">
        <v>0</v>
      </c>
      <c r="DT150">
        <v>0</v>
      </c>
      <c r="DU150">
        <v>0</v>
      </c>
      <c r="DV150">
        <v>2.256069713782172E-2</v>
      </c>
      <c r="DW150">
        <v>0.33159676471668709</v>
      </c>
      <c r="DX150">
        <v>1.8222164175292377</v>
      </c>
      <c r="DY150">
        <v>0.21267234305327706</v>
      </c>
      <c r="DZ150">
        <v>0.31760299196726249</v>
      </c>
      <c r="EA150">
        <v>0.20340123896520407</v>
      </c>
      <c r="EB150">
        <v>0.5469192145508236</v>
      </c>
      <c r="EC150">
        <v>4.6692422981618756E-2</v>
      </c>
      <c r="ED150">
        <v>0.93009620302874607</v>
      </c>
      <c r="EE150">
        <v>0.16832651596873174</v>
      </c>
      <c r="EF150">
        <v>0.33013422860960073</v>
      </c>
      <c r="EG150">
        <v>0.68879248060755405</v>
      </c>
      <c r="EH150">
        <v>3.0037539012130563</v>
      </c>
      <c r="EI150">
        <v>0.24447269674026112</v>
      </c>
      <c r="EJ150">
        <v>0</v>
      </c>
      <c r="EK150">
        <v>0</v>
      </c>
      <c r="EL150">
        <v>0.16244298000345905</v>
      </c>
      <c r="EM150">
        <v>0</v>
      </c>
      <c r="EN150">
        <v>3.4617613830806387E-2</v>
      </c>
      <c r="EO150">
        <v>6.8924742224721725E-2</v>
      </c>
      <c r="EP150">
        <v>0.14803963914942808</v>
      </c>
      <c r="EQ150">
        <v>0.25032078119575385</v>
      </c>
      <c r="ER150">
        <v>1.196737081817169</v>
      </c>
      <c r="ES150">
        <v>0.375216461798283</v>
      </c>
      <c r="ET150">
        <v>0.85379195042328382</v>
      </c>
      <c r="EU150">
        <v>0.52489972874926394</v>
      </c>
      <c r="EV150">
        <v>1.4870525371919663</v>
      </c>
      <c r="EW150">
        <v>0.16364770301128609</v>
      </c>
      <c r="EX150">
        <v>3.532267748714684E-2</v>
      </c>
      <c r="EY150">
        <v>5.5582811660280174E-2</v>
      </c>
      <c r="EZ150">
        <v>0.31885334862496195</v>
      </c>
      <c r="FA150">
        <v>4.3067812996612997E-2</v>
      </c>
      <c r="FB150">
        <v>5.7341238545373749E-2</v>
      </c>
      <c r="FC150">
        <v>1.8180785867160165E-2</v>
      </c>
      <c r="FD150">
        <v>2.3979073594723371E-2</v>
      </c>
      <c r="FE150">
        <v>7.4159170408419739E-2</v>
      </c>
      <c r="FF150">
        <v>0.15567242369754949</v>
      </c>
      <c r="FG150">
        <v>7.0417937341471448E-2</v>
      </c>
      <c r="FH150">
        <v>0.14649818358181751</v>
      </c>
      <c r="FI150">
        <v>0.22724670319703258</v>
      </c>
      <c r="FJ150">
        <v>1.2246199386065282</v>
      </c>
      <c r="FK150">
        <v>0.15359346216578695</v>
      </c>
      <c r="FL150">
        <v>3.657913502966037E-2</v>
      </c>
      <c r="FM150">
        <v>0.62250387399134499</v>
      </c>
      <c r="FN150">
        <v>1.7724789769883114</v>
      </c>
      <c r="FO150">
        <v>0.2503991087769456</v>
      </c>
      <c r="FP150">
        <v>5.9461169518214479E-2</v>
      </c>
      <c r="FQ150">
        <v>0.11180376059210957</v>
      </c>
      <c r="FR150">
        <v>3.3314676937201519E-2</v>
      </c>
      <c r="FS150">
        <v>7.9975273857570903E-2</v>
      </c>
      <c r="FT150">
        <v>0.42403722855510217</v>
      </c>
      <c r="FU150">
        <v>5.3484586214130166E-2</v>
      </c>
      <c r="FV150">
        <v>0.24616161336860276</v>
      </c>
      <c r="FW150">
        <v>0.95998107091234708</v>
      </c>
      <c r="FX150">
        <v>1.0656350491320823</v>
      </c>
      <c r="FY150">
        <v>0.15877784270821105</v>
      </c>
      <c r="FZ150">
        <v>6.967484690324062E-2</v>
      </c>
      <c r="GA150">
        <v>2.272727820144077E-2</v>
      </c>
      <c r="GB150">
        <v>0.11747343298057911</v>
      </c>
      <c r="GC150">
        <v>1.4049123045887032E-2</v>
      </c>
      <c r="GD150">
        <v>7.9355581799888976E-3</v>
      </c>
      <c r="GE150">
        <v>1.1258289660688663E-2</v>
      </c>
      <c r="GF150">
        <v>4.277447585430888E-2</v>
      </c>
      <c r="GG150">
        <v>8.6942951243343572E-2</v>
      </c>
      <c r="GH150">
        <v>8.9110144005877939E-3</v>
      </c>
      <c r="GI150">
        <v>5.8669283408182317E-3</v>
      </c>
      <c r="GJ150">
        <v>1.5012045440960572E-2</v>
      </c>
      <c r="GK150">
        <v>0.34007267492079324</v>
      </c>
      <c r="GL150">
        <v>2.9051238462863047</v>
      </c>
      <c r="GM150">
        <v>0.41227239499320523</v>
      </c>
      <c r="GN150">
        <v>8.5672463818913427E-2</v>
      </c>
      <c r="GO150">
        <v>0.1839581827410724</v>
      </c>
      <c r="GP150">
        <v>0.25705468149505345</v>
      </c>
      <c r="GQ150">
        <v>3.8508970071791701E-2</v>
      </c>
      <c r="GR150">
        <v>8.6990932171290489E-3</v>
      </c>
      <c r="GS150">
        <v>0</v>
      </c>
      <c r="GT150">
        <v>0</v>
      </c>
      <c r="GU150">
        <v>1.9046148530025588E-2</v>
      </c>
      <c r="GV150">
        <v>8.6634104108877147E-2</v>
      </c>
      <c r="GW150">
        <v>2.0419387327794403E-2</v>
      </c>
      <c r="GX150">
        <v>1.3466174649354599E-2</v>
      </c>
      <c r="GY150">
        <v>0.17601354384015111</v>
      </c>
      <c r="GZ150">
        <v>0.60323613877548454</v>
      </c>
      <c r="HA150">
        <v>8.0206446833873041E-2</v>
      </c>
      <c r="HB150">
        <v>4.5903181696100685E-2</v>
      </c>
      <c r="HC150">
        <v>4.3503972289403781E-2</v>
      </c>
      <c r="HD150">
        <v>0.38420023470664233</v>
      </c>
      <c r="HE150">
        <v>6.8804551082134457E-2</v>
      </c>
      <c r="HF150">
        <v>5.3355432113535529E-2</v>
      </c>
      <c r="HG150">
        <v>2.7380673336181136E-2</v>
      </c>
      <c r="HH150">
        <v>8.1738737464905162E-2</v>
      </c>
      <c r="HI150">
        <v>1.3436832208136434E-2</v>
      </c>
      <c r="HJ150">
        <v>0</v>
      </c>
      <c r="HK150">
        <v>0</v>
      </c>
      <c r="HL150">
        <v>1.9700601973378492E-3</v>
      </c>
      <c r="HM150">
        <v>0.20246645947109143</v>
      </c>
      <c r="HN150">
        <v>2.2881689996762677</v>
      </c>
      <c r="HO150">
        <v>0.36819981529519519</v>
      </c>
      <c r="HP150">
        <v>0.11734996938790429</v>
      </c>
      <c r="HQ150">
        <v>0.64721976899537303</v>
      </c>
      <c r="HR150">
        <v>1.1452183570138113</v>
      </c>
      <c r="HS150">
        <v>0.15982725965793848</v>
      </c>
      <c r="HT150">
        <v>6.821377602619709E-2</v>
      </c>
      <c r="HU150">
        <v>1.4836249590978359E-2</v>
      </c>
      <c r="HV150">
        <v>3.8459139207539321E-3</v>
      </c>
      <c r="HW150">
        <v>0</v>
      </c>
      <c r="HX150">
        <v>0</v>
      </c>
      <c r="HY150">
        <v>0</v>
      </c>
      <c r="HZ150">
        <v>0</v>
      </c>
      <c r="IA150">
        <v>7.4482255040179768E-3</v>
      </c>
      <c r="IB150">
        <v>5.0950550966612135E-2</v>
      </c>
      <c r="IC150">
        <v>1.5607882058609163E-2</v>
      </c>
      <c r="ID150">
        <v>0</v>
      </c>
      <c r="IE150">
        <v>2.3333700863917287E-2</v>
      </c>
      <c r="IF150">
        <v>0.30892939295690935</v>
      </c>
      <c r="IG150">
        <v>7.1957752052382001E-2</v>
      </c>
      <c r="IH150">
        <v>0.10592262260577481</v>
      </c>
      <c r="II150">
        <v>5.5427433262817606E-2</v>
      </c>
      <c r="IJ150">
        <v>0.11132604073774918</v>
      </c>
      <c r="IK150">
        <v>3.9278912804547442E-2</v>
      </c>
      <c r="IL150">
        <v>0</v>
      </c>
      <c r="IM150">
        <v>4.0307823592804493E-3</v>
      </c>
      <c r="IN150">
        <v>7.0664973896375702E-3</v>
      </c>
      <c r="IO150">
        <v>1.2929532785176289E-2</v>
      </c>
      <c r="IP150">
        <v>0.25009868363792775</v>
      </c>
      <c r="IQ150">
        <v>4.1102468391257474E-2</v>
      </c>
      <c r="IR150">
        <v>0</v>
      </c>
      <c r="IS150">
        <v>2.983439277159286E-2</v>
      </c>
      <c r="IT150">
        <v>0.15445791726510888</v>
      </c>
      <c r="IU150">
        <v>2.4008415198491055E-2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1.8199528875873453E-2</v>
      </c>
      <c r="JE150">
        <v>3.8487300714782737E-3</v>
      </c>
      <c r="JF150">
        <v>0</v>
      </c>
      <c r="JG150">
        <v>2.3762488709763037E-3</v>
      </c>
      <c r="JH150">
        <v>4.0482358859837725E-2</v>
      </c>
      <c r="JI150">
        <v>0</v>
      </c>
      <c r="JJ150">
        <v>0</v>
      </c>
      <c r="JK150">
        <v>0</v>
      </c>
      <c r="JL150">
        <v>2.1445906974022284E-2</v>
      </c>
      <c r="JM150">
        <v>5.4083540558976094E-2</v>
      </c>
      <c r="JN150">
        <v>0.17198206512881495</v>
      </c>
      <c r="JO150" s="7">
        <v>0</v>
      </c>
      <c r="JP150">
        <v>0</v>
      </c>
      <c r="JQ150">
        <v>0</v>
      </c>
      <c r="JR150">
        <v>0</v>
      </c>
      <c r="JS150">
        <v>1</v>
      </c>
      <c r="JT150">
        <v>0</v>
      </c>
      <c r="JU150">
        <v>0</v>
      </c>
      <c r="JV150" s="4">
        <v>1</v>
      </c>
    </row>
    <row r="151" spans="1:282" x14ac:dyDescent="0.25">
      <c r="A151" s="10" t="s">
        <v>198</v>
      </c>
      <c r="B151" s="7">
        <v>10</v>
      </c>
      <c r="C151" t="s">
        <v>57</v>
      </c>
      <c r="D151" s="4">
        <v>18</v>
      </c>
      <c r="E151">
        <v>0</v>
      </c>
      <c r="F151">
        <v>0</v>
      </c>
      <c r="G151">
        <v>4.653192943486132E-2</v>
      </c>
      <c r="H151">
        <v>2.9827460867432976</v>
      </c>
      <c r="I151">
        <v>0</v>
      </c>
      <c r="J151">
        <v>2.2656272166266169E-2</v>
      </c>
      <c r="K151">
        <v>0</v>
      </c>
      <c r="L151">
        <v>1.2200635575238013E-2</v>
      </c>
      <c r="M151">
        <v>0</v>
      </c>
      <c r="N151">
        <v>0</v>
      </c>
      <c r="O151">
        <v>0</v>
      </c>
      <c r="P151">
        <v>1.9601619460688957</v>
      </c>
      <c r="Q151">
        <v>0</v>
      </c>
      <c r="R151">
        <v>6.9554611770388082</v>
      </c>
      <c r="S151">
        <v>0.58817915101370954</v>
      </c>
      <c r="T151">
        <v>4.1171632803365652</v>
      </c>
      <c r="U151">
        <v>0</v>
      </c>
      <c r="V151">
        <v>22.980752905119196</v>
      </c>
      <c r="W151">
        <v>2.0631342743601015</v>
      </c>
      <c r="X151">
        <v>5.3767159954116309E-2</v>
      </c>
      <c r="Y151">
        <v>2.1595483460358632E-2</v>
      </c>
      <c r="Z151">
        <v>0</v>
      </c>
      <c r="AA151">
        <v>0</v>
      </c>
      <c r="AB151">
        <v>0</v>
      </c>
      <c r="AC151">
        <v>0</v>
      </c>
      <c r="AD151">
        <v>2.8910899076089618</v>
      </c>
      <c r="AE151">
        <v>0.1611933861288774</v>
      </c>
      <c r="AF151">
        <v>2.894502987691141</v>
      </c>
      <c r="AG151">
        <v>7.775032277471057E-2</v>
      </c>
      <c r="AH151">
        <v>0</v>
      </c>
      <c r="AI151">
        <v>0.87699765845351052</v>
      </c>
      <c r="AJ151">
        <v>1.5648003363208223</v>
      </c>
      <c r="AK151">
        <v>9.839949676663641E-2</v>
      </c>
      <c r="AL151">
        <v>8.6257617773664266E-2</v>
      </c>
      <c r="AM151">
        <v>0.88167118923069143</v>
      </c>
      <c r="AN151">
        <v>100</v>
      </c>
      <c r="AO151">
        <v>1.2333219738244301</v>
      </c>
      <c r="AP151">
        <v>0.80277503694932251</v>
      </c>
      <c r="AQ151">
        <v>0.28694374576955139</v>
      </c>
      <c r="AR151">
        <v>7.3592739906017641</v>
      </c>
      <c r="AS151">
        <v>0.45016422895536645</v>
      </c>
      <c r="AT151">
        <v>2.9617195933289002</v>
      </c>
      <c r="AU151">
        <v>0.53440510168903244</v>
      </c>
      <c r="AV151">
        <v>2.4627415050378119</v>
      </c>
      <c r="AW151">
        <v>0.26022504840594052</v>
      </c>
      <c r="AX151">
        <v>2.6382319921938184</v>
      </c>
      <c r="AY151">
        <v>0.12810419637860623</v>
      </c>
      <c r="AZ151">
        <v>0</v>
      </c>
      <c r="BA151">
        <v>0</v>
      </c>
      <c r="BB151">
        <v>0</v>
      </c>
      <c r="BC151">
        <v>0.16178438511882268</v>
      </c>
      <c r="BD151">
        <v>0</v>
      </c>
      <c r="BE151">
        <v>0.29098609759870747</v>
      </c>
      <c r="BF151">
        <v>4.7959879361676672</v>
      </c>
      <c r="BG151">
        <v>0.38131164957754526</v>
      </c>
      <c r="BH151">
        <v>1.4282388485171746</v>
      </c>
      <c r="BI151">
        <v>0.65152140773520451</v>
      </c>
      <c r="BJ151">
        <v>0.4600537651017409</v>
      </c>
      <c r="BK151">
        <v>0.45358733922482158</v>
      </c>
      <c r="BL151">
        <v>4.2971351160653555</v>
      </c>
      <c r="BM151">
        <v>0</v>
      </c>
      <c r="BN151">
        <v>0</v>
      </c>
      <c r="BO151">
        <v>0.91602983895148959</v>
      </c>
      <c r="BP151">
        <v>19.653728541509807</v>
      </c>
      <c r="BQ151">
        <v>1.9343857615404902</v>
      </c>
      <c r="BR151">
        <v>9.2117175269860052</v>
      </c>
      <c r="BS151">
        <v>1.7442494872317835</v>
      </c>
      <c r="BT151">
        <v>7.1227188392514131</v>
      </c>
      <c r="BU151">
        <v>0.40452998876357138</v>
      </c>
      <c r="BV151">
        <v>0.18100079138733602</v>
      </c>
      <c r="BW151">
        <v>6.5059674277781629E-2</v>
      </c>
      <c r="BX151">
        <v>0.87255243799330706</v>
      </c>
      <c r="BY151">
        <v>0.28113586714109756</v>
      </c>
      <c r="BZ151">
        <v>1.7249879704246145</v>
      </c>
      <c r="CA151">
        <v>0</v>
      </c>
      <c r="CB151">
        <v>0</v>
      </c>
      <c r="CC151">
        <v>0.25583016277059201</v>
      </c>
      <c r="CD151">
        <v>0.64638858530781984</v>
      </c>
      <c r="CE151">
        <v>0.22120322503768744</v>
      </c>
      <c r="CF151">
        <v>0.7104410597426305</v>
      </c>
      <c r="CG151">
        <v>4.2893415571874494</v>
      </c>
      <c r="CH151">
        <v>32.662289386254542</v>
      </c>
      <c r="CI151">
        <v>1.9776418379474334</v>
      </c>
      <c r="CJ151">
        <v>0.28756126962381057</v>
      </c>
      <c r="CK151">
        <v>2.5983320295635298E-2</v>
      </c>
      <c r="CL151">
        <v>0.12629359318661204</v>
      </c>
      <c r="CM151">
        <v>0.33830569613519634</v>
      </c>
      <c r="CN151">
        <v>2.4242104098999153</v>
      </c>
      <c r="CO151">
        <v>0.26135622267192449</v>
      </c>
      <c r="CP151">
        <v>0.84733231552316846</v>
      </c>
      <c r="CQ151">
        <v>0</v>
      </c>
      <c r="CR151">
        <v>0.13894091799313241</v>
      </c>
      <c r="CS151">
        <v>1.2374141061426402E-2</v>
      </c>
      <c r="CT151">
        <v>0.12870444796378466</v>
      </c>
      <c r="CU151">
        <v>0.18004010018934699</v>
      </c>
      <c r="CV151">
        <v>0.38110564525300494</v>
      </c>
      <c r="CW151">
        <v>9.8407343879725578E-2</v>
      </c>
      <c r="CX151">
        <v>0.18068580866559575</v>
      </c>
      <c r="CY151">
        <v>0.87099297817105026</v>
      </c>
      <c r="CZ151">
        <v>5.0556415962874457</v>
      </c>
      <c r="DA151">
        <v>0.67899995770314203</v>
      </c>
      <c r="DB151">
        <v>1.8977938525630449</v>
      </c>
      <c r="DC151">
        <v>0.21123674865803765</v>
      </c>
      <c r="DD151">
        <v>0.34552918866568599</v>
      </c>
      <c r="DE151">
        <v>0.73580364746365112</v>
      </c>
      <c r="DF151">
        <v>3.7652128307369419</v>
      </c>
      <c r="DG151">
        <v>0.40587408642300343</v>
      </c>
      <c r="DH151">
        <v>0.27384765635030256</v>
      </c>
      <c r="DI151">
        <v>0.31525974469070167</v>
      </c>
      <c r="DJ151">
        <v>0.9937846025328454</v>
      </c>
      <c r="DK151">
        <v>0</v>
      </c>
      <c r="DL151">
        <v>0</v>
      </c>
      <c r="DM151">
        <v>0.14433501081520789</v>
      </c>
      <c r="DN151">
        <v>1.5337375112739557</v>
      </c>
      <c r="DO151">
        <v>0.40551208396222665</v>
      </c>
      <c r="DP151">
        <v>1.1817164237377087</v>
      </c>
      <c r="DQ151">
        <v>0.32041903921407777</v>
      </c>
      <c r="DR151">
        <v>0.93980962660371181</v>
      </c>
      <c r="DS151">
        <v>0</v>
      </c>
      <c r="DT151">
        <v>0</v>
      </c>
      <c r="DU151">
        <v>0</v>
      </c>
      <c r="DV151">
        <v>0</v>
      </c>
      <c r="DW151">
        <v>0.36921119719607881</v>
      </c>
      <c r="DX151">
        <v>1.7073574765084105</v>
      </c>
      <c r="DY151">
        <v>0.20276642606041309</v>
      </c>
      <c r="DZ151">
        <v>0.35557173707900946</v>
      </c>
      <c r="EA151">
        <v>0.22806403810700526</v>
      </c>
      <c r="EB151">
        <v>0.66750972346249193</v>
      </c>
      <c r="EC151">
        <v>0.31688415719724533</v>
      </c>
      <c r="ED151">
        <v>1.1031058671442568</v>
      </c>
      <c r="EE151">
        <v>0.18373067826424752</v>
      </c>
      <c r="EF151">
        <v>0.41550337837984136</v>
      </c>
      <c r="EG151">
        <v>0.85203075501022152</v>
      </c>
      <c r="EH151">
        <v>3.2782588696330053</v>
      </c>
      <c r="EI151">
        <v>0.17139324581509785</v>
      </c>
      <c r="EJ151">
        <v>0</v>
      </c>
      <c r="EK151">
        <v>0</v>
      </c>
      <c r="EL151">
        <v>6.8111309839734749E-2</v>
      </c>
      <c r="EM151">
        <v>0</v>
      </c>
      <c r="EN151">
        <v>0</v>
      </c>
      <c r="EO151">
        <v>1.9765227531163842E-2</v>
      </c>
      <c r="EP151">
        <v>0.15610329109191021</v>
      </c>
      <c r="EQ151">
        <v>0.21358430185991067</v>
      </c>
      <c r="ER151">
        <v>1.0518157748135346</v>
      </c>
      <c r="ES151">
        <v>0.46035040891001883</v>
      </c>
      <c r="ET151">
        <v>1.0982725867967531</v>
      </c>
      <c r="EU151">
        <v>0.6327596364036826</v>
      </c>
      <c r="EV151">
        <v>1.7574816143782828</v>
      </c>
      <c r="EW151">
        <v>0.18053081454529765</v>
      </c>
      <c r="EX151">
        <v>4.6490335786798259E-2</v>
      </c>
      <c r="EY151">
        <v>8.7386135630358824E-2</v>
      </c>
      <c r="EZ151">
        <v>0.33073362377181659</v>
      </c>
      <c r="FA151">
        <v>5.3710190551688977E-2</v>
      </c>
      <c r="FB151">
        <v>7.406032827491954E-2</v>
      </c>
      <c r="FC151">
        <v>1.8776403689154952E-2</v>
      </c>
      <c r="FD151">
        <v>3.0378813901958217E-2</v>
      </c>
      <c r="FE151">
        <v>8.1932317014004413E-2</v>
      </c>
      <c r="FF151">
        <v>0.17578049439688478</v>
      </c>
      <c r="FG151">
        <v>7.5012186597105845E-2</v>
      </c>
      <c r="FH151">
        <v>0.1521929366601644</v>
      </c>
      <c r="FI151">
        <v>0.23258481140454887</v>
      </c>
      <c r="FJ151">
        <v>1.1918265580733429</v>
      </c>
      <c r="FK151">
        <v>0.137398783618465</v>
      </c>
      <c r="FL151">
        <v>2.9729086892974266E-2</v>
      </c>
      <c r="FM151">
        <v>0.779707318812355</v>
      </c>
      <c r="FN151">
        <v>1.9563705697168272</v>
      </c>
      <c r="FO151">
        <v>0.28308011605700412</v>
      </c>
      <c r="FP151">
        <v>6.9706584661522311E-2</v>
      </c>
      <c r="FQ151">
        <v>0.15563314163073222</v>
      </c>
      <c r="FR151">
        <v>4.3974707464795135E-2</v>
      </c>
      <c r="FS151">
        <v>9.1275450637653757E-2</v>
      </c>
      <c r="FT151">
        <v>0.56853144136345657</v>
      </c>
      <c r="FU151">
        <v>8.0085830370733593E-2</v>
      </c>
      <c r="FV151">
        <v>0.27675927150321417</v>
      </c>
      <c r="FW151">
        <v>1.0160005623554738</v>
      </c>
      <c r="FX151">
        <v>1.1314366800983109</v>
      </c>
      <c r="FY151">
        <v>0.15857422153972014</v>
      </c>
      <c r="FZ151">
        <v>7.2429586492909065E-2</v>
      </c>
      <c r="GA151">
        <v>2.2627873554892573E-2</v>
      </c>
      <c r="GB151">
        <v>0.11792556430203063</v>
      </c>
      <c r="GC151">
        <v>3.1230082558338923E-3</v>
      </c>
      <c r="GD151">
        <v>0</v>
      </c>
      <c r="GE151">
        <v>2.5430972612930491E-3</v>
      </c>
      <c r="GF151">
        <v>5.2959745441743068E-2</v>
      </c>
      <c r="GG151">
        <v>7.6286187216641085E-2</v>
      </c>
      <c r="GH151">
        <v>9.6879772161516733E-3</v>
      </c>
      <c r="GI151">
        <v>4.6067621366808658E-3</v>
      </c>
      <c r="GJ151">
        <v>2.421976184395027E-2</v>
      </c>
      <c r="GK151">
        <v>0.37903212422118548</v>
      </c>
      <c r="GL151">
        <v>2.9832387661933542</v>
      </c>
      <c r="GM151">
        <v>0.42903503312671143</v>
      </c>
      <c r="GN151">
        <v>7.5459102856007543E-2</v>
      </c>
      <c r="GO151">
        <v>0.19338968725934344</v>
      </c>
      <c r="GP151">
        <v>0.28259459804045789</v>
      </c>
      <c r="GQ151">
        <v>4.0923401290981223E-2</v>
      </c>
      <c r="GR151">
        <v>2.9623696709935904E-3</v>
      </c>
      <c r="GS151">
        <v>0</v>
      </c>
      <c r="GT151">
        <v>2.6657483257526808E-3</v>
      </c>
      <c r="GU151">
        <v>2.8819338067748827E-2</v>
      </c>
      <c r="GV151">
        <v>0.1993892673363149</v>
      </c>
      <c r="GW151">
        <v>3.8625073054920571E-2</v>
      </c>
      <c r="GX151">
        <v>9.9947458986700839E-3</v>
      </c>
      <c r="GY151">
        <v>0.19091989337099941</v>
      </c>
      <c r="GZ151">
        <v>0.63729805112683546</v>
      </c>
      <c r="HA151">
        <v>9.6726023017110613E-2</v>
      </c>
      <c r="HB151">
        <v>4.8139723819407891E-2</v>
      </c>
      <c r="HC151">
        <v>4.7111045354876785E-2</v>
      </c>
      <c r="HD151">
        <v>0.38831879068611991</v>
      </c>
      <c r="HE151">
        <v>8.130577815695654E-2</v>
      </c>
      <c r="HF151">
        <v>9.8123889725670002E-2</v>
      </c>
      <c r="HG151">
        <v>3.9030330242730255E-2</v>
      </c>
      <c r="HH151">
        <v>8.0048435999963696E-2</v>
      </c>
      <c r="HI151">
        <v>9.7538472751407292E-3</v>
      </c>
      <c r="HJ151">
        <v>0</v>
      </c>
      <c r="HK151">
        <v>9.757426287760957E-3</v>
      </c>
      <c r="HL151">
        <v>1.0181552226802943E-4</v>
      </c>
      <c r="HM151">
        <v>0.27515423859449234</v>
      </c>
      <c r="HN151">
        <v>3.1257246705422927</v>
      </c>
      <c r="HO151">
        <v>0.50422294636154374</v>
      </c>
      <c r="HP151">
        <v>0.12850736229835258</v>
      </c>
      <c r="HQ151">
        <v>0.6796569761834097</v>
      </c>
      <c r="HR151">
        <v>1.1494288462157365</v>
      </c>
      <c r="HS151">
        <v>0.17960068889113004</v>
      </c>
      <c r="HT151">
        <v>6.5991111151870854E-2</v>
      </c>
      <c r="HU151">
        <v>1.3630062153214127E-2</v>
      </c>
      <c r="HV151">
        <v>5.4016834318410603E-3</v>
      </c>
      <c r="HW151">
        <v>0</v>
      </c>
      <c r="HX151">
        <v>0</v>
      </c>
      <c r="HY151">
        <v>0</v>
      </c>
      <c r="HZ151">
        <v>3.1602229777858847E-3</v>
      </c>
      <c r="IA151">
        <v>1.609504911062922E-3</v>
      </c>
      <c r="IB151">
        <v>6.4529345646806138E-2</v>
      </c>
      <c r="IC151">
        <v>1.2678148158713785E-2</v>
      </c>
      <c r="ID151">
        <v>0</v>
      </c>
      <c r="IE151">
        <v>3.0998327722115061E-2</v>
      </c>
      <c r="IF151">
        <v>0.39297604223682231</v>
      </c>
      <c r="IG151">
        <v>7.4512402270905428E-2</v>
      </c>
      <c r="IH151">
        <v>9.7371153714282815E-2</v>
      </c>
      <c r="II151">
        <v>4.6749892531255485E-2</v>
      </c>
      <c r="IJ151">
        <v>9.7618531936251002E-2</v>
      </c>
      <c r="IK151">
        <v>3.5687991047176272E-2</v>
      </c>
      <c r="IL151">
        <v>0</v>
      </c>
      <c r="IM151">
        <v>6.6706314600488087E-3</v>
      </c>
      <c r="IN151">
        <v>4.4402264353763047E-3</v>
      </c>
      <c r="IO151">
        <v>1.4129448100925819E-2</v>
      </c>
      <c r="IP151">
        <v>0.3815064072042369</v>
      </c>
      <c r="IQ151">
        <v>6.5754518586802244E-2</v>
      </c>
      <c r="IR151">
        <v>0</v>
      </c>
      <c r="IS151">
        <v>1.6053629520678198E-2</v>
      </c>
      <c r="IT151">
        <v>0.15747624229519636</v>
      </c>
      <c r="IU151">
        <v>1.9652153801114181E-2</v>
      </c>
      <c r="IV151">
        <v>1.3651219161310391E-2</v>
      </c>
      <c r="IW151">
        <v>2.3421101507686906E-3</v>
      </c>
      <c r="IX151">
        <v>6.3736077263213606E-3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3.2443558232115345E-2</v>
      </c>
      <c r="JE151">
        <v>0</v>
      </c>
      <c r="JF151">
        <v>0</v>
      </c>
      <c r="JG151">
        <v>5.7241017883441951E-3</v>
      </c>
      <c r="JH151">
        <v>5.6604640613090847E-2</v>
      </c>
      <c r="JI151">
        <v>0</v>
      </c>
      <c r="JJ151">
        <v>0</v>
      </c>
      <c r="JK151">
        <v>2.7259942130559598E-4</v>
      </c>
      <c r="JL151">
        <v>2.8798005745064394E-2</v>
      </c>
      <c r="JM151">
        <v>6.4585712190126807E-2</v>
      </c>
      <c r="JN151">
        <v>0.24020368139584244</v>
      </c>
      <c r="JO151" s="7">
        <v>0</v>
      </c>
      <c r="JP151">
        <v>0</v>
      </c>
      <c r="JQ151">
        <v>0</v>
      </c>
      <c r="JR151">
        <v>0</v>
      </c>
      <c r="JS151">
        <v>1</v>
      </c>
      <c r="JT151">
        <v>0</v>
      </c>
      <c r="JU151">
        <v>0</v>
      </c>
      <c r="JV151" s="4">
        <v>1</v>
      </c>
    </row>
    <row r="152" spans="1:282" ht="15.75" thickBot="1" x14ac:dyDescent="0.3">
      <c r="A152" s="11" t="s">
        <v>199</v>
      </c>
      <c r="B152" s="8">
        <v>10</v>
      </c>
      <c r="C152" s="2" t="s">
        <v>57</v>
      </c>
      <c r="D152" s="5">
        <v>18</v>
      </c>
      <c r="E152" s="2">
        <v>0</v>
      </c>
      <c r="F152" s="2">
        <v>0</v>
      </c>
      <c r="G152" s="2">
        <v>1.7727771875847443E-2</v>
      </c>
      <c r="H152" s="2">
        <v>1.7591611459768968</v>
      </c>
      <c r="I152" s="2">
        <v>0</v>
      </c>
      <c r="J152" s="2">
        <v>1.7716912520961279E-2</v>
      </c>
      <c r="K152" s="2">
        <v>0</v>
      </c>
      <c r="L152" s="2">
        <v>1.5955608202177132E-2</v>
      </c>
      <c r="M152" s="2">
        <v>0</v>
      </c>
      <c r="N152" s="2">
        <v>0.1285905113154325</v>
      </c>
      <c r="O152" s="2">
        <v>0</v>
      </c>
      <c r="P152" s="2">
        <v>1.7658884442154259</v>
      </c>
      <c r="Q152" s="2">
        <v>0</v>
      </c>
      <c r="R152" s="2">
        <v>5.4125750324852095</v>
      </c>
      <c r="S152" s="2">
        <v>0.45738998745545567</v>
      </c>
      <c r="T152" s="2">
        <v>1.1600261222290933</v>
      </c>
      <c r="U152" s="2">
        <v>0</v>
      </c>
      <c r="V152" s="2">
        <v>18.90338102699274</v>
      </c>
      <c r="W152" s="2">
        <v>1.7234878952345638</v>
      </c>
      <c r="X152" s="2">
        <v>9.2084256357751609E-2</v>
      </c>
      <c r="Y152" s="2">
        <v>2.0603405846730032E-2</v>
      </c>
      <c r="Z152" s="2">
        <v>0</v>
      </c>
      <c r="AA152" s="2">
        <v>0</v>
      </c>
      <c r="AB152" s="2">
        <v>0</v>
      </c>
      <c r="AC152" s="2">
        <v>0</v>
      </c>
      <c r="AD152" s="2">
        <v>2.3835686746474853</v>
      </c>
      <c r="AE152" s="2">
        <v>0.13658383238394137</v>
      </c>
      <c r="AF152" s="2">
        <v>2.2459136288810324</v>
      </c>
      <c r="AG152" s="2">
        <v>5.1999690172022259E-2</v>
      </c>
      <c r="AH152" s="2">
        <v>0</v>
      </c>
      <c r="AI152" s="2">
        <v>0.68255057448702783</v>
      </c>
      <c r="AJ152" s="2">
        <v>1.3182971912624244</v>
      </c>
      <c r="AK152" s="2">
        <v>1.0698381963911034E-2</v>
      </c>
      <c r="AL152" s="2">
        <v>0</v>
      </c>
      <c r="AM152" s="2">
        <v>0</v>
      </c>
      <c r="AN152" s="2">
        <v>100</v>
      </c>
      <c r="AO152" s="2">
        <v>0.71053141586767088</v>
      </c>
      <c r="AP152" s="2">
        <v>0.67122913929165751</v>
      </c>
      <c r="AQ152" s="2">
        <v>0.15450146454176419</v>
      </c>
      <c r="AR152" s="2">
        <v>6.0597330831859146</v>
      </c>
      <c r="AS152" s="2">
        <v>0.45597615280418718</v>
      </c>
      <c r="AT152" s="2">
        <v>2.3979802543566966</v>
      </c>
      <c r="AU152" s="2">
        <v>0.42356692922727385</v>
      </c>
      <c r="AV152" s="2">
        <v>2.0809293100196804</v>
      </c>
      <c r="AW152" s="2">
        <v>0.19322203551415357</v>
      </c>
      <c r="AX152" s="2">
        <v>2.1789346527602924</v>
      </c>
      <c r="AY152" s="2">
        <v>0.11192686406538348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0.20690125585288288</v>
      </c>
      <c r="BF152" s="2">
        <v>3.9408088221447675</v>
      </c>
      <c r="BG152" s="2">
        <v>0.30829891948118882</v>
      </c>
      <c r="BH152" s="2">
        <v>1.1324723461246204</v>
      </c>
      <c r="BI152" s="2">
        <v>0.50196146664140873</v>
      </c>
      <c r="BJ152" s="2">
        <v>0.38988069315317009</v>
      </c>
      <c r="BK152" s="2">
        <v>0.35788943958381636</v>
      </c>
      <c r="BL152" s="2">
        <v>3.507889038504775</v>
      </c>
      <c r="BM152" s="2">
        <v>0</v>
      </c>
      <c r="BN152" s="2">
        <v>0</v>
      </c>
      <c r="BO152" s="2">
        <v>0.54832086280864811</v>
      </c>
      <c r="BP152" s="2">
        <v>15.779907932800912</v>
      </c>
      <c r="BQ152" s="2">
        <v>1.4737018438034462</v>
      </c>
      <c r="BR152" s="2">
        <v>8.4959424928215324</v>
      </c>
      <c r="BS152" s="2">
        <v>1.3359377569324211</v>
      </c>
      <c r="BT152" s="2">
        <v>5.9192917051631477</v>
      </c>
      <c r="BU152" s="2">
        <v>0.34985623001515459</v>
      </c>
      <c r="BV152" s="2">
        <v>0.15397169707341674</v>
      </c>
      <c r="BW152" s="2">
        <v>0.13799952947919863</v>
      </c>
      <c r="BX152" s="2">
        <v>0.94827768057303963</v>
      </c>
      <c r="BY152" s="2">
        <v>0.20047555838213957</v>
      </c>
      <c r="BZ152" s="2">
        <v>1.229722641807425</v>
      </c>
      <c r="CA152" s="2">
        <v>0</v>
      </c>
      <c r="CB152" s="2">
        <v>0</v>
      </c>
      <c r="CC152" s="2">
        <v>0.23815653710705953</v>
      </c>
      <c r="CD152" s="2">
        <v>0.56207961123975358</v>
      </c>
      <c r="CE152" s="2">
        <v>0.16221994079706301</v>
      </c>
      <c r="CF152" s="2">
        <v>0.58264206986264211</v>
      </c>
      <c r="CG152" s="2">
        <v>3.3213458449346489</v>
      </c>
      <c r="CH152" s="2">
        <v>28.16637029929398</v>
      </c>
      <c r="CI152" s="2">
        <v>1.7241493860969543</v>
      </c>
      <c r="CJ152" s="2">
        <v>0.27809612401097378</v>
      </c>
      <c r="CK152" s="2">
        <v>1.8600929338440937E-2</v>
      </c>
      <c r="CL152" s="2">
        <v>0.11582423454492367</v>
      </c>
      <c r="CM152" s="2">
        <v>0.30601075530583877</v>
      </c>
      <c r="CN152" s="2">
        <v>2.0925192775102577</v>
      </c>
      <c r="CO152" s="2">
        <v>0.25129981279445823</v>
      </c>
      <c r="CP152" s="2">
        <v>0.77148965940909664</v>
      </c>
      <c r="CQ152" s="2">
        <v>0</v>
      </c>
      <c r="CR152" s="2">
        <v>0.21322208411441707</v>
      </c>
      <c r="CS152" s="2">
        <v>1.107490355591346E-2</v>
      </c>
      <c r="CT152" s="2">
        <v>8.540440294781429E-2</v>
      </c>
      <c r="CU152" s="2">
        <v>0.1303806177214778</v>
      </c>
      <c r="CV152" s="2">
        <v>0.31990595035862124</v>
      </c>
      <c r="CW152" s="2">
        <v>7.515465887598069E-2</v>
      </c>
      <c r="CX152" s="2">
        <v>0.16813087970932855</v>
      </c>
      <c r="CY152" s="2">
        <v>0.71557046879514141</v>
      </c>
      <c r="CZ152" s="2">
        <v>4.8878920972110516</v>
      </c>
      <c r="DA152" s="2">
        <v>0.5816790217519463</v>
      </c>
      <c r="DB152" s="2">
        <v>1.588506843023455</v>
      </c>
      <c r="DC152" s="2">
        <v>0.18100161878436416</v>
      </c>
      <c r="DD152" s="2">
        <v>0.29937832978226009</v>
      </c>
      <c r="DE152" s="2">
        <v>0.54026634901336745</v>
      </c>
      <c r="DF152" s="2">
        <v>3.003244598719411</v>
      </c>
      <c r="DG152" s="2">
        <v>0.30289123363952747</v>
      </c>
      <c r="DH152" s="2">
        <v>0.23452433426135394</v>
      </c>
      <c r="DI152" s="2">
        <v>0.22241037759724838</v>
      </c>
      <c r="DJ152" s="2">
        <v>0.73413066559777651</v>
      </c>
      <c r="DK152" s="2">
        <v>0</v>
      </c>
      <c r="DL152" s="2">
        <v>0</v>
      </c>
      <c r="DM152" s="2">
        <v>1.1229815412873857E-2</v>
      </c>
      <c r="DN152" s="2">
        <v>1.2768022812386672</v>
      </c>
      <c r="DO152" s="2">
        <v>0.33003439031440818</v>
      </c>
      <c r="DP152" s="2">
        <v>1.0099874221168825</v>
      </c>
      <c r="DQ152" s="2">
        <v>0.24029094965743017</v>
      </c>
      <c r="DR152" s="2">
        <v>0.76363340999976004</v>
      </c>
      <c r="DS152" s="2">
        <v>0</v>
      </c>
      <c r="DT152" s="2">
        <v>0</v>
      </c>
      <c r="DU152" s="2">
        <v>0</v>
      </c>
      <c r="DV152" s="2">
        <v>3.1776159388852233E-2</v>
      </c>
      <c r="DW152" s="2">
        <v>0.30364425596682176</v>
      </c>
      <c r="DX152" s="2">
        <v>1.7054144074271669</v>
      </c>
      <c r="DY152" s="2">
        <v>0.21351432907438112</v>
      </c>
      <c r="DZ152" s="2">
        <v>0.3106331055971509</v>
      </c>
      <c r="EA152" s="2">
        <v>0.16072985267501214</v>
      </c>
      <c r="EB152" s="2">
        <v>0.39111048289514805</v>
      </c>
      <c r="EC152" s="2">
        <v>0.12566946430271</v>
      </c>
      <c r="ED152" s="2">
        <v>0.92550198705069542</v>
      </c>
      <c r="EE152" s="2">
        <v>0.14077676037973225</v>
      </c>
      <c r="EF152" s="2">
        <v>0.36117756122561867</v>
      </c>
      <c r="EG152" s="2">
        <v>0.58723499888534325</v>
      </c>
      <c r="EH152" s="2">
        <v>2.6831557115821947</v>
      </c>
      <c r="EI152" s="2">
        <v>0.20544575202685383</v>
      </c>
      <c r="EJ152" s="2">
        <v>0</v>
      </c>
      <c r="EK152" s="2">
        <v>0</v>
      </c>
      <c r="EL152" s="2">
        <v>0.17445449628380671</v>
      </c>
      <c r="EM152" s="2">
        <v>0</v>
      </c>
      <c r="EN152" s="2">
        <v>2.8906687543674606E-2</v>
      </c>
      <c r="EO152" s="2">
        <v>8.2890136974433579E-2</v>
      </c>
      <c r="EP152" s="2">
        <v>0.14175500606440658</v>
      </c>
      <c r="EQ152" s="2">
        <v>0.14240011757389109</v>
      </c>
      <c r="ER152" s="2">
        <v>0.72559976276057547</v>
      </c>
      <c r="ES152" s="2">
        <v>0.30170452133242381</v>
      </c>
      <c r="ET152" s="2">
        <v>0.80131093891086813</v>
      </c>
      <c r="EU152" s="2">
        <v>0.47353746634207589</v>
      </c>
      <c r="EV152" s="2">
        <v>1.4358419579535373</v>
      </c>
      <c r="EW152" s="2">
        <v>0.15661065786874959</v>
      </c>
      <c r="EX152" s="2">
        <v>3.89976144252746E-2</v>
      </c>
      <c r="EY152" s="2">
        <v>7.6448099146041018E-2</v>
      </c>
      <c r="EZ152" s="2">
        <v>0.33138026438994583</v>
      </c>
      <c r="FA152" s="2">
        <v>4.2542440443998603E-2</v>
      </c>
      <c r="FB152" s="2">
        <v>5.502554859183157E-2</v>
      </c>
      <c r="FC152" s="2">
        <v>1.5531822410124341E-2</v>
      </c>
      <c r="FD152" s="2">
        <v>1.4900869680844756E-2</v>
      </c>
      <c r="FE152" s="2">
        <v>6.5057834351767915E-2</v>
      </c>
      <c r="FF152" s="2">
        <v>0.15128790901737593</v>
      </c>
      <c r="FG152" s="2">
        <v>6.2531232912486606E-2</v>
      </c>
      <c r="FH152" s="2">
        <v>0.14528173445535331</v>
      </c>
      <c r="FI152" s="2">
        <v>0.17709488306560031</v>
      </c>
      <c r="FJ152" s="2">
        <v>0.96388649992280662</v>
      </c>
      <c r="FK152" s="2">
        <v>0.12310246458531374</v>
      </c>
      <c r="FL152" s="2">
        <v>3.1183067845859391E-2</v>
      </c>
      <c r="FM152" s="2">
        <v>0.56468484306324862</v>
      </c>
      <c r="FN152" s="2">
        <v>1.6549012719166509</v>
      </c>
      <c r="FO152" s="2">
        <v>0.24282436013766909</v>
      </c>
      <c r="FP152" s="2">
        <v>6.0613164983066806E-2</v>
      </c>
      <c r="FQ152" s="2">
        <v>0.14218427155212446</v>
      </c>
      <c r="FR152" s="2">
        <v>3.618163753363373E-2</v>
      </c>
      <c r="FS152" s="2">
        <v>6.1656106101195367E-2</v>
      </c>
      <c r="FT152" s="2">
        <v>0.37203957185975728</v>
      </c>
      <c r="FU152" s="2">
        <v>6.0224182850794013E-2</v>
      </c>
      <c r="FV152" s="2">
        <v>0.21692455734585819</v>
      </c>
      <c r="FW152" s="2">
        <v>0.90979353264203433</v>
      </c>
      <c r="FX152" s="2">
        <v>1.0163028989520646</v>
      </c>
      <c r="FY152" s="2">
        <v>0.15093898480640702</v>
      </c>
      <c r="FZ152" s="2">
        <v>6.3420846179842533E-2</v>
      </c>
      <c r="GA152" s="2">
        <v>2.2629335844501948E-2</v>
      </c>
      <c r="GB152" s="2">
        <v>0.15697454691191506</v>
      </c>
      <c r="GC152" s="2">
        <v>2.0435961499955243E-2</v>
      </c>
      <c r="GD152" s="2">
        <v>1.0281470029971011E-2</v>
      </c>
      <c r="GE152" s="2">
        <v>1.8652194962631044E-3</v>
      </c>
      <c r="GF152" s="2">
        <v>4.9636904503471545E-2</v>
      </c>
      <c r="GG152" s="2">
        <v>7.032276056316572E-2</v>
      </c>
      <c r="GH152" s="2">
        <v>1.3849580366708907E-2</v>
      </c>
      <c r="GI152" s="2">
        <v>6.5179036153895156E-3</v>
      </c>
      <c r="GJ152" s="2">
        <v>1.9907099959363843E-2</v>
      </c>
      <c r="GK152" s="2">
        <v>0.25852311218896168</v>
      </c>
      <c r="GL152" s="2">
        <v>2.4371670968520567</v>
      </c>
      <c r="GM152" s="2">
        <v>0.36464205372918063</v>
      </c>
      <c r="GN152" s="2">
        <v>6.5573443683153501E-2</v>
      </c>
      <c r="GO152" s="2">
        <v>0.18365296859561986</v>
      </c>
      <c r="GP152" s="2">
        <v>0.2773889947731612</v>
      </c>
      <c r="GQ152" s="2">
        <v>4.414296639658908E-2</v>
      </c>
      <c r="GR152" s="2">
        <v>1.0973972468717388E-2</v>
      </c>
      <c r="GS152" s="2">
        <v>1.0114107508497018E-2</v>
      </c>
      <c r="GT152" s="2">
        <v>5.441289036288312E-3</v>
      </c>
      <c r="GU152" s="2">
        <v>1.6747392195371625E-2</v>
      </c>
      <c r="GV152" s="2">
        <v>0.14768845131882966</v>
      </c>
      <c r="GW152" s="2">
        <v>1.8398192074437027E-2</v>
      </c>
      <c r="GX152" s="2">
        <v>9.9058356578399179E-3</v>
      </c>
      <c r="GY152" s="2">
        <v>0.15253871849512726</v>
      </c>
      <c r="GZ152" s="2">
        <v>0.60865408655411191</v>
      </c>
      <c r="HA152" s="2">
        <v>8.6216741371225439E-2</v>
      </c>
      <c r="HB152" s="2">
        <v>4.8032649784671075E-2</v>
      </c>
      <c r="HC152" s="2">
        <v>3.3258543711915715E-2</v>
      </c>
      <c r="HD152" s="2">
        <v>0.36817378992867417</v>
      </c>
      <c r="HE152" s="2">
        <v>7.1268863000963203E-2</v>
      </c>
      <c r="HF152" s="2">
        <v>8.1084337085953764E-2</v>
      </c>
      <c r="HG152" s="2">
        <v>3.1564943450832904E-2</v>
      </c>
      <c r="HH152" s="2">
        <v>6.3709207601597734E-2</v>
      </c>
      <c r="HI152" s="2">
        <v>1.326541312896147E-2</v>
      </c>
      <c r="HJ152" s="2">
        <v>0</v>
      </c>
      <c r="HK152" s="2">
        <v>3.271002306414081E-3</v>
      </c>
      <c r="HL152" s="2">
        <v>9.2290475965707119E-3</v>
      </c>
      <c r="HM152" s="2">
        <v>0.18945661636843025</v>
      </c>
      <c r="HN152" s="2">
        <v>2.6087351695785181</v>
      </c>
      <c r="HO152" s="2">
        <v>0.41821989868479686</v>
      </c>
      <c r="HP152" s="2">
        <v>0.11807859661952726</v>
      </c>
      <c r="HQ152" s="2">
        <v>0.56656074217837571</v>
      </c>
      <c r="HR152" s="2">
        <v>1.052626519770796</v>
      </c>
      <c r="HS152" s="2">
        <v>0.16014542766018389</v>
      </c>
      <c r="HT152" s="2">
        <v>7.28554693169782E-2</v>
      </c>
      <c r="HU152" s="2">
        <v>1.17367556247436E-2</v>
      </c>
      <c r="HV152" s="2">
        <v>7.9386188793528611E-3</v>
      </c>
      <c r="HW152" s="2">
        <v>0</v>
      </c>
      <c r="HX152" s="2">
        <v>0</v>
      </c>
      <c r="HY152" s="2">
        <v>0</v>
      </c>
      <c r="HZ152" s="2">
        <v>0</v>
      </c>
      <c r="IA152" s="2">
        <v>5.4358812669317068E-3</v>
      </c>
      <c r="IB152" s="2">
        <v>7.1663740481832341E-2</v>
      </c>
      <c r="IC152" s="2">
        <v>1.6600667715925527E-2</v>
      </c>
      <c r="ID152" s="2">
        <v>0</v>
      </c>
      <c r="IE152" s="2">
        <v>2.7748087074314223E-2</v>
      </c>
      <c r="IF152" s="2">
        <v>0.35124359876910966</v>
      </c>
      <c r="IG152" s="2">
        <v>6.6339112808309064E-2</v>
      </c>
      <c r="IH152" s="2">
        <v>0.1020071574487494</v>
      </c>
      <c r="II152" s="2">
        <v>4.0829402584250218E-2</v>
      </c>
      <c r="IJ152" s="2">
        <v>0.10065552336593908</v>
      </c>
      <c r="IK152" s="2">
        <v>2.7126394750267083E-2</v>
      </c>
      <c r="IL152" s="2">
        <v>0</v>
      </c>
      <c r="IM152" s="2">
        <v>0</v>
      </c>
      <c r="IN152" s="2">
        <v>4.1860236877122384E-3</v>
      </c>
      <c r="IO152" s="2">
        <v>7.6898941365772591E-3</v>
      </c>
      <c r="IP152" s="2">
        <v>0.3162672434456526</v>
      </c>
      <c r="IQ152" s="2">
        <v>4.341464460683981E-2</v>
      </c>
      <c r="IR152" s="2">
        <v>0</v>
      </c>
      <c r="IS152" s="2">
        <v>1.4073390075564343E-2</v>
      </c>
      <c r="IT152" s="2">
        <v>0.14912540806104832</v>
      </c>
      <c r="IU152" s="2">
        <v>1.5211973701799207E-2</v>
      </c>
      <c r="IV152" s="2">
        <v>1.2760735162129135E-2</v>
      </c>
      <c r="IW152" s="2">
        <v>0</v>
      </c>
      <c r="IX152" s="2">
        <v>2.7595289848768153E-3</v>
      </c>
      <c r="IY152" s="2">
        <v>0</v>
      </c>
      <c r="IZ152" s="2">
        <v>0</v>
      </c>
      <c r="JA152" s="2">
        <v>0</v>
      </c>
      <c r="JB152" s="2">
        <v>0</v>
      </c>
      <c r="JC152" s="2">
        <v>0</v>
      </c>
      <c r="JD152" s="2">
        <v>2.9558688436544512E-2</v>
      </c>
      <c r="JE152" s="2">
        <v>4.018346022074808E-3</v>
      </c>
      <c r="JF152" s="2">
        <v>0</v>
      </c>
      <c r="JG152" s="2">
        <v>3.8481101247354139E-3</v>
      </c>
      <c r="JH152" s="2">
        <v>6.0358584135981323E-2</v>
      </c>
      <c r="JI152" s="2">
        <v>0</v>
      </c>
      <c r="JJ152" s="2">
        <v>0</v>
      </c>
      <c r="JK152" s="2">
        <v>0</v>
      </c>
      <c r="JL152" s="2">
        <v>2.2673001690319911E-2</v>
      </c>
      <c r="JM152" s="2">
        <v>3.7697211182014086E-2</v>
      </c>
      <c r="JN152" s="2">
        <v>0.2307100152808288</v>
      </c>
      <c r="JO152" s="8">
        <v>0</v>
      </c>
      <c r="JP152" s="2">
        <v>0</v>
      </c>
      <c r="JQ152" s="2">
        <v>0</v>
      </c>
      <c r="JR152" s="2">
        <v>0</v>
      </c>
      <c r="JS152" s="2">
        <v>1</v>
      </c>
      <c r="JT152" s="2">
        <v>0</v>
      </c>
      <c r="JU152" s="2">
        <v>0</v>
      </c>
      <c r="JV152" s="5">
        <v>1</v>
      </c>
    </row>
  </sheetData>
  <mergeCells count="7">
    <mergeCell ref="JT1:JV1"/>
    <mergeCell ref="A1:A2"/>
    <mergeCell ref="B1:B2"/>
    <mergeCell ref="C1:C2"/>
    <mergeCell ref="D1:D2"/>
    <mergeCell ref="E1:JN1"/>
    <mergeCell ref="JO1:JS1"/>
  </mergeCells>
  <conditionalFormatting sqref="E3:JN152">
    <cfRule type="colorScale" priority="1">
      <colorScale>
        <cfvo type="min"/>
        <cfvo type="percentile" val="40"/>
        <cfvo type="percentile" val="9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6B42A-34B4-47A9-9142-A0213952AF44}">
  <dimension ref="A1:AY278"/>
  <sheetViews>
    <sheetView topLeftCell="A162" zoomScale="70" zoomScaleNormal="70" workbookViewId="0">
      <selection activeCell="AL278" sqref="AL278"/>
    </sheetView>
  </sheetViews>
  <sheetFormatPr defaultRowHeight="15" x14ac:dyDescent="0.25"/>
  <sheetData>
    <row r="1" spans="1:51" ht="15.75" thickBot="1" x14ac:dyDescent="0.3">
      <c r="B1" s="65" t="s">
        <v>55</v>
      </c>
      <c r="C1" s="61"/>
      <c r="D1" s="61"/>
      <c r="E1" s="61"/>
      <c r="F1" s="61"/>
      <c r="G1" s="61"/>
      <c r="H1" s="61"/>
      <c r="I1" s="61"/>
      <c r="J1" s="61"/>
      <c r="K1" s="62"/>
      <c r="L1" s="65" t="s">
        <v>56</v>
      </c>
      <c r="M1" s="61"/>
      <c r="N1" s="61"/>
      <c r="O1" s="61"/>
      <c r="P1" s="61"/>
      <c r="Q1" s="61"/>
      <c r="R1" s="61"/>
      <c r="S1" s="61"/>
      <c r="T1" s="61"/>
      <c r="U1" s="62"/>
      <c r="V1" s="65" t="s">
        <v>92</v>
      </c>
      <c r="W1" s="61"/>
      <c r="X1" s="61"/>
      <c r="Y1" s="61"/>
      <c r="Z1" s="61"/>
      <c r="AA1" s="61"/>
      <c r="AB1" s="61"/>
      <c r="AC1" s="61"/>
      <c r="AD1" s="61"/>
      <c r="AE1" s="62"/>
      <c r="AF1" s="65" t="s">
        <v>93</v>
      </c>
      <c r="AG1" s="61"/>
      <c r="AH1" s="61"/>
      <c r="AI1" s="61"/>
      <c r="AJ1" s="61"/>
      <c r="AK1" s="61"/>
      <c r="AL1" s="61"/>
      <c r="AM1" s="61"/>
      <c r="AN1" s="61"/>
      <c r="AO1" s="62"/>
      <c r="AP1" s="65" t="s">
        <v>94</v>
      </c>
      <c r="AQ1" s="61"/>
      <c r="AR1" s="61"/>
      <c r="AS1" s="61"/>
      <c r="AT1" s="61"/>
      <c r="AU1" s="61"/>
      <c r="AV1" s="61"/>
      <c r="AW1" s="61"/>
      <c r="AX1" s="61"/>
      <c r="AY1" s="62"/>
    </row>
    <row r="2" spans="1:51" ht="15.75" thickBot="1" x14ac:dyDescent="0.3">
      <c r="A2">
        <v>30</v>
      </c>
      <c r="B2" s="6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2.862252020531612E-3</v>
      </c>
      <c r="J2">
        <v>0</v>
      </c>
      <c r="K2" s="4">
        <v>0</v>
      </c>
      <c r="L2" s="15">
        <v>0</v>
      </c>
      <c r="M2">
        <v>0</v>
      </c>
      <c r="N2">
        <v>0</v>
      </c>
      <c r="O2">
        <v>0</v>
      </c>
      <c r="P2">
        <v>2.7054938766321764E-3</v>
      </c>
      <c r="Q2">
        <v>4.4848194013282936E-3</v>
      </c>
      <c r="R2">
        <v>0</v>
      </c>
      <c r="S2">
        <v>0</v>
      </c>
      <c r="T2">
        <v>0</v>
      </c>
      <c r="U2" s="24">
        <v>0</v>
      </c>
      <c r="V2" s="7">
        <v>0</v>
      </c>
      <c r="W2">
        <v>0</v>
      </c>
      <c r="X2">
        <v>0</v>
      </c>
      <c r="Y2">
        <v>0</v>
      </c>
      <c r="Z2">
        <v>2.8876008211551705E-3</v>
      </c>
      <c r="AA2">
        <v>0</v>
      </c>
      <c r="AB2">
        <v>0</v>
      </c>
      <c r="AC2">
        <v>1.6671515590717947E-3</v>
      </c>
      <c r="AD2">
        <v>3.6273338161693864E-3</v>
      </c>
      <c r="AE2" s="4">
        <v>0</v>
      </c>
      <c r="AF2" s="15">
        <v>0</v>
      </c>
      <c r="AG2">
        <v>0</v>
      </c>
      <c r="AH2">
        <v>0</v>
      </c>
      <c r="AI2">
        <v>0</v>
      </c>
      <c r="AJ2">
        <v>6.6385093303725215E-5</v>
      </c>
      <c r="AK2">
        <v>4.0970247801508305E-3</v>
      </c>
      <c r="AL2">
        <v>3.8007746656126451E-3</v>
      </c>
      <c r="AM2">
        <v>0</v>
      </c>
      <c r="AN2">
        <v>0</v>
      </c>
      <c r="AO2" s="24">
        <v>3.9721344899910178E-3</v>
      </c>
      <c r="AP2" s="7">
        <v>0</v>
      </c>
      <c r="AQ2">
        <v>2.8783797364766196E-3</v>
      </c>
      <c r="AR2">
        <v>6.7160608399636943E-3</v>
      </c>
      <c r="AS2">
        <v>3.9406885834855979E-3</v>
      </c>
      <c r="AT2">
        <v>4.282307617650776E-3</v>
      </c>
      <c r="AU2">
        <v>2.4293270251668181E-3</v>
      </c>
      <c r="AV2">
        <v>2.4709452849046333E-3</v>
      </c>
      <c r="AW2">
        <v>2.2900369188682585E-3</v>
      </c>
      <c r="AX2">
        <v>4.7778001372882368E-3</v>
      </c>
      <c r="AY2" s="5">
        <v>1.4562260997421743E-3</v>
      </c>
    </row>
    <row r="3" spans="1:51" ht="15.75" thickBot="1" x14ac:dyDescent="0.3">
      <c r="A3">
        <v>31</v>
      </c>
      <c r="B3" s="6">
        <v>2.2391326151991629E-3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s="4">
        <v>0</v>
      </c>
      <c r="L3" s="15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24">
        <v>0</v>
      </c>
      <c r="V3" s="7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 s="4">
        <v>0</v>
      </c>
      <c r="AF3" s="15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 s="24">
        <v>0</v>
      </c>
      <c r="AP3" s="7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s="5">
        <v>0</v>
      </c>
    </row>
    <row r="4" spans="1:51" ht="15.75" thickBot="1" x14ac:dyDescent="0.3">
      <c r="A4">
        <v>32</v>
      </c>
      <c r="B4" s="6">
        <v>4.6688061046171868E-2</v>
      </c>
      <c r="C4">
        <v>2.6373202313755673E-2</v>
      </c>
      <c r="D4">
        <v>4.3878562291706336E-2</v>
      </c>
      <c r="E4">
        <v>4.251707155652714E-2</v>
      </c>
      <c r="F4">
        <v>4.1089178107201675E-2</v>
      </c>
      <c r="G4">
        <v>3.6285410388080704E-2</v>
      </c>
      <c r="H4">
        <v>3.8030963736576676E-2</v>
      </c>
      <c r="I4">
        <v>3.6117062781971736E-2</v>
      </c>
      <c r="J4">
        <v>3.2587522100715111E-2</v>
      </c>
      <c r="K4" s="4">
        <v>3.0685623312353274E-2</v>
      </c>
      <c r="L4" s="15">
        <v>6.5073334881088435E-2</v>
      </c>
      <c r="M4">
        <v>0</v>
      </c>
      <c r="N4">
        <v>0</v>
      </c>
      <c r="O4">
        <v>1.1805972876826458E-2</v>
      </c>
      <c r="P4">
        <v>0</v>
      </c>
      <c r="Q4">
        <v>2.4077186479574391E-2</v>
      </c>
      <c r="R4">
        <v>0</v>
      </c>
      <c r="S4">
        <v>0</v>
      </c>
      <c r="T4">
        <v>0</v>
      </c>
      <c r="U4" s="24">
        <v>0</v>
      </c>
      <c r="V4" s="7">
        <v>5.0154725524342875E-3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 s="4">
        <v>0</v>
      </c>
      <c r="AF4" s="15">
        <v>7.7672190883495132E-3</v>
      </c>
      <c r="AG4">
        <v>4.280197685902206E-3</v>
      </c>
      <c r="AH4">
        <v>0</v>
      </c>
      <c r="AI4">
        <v>6.5934411274237645E-3</v>
      </c>
      <c r="AJ4">
        <v>0</v>
      </c>
      <c r="AK4">
        <v>0</v>
      </c>
      <c r="AL4">
        <v>0</v>
      </c>
      <c r="AM4">
        <v>0</v>
      </c>
      <c r="AN4">
        <v>0</v>
      </c>
      <c r="AO4" s="24">
        <v>0</v>
      </c>
      <c r="AP4" s="7">
        <v>0</v>
      </c>
      <c r="AQ4">
        <v>1.3503091980700929E-3</v>
      </c>
      <c r="AR4">
        <v>1.7901629832276957E-3</v>
      </c>
      <c r="AS4">
        <v>6.331446868975951E-4</v>
      </c>
      <c r="AT4">
        <v>5.2686910027287684E-3</v>
      </c>
      <c r="AU4">
        <v>0</v>
      </c>
      <c r="AV4">
        <v>0</v>
      </c>
      <c r="AW4">
        <v>0</v>
      </c>
      <c r="AX4">
        <v>0</v>
      </c>
      <c r="AY4" s="5">
        <v>0</v>
      </c>
    </row>
    <row r="5" spans="1:51" ht="15.75" thickBot="1" x14ac:dyDescent="0.3">
      <c r="A5">
        <v>33</v>
      </c>
      <c r="B5" s="6">
        <v>4.5224963047725399</v>
      </c>
      <c r="C5">
        <v>3.6743678418435497</v>
      </c>
      <c r="D5">
        <v>4.7859935332010322</v>
      </c>
      <c r="E5">
        <v>4.5504118137590357</v>
      </c>
      <c r="F5">
        <v>4.4419749056446953</v>
      </c>
      <c r="G5">
        <v>4.1360286771445969</v>
      </c>
      <c r="H5">
        <v>4.2549922604354462</v>
      </c>
      <c r="I5">
        <v>3.8213489236250187</v>
      </c>
      <c r="J5">
        <v>3.919577837883863</v>
      </c>
      <c r="K5" s="4">
        <v>3.6264270700269341</v>
      </c>
      <c r="L5" s="15">
        <v>3.4560396054534803</v>
      </c>
      <c r="M5">
        <v>3.0926985878164297</v>
      </c>
      <c r="N5">
        <v>3.4845901834762292</v>
      </c>
      <c r="O5">
        <v>4.2182488380065708</v>
      </c>
      <c r="P5">
        <v>3.4795926563666977</v>
      </c>
      <c r="Q5">
        <v>3.0408773339218498</v>
      </c>
      <c r="R5">
        <v>2.9845077896760102</v>
      </c>
      <c r="S5">
        <v>2.2798994705451316</v>
      </c>
      <c r="T5">
        <v>2.19045670646085</v>
      </c>
      <c r="U5" s="24">
        <v>2.60524995019161</v>
      </c>
      <c r="V5" s="7">
        <v>1.7959585472319881</v>
      </c>
      <c r="W5">
        <v>1.6732325497320983</v>
      </c>
      <c r="X5">
        <v>1.7928105126631231</v>
      </c>
      <c r="Y5">
        <v>1.700703052834809</v>
      </c>
      <c r="Z5">
        <v>1.5930532637907227</v>
      </c>
      <c r="AA5">
        <v>1.4464104722553082</v>
      </c>
      <c r="AB5">
        <v>1.0859798050654379</v>
      </c>
      <c r="AC5">
        <v>1.4279325761576522</v>
      </c>
      <c r="AD5">
        <v>0.90688418823828831</v>
      </c>
      <c r="AE5" s="4">
        <v>1.1255099396989612</v>
      </c>
      <c r="AF5" s="15">
        <v>1.2117336500988507</v>
      </c>
      <c r="AG5">
        <v>1.2310529986440386</v>
      </c>
      <c r="AH5">
        <v>1.0084000727971603</v>
      </c>
      <c r="AI5">
        <v>1.1152396964855513</v>
      </c>
      <c r="AJ5">
        <v>0.42559401576726974</v>
      </c>
      <c r="AK5">
        <v>0.74622273081194523</v>
      </c>
      <c r="AL5">
        <v>0.14681421079675466</v>
      </c>
      <c r="AM5">
        <v>0.17363877624346907</v>
      </c>
      <c r="AN5">
        <v>0</v>
      </c>
      <c r="AO5" s="24">
        <v>0.50805824309458858</v>
      </c>
      <c r="AP5" s="7">
        <v>0.8092388740536921</v>
      </c>
      <c r="AQ5">
        <v>0.92458061421795834</v>
      </c>
      <c r="AR5">
        <v>0.86167180439538649</v>
      </c>
      <c r="AS5">
        <v>1.0366736986184222</v>
      </c>
      <c r="AT5">
        <v>1.0340076892251584</v>
      </c>
      <c r="AU5">
        <v>0.97878948713151204</v>
      </c>
      <c r="AV5">
        <v>0.93643745714482929</v>
      </c>
      <c r="AW5">
        <v>0.89951724842404812</v>
      </c>
      <c r="AX5">
        <v>0.7098045835337905</v>
      </c>
      <c r="AY5" s="5">
        <v>0.78954823246196548</v>
      </c>
    </row>
    <row r="6" spans="1:51" ht="15.75" thickBot="1" x14ac:dyDescent="0.3">
      <c r="A6">
        <v>34</v>
      </c>
      <c r="B6" s="6">
        <v>0.46596762497570909</v>
      </c>
      <c r="C6">
        <v>0.37862527242662647</v>
      </c>
      <c r="D6">
        <v>0.47925262913087191</v>
      </c>
      <c r="E6">
        <v>0.45664705487889462</v>
      </c>
      <c r="F6">
        <v>0.45299378866174761</v>
      </c>
      <c r="G6">
        <v>0.43074186871986714</v>
      </c>
      <c r="H6">
        <v>0.43116141968036131</v>
      </c>
      <c r="I6">
        <v>0.38503066214385284</v>
      </c>
      <c r="J6">
        <v>0.39980387978157406</v>
      </c>
      <c r="K6" s="4">
        <v>0.37444730088922479</v>
      </c>
      <c r="L6" s="15">
        <v>0.18760302115233854</v>
      </c>
      <c r="M6">
        <v>0.13937286468844912</v>
      </c>
      <c r="N6">
        <v>0.21802744903316107</v>
      </c>
      <c r="O6">
        <v>0.13553208430720001</v>
      </c>
      <c r="P6">
        <v>0.21279640937560121</v>
      </c>
      <c r="Q6">
        <v>0.25038776896107362</v>
      </c>
      <c r="R6">
        <v>0.26687914427435899</v>
      </c>
      <c r="S6">
        <v>0.17200517530464049</v>
      </c>
      <c r="T6">
        <v>2.099912629361593E-3</v>
      </c>
      <c r="U6" s="24">
        <v>0.26748267121634633</v>
      </c>
      <c r="V6" s="7">
        <v>0.18823974683246009</v>
      </c>
      <c r="W6">
        <v>0.15428892756834936</v>
      </c>
      <c r="X6">
        <v>0.17187695746644127</v>
      </c>
      <c r="Y6">
        <v>0.15519949422836687</v>
      </c>
      <c r="Z6">
        <v>0.17485885707212961</v>
      </c>
      <c r="AA6">
        <v>0.14149535262366036</v>
      </c>
      <c r="AB6">
        <v>7.7474458661131992E-2</v>
      </c>
      <c r="AC6">
        <v>0.12818735383192925</v>
      </c>
      <c r="AD6">
        <v>3.1841484650404463E-2</v>
      </c>
      <c r="AE6" s="4">
        <v>9.3923714116018409E-2</v>
      </c>
      <c r="AF6" s="15">
        <v>0.1592413108671159</v>
      </c>
      <c r="AG6">
        <v>0.17466527756300268</v>
      </c>
      <c r="AH6">
        <v>0.1265060802736836</v>
      </c>
      <c r="AI6">
        <v>0.13181401111812746</v>
      </c>
      <c r="AJ6">
        <v>4.3547660478155018E-2</v>
      </c>
      <c r="AK6">
        <v>9.1455264783044762E-2</v>
      </c>
      <c r="AL6">
        <v>1.0383410919556097E-2</v>
      </c>
      <c r="AM6">
        <v>0</v>
      </c>
      <c r="AN6">
        <v>0</v>
      </c>
      <c r="AO6" s="24">
        <v>7.5357432616260017E-2</v>
      </c>
      <c r="AP6" s="7">
        <v>0.1125381110394145</v>
      </c>
      <c r="AQ6">
        <v>0.10680757252827851</v>
      </c>
      <c r="AR6">
        <v>0.13618504006808657</v>
      </c>
      <c r="AS6">
        <v>0.13854411356796351</v>
      </c>
      <c r="AT6">
        <v>0.14158992235593876</v>
      </c>
      <c r="AU6">
        <v>0.13544197965342955</v>
      </c>
      <c r="AV6">
        <v>0.11881176346356119</v>
      </c>
      <c r="AW6">
        <v>0.13322452698154649</v>
      </c>
      <c r="AX6">
        <v>7.8780954451877078E-2</v>
      </c>
      <c r="AY6" s="5">
        <v>7.2620347438080865E-2</v>
      </c>
    </row>
    <row r="7" spans="1:51" ht="15.75" thickBot="1" x14ac:dyDescent="0.3">
      <c r="A7">
        <v>35</v>
      </c>
      <c r="B7" s="6">
        <v>4.6814371042911189E-2</v>
      </c>
      <c r="C7">
        <v>4.4927930399886247E-2</v>
      </c>
      <c r="D7">
        <v>5.0274066535460009E-2</v>
      </c>
      <c r="E7">
        <v>4.9915798627702561E-2</v>
      </c>
      <c r="F7">
        <v>4.7955904375019211E-2</v>
      </c>
      <c r="G7">
        <v>4.3420821861918701E-2</v>
      </c>
      <c r="H7">
        <v>5.0032645663812512E-2</v>
      </c>
      <c r="I7">
        <v>4.2440280227929589E-2</v>
      </c>
      <c r="J7">
        <v>4.2315262153642522E-2</v>
      </c>
      <c r="K7" s="4">
        <v>4.2033107030251586E-2</v>
      </c>
      <c r="L7" s="15">
        <v>3.657102636181539E-2</v>
      </c>
      <c r="M7">
        <v>4.1249257660178409E-2</v>
      </c>
      <c r="N7">
        <v>4.4664038413008027E-2</v>
      </c>
      <c r="O7">
        <v>5.785610483988142E-2</v>
      </c>
      <c r="P7">
        <v>4.3981664647242104E-2</v>
      </c>
      <c r="Q7">
        <v>4.1529623049817117E-2</v>
      </c>
      <c r="R7">
        <v>3.596546416704402E-2</v>
      </c>
      <c r="S7">
        <v>1.7705160798639045E-2</v>
      </c>
      <c r="T7">
        <v>4.5358919847176132E-2</v>
      </c>
      <c r="U7" s="24">
        <v>3.0638725816674713E-2</v>
      </c>
      <c r="V7" s="7">
        <v>1.6054538623128285E-2</v>
      </c>
      <c r="W7">
        <v>2.4658087393693514E-2</v>
      </c>
      <c r="X7">
        <v>1.7627053572238351E-2</v>
      </c>
      <c r="Y7">
        <v>1.9325146132980798E-2</v>
      </c>
      <c r="Z7">
        <v>2.1305949598299984E-2</v>
      </c>
      <c r="AA7">
        <v>1.3565913708945115E-2</v>
      </c>
      <c r="AB7">
        <v>6.7731282641521054E-3</v>
      </c>
      <c r="AC7">
        <v>1.5003247052598966E-2</v>
      </c>
      <c r="AD7">
        <v>8.5603523731705641E-3</v>
      </c>
      <c r="AE7" s="4">
        <v>1.3433359101768672E-2</v>
      </c>
      <c r="AF7" s="15">
        <v>7.4164526324705651E-3</v>
      </c>
      <c r="AG7">
        <v>1.1100400520724861E-2</v>
      </c>
      <c r="AH7">
        <v>7.6642277111863624E-3</v>
      </c>
      <c r="AI7">
        <v>1.0417659115363409E-2</v>
      </c>
      <c r="AJ7">
        <v>3.5057447541678379E-3</v>
      </c>
      <c r="AK7">
        <v>5.9149848118552461E-3</v>
      </c>
      <c r="AL7">
        <v>0</v>
      </c>
      <c r="AM7">
        <v>2.6896368372287954E-3</v>
      </c>
      <c r="AN7">
        <v>0</v>
      </c>
      <c r="AO7" s="24">
        <v>0</v>
      </c>
      <c r="AP7" s="7">
        <v>8.7478282515625738E-3</v>
      </c>
      <c r="AQ7">
        <v>9.8517654919225983E-3</v>
      </c>
      <c r="AR7">
        <v>1.2217599202603837E-2</v>
      </c>
      <c r="AS7">
        <v>8.7423434317032995E-3</v>
      </c>
      <c r="AT7">
        <v>8.7413926677065261E-3</v>
      </c>
      <c r="AU7">
        <v>1.1572223369353722E-2</v>
      </c>
      <c r="AV7">
        <v>9.0722763365361711E-3</v>
      </c>
      <c r="AW7">
        <v>8.9692804071254857E-3</v>
      </c>
      <c r="AX7">
        <v>4.3244245361670599E-3</v>
      </c>
      <c r="AY7" s="5">
        <v>5.1718206380661994E-3</v>
      </c>
    </row>
    <row r="8" spans="1:51" ht="15.75" thickBot="1" x14ac:dyDescent="0.3">
      <c r="A8">
        <v>36</v>
      </c>
      <c r="B8" s="6">
        <v>2.6585026076374053E-3</v>
      </c>
      <c r="C8">
        <v>1.1850099939181788E-3</v>
      </c>
      <c r="D8">
        <v>2.6178442127635939E-3</v>
      </c>
      <c r="E8">
        <v>4.4498831675495246E-3</v>
      </c>
      <c r="F8">
        <v>3.9190916304856155E-3</v>
      </c>
      <c r="G8">
        <v>3.2047610409778886E-3</v>
      </c>
      <c r="H8">
        <v>2.7508138228684222E-3</v>
      </c>
      <c r="I8">
        <v>2.2155525397795674E-3</v>
      </c>
      <c r="J8">
        <v>1.8800283372372635E-3</v>
      </c>
      <c r="K8" s="4">
        <v>1.3461962654444807E-3</v>
      </c>
      <c r="L8" s="15">
        <v>0</v>
      </c>
      <c r="M8">
        <v>0</v>
      </c>
      <c r="N8">
        <v>1.3101568538866192E-3</v>
      </c>
      <c r="O8">
        <v>0</v>
      </c>
      <c r="P8">
        <v>3.8209847067964451E-3</v>
      </c>
      <c r="Q8">
        <v>3.1355697549956731E-3</v>
      </c>
      <c r="R8">
        <v>3.5824281356517077E-3</v>
      </c>
      <c r="S8">
        <v>2.3000475585100207E-3</v>
      </c>
      <c r="T8">
        <v>6.5463566095774221E-3</v>
      </c>
      <c r="U8" s="24">
        <v>2.2445284207194627E-3</v>
      </c>
      <c r="V8" s="7">
        <v>9.3651177975899002E-4</v>
      </c>
      <c r="W8">
        <v>3.6517841004961148E-3</v>
      </c>
      <c r="X8">
        <v>1.8246266674012055E-3</v>
      </c>
      <c r="Y8">
        <v>2.2827047999645885E-3</v>
      </c>
      <c r="Z8">
        <v>4.1648525784341575E-3</v>
      </c>
      <c r="AA8">
        <v>2.4476210904778284E-3</v>
      </c>
      <c r="AB8">
        <v>0</v>
      </c>
      <c r="AC8">
        <v>3.9536112506572481E-4</v>
      </c>
      <c r="AD8">
        <v>3.0102466971905968E-3</v>
      </c>
      <c r="AE8" s="4">
        <v>2.7162904165967277E-3</v>
      </c>
      <c r="AF8" s="15">
        <v>1.7674852549580877E-3</v>
      </c>
      <c r="AG8">
        <v>1.400833549339847E-3</v>
      </c>
      <c r="AH8">
        <v>1.1618005989563322E-3</v>
      </c>
      <c r="AI8">
        <v>8.9709610732434256E-4</v>
      </c>
      <c r="AJ8">
        <v>1.2219530286625352E-5</v>
      </c>
      <c r="AK8">
        <v>6.7375320300429157E-4</v>
      </c>
      <c r="AL8">
        <v>9.9630940100579619E-4</v>
      </c>
      <c r="AM8">
        <v>5.5177554165965529E-4</v>
      </c>
      <c r="AN8">
        <v>0</v>
      </c>
      <c r="AO8" s="24">
        <v>9.6027667586644715E-4</v>
      </c>
      <c r="AP8" s="7">
        <v>3.5690008123903514E-4</v>
      </c>
      <c r="AQ8">
        <v>3.0592017604976515E-4</v>
      </c>
      <c r="AR8">
        <v>1.3329741487431983E-3</v>
      </c>
      <c r="AS8">
        <v>1.54701061761108E-3</v>
      </c>
      <c r="AT8">
        <v>6.7933203633584736E-4</v>
      </c>
      <c r="AU8">
        <v>1.165543885512177E-3</v>
      </c>
      <c r="AV8">
        <v>7.188649547812604E-4</v>
      </c>
      <c r="AW8">
        <v>4.5396373192868925E-4</v>
      </c>
      <c r="AX8">
        <v>2.3511962878246579E-4</v>
      </c>
      <c r="AY8" s="5">
        <v>0</v>
      </c>
    </row>
    <row r="9" spans="1:51" ht="15.75" thickBot="1" x14ac:dyDescent="0.3">
      <c r="A9">
        <v>37</v>
      </c>
      <c r="B9" s="6">
        <v>8.686106987748193E-3</v>
      </c>
      <c r="C9">
        <v>6.7921491612115397E-3</v>
      </c>
      <c r="D9">
        <v>5.9775234662340125E-3</v>
      </c>
      <c r="E9">
        <v>8.0072524442322945E-3</v>
      </c>
      <c r="F9">
        <v>9.9654746603002452E-3</v>
      </c>
      <c r="G9">
        <v>5.3653013963747033E-3</v>
      </c>
      <c r="H9">
        <v>7.3193921906378771E-3</v>
      </c>
      <c r="I9">
        <v>1.0699555293252035E-2</v>
      </c>
      <c r="J9">
        <v>3.9713080656916871E-3</v>
      </c>
      <c r="K9" s="4">
        <v>5.4483186419010633E-3</v>
      </c>
      <c r="L9" s="15">
        <v>1.3802501963302086E-2</v>
      </c>
      <c r="M9">
        <v>1.4219948061995589E-2</v>
      </c>
      <c r="N9">
        <v>1.63343792577435E-2</v>
      </c>
      <c r="O9">
        <v>1.9956772243918761E-2</v>
      </c>
      <c r="P9">
        <v>1.3845295950037044E-2</v>
      </c>
      <c r="Q9">
        <v>1.1604770159598102E-2</v>
      </c>
      <c r="R9">
        <v>8.9587317541676877E-3</v>
      </c>
      <c r="S9">
        <v>6.6723723818578329E-3</v>
      </c>
      <c r="T9">
        <v>1.7924063308837081E-2</v>
      </c>
      <c r="U9" s="24">
        <v>6.8235557600135237E-3</v>
      </c>
      <c r="V9" s="7">
        <v>4.0949560814295752E-3</v>
      </c>
      <c r="W9">
        <v>7.5113202076402636E-3</v>
      </c>
      <c r="X9">
        <v>6.3755213987491555E-3</v>
      </c>
      <c r="Y9">
        <v>7.3235018069900005E-3</v>
      </c>
      <c r="Z9">
        <v>1.0119806605258784E-2</v>
      </c>
      <c r="AA9">
        <v>5.0663829655162706E-3</v>
      </c>
      <c r="AB9">
        <v>8.131444797050429E-3</v>
      </c>
      <c r="AC9">
        <v>6.0913939069918441E-3</v>
      </c>
      <c r="AD9">
        <v>6.184734249173568E-3</v>
      </c>
      <c r="AE9" s="4">
        <v>6.8704097566462605E-3</v>
      </c>
      <c r="AF9" s="15">
        <v>0</v>
      </c>
      <c r="AG9">
        <v>7.5748310189809563E-4</v>
      </c>
      <c r="AH9">
        <v>1.7653067008927763E-5</v>
      </c>
      <c r="AI9">
        <v>1.9938348855928743E-4</v>
      </c>
      <c r="AJ9">
        <v>2.3850243995518607E-3</v>
      </c>
      <c r="AK9">
        <v>2.2894451917907298E-3</v>
      </c>
      <c r="AL9">
        <v>2.542991929892839E-3</v>
      </c>
      <c r="AM9">
        <v>4.9349378680486238E-3</v>
      </c>
      <c r="AN9">
        <v>3.0445136614174065E-3</v>
      </c>
      <c r="AO9" s="24">
        <v>4.7498201407855119E-4</v>
      </c>
      <c r="AP9" s="7">
        <v>0</v>
      </c>
      <c r="AQ9">
        <v>1.1090001836091272E-3</v>
      </c>
      <c r="AR9">
        <v>2.9263206491067823E-3</v>
      </c>
      <c r="AS9">
        <v>2.6211461754819011E-3</v>
      </c>
      <c r="AT9">
        <v>2.0721376693656882E-3</v>
      </c>
      <c r="AU9">
        <v>2.1911668396302009E-3</v>
      </c>
      <c r="AV9">
        <v>0</v>
      </c>
      <c r="AW9">
        <v>5.3281563584701682E-4</v>
      </c>
      <c r="AX9">
        <v>1.7334436051683721E-3</v>
      </c>
      <c r="AY9" s="5">
        <v>3.0241591539223976E-3</v>
      </c>
    </row>
    <row r="10" spans="1:51" ht="15.75" thickBot="1" x14ac:dyDescent="0.3">
      <c r="A10">
        <v>38</v>
      </c>
      <c r="B10" s="6">
        <v>0</v>
      </c>
      <c r="C10">
        <v>0</v>
      </c>
      <c r="D10">
        <v>0</v>
      </c>
      <c r="E10">
        <v>0</v>
      </c>
      <c r="F10">
        <v>9.853467518341067E-4</v>
      </c>
      <c r="G10">
        <v>1.4252758734247047E-3</v>
      </c>
      <c r="H10">
        <v>0</v>
      </c>
      <c r="I10">
        <v>3.5243936979030377E-3</v>
      </c>
      <c r="J10">
        <v>4.90421894484788E-4</v>
      </c>
      <c r="K10" s="4">
        <v>0</v>
      </c>
      <c r="L10" s="15">
        <v>0</v>
      </c>
      <c r="M10">
        <v>0</v>
      </c>
      <c r="N10">
        <v>3.226342386239001E-3</v>
      </c>
      <c r="O10">
        <v>4.0982812103929969E-3</v>
      </c>
      <c r="P10">
        <v>1.2156505225047298E-2</v>
      </c>
      <c r="Q10">
        <v>8.7984044220993842E-3</v>
      </c>
      <c r="R10">
        <v>1.9117266207371493E-3</v>
      </c>
      <c r="S10">
        <v>3.3023212349806495E-3</v>
      </c>
      <c r="T10">
        <v>5.5321959288846825E-5</v>
      </c>
      <c r="U10" s="24">
        <v>5.7055929723479537E-3</v>
      </c>
      <c r="V10" s="7">
        <v>0</v>
      </c>
      <c r="W10">
        <v>0</v>
      </c>
      <c r="X10">
        <v>1.072524628234288E-3</v>
      </c>
      <c r="Y10">
        <v>1.4027414574171013E-3</v>
      </c>
      <c r="Z10">
        <v>1.7074348502641148E-3</v>
      </c>
      <c r="AA10">
        <v>1.2315544182363225E-3</v>
      </c>
      <c r="AB10">
        <v>0</v>
      </c>
      <c r="AC10">
        <v>1.9863662311611833E-3</v>
      </c>
      <c r="AD10">
        <v>0</v>
      </c>
      <c r="AE10" s="4">
        <v>0</v>
      </c>
      <c r="AF10" s="15">
        <v>0</v>
      </c>
      <c r="AG10">
        <v>0</v>
      </c>
      <c r="AH10">
        <v>0</v>
      </c>
      <c r="AI10">
        <v>0</v>
      </c>
      <c r="AJ10">
        <v>1.9289184461328977E-3</v>
      </c>
      <c r="AK10">
        <v>1.3698508929437558E-4</v>
      </c>
      <c r="AL10">
        <v>3.3275666116190341E-4</v>
      </c>
      <c r="AM10">
        <v>0</v>
      </c>
      <c r="AN10">
        <v>0</v>
      </c>
      <c r="AO10" s="24">
        <v>0</v>
      </c>
      <c r="AP10" s="7">
        <v>0</v>
      </c>
      <c r="AQ10">
        <v>0</v>
      </c>
      <c r="AR10">
        <v>4.1005815567470572E-3</v>
      </c>
      <c r="AS10">
        <v>1.9989353698147581E-3</v>
      </c>
      <c r="AT10">
        <v>0</v>
      </c>
      <c r="AU10">
        <v>1.1323149751996269E-3</v>
      </c>
      <c r="AV10">
        <v>1.1827628336953959E-3</v>
      </c>
      <c r="AW10">
        <v>6.7834376574425293E-4</v>
      </c>
      <c r="AX10">
        <v>4.6305052804985244E-4</v>
      </c>
      <c r="AY10" s="5">
        <v>0</v>
      </c>
    </row>
    <row r="11" spans="1:51" ht="15.75" thickBot="1" x14ac:dyDescent="0.3">
      <c r="A11">
        <v>39</v>
      </c>
      <c r="B11" s="6">
        <v>0.18039202135675317</v>
      </c>
      <c r="C11">
        <v>0.15245253136026823</v>
      </c>
      <c r="D11">
        <v>0.15846597061567561</v>
      </c>
      <c r="E11">
        <v>0.1031468580442285</v>
      </c>
      <c r="F11">
        <v>0.11562021289240432</v>
      </c>
      <c r="G11">
        <v>0.21890186499416289</v>
      </c>
      <c r="H11">
        <v>6.6611017776282352E-2</v>
      </c>
      <c r="I11">
        <v>0.41061871175538939</v>
      </c>
      <c r="J11">
        <v>9.4638732638655992E-2</v>
      </c>
      <c r="K11" s="4">
        <v>0.14602104885610256</v>
      </c>
      <c r="L11" s="15">
        <v>8.7172225880189788E-2</v>
      </c>
      <c r="M11">
        <v>6.3787652675687589E-2</v>
      </c>
      <c r="N11">
        <v>0.35302373530020897</v>
      </c>
      <c r="O11">
        <v>0.76713927753133437</v>
      </c>
      <c r="P11">
        <v>0.7318307879434014</v>
      </c>
      <c r="Q11">
        <v>0.50638739191272819</v>
      </c>
      <c r="R11">
        <v>0.45203995563035726</v>
      </c>
      <c r="S11">
        <v>0.46309874643542565</v>
      </c>
      <c r="T11">
        <v>1.000448023266199</v>
      </c>
      <c r="U11" s="24">
        <v>0.42466194572425781</v>
      </c>
      <c r="V11" s="7">
        <v>0</v>
      </c>
      <c r="W11">
        <v>0</v>
      </c>
      <c r="X11">
        <v>0.1787533407832807</v>
      </c>
      <c r="Y11">
        <v>0.14712198842016358</v>
      </c>
      <c r="Z11">
        <v>0.19634073513661227</v>
      </c>
      <c r="AA11">
        <v>0.17756545106096627</v>
      </c>
      <c r="AB11">
        <v>2.6723318347300063E-2</v>
      </c>
      <c r="AC11">
        <v>0.13650336648228437</v>
      </c>
      <c r="AD11">
        <v>0.16105051514256735</v>
      </c>
      <c r="AE11" s="4">
        <v>0.13285602779332015</v>
      </c>
      <c r="AF11" s="15">
        <v>4.9922336638046821E-2</v>
      </c>
      <c r="AG11">
        <v>0</v>
      </c>
      <c r="AH11">
        <v>0</v>
      </c>
      <c r="AI11">
        <v>0</v>
      </c>
      <c r="AJ11">
        <v>6.5200674899067862E-2</v>
      </c>
      <c r="AK11">
        <v>2.7886063276235891E-2</v>
      </c>
      <c r="AL11">
        <v>4.7008961128899449E-2</v>
      </c>
      <c r="AM11">
        <v>5.4503704280419368E-2</v>
      </c>
      <c r="AN11">
        <v>4.8050352105573221E-2</v>
      </c>
      <c r="AO11" s="24">
        <v>0</v>
      </c>
      <c r="AP11" s="7">
        <v>6.0796693493552871E-2</v>
      </c>
      <c r="AQ11">
        <v>7.1448448495163741E-2</v>
      </c>
      <c r="AR11">
        <v>7.3500875121919537E-2</v>
      </c>
      <c r="AS11">
        <v>7.1593775927816711E-2</v>
      </c>
      <c r="AT11">
        <v>2.8304706960099211E-2</v>
      </c>
      <c r="AU11">
        <v>6.8186817062142524E-2</v>
      </c>
      <c r="AV11">
        <v>7.9408613186712662E-2</v>
      </c>
      <c r="AW11">
        <v>6.470887130514312E-2</v>
      </c>
      <c r="AX11">
        <v>9.4300736456120221E-2</v>
      </c>
      <c r="AY11" s="5">
        <v>7.7586333534147275E-2</v>
      </c>
    </row>
    <row r="12" spans="1:51" ht="15.75" thickBot="1" x14ac:dyDescent="0.3">
      <c r="A12">
        <v>40</v>
      </c>
      <c r="B12" s="6">
        <v>3.8601318211664237E-2</v>
      </c>
      <c r="C12">
        <v>2.8489079639456155E-2</v>
      </c>
      <c r="D12">
        <v>2.5593316462479046E-2</v>
      </c>
      <c r="E12">
        <v>2.3690272256352229E-2</v>
      </c>
      <c r="F12">
        <v>8.9604617863384972E-3</v>
      </c>
      <c r="G12">
        <v>2.6834083282232905E-2</v>
      </c>
      <c r="H12">
        <v>2.1606229510259228E-2</v>
      </c>
      <c r="I12">
        <v>3.659492754099597E-2</v>
      </c>
      <c r="J12">
        <v>2.7982925190698383E-2</v>
      </c>
      <c r="K12" s="4">
        <v>1.3402849930117545E-2</v>
      </c>
      <c r="L12" s="15">
        <v>2.2155199437345934E-2</v>
      </c>
      <c r="M12">
        <v>0</v>
      </c>
      <c r="N12">
        <v>0</v>
      </c>
      <c r="O12">
        <v>3.693620008033216E-2</v>
      </c>
      <c r="P12">
        <v>3.1407285325305234E-2</v>
      </c>
      <c r="Q12">
        <v>5.3651347018893965E-2</v>
      </c>
      <c r="R12">
        <v>2.6462883125100953E-2</v>
      </c>
      <c r="S12">
        <v>2.5912206500350054E-3</v>
      </c>
      <c r="T12">
        <v>0</v>
      </c>
      <c r="U12" s="24">
        <v>2.6786620120287721E-2</v>
      </c>
      <c r="V12" s="7">
        <v>4.8791197448058822E-3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s="4">
        <v>0</v>
      </c>
      <c r="AF12" s="15">
        <v>1.5515263869866538E-2</v>
      </c>
      <c r="AG12">
        <v>6.1612401430022491E-3</v>
      </c>
      <c r="AH12">
        <v>3.9849064914421672E-3</v>
      </c>
      <c r="AI12">
        <v>0</v>
      </c>
      <c r="AJ12">
        <v>1.7681932391743554E-3</v>
      </c>
      <c r="AK12">
        <v>0</v>
      </c>
      <c r="AL12">
        <v>2.9371412879688292E-3</v>
      </c>
      <c r="AM12">
        <v>0</v>
      </c>
      <c r="AN12">
        <v>0</v>
      </c>
      <c r="AO12" s="24">
        <v>1.7668374492285335E-3</v>
      </c>
      <c r="AP12" s="7">
        <v>1.5251597761993735E-3</v>
      </c>
      <c r="AQ12">
        <v>8.9837022260862379E-3</v>
      </c>
      <c r="AR12">
        <v>6.9201951391833216E-3</v>
      </c>
      <c r="AS12">
        <v>7.2579936570169815E-3</v>
      </c>
      <c r="AT12">
        <v>5.5326800666420763E-3</v>
      </c>
      <c r="AU12">
        <v>5.5125365873596567E-3</v>
      </c>
      <c r="AV12">
        <v>6.7100528860384373E-3</v>
      </c>
      <c r="AW12">
        <v>3.0358075024359849E-3</v>
      </c>
      <c r="AX12">
        <v>5.6909557560325388E-3</v>
      </c>
      <c r="AY12" s="5">
        <v>5.9025946348853255E-3</v>
      </c>
    </row>
    <row r="13" spans="1:51" ht="15.75" thickBot="1" x14ac:dyDescent="0.3">
      <c r="A13">
        <v>41</v>
      </c>
      <c r="B13" s="6">
        <v>3.4218295259428193</v>
      </c>
      <c r="C13">
        <v>3.6870295723716899</v>
      </c>
      <c r="D13">
        <v>3.1706503473278946</v>
      </c>
      <c r="E13">
        <v>2.5853567905078649</v>
      </c>
      <c r="F13">
        <v>2.6357572009195098</v>
      </c>
      <c r="G13">
        <v>2.384092391074454</v>
      </c>
      <c r="H13">
        <v>2.3795010722791448</v>
      </c>
      <c r="I13">
        <v>2.9275720485124377</v>
      </c>
      <c r="J13">
        <v>2.5777984512353229</v>
      </c>
      <c r="K13" s="4">
        <v>2.0298577543211516</v>
      </c>
      <c r="L13" s="15">
        <v>3.1967693523219034</v>
      </c>
      <c r="M13">
        <v>2.6338298565826816</v>
      </c>
      <c r="N13">
        <v>2.7385372422218706</v>
      </c>
      <c r="O13">
        <v>4.9453234584588674</v>
      </c>
      <c r="P13">
        <v>4.6137261241281173</v>
      </c>
      <c r="Q13">
        <v>3.3263650409699337</v>
      </c>
      <c r="R13">
        <v>2.9716077693873939</v>
      </c>
      <c r="S13">
        <v>3.435880163849935</v>
      </c>
      <c r="T13">
        <v>6.2557854859941795</v>
      </c>
      <c r="U13" s="24">
        <v>2.9074565014353309</v>
      </c>
      <c r="V13" s="7">
        <v>1.6039073837745406</v>
      </c>
      <c r="W13">
        <v>1.4122186975652158</v>
      </c>
      <c r="X13">
        <v>1.9765223425400698</v>
      </c>
      <c r="Y13">
        <v>1.6079811334625083</v>
      </c>
      <c r="Z13">
        <v>1.7122046123316124</v>
      </c>
      <c r="AA13">
        <v>1.6186794034062464</v>
      </c>
      <c r="AB13">
        <v>1.0810310589321677</v>
      </c>
      <c r="AC13">
        <v>1.4159774110528667</v>
      </c>
      <c r="AD13">
        <v>1.6620660286499194</v>
      </c>
      <c r="AE13" s="4">
        <v>1.4778693626903681</v>
      </c>
      <c r="AF13" s="15">
        <v>1.0815536070744043</v>
      </c>
      <c r="AG13">
        <v>0.94503511831255638</v>
      </c>
      <c r="AH13">
        <v>0.82187030765440527</v>
      </c>
      <c r="AI13">
        <v>0.78473330970478616</v>
      </c>
      <c r="AJ13">
        <v>0.66046741715591861</v>
      </c>
      <c r="AK13">
        <v>0.49534042496937952</v>
      </c>
      <c r="AL13">
        <v>0.54342616586376313</v>
      </c>
      <c r="AM13">
        <v>0.72195836060994734</v>
      </c>
      <c r="AN13">
        <v>0.73644042524351716</v>
      </c>
      <c r="AO13" s="24">
        <v>0.36315715269803578</v>
      </c>
      <c r="AP13" s="7">
        <v>0.62076097090931237</v>
      </c>
      <c r="AQ13">
        <v>0.60164119896942247</v>
      </c>
      <c r="AR13">
        <v>0.68080588667865982</v>
      </c>
      <c r="AS13">
        <v>0.61603060163151613</v>
      </c>
      <c r="AT13">
        <v>0.43749430080574336</v>
      </c>
      <c r="AU13">
        <v>0.65518668500254174</v>
      </c>
      <c r="AV13">
        <v>0.71581329055822451</v>
      </c>
      <c r="AW13">
        <v>0.64741542349136383</v>
      </c>
      <c r="AX13">
        <v>0.76717292116708935</v>
      </c>
      <c r="AY13" s="5">
        <v>0.63804336775904325</v>
      </c>
    </row>
    <row r="14" spans="1:51" ht="15.75" thickBot="1" x14ac:dyDescent="0.3">
      <c r="A14">
        <v>42</v>
      </c>
      <c r="B14" s="6">
        <v>1.1994660775234869</v>
      </c>
      <c r="C14">
        <v>0.97697912927489738</v>
      </c>
      <c r="D14">
        <v>1.2444683565516779</v>
      </c>
      <c r="E14">
        <v>1.2954551539638812</v>
      </c>
      <c r="F14">
        <v>1.2624941909269021</v>
      </c>
      <c r="G14">
        <v>1.2853639140336823</v>
      </c>
      <c r="H14">
        <v>1.2729528388485818</v>
      </c>
      <c r="I14">
        <v>1.5731329212954617</v>
      </c>
      <c r="J14">
        <v>1.2969343696847571</v>
      </c>
      <c r="K14" s="4">
        <v>1.1248218164785813</v>
      </c>
      <c r="L14" s="15">
        <v>6.9904990531919384E-2</v>
      </c>
      <c r="M14">
        <v>0</v>
      </c>
      <c r="N14">
        <v>0.60466865402708703</v>
      </c>
      <c r="O14">
        <v>1.3173343870933472</v>
      </c>
      <c r="P14">
        <v>1.334319853929389</v>
      </c>
      <c r="Q14">
        <v>1.4334568705164001</v>
      </c>
      <c r="R14">
        <v>1.3793899899400424</v>
      </c>
      <c r="S14">
        <v>0.85744333419367136</v>
      </c>
      <c r="T14">
        <v>0.4835936927644629</v>
      </c>
      <c r="U14" s="24">
        <v>1.281635524854394</v>
      </c>
      <c r="V14" s="7">
        <v>0.47600384586645911</v>
      </c>
      <c r="W14">
        <v>0.37397200568439326</v>
      </c>
      <c r="X14">
        <v>0.81842602762651562</v>
      </c>
      <c r="Y14">
        <v>0.70380068132437867</v>
      </c>
      <c r="Z14">
        <v>0.64278400674879554</v>
      </c>
      <c r="AA14">
        <v>0.54808273558766696</v>
      </c>
      <c r="AB14">
        <v>0.10908662813783028</v>
      </c>
      <c r="AC14">
        <v>0.56968914608677157</v>
      </c>
      <c r="AD14">
        <v>0.37003794447723748</v>
      </c>
      <c r="AE14" s="4">
        <v>0.26947921935833696</v>
      </c>
      <c r="AF14" s="15">
        <v>0.39309299752214116</v>
      </c>
      <c r="AG14">
        <v>0.28415891908610819</v>
      </c>
      <c r="AH14">
        <v>0.33460741169956282</v>
      </c>
      <c r="AI14">
        <v>0.46327657253529708</v>
      </c>
      <c r="AJ14">
        <v>0.33156125690147531</v>
      </c>
      <c r="AK14">
        <v>0.48827330154796061</v>
      </c>
      <c r="AL14">
        <v>0.16924172772070722</v>
      </c>
      <c r="AM14">
        <v>0.38799270205064779</v>
      </c>
      <c r="AN14">
        <v>0.20091848193482109</v>
      </c>
      <c r="AO14" s="24">
        <v>0.4295006418873013</v>
      </c>
      <c r="AP14" s="7">
        <v>0.37981725905293567</v>
      </c>
      <c r="AQ14">
        <v>0.43701211108706156</v>
      </c>
      <c r="AR14">
        <v>0.48932817881617069</v>
      </c>
      <c r="AS14">
        <v>0.55595946065962665</v>
      </c>
      <c r="AT14">
        <v>0.4119585754216713</v>
      </c>
      <c r="AU14">
        <v>0.45669370886980376</v>
      </c>
      <c r="AV14">
        <v>0.41984627372697325</v>
      </c>
      <c r="AW14">
        <v>0.43009567209423943</v>
      </c>
      <c r="AX14">
        <v>0.34913930866763182</v>
      </c>
      <c r="AY14" s="5">
        <v>0.37806791292589731</v>
      </c>
    </row>
    <row r="15" spans="1:51" ht="15.75" thickBot="1" x14ac:dyDescent="0.3">
      <c r="A15">
        <v>43</v>
      </c>
      <c r="B15" s="6">
        <v>4.8056189755894412</v>
      </c>
      <c r="C15">
        <v>5.4755091180760607</v>
      </c>
      <c r="D15">
        <v>4.56118822230746</v>
      </c>
      <c r="E15">
        <v>3.484493754180626</v>
      </c>
      <c r="F15">
        <v>4.5723480484336969</v>
      </c>
      <c r="G15">
        <v>0</v>
      </c>
      <c r="H15">
        <v>1.4898867099354431</v>
      </c>
      <c r="I15">
        <v>6.3812895195592931</v>
      </c>
      <c r="J15">
        <v>5.5339472055435603</v>
      </c>
      <c r="K15" s="4">
        <v>0</v>
      </c>
      <c r="L15" s="15">
        <v>4.4612520543746523</v>
      </c>
      <c r="M15">
        <v>7.7648240690164636</v>
      </c>
      <c r="N15">
        <v>5.9523724936666644</v>
      </c>
      <c r="O15">
        <v>11.849762326500207</v>
      </c>
      <c r="P15">
        <v>15.261016254760596</v>
      </c>
      <c r="Q15">
        <v>11.174655798594069</v>
      </c>
      <c r="R15">
        <v>8.501453562411923</v>
      </c>
      <c r="S15">
        <v>11.442164621472056</v>
      </c>
      <c r="T15">
        <v>28.404114300972068</v>
      </c>
      <c r="U15" s="24">
        <v>7.9475261301773354</v>
      </c>
      <c r="V15" s="7">
        <v>6.2127482507906606</v>
      </c>
      <c r="W15">
        <v>7.5177017103148467</v>
      </c>
      <c r="X15">
        <v>10.26246222132162</v>
      </c>
      <c r="Y15">
        <v>9.6001348489355731</v>
      </c>
      <c r="Z15">
        <v>10.703419625158581</v>
      </c>
      <c r="AA15">
        <v>11.979341432085654</v>
      </c>
      <c r="AB15">
        <v>12.090828201237525</v>
      </c>
      <c r="AC15">
        <v>11.775149393453782</v>
      </c>
      <c r="AD15">
        <v>14.867256411266075</v>
      </c>
      <c r="AE15" s="4">
        <v>13.456239120256742</v>
      </c>
      <c r="AF15" s="15">
        <v>1.4915228977414239</v>
      </c>
      <c r="AG15">
        <v>2.1847215339590509</v>
      </c>
      <c r="AH15">
        <v>6.6283996129972476</v>
      </c>
      <c r="AI15">
        <v>14.138364489798333</v>
      </c>
      <c r="AJ15">
        <v>11.186509540148997</v>
      </c>
      <c r="AK15">
        <v>13.722913486806233</v>
      </c>
      <c r="AL15">
        <v>11.305282990104148</v>
      </c>
      <c r="AM15">
        <v>18.98384108579679</v>
      </c>
      <c r="AN15">
        <v>24.971820582936292</v>
      </c>
      <c r="AO15" s="24">
        <v>15.547824232119986</v>
      </c>
      <c r="AP15" s="7">
        <v>7.7202578729154352</v>
      </c>
      <c r="AQ15">
        <v>7.4647967456671935</v>
      </c>
      <c r="AR15">
        <v>13.220319603142563</v>
      </c>
      <c r="AS15">
        <v>10.064124415140045</v>
      </c>
      <c r="AT15">
        <v>5.9462508716287052</v>
      </c>
      <c r="AU15">
        <v>10.12530694894358</v>
      </c>
      <c r="AV15">
        <v>8.2443555838703269</v>
      </c>
      <c r="AW15">
        <v>8.7309391795336051</v>
      </c>
      <c r="AX15">
        <v>10.071329180531501</v>
      </c>
      <c r="AY15" s="5">
        <v>8.4207603476549515</v>
      </c>
    </row>
    <row r="16" spans="1:51" ht="15.75" thickBot="1" x14ac:dyDescent="0.3">
      <c r="A16">
        <v>44</v>
      </c>
      <c r="B16" s="6">
        <v>0.83814607356120885</v>
      </c>
      <c r="C16">
        <v>0.77918813400788778</v>
      </c>
      <c r="D16">
        <v>0.86425848444247066</v>
      </c>
      <c r="E16">
        <v>0.81589555238559608</v>
      </c>
      <c r="F16">
        <v>0.87149341920134249</v>
      </c>
      <c r="G16">
        <v>0.66987881374282843</v>
      </c>
      <c r="H16">
        <v>0.75537329266969122</v>
      </c>
      <c r="I16">
        <v>0.92645330256147262</v>
      </c>
      <c r="J16">
        <v>0.85004494907342809</v>
      </c>
      <c r="K16" s="4">
        <v>0.58154058107044226</v>
      </c>
      <c r="L16" s="15">
        <v>1.7987609771358704</v>
      </c>
      <c r="M16">
        <v>0.99850606677040976</v>
      </c>
      <c r="N16">
        <v>0.76144112683390386</v>
      </c>
      <c r="O16">
        <v>1.8417416285874306</v>
      </c>
      <c r="P16">
        <v>1.3591490871837624</v>
      </c>
      <c r="Q16">
        <v>1.6604099302244626</v>
      </c>
      <c r="R16">
        <v>1.3074984760717441</v>
      </c>
      <c r="S16">
        <v>0.77690055474169772</v>
      </c>
      <c r="T16">
        <v>0.57523626615679113</v>
      </c>
      <c r="U16" s="24">
        <v>1.1442923707328774</v>
      </c>
      <c r="V16" s="7">
        <v>1.0944586962416021</v>
      </c>
      <c r="W16">
        <v>0.65969107510800862</v>
      </c>
      <c r="X16">
        <v>0.81089853090977138</v>
      </c>
      <c r="Y16">
        <v>0.69842245826071481</v>
      </c>
      <c r="Z16">
        <v>0.68683655068669147</v>
      </c>
      <c r="AA16">
        <v>0.5637101086874361</v>
      </c>
      <c r="AB16">
        <v>0.20500570682839925</v>
      </c>
      <c r="AC16">
        <v>0.51079437627070057</v>
      </c>
      <c r="AD16">
        <v>0.64441245331810182</v>
      </c>
      <c r="AE16" s="4">
        <v>0.36164801594514639</v>
      </c>
      <c r="AF16" s="15">
        <v>0.27278988213460043</v>
      </c>
      <c r="AG16">
        <v>0.23268900509716597</v>
      </c>
      <c r="AH16">
        <v>0.34542851247430351</v>
      </c>
      <c r="AI16">
        <v>0.50430000278901876</v>
      </c>
      <c r="AJ16">
        <v>0.46631962282969891</v>
      </c>
      <c r="AK16">
        <v>0.51450254055442013</v>
      </c>
      <c r="AL16">
        <v>0.45806430527616371</v>
      </c>
      <c r="AM16">
        <v>0.70255693130949892</v>
      </c>
      <c r="AN16">
        <v>0.79156919797840342</v>
      </c>
      <c r="AO16" s="24">
        <v>0.57761956254206193</v>
      </c>
      <c r="AP16" s="7">
        <v>0.37706238996936786</v>
      </c>
      <c r="AQ16">
        <v>0.36020524007872784</v>
      </c>
      <c r="AR16">
        <v>0.52548562376693597</v>
      </c>
      <c r="AS16">
        <v>0.4510872399131523</v>
      </c>
      <c r="AT16">
        <v>0.32266884444792854</v>
      </c>
      <c r="AU16">
        <v>0.4255058996527385</v>
      </c>
      <c r="AV16">
        <v>0.36665057133509038</v>
      </c>
      <c r="AW16">
        <v>0.38173451882518439</v>
      </c>
      <c r="AX16">
        <v>0.37899339982194169</v>
      </c>
      <c r="AY16" s="5">
        <v>0.39148693121783412</v>
      </c>
    </row>
    <row r="17" spans="1:51" ht="15.75" thickBot="1" x14ac:dyDescent="0.3">
      <c r="A17">
        <v>45</v>
      </c>
      <c r="B17" s="6">
        <v>7.5296840046100204</v>
      </c>
      <c r="C17">
        <v>6.6050725997508302</v>
      </c>
      <c r="D17">
        <v>6.0139843599758604</v>
      </c>
      <c r="E17">
        <v>5.7225824479474525</v>
      </c>
      <c r="F17">
        <v>5.5886624786275361</v>
      </c>
      <c r="G17">
        <v>5.5405207413349808</v>
      </c>
      <c r="H17">
        <v>5.5219252549087141</v>
      </c>
      <c r="I17">
        <v>7.4946148893231666</v>
      </c>
      <c r="J17">
        <v>6.3342437609430799</v>
      </c>
      <c r="K17" s="4">
        <v>5.4206116017396688</v>
      </c>
      <c r="L17" s="15">
        <v>10.812637354327469</v>
      </c>
      <c r="M17">
        <v>7.5605177363134048</v>
      </c>
      <c r="N17">
        <v>8.0988949458934893</v>
      </c>
      <c r="O17">
        <v>11.74543717541869</v>
      </c>
      <c r="P17">
        <v>11.155812449216631</v>
      </c>
      <c r="Q17">
        <v>10.365886579839417</v>
      </c>
      <c r="R17">
        <v>9.1853357183804398</v>
      </c>
      <c r="S17">
        <v>9.2475499343120617</v>
      </c>
      <c r="T17">
        <v>13.807345506803964</v>
      </c>
      <c r="U17" s="24">
        <v>8.9067063217526439</v>
      </c>
      <c r="V17" s="7">
        <v>7.0829495806190801</v>
      </c>
      <c r="W17">
        <v>5.7459597004453977</v>
      </c>
      <c r="X17">
        <v>8.2173654967236853</v>
      </c>
      <c r="Y17">
        <v>8.3132720628490233</v>
      </c>
      <c r="Z17">
        <v>7.9795574832462242</v>
      </c>
      <c r="AA17">
        <v>7.3335844405650166</v>
      </c>
      <c r="AB17">
        <v>6.5929552618622864</v>
      </c>
      <c r="AC17">
        <v>7.380300285079425</v>
      </c>
      <c r="AD17">
        <v>7.5535594094916236</v>
      </c>
      <c r="AE17" s="4">
        <v>6.4407491613109276</v>
      </c>
      <c r="AF17" s="15">
        <v>3.8340425854215376</v>
      </c>
      <c r="AG17">
        <v>3.0210026470873901</v>
      </c>
      <c r="AH17">
        <v>2.8486262573779038</v>
      </c>
      <c r="AI17">
        <v>2.8284808594973083</v>
      </c>
      <c r="AJ17">
        <v>3.6640817141068696</v>
      </c>
      <c r="AK17">
        <v>3.9231940940180365</v>
      </c>
      <c r="AL17">
        <v>3.529909588788342</v>
      </c>
      <c r="AM17">
        <v>4.1249862845136764</v>
      </c>
      <c r="AN17">
        <v>3.8757567903952945</v>
      </c>
      <c r="AO17" s="24">
        <v>3.4991403270064532</v>
      </c>
      <c r="AP17" s="7">
        <v>3.2924825747822557</v>
      </c>
      <c r="AQ17">
        <v>3.6999100001853469</v>
      </c>
      <c r="AR17">
        <v>3.7306361854082115</v>
      </c>
      <c r="AS17">
        <v>4.0379057996424219</v>
      </c>
      <c r="AT17">
        <v>3.2875732737600085</v>
      </c>
      <c r="AU17">
        <v>3.8837597211885502</v>
      </c>
      <c r="AV17">
        <v>3.6265369332966881</v>
      </c>
      <c r="AW17">
        <v>3.6264041757995251</v>
      </c>
      <c r="AX17">
        <v>3.4418103956162178</v>
      </c>
      <c r="AY17" s="5">
        <v>3.4737871360984833</v>
      </c>
    </row>
    <row r="18" spans="1:51" ht="15.75" thickBot="1" x14ac:dyDescent="0.3">
      <c r="A18">
        <v>46</v>
      </c>
      <c r="B18" s="6">
        <v>16.895978638601193</v>
      </c>
      <c r="C18">
        <v>15.112507338352254</v>
      </c>
      <c r="D18">
        <v>17.298288560693539</v>
      </c>
      <c r="E18">
        <v>17.017246198624932</v>
      </c>
      <c r="F18">
        <v>16.851604868487698</v>
      </c>
      <c r="G18">
        <v>17.49394977769936</v>
      </c>
      <c r="H18">
        <v>17.05967608228428</v>
      </c>
      <c r="I18">
        <v>17.223085562229741</v>
      </c>
      <c r="J18">
        <v>16.659717207107015</v>
      </c>
      <c r="K18" s="4">
        <v>16.476702585122574</v>
      </c>
      <c r="L18" s="15">
        <v>9.31659876857311</v>
      </c>
      <c r="M18">
        <v>9.8228416521267459</v>
      </c>
      <c r="N18">
        <v>14.381714903740201</v>
      </c>
      <c r="O18">
        <v>15.526113351899273</v>
      </c>
      <c r="P18">
        <v>16.709034254753394</v>
      </c>
      <c r="Q18">
        <v>17.621639672263395</v>
      </c>
      <c r="R18">
        <v>17.476508657197755</v>
      </c>
      <c r="S18">
        <v>14.747655990669461</v>
      </c>
      <c r="T18">
        <v>11.808731157706518</v>
      </c>
      <c r="U18" s="24">
        <v>17.428887944514127</v>
      </c>
      <c r="V18" s="7">
        <v>11.532180799043152</v>
      </c>
      <c r="W18">
        <v>10.58311274037279</v>
      </c>
      <c r="X18">
        <v>13.359845299482721</v>
      </c>
      <c r="Y18">
        <v>12.930944008174269</v>
      </c>
      <c r="Z18">
        <v>12.613170371412593</v>
      </c>
      <c r="AA18">
        <v>11.694316056108576</v>
      </c>
      <c r="AB18">
        <v>8.5696059768729054</v>
      </c>
      <c r="AC18">
        <v>11.627219621016128</v>
      </c>
      <c r="AD18">
        <v>8.8811186261935315</v>
      </c>
      <c r="AE18" s="4">
        <v>8.4628467311453797</v>
      </c>
      <c r="AF18" s="15">
        <v>7.8848694041449612</v>
      </c>
      <c r="AG18">
        <v>4.650528515321434</v>
      </c>
      <c r="AH18">
        <v>4.6511290062088619</v>
      </c>
      <c r="AI18">
        <v>4.1555513588000421</v>
      </c>
      <c r="AJ18">
        <v>4.3233396309754033</v>
      </c>
      <c r="AK18">
        <v>5.4650607588657065</v>
      </c>
      <c r="AL18">
        <v>3.1494082232884257</v>
      </c>
      <c r="AM18">
        <v>4.1397148471855862</v>
      </c>
      <c r="AN18">
        <v>1.7909123203173762</v>
      </c>
      <c r="AO18" s="24">
        <v>4.4619750282425228</v>
      </c>
      <c r="AP18" s="7">
        <v>5.1482187673026081</v>
      </c>
      <c r="AQ18">
        <v>6.1682778794899207</v>
      </c>
      <c r="AR18">
        <v>5.3144948495114734</v>
      </c>
      <c r="AS18">
        <v>6.7592372066407389</v>
      </c>
      <c r="AT18">
        <v>5.8670259629663351</v>
      </c>
      <c r="AU18">
        <v>6.0822579361655418</v>
      </c>
      <c r="AV18">
        <v>5.8190527218205643</v>
      </c>
      <c r="AW18">
        <v>5.6775466837187309</v>
      </c>
      <c r="AX18">
        <v>4.7315286097840898</v>
      </c>
      <c r="AY18" s="5">
        <v>5.2794437480823539</v>
      </c>
    </row>
    <row r="19" spans="1:51" ht="15.75" thickBot="1" x14ac:dyDescent="0.3">
      <c r="A19">
        <v>47</v>
      </c>
      <c r="B19" s="6">
        <v>16.017374433351371</v>
      </c>
      <c r="C19">
        <v>19.661027318155547</v>
      </c>
      <c r="D19">
        <v>14.323156172215109</v>
      </c>
      <c r="E19">
        <v>13.616510208867176</v>
      </c>
      <c r="F19">
        <v>13.917870959928717</v>
      </c>
      <c r="G19">
        <v>13.756592914180475</v>
      </c>
      <c r="H19">
        <v>13.276959387952092</v>
      </c>
      <c r="I19">
        <v>16.214359442724582</v>
      </c>
      <c r="J19">
        <v>14.001572024987118</v>
      </c>
      <c r="K19" s="4">
        <v>14.522793363452031</v>
      </c>
      <c r="L19" s="15">
        <v>31.531885115482293</v>
      </c>
      <c r="M19">
        <v>29.289766026078567</v>
      </c>
      <c r="N19">
        <v>26.898005252168758</v>
      </c>
      <c r="O19">
        <v>34.066903578065016</v>
      </c>
      <c r="P19">
        <v>29.180947580065457</v>
      </c>
      <c r="Q19">
        <v>23.798439064183491</v>
      </c>
      <c r="R19">
        <v>21.348725573334779</v>
      </c>
      <c r="S19">
        <v>26.309853722470866</v>
      </c>
      <c r="T19">
        <v>52.433671094837742</v>
      </c>
      <c r="U19" s="24">
        <v>19.799981833871222</v>
      </c>
      <c r="V19" s="7">
        <v>28.145931378398672</v>
      </c>
      <c r="W19">
        <v>28.128150326160625</v>
      </c>
      <c r="X19">
        <v>25.206138867313303</v>
      </c>
      <c r="Y19">
        <v>27.752401052319932</v>
      </c>
      <c r="Z19">
        <v>26.234220233717611</v>
      </c>
      <c r="AA19">
        <v>27.09864521197095</v>
      </c>
      <c r="AB19">
        <v>31.607276688473764</v>
      </c>
      <c r="AC19">
        <v>25.094152687218404</v>
      </c>
      <c r="AD19">
        <v>35.257305780965631</v>
      </c>
      <c r="AE19" s="4">
        <v>29.403533360675031</v>
      </c>
      <c r="AF19" s="15">
        <v>6.11761224587966</v>
      </c>
      <c r="AG19">
        <v>10.970209300557272</v>
      </c>
      <c r="AH19">
        <v>14.898072639054654</v>
      </c>
      <c r="AI19">
        <v>15.300778038099303</v>
      </c>
      <c r="AJ19">
        <v>17.761192387539982</v>
      </c>
      <c r="AK19">
        <v>15.369830835415828</v>
      </c>
      <c r="AL19">
        <v>18.371349386597387</v>
      </c>
      <c r="AM19">
        <v>18.039507011966144</v>
      </c>
      <c r="AN19">
        <v>21.765556696827808</v>
      </c>
      <c r="AO19" s="24">
        <v>16.683155857469746</v>
      </c>
      <c r="AP19" s="7">
        <v>11.997896929020824</v>
      </c>
      <c r="AQ19">
        <v>11.142504884251599</v>
      </c>
      <c r="AR19">
        <v>12.287774520338823</v>
      </c>
      <c r="AS19">
        <v>10.407002101384295</v>
      </c>
      <c r="AT19">
        <v>11.117742688584732</v>
      </c>
      <c r="AU19">
        <v>10.446697277672657</v>
      </c>
      <c r="AV19">
        <v>10.450726353785974</v>
      </c>
      <c r="AW19">
        <v>10.722494936356233</v>
      </c>
      <c r="AX19">
        <v>11.481783021330038</v>
      </c>
      <c r="AY19" s="5">
        <v>11.121229998137386</v>
      </c>
    </row>
    <row r="20" spans="1:51" ht="15.75" thickBot="1" x14ac:dyDescent="0.3">
      <c r="A20">
        <v>48</v>
      </c>
      <c r="B20" s="6">
        <v>1.2927603587161722</v>
      </c>
      <c r="C20">
        <v>1.3822183693933745</v>
      </c>
      <c r="D20">
        <v>1.0210928979363616</v>
      </c>
      <c r="E20">
        <v>0.950842735317879</v>
      </c>
      <c r="F20">
        <v>1.0338585114448895</v>
      </c>
      <c r="G20">
        <v>1.0094606305216343</v>
      </c>
      <c r="H20">
        <v>0.97411344628518926</v>
      </c>
      <c r="I20">
        <v>1.1894503075413665</v>
      </c>
      <c r="J20">
        <v>1.0065771932963348</v>
      </c>
      <c r="K20" s="4">
        <v>1.1133200021226783</v>
      </c>
      <c r="L20" s="15">
        <v>3.0729027129170055</v>
      </c>
      <c r="M20">
        <v>2.7941908373661253</v>
      </c>
      <c r="N20">
        <v>2.5963626287581518</v>
      </c>
      <c r="O20">
        <v>2.9642203572029859</v>
      </c>
      <c r="P20">
        <v>2.5772506820281746</v>
      </c>
      <c r="Q20">
        <v>2.037253613391961</v>
      </c>
      <c r="R20">
        <v>1.8432101820392592</v>
      </c>
      <c r="S20">
        <v>2.3765026014611195</v>
      </c>
      <c r="T20">
        <v>4.532668461437928</v>
      </c>
      <c r="U20" s="24">
        <v>1.8234219975012742</v>
      </c>
      <c r="V20" s="7">
        <v>2.6085531635818948</v>
      </c>
      <c r="W20">
        <v>2.3924929817910785</v>
      </c>
      <c r="X20">
        <v>2.1052119874515034</v>
      </c>
      <c r="Y20">
        <v>2.3682424110138105</v>
      </c>
      <c r="Z20">
        <v>2.2486283249204835</v>
      </c>
      <c r="AA20">
        <v>2.1493749145289933</v>
      </c>
      <c r="AB20">
        <v>2.4787438098178716</v>
      </c>
      <c r="AC20">
        <v>2.1785689761909381</v>
      </c>
      <c r="AD20">
        <v>2.8637139945285819</v>
      </c>
      <c r="AE20" s="4">
        <v>2.4027055106742292</v>
      </c>
      <c r="AF20" s="15">
        <v>0.82819315035312813</v>
      </c>
      <c r="AG20">
        <v>1.0793123897589703</v>
      </c>
      <c r="AH20">
        <v>1.2720350358985519</v>
      </c>
      <c r="AI20">
        <v>1.2648784648278881</v>
      </c>
      <c r="AJ20">
        <v>1.3808237067195863</v>
      </c>
      <c r="AK20">
        <v>1.3043240587688845</v>
      </c>
      <c r="AL20">
        <v>1.424653508594004</v>
      </c>
      <c r="AM20">
        <v>1.3817617127106794</v>
      </c>
      <c r="AN20">
        <v>1.4292139995021365</v>
      </c>
      <c r="AO20" s="24">
        <v>1.2768802352818791</v>
      </c>
      <c r="AP20" s="7">
        <v>1.1097957030796661</v>
      </c>
      <c r="AQ20">
        <v>1.0977091564309207</v>
      </c>
      <c r="AR20">
        <v>1.1199991192406442</v>
      </c>
      <c r="AS20">
        <v>1.0145782299725161</v>
      </c>
      <c r="AT20">
        <v>1.0897734006572124</v>
      </c>
      <c r="AU20">
        <v>0.99859919318945223</v>
      </c>
      <c r="AV20">
        <v>1.0579744175195354</v>
      </c>
      <c r="AW20">
        <v>1.0653651811250631</v>
      </c>
      <c r="AX20">
        <v>1.0204627696816524</v>
      </c>
      <c r="AY20" s="5">
        <v>0.99949609548323537</v>
      </c>
    </row>
    <row r="21" spans="1:51" ht="15.75" thickBot="1" x14ac:dyDescent="0.3">
      <c r="A21">
        <v>49</v>
      </c>
      <c r="B21" s="6">
        <v>7.8769583045921146E-2</v>
      </c>
      <c r="C21">
        <v>8.7405406896768775E-2</v>
      </c>
      <c r="D21">
        <v>5.7093367936968273E-2</v>
      </c>
      <c r="E21">
        <v>6.2281637929837756E-2</v>
      </c>
      <c r="F21">
        <v>6.1722136974336012E-2</v>
      </c>
      <c r="G21">
        <v>5.6886588312928685E-2</v>
      </c>
      <c r="H21">
        <v>5.6259851502425559E-2</v>
      </c>
      <c r="I21">
        <v>7.3745678651935709E-2</v>
      </c>
      <c r="J21">
        <v>5.600546934824556E-2</v>
      </c>
      <c r="K21" s="4">
        <v>7.5742682530895E-2</v>
      </c>
      <c r="L21" s="15">
        <v>9.8405160970456165E-2</v>
      </c>
      <c r="M21">
        <v>0.1336137767299711</v>
      </c>
      <c r="N21">
        <v>0.15792746067159832</v>
      </c>
      <c r="O21">
        <v>0.18636446738624984</v>
      </c>
      <c r="P21">
        <v>0.16263712391247917</v>
      </c>
      <c r="Q21">
        <v>0.12074044168608787</v>
      </c>
      <c r="R21">
        <v>0.10947945550877744</v>
      </c>
      <c r="S21">
        <v>0.13831802081704953</v>
      </c>
      <c r="T21">
        <v>0.28850788960790613</v>
      </c>
      <c r="U21" s="24">
        <v>0.11237799099071014</v>
      </c>
      <c r="V21" s="7">
        <v>0.14108545896360031</v>
      </c>
      <c r="W21">
        <v>0.16028313387087964</v>
      </c>
      <c r="X21">
        <v>0.13224870905841923</v>
      </c>
      <c r="Y21">
        <v>0.15140579061515422</v>
      </c>
      <c r="Z21">
        <v>0.14815107432396538</v>
      </c>
      <c r="AA21">
        <v>0.13436766283648477</v>
      </c>
      <c r="AB21">
        <v>0.13680264772027487</v>
      </c>
      <c r="AC21">
        <v>0.12367815753448286</v>
      </c>
      <c r="AD21">
        <v>0.17274604839328567</v>
      </c>
      <c r="AE21" s="4">
        <v>0.15738372669712136</v>
      </c>
      <c r="AF21" s="15">
        <v>4.2620011313419387E-2</v>
      </c>
      <c r="AG21">
        <v>5.997389813660059E-2</v>
      </c>
      <c r="AH21">
        <v>6.475721501480855E-2</v>
      </c>
      <c r="AI21">
        <v>7.3511178259639098E-2</v>
      </c>
      <c r="AJ21">
        <v>8.0307327298288128E-2</v>
      </c>
      <c r="AK21">
        <v>7.5694909877608019E-2</v>
      </c>
      <c r="AL21">
        <v>8.3585850981172785E-2</v>
      </c>
      <c r="AM21">
        <v>7.6185381547658915E-2</v>
      </c>
      <c r="AN21">
        <v>7.8460785550535581E-2</v>
      </c>
      <c r="AO21" s="24">
        <v>7.0471995836496951E-2</v>
      </c>
      <c r="AP21" s="7">
        <v>7.0692398330397477E-2</v>
      </c>
      <c r="AQ21">
        <v>6.4828767817914856E-2</v>
      </c>
      <c r="AR21">
        <v>7.3084187785908958E-2</v>
      </c>
      <c r="AS21">
        <v>5.7532027867120167E-2</v>
      </c>
      <c r="AT21">
        <v>5.5909377794563973E-2</v>
      </c>
      <c r="AU21">
        <v>5.8357932415276724E-2</v>
      </c>
      <c r="AV21">
        <v>5.9256674712890089E-2</v>
      </c>
      <c r="AW21">
        <v>6.6760616099391074E-2</v>
      </c>
      <c r="AX21">
        <v>6.1386814413447906E-2</v>
      </c>
      <c r="AY21" s="5">
        <v>5.5743646472300269E-2</v>
      </c>
    </row>
    <row r="22" spans="1:51" ht="15.75" thickBot="1" x14ac:dyDescent="0.3">
      <c r="A22">
        <v>50</v>
      </c>
      <c r="B22" s="6">
        <v>1.6760218133104115E-2</v>
      </c>
      <c r="C22">
        <v>1.4210889309232725E-2</v>
      </c>
      <c r="D22">
        <v>1.1972569438624096E-2</v>
      </c>
      <c r="E22">
        <v>1.0504232788447266E-2</v>
      </c>
      <c r="F22">
        <v>1.5820263888620349E-2</v>
      </c>
      <c r="G22">
        <v>1.4546108193926953E-2</v>
      </c>
      <c r="H22">
        <v>1.5919565194683998E-2</v>
      </c>
      <c r="I22">
        <v>2.1779340051663626E-2</v>
      </c>
      <c r="J22">
        <v>1.3012237432474561E-2</v>
      </c>
      <c r="K22" s="4">
        <v>1.6405484498463994E-2</v>
      </c>
      <c r="L22" s="15">
        <v>2.4755729690071952E-2</v>
      </c>
      <c r="M22">
        <v>2.7944998260561862E-2</v>
      </c>
      <c r="N22">
        <v>4.3948554351435111E-2</v>
      </c>
      <c r="O22">
        <v>5.5891828206040751E-2</v>
      </c>
      <c r="P22">
        <v>4.7837352196017015E-2</v>
      </c>
      <c r="Q22">
        <v>3.4606770971224027E-2</v>
      </c>
      <c r="R22">
        <v>2.908084393698801E-2</v>
      </c>
      <c r="S22">
        <v>3.5475555548954249E-2</v>
      </c>
      <c r="T22">
        <v>8.7749043821298903E-2</v>
      </c>
      <c r="U22" s="24">
        <v>3.3539008905262208E-2</v>
      </c>
      <c r="V22" s="7">
        <v>3.5041584634159094E-2</v>
      </c>
      <c r="W22">
        <v>3.4658180263550116E-2</v>
      </c>
      <c r="X22">
        <v>3.8161973475708967E-2</v>
      </c>
      <c r="Y22">
        <v>4.5633747351938356E-2</v>
      </c>
      <c r="Z22">
        <v>3.9667839574856381E-2</v>
      </c>
      <c r="AA22">
        <v>2.9536436678041594E-2</v>
      </c>
      <c r="AB22">
        <v>3.2067852336530915E-2</v>
      </c>
      <c r="AC22">
        <v>3.4764515236433799E-2</v>
      </c>
      <c r="AD22">
        <v>4.4082636466231943E-2</v>
      </c>
      <c r="AE22" s="4">
        <v>4.0167694308782483E-2</v>
      </c>
      <c r="AF22" s="15">
        <v>1.3162233243391623E-2</v>
      </c>
      <c r="AG22">
        <v>1.4068796912290665E-2</v>
      </c>
      <c r="AH22">
        <v>1.3973202655965336E-2</v>
      </c>
      <c r="AI22">
        <v>1.5520358871319017E-2</v>
      </c>
      <c r="AJ22">
        <v>1.6310663361526947E-2</v>
      </c>
      <c r="AK22">
        <v>1.6023515192723166E-2</v>
      </c>
      <c r="AL22">
        <v>1.6632268701470894E-2</v>
      </c>
      <c r="AM22">
        <v>1.5669717119898504E-2</v>
      </c>
      <c r="AN22">
        <v>1.6453788166753462E-2</v>
      </c>
      <c r="AO22" s="24">
        <v>1.6748871355708926E-2</v>
      </c>
      <c r="AP22" s="7">
        <v>1.4210083725187695E-2</v>
      </c>
      <c r="AQ22">
        <v>1.9879396289881276E-2</v>
      </c>
      <c r="AR22">
        <v>1.2212055007513638E-2</v>
      </c>
      <c r="AS22">
        <v>1.5780268900490734E-2</v>
      </c>
      <c r="AT22">
        <v>1.415146428070123E-2</v>
      </c>
      <c r="AU22">
        <v>1.3992927584585221E-2</v>
      </c>
      <c r="AV22">
        <v>1.3730413842102959E-2</v>
      </c>
      <c r="AW22">
        <v>1.474487725185742E-2</v>
      </c>
      <c r="AX22">
        <v>1.4265503341273437E-2</v>
      </c>
      <c r="AY22" s="5">
        <v>1.3828470266763555E-2</v>
      </c>
    </row>
    <row r="23" spans="1:51" ht="15.75" thickBot="1" x14ac:dyDescent="0.3">
      <c r="A23">
        <v>51</v>
      </c>
      <c r="B23" s="6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2.8090445025142814E-2</v>
      </c>
      <c r="J23">
        <v>0</v>
      </c>
      <c r="K23" s="4">
        <v>0</v>
      </c>
      <c r="L23" s="15">
        <v>0</v>
      </c>
      <c r="M23">
        <v>0</v>
      </c>
      <c r="N23">
        <v>0</v>
      </c>
      <c r="O23">
        <v>1.7008449555369638E-2</v>
      </c>
      <c r="P23">
        <v>8.7951130635716621E-3</v>
      </c>
      <c r="Q23">
        <v>2.0050078576775682E-2</v>
      </c>
      <c r="R23">
        <v>4.6879390078951614E-3</v>
      </c>
      <c r="S23">
        <v>0</v>
      </c>
      <c r="T23">
        <v>0</v>
      </c>
      <c r="U23" s="24">
        <v>7.4773889806381E-3</v>
      </c>
      <c r="V23" s="7">
        <v>0</v>
      </c>
      <c r="W23">
        <v>0</v>
      </c>
      <c r="X23">
        <v>4.1117877310894611E-3</v>
      </c>
      <c r="Y23">
        <v>2.825120576050731E-3</v>
      </c>
      <c r="Z23">
        <v>0</v>
      </c>
      <c r="AA23">
        <v>0</v>
      </c>
      <c r="AB23">
        <v>0</v>
      </c>
      <c r="AC23">
        <v>0</v>
      </c>
      <c r="AD23">
        <v>0</v>
      </c>
      <c r="AE23" s="4">
        <v>0</v>
      </c>
      <c r="AF23" s="15">
        <v>1.357442273115699E-2</v>
      </c>
      <c r="AG23">
        <v>1.0784830819222399E-2</v>
      </c>
      <c r="AH23">
        <v>5.0982856941529974E-3</v>
      </c>
      <c r="AI23">
        <v>2.0080400491155124E-3</v>
      </c>
      <c r="AJ23">
        <v>1.3242285902629467E-2</v>
      </c>
      <c r="AK23">
        <v>9.5570610541408398E-3</v>
      </c>
      <c r="AL23">
        <v>4.57366019610641E-3</v>
      </c>
      <c r="AM23">
        <v>4.960386723427552E-3</v>
      </c>
      <c r="AN23">
        <v>4.6767674273898432E-3</v>
      </c>
      <c r="AO23" s="24">
        <v>9.6016165857912856E-3</v>
      </c>
      <c r="AP23" s="7">
        <v>1.2719133147870852E-2</v>
      </c>
      <c r="AQ23">
        <v>1.3862903060882696E-2</v>
      </c>
      <c r="AR23">
        <v>4.9380104176295929E-3</v>
      </c>
      <c r="AS23">
        <v>1.3469610506535511E-2</v>
      </c>
      <c r="AT23">
        <v>7.9586792181043659E-3</v>
      </c>
      <c r="AU23">
        <v>8.6402489357716196E-3</v>
      </c>
      <c r="AV23">
        <v>9.4796887886476732E-3</v>
      </c>
      <c r="AW23">
        <v>9.7460957608271094E-3</v>
      </c>
      <c r="AX23">
        <v>9.3651762308912204E-3</v>
      </c>
      <c r="AY23" s="5">
        <v>1.1218571385155316E-2</v>
      </c>
    </row>
    <row r="24" spans="1:51" ht="15.75" thickBot="1" x14ac:dyDescent="0.3">
      <c r="A24">
        <v>52</v>
      </c>
      <c r="B24" s="6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3.9262466489236886E-3</v>
      </c>
      <c r="J24">
        <v>0</v>
      </c>
      <c r="K24" s="4">
        <v>0</v>
      </c>
      <c r="L24" s="15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24">
        <v>0</v>
      </c>
      <c r="V24" s="7">
        <v>0</v>
      </c>
      <c r="W24">
        <v>0</v>
      </c>
      <c r="X24">
        <v>0</v>
      </c>
      <c r="Y24">
        <v>6.5339206505144408E-4</v>
      </c>
      <c r="Z24">
        <v>0</v>
      </c>
      <c r="AA24">
        <v>0</v>
      </c>
      <c r="AB24">
        <v>0</v>
      </c>
      <c r="AC24">
        <v>0</v>
      </c>
      <c r="AD24">
        <v>0</v>
      </c>
      <c r="AE24" s="4">
        <v>0</v>
      </c>
      <c r="AF24" s="15">
        <v>1.1423319110500185E-3</v>
      </c>
      <c r="AG24">
        <v>0</v>
      </c>
      <c r="AH24">
        <v>3.0217538436789447E-3</v>
      </c>
      <c r="AI24">
        <v>0</v>
      </c>
      <c r="AJ24">
        <v>1.3366665319398419E-2</v>
      </c>
      <c r="AK24">
        <v>1.0812556864514914E-2</v>
      </c>
      <c r="AL24">
        <v>1.0312248098539605E-2</v>
      </c>
      <c r="AM24">
        <v>9.4205111598880033E-3</v>
      </c>
      <c r="AN24">
        <v>4.5522085324179538E-3</v>
      </c>
      <c r="AO24" s="24">
        <v>4.9302406151041417E-4</v>
      </c>
      <c r="AP24" s="7">
        <v>1.2541160556881061E-2</v>
      </c>
      <c r="AQ24">
        <v>4.3028064105536858E-3</v>
      </c>
      <c r="AR24">
        <v>0</v>
      </c>
      <c r="AS24">
        <v>6.1555619276879346E-3</v>
      </c>
      <c r="AT24">
        <v>5.1110162607831229E-3</v>
      </c>
      <c r="AU24">
        <v>8.9844033378924364E-3</v>
      </c>
      <c r="AV24">
        <v>1.1938560272923029E-2</v>
      </c>
      <c r="AW24">
        <v>1.3439186447029568E-2</v>
      </c>
      <c r="AX24">
        <v>7.8322490369347013E-3</v>
      </c>
      <c r="AY24" s="5">
        <v>6.4295102817999751E-3</v>
      </c>
    </row>
    <row r="25" spans="1:51" ht="15.75" thickBot="1" x14ac:dyDescent="0.3">
      <c r="A25">
        <v>53</v>
      </c>
      <c r="B25" s="6">
        <v>0.62970970215716027</v>
      </c>
      <c r="C25">
        <v>0.12694409535095186</v>
      </c>
      <c r="D25">
        <v>0.23917408689594691</v>
      </c>
      <c r="E25">
        <v>0.16933212808042974</v>
      </c>
      <c r="F25">
        <v>1.1675258166018136E-2</v>
      </c>
      <c r="G25">
        <v>0</v>
      </c>
      <c r="H25">
        <v>0</v>
      </c>
      <c r="I25">
        <v>0.42551074976702213</v>
      </c>
      <c r="J25">
        <v>0.50125420136965848</v>
      </c>
      <c r="K25" s="4">
        <v>0</v>
      </c>
      <c r="L25" s="1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24">
        <v>0</v>
      </c>
      <c r="V25" s="7">
        <v>0.21452737626110671</v>
      </c>
      <c r="W25">
        <v>0.11368884360787374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s="4">
        <v>0</v>
      </c>
      <c r="AF25" s="15">
        <v>0.37536900836259945</v>
      </c>
      <c r="AG25">
        <v>0.32445601309123534</v>
      </c>
      <c r="AH25">
        <v>0.34943788056641395</v>
      </c>
      <c r="AI25">
        <v>0.30057588299171667</v>
      </c>
      <c r="AJ25">
        <v>0.23763012503202596</v>
      </c>
      <c r="AK25">
        <v>0.32578171433092368</v>
      </c>
      <c r="AL25">
        <v>0.16964059533843379</v>
      </c>
      <c r="AM25">
        <v>0.30606459832239308</v>
      </c>
      <c r="AN25">
        <v>0.18510104014987225</v>
      </c>
      <c r="AO25" s="24">
        <v>5.8239635251924333E-2</v>
      </c>
      <c r="AP25" s="7">
        <v>0.25152947922559249</v>
      </c>
      <c r="AQ25">
        <v>0.22606462504878252</v>
      </c>
      <c r="AR25">
        <v>0</v>
      </c>
      <c r="AS25">
        <v>0.19142644171811085</v>
      </c>
      <c r="AT25">
        <v>0.14148921433880571</v>
      </c>
      <c r="AU25">
        <v>0.3321423801006913</v>
      </c>
      <c r="AV25">
        <v>0.33272923991882708</v>
      </c>
      <c r="AW25">
        <v>0.24659418665100685</v>
      </c>
      <c r="AX25">
        <v>0.24185474736788179</v>
      </c>
      <c r="AY25" s="5">
        <v>0.17908595571806307</v>
      </c>
    </row>
    <row r="26" spans="1:51" ht="15.75" thickBot="1" x14ac:dyDescent="0.3">
      <c r="A26">
        <v>54</v>
      </c>
      <c r="B26" s="6">
        <v>4.7839242968969402E-2</v>
      </c>
      <c r="C26">
        <v>3.1069483611852196E-2</v>
      </c>
      <c r="D26">
        <v>1.2137344846485959E-2</v>
      </c>
      <c r="E26">
        <v>4.9736202345717448E-2</v>
      </c>
      <c r="F26">
        <v>4.156023284057915E-2</v>
      </c>
      <c r="G26">
        <v>3.8458287392232858E-2</v>
      </c>
      <c r="H26">
        <v>3.0299672219992892E-2</v>
      </c>
      <c r="I26">
        <v>7.7938262658340363E-2</v>
      </c>
      <c r="J26">
        <v>6.7361878309460541E-2</v>
      </c>
      <c r="K26" s="4">
        <v>1.3370935735113425E-2</v>
      </c>
      <c r="L26" s="15">
        <v>0.18582435833915376</v>
      </c>
      <c r="M26">
        <v>0.19416864155426772</v>
      </c>
      <c r="N26">
        <v>0.10032343725560582</v>
      </c>
      <c r="O26">
        <v>0.28324010271991873</v>
      </c>
      <c r="P26">
        <v>0.22627167793903541</v>
      </c>
      <c r="Q26">
        <v>0.17634247823151514</v>
      </c>
      <c r="R26">
        <v>0.10565115811472771</v>
      </c>
      <c r="S26">
        <v>0.10561798684051811</v>
      </c>
      <c r="T26">
        <v>0.20771621032491278</v>
      </c>
      <c r="U26" s="24">
        <v>8.2835430917243963E-2</v>
      </c>
      <c r="V26" s="7">
        <v>0.11275747379025076</v>
      </c>
      <c r="W26">
        <v>0.14095343044148792</v>
      </c>
      <c r="X26">
        <v>5.0830696882548522E-2</v>
      </c>
      <c r="Y26">
        <v>6.3709413796584513E-2</v>
      </c>
      <c r="Z26">
        <v>6.9107346907072917E-2</v>
      </c>
      <c r="AA26">
        <v>7.0335756615757814E-3</v>
      </c>
      <c r="AB26">
        <v>2.4917566731319962E-2</v>
      </c>
      <c r="AC26">
        <v>3.5290556981269532E-2</v>
      </c>
      <c r="AD26">
        <v>5.230565902055738E-2</v>
      </c>
      <c r="AE26" s="4">
        <v>9.1195746545463224E-2</v>
      </c>
      <c r="AF26" s="15">
        <v>8.5306362108306985E-2</v>
      </c>
      <c r="AG26">
        <v>0.12272411853144798</v>
      </c>
      <c r="AH26">
        <v>0.17253060132159262</v>
      </c>
      <c r="AI26">
        <v>0.17830053447380156</v>
      </c>
      <c r="AJ26">
        <v>0.19066433870350843</v>
      </c>
      <c r="AK26">
        <v>0.16632911569748424</v>
      </c>
      <c r="AL26">
        <v>0.19137166879861189</v>
      </c>
      <c r="AM26">
        <v>0.16774764786040711</v>
      </c>
      <c r="AN26">
        <v>0.20700908798872233</v>
      </c>
      <c r="AO26" s="24">
        <v>0.17834906847311813</v>
      </c>
      <c r="AP26" s="7">
        <v>0.13569163570927031</v>
      </c>
      <c r="AQ26">
        <v>0.10740053774870098</v>
      </c>
      <c r="AR26">
        <v>0.11024113922327472</v>
      </c>
      <c r="AS26">
        <v>0.13815201533756144</v>
      </c>
      <c r="AT26">
        <v>7.5113282221059577E-2</v>
      </c>
      <c r="AU26">
        <v>9.633380453305912E-2</v>
      </c>
      <c r="AV26">
        <v>0.10166964632325812</v>
      </c>
      <c r="AW26">
        <v>9.4689809910932426E-2</v>
      </c>
      <c r="AX26">
        <v>0.10511371213019893</v>
      </c>
      <c r="AY26" s="5">
        <v>0.1131223600694632</v>
      </c>
    </row>
    <row r="27" spans="1:51" ht="15.75" thickBot="1" x14ac:dyDescent="0.3">
      <c r="A27">
        <v>55</v>
      </c>
      <c r="B27" s="6">
        <v>3.2268488347387132</v>
      </c>
      <c r="C27">
        <v>4.395578335429474</v>
      </c>
      <c r="D27">
        <v>3.9946727854073121</v>
      </c>
      <c r="E27">
        <v>4.1491330016828396</v>
      </c>
      <c r="F27">
        <v>3.8102847273674656</v>
      </c>
      <c r="G27">
        <v>3.254428421621439</v>
      </c>
      <c r="H27">
        <v>3.6609132610626549</v>
      </c>
      <c r="I27">
        <v>4.5162805471587726</v>
      </c>
      <c r="J27">
        <v>3.917775853177663</v>
      </c>
      <c r="K27" s="4">
        <v>3.4192444250292136</v>
      </c>
      <c r="L27" s="15">
        <v>6.0837037462335246</v>
      </c>
      <c r="M27">
        <v>5.964077436219724</v>
      </c>
      <c r="N27">
        <v>4.4697836586357189</v>
      </c>
      <c r="O27">
        <v>7.49359486841891</v>
      </c>
      <c r="P27">
        <v>7.0598750040170533</v>
      </c>
      <c r="Q27">
        <v>5.7696872087667499</v>
      </c>
      <c r="R27">
        <v>4.4021106233810956</v>
      </c>
      <c r="S27">
        <v>4.7006304767081977</v>
      </c>
      <c r="T27">
        <v>10.170543484728807</v>
      </c>
      <c r="U27" s="24">
        <v>4.5856212510754419</v>
      </c>
      <c r="V27" s="7">
        <v>3.0383497710799392</v>
      </c>
      <c r="W27">
        <v>3.5440791066474944</v>
      </c>
      <c r="X27">
        <v>3.4309065099635028</v>
      </c>
      <c r="Y27">
        <v>2.8847083925271746</v>
      </c>
      <c r="Z27">
        <v>3.2016819635779554</v>
      </c>
      <c r="AA27">
        <v>3.2599237888335941</v>
      </c>
      <c r="AB27">
        <v>3.234480367319883</v>
      </c>
      <c r="AC27">
        <v>2.7246249643151859</v>
      </c>
      <c r="AD27">
        <v>4.392870532602303</v>
      </c>
      <c r="AE27" s="4">
        <v>3.6983028386934635</v>
      </c>
      <c r="AF27" s="15">
        <v>1.7983636072166946</v>
      </c>
      <c r="AG27">
        <v>2.4376707795743542</v>
      </c>
      <c r="AH27">
        <v>3.25460824634929</v>
      </c>
      <c r="AI27">
        <v>3.0999849142281506</v>
      </c>
      <c r="AJ27">
        <v>3.2954750988395989</v>
      </c>
      <c r="AK27">
        <v>3.2278617760775119</v>
      </c>
      <c r="AL27">
        <v>3.8045270101727957</v>
      </c>
      <c r="AM27">
        <v>3.6444566188802323</v>
      </c>
      <c r="AN27">
        <v>4.85480714264094</v>
      </c>
      <c r="AO27" s="24">
        <v>3.4695517291397753</v>
      </c>
      <c r="AP27" s="7">
        <v>2.602012129889661</v>
      </c>
      <c r="AQ27">
        <v>2.3333148893402624</v>
      </c>
      <c r="AR27">
        <v>2.4735972760325162</v>
      </c>
      <c r="AS27">
        <v>2.4601277643693344</v>
      </c>
      <c r="AT27">
        <v>1.9065265210998728</v>
      </c>
      <c r="AU27">
        <v>2.070648012255071</v>
      </c>
      <c r="AV27">
        <v>2.0122163643809459</v>
      </c>
      <c r="AW27">
        <v>2.1401391179701892</v>
      </c>
      <c r="AX27">
        <v>2.4461702916846026</v>
      </c>
      <c r="AY27" s="5">
        <v>2.4001320301936033</v>
      </c>
    </row>
    <row r="28" spans="1:51" ht="15.75" thickBot="1" x14ac:dyDescent="0.3">
      <c r="A28">
        <v>56</v>
      </c>
      <c r="B28" s="6">
        <v>0.15603187687118975</v>
      </c>
      <c r="C28">
        <v>0.2138505106925416</v>
      </c>
      <c r="D28">
        <v>0.19857902723824272</v>
      </c>
      <c r="E28">
        <v>0.20750700417360815</v>
      </c>
      <c r="F28">
        <v>0.19112762070352504</v>
      </c>
      <c r="G28">
        <v>0.16385853073797743</v>
      </c>
      <c r="H28">
        <v>0.19877311745307499</v>
      </c>
      <c r="I28">
        <v>0.27241352728649171</v>
      </c>
      <c r="J28">
        <v>0.19859886695016341</v>
      </c>
      <c r="K28" s="4">
        <v>0.18933214008656754</v>
      </c>
      <c r="L28" s="15">
        <v>0.49663707595453371</v>
      </c>
      <c r="M28">
        <v>0.4455247619402547</v>
      </c>
      <c r="N28">
        <v>0.34565559038494587</v>
      </c>
      <c r="O28">
        <v>0.59864953322389147</v>
      </c>
      <c r="P28">
        <v>0.50023550868249689</v>
      </c>
      <c r="Q28">
        <v>0.41361514023123341</v>
      </c>
      <c r="R28">
        <v>0.34387802403952877</v>
      </c>
      <c r="S28">
        <v>0.33172929059633377</v>
      </c>
      <c r="T28">
        <v>0.69277869365765021</v>
      </c>
      <c r="U28" s="24">
        <v>0.31856207737152703</v>
      </c>
      <c r="V28" s="7">
        <v>0.34674609961750558</v>
      </c>
      <c r="W28">
        <v>0.41500365859437405</v>
      </c>
      <c r="X28">
        <v>0.29592403876588469</v>
      </c>
      <c r="Y28">
        <v>0.28940986597081308</v>
      </c>
      <c r="Z28">
        <v>0.31054656890036281</v>
      </c>
      <c r="AA28">
        <v>0.26099913329328572</v>
      </c>
      <c r="AB28">
        <v>0.25593295745636918</v>
      </c>
      <c r="AC28">
        <v>0.22451097213780236</v>
      </c>
      <c r="AD28">
        <v>0.36004731982718691</v>
      </c>
      <c r="AE28" s="4">
        <v>0.32077692871156621</v>
      </c>
      <c r="AF28" s="15">
        <v>0.18594051253334676</v>
      </c>
      <c r="AG28">
        <v>0.30340795696719064</v>
      </c>
      <c r="AH28">
        <v>0.43154433822461175</v>
      </c>
      <c r="AI28">
        <v>0.43487065850110079</v>
      </c>
      <c r="AJ28">
        <v>0.48972618326923567</v>
      </c>
      <c r="AK28">
        <v>0.41323879271048419</v>
      </c>
      <c r="AL28">
        <v>0.50013727291589472</v>
      </c>
      <c r="AM28">
        <v>0.466877745795379</v>
      </c>
      <c r="AN28">
        <v>0.56769334188238951</v>
      </c>
      <c r="AO28" s="24">
        <v>0.45885583478070635</v>
      </c>
      <c r="AP28" s="7">
        <v>0.30213361125711979</v>
      </c>
      <c r="AQ28">
        <v>0.25940941011956514</v>
      </c>
      <c r="AR28">
        <v>0.30045910485940941</v>
      </c>
      <c r="AS28">
        <v>0.28452881581807477</v>
      </c>
      <c r="AT28">
        <v>0.21678047212604626</v>
      </c>
      <c r="AU28">
        <v>0.23953316634496033</v>
      </c>
      <c r="AV28">
        <v>0.24297481056622316</v>
      </c>
      <c r="AW28">
        <v>0.25920279839433208</v>
      </c>
      <c r="AX28">
        <v>0.26042201537073872</v>
      </c>
      <c r="AY28" s="5">
        <v>0.25671361650330987</v>
      </c>
    </row>
    <row r="29" spans="1:51" ht="15.75" thickBot="1" x14ac:dyDescent="0.3">
      <c r="A29">
        <v>57</v>
      </c>
      <c r="B29" s="6">
        <v>1.6878108329296637</v>
      </c>
      <c r="C29">
        <v>2.6098004323220421</v>
      </c>
      <c r="D29">
        <v>1.8355914635854986</v>
      </c>
      <c r="E29">
        <v>1.7659128482792523</v>
      </c>
      <c r="F29">
        <v>1.7550632187816124</v>
      </c>
      <c r="G29">
        <v>1.4689499151970518</v>
      </c>
      <c r="H29">
        <v>1.638433062898736</v>
      </c>
      <c r="I29">
        <v>2.1198683062554808</v>
      </c>
      <c r="J29">
        <v>2.0587830550980892</v>
      </c>
      <c r="K29" s="4">
        <v>1.510570115496316</v>
      </c>
      <c r="L29" s="15">
        <v>2.4284882249697302</v>
      </c>
      <c r="M29">
        <v>2.3299034027429277</v>
      </c>
      <c r="N29">
        <v>1.7181634234625609</v>
      </c>
      <c r="O29">
        <v>2.4735702182036259</v>
      </c>
      <c r="P29">
        <v>2.4400525499747752</v>
      </c>
      <c r="Q29">
        <v>1.9217425834659816</v>
      </c>
      <c r="R29">
        <v>1.6244548664522436</v>
      </c>
      <c r="S29">
        <v>2.0190366497784207</v>
      </c>
      <c r="T29">
        <v>4.4325946482167238</v>
      </c>
      <c r="U29" s="24">
        <v>1.6395059135680039</v>
      </c>
      <c r="V29" s="7">
        <v>4.9849653877940758</v>
      </c>
      <c r="W29">
        <v>5.3054073433225053</v>
      </c>
      <c r="X29">
        <v>5.0727038763803636</v>
      </c>
      <c r="Y29">
        <v>5.0247390629833513</v>
      </c>
      <c r="Z29">
        <v>5.1855811599715338</v>
      </c>
      <c r="AA29">
        <v>5.6795382923157174</v>
      </c>
      <c r="AB29">
        <v>6.1414606578421491</v>
      </c>
      <c r="AC29">
        <v>4.4952636330571831</v>
      </c>
      <c r="AD29">
        <v>7.9239633293985907</v>
      </c>
      <c r="AE29" s="4">
        <v>6.1829861598538676</v>
      </c>
      <c r="AF29" s="15">
        <v>2.7219788627801234</v>
      </c>
      <c r="AG29">
        <v>4.205281258459058</v>
      </c>
      <c r="AH29">
        <v>5.9436568605112985</v>
      </c>
      <c r="AI29">
        <v>5.4650963857842223</v>
      </c>
      <c r="AJ29">
        <v>6.1313012470705415</v>
      </c>
      <c r="AK29">
        <v>5.5380680430496048</v>
      </c>
      <c r="AL29">
        <v>6.6323998483932591</v>
      </c>
      <c r="AM29">
        <v>6.3085016102301354</v>
      </c>
      <c r="AN29">
        <v>8.8882945637019795</v>
      </c>
      <c r="AO29" s="24">
        <v>6.0486436511344364</v>
      </c>
      <c r="AP29" s="7">
        <v>3.8845019585978222</v>
      </c>
      <c r="AQ29">
        <v>3.4214477665357554</v>
      </c>
      <c r="AR29">
        <v>4.1399772511411115</v>
      </c>
      <c r="AS29">
        <v>3.0692830038129362</v>
      </c>
      <c r="AT29">
        <v>2.9952091776781966</v>
      </c>
      <c r="AU29">
        <v>3.1594928850065482</v>
      </c>
      <c r="AV29">
        <v>3.2139760672078532</v>
      </c>
      <c r="AW29">
        <v>3.3934191558635147</v>
      </c>
      <c r="AX29">
        <v>3.5677235923616646</v>
      </c>
      <c r="AY29" s="5">
        <v>3.130201837135667</v>
      </c>
    </row>
    <row r="30" spans="1:51" ht="15.75" thickBot="1" x14ac:dyDescent="0.3">
      <c r="A30">
        <v>58</v>
      </c>
      <c r="B30" s="6">
        <v>8.2018867320399896E-2</v>
      </c>
      <c r="C30">
        <v>0.10519579597901886</v>
      </c>
      <c r="D30">
        <v>5.7059825790298696E-2</v>
      </c>
      <c r="E30">
        <v>7.2186078382394353E-2</v>
      </c>
      <c r="F30">
        <v>8.4603115686673822E-2</v>
      </c>
      <c r="G30">
        <v>4.9766269106125832E-2</v>
      </c>
      <c r="H30">
        <v>5.1218716145104523E-2</v>
      </c>
      <c r="I30">
        <v>0.11835382426968666</v>
      </c>
      <c r="J30">
        <v>9.0892079716100332E-2</v>
      </c>
      <c r="K30" s="4">
        <v>4.2406542755328472E-2</v>
      </c>
      <c r="L30" s="15">
        <v>7.319254690967944E-2</v>
      </c>
      <c r="M30">
        <v>0</v>
      </c>
      <c r="N30">
        <v>0</v>
      </c>
      <c r="O30">
        <v>2.7143335797282748E-2</v>
      </c>
      <c r="P30">
        <v>6.4435913836313488E-2</v>
      </c>
      <c r="Q30">
        <v>4.5635346832425497E-2</v>
      </c>
      <c r="R30">
        <v>3.1546532997904199E-2</v>
      </c>
      <c r="S30">
        <v>5.8757321881198338E-2</v>
      </c>
      <c r="T30">
        <v>7.0006231137990871E-2</v>
      </c>
      <c r="U30" s="24">
        <v>6.7576435802725196E-2</v>
      </c>
      <c r="V30" s="7">
        <v>0.27847167496206215</v>
      </c>
      <c r="W30">
        <v>0.27829085337981307</v>
      </c>
      <c r="X30">
        <v>0.24947302878229871</v>
      </c>
      <c r="Y30">
        <v>0.2241565006761683</v>
      </c>
      <c r="Z30">
        <v>0.25765999891642188</v>
      </c>
      <c r="AA30">
        <v>0.24991243683386669</v>
      </c>
      <c r="AB30">
        <v>0.24570588587306116</v>
      </c>
      <c r="AC30">
        <v>0.21473274922909766</v>
      </c>
      <c r="AD30">
        <v>0.38938032152874896</v>
      </c>
      <c r="AE30" s="4">
        <v>0.33629973590654672</v>
      </c>
      <c r="AF30" s="15">
        <v>0.15266529840964813</v>
      </c>
      <c r="AG30">
        <v>0.2500773025094577</v>
      </c>
      <c r="AH30">
        <v>0.33040935815427708</v>
      </c>
      <c r="AI30">
        <v>0.32076207539061391</v>
      </c>
      <c r="AJ30">
        <v>0.38174417937534755</v>
      </c>
      <c r="AK30">
        <v>0.32569214258333534</v>
      </c>
      <c r="AL30">
        <v>0.39111773283436635</v>
      </c>
      <c r="AM30">
        <v>0.34418971168438534</v>
      </c>
      <c r="AN30">
        <v>0.47378177585778664</v>
      </c>
      <c r="AO30" s="24">
        <v>0.34020422689119673</v>
      </c>
      <c r="AP30" s="7">
        <v>0.24141775739368229</v>
      </c>
      <c r="AQ30">
        <v>0.20169459124130837</v>
      </c>
      <c r="AR30">
        <v>0.2501507324101539</v>
      </c>
      <c r="AS30">
        <v>0.17973116523838059</v>
      </c>
      <c r="AT30">
        <v>0.18227541731126662</v>
      </c>
      <c r="AU30">
        <v>0.17395123860303949</v>
      </c>
      <c r="AV30">
        <v>0.17267083106102005</v>
      </c>
      <c r="AW30">
        <v>0.19759753775085079</v>
      </c>
      <c r="AX30">
        <v>0.20523348548228801</v>
      </c>
      <c r="AY30" s="5">
        <v>0.19231427640429416</v>
      </c>
    </row>
    <row r="31" spans="1:51" ht="15.75" thickBot="1" x14ac:dyDescent="0.3">
      <c r="A31">
        <v>59</v>
      </c>
      <c r="B31" s="6">
        <v>0.22577502274823749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s="4">
        <v>0</v>
      </c>
      <c r="L31" s="15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s="24">
        <v>0</v>
      </c>
      <c r="V31" s="7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 s="4">
        <v>0</v>
      </c>
      <c r="AF31" s="15">
        <v>0.45277100384628322</v>
      </c>
      <c r="AG31">
        <v>0.70613706251818431</v>
      </c>
      <c r="AH31">
        <v>0.94646457615690116</v>
      </c>
      <c r="AI31">
        <v>0.80946948720024459</v>
      </c>
      <c r="AJ31">
        <v>0.93604356124082333</v>
      </c>
      <c r="AK31">
        <v>0.85766723795019095</v>
      </c>
      <c r="AL31">
        <v>0.89442010126459093</v>
      </c>
      <c r="AM31">
        <v>0.92521579670179654</v>
      </c>
      <c r="AN31">
        <v>1.0822367982763577</v>
      </c>
      <c r="AO31" s="24">
        <v>0.84849759636742927</v>
      </c>
      <c r="AP31" s="7">
        <v>0.71707095707168955</v>
      </c>
      <c r="AQ31">
        <v>0.59812810702127461</v>
      </c>
      <c r="AR31">
        <v>0.54981578375216611</v>
      </c>
      <c r="AS31">
        <v>0.49618099625243545</v>
      </c>
      <c r="AT31">
        <v>0.46053835908988849</v>
      </c>
      <c r="AU31">
        <v>0.40862146437492231</v>
      </c>
      <c r="AV31">
        <v>0.49427808714619437</v>
      </c>
      <c r="AW31">
        <v>0.46717360746811271</v>
      </c>
      <c r="AX31">
        <v>0.50452781943073943</v>
      </c>
      <c r="AY31" s="5">
        <v>0.51851669670971134</v>
      </c>
    </row>
    <row r="32" spans="1:51" ht="15.75" thickBot="1" x14ac:dyDescent="0.3">
      <c r="A32">
        <v>60</v>
      </c>
      <c r="B32" s="6">
        <v>0.9747077003540161</v>
      </c>
      <c r="C32">
        <v>0.87010674245039454</v>
      </c>
      <c r="D32">
        <v>0.60249645076373637</v>
      </c>
      <c r="E32">
        <v>0.54738788885376799</v>
      </c>
      <c r="F32">
        <v>0.57293060575141064</v>
      </c>
      <c r="G32">
        <v>0.47536639944986342</v>
      </c>
      <c r="H32">
        <v>0.4872628052944688</v>
      </c>
      <c r="I32">
        <v>0.58712227884454737</v>
      </c>
      <c r="J32">
        <v>0.49261497510548413</v>
      </c>
      <c r="K32" s="4">
        <v>0.44889465497192432</v>
      </c>
      <c r="L32" s="15">
        <v>0.26698802567980218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24">
        <v>0</v>
      </c>
      <c r="V32" s="7">
        <v>0.99500478808543213</v>
      </c>
      <c r="W32">
        <v>0.40777711874288175</v>
      </c>
      <c r="X32">
        <v>2.1094307833643931E-2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0.10261260208540862</v>
      </c>
      <c r="AE32" s="4">
        <v>8.9816600904720378E-2</v>
      </c>
      <c r="AF32" s="15">
        <v>0.64808208790989597</v>
      </c>
      <c r="AG32">
        <v>0.74839591115280824</v>
      </c>
      <c r="AH32">
        <v>0.79529348291813318</v>
      </c>
      <c r="AI32">
        <v>1.1414404383348802</v>
      </c>
      <c r="AJ32">
        <v>0.94339643333239465</v>
      </c>
      <c r="AK32">
        <v>1.0969941821568523</v>
      </c>
      <c r="AL32">
        <v>0.92488929330787217</v>
      </c>
      <c r="AM32">
        <v>1.1888756874573947</v>
      </c>
      <c r="AN32">
        <v>1.3405314096086294</v>
      </c>
      <c r="AO32" s="24">
        <v>1.0498097953556467</v>
      </c>
      <c r="AP32" s="7">
        <v>0.86010344866050958</v>
      </c>
      <c r="AQ32">
        <v>0.76323727126834795</v>
      </c>
      <c r="AR32">
        <v>0.97309099461528814</v>
      </c>
      <c r="AS32">
        <v>0.91636863004603697</v>
      </c>
      <c r="AT32">
        <v>0.65148233256242338</v>
      </c>
      <c r="AU32">
        <v>0.79315776995036946</v>
      </c>
      <c r="AV32">
        <v>0.78793897552834546</v>
      </c>
      <c r="AW32">
        <v>0.83415733932972069</v>
      </c>
      <c r="AX32">
        <v>0.81809788520624782</v>
      </c>
      <c r="AY32" s="5">
        <v>0.75405706714772136</v>
      </c>
    </row>
    <row r="33" spans="1:51" ht="15.75" thickBot="1" x14ac:dyDescent="0.3">
      <c r="A33">
        <v>61</v>
      </c>
      <c r="B33" s="6">
        <v>1.7535510814541391</v>
      </c>
      <c r="C33">
        <v>1.3851193872442931</v>
      </c>
      <c r="D33">
        <v>1.5051073876912977</v>
      </c>
      <c r="E33">
        <v>1.2765596754196804</v>
      </c>
      <c r="F33">
        <v>1.7834824534261677</v>
      </c>
      <c r="G33">
        <v>0</v>
      </c>
      <c r="H33">
        <v>0.92351260935459956</v>
      </c>
      <c r="I33">
        <v>1.8104444847519179</v>
      </c>
      <c r="J33">
        <v>1.8502121975428023</v>
      </c>
      <c r="K33" s="4">
        <v>0</v>
      </c>
      <c r="L33" s="15">
        <v>0.57818308582908717</v>
      </c>
      <c r="M33">
        <v>1.528273455622752</v>
      </c>
      <c r="N33">
        <v>0.5532596498548924</v>
      </c>
      <c r="O33">
        <v>7.1993397721828514E-2</v>
      </c>
      <c r="P33">
        <v>2.637441267635015</v>
      </c>
      <c r="Q33">
        <v>2.2902482061036302</v>
      </c>
      <c r="R33">
        <v>1.1540969284988625</v>
      </c>
      <c r="S33">
        <v>2.5977013141533454</v>
      </c>
      <c r="T33">
        <v>3.8731733255274108</v>
      </c>
      <c r="U33" s="24">
        <v>1.2336652245744857</v>
      </c>
      <c r="V33" s="7">
        <v>1.9255422008689913</v>
      </c>
      <c r="W33">
        <v>1.3766928048344611</v>
      </c>
      <c r="X33">
        <v>2.1114121018254308</v>
      </c>
      <c r="Y33">
        <v>1.3885764486661649</v>
      </c>
      <c r="Z33">
        <v>2.4181537832349149</v>
      </c>
      <c r="AA33">
        <v>2.6178568824487543</v>
      </c>
      <c r="AB33">
        <v>2.2344674484344189</v>
      </c>
      <c r="AC33">
        <v>2.986362800236094</v>
      </c>
      <c r="AD33">
        <v>2.6481244495979217</v>
      </c>
      <c r="AE33" s="4">
        <v>3.408050696139449</v>
      </c>
      <c r="AF33" s="15">
        <v>0.84354711749131017</v>
      </c>
      <c r="AG33">
        <v>0.89760070011264725</v>
      </c>
      <c r="AH33">
        <v>1.8121927021822315</v>
      </c>
      <c r="AI33">
        <v>5.5233271128447043</v>
      </c>
      <c r="AJ33">
        <v>3.1701888954319566</v>
      </c>
      <c r="AK33">
        <v>5.3435207278032752</v>
      </c>
      <c r="AL33">
        <v>2.9925808239813985</v>
      </c>
      <c r="AM33">
        <v>7.1297836902278826</v>
      </c>
      <c r="AN33">
        <v>8.7582426937426394</v>
      </c>
      <c r="AO33" s="24">
        <v>5.6672177580950294</v>
      </c>
      <c r="AP33" s="7">
        <v>3.0615395680124919</v>
      </c>
      <c r="AQ33">
        <v>3.1475683852089227</v>
      </c>
      <c r="AR33">
        <v>6.0953122655486078</v>
      </c>
      <c r="AS33">
        <v>4.9516599861808368</v>
      </c>
      <c r="AT33">
        <v>1.9368965425698554</v>
      </c>
      <c r="AU33">
        <v>4.9791028469377299</v>
      </c>
      <c r="AV33">
        <v>3.6629594570197788</v>
      </c>
      <c r="AW33">
        <v>4.1349412816352649</v>
      </c>
      <c r="AX33">
        <v>4.3180442395634229</v>
      </c>
      <c r="AY33" s="5">
        <v>3.4589677311628892</v>
      </c>
    </row>
    <row r="34" spans="1:51" ht="15.75" thickBot="1" x14ac:dyDescent="0.3">
      <c r="A34">
        <v>62</v>
      </c>
      <c r="B34" s="6">
        <v>0.33243059865018471</v>
      </c>
      <c r="C34">
        <v>0.28517716016823613</v>
      </c>
      <c r="D34">
        <v>0.24056509536992146</v>
      </c>
      <c r="E34">
        <v>0.23093297016889489</v>
      </c>
      <c r="F34">
        <v>0.2529406782354004</v>
      </c>
      <c r="G34">
        <v>0.17455711777036489</v>
      </c>
      <c r="H34">
        <v>0.19425970771426113</v>
      </c>
      <c r="I34">
        <v>0.22451698899623107</v>
      </c>
      <c r="J34">
        <v>0.21716254521670453</v>
      </c>
      <c r="K34" s="4">
        <v>0.12048277720185838</v>
      </c>
      <c r="L34" s="15">
        <v>0.78123163680258223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24">
        <v>0</v>
      </c>
      <c r="V34" s="7">
        <v>1.2208015063648083</v>
      </c>
      <c r="W34">
        <v>6.9780091527329821E-2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s="4">
        <v>0</v>
      </c>
      <c r="AF34" s="15">
        <v>0.2885557270102303</v>
      </c>
      <c r="AG34">
        <v>0.23224348109759263</v>
      </c>
      <c r="AH34">
        <v>0.22766189097302378</v>
      </c>
      <c r="AI34">
        <v>0.27863310677039782</v>
      </c>
      <c r="AJ34">
        <v>0.22879868787211735</v>
      </c>
      <c r="AK34">
        <v>0.25416282387560263</v>
      </c>
      <c r="AL34">
        <v>0.18535630139701878</v>
      </c>
      <c r="AM34">
        <v>0.27062841213326855</v>
      </c>
      <c r="AN34">
        <v>0.26428232759427273</v>
      </c>
      <c r="AO34" s="24">
        <v>0.24830327160592217</v>
      </c>
      <c r="AP34" s="7">
        <v>0.22334761899628805</v>
      </c>
      <c r="AQ34">
        <v>0.20199700491912942</v>
      </c>
      <c r="AR34">
        <v>0.28667521045084887</v>
      </c>
      <c r="AS34">
        <v>0.23026811427366498</v>
      </c>
      <c r="AT34">
        <v>0.19056906873196439</v>
      </c>
      <c r="AU34">
        <v>0.22446988661602191</v>
      </c>
      <c r="AV34">
        <v>0.22593390875520977</v>
      </c>
      <c r="AW34">
        <v>0.21316653308035868</v>
      </c>
      <c r="AX34">
        <v>0.2241707219870111</v>
      </c>
      <c r="AY34" s="5">
        <v>0.1968657939523285</v>
      </c>
    </row>
    <row r="35" spans="1:51" ht="15.75" thickBot="1" x14ac:dyDescent="0.3">
      <c r="A35">
        <v>63</v>
      </c>
      <c r="B35" s="6">
        <v>0.36789312314405198</v>
      </c>
      <c r="C35">
        <v>0.34311540671106622</v>
      </c>
      <c r="D35">
        <v>0.28235384489388354</v>
      </c>
      <c r="E35">
        <v>0.27503886368365282</v>
      </c>
      <c r="F35">
        <v>0.28722710340266994</v>
      </c>
      <c r="G35">
        <v>0.25758694721971032</v>
      </c>
      <c r="H35">
        <v>0.26803481201776591</v>
      </c>
      <c r="I35">
        <v>0.30095092992540262</v>
      </c>
      <c r="J35">
        <v>0.26775574542928438</v>
      </c>
      <c r="K35" s="4">
        <v>0.24939156145904234</v>
      </c>
      <c r="L35" s="15">
        <v>1.9463137838911784</v>
      </c>
      <c r="M35">
        <v>0.29743548367395234</v>
      </c>
      <c r="N35">
        <v>0</v>
      </c>
      <c r="O35">
        <v>0</v>
      </c>
      <c r="P35">
        <v>0</v>
      </c>
      <c r="Q35">
        <v>0.68304188790804288</v>
      </c>
      <c r="R35">
        <v>0.27039473747337367</v>
      </c>
      <c r="S35">
        <v>0</v>
      </c>
      <c r="T35">
        <v>0</v>
      </c>
      <c r="U35" s="24">
        <v>0.72447167431788417</v>
      </c>
      <c r="V35" s="7">
        <v>2.1522871843579261</v>
      </c>
      <c r="W35">
        <v>0.54932516227940809</v>
      </c>
      <c r="X35">
        <v>0.36789093824854824</v>
      </c>
      <c r="Y35">
        <v>1.2490008605268242E-3</v>
      </c>
      <c r="Z35">
        <v>9.2420774659514093E-2</v>
      </c>
      <c r="AA35">
        <v>0.10506179055838516</v>
      </c>
      <c r="AB35">
        <v>0</v>
      </c>
      <c r="AC35">
        <v>0</v>
      </c>
      <c r="AD35">
        <v>0.4610770293424698</v>
      </c>
      <c r="AE35" s="4">
        <v>0</v>
      </c>
      <c r="AF35" s="15">
        <v>0.56968339824406489</v>
      </c>
      <c r="AG35">
        <v>0.51880659237583615</v>
      </c>
      <c r="AH35">
        <v>0.46800261096264034</v>
      </c>
      <c r="AI35">
        <v>0.48255086769151828</v>
      </c>
      <c r="AJ35">
        <v>0.47903322313356506</v>
      </c>
      <c r="AK35">
        <v>0.43863221977014843</v>
      </c>
      <c r="AL35">
        <v>0.4122643629911078</v>
      </c>
      <c r="AM35">
        <v>0.4194582296678544</v>
      </c>
      <c r="AN35">
        <v>0.40522288029562509</v>
      </c>
      <c r="AO35" s="24">
        <v>0.39316403448306358</v>
      </c>
      <c r="AP35" s="7">
        <v>0.45076561429368311</v>
      </c>
      <c r="AQ35">
        <v>0.40539423258982532</v>
      </c>
      <c r="AR35">
        <v>0.42274313455099233</v>
      </c>
      <c r="AS35">
        <v>0.39906011838780692</v>
      </c>
      <c r="AT35">
        <v>0.38937344308138488</v>
      </c>
      <c r="AU35">
        <v>0.35601273575450498</v>
      </c>
      <c r="AV35">
        <v>0.4056930707735702</v>
      </c>
      <c r="AW35">
        <v>0.37507324283680504</v>
      </c>
      <c r="AX35">
        <v>0.37877763950154619</v>
      </c>
      <c r="AY35" s="5">
        <v>0.37940281634740708</v>
      </c>
    </row>
    <row r="36" spans="1:51" ht="15.75" thickBot="1" x14ac:dyDescent="0.3">
      <c r="A36">
        <v>64</v>
      </c>
      <c r="B36" s="6">
        <v>2.5595395913996941</v>
      </c>
      <c r="C36">
        <v>2.4837517253437724</v>
      </c>
      <c r="D36">
        <v>2.4492037820516481</v>
      </c>
      <c r="E36">
        <v>2.5567555271518327</v>
      </c>
      <c r="F36">
        <v>2.7477510549462751</v>
      </c>
      <c r="G36">
        <v>2.7958572676911331</v>
      </c>
      <c r="H36">
        <v>2.9237332141657348</v>
      </c>
      <c r="I36">
        <v>2.7562167228957284</v>
      </c>
      <c r="J36">
        <v>2.7742086932331675</v>
      </c>
      <c r="K36" s="4">
        <v>2.5127413715838913</v>
      </c>
      <c r="L36" s="15">
        <v>7.0842268317396462</v>
      </c>
      <c r="M36">
        <v>5.4567314771075868</v>
      </c>
      <c r="N36">
        <v>3.0291263738902821</v>
      </c>
      <c r="O36">
        <v>4.6540905684255351</v>
      </c>
      <c r="P36">
        <v>3.9660510356004908</v>
      </c>
      <c r="Q36">
        <v>5.9396842317814098</v>
      </c>
      <c r="R36">
        <v>5.2978676724736991</v>
      </c>
      <c r="S36">
        <v>3.6474806076828394</v>
      </c>
      <c r="T36">
        <v>0</v>
      </c>
      <c r="U36" s="24">
        <v>5.7498279764961016</v>
      </c>
      <c r="V36" s="7">
        <v>6.958385368731224</v>
      </c>
      <c r="W36">
        <v>5.4242570122302309</v>
      </c>
      <c r="X36">
        <v>3.5821295278123872</v>
      </c>
      <c r="Y36">
        <v>3.7800046706841082</v>
      </c>
      <c r="Z36">
        <v>3.9401652947781729</v>
      </c>
      <c r="AA36">
        <v>2.5713062788312078</v>
      </c>
      <c r="AB36">
        <v>2.2441902438317083</v>
      </c>
      <c r="AC36">
        <v>3.7462719909125171</v>
      </c>
      <c r="AD36">
        <v>3.2921503124493765</v>
      </c>
      <c r="AE36" s="4">
        <v>3.4088165067640452</v>
      </c>
      <c r="AF36" s="15">
        <v>7.2310427677449249</v>
      </c>
      <c r="AG36">
        <v>7.573100020717769</v>
      </c>
      <c r="AH36">
        <v>7.8181029477090211</v>
      </c>
      <c r="AI36">
        <v>8.1551366798862492</v>
      </c>
      <c r="AJ36">
        <v>8.4606544126249119</v>
      </c>
      <c r="AK36">
        <v>7.267248083726459</v>
      </c>
      <c r="AL36">
        <v>7.3292973400023014</v>
      </c>
      <c r="AM36">
        <v>6.9786481802464477</v>
      </c>
      <c r="AN36">
        <v>6.6157166271043444</v>
      </c>
      <c r="AO36" s="24">
        <v>7.3538909337506109</v>
      </c>
      <c r="AP36" s="7">
        <v>7.2892104973332543</v>
      </c>
      <c r="AQ36">
        <v>6.2837549436847242</v>
      </c>
      <c r="AR36">
        <v>6.8098667829254618</v>
      </c>
      <c r="AS36">
        <v>7.8358249801992583</v>
      </c>
      <c r="AT36">
        <v>6.7676550417823576</v>
      </c>
      <c r="AU36">
        <v>6.3422497968453522</v>
      </c>
      <c r="AV36">
        <v>7.3045444459721685</v>
      </c>
      <c r="AW36">
        <v>6.8120301150825755</v>
      </c>
      <c r="AX36">
        <v>6.9327120263158175</v>
      </c>
      <c r="AY36" s="5">
        <v>6.8916113877552592</v>
      </c>
    </row>
    <row r="37" spans="1:51" ht="15.75" thickBot="1" x14ac:dyDescent="0.3">
      <c r="A37">
        <v>65</v>
      </c>
      <c r="B37" s="6">
        <v>100</v>
      </c>
      <c r="C37">
        <v>100</v>
      </c>
      <c r="D37">
        <v>100</v>
      </c>
      <c r="E37">
        <v>100</v>
      </c>
      <c r="F37">
        <v>100</v>
      </c>
      <c r="G37">
        <v>100</v>
      </c>
      <c r="H37">
        <v>100</v>
      </c>
      <c r="I37">
        <v>100</v>
      </c>
      <c r="J37">
        <v>100.00000000000001</v>
      </c>
      <c r="K37" s="4">
        <v>100</v>
      </c>
      <c r="L37" s="15">
        <v>100</v>
      </c>
      <c r="M37">
        <v>100</v>
      </c>
      <c r="N37">
        <v>100</v>
      </c>
      <c r="O37">
        <v>99.999999999999986</v>
      </c>
      <c r="P37">
        <v>100</v>
      </c>
      <c r="Q37">
        <v>100</v>
      </c>
      <c r="R37">
        <v>100</v>
      </c>
      <c r="S37">
        <v>100</v>
      </c>
      <c r="T37">
        <v>100</v>
      </c>
      <c r="U37" s="24">
        <v>100</v>
      </c>
      <c r="V37" s="7">
        <v>100</v>
      </c>
      <c r="W37">
        <v>100</v>
      </c>
      <c r="X37">
        <v>100</v>
      </c>
      <c r="Y37">
        <v>100</v>
      </c>
      <c r="Z37">
        <v>100</v>
      </c>
      <c r="AA37">
        <v>100</v>
      </c>
      <c r="AB37">
        <v>99.999999999999986</v>
      </c>
      <c r="AC37">
        <v>100</v>
      </c>
      <c r="AD37">
        <v>99.999999999999986</v>
      </c>
      <c r="AE37" s="4">
        <v>100</v>
      </c>
      <c r="AF37" s="15">
        <v>100</v>
      </c>
      <c r="AG37">
        <v>100</v>
      </c>
      <c r="AH37">
        <v>99.999999999999986</v>
      </c>
      <c r="AI37">
        <v>99.999999999999986</v>
      </c>
      <c r="AJ37">
        <v>100</v>
      </c>
      <c r="AK37">
        <v>100</v>
      </c>
      <c r="AL37">
        <v>100</v>
      </c>
      <c r="AM37">
        <v>100</v>
      </c>
      <c r="AN37">
        <v>100</v>
      </c>
      <c r="AO37" s="24">
        <v>100</v>
      </c>
      <c r="AP37" s="7">
        <v>100</v>
      </c>
      <c r="AQ37">
        <v>100</v>
      </c>
      <c r="AR37">
        <v>100</v>
      </c>
      <c r="AS37">
        <v>100</v>
      </c>
      <c r="AT37">
        <v>100</v>
      </c>
      <c r="AU37">
        <v>100</v>
      </c>
      <c r="AV37">
        <v>100</v>
      </c>
      <c r="AW37">
        <v>100</v>
      </c>
      <c r="AX37">
        <v>100</v>
      </c>
      <c r="AY37" s="5">
        <v>100</v>
      </c>
    </row>
    <row r="38" spans="1:51" ht="15.75" thickBot="1" x14ac:dyDescent="0.3">
      <c r="A38">
        <v>66</v>
      </c>
      <c r="B38" s="6">
        <v>3.6933611020347414</v>
      </c>
      <c r="C38">
        <v>3.6601552646054012</v>
      </c>
      <c r="D38">
        <v>3.670665059419524</v>
      </c>
      <c r="E38">
        <v>3.6645300989025502</v>
      </c>
      <c r="F38">
        <v>3.6978554912385158</v>
      </c>
      <c r="G38">
        <v>3.6700522684797785</v>
      </c>
      <c r="H38">
        <v>3.6616198157575286</v>
      </c>
      <c r="I38">
        <v>3.78607333162015</v>
      </c>
      <c r="J38">
        <v>3.6886154807187985</v>
      </c>
      <c r="K38" s="4">
        <v>3.7238813892294997</v>
      </c>
      <c r="L38" s="15">
        <v>2.6462756349382257</v>
      </c>
      <c r="M38">
        <v>3.4743973765650202</v>
      </c>
      <c r="N38">
        <v>3.7062453181448904</v>
      </c>
      <c r="O38">
        <v>3.7625490000600887</v>
      </c>
      <c r="P38">
        <v>3.7812095425070016</v>
      </c>
      <c r="Q38">
        <v>3.7163351291167954</v>
      </c>
      <c r="R38">
        <v>3.6263160447940228</v>
      </c>
      <c r="S38">
        <v>3.6140421032444157</v>
      </c>
      <c r="T38">
        <v>3.8904847867836008</v>
      </c>
      <c r="U38" s="24">
        <v>3.6373061620038922</v>
      </c>
      <c r="V38" s="7">
        <v>3.7377170542369789</v>
      </c>
      <c r="W38">
        <v>3.7252802651558503</v>
      </c>
      <c r="X38">
        <v>3.7344173428873368</v>
      </c>
      <c r="Y38">
        <v>3.739726562170365</v>
      </c>
      <c r="Z38">
        <v>3.7344171994481785</v>
      </c>
      <c r="AA38">
        <v>3.7642242123436729</v>
      </c>
      <c r="AB38">
        <v>3.6536674989881948</v>
      </c>
      <c r="AC38">
        <v>3.6946676956869986</v>
      </c>
      <c r="AD38">
        <v>3.7252001540399413</v>
      </c>
      <c r="AE38" s="4">
        <v>3.8587831765460097</v>
      </c>
      <c r="AF38" s="15">
        <v>3.7578120617214008</v>
      </c>
      <c r="AG38">
        <v>3.8020707626220038</v>
      </c>
      <c r="AH38">
        <v>3.8802503835109632</v>
      </c>
      <c r="AI38">
        <v>3.8945231967434135</v>
      </c>
      <c r="AJ38">
        <v>3.8924323868899182</v>
      </c>
      <c r="AK38">
        <v>3.9053607778833683</v>
      </c>
      <c r="AL38">
        <v>3.8963428348161977</v>
      </c>
      <c r="AM38">
        <v>3.9150818939791496</v>
      </c>
      <c r="AN38">
        <v>3.8816167612974621</v>
      </c>
      <c r="AO38" s="24">
        <v>3.8566996868895704</v>
      </c>
      <c r="AP38" s="7">
        <v>3.8511999695041759</v>
      </c>
      <c r="AQ38">
        <v>3.7769552678268177</v>
      </c>
      <c r="AR38">
        <v>3.8915515955479085</v>
      </c>
      <c r="AS38">
        <v>3.8460907824356774</v>
      </c>
      <c r="AT38">
        <v>3.8274036292888427</v>
      </c>
      <c r="AU38">
        <v>3.8373309057121103</v>
      </c>
      <c r="AV38">
        <v>3.8497088304778222</v>
      </c>
      <c r="AW38">
        <v>3.853568996888868</v>
      </c>
      <c r="AX38">
        <v>3.7910049064654503</v>
      </c>
      <c r="AY38" s="5">
        <v>3.8298096032981674</v>
      </c>
    </row>
    <row r="39" spans="1:51" ht="15.75" thickBot="1" x14ac:dyDescent="0.3">
      <c r="A39">
        <v>67</v>
      </c>
      <c r="B39" s="6">
        <v>0.73203624012466051</v>
      </c>
      <c r="C39">
        <v>1.0347472845206933</v>
      </c>
      <c r="D39">
        <v>0.88089736027231758</v>
      </c>
      <c r="E39">
        <v>0.90112959254641134</v>
      </c>
      <c r="F39">
        <v>0.92119292896061711</v>
      </c>
      <c r="G39">
        <v>0.9273569915291916</v>
      </c>
      <c r="H39">
        <v>0.90954507705423782</v>
      </c>
      <c r="I39">
        <v>1.2398600831579982</v>
      </c>
      <c r="J39">
        <v>1.0509821576326448</v>
      </c>
      <c r="K39" s="4">
        <v>0.88165454970018076</v>
      </c>
      <c r="L39" s="15">
        <v>0.71031982167635921</v>
      </c>
      <c r="M39">
        <v>0.84219623898584295</v>
      </c>
      <c r="N39">
        <v>0.89036108836059691</v>
      </c>
      <c r="O39">
        <v>1.5143847232086998</v>
      </c>
      <c r="P39">
        <v>1.2878843729968887</v>
      </c>
      <c r="Q39">
        <v>1.1825241699042077</v>
      </c>
      <c r="R39">
        <v>0.98673284263956451</v>
      </c>
      <c r="S39">
        <v>0.99570669937478284</v>
      </c>
      <c r="T39">
        <v>2.1175004655656817</v>
      </c>
      <c r="U39" s="24">
        <v>0.99497447771709624</v>
      </c>
      <c r="V39" s="7">
        <v>1.2408937539292575</v>
      </c>
      <c r="W39">
        <v>1.5444322006311744</v>
      </c>
      <c r="X39">
        <v>1.5775814659892877</v>
      </c>
      <c r="Y39">
        <v>1.4982376010015892</v>
      </c>
      <c r="Z39">
        <v>1.5953327267465627</v>
      </c>
      <c r="AA39">
        <v>1.6452284625308813</v>
      </c>
      <c r="AB39">
        <v>1.7241324887524716</v>
      </c>
      <c r="AC39">
        <v>1.4144106758679018</v>
      </c>
      <c r="AD39">
        <v>2.217585532151201</v>
      </c>
      <c r="AE39" s="4">
        <v>1.7983436287863281</v>
      </c>
      <c r="AF39" s="15">
        <v>1.2851734338283682</v>
      </c>
      <c r="AG39">
        <v>1.6644082767910144</v>
      </c>
      <c r="AH39">
        <v>2.1390167977259229</v>
      </c>
      <c r="AI39">
        <v>2.0609846223723696</v>
      </c>
      <c r="AJ39">
        <v>2.5257758861933706</v>
      </c>
      <c r="AK39">
        <v>2.134002794366737</v>
      </c>
      <c r="AL39">
        <v>2.6380603149819297</v>
      </c>
      <c r="AM39">
        <v>2.5344479966854521</v>
      </c>
      <c r="AN39">
        <v>3.3632262337490451</v>
      </c>
      <c r="AO39" s="24">
        <v>2.315535494169584</v>
      </c>
      <c r="AP39" s="7">
        <v>1.6272440736563041</v>
      </c>
      <c r="AQ39">
        <v>1.5258174501877459</v>
      </c>
      <c r="AR39">
        <v>1.850878141874905</v>
      </c>
      <c r="AS39">
        <v>1.4514258032355372</v>
      </c>
      <c r="AT39">
        <v>1.446780090095527</v>
      </c>
      <c r="AU39">
        <v>1.5416951741423246</v>
      </c>
      <c r="AV39">
        <v>1.4954069376117372</v>
      </c>
      <c r="AW39">
        <v>1.5545767504990455</v>
      </c>
      <c r="AX39">
        <v>1.6616027440009173</v>
      </c>
      <c r="AY39" s="5">
        <v>1.5355195357061386</v>
      </c>
    </row>
    <row r="40" spans="1:51" ht="15.75" thickBot="1" x14ac:dyDescent="0.3">
      <c r="A40">
        <v>68</v>
      </c>
      <c r="B40" s="6">
        <v>0.29554994430486409</v>
      </c>
      <c r="C40">
        <v>0.36128323417182984</v>
      </c>
      <c r="D40">
        <v>0.25367471567874422</v>
      </c>
      <c r="E40">
        <v>0.25765169737520321</v>
      </c>
      <c r="F40">
        <v>0.33211721357623541</v>
      </c>
      <c r="G40">
        <v>0.29864963336603706</v>
      </c>
      <c r="H40">
        <v>0.30425200539144792</v>
      </c>
      <c r="I40">
        <v>0.44245487062796696</v>
      </c>
      <c r="J40">
        <v>0.34576246536970306</v>
      </c>
      <c r="K40" s="4">
        <v>0.24605724842318658</v>
      </c>
      <c r="L40" s="15">
        <v>1.1509232668460634</v>
      </c>
      <c r="M40">
        <v>1.146306977355571</v>
      </c>
      <c r="N40">
        <v>0.9941494435575533</v>
      </c>
      <c r="O40">
        <v>1.5563364562976769</v>
      </c>
      <c r="P40">
        <v>1.2987919780142743</v>
      </c>
      <c r="Q40">
        <v>1.1112421974039484</v>
      </c>
      <c r="R40">
        <v>0.77128728321003914</v>
      </c>
      <c r="S40">
        <v>0.77452981009118471</v>
      </c>
      <c r="T40">
        <v>1.9950532816833759</v>
      </c>
      <c r="U40" s="24">
        <v>0.6837771240673195</v>
      </c>
      <c r="V40" s="7">
        <v>0.55112198102408594</v>
      </c>
      <c r="W40">
        <v>0.75805403658306392</v>
      </c>
      <c r="X40">
        <v>0.50319900108736415</v>
      </c>
      <c r="Y40">
        <v>0.58466659843465929</v>
      </c>
      <c r="Z40">
        <v>0.57065531547487947</v>
      </c>
      <c r="AA40">
        <v>0.37631412965608707</v>
      </c>
      <c r="AB40">
        <v>0.42176358668620978</v>
      </c>
      <c r="AC40">
        <v>0.46403628006604397</v>
      </c>
      <c r="AD40">
        <v>0.61955990631411173</v>
      </c>
      <c r="AE40" s="4">
        <v>0.60985130879065297</v>
      </c>
      <c r="AF40" s="15">
        <v>0.70382819886931414</v>
      </c>
      <c r="AG40">
        <v>1.0333333951690042</v>
      </c>
      <c r="AH40">
        <v>1.1610323690616136</v>
      </c>
      <c r="AI40">
        <v>1.2867265830991688</v>
      </c>
      <c r="AJ40">
        <v>1.6920917235354671</v>
      </c>
      <c r="AK40">
        <v>1.116872304256127</v>
      </c>
      <c r="AL40">
        <v>1.4979727999929819</v>
      </c>
      <c r="AM40">
        <v>1.4268508644749067</v>
      </c>
      <c r="AN40">
        <v>1.8997100061678198</v>
      </c>
      <c r="AO40" s="24">
        <v>1.2425095054489714</v>
      </c>
      <c r="AP40" s="7">
        <v>0.93989814298245311</v>
      </c>
      <c r="AQ40">
        <v>0.8027994241247659</v>
      </c>
      <c r="AR40">
        <v>1.134016495117891</v>
      </c>
      <c r="AS40">
        <v>0.96684838419794294</v>
      </c>
      <c r="AT40">
        <v>0.71217159384327922</v>
      </c>
      <c r="AU40">
        <v>0.89134684753443805</v>
      </c>
      <c r="AV40">
        <v>0.93636545291391415</v>
      </c>
      <c r="AW40">
        <v>0.90599432079044451</v>
      </c>
      <c r="AX40">
        <v>1.0190853341858594</v>
      </c>
      <c r="AY40" s="5">
        <v>0.92095810248093257</v>
      </c>
    </row>
    <row r="41" spans="1:51" ht="15.75" thickBot="1" x14ac:dyDescent="0.3">
      <c r="A41">
        <v>69</v>
      </c>
      <c r="B41" s="6">
        <v>5.921577202585909</v>
      </c>
      <c r="C41">
        <v>9.9556934779019759</v>
      </c>
      <c r="D41">
        <v>8.3965075824650111</v>
      </c>
      <c r="E41">
        <v>8.50907656419845</v>
      </c>
      <c r="F41">
        <v>7.9086995103045403</v>
      </c>
      <c r="G41">
        <v>7.1826052935926663</v>
      </c>
      <c r="H41">
        <v>8.0712775674191484</v>
      </c>
      <c r="I41">
        <v>9.473510752260534</v>
      </c>
      <c r="J41">
        <v>8.0944453099948799</v>
      </c>
      <c r="K41" s="4">
        <v>7.464930587557066</v>
      </c>
      <c r="L41" s="15">
        <v>11.607825769562554</v>
      </c>
      <c r="M41">
        <v>10.432616189277766</v>
      </c>
      <c r="N41">
        <v>9.4903783565440332</v>
      </c>
      <c r="O41">
        <v>14.241742564522427</v>
      </c>
      <c r="P41">
        <v>12.927101356649581</v>
      </c>
      <c r="Q41">
        <v>10.293965500987241</v>
      </c>
      <c r="R41">
        <v>8.3125536924812966</v>
      </c>
      <c r="S41">
        <v>9.7618769071519615</v>
      </c>
      <c r="T41">
        <v>22.041586842264291</v>
      </c>
      <c r="U41" s="24">
        <v>8.6375189643971932</v>
      </c>
      <c r="V41" s="7">
        <v>7.2236500462294648</v>
      </c>
      <c r="W41">
        <v>8.3550738819942865</v>
      </c>
      <c r="X41">
        <v>8.7541579821390165</v>
      </c>
      <c r="Y41">
        <v>9.053455777025265</v>
      </c>
      <c r="Z41">
        <v>9.7727244402361553</v>
      </c>
      <c r="AA41">
        <v>11.162166964737542</v>
      </c>
      <c r="AB41">
        <v>10.707696653366709</v>
      </c>
      <c r="AC41">
        <v>8.4617699959301724</v>
      </c>
      <c r="AD41">
        <v>13.91755238982258</v>
      </c>
      <c r="AE41" s="4">
        <v>12.133366102616039</v>
      </c>
      <c r="AF41" s="15">
        <v>6.4171906080619641</v>
      </c>
      <c r="AG41">
        <v>8.6519123117960248</v>
      </c>
      <c r="AH41">
        <v>9.8497588365932547</v>
      </c>
      <c r="AI41">
        <v>9.9397089108553285</v>
      </c>
      <c r="AJ41">
        <v>12.171064383445133</v>
      </c>
      <c r="AK41">
        <v>9.6838493015069975</v>
      </c>
      <c r="AL41">
        <v>12.043064106531581</v>
      </c>
      <c r="AM41">
        <v>12.49903109395043</v>
      </c>
      <c r="AN41">
        <v>17.48452761603221</v>
      </c>
      <c r="AO41" s="24">
        <v>10.243421505907964</v>
      </c>
      <c r="AP41" s="7">
        <v>7.9085199124077343</v>
      </c>
      <c r="AQ41">
        <v>7.4399921431042948</v>
      </c>
      <c r="AR41">
        <v>9.7523139079402075</v>
      </c>
      <c r="AS41">
        <v>7.2618212801888777</v>
      </c>
      <c r="AT41">
        <v>6.4935083150106934</v>
      </c>
      <c r="AU41">
        <v>8.1195429640870156</v>
      </c>
      <c r="AV41">
        <v>7.601925954010432</v>
      </c>
      <c r="AW41">
        <v>7.6596955398011231</v>
      </c>
      <c r="AX41">
        <v>8.9714156390174296</v>
      </c>
      <c r="AY41" s="5">
        <v>7.8240127057701105</v>
      </c>
    </row>
    <row r="42" spans="1:51" ht="15.75" thickBot="1" x14ac:dyDescent="0.3">
      <c r="A42">
        <v>70</v>
      </c>
      <c r="B42" s="6">
        <v>0.17980895045355019</v>
      </c>
      <c r="C42">
        <v>0.43459307110550571</v>
      </c>
      <c r="D42">
        <v>0.37102502478017596</v>
      </c>
      <c r="E42">
        <v>0.41066084591928276</v>
      </c>
      <c r="F42">
        <v>0.38788722665802039</v>
      </c>
      <c r="G42">
        <v>0.4027284488575375</v>
      </c>
      <c r="H42">
        <v>0.4187780210276203</v>
      </c>
      <c r="I42">
        <v>0.58621177364771249</v>
      </c>
      <c r="J42">
        <v>0.39473986356569296</v>
      </c>
      <c r="K42" s="4">
        <v>0.41074031541642442</v>
      </c>
      <c r="L42" s="15">
        <v>0.69176336981029218</v>
      </c>
      <c r="M42">
        <v>0.64469768032839736</v>
      </c>
      <c r="N42">
        <v>0.67574079057177028</v>
      </c>
      <c r="O42">
        <v>1.1722547565310013</v>
      </c>
      <c r="P42">
        <v>1.004096916718372</v>
      </c>
      <c r="Q42">
        <v>0.81121995473325237</v>
      </c>
      <c r="R42">
        <v>0.62560694000902017</v>
      </c>
      <c r="S42">
        <v>0.68566928559075724</v>
      </c>
      <c r="T42">
        <v>1.6831327763395338</v>
      </c>
      <c r="U42" s="24">
        <v>0.5809895406786415</v>
      </c>
      <c r="V42" s="7">
        <v>0.64012374717090303</v>
      </c>
      <c r="W42">
        <v>0.82825617812802688</v>
      </c>
      <c r="X42">
        <v>0.7152543584986597</v>
      </c>
      <c r="Y42">
        <v>0.77443684440008598</v>
      </c>
      <c r="Z42">
        <v>0.87353962017756792</v>
      </c>
      <c r="AA42">
        <v>0.83149969392290568</v>
      </c>
      <c r="AB42">
        <v>0.79235968059960715</v>
      </c>
      <c r="AC42">
        <v>0.72480857290184164</v>
      </c>
      <c r="AD42">
        <v>1.1470655691862632</v>
      </c>
      <c r="AE42" s="4">
        <v>1.02657391927036</v>
      </c>
      <c r="AF42" s="15">
        <v>0.6691972844904247</v>
      </c>
      <c r="AG42">
        <v>1.0282958911577571</v>
      </c>
      <c r="AH42">
        <v>1.3097407313048195</v>
      </c>
      <c r="AI42">
        <v>1.3820999469954092</v>
      </c>
      <c r="AJ42">
        <v>1.8012007092124822</v>
      </c>
      <c r="AK42">
        <v>1.3108569137962591</v>
      </c>
      <c r="AL42">
        <v>1.7167821142666291</v>
      </c>
      <c r="AM42">
        <v>1.6827676480564782</v>
      </c>
      <c r="AN42">
        <v>2.2982616852697308</v>
      </c>
      <c r="AO42" s="24">
        <v>1.4976752268011928</v>
      </c>
      <c r="AP42" s="7">
        <v>0.98601239368336147</v>
      </c>
      <c r="AQ42">
        <v>0.84278496417310134</v>
      </c>
      <c r="AR42">
        <v>1.157992414798054</v>
      </c>
      <c r="AS42">
        <v>0.88377510051895891</v>
      </c>
      <c r="AT42">
        <v>0.75742363641002275</v>
      </c>
      <c r="AU42">
        <v>0.90828847269461255</v>
      </c>
      <c r="AV42">
        <v>0.91860071689999923</v>
      </c>
      <c r="AW42">
        <v>0.92213624211937661</v>
      </c>
      <c r="AX42">
        <v>1.0557756588232852</v>
      </c>
      <c r="AY42" s="5">
        <v>0.90434862786082593</v>
      </c>
    </row>
    <row r="43" spans="1:51" ht="15.75" thickBot="1" x14ac:dyDescent="0.3">
      <c r="A43">
        <v>71</v>
      </c>
      <c r="B43" s="6">
        <v>1.2975413584960931</v>
      </c>
      <c r="C43">
        <v>2.5663410873211885</v>
      </c>
      <c r="D43">
        <v>1.6898857340502362</v>
      </c>
      <c r="E43">
        <v>1.6222462035283387</v>
      </c>
      <c r="F43">
        <v>1.6241703750497201</v>
      </c>
      <c r="G43">
        <v>1.5332785487165066</v>
      </c>
      <c r="H43">
        <v>1.5806292603211252</v>
      </c>
      <c r="I43">
        <v>2.1370042559240177</v>
      </c>
      <c r="J43">
        <v>1.7653575700037654</v>
      </c>
      <c r="K43" s="4">
        <v>1.6461406570931927</v>
      </c>
      <c r="L43" s="15">
        <v>2.7514339063796331</v>
      </c>
      <c r="M43">
        <v>2.7422511551309152</v>
      </c>
      <c r="N43">
        <v>2.6154717708290458</v>
      </c>
      <c r="O43">
        <v>3.988821872240369</v>
      </c>
      <c r="P43">
        <v>3.6520567620271884</v>
      </c>
      <c r="Q43">
        <v>2.8700774951775641</v>
      </c>
      <c r="R43">
        <v>2.4322340135496314</v>
      </c>
      <c r="S43">
        <v>3.2094538815551599</v>
      </c>
      <c r="T43">
        <v>7.6228986335629152</v>
      </c>
      <c r="U43" s="24">
        <v>2.4223768428370827</v>
      </c>
      <c r="V43" s="7">
        <v>4.4164943955560316</v>
      </c>
      <c r="W43">
        <v>5.2570419347415367</v>
      </c>
      <c r="X43">
        <v>5.3148808137876973</v>
      </c>
      <c r="Y43">
        <v>5.7335389684113149</v>
      </c>
      <c r="Z43">
        <v>5.8516013160079003</v>
      </c>
      <c r="AA43">
        <v>6.5066359753383116</v>
      </c>
      <c r="AB43">
        <v>6.9525855086783404</v>
      </c>
      <c r="AC43">
        <v>5.179761456504453</v>
      </c>
      <c r="AD43">
        <v>8.7774035058725737</v>
      </c>
      <c r="AE43" s="4">
        <v>6.8190750146281616</v>
      </c>
      <c r="AF43" s="15">
        <v>3.4085016566425406</v>
      </c>
      <c r="AG43">
        <v>5.2367122075210384</v>
      </c>
      <c r="AH43">
        <v>7.0508079681079483</v>
      </c>
      <c r="AI43">
        <v>7.2028243602329338</v>
      </c>
      <c r="AJ43">
        <v>8.6963879810282627</v>
      </c>
      <c r="AK43">
        <v>7.1130414082437534</v>
      </c>
      <c r="AL43">
        <v>8.8589396762002774</v>
      </c>
      <c r="AM43">
        <v>9.1497212135301353</v>
      </c>
      <c r="AN43">
        <v>13.418657351498886</v>
      </c>
      <c r="AO43" s="24">
        <v>7.9114403184824242</v>
      </c>
      <c r="AP43" s="7">
        <v>4.8421640956471652</v>
      </c>
      <c r="AQ43">
        <v>4.1160671837110829</v>
      </c>
      <c r="AR43">
        <v>5.7244682093362247</v>
      </c>
      <c r="AS43">
        <v>3.8335140796425198</v>
      </c>
      <c r="AT43">
        <v>3.6833173745236514</v>
      </c>
      <c r="AU43">
        <v>4.4062705242319149</v>
      </c>
      <c r="AV43">
        <v>4.2931540927926219</v>
      </c>
      <c r="AW43">
        <v>4.4137692728757703</v>
      </c>
      <c r="AX43">
        <v>4.9929660069901995</v>
      </c>
      <c r="AY43" s="5">
        <v>4.1324300967016141</v>
      </c>
    </row>
    <row r="44" spans="1:51" ht="15.75" thickBot="1" x14ac:dyDescent="0.3">
      <c r="A44">
        <v>72</v>
      </c>
      <c r="B44" s="6">
        <v>0.87862446148518458</v>
      </c>
      <c r="C44">
        <v>1.1156427713667765</v>
      </c>
      <c r="D44">
        <v>0.86825301743903727</v>
      </c>
      <c r="E44">
        <v>0.78411620870494392</v>
      </c>
      <c r="F44">
        <v>0.88517698842776693</v>
      </c>
      <c r="G44">
        <v>0.71569904672990103</v>
      </c>
      <c r="H44">
        <v>0.77472419306947049</v>
      </c>
      <c r="I44">
        <v>0.84239298494430959</v>
      </c>
      <c r="J44">
        <v>0.86001246736420101</v>
      </c>
      <c r="K44" s="4">
        <v>0.72596675602384564</v>
      </c>
      <c r="L44" s="15">
        <v>1.6639941539954279</v>
      </c>
      <c r="M44">
        <v>1.3990433681757763</v>
      </c>
      <c r="N44">
        <v>1.2510236760386499</v>
      </c>
      <c r="O44">
        <v>1.4867257100102897</v>
      </c>
      <c r="P44">
        <v>1.372374853737631</v>
      </c>
      <c r="Q44">
        <v>1.1135869009839423</v>
      </c>
      <c r="R44">
        <v>0.93908283805924531</v>
      </c>
      <c r="S44">
        <v>1.1017823149422465</v>
      </c>
      <c r="T44">
        <v>2.6247972029969424</v>
      </c>
      <c r="U44" s="24">
        <v>0.95159912912234124</v>
      </c>
      <c r="V44" s="7">
        <v>1.2775368908058204</v>
      </c>
      <c r="W44">
        <v>1.5509523926169568</v>
      </c>
      <c r="X44">
        <v>1.2956237838974534</v>
      </c>
      <c r="Y44">
        <v>1.3606080663663975</v>
      </c>
      <c r="Z44">
        <v>1.4537191424150664</v>
      </c>
      <c r="AA44">
        <v>1.3751051656403606</v>
      </c>
      <c r="AB44">
        <v>1.5731511956851822</v>
      </c>
      <c r="AC44">
        <v>1.2638695631756376</v>
      </c>
      <c r="AD44">
        <v>1.832555842150458</v>
      </c>
      <c r="AE44" s="4">
        <v>1.6370096693206175</v>
      </c>
      <c r="AF44" s="15">
        <v>0.71807517394121034</v>
      </c>
      <c r="AG44">
        <v>1.0558713814291734</v>
      </c>
      <c r="AH44">
        <v>1.3164685738797219</v>
      </c>
      <c r="AI44">
        <v>1.3801860999592153</v>
      </c>
      <c r="AJ44">
        <v>1.6950291139388598</v>
      </c>
      <c r="AK44">
        <v>1.3112688880642454</v>
      </c>
      <c r="AL44">
        <v>1.7595125868323942</v>
      </c>
      <c r="AM44">
        <v>1.761945521633387</v>
      </c>
      <c r="AN44">
        <v>2.4291806581745035</v>
      </c>
      <c r="AO44" s="24">
        <v>1.5478293316685006</v>
      </c>
      <c r="AP44" s="7">
        <v>1.091038778078556</v>
      </c>
      <c r="AQ44">
        <v>0.87460114618390206</v>
      </c>
      <c r="AR44">
        <v>1.1858070817896327</v>
      </c>
      <c r="AS44">
        <v>0.95863021071860643</v>
      </c>
      <c r="AT44">
        <v>0.82454744751445663</v>
      </c>
      <c r="AU44">
        <v>1.0861163874564657</v>
      </c>
      <c r="AV44">
        <v>1.0037708652290553</v>
      </c>
      <c r="AW44">
        <v>1.0515814623038495</v>
      </c>
      <c r="AX44">
        <v>1.1778518579337061</v>
      </c>
      <c r="AY44" s="5">
        <v>1.1111237161130985</v>
      </c>
    </row>
    <row r="45" spans="1:51" ht="15.75" thickBot="1" x14ac:dyDescent="0.3">
      <c r="A45">
        <v>73</v>
      </c>
      <c r="B45" s="6">
        <v>7.8832536416980057</v>
      </c>
      <c r="C45">
        <v>5.0554152264329923</v>
      </c>
      <c r="D45">
        <v>7.7055480978681805</v>
      </c>
      <c r="E45">
        <v>5.4850934199984334</v>
      </c>
      <c r="F45">
        <v>5.4529984297174936</v>
      </c>
      <c r="G45">
        <v>4.4148234989550739</v>
      </c>
      <c r="H45">
        <v>4.5595453543096971</v>
      </c>
      <c r="I45">
        <v>4.7816727648444308</v>
      </c>
      <c r="J45">
        <v>4.3219811258737426</v>
      </c>
      <c r="K45" s="4">
        <v>3.5441414758331193</v>
      </c>
      <c r="L45" s="15">
        <v>4.7540983017568106</v>
      </c>
      <c r="M45">
        <v>4.3261369065145399</v>
      </c>
      <c r="N45">
        <v>5.1373202599172743</v>
      </c>
      <c r="O45">
        <v>7.0604454105947996</v>
      </c>
      <c r="P45">
        <v>5.654110959375938</v>
      </c>
      <c r="Q45">
        <v>4.4479018116398477</v>
      </c>
      <c r="R45">
        <v>4.0687929196053778</v>
      </c>
      <c r="S45">
        <v>4.5294959131225889</v>
      </c>
      <c r="T45">
        <v>9.4793282491749249</v>
      </c>
      <c r="U45" s="24">
        <v>4.053486557837747</v>
      </c>
      <c r="V45" s="7">
        <v>4.7651919827647662</v>
      </c>
      <c r="W45">
        <v>4.7934072599096478</v>
      </c>
      <c r="X45">
        <v>5.0048197630442344</v>
      </c>
      <c r="Y45">
        <v>5.0841856021718002</v>
      </c>
      <c r="Z45">
        <v>5.221468961808732</v>
      </c>
      <c r="AA45">
        <v>5.3444129851546069</v>
      </c>
      <c r="AB45">
        <v>5.4659021803101941</v>
      </c>
      <c r="AC45">
        <v>4.2212983139376021</v>
      </c>
      <c r="AD45">
        <v>6.5614548672747821</v>
      </c>
      <c r="AE45" s="4">
        <v>4.8988517932832298</v>
      </c>
      <c r="AF45" s="15">
        <v>2.3846473856591293</v>
      </c>
      <c r="AG45">
        <v>3.4590868941392121</v>
      </c>
      <c r="AH45">
        <v>4.4496543034942784</v>
      </c>
      <c r="AI45">
        <v>4.3943179296721979</v>
      </c>
      <c r="AJ45">
        <v>5.490090787205899</v>
      </c>
      <c r="AK45">
        <v>4.4679576465599373</v>
      </c>
      <c r="AL45">
        <v>5.7429576777914297</v>
      </c>
      <c r="AM45">
        <v>5.667139263678953</v>
      </c>
      <c r="AN45">
        <v>8.0226116517403732</v>
      </c>
      <c r="AO45" s="24">
        <v>4.7622381669088085</v>
      </c>
      <c r="AP45" s="7">
        <v>3.5481209708988142</v>
      </c>
      <c r="AQ45">
        <v>2.8242178685072061</v>
      </c>
      <c r="AR45">
        <v>3.7018070794460174</v>
      </c>
      <c r="AS45">
        <v>2.9442938046357527</v>
      </c>
      <c r="AT45">
        <v>2.744519194918428</v>
      </c>
      <c r="AU45">
        <v>3.1814538142552169</v>
      </c>
      <c r="AV45">
        <v>3.0423500099349616</v>
      </c>
      <c r="AW45">
        <v>3.0616618070205184</v>
      </c>
      <c r="AX45">
        <v>3.7299525112647398</v>
      </c>
      <c r="AY45" s="5">
        <v>3.3288676190120103</v>
      </c>
    </row>
    <row r="46" spans="1:51" ht="15.75" thickBot="1" x14ac:dyDescent="0.3">
      <c r="A46">
        <v>74</v>
      </c>
      <c r="B46" s="6">
        <v>0.80497129973110937</v>
      </c>
      <c r="C46">
        <v>0.79593050945939781</v>
      </c>
      <c r="D46">
        <v>0.88963376901656055</v>
      </c>
      <c r="E46">
        <v>0.57537105905077046</v>
      </c>
      <c r="F46">
        <v>0.66316948647940122</v>
      </c>
      <c r="G46">
        <v>0.52101024809340768</v>
      </c>
      <c r="H46">
        <v>0.58271172068910559</v>
      </c>
      <c r="I46">
        <v>0.60167546810640737</v>
      </c>
      <c r="J46">
        <v>0.58467612000929758</v>
      </c>
      <c r="K46" s="4">
        <v>0.48217352649898487</v>
      </c>
      <c r="L46" s="15">
        <v>0.93757041375602068</v>
      </c>
      <c r="M46">
        <v>0.75696322329223964</v>
      </c>
      <c r="N46">
        <v>0.76578752965576535</v>
      </c>
      <c r="O46">
        <v>1.0471683358463182</v>
      </c>
      <c r="P46">
        <v>0.78439103274191702</v>
      </c>
      <c r="Q46">
        <v>0.67055722836639664</v>
      </c>
      <c r="R46">
        <v>0.54920217424768469</v>
      </c>
      <c r="S46">
        <v>0.5776060061697047</v>
      </c>
      <c r="T46">
        <v>1.3776647447541637</v>
      </c>
      <c r="U46" s="24">
        <v>0.51945486826343412</v>
      </c>
      <c r="V46" s="7">
        <v>0.69957089505029091</v>
      </c>
      <c r="W46">
        <v>0.79359774773372738</v>
      </c>
      <c r="X46">
        <v>0.5917257605597761</v>
      </c>
      <c r="Y46">
        <v>0.64269245698982957</v>
      </c>
      <c r="Z46">
        <v>0.62800862857761819</v>
      </c>
      <c r="AA46">
        <v>0.56555120642920154</v>
      </c>
      <c r="AB46">
        <v>0.575815874131966</v>
      </c>
      <c r="AC46">
        <v>0.49646823497000514</v>
      </c>
      <c r="AD46">
        <v>0.81048077092977133</v>
      </c>
      <c r="AE46" s="4">
        <v>0.63865739118179987</v>
      </c>
      <c r="AF46" s="15">
        <v>0.38509010173919334</v>
      </c>
      <c r="AG46">
        <v>0.7233411581040281</v>
      </c>
      <c r="AH46">
        <v>0.94275222008928239</v>
      </c>
      <c r="AI46">
        <v>1.0356368593368812</v>
      </c>
      <c r="AJ46">
        <v>1.3579052572551493</v>
      </c>
      <c r="AK46">
        <v>0.9697307633771346</v>
      </c>
      <c r="AL46">
        <v>1.2908455206151503</v>
      </c>
      <c r="AM46">
        <v>1.2358122177859321</v>
      </c>
      <c r="AN46">
        <v>1.6617918881761526</v>
      </c>
      <c r="AO46" s="24">
        <v>1.0738394015335864</v>
      </c>
      <c r="AP46" s="7">
        <v>0.69001550381620536</v>
      </c>
      <c r="AQ46">
        <v>0.53534487632029715</v>
      </c>
      <c r="AR46">
        <v>0.79777021285868333</v>
      </c>
      <c r="AS46">
        <v>0.63736050686613688</v>
      </c>
      <c r="AT46">
        <v>0.56149730206058646</v>
      </c>
      <c r="AU46">
        <v>0.61320732494221097</v>
      </c>
      <c r="AV46">
        <v>0.64775735861137151</v>
      </c>
      <c r="AW46">
        <v>0.65268617899241521</v>
      </c>
      <c r="AX46">
        <v>0.71409759207047718</v>
      </c>
      <c r="AY46" s="5">
        <v>0.66898971870759727</v>
      </c>
    </row>
    <row r="47" spans="1:51" ht="15.75" thickBot="1" x14ac:dyDescent="0.3">
      <c r="A47">
        <v>75</v>
      </c>
      <c r="B47" s="6">
        <v>1.601373754423921</v>
      </c>
      <c r="C47">
        <v>2.5344560346705434</v>
      </c>
      <c r="D47">
        <v>1.8151774456319423</v>
      </c>
      <c r="E47">
        <v>1.7848813535786856</v>
      </c>
      <c r="F47">
        <v>1.8377625089009113</v>
      </c>
      <c r="G47">
        <v>1.6473238703232198</v>
      </c>
      <c r="H47">
        <v>1.6500910444861405</v>
      </c>
      <c r="I47">
        <v>2.0678173125311359</v>
      </c>
      <c r="J47">
        <v>1.8050848312287022</v>
      </c>
      <c r="K47" s="4">
        <v>1.8185755135693893</v>
      </c>
      <c r="L47" s="15">
        <v>3.5885304200342611</v>
      </c>
      <c r="M47">
        <v>3.3879585749823189</v>
      </c>
      <c r="N47">
        <v>3.3600259232708285</v>
      </c>
      <c r="O47">
        <v>4.7368824281769006</v>
      </c>
      <c r="P47">
        <v>3.898356304370914</v>
      </c>
      <c r="Q47">
        <v>3.3949158970672242</v>
      </c>
      <c r="R47">
        <v>3.0917095944805579</v>
      </c>
      <c r="S47">
        <v>3.737462524155247</v>
      </c>
      <c r="T47">
        <v>8.8067634201887923</v>
      </c>
      <c r="U47" s="24">
        <v>2.8425563293240317</v>
      </c>
      <c r="V47" s="7">
        <v>3.4482927058762227</v>
      </c>
      <c r="W47">
        <v>4.3853846918462542</v>
      </c>
      <c r="X47">
        <v>4.0535696127225691</v>
      </c>
      <c r="Y47">
        <v>4.5593210862461682</v>
      </c>
      <c r="Z47">
        <v>4.6082497971325864</v>
      </c>
      <c r="AA47">
        <v>5.1913003216143112</v>
      </c>
      <c r="AB47">
        <v>6.0425978001768863</v>
      </c>
      <c r="AC47">
        <v>4.5355705289536257</v>
      </c>
      <c r="AD47">
        <v>7.1100048633186805</v>
      </c>
      <c r="AE47" s="4">
        <v>5.8143789887072677</v>
      </c>
      <c r="AF47" s="15">
        <v>2.1350436616526518</v>
      </c>
      <c r="AG47">
        <v>4.2273435504322956</v>
      </c>
      <c r="AH47">
        <v>5.832747649927339</v>
      </c>
      <c r="AI47">
        <v>5.9314673552703985</v>
      </c>
      <c r="AJ47">
        <v>7.7023865324687728</v>
      </c>
      <c r="AK47">
        <v>6.0076593604471693</v>
      </c>
      <c r="AL47">
        <v>8.1716888041927529</v>
      </c>
      <c r="AM47">
        <v>8.1028592861323254</v>
      </c>
      <c r="AN47">
        <v>11.533719364484769</v>
      </c>
      <c r="AO47" s="24">
        <v>6.8729178387631222</v>
      </c>
      <c r="AP47" s="7">
        <v>3.9429887613396968</v>
      </c>
      <c r="AQ47">
        <v>3.4397692466109615</v>
      </c>
      <c r="AR47">
        <v>4.9882311999980216</v>
      </c>
      <c r="AS47">
        <v>3.4477065049814453</v>
      </c>
      <c r="AT47">
        <v>3.5358955532316885</v>
      </c>
      <c r="AU47">
        <v>3.9025299906067024</v>
      </c>
      <c r="AV47">
        <v>3.5358374747169421</v>
      </c>
      <c r="AW47">
        <v>3.8293850852147377</v>
      </c>
      <c r="AX47">
        <v>4.3968874977783443</v>
      </c>
      <c r="AY47" s="5">
        <v>3.9317907980492035</v>
      </c>
    </row>
    <row r="48" spans="1:51" ht="15.75" thickBot="1" x14ac:dyDescent="0.3">
      <c r="A48">
        <v>76</v>
      </c>
      <c r="B48" s="6">
        <v>0.12469922032349037</v>
      </c>
      <c r="C48">
        <v>0.15930580650925308</v>
      </c>
      <c r="D48">
        <v>9.9998568235748708E-2</v>
      </c>
      <c r="E48">
        <v>0.1149560645820578</v>
      </c>
      <c r="F48">
        <v>0.12714501567323849</v>
      </c>
      <c r="G48">
        <v>0.10476745287208927</v>
      </c>
      <c r="H48">
        <v>0.12150923393143383</v>
      </c>
      <c r="I48">
        <v>0.14807863661044393</v>
      </c>
      <c r="J48">
        <v>0.11841248075860883</v>
      </c>
      <c r="K48" s="4">
        <v>0.12930801392087954</v>
      </c>
      <c r="L48" s="15">
        <v>0.2846170776101794</v>
      </c>
      <c r="M48">
        <v>0.23325599070370875</v>
      </c>
      <c r="N48">
        <v>0.21839500353010233</v>
      </c>
      <c r="O48">
        <v>0.26218157720418994</v>
      </c>
      <c r="P48">
        <v>0.27885911451387096</v>
      </c>
      <c r="Q48">
        <v>0.23573933696890517</v>
      </c>
      <c r="R48">
        <v>0.22895438991480091</v>
      </c>
      <c r="S48">
        <v>0.27853641931730511</v>
      </c>
      <c r="T48">
        <v>0.55701868063814008</v>
      </c>
      <c r="U48" s="24">
        <v>0.24279790817041982</v>
      </c>
      <c r="V48" s="7">
        <v>0.3117505586291795</v>
      </c>
      <c r="W48">
        <v>0.36704564223912434</v>
      </c>
      <c r="X48">
        <v>0.27644887075712721</v>
      </c>
      <c r="Y48">
        <v>0.30546264495378683</v>
      </c>
      <c r="Z48">
        <v>0.32213337594361602</v>
      </c>
      <c r="AA48">
        <v>0.25184500617402733</v>
      </c>
      <c r="AB48">
        <v>0.35611879321934381</v>
      </c>
      <c r="AC48">
        <v>0.29600435319736157</v>
      </c>
      <c r="AD48">
        <v>0.40147840850118532</v>
      </c>
      <c r="AE48" s="4">
        <v>0.40167423960180376</v>
      </c>
      <c r="AF48" s="15">
        <v>0.16955045159359702</v>
      </c>
      <c r="AG48">
        <v>0.30541217694086997</v>
      </c>
      <c r="AH48">
        <v>0.38894125187036133</v>
      </c>
      <c r="AI48">
        <v>0.39804205852429747</v>
      </c>
      <c r="AJ48">
        <v>0.4977214178520098</v>
      </c>
      <c r="AK48">
        <v>0.40702320592454333</v>
      </c>
      <c r="AL48">
        <v>0.54519833718695643</v>
      </c>
      <c r="AM48">
        <v>0.52927909699203302</v>
      </c>
      <c r="AN48">
        <v>0.65929828836053661</v>
      </c>
      <c r="AO48" s="24">
        <v>0.43794311755192744</v>
      </c>
      <c r="AP48" s="7">
        <v>0.30585499625056251</v>
      </c>
      <c r="AQ48">
        <v>0.25472581490412993</v>
      </c>
      <c r="AR48">
        <v>0.34279066169433697</v>
      </c>
      <c r="AS48">
        <v>0.24751248645554286</v>
      </c>
      <c r="AT48">
        <v>0.23527769927264461</v>
      </c>
      <c r="AU48">
        <v>0.29328147340836175</v>
      </c>
      <c r="AV48">
        <v>0.25688087608008714</v>
      </c>
      <c r="AW48">
        <v>0.30306287655722247</v>
      </c>
      <c r="AX48">
        <v>0.30315569031251999</v>
      </c>
      <c r="AY48" s="5">
        <v>0.29476720174112009</v>
      </c>
    </row>
    <row r="49" spans="1:51" ht="15.75" thickBot="1" x14ac:dyDescent="0.3">
      <c r="A49">
        <v>77</v>
      </c>
      <c r="B49" s="6">
        <v>1.0872890629297078</v>
      </c>
      <c r="C49">
        <v>0.65991578156226227</v>
      </c>
      <c r="D49">
        <v>0.9675791702060178</v>
      </c>
      <c r="E49">
        <v>0.79808648226758705</v>
      </c>
      <c r="F49">
        <v>0.80449463801208887</v>
      </c>
      <c r="G49">
        <v>0.63075028123232213</v>
      </c>
      <c r="H49">
        <v>0.71824034195629716</v>
      </c>
      <c r="I49">
        <v>0.8229983642307318</v>
      </c>
      <c r="J49">
        <v>0.6117736378836317</v>
      </c>
      <c r="K49" s="4">
        <v>0.54758871257372954</v>
      </c>
      <c r="L49" s="15">
        <v>0</v>
      </c>
      <c r="M49">
        <v>0</v>
      </c>
      <c r="N49">
        <v>0</v>
      </c>
      <c r="O49">
        <v>0</v>
      </c>
      <c r="P49">
        <v>1.904011601414753E-2</v>
      </c>
      <c r="Q49">
        <v>0.14638249659371469</v>
      </c>
      <c r="R49">
        <v>0.2405430436315032</v>
      </c>
      <c r="S49">
        <v>4.7528635663495716E-2</v>
      </c>
      <c r="T49">
        <v>0</v>
      </c>
      <c r="U49" s="24">
        <v>0.4973744009047697</v>
      </c>
      <c r="V49" s="7">
        <v>0.4557671071600366</v>
      </c>
      <c r="W49">
        <v>0.39104448054515201</v>
      </c>
      <c r="X49">
        <v>0.3928320730632916</v>
      </c>
      <c r="Y49">
        <v>0</v>
      </c>
      <c r="Z49">
        <v>9.9780574030430516E-2</v>
      </c>
      <c r="AA49">
        <v>0.14310513966469449</v>
      </c>
      <c r="AB49">
        <v>0</v>
      </c>
      <c r="AC49">
        <v>0.18084744678946793</v>
      </c>
      <c r="AD49">
        <v>0.21654052163189302</v>
      </c>
      <c r="AE49" s="4">
        <v>0.26038424977643271</v>
      </c>
      <c r="AF49" s="15">
        <v>0.31736542726993577</v>
      </c>
      <c r="AG49">
        <v>0.32376755961435211</v>
      </c>
      <c r="AH49">
        <v>0.26723013366948217</v>
      </c>
      <c r="AI49">
        <v>0.21777706712931685</v>
      </c>
      <c r="AJ49">
        <v>0.2091124019713585</v>
      </c>
      <c r="AK49">
        <v>0.25923457004073136</v>
      </c>
      <c r="AL49">
        <v>0.24061028990422231</v>
      </c>
      <c r="AM49">
        <v>0.28869001416547418</v>
      </c>
      <c r="AN49">
        <v>0.23873297100187837</v>
      </c>
      <c r="AO49" s="24">
        <v>0.10175731146071788</v>
      </c>
      <c r="AP49" s="7">
        <v>0.31886434375380696</v>
      </c>
      <c r="AQ49">
        <v>0.2054340757669397</v>
      </c>
      <c r="AR49">
        <v>0.10322862397391119</v>
      </c>
      <c r="AS49">
        <v>0.13522604332676261</v>
      </c>
      <c r="AT49">
        <v>0.12674496386093889</v>
      </c>
      <c r="AU49">
        <v>0.2479467512481921</v>
      </c>
      <c r="AV49">
        <v>0.27518719138066916</v>
      </c>
      <c r="AW49">
        <v>0.30759836399897639</v>
      </c>
      <c r="AX49">
        <v>0.295381998048244</v>
      </c>
      <c r="AY49" s="5">
        <v>0.33484769096699191</v>
      </c>
    </row>
    <row r="50" spans="1:51" ht="15.75" thickBot="1" x14ac:dyDescent="0.3">
      <c r="A50">
        <v>78</v>
      </c>
      <c r="B50" s="6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 s="4">
        <v>0</v>
      </c>
      <c r="L50" s="15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s="24">
        <v>0</v>
      </c>
      <c r="V50" s="7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 s="4">
        <v>0</v>
      </c>
      <c r="AF50" s="15">
        <v>1.0680343690177253E-3</v>
      </c>
      <c r="AG50">
        <v>3.2447659575051767E-2</v>
      </c>
      <c r="AH50">
        <v>1.9754994387731633E-2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 s="24">
        <v>0</v>
      </c>
      <c r="AP50" s="7">
        <v>4.824781106721706E-2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s="5">
        <v>0</v>
      </c>
    </row>
    <row r="51" spans="1:51" ht="15.75" thickBot="1" x14ac:dyDescent="0.3">
      <c r="A51">
        <v>79</v>
      </c>
      <c r="B51" s="6">
        <v>2.1309811589514958</v>
      </c>
      <c r="C51">
        <v>0.58519130409224229</v>
      </c>
      <c r="D51">
        <v>1.5655996733686341</v>
      </c>
      <c r="E51">
        <v>1.5903407926210313</v>
      </c>
      <c r="F51">
        <v>1.1642101120551547</v>
      </c>
      <c r="G51">
        <v>0</v>
      </c>
      <c r="H51">
        <v>0.92373903142765412</v>
      </c>
      <c r="I51">
        <v>0</v>
      </c>
      <c r="J51">
        <v>1.2081875416697134</v>
      </c>
      <c r="K51" s="4">
        <v>0</v>
      </c>
      <c r="L51" s="15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24">
        <v>0</v>
      </c>
      <c r="V51" s="7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 s="4">
        <v>0</v>
      </c>
      <c r="AF51" s="15">
        <v>1.1274392766044783</v>
      </c>
      <c r="AG51">
        <v>1.0951677696117321</v>
      </c>
      <c r="AH51">
        <v>0.77239737152711996</v>
      </c>
      <c r="AI51">
        <v>0.76970048953864045</v>
      </c>
      <c r="AJ51">
        <v>0</v>
      </c>
      <c r="AK51">
        <v>0</v>
      </c>
      <c r="AL51">
        <v>0</v>
      </c>
      <c r="AM51">
        <v>0</v>
      </c>
      <c r="AN51">
        <v>0</v>
      </c>
      <c r="AO51" s="24">
        <v>0</v>
      </c>
      <c r="AP51" s="7">
        <v>9.8941324113498541E-2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s="5">
        <v>0</v>
      </c>
    </row>
    <row r="52" spans="1:51" ht="15.75" thickBot="1" x14ac:dyDescent="0.3">
      <c r="A52">
        <v>80</v>
      </c>
      <c r="B52" s="6">
        <v>9.4214832647716518E-2</v>
      </c>
      <c r="C52">
        <v>0</v>
      </c>
      <c r="D52">
        <v>0.10686114322154597</v>
      </c>
      <c r="E52">
        <v>0.13130206006245171</v>
      </c>
      <c r="F52">
        <v>8.5554775966452237E-2</v>
      </c>
      <c r="G52">
        <v>0</v>
      </c>
      <c r="H52">
        <v>9.6734568081902672E-2</v>
      </c>
      <c r="I52">
        <v>7.1903536379534255E-2</v>
      </c>
      <c r="J52">
        <v>0.16692032592450723</v>
      </c>
      <c r="K52" s="4">
        <v>0</v>
      </c>
      <c r="L52" s="15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24">
        <v>0</v>
      </c>
      <c r="V52" s="7">
        <v>4.9696178652255937E-2</v>
      </c>
      <c r="W52">
        <v>0.12592180414155726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 s="4">
        <v>0</v>
      </c>
      <c r="AF52" s="15">
        <v>0.38596466104270954</v>
      </c>
      <c r="AG52">
        <v>0.59432649138358706</v>
      </c>
      <c r="AH52">
        <v>0.70880421472150701</v>
      </c>
      <c r="AI52">
        <v>0.72330359788777276</v>
      </c>
      <c r="AJ52">
        <v>0.89234900048127885</v>
      </c>
      <c r="AK52">
        <v>0.62310774879276287</v>
      </c>
      <c r="AL52">
        <v>0.73083297345964426</v>
      </c>
      <c r="AM52">
        <v>0.76285696384928658</v>
      </c>
      <c r="AN52">
        <v>0.94334112114308333</v>
      </c>
      <c r="AO52" s="24">
        <v>0.47345943564439952</v>
      </c>
      <c r="AP52" s="7">
        <v>0.54143048841287211</v>
      </c>
      <c r="AQ52">
        <v>0.27329396570936665</v>
      </c>
      <c r="AR52">
        <v>0.30473570932758687</v>
      </c>
      <c r="AS52">
        <v>0.37869824597592366</v>
      </c>
      <c r="AT52">
        <v>0.17283120970640878</v>
      </c>
      <c r="AU52">
        <v>0.40382852850837297</v>
      </c>
      <c r="AV52">
        <v>0.44995052029918881</v>
      </c>
      <c r="AW52">
        <v>0.45139709201636929</v>
      </c>
      <c r="AX52">
        <v>0.48744173495523052</v>
      </c>
      <c r="AY52" s="5">
        <v>0.48632990794946779</v>
      </c>
    </row>
    <row r="53" spans="1:51" ht="15.75" thickBot="1" x14ac:dyDescent="0.3">
      <c r="A53">
        <v>81</v>
      </c>
      <c r="B53" s="6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0.67403728664278106</v>
      </c>
      <c r="J53">
        <v>0.14697285257384707</v>
      </c>
      <c r="K53" s="4">
        <v>0</v>
      </c>
      <c r="L53" s="15">
        <v>0</v>
      </c>
      <c r="M53">
        <v>0</v>
      </c>
      <c r="N53">
        <v>0</v>
      </c>
      <c r="O53">
        <v>0.6628487970816147</v>
      </c>
      <c r="P53">
        <v>0.13016347334972911</v>
      </c>
      <c r="Q53">
        <v>0.19821993180001116</v>
      </c>
      <c r="R53">
        <v>0</v>
      </c>
      <c r="S53">
        <v>0</v>
      </c>
      <c r="T53">
        <v>0</v>
      </c>
      <c r="U53" s="24">
        <v>0</v>
      </c>
      <c r="V53" s="7">
        <v>4.5952233886547053E-2</v>
      </c>
      <c r="W53">
        <v>0.57185290645234588</v>
      </c>
      <c r="X53">
        <v>1.3347323497098729</v>
      </c>
      <c r="Y53">
        <v>1.2340825004567673</v>
      </c>
      <c r="Z53">
        <v>1.2147301489054232</v>
      </c>
      <c r="AA53">
        <v>1.3620701775333113</v>
      </c>
      <c r="AB53">
        <v>1.0894398148515332</v>
      </c>
      <c r="AC53">
        <v>0.73857188175760691</v>
      </c>
      <c r="AD53">
        <v>2.2890140292871428</v>
      </c>
      <c r="AE53" s="4">
        <v>1.4247536311867048</v>
      </c>
      <c r="AF53" s="15">
        <v>1.9571354000915029</v>
      </c>
      <c r="AG53">
        <v>2.8067039501754301</v>
      </c>
      <c r="AH53">
        <v>3.5734993572429778</v>
      </c>
      <c r="AI53">
        <v>3.5546552495164692</v>
      </c>
      <c r="AJ53">
        <v>4.7575010175768888</v>
      </c>
      <c r="AK53">
        <v>3.7622729418694405</v>
      </c>
      <c r="AL53">
        <v>4.3788503965506411</v>
      </c>
      <c r="AM53">
        <v>4.7550566166138495</v>
      </c>
      <c r="AN53">
        <v>6.7304316004330502</v>
      </c>
      <c r="AO53" s="24">
        <v>3.6968716358272422</v>
      </c>
      <c r="AP53" s="7">
        <v>2.7866050835599681</v>
      </c>
      <c r="AQ53">
        <v>2.2537461284125406</v>
      </c>
      <c r="AR53">
        <v>3.1221602225393483</v>
      </c>
      <c r="AS53">
        <v>2.3343860712886606</v>
      </c>
      <c r="AT53">
        <v>1.986159554741338</v>
      </c>
      <c r="AU53">
        <v>2.6481152819678013</v>
      </c>
      <c r="AV53">
        <v>2.5311166583441813</v>
      </c>
      <c r="AW53">
        <v>2.5160345574689114</v>
      </c>
      <c r="AX53">
        <v>2.8940387133338508</v>
      </c>
      <c r="AY53" s="5">
        <v>2.5543945635796663</v>
      </c>
    </row>
    <row r="54" spans="1:51" ht="15.75" thickBot="1" x14ac:dyDescent="0.3">
      <c r="A54">
        <v>82</v>
      </c>
      <c r="B54" s="6">
        <v>0</v>
      </c>
      <c r="C54">
        <v>3.8204091951897549E-2</v>
      </c>
      <c r="D54">
        <v>4.5006161036915395E-4</v>
      </c>
      <c r="E54">
        <v>7.6612294935245434E-2</v>
      </c>
      <c r="F54">
        <v>8.7367704546762362E-2</v>
      </c>
      <c r="G54">
        <v>0.16124402546903266</v>
      </c>
      <c r="H54">
        <v>0.13490456552472174</v>
      </c>
      <c r="I54">
        <v>0.26528638541888316</v>
      </c>
      <c r="J54">
        <v>0.2061288972675735</v>
      </c>
      <c r="K54" s="4">
        <v>7.8984325108861553E-2</v>
      </c>
      <c r="L54" s="15">
        <v>0.83234624133437596</v>
      </c>
      <c r="M54">
        <v>0.72599955792714976</v>
      </c>
      <c r="N54">
        <v>0.78637589761735605</v>
      </c>
      <c r="O54">
        <v>1.4049315959800592</v>
      </c>
      <c r="P54">
        <v>1.1004696608171887</v>
      </c>
      <c r="Q54">
        <v>0.88744755491205141</v>
      </c>
      <c r="R54">
        <v>0.63265770105846664</v>
      </c>
      <c r="S54">
        <v>0.62554948719155701</v>
      </c>
      <c r="T54">
        <v>1.5312718795710203</v>
      </c>
      <c r="U54" s="24">
        <v>0.54573717191588844</v>
      </c>
      <c r="V54" s="7">
        <v>0.45868328427199589</v>
      </c>
      <c r="W54">
        <v>0.51140680943330774</v>
      </c>
      <c r="X54">
        <v>0.42251484252594657</v>
      </c>
      <c r="Y54">
        <v>0.53289596847551146</v>
      </c>
      <c r="Z54">
        <v>0.46695330499762477</v>
      </c>
      <c r="AA54">
        <v>0.36272643662824189</v>
      </c>
      <c r="AB54">
        <v>0.35186744522033059</v>
      </c>
      <c r="AC54">
        <v>0.38604031636824132</v>
      </c>
      <c r="AD54">
        <v>0.57103618598009942</v>
      </c>
      <c r="AE54" s="4">
        <v>0.51052030144513572</v>
      </c>
      <c r="AF54" s="15">
        <v>0.84282750744750534</v>
      </c>
      <c r="AG54">
        <v>1.2090319709085711</v>
      </c>
      <c r="AH54">
        <v>1.6034090858327985</v>
      </c>
      <c r="AI54">
        <v>1.6202108618687816</v>
      </c>
      <c r="AJ54">
        <v>2.2327525039221547</v>
      </c>
      <c r="AK54">
        <v>1.5093918320959208</v>
      </c>
      <c r="AL54">
        <v>1.9328710213230798</v>
      </c>
      <c r="AM54">
        <v>1.9027399777878193</v>
      </c>
      <c r="AN54">
        <v>2.6451427638801164</v>
      </c>
      <c r="AO54" s="24">
        <v>1.6372367975576958</v>
      </c>
      <c r="AP54" s="7">
        <v>1.1513224817098771</v>
      </c>
      <c r="AQ54">
        <v>0.87537279890568453</v>
      </c>
      <c r="AR54">
        <v>1.3245023585104547</v>
      </c>
      <c r="AS54">
        <v>1.0391122197492351</v>
      </c>
      <c r="AT54">
        <v>0.8407518799651208</v>
      </c>
      <c r="AU54">
        <v>1.0141810968797473</v>
      </c>
      <c r="AV54">
        <v>1.0653592224704673</v>
      </c>
      <c r="AW54">
        <v>1.046616220212786</v>
      </c>
      <c r="AX54">
        <v>1.2029113370801592</v>
      </c>
      <c r="AY54" s="5">
        <v>1.0478579010601621</v>
      </c>
    </row>
    <row r="55" spans="1:51" ht="15.75" thickBot="1" x14ac:dyDescent="0.3">
      <c r="A55">
        <v>83</v>
      </c>
      <c r="B55" s="6">
        <v>2.4002360040247814</v>
      </c>
      <c r="C55">
        <v>4.2568922591254958</v>
      </c>
      <c r="D55">
        <v>3.3245244759941732</v>
      </c>
      <c r="E55">
        <v>3.5383548578888742</v>
      </c>
      <c r="F55">
        <v>3.4970293834372868</v>
      </c>
      <c r="G55">
        <v>3.2200478379455086</v>
      </c>
      <c r="H55">
        <v>3.3890004797073985</v>
      </c>
      <c r="I55">
        <v>3.7978459608155282</v>
      </c>
      <c r="J55">
        <v>3.719197804008775</v>
      </c>
      <c r="K55" s="4">
        <v>3.367588317660561</v>
      </c>
      <c r="L55" s="15">
        <v>5.8131061639650445</v>
      </c>
      <c r="M55">
        <v>5.3697365196909885</v>
      </c>
      <c r="N55">
        <v>5.0406965685335132</v>
      </c>
      <c r="O55">
        <v>7.4777844674629028</v>
      </c>
      <c r="P55">
        <v>6.141826676543217</v>
      </c>
      <c r="Q55">
        <v>5.2994240518992255</v>
      </c>
      <c r="R55">
        <v>4.1658767540861357</v>
      </c>
      <c r="S55">
        <v>4.6130461660254785</v>
      </c>
      <c r="T55">
        <v>10.832352116217484</v>
      </c>
      <c r="U55" s="24">
        <v>4.1151783031132823</v>
      </c>
      <c r="V55" s="7">
        <v>4.4684930604941142</v>
      </c>
      <c r="W55">
        <v>4.7761925182423974</v>
      </c>
      <c r="X55">
        <v>4.7106592358339245</v>
      </c>
      <c r="Y55">
        <v>4.5444046066548074</v>
      </c>
      <c r="Z55">
        <v>4.7377884536877</v>
      </c>
      <c r="AA55">
        <v>5.3066226905126417</v>
      </c>
      <c r="AB55">
        <v>5.6221300946028006</v>
      </c>
      <c r="AC55">
        <v>4.1901595513904768</v>
      </c>
      <c r="AD55">
        <v>7.5237748179593487</v>
      </c>
      <c r="AE55" s="4">
        <v>5.9559602590031808</v>
      </c>
      <c r="AF55" s="15">
        <v>5.0271186290691903</v>
      </c>
      <c r="AG55">
        <v>6.179595384025558</v>
      </c>
      <c r="AH55">
        <v>8.2890469598174477</v>
      </c>
      <c r="AI55">
        <v>7.9207257514551195</v>
      </c>
      <c r="AJ55">
        <v>9.997148791292771</v>
      </c>
      <c r="AK55">
        <v>7.9830886290822916</v>
      </c>
      <c r="AL55">
        <v>9.4150225819841982</v>
      </c>
      <c r="AM55">
        <v>9.8851355982110842</v>
      </c>
      <c r="AN55">
        <v>13.810624371807945</v>
      </c>
      <c r="AO55" s="24">
        <v>8.1931139702884934</v>
      </c>
      <c r="AP55" s="7">
        <v>5.8505025841241052</v>
      </c>
      <c r="AQ55">
        <v>4.8726290910226018</v>
      </c>
      <c r="AR55">
        <v>7.0744026543898011</v>
      </c>
      <c r="AS55">
        <v>4.7614719766785933</v>
      </c>
      <c r="AT55">
        <v>4.5723265034220164</v>
      </c>
      <c r="AU55">
        <v>5.4968728169578069</v>
      </c>
      <c r="AV55">
        <v>5.2709032821450332</v>
      </c>
      <c r="AW55">
        <v>5.3279098445423978</v>
      </c>
      <c r="AX55">
        <v>6.267400457133836</v>
      </c>
      <c r="AY55" s="5">
        <v>5.297031738605499</v>
      </c>
    </row>
    <row r="56" spans="1:51" ht="15.75" thickBot="1" x14ac:dyDescent="0.3">
      <c r="A56">
        <v>84</v>
      </c>
      <c r="B56" s="6">
        <v>9.9346278765867782E-2</v>
      </c>
      <c r="C56">
        <v>0.2003184618985491</v>
      </c>
      <c r="D56">
        <v>0.12906605661489801</v>
      </c>
      <c r="E56">
        <v>0.18442137162044722</v>
      </c>
      <c r="F56">
        <v>0.18112125891855257</v>
      </c>
      <c r="G56">
        <v>0.17001569062793945</v>
      </c>
      <c r="H56">
        <v>0.18195511357881958</v>
      </c>
      <c r="I56">
        <v>0.20650169820640199</v>
      </c>
      <c r="J56">
        <v>0.20805483025903609</v>
      </c>
      <c r="K56" s="4">
        <v>0.14853378508344597</v>
      </c>
      <c r="L56" s="15">
        <v>1.0102244412285362</v>
      </c>
      <c r="M56">
        <v>0.7288776095750622</v>
      </c>
      <c r="N56">
        <v>0.54915225395433787</v>
      </c>
      <c r="O56">
        <v>0.89394644882164442</v>
      </c>
      <c r="P56">
        <v>0.68334143382853085</v>
      </c>
      <c r="Q56">
        <v>0.51156652724710394</v>
      </c>
      <c r="R56">
        <v>0.39929616879202334</v>
      </c>
      <c r="S56">
        <v>0.42152258060363329</v>
      </c>
      <c r="T56">
        <v>1.0156138085629345</v>
      </c>
      <c r="U56" s="24">
        <v>0.35477412839983202</v>
      </c>
      <c r="V56" s="7">
        <v>0.77735979833933866</v>
      </c>
      <c r="W56">
        <v>0.62150125670526024</v>
      </c>
      <c r="X56">
        <v>0.50441547014237753</v>
      </c>
      <c r="Y56">
        <v>0.49818288431142033</v>
      </c>
      <c r="Z56">
        <v>0.53988922302770859</v>
      </c>
      <c r="AA56">
        <v>0.4798462890357007</v>
      </c>
      <c r="AB56">
        <v>0.55067434493631873</v>
      </c>
      <c r="AC56">
        <v>0.42280592296211789</v>
      </c>
      <c r="AD56">
        <v>0.72014467743488031</v>
      </c>
      <c r="AE56" s="4">
        <v>0.62896535249940755</v>
      </c>
      <c r="AF56" s="15">
        <v>0.73444432478174948</v>
      </c>
      <c r="AG56">
        <v>1.0613135378057454</v>
      </c>
      <c r="AH56">
        <v>1.3359177812538734</v>
      </c>
      <c r="AI56">
        <v>1.3739163773493464</v>
      </c>
      <c r="AJ56">
        <v>1.7713347952424503</v>
      </c>
      <c r="AK56">
        <v>1.2484951621885134</v>
      </c>
      <c r="AL56">
        <v>1.501980936161321</v>
      </c>
      <c r="AM56">
        <v>1.5617163583646456</v>
      </c>
      <c r="AN56">
        <v>2.1688996417308206</v>
      </c>
      <c r="AO56" s="24">
        <v>1.3059584135067823</v>
      </c>
      <c r="AP56" s="7">
        <v>0.91769823776142356</v>
      </c>
      <c r="AQ56">
        <v>0.70665102699839555</v>
      </c>
      <c r="AR56">
        <v>1.106556518258401</v>
      </c>
      <c r="AS56">
        <v>0.77006813462063073</v>
      </c>
      <c r="AT56">
        <v>0.67038873275152955</v>
      </c>
      <c r="AU56">
        <v>0.84480919384820796</v>
      </c>
      <c r="AV56">
        <v>0.88349167335801082</v>
      </c>
      <c r="AW56">
        <v>0.87570026040490079</v>
      </c>
      <c r="AX56">
        <v>0.99679315576644012</v>
      </c>
      <c r="AY56" s="5">
        <v>0.8705173051089482</v>
      </c>
    </row>
    <row r="57" spans="1:51" ht="15.75" thickBot="1" x14ac:dyDescent="0.3">
      <c r="A57">
        <v>85</v>
      </c>
      <c r="B57" s="6">
        <v>0.5125193301969122</v>
      </c>
      <c r="C57">
        <v>0.56888654071220457</v>
      </c>
      <c r="D57">
        <v>0.35862167634530573</v>
      </c>
      <c r="E57">
        <v>0.50208272873725368</v>
      </c>
      <c r="F57">
        <v>0.51880035238420441</v>
      </c>
      <c r="G57">
        <v>0.34246554892267816</v>
      </c>
      <c r="H57">
        <v>0.437584652546404</v>
      </c>
      <c r="I57">
        <v>0.46377677406954132</v>
      </c>
      <c r="J57">
        <v>0.51739757034372069</v>
      </c>
      <c r="K57" s="4">
        <v>0.33364257183590079</v>
      </c>
      <c r="L57" s="15">
        <v>1.4718019935783828</v>
      </c>
      <c r="M57">
        <v>1.3738294086175524</v>
      </c>
      <c r="N57">
        <v>0.77014787531687279</v>
      </c>
      <c r="O57">
        <v>1.0801174241823019</v>
      </c>
      <c r="P57">
        <v>0.84431732399218462</v>
      </c>
      <c r="Q57">
        <v>0.70029743240909759</v>
      </c>
      <c r="R57">
        <v>0.38574010512717571</v>
      </c>
      <c r="S57">
        <v>0.39644575252402531</v>
      </c>
      <c r="T57">
        <v>1.5247172298907088</v>
      </c>
      <c r="U57" s="24">
        <v>0.38956081711232693</v>
      </c>
      <c r="V57" s="7">
        <v>2.592784758199993</v>
      </c>
      <c r="W57">
        <v>2.5478930426674493</v>
      </c>
      <c r="X57">
        <v>2.6071430321925702</v>
      </c>
      <c r="Y57">
        <v>2.6789317570814646</v>
      </c>
      <c r="Z57">
        <v>2.685810343558058</v>
      </c>
      <c r="AA57">
        <v>3.0554170746690077</v>
      </c>
      <c r="AB57">
        <v>3.2633903009625813</v>
      </c>
      <c r="AC57">
        <v>2.3781779117663784</v>
      </c>
      <c r="AD57">
        <v>4.1436204610024694</v>
      </c>
      <c r="AE57" s="4">
        <v>3.1827984348276188</v>
      </c>
      <c r="AF57" s="15">
        <v>2.8802424001437408</v>
      </c>
      <c r="AG57">
        <v>3.775687069560921</v>
      </c>
      <c r="AH57">
        <v>4.7842399095136443</v>
      </c>
      <c r="AI57">
        <v>4.9151567829175606</v>
      </c>
      <c r="AJ57">
        <v>6.1332875471714257</v>
      </c>
      <c r="AK57">
        <v>4.7069615498657926</v>
      </c>
      <c r="AL57">
        <v>5.5251399216755761</v>
      </c>
      <c r="AM57">
        <v>6.0771390906084877</v>
      </c>
      <c r="AN57">
        <v>8.396000787759851</v>
      </c>
      <c r="AO57" s="24">
        <v>4.9037484154510453</v>
      </c>
      <c r="AP57" s="7">
        <v>3.2395363394201868</v>
      </c>
      <c r="AQ57">
        <v>2.6873398203167569</v>
      </c>
      <c r="AR57">
        <v>3.9592715263831293</v>
      </c>
      <c r="AS57">
        <v>2.5596016302161906</v>
      </c>
      <c r="AT57">
        <v>2.4266636167626632</v>
      </c>
      <c r="AU57">
        <v>3.1444786469188415</v>
      </c>
      <c r="AV57">
        <v>3.1038059935831992</v>
      </c>
      <c r="AW57">
        <v>3.1304280891538321</v>
      </c>
      <c r="AX57">
        <v>3.6334906757866499</v>
      </c>
      <c r="AY57" s="5">
        <v>2.9753741609239128</v>
      </c>
    </row>
    <row r="58" spans="1:51" ht="15.75" thickBot="1" x14ac:dyDescent="0.3">
      <c r="A58">
        <v>86</v>
      </c>
      <c r="B58" s="6">
        <v>5.9399260733382205E-2</v>
      </c>
      <c r="C58">
        <v>0.10821469491514847</v>
      </c>
      <c r="D58">
        <v>6.5527158060991436E-2</v>
      </c>
      <c r="E58">
        <v>7.9456170162589865E-2</v>
      </c>
      <c r="F58">
        <v>0.1019443389398597</v>
      </c>
      <c r="G58">
        <v>6.3596404112860244E-2</v>
      </c>
      <c r="H58">
        <v>0.10090657246942367</v>
      </c>
      <c r="I58">
        <v>0.13332483717228169</v>
      </c>
      <c r="J58">
        <v>9.431477145675686E-2</v>
      </c>
      <c r="K58" s="4">
        <v>8.7815457134554006E-2</v>
      </c>
      <c r="L58" s="15">
        <v>1.8586583250290463</v>
      </c>
      <c r="M58">
        <v>1.0630512979809994</v>
      </c>
      <c r="N58">
        <v>0.89966058995188936</v>
      </c>
      <c r="O58">
        <v>1.3125426203437545</v>
      </c>
      <c r="P58">
        <v>0.91699485262580216</v>
      </c>
      <c r="Q58">
        <v>0.69134563770458413</v>
      </c>
      <c r="R58">
        <v>0.5350891207233831</v>
      </c>
      <c r="S58">
        <v>0.53840062908847219</v>
      </c>
      <c r="T58">
        <v>1.300455860203857</v>
      </c>
      <c r="U58" s="24">
        <v>0.46221383596185939</v>
      </c>
      <c r="V58" s="7">
        <v>1.1584025979128416</v>
      </c>
      <c r="W58">
        <v>1.0892123167349106</v>
      </c>
      <c r="X58">
        <v>0.97775907494964953</v>
      </c>
      <c r="Y58">
        <v>1.1321509291497609</v>
      </c>
      <c r="Z58">
        <v>1.1584989352310096</v>
      </c>
      <c r="AA58">
        <v>1.1749968802390354</v>
      </c>
      <c r="AB58">
        <v>1.2258924180993496</v>
      </c>
      <c r="AC58">
        <v>0.91814270826342725</v>
      </c>
      <c r="AD58">
        <v>1.4046288627160608</v>
      </c>
      <c r="AE58" s="4">
        <v>1.1627902989066059</v>
      </c>
      <c r="AF58" s="15">
        <v>0.64692590762364954</v>
      </c>
      <c r="AG58">
        <v>0.96448148606833761</v>
      </c>
      <c r="AH58">
        <v>1.1845563013404496</v>
      </c>
      <c r="AI58">
        <v>1.2937860875598943</v>
      </c>
      <c r="AJ58">
        <v>1.688978681579516</v>
      </c>
      <c r="AK58">
        <v>1.1982792537748777</v>
      </c>
      <c r="AL58">
        <v>1.6580594685569856</v>
      </c>
      <c r="AM58">
        <v>1.6776639515463796</v>
      </c>
      <c r="AN58">
        <v>2.1835343115920831</v>
      </c>
      <c r="AO58" s="24">
        <v>1.311921599479023</v>
      </c>
      <c r="AP58" s="7">
        <v>0.85252978856542705</v>
      </c>
      <c r="AQ58">
        <v>0.72552058033365041</v>
      </c>
      <c r="AR58">
        <v>1.0652114796381498</v>
      </c>
      <c r="AS58">
        <v>0.74861315098859937</v>
      </c>
      <c r="AT58">
        <v>0.69559552488866727</v>
      </c>
      <c r="AU58">
        <v>0.85498013309254672</v>
      </c>
      <c r="AV58">
        <v>0.82486618640253462</v>
      </c>
      <c r="AW58">
        <v>0.86270106886031839</v>
      </c>
      <c r="AX58">
        <v>0.95591665890040134</v>
      </c>
      <c r="AY58" s="5">
        <v>0.8638426474579447</v>
      </c>
    </row>
    <row r="59" spans="1:51" ht="15.75" thickBot="1" x14ac:dyDescent="0.3">
      <c r="A59">
        <v>87</v>
      </c>
      <c r="B59" s="6">
        <v>0.38460343901490401</v>
      </c>
      <c r="C59">
        <v>0.37830555604406169</v>
      </c>
      <c r="D59">
        <v>0.28846452527593469</v>
      </c>
      <c r="E59">
        <v>0.29638829647898735</v>
      </c>
      <c r="F59">
        <v>0.30188657956377873</v>
      </c>
      <c r="G59">
        <v>0.16125113093084181</v>
      </c>
      <c r="H59">
        <v>0.25898324316180971</v>
      </c>
      <c r="I59">
        <v>0.23207107311754047</v>
      </c>
      <c r="J59">
        <v>0.3087558921578557</v>
      </c>
      <c r="K59" s="4">
        <v>0.17321636043355634</v>
      </c>
      <c r="L59" s="15">
        <v>2.5607765679125696</v>
      </c>
      <c r="M59">
        <v>1.6455483103645066</v>
      </c>
      <c r="N59">
        <v>1.0900828475901805</v>
      </c>
      <c r="O59">
        <v>1.4657450756242849</v>
      </c>
      <c r="P59">
        <v>1.0693006287861893</v>
      </c>
      <c r="Q59">
        <v>0.84417011986321222</v>
      </c>
      <c r="R59">
        <v>0.58116141779769226</v>
      </c>
      <c r="S59">
        <v>0.69214626254419054</v>
      </c>
      <c r="T59">
        <v>1.6095472077582691</v>
      </c>
      <c r="U59" s="24">
        <v>0.49213323851782748</v>
      </c>
      <c r="V59" s="7">
        <v>1.5396643356089255</v>
      </c>
      <c r="W59">
        <v>1.2063864019831811</v>
      </c>
      <c r="X59">
        <v>0.98801373170996531</v>
      </c>
      <c r="Y59">
        <v>0.89862723005500034</v>
      </c>
      <c r="Z59">
        <v>0.87640813266497042</v>
      </c>
      <c r="AA59">
        <v>0.92123015781454987</v>
      </c>
      <c r="AB59">
        <v>1.0322708891008301</v>
      </c>
      <c r="AC59">
        <v>0.77966337433711808</v>
      </c>
      <c r="AD59">
        <v>1.3481890911731591</v>
      </c>
      <c r="AE59" s="4">
        <v>1.0228372985044336</v>
      </c>
      <c r="AF59" s="15">
        <v>1.0065662052151365</v>
      </c>
      <c r="AG59">
        <v>1.2568000592433284</v>
      </c>
      <c r="AH59">
        <v>1.6649648031040574</v>
      </c>
      <c r="AI59">
        <v>1.6022345198978654</v>
      </c>
      <c r="AJ59">
        <v>1.9057392034264946</v>
      </c>
      <c r="AK59">
        <v>1.5319805166062881</v>
      </c>
      <c r="AL59">
        <v>1.7213640168086841</v>
      </c>
      <c r="AM59">
        <v>1.8285311509707505</v>
      </c>
      <c r="AN59">
        <v>2.4642483598606129</v>
      </c>
      <c r="AO59" s="24">
        <v>1.4586213544342272</v>
      </c>
      <c r="AP59" s="7">
        <v>1.1262710640074562</v>
      </c>
      <c r="AQ59">
        <v>0.91277922342604501</v>
      </c>
      <c r="AR59">
        <v>1.3016625533203381</v>
      </c>
      <c r="AS59">
        <v>0.9048092602208716</v>
      </c>
      <c r="AT59">
        <v>0.92728553349354192</v>
      </c>
      <c r="AU59">
        <v>1.0470800276678085</v>
      </c>
      <c r="AV59">
        <v>1.0783240056405825</v>
      </c>
      <c r="AW59">
        <v>1.0779313818892444</v>
      </c>
      <c r="AX59">
        <v>1.2694847736978583</v>
      </c>
      <c r="AY59" s="5">
        <v>1.0704310804446162</v>
      </c>
    </row>
    <row r="60" spans="1:51" ht="15.75" thickBot="1" x14ac:dyDescent="0.3">
      <c r="A60">
        <v>88</v>
      </c>
      <c r="B60" s="6">
        <v>7.6639920313872248E-2</v>
      </c>
      <c r="C60">
        <v>0.15135322005292157</v>
      </c>
      <c r="D60">
        <v>0.11138201383332982</v>
      </c>
      <c r="E60">
        <v>9.2910384464944179E-2</v>
      </c>
      <c r="F60">
        <v>0.13123891414563274</v>
      </c>
      <c r="G60">
        <v>0.10786434895584618</v>
      </c>
      <c r="H60">
        <v>0.12217237590880087</v>
      </c>
      <c r="I60">
        <v>0.13860960668062397</v>
      </c>
      <c r="J60">
        <v>0.11270438038284632</v>
      </c>
      <c r="K60" s="4">
        <v>8.626150168355104E-2</v>
      </c>
      <c r="L60" s="15">
        <v>2.4121810198784788</v>
      </c>
      <c r="M60">
        <v>1.7303775733991666</v>
      </c>
      <c r="N60">
        <v>1.50755890643295</v>
      </c>
      <c r="O60">
        <v>1.9643265385994251</v>
      </c>
      <c r="P60">
        <v>1.6024679657501122</v>
      </c>
      <c r="Q60">
        <v>1.2129096739043412</v>
      </c>
      <c r="R60">
        <v>0.89312910791762534</v>
      </c>
      <c r="S60">
        <v>1.0364871062111618</v>
      </c>
      <c r="T60">
        <v>2.7899041774675508</v>
      </c>
      <c r="U60" s="24">
        <v>0.77176282241591554</v>
      </c>
      <c r="V60" s="7">
        <v>1.5059399573332024</v>
      </c>
      <c r="W60">
        <v>1.2892768151908229</v>
      </c>
      <c r="X60">
        <v>0.97842440217434345</v>
      </c>
      <c r="Y60">
        <v>0.95370036643311773</v>
      </c>
      <c r="Z60">
        <v>0.9335115075615168</v>
      </c>
      <c r="AA60">
        <v>0.85969964891521455</v>
      </c>
      <c r="AB60">
        <v>0.96545972676309377</v>
      </c>
      <c r="AC60">
        <v>0.82222944655305974</v>
      </c>
      <c r="AD60">
        <v>1.2382148033597555</v>
      </c>
      <c r="AE60" s="4">
        <v>0.94165315984859121</v>
      </c>
      <c r="AF60" s="15">
        <v>0.99032272093457641</v>
      </c>
      <c r="AG60">
        <v>1.3277062119579606</v>
      </c>
      <c r="AH60">
        <v>3.0968880831177827</v>
      </c>
      <c r="AI60">
        <v>3.304366059120845</v>
      </c>
      <c r="AJ60">
        <v>3.6523247097508116</v>
      </c>
      <c r="AK60">
        <v>3.0532183726758073</v>
      </c>
      <c r="AL60">
        <v>3.1938825135315678</v>
      </c>
      <c r="AM60">
        <v>3.7048120302029832</v>
      </c>
      <c r="AN60">
        <v>5.5021823505741922</v>
      </c>
      <c r="AO60" s="24">
        <v>3.5226217980594123</v>
      </c>
      <c r="AP60" s="7">
        <v>2.166808803473868</v>
      </c>
      <c r="AQ60">
        <v>1.5639037804011247</v>
      </c>
      <c r="AR60">
        <v>2.4568740012114345</v>
      </c>
      <c r="AS60">
        <v>1.6920380494764069</v>
      </c>
      <c r="AT60">
        <v>1.7677820673903339</v>
      </c>
      <c r="AU60">
        <v>1.6231387892029674</v>
      </c>
      <c r="AV60">
        <v>2.0512924158618975</v>
      </c>
      <c r="AW60">
        <v>1.7800666217966872</v>
      </c>
      <c r="AX60">
        <v>2.3447061211639202</v>
      </c>
      <c r="AY60" s="5">
        <v>2.0470190068835188</v>
      </c>
    </row>
    <row r="61" spans="1:51" ht="15.75" thickBot="1" x14ac:dyDescent="0.3">
      <c r="A61">
        <v>89</v>
      </c>
      <c r="B61" s="6">
        <v>1.1666708683642297</v>
      </c>
      <c r="C61">
        <v>2.9800366789209378</v>
      </c>
      <c r="D61">
        <v>2.1657102882055077</v>
      </c>
      <c r="E61">
        <v>1.6504550651869085</v>
      </c>
      <c r="F61">
        <v>1.9100299142249442</v>
      </c>
      <c r="G61">
        <v>1.5551887144318273</v>
      </c>
      <c r="H61">
        <v>1.7073156452058518</v>
      </c>
      <c r="I61">
        <v>2.0110394607887496</v>
      </c>
      <c r="J61">
        <v>1.940064543507803</v>
      </c>
      <c r="K61" s="4">
        <v>1.7059685731494871</v>
      </c>
      <c r="L61" s="15">
        <v>3.3508179884920386</v>
      </c>
      <c r="M61">
        <v>5.15840660951089</v>
      </c>
      <c r="N61">
        <v>4.7331015555024454</v>
      </c>
      <c r="O61">
        <v>6.1579196873442585</v>
      </c>
      <c r="P61">
        <v>6.6965515963089421</v>
      </c>
      <c r="Q61">
        <v>4.8570929181323006</v>
      </c>
      <c r="R61">
        <v>4.0001877363206937</v>
      </c>
      <c r="S61">
        <v>5.2672632603797842</v>
      </c>
      <c r="T61">
        <v>16.148616046751588</v>
      </c>
      <c r="U61" s="24">
        <v>4.0370579725213336</v>
      </c>
      <c r="V61" s="7">
        <v>6.7478824750475157</v>
      </c>
      <c r="W61">
        <v>6.9246616744200642</v>
      </c>
      <c r="X61">
        <v>6.7972884889675438</v>
      </c>
      <c r="Y61">
        <v>6.0321127016309033</v>
      </c>
      <c r="Z61">
        <v>6.187204524097476</v>
      </c>
      <c r="AA61">
        <v>7.3125573975687015</v>
      </c>
      <c r="AB61">
        <v>9.0085366600868433</v>
      </c>
      <c r="AC61">
        <v>6.691443208241485</v>
      </c>
      <c r="AD61">
        <v>11.871571071381931</v>
      </c>
      <c r="AE61" s="4">
        <v>8.1438391559877239</v>
      </c>
      <c r="AF61" s="15">
        <v>4.6954774697894246</v>
      </c>
      <c r="AG61">
        <v>5.9996152447936302</v>
      </c>
      <c r="AH61">
        <v>14.097751101552589</v>
      </c>
      <c r="AI61">
        <v>13.979781593483022</v>
      </c>
      <c r="AJ61">
        <v>15.161303400225782</v>
      </c>
      <c r="AK61">
        <v>13.932097910122355</v>
      </c>
      <c r="AL61">
        <v>14.869302729137178</v>
      </c>
      <c r="AM61">
        <v>18.06516056845949</v>
      </c>
      <c r="AN61">
        <v>27.436461831689858</v>
      </c>
      <c r="AO61" s="24">
        <v>16.36198985576258</v>
      </c>
      <c r="AP61" s="7">
        <v>10.273101877182482</v>
      </c>
      <c r="AQ61">
        <v>8.1266590492677118</v>
      </c>
      <c r="AR61">
        <v>12.396467877042058</v>
      </c>
      <c r="AS61">
        <v>7.2695344050764925</v>
      </c>
      <c r="AT61">
        <v>8.5607444444260086</v>
      </c>
      <c r="AU61">
        <v>8.2948432142990818</v>
      </c>
      <c r="AV61">
        <v>9.2557496879808046</v>
      </c>
      <c r="AW61">
        <v>8.3130560775123126</v>
      </c>
      <c r="AX61">
        <v>11.366564980534905</v>
      </c>
      <c r="AY61" s="5">
        <v>9.5205504048317255</v>
      </c>
    </row>
    <row r="62" spans="1:51" ht="15.75" thickBot="1" x14ac:dyDescent="0.3">
      <c r="A62">
        <v>90</v>
      </c>
      <c r="B62" s="6">
        <v>5.339799205432845E-2</v>
      </c>
      <c r="C62">
        <v>0</v>
      </c>
      <c r="D62">
        <v>0</v>
      </c>
      <c r="E62">
        <v>1.7575096585787913E-2</v>
      </c>
      <c r="F62">
        <v>0</v>
      </c>
      <c r="G62">
        <v>0</v>
      </c>
      <c r="H62">
        <v>0</v>
      </c>
      <c r="I62">
        <v>0.24782609254476642</v>
      </c>
      <c r="J62">
        <v>0</v>
      </c>
      <c r="K62" s="4">
        <v>0</v>
      </c>
      <c r="L62" s="15">
        <v>0</v>
      </c>
      <c r="M62">
        <v>0</v>
      </c>
      <c r="N62">
        <v>0</v>
      </c>
      <c r="O62">
        <v>0.99302735307909318</v>
      </c>
      <c r="P62">
        <v>0.75058692376222691</v>
      </c>
      <c r="Q62">
        <v>0.59114541081459149</v>
      </c>
      <c r="R62">
        <v>0.48457573308476293</v>
      </c>
      <c r="S62">
        <v>0.27970667446990427</v>
      </c>
      <c r="T62">
        <v>1.0667856428799183</v>
      </c>
      <c r="U62" s="24">
        <v>0.34529407842291782</v>
      </c>
      <c r="V62" s="7">
        <v>0</v>
      </c>
      <c r="W62">
        <v>0</v>
      </c>
      <c r="X62">
        <v>0.31337713027472758</v>
      </c>
      <c r="Y62">
        <v>0.38632907624672974</v>
      </c>
      <c r="Z62">
        <v>0.33605434614123253</v>
      </c>
      <c r="AA62">
        <v>0.23649368383579669</v>
      </c>
      <c r="AB62">
        <v>0.36316937889014161</v>
      </c>
      <c r="AC62">
        <v>0.30127544757767416</v>
      </c>
      <c r="AD62">
        <v>0.63591553613431118</v>
      </c>
      <c r="AE62" s="4">
        <v>0.42635553492591055</v>
      </c>
      <c r="AF62" s="15">
        <v>0</v>
      </c>
      <c r="AG62">
        <v>0</v>
      </c>
      <c r="AH62">
        <v>0.16283080004988476</v>
      </c>
      <c r="AI62">
        <v>0</v>
      </c>
      <c r="AJ62">
        <v>0.87034179745686213</v>
      </c>
      <c r="AK62">
        <v>0.79104586712549363</v>
      </c>
      <c r="AL62">
        <v>0.85141034643277802</v>
      </c>
      <c r="AM62">
        <v>1.0065776831041007</v>
      </c>
      <c r="AN62">
        <v>1.4469757740498956</v>
      </c>
      <c r="AO62" s="24">
        <v>0.88596758670508668</v>
      </c>
      <c r="AP62" s="7">
        <v>0.64079099661858696</v>
      </c>
      <c r="AQ62">
        <v>0.46267191343828656</v>
      </c>
      <c r="AR62">
        <v>0.71188584706905189</v>
      </c>
      <c r="AS62">
        <v>0.48612709456561043</v>
      </c>
      <c r="AT62">
        <v>0.44449512175010769</v>
      </c>
      <c r="AU62">
        <v>0.49411435683652383</v>
      </c>
      <c r="AV62">
        <v>0.46295194374264587</v>
      </c>
      <c r="AW62">
        <v>0.44890045691398478</v>
      </c>
      <c r="AX62">
        <v>0.61463471071422493</v>
      </c>
      <c r="AY62" s="5">
        <v>0.56200554222479882</v>
      </c>
    </row>
    <row r="63" spans="1:51" ht="15.75" thickBot="1" x14ac:dyDescent="0.3">
      <c r="A63">
        <v>91</v>
      </c>
      <c r="B63" s="6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3.4045219580603643</v>
      </c>
      <c r="J63">
        <v>0</v>
      </c>
      <c r="K63" s="4">
        <v>0</v>
      </c>
      <c r="L63" s="15">
        <v>0</v>
      </c>
      <c r="M63">
        <v>0</v>
      </c>
      <c r="N63">
        <v>0</v>
      </c>
      <c r="O63">
        <v>4.284644683695082</v>
      </c>
      <c r="P63">
        <v>2.5766041555553398</v>
      </c>
      <c r="Q63">
        <v>2.2988685120187098</v>
      </c>
      <c r="R63">
        <v>1.9842557955004496</v>
      </c>
      <c r="S63">
        <v>0</v>
      </c>
      <c r="T63">
        <v>1.2594206226103812</v>
      </c>
      <c r="U63" s="24">
        <v>0.83559757714481842</v>
      </c>
      <c r="V63" s="7">
        <v>0</v>
      </c>
      <c r="W63">
        <v>0</v>
      </c>
      <c r="X63">
        <v>0</v>
      </c>
      <c r="Y63">
        <v>4.8926512728387973E-2</v>
      </c>
      <c r="Z63">
        <v>0</v>
      </c>
      <c r="AA63">
        <v>0</v>
      </c>
      <c r="AB63">
        <v>0</v>
      </c>
      <c r="AC63">
        <v>0</v>
      </c>
      <c r="AD63">
        <v>1.042651572392467</v>
      </c>
      <c r="AE63" s="4">
        <v>0</v>
      </c>
      <c r="AF63" s="15">
        <v>0</v>
      </c>
      <c r="AG63">
        <v>0</v>
      </c>
      <c r="AH63">
        <v>0</v>
      </c>
      <c r="AI63">
        <v>0</v>
      </c>
      <c r="AJ63">
        <v>0.68930722656434185</v>
      </c>
      <c r="AK63">
        <v>0.68508386029326496</v>
      </c>
      <c r="AL63">
        <v>0.53239547773430973</v>
      </c>
      <c r="AM63">
        <v>0.8716928531673741</v>
      </c>
      <c r="AN63">
        <v>1.2434778647695841</v>
      </c>
      <c r="AO63" s="24">
        <v>0.60749972067904434</v>
      </c>
      <c r="AP63" s="7">
        <v>0.58026324136834795</v>
      </c>
      <c r="AQ63">
        <v>0.41476223419933306</v>
      </c>
      <c r="AR63">
        <v>0.56599334007512714</v>
      </c>
      <c r="AS63">
        <v>0.54698130411052703</v>
      </c>
      <c r="AT63">
        <v>0.41357568608715978</v>
      </c>
      <c r="AU63">
        <v>0.4631661502055579</v>
      </c>
      <c r="AV63">
        <v>0.26017713009567645</v>
      </c>
      <c r="AW63">
        <v>0.30774856417520763</v>
      </c>
      <c r="AX63">
        <v>0.60309943548586364</v>
      </c>
      <c r="AY63" s="5">
        <v>0.65107574294493087</v>
      </c>
    </row>
    <row r="64" spans="1:51" ht="15.75" thickBot="1" x14ac:dyDescent="0.3">
      <c r="A64">
        <v>92</v>
      </c>
      <c r="B64" s="6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0.93399390760410173</v>
      </c>
      <c r="J64">
        <v>0</v>
      </c>
      <c r="K64" s="4">
        <v>0</v>
      </c>
      <c r="L64" s="15">
        <v>0.89335101706532039</v>
      </c>
      <c r="M64">
        <v>1.0786382893949029</v>
      </c>
      <c r="N64">
        <v>1.9513867482122045</v>
      </c>
      <c r="O64">
        <v>4.4200827002179244</v>
      </c>
      <c r="P64">
        <v>3.6209932265448468</v>
      </c>
      <c r="Q64">
        <v>3.0713279264714752</v>
      </c>
      <c r="R64">
        <v>2.340708386088207</v>
      </c>
      <c r="S64">
        <v>1.9922094419560497</v>
      </c>
      <c r="T64">
        <v>6.3671475228919272</v>
      </c>
      <c r="U64" s="24">
        <v>1.7629033754949841</v>
      </c>
      <c r="V64" s="7">
        <v>0.32112988232302481</v>
      </c>
      <c r="W64">
        <v>1.4459681867623413</v>
      </c>
      <c r="X64">
        <v>1.9783964307960429</v>
      </c>
      <c r="Y64">
        <v>2.2605277023439512</v>
      </c>
      <c r="Z64">
        <v>2.2189009767276082</v>
      </c>
      <c r="AA64">
        <v>1.6177746712121546</v>
      </c>
      <c r="AB64">
        <v>1.6452945287580147</v>
      </c>
      <c r="AC64">
        <v>2.0315319090411572</v>
      </c>
      <c r="AD64">
        <v>3.1065077419092249</v>
      </c>
      <c r="AE64" s="4">
        <v>2.4712255740745617</v>
      </c>
      <c r="AF64" s="15">
        <v>1.9605115199368865</v>
      </c>
      <c r="AG64">
        <v>4.8352823997223942</v>
      </c>
      <c r="AH64">
        <v>6.9028786718625517</v>
      </c>
      <c r="AI64">
        <v>7.9763933822668092</v>
      </c>
      <c r="AJ64">
        <v>12.013544160898579</v>
      </c>
      <c r="AK64">
        <v>7.7755425897003647</v>
      </c>
      <c r="AL64">
        <v>11.058367217394776</v>
      </c>
      <c r="AM64">
        <v>11.186044227515708</v>
      </c>
      <c r="AN64">
        <v>15.523336057354442</v>
      </c>
      <c r="AO64" s="24">
        <v>9.1588084272535379</v>
      </c>
      <c r="AP64" s="7">
        <v>4.572046392000952</v>
      </c>
      <c r="AQ64">
        <v>3.9656001708158288</v>
      </c>
      <c r="AR64">
        <v>6.0147553566597738</v>
      </c>
      <c r="AS64">
        <v>4.7447109267116678</v>
      </c>
      <c r="AT64">
        <v>4.4001348120090933</v>
      </c>
      <c r="AU64">
        <v>4.6424115968764426</v>
      </c>
      <c r="AV64">
        <v>4.8583759960278545</v>
      </c>
      <c r="AW64">
        <v>4.5974467574433016</v>
      </c>
      <c r="AX64">
        <v>5.8746974728063304</v>
      </c>
      <c r="AY64" s="5">
        <v>5.3711789325199888</v>
      </c>
    </row>
    <row r="65" spans="1:51" ht="15.75" thickBot="1" x14ac:dyDescent="0.3">
      <c r="A65">
        <v>93</v>
      </c>
      <c r="B65" s="6">
        <v>5.8990631479018552</v>
      </c>
      <c r="C65">
        <v>15.930999844095046</v>
      </c>
      <c r="D65">
        <v>10.659000390581031</v>
      </c>
      <c r="E65">
        <v>10.68490399170665</v>
      </c>
      <c r="F65">
        <v>11.143308627523679</v>
      </c>
      <c r="G65">
        <v>10.308531406360311</v>
      </c>
      <c r="H65">
        <v>10.404346540638642</v>
      </c>
      <c r="I65">
        <v>13.737739482775266</v>
      </c>
      <c r="J65">
        <v>11.077869877530693</v>
      </c>
      <c r="K65" s="4">
        <v>11.853723566531698</v>
      </c>
      <c r="L65" s="15">
        <v>22.397705285054442</v>
      </c>
      <c r="M65">
        <v>22.115676501726355</v>
      </c>
      <c r="N65">
        <v>24.23430439727241</v>
      </c>
      <c r="O65">
        <v>33.845510503236525</v>
      </c>
      <c r="P65">
        <v>29.379991396572709</v>
      </c>
      <c r="Q65">
        <v>25.030801144658643</v>
      </c>
      <c r="R65">
        <v>21.201837845323098</v>
      </c>
      <c r="S65">
        <v>26.013881987381595</v>
      </c>
      <c r="T65">
        <v>66.53518715980104</v>
      </c>
      <c r="U65" s="24">
        <v>20.029965096678819</v>
      </c>
      <c r="V65" s="7">
        <v>14.606592411934946</v>
      </c>
      <c r="W65">
        <v>25.498155890717499</v>
      </c>
      <c r="X65">
        <v>26.423281655723173</v>
      </c>
      <c r="Y65">
        <v>31.779310101675105</v>
      </c>
      <c r="Z65">
        <v>33.216773381569197</v>
      </c>
      <c r="AA65">
        <v>38.247966424014876</v>
      </c>
      <c r="AB65">
        <v>41.224071955717193</v>
      </c>
      <c r="AC65">
        <v>30.999982925140429</v>
      </c>
      <c r="AD65">
        <v>47.164900308279179</v>
      </c>
      <c r="AE65" s="4">
        <v>38.664700743470391</v>
      </c>
      <c r="AF65" s="15">
        <v>14.108889986901037</v>
      </c>
      <c r="AG65">
        <v>27.147828390235624</v>
      </c>
      <c r="AH65">
        <v>36.270126672278586</v>
      </c>
      <c r="AI65">
        <v>40.85403876991785</v>
      </c>
      <c r="AJ65">
        <v>55.18091881249029</v>
      </c>
      <c r="AK65">
        <v>39.524568129841342</v>
      </c>
      <c r="AL65">
        <v>57.446925985692438</v>
      </c>
      <c r="AM65">
        <v>59.736766794522481</v>
      </c>
      <c r="AN65">
        <v>85.857726094022667</v>
      </c>
      <c r="AO65" s="24">
        <v>45.888340934812263</v>
      </c>
      <c r="AP65" s="7">
        <v>22.731188426513896</v>
      </c>
      <c r="AQ65">
        <v>22.454206825772051</v>
      </c>
      <c r="AR65">
        <v>33.177221931810486</v>
      </c>
      <c r="AS65">
        <v>21.759154657102517</v>
      </c>
      <c r="AT65">
        <v>23.116727579420576</v>
      </c>
      <c r="AU65">
        <v>26.137250471289928</v>
      </c>
      <c r="AV65">
        <v>23.828134869426098</v>
      </c>
      <c r="AW65">
        <v>23.779197521583402</v>
      </c>
      <c r="AX65">
        <v>30.130716186777146</v>
      </c>
      <c r="AY65" s="5">
        <v>27.440740154564615</v>
      </c>
    </row>
    <row r="66" spans="1:51" ht="15.75" thickBot="1" x14ac:dyDescent="0.3">
      <c r="A66">
        <v>94</v>
      </c>
      <c r="B66" s="6">
        <v>0.17539890183960929</v>
      </c>
      <c r="C66">
        <v>0.65861208716477293</v>
      </c>
      <c r="D66">
        <v>0.36938031564816753</v>
      </c>
      <c r="E66">
        <v>0.4370503609888427</v>
      </c>
      <c r="F66">
        <v>0.60074827273194109</v>
      </c>
      <c r="G66">
        <v>0.65102108024067762</v>
      </c>
      <c r="H66">
        <v>0.6237248411763503</v>
      </c>
      <c r="I66">
        <v>1.1616818885376219</v>
      </c>
      <c r="J66">
        <v>0.74004145647752129</v>
      </c>
      <c r="K66" s="4">
        <v>0.64083163407492461</v>
      </c>
      <c r="L66" s="15">
        <v>2.0999644072508108</v>
      </c>
      <c r="M66">
        <v>2.1765163784003221</v>
      </c>
      <c r="N66">
        <v>2.4017745342438772</v>
      </c>
      <c r="O66">
        <v>3.535196130722182</v>
      </c>
      <c r="P66">
        <v>2.9998100624660045</v>
      </c>
      <c r="Q66">
        <v>2.4010619439632142</v>
      </c>
      <c r="R66">
        <v>1.9470718689025721</v>
      </c>
      <c r="S66">
        <v>2.2443676426911252</v>
      </c>
      <c r="T66">
        <v>5.8919211214428646</v>
      </c>
      <c r="U66" s="24">
        <v>1.8292631763476848</v>
      </c>
      <c r="V66" s="7">
        <v>1.1334240428939679</v>
      </c>
      <c r="W66">
        <v>2.0777259344057399</v>
      </c>
      <c r="X66">
        <v>2.1256477415916417</v>
      </c>
      <c r="Y66">
        <v>2.5951623434544904</v>
      </c>
      <c r="Z66">
        <v>2.746375097349024</v>
      </c>
      <c r="AA66">
        <v>2.4886688615769681</v>
      </c>
      <c r="AB66">
        <v>3.0573334771254337</v>
      </c>
      <c r="AC66">
        <v>2.4516341258397474</v>
      </c>
      <c r="AD66">
        <v>3.3771736207065883</v>
      </c>
      <c r="AE66" s="4">
        <v>3.2718922101828469</v>
      </c>
      <c r="AF66" s="15">
        <v>1.583730615295333</v>
      </c>
      <c r="AG66">
        <v>2.8407984613178781</v>
      </c>
      <c r="AH66">
        <v>3.2787175373406585</v>
      </c>
      <c r="AI66">
        <v>3.7873274767823548</v>
      </c>
      <c r="AJ66">
        <v>4.9821878494585183</v>
      </c>
      <c r="AK66">
        <v>3.5591588500646245</v>
      </c>
      <c r="AL66">
        <v>5.0686130119530679</v>
      </c>
      <c r="AM66">
        <v>5.3795117699794925</v>
      </c>
      <c r="AN66">
        <v>7.3530802642156194</v>
      </c>
      <c r="AO66" s="24">
        <v>3.9695786888117861</v>
      </c>
      <c r="AP66" s="7">
        <v>2.6678651273630072</v>
      </c>
      <c r="AQ66">
        <v>2.2624789984794234</v>
      </c>
      <c r="AR66">
        <v>3.0788677184026008</v>
      </c>
      <c r="AS66">
        <v>2.5975170454371406</v>
      </c>
      <c r="AT66">
        <v>2.0823516844472234</v>
      </c>
      <c r="AU66">
        <v>3.048630041555314</v>
      </c>
      <c r="AV66">
        <v>2.8000415281080935</v>
      </c>
      <c r="AW66">
        <v>2.9471859869820221</v>
      </c>
      <c r="AX66">
        <v>3.5640829963448128</v>
      </c>
      <c r="AY66" s="5">
        <v>3.518705206922252</v>
      </c>
    </row>
    <row r="67" spans="1:51" ht="15.75" thickBot="1" x14ac:dyDescent="0.3">
      <c r="A67">
        <v>95</v>
      </c>
      <c r="B67" s="6">
        <v>6.6600656486989926</v>
      </c>
      <c r="C67">
        <v>10.846027219366247</v>
      </c>
      <c r="D67">
        <v>7.5343671370391574</v>
      </c>
      <c r="E67">
        <v>7.2925593420515495</v>
      </c>
      <c r="F67">
        <v>7.9360264962157565</v>
      </c>
      <c r="G67">
        <v>6.8554292650932691</v>
      </c>
      <c r="H67">
        <v>7.3071240365385339</v>
      </c>
      <c r="I67">
        <v>9.0405351529986095</v>
      </c>
      <c r="J67">
        <v>8.0926309597881474</v>
      </c>
      <c r="K67" s="4">
        <v>7.7107257816528607</v>
      </c>
      <c r="L67" s="15">
        <v>10.49117728363688</v>
      </c>
      <c r="M67">
        <v>10.803084051866456</v>
      </c>
      <c r="N67">
        <v>10.326737995567505</v>
      </c>
      <c r="O67">
        <v>12.882959880939511</v>
      </c>
      <c r="P67">
        <v>11.606248967853755</v>
      </c>
      <c r="Q67">
        <v>8.8429040435967448</v>
      </c>
      <c r="R67">
        <v>7.591882247250747</v>
      </c>
      <c r="S67">
        <v>9.4710751451546926</v>
      </c>
      <c r="T67">
        <v>24.194905409295956</v>
      </c>
      <c r="U67" s="24">
        <v>8.1265976075583239</v>
      </c>
      <c r="V67" s="7">
        <v>6.7913746900524066</v>
      </c>
      <c r="W67">
        <v>10.462894133739285</v>
      </c>
      <c r="X67">
        <v>10.759969482540843</v>
      </c>
      <c r="Y67">
        <v>11.503515255533122</v>
      </c>
      <c r="Z67">
        <v>12.904503897239801</v>
      </c>
      <c r="AA67">
        <v>14.534824591145265</v>
      </c>
      <c r="AB67">
        <v>15.935001437903875</v>
      </c>
      <c r="AC67">
        <v>11.24675911505749</v>
      </c>
      <c r="AD67">
        <v>16.506931521331197</v>
      </c>
      <c r="AE67" s="4">
        <v>15.466592122438753</v>
      </c>
      <c r="AF67" s="15">
        <v>4.532976448768836</v>
      </c>
      <c r="AG67">
        <v>6.5097055894538167</v>
      </c>
      <c r="AH67">
        <v>6.6693240871942194</v>
      </c>
      <c r="AI67">
        <v>7.3204253431056605</v>
      </c>
      <c r="AJ67">
        <v>8.7494793282756618</v>
      </c>
      <c r="AK67">
        <v>7.0039411749505751</v>
      </c>
      <c r="AL67">
        <v>9.4456259808501528</v>
      </c>
      <c r="AM67">
        <v>11.203537427421654</v>
      </c>
      <c r="AN67">
        <v>14.65296042328394</v>
      </c>
      <c r="AO67" s="24">
        <v>6.7634479293512326</v>
      </c>
      <c r="AP67" s="7">
        <v>6.1551733352178664</v>
      </c>
      <c r="AQ67">
        <v>5.4659383905276711</v>
      </c>
      <c r="AR67">
        <v>6.3129385113947807</v>
      </c>
      <c r="AS67">
        <v>5.4919455561962742</v>
      </c>
      <c r="AT67">
        <v>4.3780819005831813</v>
      </c>
      <c r="AU67">
        <v>7.6124814993211896</v>
      </c>
      <c r="AV67">
        <v>6.512859264752934</v>
      </c>
      <c r="AW67">
        <v>7.3151254581239993</v>
      </c>
      <c r="AX67">
        <v>8.600133706873125</v>
      </c>
      <c r="AY67" s="5">
        <v>8.748115977988201</v>
      </c>
    </row>
    <row r="68" spans="1:51" ht="15.75" thickBot="1" x14ac:dyDescent="0.3">
      <c r="A68">
        <v>96</v>
      </c>
      <c r="B68" s="6">
        <v>0.8479749903141105</v>
      </c>
      <c r="C68">
        <v>1.3002791721547027</v>
      </c>
      <c r="D68">
        <v>0.86292162282573848</v>
      </c>
      <c r="E68">
        <v>0.88089222434992842</v>
      </c>
      <c r="F68">
        <v>1.0090502906551402</v>
      </c>
      <c r="G68">
        <v>0.94274672111411217</v>
      </c>
      <c r="H68">
        <v>1.0102549963218712</v>
      </c>
      <c r="I68">
        <v>1.2054700612307867</v>
      </c>
      <c r="J68">
        <v>1.0720219503010013</v>
      </c>
      <c r="K68" s="4">
        <v>0.91523472130358718</v>
      </c>
      <c r="L68" s="15">
        <v>2.7744495793884596</v>
      </c>
      <c r="M68">
        <v>2.6937177512556509</v>
      </c>
      <c r="N68">
        <v>2.5929423661363549</v>
      </c>
      <c r="O68">
        <v>3.7806355898220021</v>
      </c>
      <c r="P68">
        <v>3.3967731580511047</v>
      </c>
      <c r="Q68">
        <v>2.6089421234046406</v>
      </c>
      <c r="R68">
        <v>2.1797896955393328</v>
      </c>
      <c r="S68">
        <v>2.474118618656298</v>
      </c>
      <c r="T68">
        <v>6.20798814535432</v>
      </c>
      <c r="U68" s="24">
        <v>2.0300271938598642</v>
      </c>
      <c r="V68" s="7">
        <v>1.2587164228709851</v>
      </c>
      <c r="W68">
        <v>1.8330469675606336</v>
      </c>
      <c r="X68">
        <v>1.6095532545956368</v>
      </c>
      <c r="Y68">
        <v>1.9477218434030954</v>
      </c>
      <c r="Z68">
        <v>2.1153213225518352</v>
      </c>
      <c r="AA68">
        <v>1.825433531123714</v>
      </c>
      <c r="AB68">
        <v>2.0244360967200321</v>
      </c>
      <c r="AC68">
        <v>1.8112608263894376</v>
      </c>
      <c r="AD68">
        <v>2.2572945826172064</v>
      </c>
      <c r="AE68" s="4">
        <v>2.3147991130957215</v>
      </c>
      <c r="AF68" s="15">
        <v>3.0749793046011944</v>
      </c>
      <c r="AG68">
        <v>3.7703169255716102</v>
      </c>
      <c r="AH68">
        <v>3.51299447503194</v>
      </c>
      <c r="AI68">
        <v>4.3558661342785712</v>
      </c>
      <c r="AJ68">
        <v>5.1871138460724593</v>
      </c>
      <c r="AK68">
        <v>3.1064080789582245</v>
      </c>
      <c r="AL68">
        <v>4.4047218082613249</v>
      </c>
      <c r="AM68">
        <v>4.8381383673755263</v>
      </c>
      <c r="AN68">
        <v>5.7085912811039856</v>
      </c>
      <c r="AO68" s="24">
        <v>2.8643969258571165</v>
      </c>
      <c r="AP68" s="7">
        <v>3.2574238926070098</v>
      </c>
      <c r="AQ68">
        <v>2.7658876634096776</v>
      </c>
      <c r="AR68">
        <v>4.070483081080206</v>
      </c>
      <c r="AS68">
        <v>3.5086407690760799</v>
      </c>
      <c r="AT68">
        <v>2.5613161969506097</v>
      </c>
      <c r="AU68">
        <v>3.9943912667710522</v>
      </c>
      <c r="AV68">
        <v>4.1367234407294307</v>
      </c>
      <c r="AW68">
        <v>3.9672083015746384</v>
      </c>
      <c r="AX68">
        <v>4.7022649257525835</v>
      </c>
      <c r="AY68" s="5">
        <v>4.2966439762263198</v>
      </c>
    </row>
    <row r="69" spans="1:51" ht="15.75" thickBot="1" x14ac:dyDescent="0.3">
      <c r="A69">
        <v>97</v>
      </c>
      <c r="B69" s="6">
        <v>6.0592130925691672</v>
      </c>
      <c r="C69">
        <v>9.407484403082643</v>
      </c>
      <c r="D69">
        <v>6.7452482114048795</v>
      </c>
      <c r="E69">
        <v>6.5466756478396144</v>
      </c>
      <c r="F69">
        <v>6.5774389225222611</v>
      </c>
      <c r="G69">
        <v>6.0963851940397875</v>
      </c>
      <c r="H69">
        <v>6.0560205276298094</v>
      </c>
      <c r="I69">
        <v>7.2786202522193646</v>
      </c>
      <c r="J69">
        <v>6.4166417659963306</v>
      </c>
      <c r="K69" s="4">
        <v>6.2392353790347492</v>
      </c>
      <c r="L69" s="15">
        <v>12.608976154727927</v>
      </c>
      <c r="M69">
        <v>11.443845585523915</v>
      </c>
      <c r="N69">
        <v>11.122603233308119</v>
      </c>
      <c r="O69">
        <v>16.798691785099834</v>
      </c>
      <c r="P69">
        <v>15.131586497381804</v>
      </c>
      <c r="Q69">
        <v>12.321143719980864</v>
      </c>
      <c r="R69">
        <v>10.185660572902503</v>
      </c>
      <c r="S69">
        <v>12.391976155359874</v>
      </c>
      <c r="T69">
        <v>28.427450592437079</v>
      </c>
      <c r="U69" s="24">
        <v>10.432736823842713</v>
      </c>
      <c r="V69" s="7">
        <v>5.7240387850829322</v>
      </c>
      <c r="W69">
        <v>7.260039994641116</v>
      </c>
      <c r="X69">
        <v>8.1196857248996146</v>
      </c>
      <c r="Y69">
        <v>9.1225697734091877</v>
      </c>
      <c r="Z69">
        <v>9.7520728157875105</v>
      </c>
      <c r="AA69">
        <v>10.860228234155979</v>
      </c>
      <c r="AB69">
        <v>10.746264958153928</v>
      </c>
      <c r="AC69">
        <v>8.7228106447109397</v>
      </c>
      <c r="AD69">
        <v>12.219929691540901</v>
      </c>
      <c r="AE69" s="4">
        <v>10.471331577326421</v>
      </c>
      <c r="AF69" s="15">
        <v>9.6622163530242933</v>
      </c>
      <c r="AG69">
        <v>11.03283840267663</v>
      </c>
      <c r="AH69">
        <v>10.239639498166589</v>
      </c>
      <c r="AI69">
        <v>11.805740234416257</v>
      </c>
      <c r="AJ69">
        <v>13.841747316321767</v>
      </c>
      <c r="AK69">
        <v>9.2677534212515784</v>
      </c>
      <c r="AL69">
        <v>11.913870201241606</v>
      </c>
      <c r="AM69">
        <v>13.974450237650371</v>
      </c>
      <c r="AN69">
        <v>16.761449084828982</v>
      </c>
      <c r="AO69" s="24">
        <v>7.9066159517918901</v>
      </c>
      <c r="AP69" s="7">
        <v>9.3225647964046079</v>
      </c>
      <c r="AQ69">
        <v>8.9530971169484417</v>
      </c>
      <c r="AR69">
        <v>12.176124204095808</v>
      </c>
      <c r="AS69">
        <v>9.4278720484450833</v>
      </c>
      <c r="AT69">
        <v>8.3381697912302002</v>
      </c>
      <c r="AU69">
        <v>12.167701106532235</v>
      </c>
      <c r="AV69">
        <v>11.838794872966201</v>
      </c>
      <c r="AW69">
        <v>11.422017585535707</v>
      </c>
      <c r="AX69">
        <v>13.429581568411917</v>
      </c>
      <c r="AY69" s="5">
        <v>12.11281180106214</v>
      </c>
    </row>
    <row r="70" spans="1:51" ht="15.75" thickBot="1" x14ac:dyDescent="0.3">
      <c r="A70">
        <v>98</v>
      </c>
      <c r="B70" s="6">
        <v>0.31115779052261555</v>
      </c>
      <c r="C70">
        <v>0.48538105283249167</v>
      </c>
      <c r="D70">
        <v>0.34101607828874653</v>
      </c>
      <c r="E70">
        <v>0.37268576481001808</v>
      </c>
      <c r="F70">
        <v>0.35369961586475102</v>
      </c>
      <c r="G70">
        <v>0.33284547710152179</v>
      </c>
      <c r="H70">
        <v>0.33583348570523058</v>
      </c>
      <c r="I70">
        <v>0.42205203676231928</v>
      </c>
      <c r="J70">
        <v>0.34391832370562353</v>
      </c>
      <c r="K70" s="4">
        <v>0.33460652612972103</v>
      </c>
      <c r="L70" s="15">
        <v>0.64769497161611778</v>
      </c>
      <c r="M70">
        <v>0.62743698262257619</v>
      </c>
      <c r="N70">
        <v>0.60179885152455015</v>
      </c>
      <c r="O70">
        <v>1.0288989212362003</v>
      </c>
      <c r="P70">
        <v>0.88266854055617294</v>
      </c>
      <c r="Q70">
        <v>0.68211336381955379</v>
      </c>
      <c r="R70">
        <v>0.59015201524326122</v>
      </c>
      <c r="S70">
        <v>0.66217582888805138</v>
      </c>
      <c r="T70">
        <v>1.6960697821885158</v>
      </c>
      <c r="U70" s="24">
        <v>0.59708629806020375</v>
      </c>
      <c r="V70" s="7">
        <v>0.29744651279542844</v>
      </c>
      <c r="W70">
        <v>0.44205843117717258</v>
      </c>
      <c r="X70">
        <v>0.49355695792105675</v>
      </c>
      <c r="Y70">
        <v>0.56256071751206882</v>
      </c>
      <c r="Z70">
        <v>0.58694907681098285</v>
      </c>
      <c r="AA70">
        <v>0.6035253093150682</v>
      </c>
      <c r="AB70">
        <v>0.53739424494037291</v>
      </c>
      <c r="AC70">
        <v>0.4916911052378532</v>
      </c>
      <c r="AD70">
        <v>0.73005792644988754</v>
      </c>
      <c r="AE70" s="4">
        <v>0.65040751828027332</v>
      </c>
      <c r="AF70" s="15">
        <v>0.63116345929894047</v>
      </c>
      <c r="AG70">
        <v>0.78737191447042487</v>
      </c>
      <c r="AH70">
        <v>0.75661280279677257</v>
      </c>
      <c r="AI70">
        <v>0.87144741451014629</v>
      </c>
      <c r="AJ70">
        <v>1.042608975406921</v>
      </c>
      <c r="AK70">
        <v>0.69798860745867908</v>
      </c>
      <c r="AL70">
        <v>0.94628253650418837</v>
      </c>
      <c r="AM70">
        <v>1.0245026236996826</v>
      </c>
      <c r="AN70">
        <v>1.1769829842178112</v>
      </c>
      <c r="AO70" s="24">
        <v>0.60594147766523709</v>
      </c>
      <c r="AP70" s="7">
        <v>0.67152216968623979</v>
      </c>
      <c r="AQ70">
        <v>0.59002710092164434</v>
      </c>
      <c r="AR70">
        <v>0.83857385363425108</v>
      </c>
      <c r="AS70">
        <v>0.66289808441138609</v>
      </c>
      <c r="AT70">
        <v>0.54312892284528436</v>
      </c>
      <c r="AU70">
        <v>0.82881692656995176</v>
      </c>
      <c r="AV70">
        <v>0.82506000652696365</v>
      </c>
      <c r="AW70">
        <v>0.81810279622115756</v>
      </c>
      <c r="AX70">
        <v>0.88151629111723417</v>
      </c>
      <c r="AY70" s="5">
        <v>0.82532063471967454</v>
      </c>
    </row>
    <row r="71" spans="1:51" ht="15.75" thickBot="1" x14ac:dyDescent="0.3">
      <c r="A71">
        <v>99</v>
      </c>
      <c r="B71" s="6">
        <v>0</v>
      </c>
      <c r="C71">
        <v>4.2304170951963562E-4</v>
      </c>
      <c r="D71">
        <v>0</v>
      </c>
      <c r="E71">
        <v>6.7209521593254769E-3</v>
      </c>
      <c r="F71">
        <v>0</v>
      </c>
      <c r="G71">
        <v>0</v>
      </c>
      <c r="H71">
        <v>0</v>
      </c>
      <c r="I71">
        <v>4.8115038178829644E-2</v>
      </c>
      <c r="J71">
        <v>1.53746012808156E-2</v>
      </c>
      <c r="K71" s="4">
        <v>0</v>
      </c>
      <c r="L71" s="15">
        <v>0</v>
      </c>
      <c r="M71">
        <v>0</v>
      </c>
      <c r="N71">
        <v>0</v>
      </c>
      <c r="O71">
        <v>6.5999963219705887E-2</v>
      </c>
      <c r="P71">
        <v>4.4822888647420504E-2</v>
      </c>
      <c r="Q71">
        <v>6.180565684145628E-2</v>
      </c>
      <c r="R71">
        <v>3.9423648866453E-3</v>
      </c>
      <c r="S71">
        <v>2.4828842063328312E-2</v>
      </c>
      <c r="T71">
        <v>0.14147765145693786</v>
      </c>
      <c r="U71" s="24">
        <v>1.0342438098192202E-2</v>
      </c>
      <c r="V71" s="7">
        <v>5.7444692622495366E-2</v>
      </c>
      <c r="W71">
        <v>0.20064984995533511</v>
      </c>
      <c r="X71">
        <v>0.25996435750203173</v>
      </c>
      <c r="Y71">
        <v>0.30467693383063288</v>
      </c>
      <c r="Z71">
        <v>0.2461808780957033</v>
      </c>
      <c r="AA71">
        <v>0.26014812951219535</v>
      </c>
      <c r="AB71">
        <v>0.2710136132180212</v>
      </c>
      <c r="AC71">
        <v>0.20954254866263314</v>
      </c>
      <c r="AD71">
        <v>0.44283013473427768</v>
      </c>
      <c r="AE71" s="4">
        <v>0.28165599334523389</v>
      </c>
      <c r="AF71" s="15">
        <v>0.27109433194116561</v>
      </c>
      <c r="AG71">
        <v>0.45806839006000616</v>
      </c>
      <c r="AH71">
        <v>0.4974252629993266</v>
      </c>
      <c r="AI71">
        <v>0.56628189666032713</v>
      </c>
      <c r="AJ71">
        <v>0.66092335626870002</v>
      </c>
      <c r="AK71">
        <v>0.5296167062575986</v>
      </c>
      <c r="AL71">
        <v>0.62560490460281248</v>
      </c>
      <c r="AM71">
        <v>0.66987726392651714</v>
      </c>
      <c r="AN71">
        <v>0.86138002451743756</v>
      </c>
      <c r="AO71" s="24">
        <v>0.4742756888039813</v>
      </c>
      <c r="AP71" s="7">
        <v>0.4116908943444425</v>
      </c>
      <c r="AQ71">
        <v>0.31276797239536663</v>
      </c>
      <c r="AR71">
        <v>0.44392254462165792</v>
      </c>
      <c r="AS71">
        <v>0.36232341983301469</v>
      </c>
      <c r="AT71">
        <v>0.28943758514548762</v>
      </c>
      <c r="AU71">
        <v>0.42830940825535702</v>
      </c>
      <c r="AV71">
        <v>0.38419932753993125</v>
      </c>
      <c r="AW71">
        <v>0.4267380081575427</v>
      </c>
      <c r="AX71">
        <v>0.46412512149103113</v>
      </c>
      <c r="AY71" s="5">
        <v>0.46669605723942165</v>
      </c>
    </row>
    <row r="72" spans="1:51" ht="15.75" thickBot="1" x14ac:dyDescent="0.3">
      <c r="A72">
        <v>100</v>
      </c>
      <c r="B72" s="6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2.5993708580731446E-2</v>
      </c>
      <c r="J72">
        <v>0</v>
      </c>
      <c r="K72" s="4">
        <v>0</v>
      </c>
      <c r="L72" s="15">
        <v>0</v>
      </c>
      <c r="M72">
        <v>0</v>
      </c>
      <c r="N72">
        <v>2.630213720375104E-2</v>
      </c>
      <c r="O72">
        <v>0.1202304996755775</v>
      </c>
      <c r="P72">
        <v>7.9575429299176326E-2</v>
      </c>
      <c r="Q72">
        <v>7.2671178096311115E-2</v>
      </c>
      <c r="R72">
        <v>2.9016996452993323E-2</v>
      </c>
      <c r="S72">
        <v>3.2413983382059065E-2</v>
      </c>
      <c r="T72">
        <v>7.4337964733390632E-2</v>
      </c>
      <c r="U72" s="24">
        <v>3.1880031384284337E-2</v>
      </c>
      <c r="V72" s="7">
        <v>9.3476245063866981E-2</v>
      </c>
      <c r="W72">
        <v>0.22223273130749949</v>
      </c>
      <c r="X72">
        <v>0.19255053407602937</v>
      </c>
      <c r="Y72">
        <v>0.29302448549620808</v>
      </c>
      <c r="Z72">
        <v>0.25107012284441743</v>
      </c>
      <c r="AA72">
        <v>0.11461747976421936</v>
      </c>
      <c r="AB72">
        <v>0.16957991014760082</v>
      </c>
      <c r="AC72">
        <v>0.13780303920239131</v>
      </c>
      <c r="AD72">
        <v>0.14871269403325046</v>
      </c>
      <c r="AE72" s="4">
        <v>0.16837464740663682</v>
      </c>
      <c r="AF72" s="15">
        <v>0.38989444947989643</v>
      </c>
      <c r="AG72">
        <v>0.46769357649315235</v>
      </c>
      <c r="AH72">
        <v>0.6521781704247932</v>
      </c>
      <c r="AI72">
        <v>0.6488743623948473</v>
      </c>
      <c r="AJ72">
        <v>0.79334040600109657</v>
      </c>
      <c r="AK72">
        <v>0.564553846061842</v>
      </c>
      <c r="AL72">
        <v>0.68905282677707735</v>
      </c>
      <c r="AM72">
        <v>0.65911778541143684</v>
      </c>
      <c r="AN72">
        <v>0.81127234044988794</v>
      </c>
      <c r="AO72" s="24">
        <v>0.38194648648324164</v>
      </c>
      <c r="AP72" s="7">
        <v>0.45049607916673284</v>
      </c>
      <c r="AQ72">
        <v>0.14224183643336297</v>
      </c>
      <c r="AR72">
        <v>0.16591217982556028</v>
      </c>
      <c r="AS72">
        <v>0.29077215881914853</v>
      </c>
      <c r="AT72">
        <v>9.8587562867919545E-2</v>
      </c>
      <c r="AU72">
        <v>0.26572970097238852</v>
      </c>
      <c r="AV72">
        <v>0.34876303550349824</v>
      </c>
      <c r="AW72">
        <v>0.33334307993097512</v>
      </c>
      <c r="AX72">
        <v>0.42942197733169707</v>
      </c>
      <c r="AY72" s="5">
        <v>0.39584298029961057</v>
      </c>
    </row>
    <row r="73" spans="1:51" ht="15.75" thickBot="1" x14ac:dyDescent="0.3">
      <c r="A73">
        <v>101</v>
      </c>
      <c r="B73" s="6">
        <v>0</v>
      </c>
      <c r="C73">
        <v>1.5207874274645974E-2</v>
      </c>
      <c r="D73">
        <v>0.14181886617846784</v>
      </c>
      <c r="E73">
        <v>0.18508849858074311</v>
      </c>
      <c r="F73">
        <v>0.11631545426665796</v>
      </c>
      <c r="G73">
        <v>0.2323100629875923</v>
      </c>
      <c r="H73">
        <v>0.18271746067858419</v>
      </c>
      <c r="I73">
        <v>0.29865473477045063</v>
      </c>
      <c r="J73">
        <v>6.5412507437175799E-3</v>
      </c>
      <c r="K73" s="4">
        <v>0.20528784257648577</v>
      </c>
      <c r="L73" s="15">
        <v>4.4985745732317589E-2</v>
      </c>
      <c r="M73">
        <v>0.30717169605527583</v>
      </c>
      <c r="N73">
        <v>0.30924970580323352</v>
      </c>
      <c r="O73">
        <v>0.69554393459898867</v>
      </c>
      <c r="P73">
        <v>0.60480385717797391</v>
      </c>
      <c r="Q73">
        <v>0.46569213944881699</v>
      </c>
      <c r="R73">
        <v>0.30626580975369327</v>
      </c>
      <c r="S73">
        <v>0.30284638418422088</v>
      </c>
      <c r="T73">
        <v>0.8205539219527157</v>
      </c>
      <c r="U73" s="24">
        <v>0.35864738736561291</v>
      </c>
      <c r="V73" s="7">
        <v>0.9781420492389149</v>
      </c>
      <c r="W73">
        <v>1.3408924594029032</v>
      </c>
      <c r="X73">
        <v>1.4397634328436972</v>
      </c>
      <c r="Y73">
        <v>1.3753488300146566</v>
      </c>
      <c r="Z73">
        <v>1.5053353154717104</v>
      </c>
      <c r="AA73">
        <v>1.3767340382453666</v>
      </c>
      <c r="AB73">
        <v>1.2765371176645743</v>
      </c>
      <c r="AC73">
        <v>1.0949956892825288</v>
      </c>
      <c r="AD73">
        <v>1.7063235575120919</v>
      </c>
      <c r="AE73" s="4">
        <v>1.2717252910880728</v>
      </c>
      <c r="AF73" s="15">
        <v>1.5386486807738251</v>
      </c>
      <c r="AG73">
        <v>1.6456338164180873</v>
      </c>
      <c r="AH73">
        <v>2.1825440436474879</v>
      </c>
      <c r="AI73">
        <v>2.0814663566878844</v>
      </c>
      <c r="AJ73">
        <v>2.2581095083595013</v>
      </c>
      <c r="AK73">
        <v>1.8785227783952347</v>
      </c>
      <c r="AL73">
        <v>2.1701944228298577</v>
      </c>
      <c r="AM73">
        <v>2.1596153301781871</v>
      </c>
      <c r="AN73">
        <v>2.9307864235505185</v>
      </c>
      <c r="AO73" s="24">
        <v>1.3072440700054515</v>
      </c>
      <c r="AP73" s="7">
        <v>1.4000371657232522</v>
      </c>
      <c r="AQ73">
        <v>0.65861644676357456</v>
      </c>
      <c r="AR73">
        <v>0.54527432428098366</v>
      </c>
      <c r="AS73">
        <v>0.89181380465780613</v>
      </c>
      <c r="AT73">
        <v>0.52451422814904713</v>
      </c>
      <c r="AU73">
        <v>0.91358334680406661</v>
      </c>
      <c r="AV73">
        <v>1.1060744067617381</v>
      </c>
      <c r="AW73">
        <v>1.1756641710694211</v>
      </c>
      <c r="AX73">
        <v>1.5010748715858047</v>
      </c>
      <c r="AY73" s="5">
        <v>1.2978292323506329</v>
      </c>
    </row>
    <row r="74" spans="1:51" ht="15.75" thickBot="1" x14ac:dyDescent="0.3">
      <c r="A74">
        <v>102</v>
      </c>
      <c r="B74" s="6">
        <v>0.29413401877758644</v>
      </c>
      <c r="C74">
        <v>0.41454635965224523</v>
      </c>
      <c r="D74">
        <v>0.31463017927554049</v>
      </c>
      <c r="E74">
        <v>0.25700753275241911</v>
      </c>
      <c r="F74">
        <v>0.33265067037206486</v>
      </c>
      <c r="G74">
        <v>0.2094025340938265</v>
      </c>
      <c r="H74">
        <v>0.34055797328540049</v>
      </c>
      <c r="I74">
        <v>0.19343003534947367</v>
      </c>
      <c r="J74">
        <v>0.3498875765328866</v>
      </c>
      <c r="K74" s="4">
        <v>0.23629233061904506</v>
      </c>
      <c r="L74" s="15">
        <v>0.38470686795997194</v>
      </c>
      <c r="M74">
        <v>0.3497074191985014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s="24">
        <v>0</v>
      </c>
      <c r="V74" s="7">
        <v>0.44026093480264533</v>
      </c>
      <c r="W74">
        <v>0.52154739350616808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s="4">
        <v>0</v>
      </c>
      <c r="AF74" s="15">
        <v>1.0568774850769844</v>
      </c>
      <c r="AG74">
        <v>1.2565326920136224</v>
      </c>
      <c r="AH74">
        <v>1.3970154733003173</v>
      </c>
      <c r="AI74">
        <v>1.4470818675666191</v>
      </c>
      <c r="AJ74">
        <v>3.4325595834955779E-2</v>
      </c>
      <c r="AK74">
        <v>0.21259083215475108</v>
      </c>
      <c r="AL74">
        <v>8.8987587245526138E-3</v>
      </c>
      <c r="AM74">
        <v>0.18889522126310659</v>
      </c>
      <c r="AN74">
        <v>0</v>
      </c>
      <c r="AO74" s="24">
        <v>0</v>
      </c>
      <c r="AP74" s="7">
        <v>0.2936145246739571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s="5">
        <v>0</v>
      </c>
    </row>
    <row r="75" spans="1:51" ht="15.75" thickBot="1" x14ac:dyDescent="0.3">
      <c r="A75">
        <v>103</v>
      </c>
      <c r="B75" s="6">
        <v>1.5808575902683659</v>
      </c>
      <c r="C75">
        <v>1.5815860510873254</v>
      </c>
      <c r="D75">
        <v>1.5918982903964389</v>
      </c>
      <c r="E75">
        <v>1.4292904057380227</v>
      </c>
      <c r="F75">
        <v>1.3965099927362288</v>
      </c>
      <c r="G75">
        <v>0.41553330888154738</v>
      </c>
      <c r="H75">
        <v>1.0926586097490671</v>
      </c>
      <c r="I75">
        <v>7.617974159765184E-2</v>
      </c>
      <c r="J75">
        <v>1.312023946395688</v>
      </c>
      <c r="K75" s="4">
        <v>0.49172605607645947</v>
      </c>
      <c r="L75" s="15">
        <v>1.6261511904672208</v>
      </c>
      <c r="M75">
        <v>1.5995669386842739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s="24">
        <v>0</v>
      </c>
      <c r="V75" s="7">
        <v>2.8320390128399402</v>
      </c>
      <c r="W75">
        <v>2.7175626832954332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 s="4">
        <v>0</v>
      </c>
      <c r="AF75" s="15">
        <v>3.7674808643452113</v>
      </c>
      <c r="AG75">
        <v>4.0945406646890419</v>
      </c>
      <c r="AH75">
        <v>4.4717090382146427</v>
      </c>
      <c r="AI75">
        <v>4.1532792949709814</v>
      </c>
      <c r="AJ75">
        <v>2.8201326792780586E-2</v>
      </c>
      <c r="AK75">
        <v>0.92361544732387357</v>
      </c>
      <c r="AL75">
        <v>0</v>
      </c>
      <c r="AM75">
        <v>0.43398884492157019</v>
      </c>
      <c r="AN75">
        <v>0</v>
      </c>
      <c r="AO75" s="24">
        <v>0</v>
      </c>
      <c r="AP75" s="7">
        <v>0.79947928509367649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s="5">
        <v>0</v>
      </c>
    </row>
    <row r="76" spans="1:51" ht="15.75" thickBot="1" x14ac:dyDescent="0.3">
      <c r="A76">
        <v>104</v>
      </c>
      <c r="B76" s="6">
        <v>0.21141518553313821</v>
      </c>
      <c r="C76">
        <v>9.4334308044464785E-2</v>
      </c>
      <c r="D76">
        <v>7.7288724280396112E-2</v>
      </c>
      <c r="E76">
        <v>0.19107025558160226</v>
      </c>
      <c r="F76">
        <v>0</v>
      </c>
      <c r="G76">
        <v>0</v>
      </c>
      <c r="H76">
        <v>0</v>
      </c>
      <c r="I76">
        <v>0</v>
      </c>
      <c r="J76">
        <v>3.8323669955346161E-2</v>
      </c>
      <c r="K76" s="4">
        <v>0</v>
      </c>
      <c r="L76" s="15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s="24">
        <v>0</v>
      </c>
      <c r="V76" s="7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s="4">
        <v>0</v>
      </c>
      <c r="AF76" s="15">
        <v>2.0528822736516252</v>
      </c>
      <c r="AG76">
        <v>3.0682296289859807</v>
      </c>
      <c r="AH76">
        <v>2.3615488989213183</v>
      </c>
      <c r="AI76">
        <v>2.8637388125021719</v>
      </c>
      <c r="AJ76">
        <v>0</v>
      </c>
      <c r="AK76">
        <v>0</v>
      </c>
      <c r="AL76">
        <v>0</v>
      </c>
      <c r="AM76">
        <v>0</v>
      </c>
      <c r="AN76">
        <v>0</v>
      </c>
      <c r="AO76" s="24">
        <v>0</v>
      </c>
      <c r="AP76" s="7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s="5">
        <v>0</v>
      </c>
    </row>
    <row r="77" spans="1:51" ht="15.75" thickBot="1" x14ac:dyDescent="0.3">
      <c r="A77">
        <v>105</v>
      </c>
      <c r="B77" s="6">
        <v>2.1544890324718629</v>
      </c>
      <c r="C77">
        <v>0</v>
      </c>
      <c r="D77">
        <v>0.4449827822582077</v>
      </c>
      <c r="E77">
        <v>1.1292453047188384</v>
      </c>
      <c r="F77">
        <v>0</v>
      </c>
      <c r="G77">
        <v>0</v>
      </c>
      <c r="H77">
        <v>0</v>
      </c>
      <c r="I77">
        <v>0</v>
      </c>
      <c r="J77">
        <v>0</v>
      </c>
      <c r="K77" s="4">
        <v>0</v>
      </c>
      <c r="L77" s="15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s="24">
        <v>0</v>
      </c>
      <c r="V77" s="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 s="4">
        <v>0</v>
      </c>
      <c r="AF77" s="15">
        <v>6.4461756368301684</v>
      </c>
      <c r="AG77">
        <v>9.5076996121025772</v>
      </c>
      <c r="AH77">
        <v>7.0235585920737389</v>
      </c>
      <c r="AI77">
        <v>8.4201713661325055</v>
      </c>
      <c r="AJ77">
        <v>0</v>
      </c>
      <c r="AK77">
        <v>0</v>
      </c>
      <c r="AL77">
        <v>0</v>
      </c>
      <c r="AM77">
        <v>0</v>
      </c>
      <c r="AN77">
        <v>0</v>
      </c>
      <c r="AO77" s="24">
        <v>0</v>
      </c>
      <c r="AP77" s="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s="5">
        <v>0</v>
      </c>
    </row>
    <row r="78" spans="1:51" ht="15.75" thickBot="1" x14ac:dyDescent="0.3">
      <c r="A78">
        <v>106</v>
      </c>
      <c r="B78" s="6">
        <v>0.35776824879736036</v>
      </c>
      <c r="C78">
        <v>0.20194749930381983</v>
      </c>
      <c r="D78">
        <v>0.12123827466955706</v>
      </c>
      <c r="E78">
        <v>0.20086179890766456</v>
      </c>
      <c r="F78">
        <v>0.1169562234950295</v>
      </c>
      <c r="G78">
        <v>0</v>
      </c>
      <c r="H78">
        <v>6.6545601892809655E-2</v>
      </c>
      <c r="I78">
        <v>0</v>
      </c>
      <c r="J78">
        <v>1.9616633498410706E-2</v>
      </c>
      <c r="K78" s="4">
        <v>0</v>
      </c>
      <c r="L78" s="15">
        <v>0.72971487237057842</v>
      </c>
      <c r="M78">
        <v>0.30451232291380526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s="24">
        <v>0</v>
      </c>
      <c r="V78" s="7">
        <v>0.33803966384815232</v>
      </c>
      <c r="W78">
        <v>0.3157203121781515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s="4">
        <v>0</v>
      </c>
      <c r="AF78" s="15">
        <v>0.68287145518555348</v>
      </c>
      <c r="AG78">
        <v>1.0338577377050731</v>
      </c>
      <c r="AH78">
        <v>0.95745834091205706</v>
      </c>
      <c r="AI78">
        <v>1.2006690346835081</v>
      </c>
      <c r="AJ78">
        <v>0</v>
      </c>
      <c r="AK78">
        <v>0.17392422373564567</v>
      </c>
      <c r="AL78">
        <v>0</v>
      </c>
      <c r="AM78">
        <v>0</v>
      </c>
      <c r="AN78">
        <v>0</v>
      </c>
      <c r="AO78" s="24">
        <v>0</v>
      </c>
      <c r="AP78" s="7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s="5">
        <v>0</v>
      </c>
    </row>
    <row r="79" spans="1:51" ht="15.75" thickBot="1" x14ac:dyDescent="0.3">
      <c r="A79">
        <v>107</v>
      </c>
      <c r="B79" s="6">
        <v>6.0527565815971024E-3</v>
      </c>
      <c r="C79">
        <v>0.35162281471580398</v>
      </c>
      <c r="D79">
        <v>4.692451421203251E-2</v>
      </c>
      <c r="E79">
        <v>9.8906717845952341E-2</v>
      </c>
      <c r="F79">
        <v>0.12537957219525309</v>
      </c>
      <c r="G79">
        <v>0.17787045527449263</v>
      </c>
      <c r="H79">
        <v>0.1494032807755227</v>
      </c>
      <c r="I79">
        <v>0.32192855535798387</v>
      </c>
      <c r="J79">
        <v>0.25444577376367195</v>
      </c>
      <c r="K79" s="4">
        <v>0.15794925647608848</v>
      </c>
      <c r="L79" s="15">
        <v>0.93621694386422027</v>
      </c>
      <c r="M79">
        <v>0.80946853318776835</v>
      </c>
      <c r="N79">
        <v>0.95858081442843179</v>
      </c>
      <c r="O79">
        <v>1.3009546445191249</v>
      </c>
      <c r="P79">
        <v>1.0368778839134964</v>
      </c>
      <c r="Q79">
        <v>0.90417305106077561</v>
      </c>
      <c r="R79">
        <v>0.66301010723932985</v>
      </c>
      <c r="S79">
        <v>0.80967685529935163</v>
      </c>
      <c r="T79">
        <v>2.494885634162967</v>
      </c>
      <c r="U79" s="24">
        <v>0.57003732900442317</v>
      </c>
      <c r="V79" s="7">
        <v>0.69910092192539697</v>
      </c>
      <c r="W79">
        <v>0.69453872709141029</v>
      </c>
      <c r="X79">
        <v>0.86893413319635349</v>
      </c>
      <c r="Y79">
        <v>0.92022635811756637</v>
      </c>
      <c r="Z79">
        <v>0.8718422549448468</v>
      </c>
      <c r="AA79">
        <v>0.95569748335134497</v>
      </c>
      <c r="AB79">
        <v>0.98175969757819492</v>
      </c>
      <c r="AC79">
        <v>0.75502965958190238</v>
      </c>
      <c r="AD79">
        <v>1.2026129299063746</v>
      </c>
      <c r="AE79" s="4">
        <v>1.0667615908190407</v>
      </c>
      <c r="AF79" s="15">
        <v>0.29230918863327482</v>
      </c>
      <c r="AG79">
        <v>0.59874381924068809</v>
      </c>
      <c r="AH79">
        <v>0.98589086988401275</v>
      </c>
      <c r="AI79">
        <v>1.2101000774670725</v>
      </c>
      <c r="AJ79">
        <v>1.3378405573647321</v>
      </c>
      <c r="AK79">
        <v>1.3020733257500656</v>
      </c>
      <c r="AL79">
        <v>1.2667067709334963</v>
      </c>
      <c r="AM79">
        <v>1.6657211769003724</v>
      </c>
      <c r="AN79">
        <v>2.3092854344924709</v>
      </c>
      <c r="AO79" s="24">
        <v>1.2348226391909536</v>
      </c>
      <c r="AP79" s="7">
        <v>0.94829870400134342</v>
      </c>
      <c r="AQ79">
        <v>0.755560958470605</v>
      </c>
      <c r="AR79">
        <v>1.1241465337460048</v>
      </c>
      <c r="AS79">
        <v>0.77745962560709025</v>
      </c>
      <c r="AT79">
        <v>0.61828182690218914</v>
      </c>
      <c r="AU79">
        <v>0.78695662996936533</v>
      </c>
      <c r="AV79">
        <v>0.8084112768851075</v>
      </c>
      <c r="AW79">
        <v>0.84089444359160492</v>
      </c>
      <c r="AX79">
        <v>1.0199077749481276</v>
      </c>
      <c r="AY79" s="5">
        <v>0.90553746273520108</v>
      </c>
    </row>
    <row r="80" spans="1:51" ht="15.75" thickBot="1" x14ac:dyDescent="0.3">
      <c r="A80">
        <v>108</v>
      </c>
      <c r="B80" s="6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4.9146303630277242E-2</v>
      </c>
      <c r="J80">
        <v>1.4639514557313778E-3</v>
      </c>
      <c r="K80" s="4">
        <v>0</v>
      </c>
      <c r="L80" s="15">
        <v>1.4200975531419204</v>
      </c>
      <c r="M80">
        <v>0.96006479545779433</v>
      </c>
      <c r="N80">
        <v>0.78588018852207142</v>
      </c>
      <c r="O80">
        <v>1.0002087695998825</v>
      </c>
      <c r="P80">
        <v>0.77261965994405546</v>
      </c>
      <c r="Q80">
        <v>0.57006635020916363</v>
      </c>
      <c r="R80">
        <v>0.41879542958904037</v>
      </c>
      <c r="S80">
        <v>0.49440566933729507</v>
      </c>
      <c r="T80">
        <v>1.320813221864551</v>
      </c>
      <c r="U80" s="24">
        <v>0.33430273479600559</v>
      </c>
      <c r="V80" s="7">
        <v>0.64062881370501557</v>
      </c>
      <c r="W80">
        <v>0.36229010250772187</v>
      </c>
      <c r="X80">
        <v>0.40634332547051877</v>
      </c>
      <c r="Y80">
        <v>0.43344553203623193</v>
      </c>
      <c r="Z80">
        <v>0.48125068779772029</v>
      </c>
      <c r="AA80">
        <v>0.386913269188635</v>
      </c>
      <c r="AB80">
        <v>0.3693593335510908</v>
      </c>
      <c r="AC80">
        <v>0.30241666812869544</v>
      </c>
      <c r="AD80">
        <v>0.51375048388282063</v>
      </c>
      <c r="AE80" s="4">
        <v>0.43435101659137004</v>
      </c>
      <c r="AF80" s="15">
        <v>0.13310768877114415</v>
      </c>
      <c r="AG80">
        <v>0.30347100771931751</v>
      </c>
      <c r="AH80">
        <v>0.43202475492058007</v>
      </c>
      <c r="AI80">
        <v>0.42751212020939811</v>
      </c>
      <c r="AJ80">
        <v>0.63658293164748725</v>
      </c>
      <c r="AK80">
        <v>0.42627962155504884</v>
      </c>
      <c r="AL80">
        <v>0.55564081006008048</v>
      </c>
      <c r="AM80">
        <v>0.57581626256186624</v>
      </c>
      <c r="AN80">
        <v>0.69665842380943199</v>
      </c>
      <c r="AO80" s="24">
        <v>0.4694365526122633</v>
      </c>
      <c r="AP80" s="7">
        <v>0.35170961367786208</v>
      </c>
      <c r="AQ80">
        <v>0.25392439839841269</v>
      </c>
      <c r="AR80">
        <v>0.40718089659317286</v>
      </c>
      <c r="AS80">
        <v>0.31160127433304297</v>
      </c>
      <c r="AT80">
        <v>0.26815863553819819</v>
      </c>
      <c r="AU80">
        <v>0.29723731180334184</v>
      </c>
      <c r="AV80">
        <v>0.29906040320599175</v>
      </c>
      <c r="AW80">
        <v>0.29540765327053897</v>
      </c>
      <c r="AX80">
        <v>0.36458774335615829</v>
      </c>
      <c r="AY80" s="5">
        <v>0.33916931442374526</v>
      </c>
    </row>
    <row r="81" spans="1:51" ht="15.75" thickBot="1" x14ac:dyDescent="0.3">
      <c r="A81">
        <v>109</v>
      </c>
      <c r="B81" s="6">
        <v>4.9020831919937391E-2</v>
      </c>
      <c r="C81">
        <v>0.37926070422574354</v>
      </c>
      <c r="D81">
        <v>0.11053442088271112</v>
      </c>
      <c r="E81">
        <v>0.22538383128899747</v>
      </c>
      <c r="F81">
        <v>0.21489304738292958</v>
      </c>
      <c r="G81">
        <v>0.29522599296839219</v>
      </c>
      <c r="H81">
        <v>0.20163344398107128</v>
      </c>
      <c r="I81">
        <v>0.47772524046049863</v>
      </c>
      <c r="J81">
        <v>0.34830222447543074</v>
      </c>
      <c r="K81" s="4">
        <v>0.14726194488137173</v>
      </c>
      <c r="L81" s="15">
        <v>2.0838306928462882</v>
      </c>
      <c r="M81">
        <v>1.4746803027833832</v>
      </c>
      <c r="N81">
        <v>1.4377731711157851</v>
      </c>
      <c r="O81">
        <v>1.9576332981438176</v>
      </c>
      <c r="P81">
        <v>1.4626624035967664</v>
      </c>
      <c r="Q81">
        <v>1.1478447591535623</v>
      </c>
      <c r="R81">
        <v>0.80442496314025569</v>
      </c>
      <c r="S81">
        <v>0.97060016141258942</v>
      </c>
      <c r="T81">
        <v>2.2783951831343829</v>
      </c>
      <c r="U81" s="24">
        <v>0.65602221543088624</v>
      </c>
      <c r="V81" s="7">
        <v>0.99151902692015625</v>
      </c>
      <c r="W81">
        <v>0.88931242080791695</v>
      </c>
      <c r="X81">
        <v>1.0779749920838395</v>
      </c>
      <c r="Y81">
        <v>1.1459489969590817</v>
      </c>
      <c r="Z81">
        <v>1.2262919758168622</v>
      </c>
      <c r="AA81">
        <v>1.2155366403546015</v>
      </c>
      <c r="AB81">
        <v>1.2288240626249514</v>
      </c>
      <c r="AC81">
        <v>0.92639466252379321</v>
      </c>
      <c r="AD81">
        <v>1.6113035098521697</v>
      </c>
      <c r="AE81" s="4">
        <v>1.1661440550363029</v>
      </c>
      <c r="AF81" s="15">
        <v>0.54962433756999396</v>
      </c>
      <c r="AG81">
        <v>1.0416415669658265</v>
      </c>
      <c r="AH81">
        <v>1.3993032153106413</v>
      </c>
      <c r="AI81">
        <v>1.4294063032908289</v>
      </c>
      <c r="AJ81">
        <v>2.016762819547643</v>
      </c>
      <c r="AK81">
        <v>1.5043977944063929</v>
      </c>
      <c r="AL81">
        <v>1.9141609566939235</v>
      </c>
      <c r="AM81">
        <v>1.8912110267246529</v>
      </c>
      <c r="AN81">
        <v>2.5212573661193081</v>
      </c>
      <c r="AO81" s="24">
        <v>1.5097650989679838</v>
      </c>
      <c r="AP81" s="7">
        <v>1.111716480241101</v>
      </c>
      <c r="AQ81">
        <v>0.94898322175298655</v>
      </c>
      <c r="AR81">
        <v>1.3812133536258338</v>
      </c>
      <c r="AS81">
        <v>0.99028788432940218</v>
      </c>
      <c r="AT81">
        <v>1.0059199201788773</v>
      </c>
      <c r="AU81">
        <v>1.0500705956591321</v>
      </c>
      <c r="AV81">
        <v>1.086174095009951</v>
      </c>
      <c r="AW81">
        <v>1.0381023509855178</v>
      </c>
      <c r="AX81">
        <v>1.166520355977926</v>
      </c>
      <c r="AY81" s="5">
        <v>1.1153863960177399</v>
      </c>
    </row>
    <row r="82" spans="1:51" ht="15.75" thickBot="1" x14ac:dyDescent="0.3">
      <c r="A82">
        <v>110</v>
      </c>
      <c r="B82" s="6">
        <v>1.0365632604095829</v>
      </c>
      <c r="C82">
        <v>1.4097258149624408</v>
      </c>
      <c r="D82">
        <v>0.91868531234291895</v>
      </c>
      <c r="E82">
        <v>1.1262341013643591</v>
      </c>
      <c r="F82">
        <v>1.3210173019489697</v>
      </c>
      <c r="G82">
        <v>1.4406999872081403</v>
      </c>
      <c r="H82">
        <v>1.4236445118572092</v>
      </c>
      <c r="I82">
        <v>1.7680194789017174</v>
      </c>
      <c r="J82">
        <v>1.394124849459994</v>
      </c>
      <c r="K82" s="4">
        <v>1.3307697189271543</v>
      </c>
      <c r="L82" s="15">
        <v>9.5243194451972659</v>
      </c>
      <c r="M82">
        <v>8.3699493899052051</v>
      </c>
      <c r="N82">
        <v>7.1470848280760269</v>
      </c>
      <c r="O82">
        <v>9.5674522559292381</v>
      </c>
      <c r="P82">
        <v>7.3907955897963822</v>
      </c>
      <c r="Q82">
        <v>6.3500135219570355</v>
      </c>
      <c r="R82">
        <v>5.1935227684257903</v>
      </c>
      <c r="S82">
        <v>6.1910303172889121</v>
      </c>
      <c r="T82">
        <v>12.959696269328365</v>
      </c>
      <c r="U82" s="24">
        <v>4.4728223236977307</v>
      </c>
      <c r="V82" s="7">
        <v>4.6096849248718055</v>
      </c>
      <c r="W82">
        <v>5.2766912590100938</v>
      </c>
      <c r="X82">
        <v>4.2087707342567908</v>
      </c>
      <c r="Y82">
        <v>4.6124871913197456</v>
      </c>
      <c r="Z82">
        <v>4.6086665894190615</v>
      </c>
      <c r="AA82">
        <v>3.8456330269158183</v>
      </c>
      <c r="AB82">
        <v>4.8672358879804278</v>
      </c>
      <c r="AC82">
        <v>4.4857715357236074</v>
      </c>
      <c r="AD82">
        <v>5.4776748975880878</v>
      </c>
      <c r="AE82" s="4">
        <v>5.1663988520044493</v>
      </c>
      <c r="AF82" s="15">
        <v>3.9804976184727763</v>
      </c>
      <c r="AG82">
        <v>9.0412222910064788</v>
      </c>
      <c r="AH82">
        <v>11.001332700196286</v>
      </c>
      <c r="AI82">
        <v>12.384602710835214</v>
      </c>
      <c r="AJ82">
        <v>16.017573968539875</v>
      </c>
      <c r="AK82">
        <v>11.591299868635806</v>
      </c>
      <c r="AL82">
        <v>15.840580139762176</v>
      </c>
      <c r="AM82">
        <v>14.820566172330027</v>
      </c>
      <c r="AN82">
        <v>17.925590908977767</v>
      </c>
      <c r="AO82" s="24">
        <v>13.173887485091088</v>
      </c>
      <c r="AP82" s="7">
        <v>9.286894525330462</v>
      </c>
      <c r="AQ82">
        <v>7.4658706465841975</v>
      </c>
      <c r="AR82">
        <v>10.280833261366631</v>
      </c>
      <c r="AS82">
        <v>9.5005048701908805</v>
      </c>
      <c r="AT82">
        <v>8.4716346294033276</v>
      </c>
      <c r="AU82">
        <v>8.8780808725461107</v>
      </c>
      <c r="AV82">
        <v>9.2514937057390689</v>
      </c>
      <c r="AW82">
        <v>9.6337288538425341</v>
      </c>
      <c r="AX82">
        <v>10.528410645624042</v>
      </c>
      <c r="AY82" s="5">
        <v>9.9016068013812912</v>
      </c>
    </row>
    <row r="83" spans="1:51" ht="15.75" thickBot="1" x14ac:dyDescent="0.3">
      <c r="A83">
        <v>111</v>
      </c>
      <c r="B83" s="6">
        <v>16.728384833405009</v>
      </c>
      <c r="C83">
        <v>24.494741660282742</v>
      </c>
      <c r="D83">
        <v>15.093871082890553</v>
      </c>
      <c r="E83">
        <v>17.420763813673432</v>
      </c>
      <c r="F83">
        <v>17.553866857430361</v>
      </c>
      <c r="G83">
        <v>17.727888136599482</v>
      </c>
      <c r="H83">
        <v>17.019186944196289</v>
      </c>
      <c r="I83">
        <v>21.551424761495131</v>
      </c>
      <c r="J83">
        <v>17.797752173371354</v>
      </c>
      <c r="K83" s="4">
        <v>20.711438800609045</v>
      </c>
      <c r="L83" s="15">
        <v>50.521850287115321</v>
      </c>
      <c r="M83">
        <v>45.109204701952926</v>
      </c>
      <c r="N83">
        <v>40.21278521543411</v>
      </c>
      <c r="O83">
        <v>53.747642896673298</v>
      </c>
      <c r="P83">
        <v>41.678714649635516</v>
      </c>
      <c r="Q83">
        <v>37.984822414109317</v>
      </c>
      <c r="R83">
        <v>33.181910746871772</v>
      </c>
      <c r="S83">
        <v>43.520274523413853</v>
      </c>
      <c r="T83">
        <v>85.703914808915428</v>
      </c>
      <c r="U83" s="24">
        <v>32.806718265609589</v>
      </c>
      <c r="V83" s="7">
        <v>32.323096114753298</v>
      </c>
      <c r="W83">
        <v>39.7157933707037</v>
      </c>
      <c r="X83">
        <v>35.839896023710089</v>
      </c>
      <c r="Y83">
        <v>41.651825474030943</v>
      </c>
      <c r="Z83">
        <v>40.605150305321921</v>
      </c>
      <c r="AA83">
        <v>42.781954408588369</v>
      </c>
      <c r="AB83">
        <v>54.264311537310661</v>
      </c>
      <c r="AC83">
        <v>43.101801271569563</v>
      </c>
      <c r="AD83">
        <v>56.488994528066819</v>
      </c>
      <c r="AE83" s="4">
        <v>51.649714110739524</v>
      </c>
      <c r="AF83" s="15">
        <v>18.103888430426935</v>
      </c>
      <c r="AG83">
        <v>38.948079189694219</v>
      </c>
      <c r="AH83">
        <v>45.946923877134566</v>
      </c>
      <c r="AI83">
        <v>48.476889940789242</v>
      </c>
      <c r="AJ83">
        <v>60.825650692742023</v>
      </c>
      <c r="AK83">
        <v>49.144432830763094</v>
      </c>
      <c r="AL83">
        <v>68.038362919271023</v>
      </c>
      <c r="AM83">
        <v>64.083193991366699</v>
      </c>
      <c r="AN83">
        <v>79.439795453148633</v>
      </c>
      <c r="AO83" s="24">
        <v>54.789380293608872</v>
      </c>
      <c r="AP83" s="7">
        <v>39.55323505532369</v>
      </c>
      <c r="AQ83">
        <v>35.167260504694411</v>
      </c>
      <c r="AR83">
        <v>46.069654030048888</v>
      </c>
      <c r="AS83">
        <v>36.280564037392423</v>
      </c>
      <c r="AT83">
        <v>37.520027555299293</v>
      </c>
      <c r="AU83">
        <v>40.088908706230285</v>
      </c>
      <c r="AV83">
        <v>36.91205510886676</v>
      </c>
      <c r="AW83">
        <v>40.493470021067175</v>
      </c>
      <c r="AX83">
        <v>43.891481674824718</v>
      </c>
      <c r="AY83" s="5">
        <v>40.598503176415996</v>
      </c>
    </row>
    <row r="84" spans="1:51" ht="15.75" thickBot="1" x14ac:dyDescent="0.3">
      <c r="A84">
        <v>112</v>
      </c>
      <c r="B84" s="6">
        <v>1.0151215700320726</v>
      </c>
      <c r="C84">
        <v>1.5011893705965591</v>
      </c>
      <c r="D84">
        <v>0.8951929266817058</v>
      </c>
      <c r="E84">
        <v>1.0749289123897183</v>
      </c>
      <c r="F84">
        <v>1.090551916917426</v>
      </c>
      <c r="G84">
        <v>1.0594232574614368</v>
      </c>
      <c r="H84">
        <v>1.0620181438217724</v>
      </c>
      <c r="I84">
        <v>1.3589801898298945</v>
      </c>
      <c r="J84">
        <v>1.1151888158114824</v>
      </c>
      <c r="K84" s="4">
        <v>1.295737675073948</v>
      </c>
      <c r="L84" s="15">
        <v>3.1326006830239259</v>
      </c>
      <c r="M84">
        <v>2.799827780118691</v>
      </c>
      <c r="N84">
        <v>2.4572711282153459</v>
      </c>
      <c r="O84">
        <v>3.4092810193531071</v>
      </c>
      <c r="P84">
        <v>2.5692121936442338</v>
      </c>
      <c r="Q84">
        <v>2.3587246252689669</v>
      </c>
      <c r="R84">
        <v>2.0683470806258453</v>
      </c>
      <c r="S84">
        <v>2.650034803606776</v>
      </c>
      <c r="T84">
        <v>5.2678279419580303</v>
      </c>
      <c r="U84" s="24">
        <v>2.0173622689692441</v>
      </c>
      <c r="V84" s="7">
        <v>1.9674565192095597</v>
      </c>
      <c r="W84">
        <v>2.4960294698707597</v>
      </c>
      <c r="X84">
        <v>2.165790069121277</v>
      </c>
      <c r="Y84">
        <v>2.5749296707832463</v>
      </c>
      <c r="Z84">
        <v>2.5020866987499151</v>
      </c>
      <c r="AA84">
        <v>2.5501567540152457</v>
      </c>
      <c r="AB84">
        <v>3.2663081117786334</v>
      </c>
      <c r="AC84">
        <v>2.5490084847230192</v>
      </c>
      <c r="AD84">
        <v>3.37862981267891</v>
      </c>
      <c r="AE84" s="4">
        <v>3.1661958366536624</v>
      </c>
      <c r="AF84" s="15">
        <v>1.1303174894601808</v>
      </c>
      <c r="AG84">
        <v>2.4028575596481536</v>
      </c>
      <c r="AH84">
        <v>2.7833382750119333</v>
      </c>
      <c r="AI84">
        <v>3.01327842672677</v>
      </c>
      <c r="AJ84">
        <v>3.751890647486094</v>
      </c>
      <c r="AK84">
        <v>3.0085452469382497</v>
      </c>
      <c r="AL84">
        <v>4.1507814891993835</v>
      </c>
      <c r="AM84">
        <v>3.9151207383109821</v>
      </c>
      <c r="AN84">
        <v>4.8304569764438376</v>
      </c>
      <c r="AO84" s="24">
        <v>3.3204733876613424</v>
      </c>
      <c r="AP84" s="7">
        <v>2.4252268195098874</v>
      </c>
      <c r="AQ84">
        <v>2.171821545789784</v>
      </c>
      <c r="AR84">
        <v>2.8535850805782408</v>
      </c>
      <c r="AS84">
        <v>2.2668994515369358</v>
      </c>
      <c r="AT84">
        <v>2.2746261407108843</v>
      </c>
      <c r="AU84">
        <v>2.4559509143969516</v>
      </c>
      <c r="AV84">
        <v>2.2416181473083419</v>
      </c>
      <c r="AW84">
        <v>2.5214260684176284</v>
      </c>
      <c r="AX84">
        <v>2.6964778262885054</v>
      </c>
      <c r="AY84" s="5">
        <v>2.5164699479321273</v>
      </c>
    </row>
    <row r="85" spans="1:51" ht="15.75" thickBot="1" x14ac:dyDescent="0.3">
      <c r="A85">
        <v>113</v>
      </c>
      <c r="B85" s="6">
        <v>0.10624868645356213</v>
      </c>
      <c r="C85">
        <v>0.18793921733210117</v>
      </c>
      <c r="D85">
        <v>9.0298862243781891E-2</v>
      </c>
      <c r="E85">
        <v>0.14674306231066275</v>
      </c>
      <c r="F85">
        <v>0.15787785927614975</v>
      </c>
      <c r="G85">
        <v>0.13089831384155717</v>
      </c>
      <c r="H85">
        <v>0.12188734412549433</v>
      </c>
      <c r="I85">
        <v>0.21282894060957355</v>
      </c>
      <c r="J85">
        <v>0.15293590520339609</v>
      </c>
      <c r="K85" s="4">
        <v>0.16027087703017301</v>
      </c>
      <c r="L85" s="15">
        <v>0.39838391463832207</v>
      </c>
      <c r="M85">
        <v>0.38609148961313822</v>
      </c>
      <c r="N85">
        <v>0.2684444072174243</v>
      </c>
      <c r="O85">
        <v>0.44927948894942216</v>
      </c>
      <c r="P85">
        <v>0.3476013373171139</v>
      </c>
      <c r="Q85">
        <v>0.3103276060352822</v>
      </c>
      <c r="R85">
        <v>0.27057578339338256</v>
      </c>
      <c r="S85">
        <v>0.32393494791002558</v>
      </c>
      <c r="T85">
        <v>0.76926102463094093</v>
      </c>
      <c r="U85" s="24">
        <v>0.24638906168975955</v>
      </c>
      <c r="V85" s="7">
        <v>0.22506621366052684</v>
      </c>
      <c r="W85">
        <v>0.35576780842886752</v>
      </c>
      <c r="X85">
        <v>0.2771497972870906</v>
      </c>
      <c r="Y85">
        <v>0.36917622639843672</v>
      </c>
      <c r="Z85">
        <v>0.34430552599477804</v>
      </c>
      <c r="AA85">
        <v>0.41313276913753633</v>
      </c>
      <c r="AB85">
        <v>0.41948481346892236</v>
      </c>
      <c r="AC85">
        <v>0.31634344446701157</v>
      </c>
      <c r="AD85">
        <v>0.5264951951933573</v>
      </c>
      <c r="AE85" s="4">
        <v>0.55740404327372461</v>
      </c>
      <c r="AF85" s="15">
        <v>0.16665711264276739</v>
      </c>
      <c r="AG85">
        <v>0.40859878277637884</v>
      </c>
      <c r="AH85">
        <v>0.42768916503101939</v>
      </c>
      <c r="AI85">
        <v>0.47184945288536972</v>
      </c>
      <c r="AJ85">
        <v>0.57043110459694735</v>
      </c>
      <c r="AK85">
        <v>0.47542601718971761</v>
      </c>
      <c r="AL85">
        <v>0.62199418168234699</v>
      </c>
      <c r="AM85">
        <v>0.59010679604347105</v>
      </c>
      <c r="AN85">
        <v>0.71284200233410178</v>
      </c>
      <c r="AO85" s="24">
        <v>0.51121829585651835</v>
      </c>
      <c r="AP85" s="7">
        <v>0.39965857105865799</v>
      </c>
      <c r="AQ85">
        <v>0.36844805525524155</v>
      </c>
      <c r="AR85">
        <v>0.47762743354016829</v>
      </c>
      <c r="AS85">
        <v>0.37454861573873716</v>
      </c>
      <c r="AT85">
        <v>0.36623154937671887</v>
      </c>
      <c r="AU85">
        <v>0.42355925205626693</v>
      </c>
      <c r="AV85">
        <v>0.38290171439907322</v>
      </c>
      <c r="AW85">
        <v>0.41717467355154481</v>
      </c>
      <c r="AX85">
        <v>0.39320624243006164</v>
      </c>
      <c r="AY85" s="5">
        <v>0.40803682076313696</v>
      </c>
    </row>
    <row r="86" spans="1:51" ht="15.75" thickBot="1" x14ac:dyDescent="0.3">
      <c r="A86">
        <v>114</v>
      </c>
      <c r="B86" s="6">
        <v>2.1604877412514816E-3</v>
      </c>
      <c r="C86">
        <v>1.9308352101866117E-2</v>
      </c>
      <c r="D86">
        <v>0</v>
      </c>
      <c r="E86">
        <v>0</v>
      </c>
      <c r="F86">
        <v>7.0628780846457434E-3</v>
      </c>
      <c r="G86">
        <v>0</v>
      </c>
      <c r="H86">
        <v>0</v>
      </c>
      <c r="I86">
        <v>3.0777636427560547E-2</v>
      </c>
      <c r="J86">
        <v>1.5878002899328631E-2</v>
      </c>
      <c r="K86" s="4">
        <v>0</v>
      </c>
      <c r="L86" s="15">
        <v>3.2335536623527728E-2</v>
      </c>
      <c r="M86">
        <v>6.4329048052469875E-2</v>
      </c>
      <c r="N86">
        <v>3.3649458277700307E-2</v>
      </c>
      <c r="O86">
        <v>5.9755652685676973E-2</v>
      </c>
      <c r="P86">
        <v>4.1064478072187709E-2</v>
      </c>
      <c r="Q86">
        <v>4.3721606415238867E-2</v>
      </c>
      <c r="R86">
        <v>1.9338147360487851E-2</v>
      </c>
      <c r="S86">
        <v>2.2410753615291087E-2</v>
      </c>
      <c r="T86">
        <v>0.10269580345278749</v>
      </c>
      <c r="U86" s="24">
        <v>2.1952263677034026E-2</v>
      </c>
      <c r="V86" s="7">
        <v>7.4031894639016724E-3</v>
      </c>
      <c r="W86">
        <v>4.8236623858851031E-2</v>
      </c>
      <c r="X86">
        <v>3.6038921325409951E-2</v>
      </c>
      <c r="Y86">
        <v>3.611075859078354E-2</v>
      </c>
      <c r="Z86">
        <v>5.4609350282083073E-2</v>
      </c>
      <c r="AA86">
        <v>3.1926685265700375E-2</v>
      </c>
      <c r="AB86">
        <v>1.9504705396879023E-2</v>
      </c>
      <c r="AC86">
        <v>2.4598567337151479E-2</v>
      </c>
      <c r="AD86">
        <v>3.9008962084642419E-2</v>
      </c>
      <c r="AE86" s="4">
        <v>6.3497769368756604E-2</v>
      </c>
      <c r="AF86" s="15">
        <v>4.5414625436727044E-2</v>
      </c>
      <c r="AG86">
        <v>7.6754952614052366E-2</v>
      </c>
      <c r="AH86">
        <v>8.6283646893799901E-2</v>
      </c>
      <c r="AI86">
        <v>0.10439781006863283</v>
      </c>
      <c r="AJ86">
        <v>0.13973310679989448</v>
      </c>
      <c r="AK86">
        <v>8.3731925963657333E-2</v>
      </c>
      <c r="AL86">
        <v>0.13079304171937331</v>
      </c>
      <c r="AM86">
        <v>0.10392557979833483</v>
      </c>
      <c r="AN86">
        <v>0.16514330103060065</v>
      </c>
      <c r="AO86" s="24">
        <v>0.11813668321527684</v>
      </c>
      <c r="AP86" s="7">
        <v>8.8541500145544128E-2</v>
      </c>
      <c r="AQ86">
        <v>6.834324331584414E-2</v>
      </c>
      <c r="AR86">
        <v>8.5289101636991618E-2</v>
      </c>
      <c r="AS86">
        <v>8.3278272957231739E-2</v>
      </c>
      <c r="AT86">
        <v>5.480721021239035E-2</v>
      </c>
      <c r="AU86">
        <v>9.1928509055034538E-2</v>
      </c>
      <c r="AV86">
        <v>7.4851024741518044E-2</v>
      </c>
      <c r="AW86">
        <v>8.9718405792111891E-2</v>
      </c>
      <c r="AX86">
        <v>7.7853738182731988E-2</v>
      </c>
      <c r="AY86" s="5">
        <v>8.3630158177491087E-2</v>
      </c>
    </row>
    <row r="87" spans="1:51" ht="15.75" thickBot="1" x14ac:dyDescent="0.3">
      <c r="A87">
        <v>115</v>
      </c>
      <c r="B87" s="6">
        <v>0.14088632487453273</v>
      </c>
      <c r="C87">
        <v>0.17017852781984946</v>
      </c>
      <c r="D87">
        <v>0.18758920169757387</v>
      </c>
      <c r="E87">
        <v>0.19730048065838246</v>
      </c>
      <c r="F87">
        <v>0.20222668428699805</v>
      </c>
      <c r="G87">
        <v>0.12808463947105495</v>
      </c>
      <c r="H87">
        <v>0.17430450919924964</v>
      </c>
      <c r="I87">
        <v>0.17822356992844235</v>
      </c>
      <c r="J87">
        <v>0.1462818269898026</v>
      </c>
      <c r="K87" s="4">
        <v>0.13163579288935276</v>
      </c>
      <c r="L87" s="15">
        <v>9.4790621617254822E-2</v>
      </c>
      <c r="M87">
        <v>0.27839471152710149</v>
      </c>
      <c r="N87">
        <v>0.1441349723579031</v>
      </c>
      <c r="O87">
        <v>0.31476475474332971</v>
      </c>
      <c r="P87">
        <v>0.36521988025560526</v>
      </c>
      <c r="Q87">
        <v>0.26702975785807548</v>
      </c>
      <c r="R87">
        <v>0.15726083748997294</v>
      </c>
      <c r="S87">
        <v>0.15850026923364274</v>
      </c>
      <c r="T87">
        <v>0.52189384869379551</v>
      </c>
      <c r="U87" s="24">
        <v>0.19018342236070693</v>
      </c>
      <c r="V87" s="7">
        <v>0.14967847189163741</v>
      </c>
      <c r="W87">
        <v>0.19514522903272979</v>
      </c>
      <c r="X87">
        <v>0.19854442003225242</v>
      </c>
      <c r="Y87">
        <v>0.16252302721309025</v>
      </c>
      <c r="Z87">
        <v>0.19819269472985016</v>
      </c>
      <c r="AA87">
        <v>0.17033291288529653</v>
      </c>
      <c r="AB87">
        <v>0.17096679452274757</v>
      </c>
      <c r="AC87">
        <v>0.12907984106207965</v>
      </c>
      <c r="AD87">
        <v>0.26490189861058561</v>
      </c>
      <c r="AE87" s="4">
        <v>0.18912046779978051</v>
      </c>
      <c r="AF87" s="15">
        <v>0.17113526337822582</v>
      </c>
      <c r="AG87">
        <v>0.23748259644310277</v>
      </c>
      <c r="AH87">
        <v>0.26533777274352977</v>
      </c>
      <c r="AI87">
        <v>0.29197108788994652</v>
      </c>
      <c r="AJ87">
        <v>0.31980365099743224</v>
      </c>
      <c r="AK87">
        <v>0.24440134052953677</v>
      </c>
      <c r="AL87">
        <v>0.292473089341165</v>
      </c>
      <c r="AM87">
        <v>0.30457021409300955</v>
      </c>
      <c r="AN87">
        <v>0.41513879445028684</v>
      </c>
      <c r="AO87" s="24">
        <v>0.25721278962937838</v>
      </c>
      <c r="AP87" s="7">
        <v>0.20572993772404494</v>
      </c>
      <c r="AQ87">
        <v>0.16986521796838799</v>
      </c>
      <c r="AR87">
        <v>0.23732753985970906</v>
      </c>
      <c r="AS87">
        <v>0.17167790271592875</v>
      </c>
      <c r="AT87">
        <v>0.13153756306085451</v>
      </c>
      <c r="AU87">
        <v>0.17621047886188396</v>
      </c>
      <c r="AV87">
        <v>0.19337130757465185</v>
      </c>
      <c r="AW87">
        <v>0.20041907177572724</v>
      </c>
      <c r="AX87">
        <v>0.22086576832245514</v>
      </c>
      <c r="AY87" s="5">
        <v>0.20948875013483889</v>
      </c>
    </row>
    <row r="88" spans="1:51" ht="15.75" thickBot="1" x14ac:dyDescent="0.3">
      <c r="A88">
        <v>116</v>
      </c>
      <c r="B88" s="6">
        <v>0</v>
      </c>
      <c r="C88">
        <v>0</v>
      </c>
      <c r="D88">
        <v>0</v>
      </c>
      <c r="E88">
        <v>0</v>
      </c>
      <c r="F88">
        <v>0</v>
      </c>
      <c r="G88">
        <v>2.5432114066121385E-2</v>
      </c>
      <c r="H88">
        <v>0</v>
      </c>
      <c r="I88">
        <v>5.1293835561763673E-2</v>
      </c>
      <c r="J88">
        <v>0</v>
      </c>
      <c r="K88" s="4">
        <v>1.4180437448152729E-2</v>
      </c>
      <c r="L88" s="15">
        <v>0</v>
      </c>
      <c r="M88">
        <v>1.3752394380426716E-2</v>
      </c>
      <c r="N88">
        <v>6.2736144154765583E-2</v>
      </c>
      <c r="O88">
        <v>0.16588676773874933</v>
      </c>
      <c r="P88">
        <v>0.14075980023716228</v>
      </c>
      <c r="Q88">
        <v>9.6320939097526301E-2</v>
      </c>
      <c r="R88">
        <v>6.1587952765764717E-2</v>
      </c>
      <c r="S88">
        <v>9.9726889832154261E-2</v>
      </c>
      <c r="T88">
        <v>0.3135332026269369</v>
      </c>
      <c r="U88" s="24">
        <v>6.7082222117334431E-2</v>
      </c>
      <c r="V88" s="7">
        <v>0.44700548900820991</v>
      </c>
      <c r="W88">
        <v>0.59529699862702157</v>
      </c>
      <c r="X88">
        <v>0.51346875439401396</v>
      </c>
      <c r="Y88">
        <v>0.55281565894598761</v>
      </c>
      <c r="Z88">
        <v>0.56700641264023433</v>
      </c>
      <c r="AA88">
        <v>0.50366862421345415</v>
      </c>
      <c r="AB88">
        <v>0.61496256944358829</v>
      </c>
      <c r="AC88">
        <v>0.53046423300162437</v>
      </c>
      <c r="AD88">
        <v>0.88927790654141858</v>
      </c>
      <c r="AE88" s="4">
        <v>0.65629947515619125</v>
      </c>
      <c r="AF88" s="15">
        <v>1.8939950171492552</v>
      </c>
      <c r="AG88">
        <v>2.5425186858477287</v>
      </c>
      <c r="AH88">
        <v>3.8985510167071089</v>
      </c>
      <c r="AI88">
        <v>3.8866320599048625</v>
      </c>
      <c r="AJ88">
        <v>5.1154246534341139</v>
      </c>
      <c r="AK88">
        <v>3.5166763647845314</v>
      </c>
      <c r="AL88">
        <v>4.5406017104864622</v>
      </c>
      <c r="AM88">
        <v>4.4853466912141835</v>
      </c>
      <c r="AN88">
        <v>6.2815143002528639</v>
      </c>
      <c r="AO88" s="24">
        <v>3.9640219741757208</v>
      </c>
      <c r="AP88" s="7">
        <v>2.2941590157549037</v>
      </c>
      <c r="AQ88">
        <v>1.8922530081443678</v>
      </c>
      <c r="AR88">
        <v>2.7579480784169483</v>
      </c>
      <c r="AS88">
        <v>1.9590224174542361</v>
      </c>
      <c r="AT88">
        <v>2.0999609945965623</v>
      </c>
      <c r="AU88">
        <v>2.0894492620991323</v>
      </c>
      <c r="AV88">
        <v>2.475719864092627</v>
      </c>
      <c r="AW88">
        <v>2.2758015972123604</v>
      </c>
      <c r="AX88">
        <v>2.8370090990089181</v>
      </c>
      <c r="AY88" s="5">
        <v>2.3236360158370442</v>
      </c>
    </row>
    <row r="89" spans="1:51" ht="15.75" thickBot="1" x14ac:dyDescent="0.3">
      <c r="A89">
        <v>117</v>
      </c>
      <c r="B89" s="6">
        <v>0</v>
      </c>
      <c r="C89">
        <v>0.33596461097208014</v>
      </c>
      <c r="D89">
        <v>0.18698712513731097</v>
      </c>
      <c r="E89">
        <v>0.1666005099405965</v>
      </c>
      <c r="F89">
        <v>0.17042248766582691</v>
      </c>
      <c r="G89">
        <v>0.2551398044016025</v>
      </c>
      <c r="H89">
        <v>0.18822501459536539</v>
      </c>
      <c r="I89">
        <v>0.38609833688273343</v>
      </c>
      <c r="J89">
        <v>0.18107177063437341</v>
      </c>
      <c r="K89" s="4">
        <v>0.24549720079473028</v>
      </c>
      <c r="L89" s="15">
        <v>0.23423644342358932</v>
      </c>
      <c r="M89">
        <v>0.45783684573525901</v>
      </c>
      <c r="N89">
        <v>0.5096754338212508</v>
      </c>
      <c r="O89">
        <v>0.81687863368446101</v>
      </c>
      <c r="P89">
        <v>0.778651509288528</v>
      </c>
      <c r="Q89">
        <v>0.55226948428883871</v>
      </c>
      <c r="R89">
        <v>0.46773448702250009</v>
      </c>
      <c r="S89">
        <v>0.6969082801363764</v>
      </c>
      <c r="T89">
        <v>1.8311273809484609</v>
      </c>
      <c r="U89" s="24">
        <v>0.47219152880742171</v>
      </c>
      <c r="V89" s="7">
        <v>3.6922224894164954</v>
      </c>
      <c r="W89">
        <v>4.0572461225878351</v>
      </c>
      <c r="X89">
        <v>4.460116912135125</v>
      </c>
      <c r="Y89">
        <v>4.6356797121471036</v>
      </c>
      <c r="Z89">
        <v>4.7029327329269011</v>
      </c>
      <c r="AA89">
        <v>5.5872357029887407</v>
      </c>
      <c r="AB89">
        <v>6.842409106922462</v>
      </c>
      <c r="AC89">
        <v>4.682670373904072</v>
      </c>
      <c r="AD89">
        <v>8.7104448002745425</v>
      </c>
      <c r="AE89" s="4">
        <v>6.1433383890334694</v>
      </c>
      <c r="AF89" s="15">
        <v>7.2596115910551031</v>
      </c>
      <c r="AG89">
        <v>9.0320076137602872</v>
      </c>
      <c r="AH89">
        <v>13.116262010878012</v>
      </c>
      <c r="AI89">
        <v>12.748647696840749</v>
      </c>
      <c r="AJ89">
        <v>15.817906478640525</v>
      </c>
      <c r="AK89">
        <v>12.158327084843252</v>
      </c>
      <c r="AL89">
        <v>15.116173719464321</v>
      </c>
      <c r="AM89">
        <v>15.70496940163062</v>
      </c>
      <c r="AN89">
        <v>22.037129775501828</v>
      </c>
      <c r="AO89" s="24">
        <v>12.911269619225235</v>
      </c>
      <c r="AP89" s="7">
        <v>7.900732151530824</v>
      </c>
      <c r="AQ89">
        <v>7.0766033414727874</v>
      </c>
      <c r="AR89">
        <v>10.076100752479126</v>
      </c>
      <c r="AS89">
        <v>6.0837308565220134</v>
      </c>
      <c r="AT89">
        <v>7.6778814116951581</v>
      </c>
      <c r="AU89">
        <v>7.6201676278601944</v>
      </c>
      <c r="AV89">
        <v>8.0910314644877737</v>
      </c>
      <c r="AW89">
        <v>7.5739355975617153</v>
      </c>
      <c r="AX89">
        <v>9.5913666325834548</v>
      </c>
      <c r="AY89" s="5">
        <v>7.6610403143014247</v>
      </c>
    </row>
    <row r="90" spans="1:51" ht="15.75" thickBot="1" x14ac:dyDescent="0.3">
      <c r="A90">
        <v>118</v>
      </c>
      <c r="B90" s="6">
        <v>0.7401985610777887</v>
      </c>
      <c r="C90">
        <v>0.5509254693374942</v>
      </c>
      <c r="D90">
        <v>0.59954296048726285</v>
      </c>
      <c r="E90">
        <v>0.45052287037448668</v>
      </c>
      <c r="F90">
        <v>0.53614228302636102</v>
      </c>
      <c r="G90">
        <v>0.58753947979256382</v>
      </c>
      <c r="H90">
        <v>0.52847097497671969</v>
      </c>
      <c r="I90">
        <v>0.66639746577836301</v>
      </c>
      <c r="J90">
        <v>0.48237485641121164</v>
      </c>
      <c r="K90" s="4">
        <v>0.39488056743592748</v>
      </c>
      <c r="L90" s="15">
        <v>0.97824805069538545</v>
      </c>
      <c r="M90">
        <v>0.96985905255379734</v>
      </c>
      <c r="N90">
        <v>1.3374666238591189</v>
      </c>
      <c r="O90">
        <v>1.703078874673196</v>
      </c>
      <c r="P90">
        <v>1.3624282916100576</v>
      </c>
      <c r="Q90">
        <v>0.97967968797477178</v>
      </c>
      <c r="R90">
        <v>0.94078205344175314</v>
      </c>
      <c r="S90">
        <v>1.1074821305990146</v>
      </c>
      <c r="T90">
        <v>2.5358138079796011</v>
      </c>
      <c r="U90" s="24">
        <v>0.76151759733089497</v>
      </c>
      <c r="V90" s="7">
        <v>1.4057397058318015</v>
      </c>
      <c r="W90">
        <v>1.5369973562300181</v>
      </c>
      <c r="X90">
        <v>1.2372053637035969</v>
      </c>
      <c r="Y90">
        <v>1.3069887755088661</v>
      </c>
      <c r="Z90">
        <v>1.3638276877640108</v>
      </c>
      <c r="AA90">
        <v>1.2031121809529421</v>
      </c>
      <c r="AB90">
        <v>1.4796960282229661</v>
      </c>
      <c r="AC90">
        <v>1.1083416941115629</v>
      </c>
      <c r="AD90">
        <v>1.6866241521736649</v>
      </c>
      <c r="AE90" s="4">
        <v>1.4506697593525428</v>
      </c>
      <c r="AF90" s="15">
        <v>1.0295176545501592</v>
      </c>
      <c r="AG90">
        <v>1.4959531143502167</v>
      </c>
      <c r="AH90">
        <v>1.9484650324862778</v>
      </c>
      <c r="AI90">
        <v>1.8888106028663127</v>
      </c>
      <c r="AJ90">
        <v>2.9016313883941911</v>
      </c>
      <c r="AK90">
        <v>1.9974346317981575</v>
      </c>
      <c r="AL90">
        <v>2.6422650529981073</v>
      </c>
      <c r="AM90">
        <v>2.7006911264688029</v>
      </c>
      <c r="AN90">
        <v>3.9839528093563796</v>
      </c>
      <c r="AO90" s="24">
        <v>2.3172635080057873</v>
      </c>
      <c r="AP90" s="7">
        <v>1.6051838639979639</v>
      </c>
      <c r="AQ90">
        <v>1.0943035561374277</v>
      </c>
      <c r="AR90">
        <v>1.8641631935217513</v>
      </c>
      <c r="AS90">
        <v>1.3233330222482187</v>
      </c>
      <c r="AT90">
        <v>1.0899073943727959</v>
      </c>
      <c r="AU90">
        <v>1.3958320246919875</v>
      </c>
      <c r="AV90">
        <v>1.4262211625986019</v>
      </c>
      <c r="AW90">
        <v>1.4117889238105215</v>
      </c>
      <c r="AX90">
        <v>1.6879781947307326</v>
      </c>
      <c r="AY90" s="5">
        <v>1.4484349714448193</v>
      </c>
    </row>
    <row r="91" spans="1:51" ht="15.75" thickBot="1" x14ac:dyDescent="0.3">
      <c r="A91">
        <v>119</v>
      </c>
      <c r="B91" s="6">
        <v>12.889448501377775</v>
      </c>
      <c r="C91">
        <v>10.794548181609981</v>
      </c>
      <c r="D91">
        <v>10.566807995121295</v>
      </c>
      <c r="E91">
        <v>7.7843826763250696</v>
      </c>
      <c r="F91">
        <v>7.6706667334115517</v>
      </c>
      <c r="G91">
        <v>6.9050814526963018</v>
      </c>
      <c r="H91">
        <v>6.3511559442057059</v>
      </c>
      <c r="I91">
        <v>7.7560809861779072</v>
      </c>
      <c r="J91">
        <v>6.875146770784113</v>
      </c>
      <c r="K91" s="4">
        <v>6.2158987815406608</v>
      </c>
      <c r="L91" s="15">
        <v>6.9449442061449602</v>
      </c>
      <c r="M91">
        <v>6.2355316070537858</v>
      </c>
      <c r="N91">
        <v>8.4038206102617252</v>
      </c>
      <c r="O91">
        <v>10.221553759077946</v>
      </c>
      <c r="P91">
        <v>8.2344378780031793</v>
      </c>
      <c r="Q91">
        <v>6.2564369826463277</v>
      </c>
      <c r="R91">
        <v>6.0463041904934149</v>
      </c>
      <c r="S91">
        <v>7.5873329504458882</v>
      </c>
      <c r="T91">
        <v>16.771200067560009</v>
      </c>
      <c r="U91" s="24">
        <v>5.5744678146922864</v>
      </c>
      <c r="V91" s="7">
        <v>9.1041467417105153</v>
      </c>
      <c r="W91">
        <v>9.1527308246025036</v>
      </c>
      <c r="X91">
        <v>7.8121807289629377</v>
      </c>
      <c r="Y91">
        <v>8.3008227268671018</v>
      </c>
      <c r="Z91">
        <v>8.4413763768878152</v>
      </c>
      <c r="AA91">
        <v>9.2519647292835501</v>
      </c>
      <c r="AB91">
        <v>10.665383385429283</v>
      </c>
      <c r="AC91">
        <v>7.0469183155688881</v>
      </c>
      <c r="AD91">
        <v>11.45865387536297</v>
      </c>
      <c r="AE91" s="4">
        <v>8.8832861528260008</v>
      </c>
      <c r="AF91" s="15">
        <v>2.2106727213914925</v>
      </c>
      <c r="AG91">
        <v>3.1131554195501483</v>
      </c>
      <c r="AH91">
        <v>3.6160643033327444</v>
      </c>
      <c r="AI91">
        <v>3.440205148034031</v>
      </c>
      <c r="AJ91">
        <v>5.3759799497015832</v>
      </c>
      <c r="AK91">
        <v>3.9025767972287175</v>
      </c>
      <c r="AL91">
        <v>5.173250607298006</v>
      </c>
      <c r="AM91">
        <v>5.3873587289474374</v>
      </c>
      <c r="AN91">
        <v>8.3287527350200126</v>
      </c>
      <c r="AO91" s="24">
        <v>4.4774766956452261</v>
      </c>
      <c r="AP91" s="7">
        <v>3.5355552451054284</v>
      </c>
      <c r="AQ91">
        <v>2.2105187829471826</v>
      </c>
      <c r="AR91">
        <v>4.0574837209198371</v>
      </c>
      <c r="AS91">
        <v>2.6852033768124799</v>
      </c>
      <c r="AT91">
        <v>2.0927029682950273</v>
      </c>
      <c r="AU91">
        <v>3.0397253680910041</v>
      </c>
      <c r="AV91">
        <v>2.7955455918118592</v>
      </c>
      <c r="AW91">
        <v>2.8384869982668195</v>
      </c>
      <c r="AX91">
        <v>3.4641982577570558</v>
      </c>
      <c r="AY91" s="5">
        <v>2.8021687354469353</v>
      </c>
    </row>
    <row r="92" spans="1:51" ht="15.75" thickBot="1" x14ac:dyDescent="0.3">
      <c r="A92">
        <v>120</v>
      </c>
      <c r="B92" s="6">
        <v>1.0379278942949437</v>
      </c>
      <c r="C92">
        <v>0.85938428309991688</v>
      </c>
      <c r="D92">
        <v>0.84567331053714134</v>
      </c>
      <c r="E92">
        <v>0.66089563105495908</v>
      </c>
      <c r="F92">
        <v>0.5840435094607177</v>
      </c>
      <c r="G92">
        <v>0.5361572320953939</v>
      </c>
      <c r="H92">
        <v>0.46849805525995247</v>
      </c>
      <c r="I92">
        <v>0.82416152541521071</v>
      </c>
      <c r="J92">
        <v>0.53137594729206761</v>
      </c>
      <c r="K92" s="4">
        <v>0.48502451014943976</v>
      </c>
      <c r="L92" s="15">
        <v>0.33812542868414991</v>
      </c>
      <c r="M92">
        <v>0.38676876891726031</v>
      </c>
      <c r="N92">
        <v>0.704569354936878</v>
      </c>
      <c r="O92">
        <v>1.2780277508601214</v>
      </c>
      <c r="P92">
        <v>0.94230898652447481</v>
      </c>
      <c r="Q92">
        <v>0.702224790933619</v>
      </c>
      <c r="R92">
        <v>0.68168078965410672</v>
      </c>
      <c r="S92">
        <v>0.65326412598586125</v>
      </c>
      <c r="T92">
        <v>1.8908009344889252</v>
      </c>
      <c r="U92" s="24">
        <v>0.53024739030379253</v>
      </c>
      <c r="V92" s="7">
        <v>0.4519307113026485</v>
      </c>
      <c r="W92">
        <v>0.62779425166141578</v>
      </c>
      <c r="X92">
        <v>0.6540256641144252</v>
      </c>
      <c r="Y92">
        <v>0.84554049211270954</v>
      </c>
      <c r="Z92">
        <v>0.82420821172143921</v>
      </c>
      <c r="AA92">
        <v>0.73555976126933775</v>
      </c>
      <c r="AB92">
        <v>0.9683693829873351</v>
      </c>
      <c r="AC92">
        <v>0.66915476605211333</v>
      </c>
      <c r="AD92">
        <v>1.0955083426535142</v>
      </c>
      <c r="AE92" s="4">
        <v>0.87226034313825296</v>
      </c>
      <c r="AF92" s="15">
        <v>0.12092626756350532</v>
      </c>
      <c r="AG92">
        <v>0.38713180855648877</v>
      </c>
      <c r="AH92">
        <v>0.55392882766165974</v>
      </c>
      <c r="AI92">
        <v>0.52387582002135669</v>
      </c>
      <c r="AJ92">
        <v>0.95318062905892553</v>
      </c>
      <c r="AK92">
        <v>0.66081988789136492</v>
      </c>
      <c r="AL92">
        <v>0.8636050927382769</v>
      </c>
      <c r="AM92">
        <v>0.92433616858281953</v>
      </c>
      <c r="AN92">
        <v>1.377509912069486</v>
      </c>
      <c r="AO92" s="24">
        <v>0.76914129714118096</v>
      </c>
      <c r="AP92" s="7">
        <v>0.51268641269843107</v>
      </c>
      <c r="AQ92">
        <v>0.33179897461486874</v>
      </c>
      <c r="AR92">
        <v>0.6647521572328815</v>
      </c>
      <c r="AS92">
        <v>0.40921954979677538</v>
      </c>
      <c r="AT92">
        <v>0.30135089566593898</v>
      </c>
      <c r="AU92">
        <v>0.48621732491733921</v>
      </c>
      <c r="AV92">
        <v>0.37865793878491544</v>
      </c>
      <c r="AW92">
        <v>0.40768193160653821</v>
      </c>
      <c r="AX92">
        <v>0.4730015379152166</v>
      </c>
      <c r="AY92" s="5">
        <v>0.43014568433959499</v>
      </c>
    </row>
    <row r="93" spans="1:51" ht="15.75" thickBot="1" x14ac:dyDescent="0.3">
      <c r="A93">
        <v>121</v>
      </c>
      <c r="B93" s="6">
        <v>0</v>
      </c>
      <c r="C93">
        <v>0</v>
      </c>
      <c r="D93">
        <v>0</v>
      </c>
      <c r="E93">
        <v>4.0989098574723902E-2</v>
      </c>
      <c r="F93">
        <v>0</v>
      </c>
      <c r="G93">
        <v>0</v>
      </c>
      <c r="H93">
        <v>0</v>
      </c>
      <c r="I93">
        <v>0.57215049971730525</v>
      </c>
      <c r="J93">
        <v>0</v>
      </c>
      <c r="K93" s="4">
        <v>0</v>
      </c>
      <c r="L93" s="15">
        <v>0.30350864216538675</v>
      </c>
      <c r="M93">
        <v>0.36009578918118518</v>
      </c>
      <c r="N93">
        <v>0.25283461452342554</v>
      </c>
      <c r="O93">
        <v>1.3285242903882972</v>
      </c>
      <c r="P93">
        <v>1.0985039465338771</v>
      </c>
      <c r="Q93">
        <v>0.83753154904087945</v>
      </c>
      <c r="R93">
        <v>0.48181228810542004</v>
      </c>
      <c r="S93">
        <v>0.22817723388316988</v>
      </c>
      <c r="T93">
        <v>1.944704199499649</v>
      </c>
      <c r="U93" s="24">
        <v>0.22176427245423017</v>
      </c>
      <c r="V93" s="7">
        <v>0</v>
      </c>
      <c r="W93">
        <v>0</v>
      </c>
      <c r="X93">
        <v>0.35903007863119157</v>
      </c>
      <c r="Y93">
        <v>0.51697334987519838</v>
      </c>
      <c r="Z93">
        <v>0.51483011447398086</v>
      </c>
      <c r="AA93">
        <v>0.59675797959606913</v>
      </c>
      <c r="AB93">
        <v>9.2220076233275383E-2</v>
      </c>
      <c r="AC93">
        <v>0.30275574998298804</v>
      </c>
      <c r="AD93">
        <v>1.1757985681781737</v>
      </c>
      <c r="AE93" s="4">
        <v>0.28990583133987669</v>
      </c>
      <c r="AF93" s="15">
        <v>0</v>
      </c>
      <c r="AG93">
        <v>0.63157554049305586</v>
      </c>
      <c r="AH93">
        <v>0.92508305518976719</v>
      </c>
      <c r="AI93">
        <v>1.0162807251784334</v>
      </c>
      <c r="AJ93">
        <v>1.6994049625276961</v>
      </c>
      <c r="AK93">
        <v>1.2880125158516613</v>
      </c>
      <c r="AL93">
        <v>1.6172009304787078</v>
      </c>
      <c r="AM93">
        <v>1.7056774777510486</v>
      </c>
      <c r="AN93">
        <v>2.6438838306691697</v>
      </c>
      <c r="AO93" s="24">
        <v>1.2414406597728029</v>
      </c>
      <c r="AP93" s="7">
        <v>0.72436114477334967</v>
      </c>
      <c r="AQ93">
        <v>0.59721128969287662</v>
      </c>
      <c r="AR93">
        <v>0.97824721045254892</v>
      </c>
      <c r="AS93">
        <v>0.64029714082098144</v>
      </c>
      <c r="AT93">
        <v>0.51885958342756822</v>
      </c>
      <c r="AU93">
        <v>0.74227929242423796</v>
      </c>
      <c r="AV93">
        <v>0.57729773319352407</v>
      </c>
      <c r="AW93">
        <v>0.59772637561306097</v>
      </c>
      <c r="AX93">
        <v>0.72896949665956745</v>
      </c>
      <c r="AY93" s="5">
        <v>0.69551161123793004</v>
      </c>
    </row>
    <row r="94" spans="1:51" ht="15.75" thickBot="1" x14ac:dyDescent="0.3">
      <c r="A94">
        <v>122</v>
      </c>
      <c r="B94" s="6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5.3389242555007051E-2</v>
      </c>
      <c r="J94">
        <v>0</v>
      </c>
      <c r="K94" s="4">
        <v>0</v>
      </c>
      <c r="L94" s="15">
        <v>0</v>
      </c>
      <c r="M94">
        <v>0</v>
      </c>
      <c r="N94">
        <v>0</v>
      </c>
      <c r="O94">
        <v>0.14216653216859904</v>
      </c>
      <c r="P94">
        <v>0.10630582436580471</v>
      </c>
      <c r="Q94">
        <v>8.0764818063649602E-2</v>
      </c>
      <c r="R94">
        <v>3.2729643236647939E-3</v>
      </c>
      <c r="S94">
        <v>0</v>
      </c>
      <c r="T94">
        <v>7.6800758304044731E-2</v>
      </c>
      <c r="U94" s="24">
        <v>0</v>
      </c>
      <c r="V94" s="7">
        <v>0</v>
      </c>
      <c r="W94">
        <v>0</v>
      </c>
      <c r="X94">
        <v>2.3093281949631533E-2</v>
      </c>
      <c r="Y94">
        <v>8.3333959964599913E-2</v>
      </c>
      <c r="Z94">
        <v>0</v>
      </c>
      <c r="AA94">
        <v>0</v>
      </c>
      <c r="AB94">
        <v>0</v>
      </c>
      <c r="AC94">
        <v>2.2146358596759997E-2</v>
      </c>
      <c r="AD94">
        <v>0.11237478466864594</v>
      </c>
      <c r="AE94" s="4">
        <v>4.4484557294721352E-2</v>
      </c>
      <c r="AF94" s="15">
        <v>0</v>
      </c>
      <c r="AG94">
        <v>4.3286059949097594E-2</v>
      </c>
      <c r="AH94">
        <v>4.5651410671752081E-2</v>
      </c>
      <c r="AI94">
        <v>5.8809768221795344E-2</v>
      </c>
      <c r="AJ94">
        <v>0.14133777765195099</v>
      </c>
      <c r="AK94">
        <v>0.11726329250818099</v>
      </c>
      <c r="AL94">
        <v>0.17794228179273786</v>
      </c>
      <c r="AM94">
        <v>0.16015800994940266</v>
      </c>
      <c r="AN94">
        <v>0.28326103217215098</v>
      </c>
      <c r="AO94" s="24">
        <v>0.12008064606996979</v>
      </c>
      <c r="AP94" s="7">
        <v>0.10807849490861349</v>
      </c>
      <c r="AQ94">
        <v>5.0950280638312632E-2</v>
      </c>
      <c r="AR94">
        <v>8.2627635059028204E-2</v>
      </c>
      <c r="AS94">
        <v>8.8117558812870631E-2</v>
      </c>
      <c r="AT94">
        <v>2.1331064118134194E-2</v>
      </c>
      <c r="AU94">
        <v>7.4246121215153546E-2</v>
      </c>
      <c r="AV94">
        <v>7.4756330474073873E-2</v>
      </c>
      <c r="AW94">
        <v>6.6712814179649998E-2</v>
      </c>
      <c r="AX94">
        <v>4.2589312777121961E-2</v>
      </c>
      <c r="AY94" s="5">
        <v>8.0649208401597505E-2</v>
      </c>
    </row>
    <row r="95" spans="1:51" ht="15.75" thickBot="1" x14ac:dyDescent="0.3">
      <c r="A95">
        <v>123</v>
      </c>
      <c r="B95" s="6">
        <v>0</v>
      </c>
      <c r="C95">
        <v>0</v>
      </c>
      <c r="D95">
        <v>0</v>
      </c>
      <c r="E95">
        <v>0</v>
      </c>
      <c r="F95">
        <v>0</v>
      </c>
      <c r="G95">
        <v>4.8688562247509535E-3</v>
      </c>
      <c r="H95">
        <v>0</v>
      </c>
      <c r="I95">
        <v>7.2067026439979073E-2</v>
      </c>
      <c r="J95">
        <v>4.3154802256975128E-2</v>
      </c>
      <c r="K95" s="4">
        <v>0</v>
      </c>
      <c r="L95" s="1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s="24">
        <v>0</v>
      </c>
      <c r="V95" s="7">
        <v>0</v>
      </c>
      <c r="W95">
        <v>0</v>
      </c>
      <c r="X95">
        <v>9.6701877750857895E-2</v>
      </c>
      <c r="Y95">
        <v>0.11071241139809641</v>
      </c>
      <c r="Z95">
        <v>8.7326666374967582E-2</v>
      </c>
      <c r="AA95">
        <v>0.11676146361130596</v>
      </c>
      <c r="AB95">
        <v>3.1462085784750467E-2</v>
      </c>
      <c r="AC95">
        <v>0</v>
      </c>
      <c r="AD95">
        <v>0.21256904463967768</v>
      </c>
      <c r="AE95" s="4">
        <v>5.8496893455884769E-2</v>
      </c>
      <c r="AF95" s="15">
        <v>0</v>
      </c>
      <c r="AG95">
        <v>4.2374563960317375E-3</v>
      </c>
      <c r="AH95">
        <v>4.8614898850627307E-3</v>
      </c>
      <c r="AI95">
        <v>0</v>
      </c>
      <c r="AJ95">
        <v>9.1323716038837585E-2</v>
      </c>
      <c r="AK95">
        <v>0.13085199319819268</v>
      </c>
      <c r="AL95">
        <v>0.10460986535117645</v>
      </c>
      <c r="AM95">
        <v>0.15973569500545309</v>
      </c>
      <c r="AN95">
        <v>8.3657754666295561E-2</v>
      </c>
      <c r="AO95" s="24">
        <v>0.1154659156473449</v>
      </c>
      <c r="AP95" s="7">
        <v>0.13910226602386</v>
      </c>
      <c r="AQ95">
        <v>7.3443674400365977E-2</v>
      </c>
      <c r="AR95">
        <v>0.12183961806514156</v>
      </c>
      <c r="AS95">
        <v>0.11236605886396776</v>
      </c>
      <c r="AT95">
        <v>8.4538887807213952E-3</v>
      </c>
      <c r="AU95">
        <v>6.2755306572715344E-2</v>
      </c>
      <c r="AV95">
        <v>6.6818076584856764E-2</v>
      </c>
      <c r="AW95">
        <v>0.10228466415552671</v>
      </c>
      <c r="AX95">
        <v>4.9656569751060309E-2</v>
      </c>
      <c r="AY95" s="5">
        <v>8.4965465226672018E-2</v>
      </c>
    </row>
    <row r="96" spans="1:51" ht="15.75" thickBot="1" x14ac:dyDescent="0.3">
      <c r="A96">
        <v>124</v>
      </c>
      <c r="B96" s="6">
        <v>5.4188620196964972E-2</v>
      </c>
      <c r="C96">
        <v>8.7733518476040967E-2</v>
      </c>
      <c r="D96">
        <v>3.9913555155509581E-2</v>
      </c>
      <c r="E96">
        <v>7.6426331665877839E-2</v>
      </c>
      <c r="F96">
        <v>3.7593783325092424E-2</v>
      </c>
      <c r="G96">
        <v>4.2275406734037964E-2</v>
      </c>
      <c r="H96">
        <v>5.4944601109099711E-2</v>
      </c>
      <c r="I96">
        <v>6.5299832298158389E-2</v>
      </c>
      <c r="J96">
        <v>4.9792592659105836E-2</v>
      </c>
      <c r="K96" s="4">
        <v>1.6445020391196895E-2</v>
      </c>
      <c r="L96" s="15">
        <v>0.1105466738790571</v>
      </c>
      <c r="M96">
        <v>0.14147362357171411</v>
      </c>
      <c r="N96">
        <v>7.0835609306225636E-2</v>
      </c>
      <c r="O96">
        <v>0.14722359045179698</v>
      </c>
      <c r="P96">
        <v>7.8294214324363107E-2</v>
      </c>
      <c r="Q96">
        <v>6.8253216612290862E-2</v>
      </c>
      <c r="R96">
        <v>2.6293981299032921E-2</v>
      </c>
      <c r="S96">
        <v>6.0175364461653599E-2</v>
      </c>
      <c r="T96">
        <v>0.14239866954432692</v>
      </c>
      <c r="U96" s="24">
        <v>2.6201512149876861E-2</v>
      </c>
      <c r="V96" s="7">
        <v>0.14074797670719341</v>
      </c>
      <c r="W96">
        <v>0.14529186451545464</v>
      </c>
      <c r="X96">
        <v>0.1430927672253039</v>
      </c>
      <c r="Y96">
        <v>0.14140874218485827</v>
      </c>
      <c r="Z96">
        <v>0.1905051120904514</v>
      </c>
      <c r="AA96">
        <v>0.12191881514046769</v>
      </c>
      <c r="AB96">
        <v>9.21551787646986E-2</v>
      </c>
      <c r="AC96">
        <v>0.10856781664782139</v>
      </c>
      <c r="AD96">
        <v>0.12460809038404888</v>
      </c>
      <c r="AE96" s="4">
        <v>0.13519069139032386</v>
      </c>
      <c r="AF96" s="15">
        <v>0.11100034658369054</v>
      </c>
      <c r="AG96">
        <v>0.22086207141025585</v>
      </c>
      <c r="AH96">
        <v>0.25189126856420635</v>
      </c>
      <c r="AI96">
        <v>0.317204152255674</v>
      </c>
      <c r="AJ96">
        <v>0.35229818184502909</v>
      </c>
      <c r="AK96">
        <v>0.25617966822098087</v>
      </c>
      <c r="AL96">
        <v>0.36342183373982923</v>
      </c>
      <c r="AM96">
        <v>0.31284005946219151</v>
      </c>
      <c r="AN96">
        <v>0.3716246035271899</v>
      </c>
      <c r="AO96" s="24">
        <v>0.24921366141574852</v>
      </c>
      <c r="AP96" s="7">
        <v>0.20765793438569757</v>
      </c>
      <c r="AQ96">
        <v>0.13776089718175896</v>
      </c>
      <c r="AR96">
        <v>0.24657089579924429</v>
      </c>
      <c r="AS96">
        <v>0.20614864482615952</v>
      </c>
      <c r="AT96">
        <v>0.12442084793796053</v>
      </c>
      <c r="AU96">
        <v>0.21266786126238718</v>
      </c>
      <c r="AV96">
        <v>0.20647896027972459</v>
      </c>
      <c r="AW96">
        <v>0.23286638472048696</v>
      </c>
      <c r="AX96">
        <v>0.2292029976329111</v>
      </c>
      <c r="AY96" s="5">
        <v>0.24316288663720564</v>
      </c>
    </row>
    <row r="97" spans="1:51" ht="15.75" thickBot="1" x14ac:dyDescent="0.3">
      <c r="A97">
        <v>125</v>
      </c>
      <c r="B97" s="6">
        <v>9.5915790095135581E-2</v>
      </c>
      <c r="C97">
        <v>0.29737530340035878</v>
      </c>
      <c r="D97">
        <v>0.11693840154616533</v>
      </c>
      <c r="E97">
        <v>0.17446629981034428</v>
      </c>
      <c r="F97">
        <v>0.14306116421264833</v>
      </c>
      <c r="G97">
        <v>0.13382250727989659</v>
      </c>
      <c r="H97">
        <v>0.13513144643844463</v>
      </c>
      <c r="I97">
        <v>0.18044326141502073</v>
      </c>
      <c r="J97">
        <v>0.14974477153031276</v>
      </c>
      <c r="K97" s="4">
        <v>0.11320674958478401</v>
      </c>
      <c r="L97" s="15">
        <v>0.41246652181448229</v>
      </c>
      <c r="M97">
        <v>0.37854396749557934</v>
      </c>
      <c r="N97">
        <v>0.22841391031808886</v>
      </c>
      <c r="O97">
        <v>0.34023025015249309</v>
      </c>
      <c r="P97">
        <v>0.24058660273051283</v>
      </c>
      <c r="Q97">
        <v>0.16808199043800987</v>
      </c>
      <c r="R97">
        <v>9.2079532228137542E-2</v>
      </c>
      <c r="S97">
        <v>0.1939190560813002</v>
      </c>
      <c r="T97">
        <v>0.56762449648552082</v>
      </c>
      <c r="U97" s="24">
        <v>0.13676647617688284</v>
      </c>
      <c r="V97" s="7">
        <v>0.45992385430341975</v>
      </c>
      <c r="W97">
        <v>0.5553874290049996</v>
      </c>
      <c r="X97">
        <v>0.5129989006411626</v>
      </c>
      <c r="Y97">
        <v>0.58949894555871762</v>
      </c>
      <c r="Z97">
        <v>0.58920995415484345</v>
      </c>
      <c r="AA97">
        <v>0.6156833267245313</v>
      </c>
      <c r="AB97">
        <v>0.63992831631298441</v>
      </c>
      <c r="AC97">
        <v>0.47222935637866464</v>
      </c>
      <c r="AD97">
        <v>0.79062238327804812</v>
      </c>
      <c r="AE97" s="4">
        <v>0.66317343687628205</v>
      </c>
      <c r="AF97" s="15">
        <v>0.46196167681272593</v>
      </c>
      <c r="AG97">
        <v>0.63779846765187709</v>
      </c>
      <c r="AH97">
        <v>0.74445598813634328</v>
      </c>
      <c r="AI97">
        <v>0.83296997852013188</v>
      </c>
      <c r="AJ97">
        <v>0.97216174608759531</v>
      </c>
      <c r="AK97">
        <v>0.70630158259307019</v>
      </c>
      <c r="AL97">
        <v>0.90324082718806253</v>
      </c>
      <c r="AM97">
        <v>0.96915105192476059</v>
      </c>
      <c r="AN97">
        <v>1.0920496423030128</v>
      </c>
      <c r="AO97" s="24">
        <v>0.74922388849295718</v>
      </c>
      <c r="AP97" s="7">
        <v>0.56060746479580625</v>
      </c>
      <c r="AQ97">
        <v>0.46783133653232084</v>
      </c>
      <c r="AR97">
        <v>0.62615061936325289</v>
      </c>
      <c r="AS97">
        <v>0.47258098421138361</v>
      </c>
      <c r="AT97">
        <v>0.44287169180073027</v>
      </c>
      <c r="AU97">
        <v>0.54094214796412132</v>
      </c>
      <c r="AV97">
        <v>0.51664762730771796</v>
      </c>
      <c r="AW97">
        <v>0.53724602769990126</v>
      </c>
      <c r="AX97">
        <v>0.59152152430321703</v>
      </c>
      <c r="AY97" s="5">
        <v>0.53275198343293606</v>
      </c>
    </row>
    <row r="98" spans="1:51" ht="15.75" thickBot="1" x14ac:dyDescent="0.3">
      <c r="A98">
        <v>126</v>
      </c>
      <c r="B98" s="6">
        <v>3.0368991424236055E-3</v>
      </c>
      <c r="C98">
        <v>3.2184457192104873E-2</v>
      </c>
      <c r="D98">
        <v>4.5550045743904533E-3</v>
      </c>
      <c r="E98">
        <v>0</v>
      </c>
      <c r="F98">
        <v>0</v>
      </c>
      <c r="G98">
        <v>3.170214615498683E-3</v>
      </c>
      <c r="H98">
        <v>8.0349903758981517E-3</v>
      </c>
      <c r="I98">
        <v>1.9615803952679669E-2</v>
      </c>
      <c r="J98">
        <v>7.1065103062157315E-3</v>
      </c>
      <c r="K98" s="4">
        <v>4.5386997349248287E-3</v>
      </c>
      <c r="L98" s="15">
        <v>0.47220585853122016</v>
      </c>
      <c r="M98">
        <v>0.23936061291124214</v>
      </c>
      <c r="N98">
        <v>0.17769013639547854</v>
      </c>
      <c r="O98">
        <v>0.24956179307853965</v>
      </c>
      <c r="P98">
        <v>0.14371949960997771</v>
      </c>
      <c r="Q98">
        <v>0.14816232768324467</v>
      </c>
      <c r="R98">
        <v>8.2192334375065748E-2</v>
      </c>
      <c r="S98">
        <v>0.13059227496231471</v>
      </c>
      <c r="T98">
        <v>0.26210601453117993</v>
      </c>
      <c r="U98" s="24">
        <v>7.7982804417334128E-2</v>
      </c>
      <c r="V98" s="7">
        <v>0.31753721062424822</v>
      </c>
      <c r="W98">
        <v>0.14687104593764427</v>
      </c>
      <c r="X98">
        <v>0.12755361413747493</v>
      </c>
      <c r="Y98">
        <v>0.13231244385932614</v>
      </c>
      <c r="Z98">
        <v>0.16564012303827999</v>
      </c>
      <c r="AA98">
        <v>0.12351730542598434</v>
      </c>
      <c r="AB98">
        <v>0.14730874715587758</v>
      </c>
      <c r="AC98">
        <v>0.12265233881098857</v>
      </c>
      <c r="AD98">
        <v>0.16436743557887765</v>
      </c>
      <c r="AE98" s="4">
        <v>0.15821855496701692</v>
      </c>
      <c r="AF98" s="15">
        <v>0.10561898179345043</v>
      </c>
      <c r="AG98">
        <v>0.19401019097556238</v>
      </c>
      <c r="AH98">
        <v>0.24122843294740179</v>
      </c>
      <c r="AI98">
        <v>0.27964075702483782</v>
      </c>
      <c r="AJ98">
        <v>0.3518297840322952</v>
      </c>
      <c r="AK98">
        <v>0.2443841391569733</v>
      </c>
      <c r="AL98">
        <v>0.34521769102021072</v>
      </c>
      <c r="AM98">
        <v>0.35746257459592651</v>
      </c>
      <c r="AN98">
        <v>0.43620865470370318</v>
      </c>
      <c r="AO98" s="24">
        <v>0.30138458261967943</v>
      </c>
      <c r="AP98" s="7">
        <v>0.17207609009280742</v>
      </c>
      <c r="AQ98">
        <v>0.15725431942511217</v>
      </c>
      <c r="AR98">
        <v>0.23029911491848848</v>
      </c>
      <c r="AS98">
        <v>0.19233394985897362</v>
      </c>
      <c r="AT98">
        <v>0.14424773641207747</v>
      </c>
      <c r="AU98">
        <v>0.18245757170517535</v>
      </c>
      <c r="AV98">
        <v>0.19679361560432854</v>
      </c>
      <c r="AW98">
        <v>0.20573627087493276</v>
      </c>
      <c r="AX98">
        <v>0.22012746209485395</v>
      </c>
      <c r="AY98" s="5">
        <v>0.22499976594315302</v>
      </c>
    </row>
    <row r="99" spans="1:51" ht="15.75" thickBot="1" x14ac:dyDescent="0.3">
      <c r="A99">
        <v>127</v>
      </c>
      <c r="B99" s="6">
        <v>5.7795172650570825E-2</v>
      </c>
      <c r="C99">
        <v>0.16361390876952017</v>
      </c>
      <c r="D99">
        <v>7.1384840647197856E-2</v>
      </c>
      <c r="E99">
        <v>8.943118525904134E-2</v>
      </c>
      <c r="F99">
        <v>7.7833369816414824E-2</v>
      </c>
      <c r="G99">
        <v>7.2893513524146178E-2</v>
      </c>
      <c r="H99">
        <v>8.4319539884018996E-2</v>
      </c>
      <c r="I99">
        <v>0.11846510906473481</v>
      </c>
      <c r="J99">
        <v>0.10799463437830058</v>
      </c>
      <c r="K99" s="4">
        <v>8.0401281021826712E-2</v>
      </c>
      <c r="L99" s="15">
        <v>0.8973287425124552</v>
      </c>
      <c r="M99">
        <v>0.4496184086546805</v>
      </c>
      <c r="N99">
        <v>0.35837748747969878</v>
      </c>
      <c r="O99">
        <v>0.44645063159087955</v>
      </c>
      <c r="P99">
        <v>0.31614486836631045</v>
      </c>
      <c r="Q99">
        <v>0.26650426685484646</v>
      </c>
      <c r="R99">
        <v>0.19853347419606515</v>
      </c>
      <c r="S99">
        <v>0.22750942841027058</v>
      </c>
      <c r="T99">
        <v>0.54153820050523405</v>
      </c>
      <c r="U99" s="24">
        <v>0.16918249799636281</v>
      </c>
      <c r="V99" s="7">
        <v>0.6067206578878519</v>
      </c>
      <c r="W99">
        <v>0.43548516209537069</v>
      </c>
      <c r="X99">
        <v>0.4010560718375285</v>
      </c>
      <c r="Y99">
        <v>0.44357873110461427</v>
      </c>
      <c r="Z99">
        <v>0.4646026557691732</v>
      </c>
      <c r="AA99">
        <v>0.4652830721544059</v>
      </c>
      <c r="AB99">
        <v>0.55373228175986788</v>
      </c>
      <c r="AC99">
        <v>0.38381733421292419</v>
      </c>
      <c r="AD99">
        <v>0.56090017821217864</v>
      </c>
      <c r="AE99" s="4">
        <v>0.54664762894984564</v>
      </c>
      <c r="AF99" s="15">
        <v>0.29919866390185906</v>
      </c>
      <c r="AG99">
        <v>0.4763760351143736</v>
      </c>
      <c r="AH99">
        <v>0.64797023441465318</v>
      </c>
      <c r="AI99">
        <v>0.73186860459751657</v>
      </c>
      <c r="AJ99">
        <v>0.87733489165644551</v>
      </c>
      <c r="AK99">
        <v>0.69328732841381113</v>
      </c>
      <c r="AL99">
        <v>0.96357906180766006</v>
      </c>
      <c r="AM99">
        <v>0.93462623199616868</v>
      </c>
      <c r="AN99">
        <v>1.1734285635329034</v>
      </c>
      <c r="AO99" s="24">
        <v>0.74181736218403926</v>
      </c>
      <c r="AP99" s="7">
        <v>0.47751989691478036</v>
      </c>
      <c r="AQ99">
        <v>0.4373244996700813</v>
      </c>
      <c r="AR99">
        <v>0.65989521119536731</v>
      </c>
      <c r="AS99">
        <v>0.47344522213513185</v>
      </c>
      <c r="AT99">
        <v>0.48091921977457402</v>
      </c>
      <c r="AU99">
        <v>0.52714855663058668</v>
      </c>
      <c r="AV99">
        <v>0.52639904022398598</v>
      </c>
      <c r="AW99">
        <v>0.56437170307187001</v>
      </c>
      <c r="AX99">
        <v>0.57869291230873765</v>
      </c>
      <c r="AY99" s="5">
        <v>0.55650181400387977</v>
      </c>
    </row>
    <row r="100" spans="1:51" ht="15.75" thickBot="1" x14ac:dyDescent="0.3">
      <c r="A100">
        <v>128</v>
      </c>
      <c r="B100" s="6">
        <v>0.13984285283868378</v>
      </c>
      <c r="C100">
        <v>0.12160079857521447</v>
      </c>
      <c r="D100">
        <v>7.5071585729141285E-2</v>
      </c>
      <c r="E100">
        <v>0.16502136188805078</v>
      </c>
      <c r="F100">
        <v>0.17250330019800006</v>
      </c>
      <c r="G100">
        <v>0.2321063537037337</v>
      </c>
      <c r="H100">
        <v>0.20761416993728762</v>
      </c>
      <c r="I100">
        <v>0.30311379723905191</v>
      </c>
      <c r="J100">
        <v>0.16657579688460114</v>
      </c>
      <c r="K100" s="4">
        <v>0.21657175675906409</v>
      </c>
      <c r="L100" s="15">
        <v>2.2069544566010184</v>
      </c>
      <c r="M100">
        <v>1.4137811080483151</v>
      </c>
      <c r="N100">
        <v>1.0811567430742079</v>
      </c>
      <c r="O100">
        <v>1.7242045829979917</v>
      </c>
      <c r="P100">
        <v>0.8741301518844713</v>
      </c>
      <c r="Q100">
        <v>1.0203405790378894</v>
      </c>
      <c r="R100">
        <v>0.83209756503966914</v>
      </c>
      <c r="S100">
        <v>0.96941956509857163</v>
      </c>
      <c r="T100">
        <v>1.2864881014808693</v>
      </c>
      <c r="U100" s="24">
        <v>0.80032654620564936</v>
      </c>
      <c r="V100" s="7">
        <v>1.4022965026066549</v>
      </c>
      <c r="W100">
        <v>1.1521817006351864</v>
      </c>
      <c r="X100">
        <v>0.99409699256511541</v>
      </c>
      <c r="Y100">
        <v>1.0385247795854022</v>
      </c>
      <c r="Z100">
        <v>1.0803183546186672</v>
      </c>
      <c r="AA100">
        <v>0.85827937180545666</v>
      </c>
      <c r="AB100">
        <v>0.99695974774804996</v>
      </c>
      <c r="AC100">
        <v>1.0036580174885534</v>
      </c>
      <c r="AD100">
        <v>1.1182968476468318</v>
      </c>
      <c r="AE100" s="4">
        <v>1.1450217522946933</v>
      </c>
      <c r="AF100" s="15">
        <v>0.87162510531113957</v>
      </c>
      <c r="AG100">
        <v>1.8906389972434596</v>
      </c>
      <c r="AH100">
        <v>2.6555561082035006</v>
      </c>
      <c r="AI100">
        <v>3.4747663413206666</v>
      </c>
      <c r="AJ100">
        <v>3.8909572020521268</v>
      </c>
      <c r="AK100">
        <v>3.1071394202758076</v>
      </c>
      <c r="AL100">
        <v>3.6801948994373923</v>
      </c>
      <c r="AM100">
        <v>3.8022250591553979</v>
      </c>
      <c r="AN100">
        <v>3.5321575495465694</v>
      </c>
      <c r="AO100" s="24">
        <v>2.959157440718156</v>
      </c>
      <c r="AP100" s="7">
        <v>2.7388546890326038</v>
      </c>
      <c r="AQ100">
        <v>1.5917262989508736</v>
      </c>
      <c r="AR100">
        <v>1.8611795904896562</v>
      </c>
      <c r="AS100">
        <v>2.6512468514690903</v>
      </c>
      <c r="AT100">
        <v>1.9509157105363955</v>
      </c>
      <c r="AU100">
        <v>2.6348817461762457</v>
      </c>
      <c r="AV100">
        <v>2.4190990994467634</v>
      </c>
      <c r="AW100">
        <v>2.7151442214778618</v>
      </c>
      <c r="AX100">
        <v>2.5567498920007283</v>
      </c>
      <c r="AY100" s="5">
        <v>3.0677912591736982</v>
      </c>
    </row>
    <row r="101" spans="1:51" ht="15.75" thickBot="1" x14ac:dyDescent="0.3">
      <c r="A101">
        <v>129</v>
      </c>
      <c r="B101" s="6">
        <v>2.9093871228944783</v>
      </c>
      <c r="C101">
        <v>2.9351281779885148</v>
      </c>
      <c r="D101">
        <v>1.7777438660263067</v>
      </c>
      <c r="E101">
        <v>3.1596978688010595</v>
      </c>
      <c r="F101">
        <v>2.847184289006548</v>
      </c>
      <c r="G101">
        <v>3.4493400250955593</v>
      </c>
      <c r="H101">
        <v>3.0688092294199674</v>
      </c>
      <c r="I101">
        <v>3.8585172133338199</v>
      </c>
      <c r="J101">
        <v>2.6971995252337124</v>
      </c>
      <c r="K101" s="4">
        <v>3.8113086959163671</v>
      </c>
      <c r="L101" s="15">
        <v>10.768547223580075</v>
      </c>
      <c r="M101">
        <v>7.7265393906324507</v>
      </c>
      <c r="N101">
        <v>6.1980477224617303</v>
      </c>
      <c r="O101">
        <v>10.037709420882383</v>
      </c>
      <c r="P101">
        <v>4.8865397115981324</v>
      </c>
      <c r="Q101">
        <v>6.3385751119408917</v>
      </c>
      <c r="R101">
        <v>5.5340936376244638</v>
      </c>
      <c r="S101">
        <v>7.1177928041565224</v>
      </c>
      <c r="T101">
        <v>7.9109058722185734</v>
      </c>
      <c r="U101" s="24">
        <v>6.1499812221931691</v>
      </c>
      <c r="V101" s="7">
        <v>8.8358123389710244</v>
      </c>
      <c r="W101">
        <v>7.8002159388197034</v>
      </c>
      <c r="X101">
        <v>7.1871498592474534</v>
      </c>
      <c r="Y101">
        <v>7.8470275086523289</v>
      </c>
      <c r="Z101">
        <v>7.8528892908872887</v>
      </c>
      <c r="AA101">
        <v>7.5834948506379085</v>
      </c>
      <c r="AB101">
        <v>9.6276136737665947</v>
      </c>
      <c r="AC101">
        <v>8.6642745023609873</v>
      </c>
      <c r="AD101">
        <v>9.7863487439940577</v>
      </c>
      <c r="AE101" s="4">
        <v>9.7602692121993648</v>
      </c>
      <c r="AF101" s="15">
        <v>2.7789368829229963</v>
      </c>
      <c r="AG101">
        <v>6.9109287294153097</v>
      </c>
      <c r="AH101">
        <v>10.059617899652338</v>
      </c>
      <c r="AI101">
        <v>12.383760229325871</v>
      </c>
      <c r="AJ101">
        <v>13.620002593077354</v>
      </c>
      <c r="AK101">
        <v>11.707263714893928</v>
      </c>
      <c r="AL101">
        <v>14.292081116218744</v>
      </c>
      <c r="AM101">
        <v>14.852430507990531</v>
      </c>
      <c r="AN101">
        <v>13.597023468478497</v>
      </c>
      <c r="AO101" s="24">
        <v>12.068303981449249</v>
      </c>
      <c r="AP101" s="7">
        <v>10.808418481802947</v>
      </c>
      <c r="AQ101">
        <v>7.2704211418321654</v>
      </c>
      <c r="AR101">
        <v>8.249445173907743</v>
      </c>
      <c r="AS101">
        <v>9.4422407026572603</v>
      </c>
      <c r="AT101">
        <v>8.6165848011047874</v>
      </c>
      <c r="AU101">
        <v>11.303248370420874</v>
      </c>
      <c r="AV101">
        <v>8.5650634040183196</v>
      </c>
      <c r="AW101">
        <v>10.580002550700328</v>
      </c>
      <c r="AX101">
        <v>9.5691547080446302</v>
      </c>
      <c r="AY101" s="5">
        <v>11.267082377268336</v>
      </c>
    </row>
    <row r="102" spans="1:51" ht="15.75" thickBot="1" x14ac:dyDescent="0.3">
      <c r="A102">
        <v>130</v>
      </c>
      <c r="B102" s="6">
        <v>0.15352549966224668</v>
      </c>
      <c r="C102">
        <v>0.18694245226040251</v>
      </c>
      <c r="D102">
        <v>9.1695838578058783E-2</v>
      </c>
      <c r="E102">
        <v>0.2013494804322348</v>
      </c>
      <c r="F102">
        <v>0.19650665485877752</v>
      </c>
      <c r="G102">
        <v>0.2085184806511847</v>
      </c>
      <c r="H102">
        <v>0.21872274316555551</v>
      </c>
      <c r="I102">
        <v>0.26184258437931662</v>
      </c>
      <c r="J102">
        <v>0.16461268372240911</v>
      </c>
      <c r="K102" s="4">
        <v>0.24088251069916294</v>
      </c>
      <c r="L102" s="15">
        <v>0.79268158617654527</v>
      </c>
      <c r="M102">
        <v>0.61567064738676192</v>
      </c>
      <c r="N102">
        <v>0.43721202450157676</v>
      </c>
      <c r="O102">
        <v>0.75766950596063953</v>
      </c>
      <c r="P102">
        <v>0.37227199542485045</v>
      </c>
      <c r="Q102">
        <v>0.47149371219569869</v>
      </c>
      <c r="R102">
        <v>0.39696853335922705</v>
      </c>
      <c r="S102">
        <v>0.474801178193901</v>
      </c>
      <c r="T102">
        <v>0.67217435347944754</v>
      </c>
      <c r="U102" s="24">
        <v>0.41761419634095459</v>
      </c>
      <c r="V102" s="7">
        <v>0.9763324307995328</v>
      </c>
      <c r="W102">
        <v>0.95457706060666314</v>
      </c>
      <c r="X102">
        <v>0.83181046421416793</v>
      </c>
      <c r="Y102">
        <v>0.93713209804593922</v>
      </c>
      <c r="Z102">
        <v>0.93894396074449471</v>
      </c>
      <c r="AA102">
        <v>0.83438895192625862</v>
      </c>
      <c r="AB102">
        <v>1.0741507374542549</v>
      </c>
      <c r="AC102">
        <v>0.94968080539093014</v>
      </c>
      <c r="AD102">
        <v>1.2852796166992648</v>
      </c>
      <c r="AE102" s="4">
        <v>1.1782092388650285</v>
      </c>
      <c r="AF102" s="15">
        <v>1.6885015667985204</v>
      </c>
      <c r="AG102">
        <v>2.5201575777757359</v>
      </c>
      <c r="AH102">
        <v>3.4872556143574562</v>
      </c>
      <c r="AI102">
        <v>3.8782680972167438</v>
      </c>
      <c r="AJ102">
        <v>4.668385317204482</v>
      </c>
      <c r="AK102">
        <v>3.2877200801106792</v>
      </c>
      <c r="AL102">
        <v>4.2639603253152796</v>
      </c>
      <c r="AM102">
        <v>4.2839832871235162</v>
      </c>
      <c r="AN102">
        <v>5.3546369470082347</v>
      </c>
      <c r="AO102" s="24">
        <v>3.7051773422244083</v>
      </c>
      <c r="AP102" s="7">
        <v>2.4452827056904347</v>
      </c>
      <c r="AQ102">
        <v>1.909242463146873</v>
      </c>
      <c r="AR102">
        <v>2.5772927388171856</v>
      </c>
      <c r="AS102">
        <v>2.078723919970709</v>
      </c>
      <c r="AT102">
        <v>2.055846687585936</v>
      </c>
      <c r="AU102">
        <v>2.3975805936025272</v>
      </c>
      <c r="AV102">
        <v>2.4886723280201819</v>
      </c>
      <c r="AW102">
        <v>2.4632552545436468</v>
      </c>
      <c r="AX102">
        <v>2.8201603555671846</v>
      </c>
      <c r="AY102" s="5">
        <v>2.5451622235469435</v>
      </c>
    </row>
    <row r="103" spans="1:51" ht="15.75" thickBot="1" x14ac:dyDescent="0.3">
      <c r="A103">
        <v>131</v>
      </c>
      <c r="B103" s="6">
        <v>0.28999973256466471</v>
      </c>
      <c r="C103">
        <v>0.63530701749568419</v>
      </c>
      <c r="D103">
        <v>0.35259045124219957</v>
      </c>
      <c r="E103">
        <v>0.32980116853030195</v>
      </c>
      <c r="F103">
        <v>0.3991322909231379</v>
      </c>
      <c r="G103">
        <v>0.35692423543463669</v>
      </c>
      <c r="H103">
        <v>0.35336517729892203</v>
      </c>
      <c r="I103">
        <v>0.43230834192593454</v>
      </c>
      <c r="J103">
        <v>0.36390764922574614</v>
      </c>
      <c r="K103" s="4">
        <v>0.35451895458157817</v>
      </c>
      <c r="L103" s="15">
        <v>0.63430193241805766</v>
      </c>
      <c r="M103">
        <v>0.82309530530415576</v>
      </c>
      <c r="N103">
        <v>0.71809659203546994</v>
      </c>
      <c r="O103">
        <v>0.88513232467894776</v>
      </c>
      <c r="P103">
        <v>0.79295676589342778</v>
      </c>
      <c r="Q103">
        <v>0.60466664060068831</v>
      </c>
      <c r="R103">
        <v>0.42900585962700266</v>
      </c>
      <c r="S103">
        <v>0.62329260725048818</v>
      </c>
      <c r="T103">
        <v>1.7552198584876657</v>
      </c>
      <c r="U103" s="24">
        <v>0.48367538916993791</v>
      </c>
      <c r="V103" s="7">
        <v>3.0577183470948586</v>
      </c>
      <c r="W103">
        <v>3.3654203943849081</v>
      </c>
      <c r="X103">
        <v>3.5176447613981074</v>
      </c>
      <c r="Y103">
        <v>3.8300127497801704</v>
      </c>
      <c r="Z103">
        <v>3.8338459277079733</v>
      </c>
      <c r="AA103">
        <v>4.5255206700419128</v>
      </c>
      <c r="AB103">
        <v>5.2616787319128884</v>
      </c>
      <c r="AC103">
        <v>3.7118929963298313</v>
      </c>
      <c r="AD103">
        <v>6.5111275930690624</v>
      </c>
      <c r="AE103" s="4">
        <v>4.9345987298886529</v>
      </c>
      <c r="AF103" s="15">
        <v>5.4008786988091533</v>
      </c>
      <c r="AG103">
        <v>6.7601347259981699</v>
      </c>
      <c r="AH103">
        <v>9.0565707931529822</v>
      </c>
      <c r="AI103">
        <v>9.2122132124943157</v>
      </c>
      <c r="AJ103">
        <v>10.806572229399128</v>
      </c>
      <c r="AK103">
        <v>8.2463266244978808</v>
      </c>
      <c r="AL103">
        <v>10.289332034347932</v>
      </c>
      <c r="AM103">
        <v>10.811041583733774</v>
      </c>
      <c r="AN103">
        <v>14.805404309601123</v>
      </c>
      <c r="AO103" s="24">
        <v>8.7730126599449267</v>
      </c>
      <c r="AP103" s="7">
        <v>5.6273171684258676</v>
      </c>
      <c r="AQ103">
        <v>5.0383081973974981</v>
      </c>
      <c r="AR103">
        <v>6.9611395057663472</v>
      </c>
      <c r="AS103">
        <v>4.3083675129704195</v>
      </c>
      <c r="AT103">
        <v>5.0095007397586206</v>
      </c>
      <c r="AU103">
        <v>5.5223416669323848</v>
      </c>
      <c r="AV103">
        <v>5.8229687517436979</v>
      </c>
      <c r="AW103">
        <v>5.5953389599166741</v>
      </c>
      <c r="AX103">
        <v>6.8801745066026037</v>
      </c>
      <c r="AY103" s="5">
        <v>5.5047144932347472</v>
      </c>
    </row>
    <row r="104" spans="1:51" ht="15.75" thickBot="1" x14ac:dyDescent="0.3">
      <c r="A104">
        <v>132</v>
      </c>
      <c r="B104" s="6">
        <v>3.8107619345390517E-2</v>
      </c>
      <c r="C104">
        <v>4.5966751630061913E-2</v>
      </c>
      <c r="D104">
        <v>2.3874087087438038E-2</v>
      </c>
      <c r="E104">
        <v>3.5001632182205443E-2</v>
      </c>
      <c r="F104">
        <v>4.340739343026797E-2</v>
      </c>
      <c r="G104">
        <v>2.9056504114585522E-2</v>
      </c>
      <c r="H104">
        <v>2.6964455820081314E-2</v>
      </c>
      <c r="I104">
        <v>6.7019598065376135E-2</v>
      </c>
      <c r="J104">
        <v>3.1342356832228788E-2</v>
      </c>
      <c r="K104" s="4">
        <v>1.3728579241003307E-2</v>
      </c>
      <c r="L104" s="15">
        <v>7.9339560130047768E-2</v>
      </c>
      <c r="M104">
        <v>6.6696620869915138E-2</v>
      </c>
      <c r="N104">
        <v>5.9162022654199745E-2</v>
      </c>
      <c r="O104">
        <v>0.14702416112138228</v>
      </c>
      <c r="P104">
        <v>6.8935958535771238E-2</v>
      </c>
      <c r="Q104">
        <v>7.5978940825010791E-2</v>
      </c>
      <c r="R104">
        <v>4.9442062751778128E-2</v>
      </c>
      <c r="S104">
        <v>6.7105688210479894E-2</v>
      </c>
      <c r="T104">
        <v>0.17926985150674699</v>
      </c>
      <c r="U104" s="24">
        <v>3.0525938026014662E-2</v>
      </c>
      <c r="V104" s="7">
        <v>0.26193048184204487</v>
      </c>
      <c r="W104">
        <v>0.34602383176943646</v>
      </c>
      <c r="X104">
        <v>0.32720165826772257</v>
      </c>
      <c r="Y104">
        <v>0.4100179779852009</v>
      </c>
      <c r="Z104">
        <v>0.38743783804135423</v>
      </c>
      <c r="AA104">
        <v>0.4293673999842173</v>
      </c>
      <c r="AB104">
        <v>0.47328951867502234</v>
      </c>
      <c r="AC104">
        <v>0.35440274603418309</v>
      </c>
      <c r="AD104">
        <v>0.62642700610304602</v>
      </c>
      <c r="AE104" s="4">
        <v>0.50853613515333185</v>
      </c>
      <c r="AF104" s="15">
        <v>0.54935145116007755</v>
      </c>
      <c r="AG104">
        <v>0.74167686194241322</v>
      </c>
      <c r="AH104">
        <v>1.0105069647279497</v>
      </c>
      <c r="AI104">
        <v>1.0811688654607072</v>
      </c>
      <c r="AJ104">
        <v>1.3788229593570569</v>
      </c>
      <c r="AK104">
        <v>0.98096099315802743</v>
      </c>
      <c r="AL104">
        <v>1.3223197021633637</v>
      </c>
      <c r="AM104">
        <v>1.3030634853423544</v>
      </c>
      <c r="AN104">
        <v>1.7731154959818434</v>
      </c>
      <c r="AO104" s="24">
        <v>1.0979203125223214</v>
      </c>
      <c r="AP104" s="7">
        <v>0.64927843164558408</v>
      </c>
      <c r="AQ104">
        <v>0.55413083271860009</v>
      </c>
      <c r="AR104">
        <v>0.79872818067129736</v>
      </c>
      <c r="AS104">
        <v>0.54117537293359697</v>
      </c>
      <c r="AT104">
        <v>0.53708873967207582</v>
      </c>
      <c r="AU104">
        <v>0.64048070072796393</v>
      </c>
      <c r="AV104">
        <v>0.63328055578606002</v>
      </c>
      <c r="AW104">
        <v>0.65293175794957981</v>
      </c>
      <c r="AX104">
        <v>0.75437617422271341</v>
      </c>
      <c r="AY104" s="5">
        <v>0.64530137693723921</v>
      </c>
    </row>
    <row r="105" spans="1:51" ht="15.75" thickBot="1" x14ac:dyDescent="0.3">
      <c r="A105">
        <v>133</v>
      </c>
      <c r="B105" s="6">
        <v>7.8916282202078303E-2</v>
      </c>
      <c r="C105">
        <v>0.24923785227471598</v>
      </c>
      <c r="D105">
        <v>0.16874330890984907</v>
      </c>
      <c r="E105">
        <v>0.17755080228490489</v>
      </c>
      <c r="F105">
        <v>0.15682003653420784</v>
      </c>
      <c r="G105">
        <v>0.13934167102054765</v>
      </c>
      <c r="H105">
        <v>0.16310189828449023</v>
      </c>
      <c r="I105">
        <v>0.21019860145013891</v>
      </c>
      <c r="J105">
        <v>0.20778577298916057</v>
      </c>
      <c r="K105" s="4">
        <v>0.10577271575173458</v>
      </c>
      <c r="L105" s="15">
        <v>0.21931965178958257</v>
      </c>
      <c r="M105">
        <v>0.17285988933448676</v>
      </c>
      <c r="N105">
        <v>0.11200525406078353</v>
      </c>
      <c r="O105">
        <v>0.22308633454241505</v>
      </c>
      <c r="P105">
        <v>0.25130522266286076</v>
      </c>
      <c r="Q105">
        <v>0.17675447426846755</v>
      </c>
      <c r="R105">
        <v>0.10155303146844918</v>
      </c>
      <c r="S105">
        <v>0.15382987499178591</v>
      </c>
      <c r="T105">
        <v>0.52935128289752553</v>
      </c>
      <c r="U105" s="24">
        <v>7.7333911705886507E-2</v>
      </c>
      <c r="V105" s="7">
        <v>0.2556122534860078</v>
      </c>
      <c r="W105">
        <v>0.50655883236297949</v>
      </c>
      <c r="X105">
        <v>0.50481787004500567</v>
      </c>
      <c r="Y105">
        <v>0.55957955295285955</v>
      </c>
      <c r="Z105">
        <v>0.56724232479691128</v>
      </c>
      <c r="AA105">
        <v>0.6740868599849571</v>
      </c>
      <c r="AB105">
        <v>0.61787539017684079</v>
      </c>
      <c r="AC105">
        <v>0.41368498262671505</v>
      </c>
      <c r="AD105">
        <v>0.84522084875261572</v>
      </c>
      <c r="AE105" s="4">
        <v>0.65155419288494665</v>
      </c>
      <c r="AF105" s="15">
        <v>0.41480878285521888</v>
      </c>
      <c r="AG105">
        <v>0.6023227027928314</v>
      </c>
      <c r="AH105">
        <v>0.8046608798190269</v>
      </c>
      <c r="AI105">
        <v>0.89407422654262381</v>
      </c>
      <c r="AJ105">
        <v>1.313060832335734</v>
      </c>
      <c r="AK105">
        <v>0.95295792185568295</v>
      </c>
      <c r="AL105">
        <v>1.2595141350794226</v>
      </c>
      <c r="AM105">
        <v>1.2946790970434088</v>
      </c>
      <c r="AN105">
        <v>1.8903443571762668</v>
      </c>
      <c r="AO105" s="24">
        <v>1.0115160048356409</v>
      </c>
      <c r="AP105" s="7">
        <v>0.54666130487510101</v>
      </c>
      <c r="AQ105">
        <v>0.50357719936839618</v>
      </c>
      <c r="AR105">
        <v>0.71988970371458694</v>
      </c>
      <c r="AS105">
        <v>0.45200434254825411</v>
      </c>
      <c r="AT105">
        <v>0.45738211845040649</v>
      </c>
      <c r="AU105">
        <v>0.55524363744552696</v>
      </c>
      <c r="AV105">
        <v>0.51473854518386142</v>
      </c>
      <c r="AW105">
        <v>0.52129828562700986</v>
      </c>
      <c r="AX105">
        <v>0.6558935943923353</v>
      </c>
      <c r="AY105" s="5">
        <v>0.56426163169379473</v>
      </c>
    </row>
    <row r="106" spans="1:51" ht="15.75" thickBot="1" x14ac:dyDescent="0.3">
      <c r="A106">
        <v>134</v>
      </c>
      <c r="B106" s="6">
        <v>1.1408843749679019E-2</v>
      </c>
      <c r="C106">
        <v>0.13465541452299137</v>
      </c>
      <c r="D106">
        <v>9.1293165347404781E-2</v>
      </c>
      <c r="E106">
        <v>0.10174343526166955</v>
      </c>
      <c r="F106">
        <v>0.1036875154376637</v>
      </c>
      <c r="G106">
        <v>0.11913768292517715</v>
      </c>
      <c r="H106">
        <v>0.10897937620606174</v>
      </c>
      <c r="I106">
        <v>0.17385145140521985</v>
      </c>
      <c r="J106">
        <v>0.12501420036457705</v>
      </c>
      <c r="K106" s="4">
        <v>8.809677785043607E-2</v>
      </c>
      <c r="L106" s="15">
        <v>0.31926953094896077</v>
      </c>
      <c r="M106">
        <v>0.46367272927645148</v>
      </c>
      <c r="N106">
        <v>0.46015640317747575</v>
      </c>
      <c r="O106">
        <v>0.67510741691417253</v>
      </c>
      <c r="P106">
        <v>0.6885688102022518</v>
      </c>
      <c r="Q106">
        <v>0.47098247942954052</v>
      </c>
      <c r="R106">
        <v>0.45716684200869734</v>
      </c>
      <c r="S106">
        <v>0.48055293239666191</v>
      </c>
      <c r="T106">
        <v>1.5362685816340833</v>
      </c>
      <c r="U106" s="24">
        <v>0.32922642606036528</v>
      </c>
      <c r="V106" s="7">
        <v>0.58863709396425079</v>
      </c>
      <c r="W106">
        <v>0.79663483077125374</v>
      </c>
      <c r="X106">
        <v>0.7342884238481987</v>
      </c>
      <c r="Y106">
        <v>0.88734444410731983</v>
      </c>
      <c r="Z106">
        <v>0.80558427807991928</v>
      </c>
      <c r="AA106">
        <v>0.76508582561637739</v>
      </c>
      <c r="AB106">
        <v>0.84367436280154018</v>
      </c>
      <c r="AC106">
        <v>0.68031631453086727</v>
      </c>
      <c r="AD106">
        <v>1.135230598952705</v>
      </c>
      <c r="AE106" s="4">
        <v>0.82237321433204436</v>
      </c>
      <c r="AF106" s="15">
        <v>1.1868832928826882</v>
      </c>
      <c r="AG106">
        <v>1.7856723865712036</v>
      </c>
      <c r="AH106">
        <v>3.1750948458685326</v>
      </c>
      <c r="AI106">
        <v>2.9610760205165807</v>
      </c>
      <c r="AJ106">
        <v>4.3030156250884541</v>
      </c>
      <c r="AK106">
        <v>2.83529072735071</v>
      </c>
      <c r="AL106">
        <v>3.8218769201233211</v>
      </c>
      <c r="AM106">
        <v>3.7403352554156606</v>
      </c>
      <c r="AN106">
        <v>5.7794757245353239</v>
      </c>
      <c r="AO106" s="24">
        <v>3.3612863180382635</v>
      </c>
      <c r="AP106" s="7">
        <v>1.8806532107184422</v>
      </c>
      <c r="AQ106">
        <v>1.3521818697890799</v>
      </c>
      <c r="AR106">
        <v>2.0997665070387539</v>
      </c>
      <c r="AS106">
        <v>1.2805128846290761</v>
      </c>
      <c r="AT106">
        <v>1.4472436465140974</v>
      </c>
      <c r="AU106">
        <v>1.4202269951807063</v>
      </c>
      <c r="AV106">
        <v>1.6929252601837801</v>
      </c>
      <c r="AW106">
        <v>1.4621966944739395</v>
      </c>
      <c r="AX106">
        <v>2.0184894056261555</v>
      </c>
      <c r="AY106" s="5">
        <v>1.6245253611187342</v>
      </c>
    </row>
    <row r="107" spans="1:51" ht="15.75" thickBot="1" x14ac:dyDescent="0.3">
      <c r="A107">
        <v>135</v>
      </c>
      <c r="B107" s="6">
        <v>0.93458143477782907</v>
      </c>
      <c r="C107">
        <v>2.3436922447970412</v>
      </c>
      <c r="D107">
        <v>1.5349904548380553</v>
      </c>
      <c r="E107">
        <v>1.433735087798462</v>
      </c>
      <c r="F107">
        <v>1.407870415579074</v>
      </c>
      <c r="G107">
        <v>1.2540498997352363</v>
      </c>
      <c r="H107">
        <v>1.3055177983979913</v>
      </c>
      <c r="I107">
        <v>1.7377472535743834</v>
      </c>
      <c r="J107">
        <v>1.5481449754484591</v>
      </c>
      <c r="K107" s="4">
        <v>1.4782610164351053</v>
      </c>
      <c r="L107" s="15">
        <v>2.0002560713640571</v>
      </c>
      <c r="M107">
        <v>2.8708580529404069</v>
      </c>
      <c r="N107">
        <v>2.9933676109793761</v>
      </c>
      <c r="O107">
        <v>4.0502934481033455</v>
      </c>
      <c r="P107">
        <v>4.2753921993015434</v>
      </c>
      <c r="Q107">
        <v>2.9723837772788904</v>
      </c>
      <c r="R107">
        <v>2.8774700195664207</v>
      </c>
      <c r="S107">
        <v>3.2806210518954417</v>
      </c>
      <c r="T107">
        <v>9.9160830004770588</v>
      </c>
      <c r="U107" s="24">
        <v>2.5798432375343556</v>
      </c>
      <c r="V107" s="7">
        <v>3.9858341503248669</v>
      </c>
      <c r="W107">
        <v>5.3230121054079982</v>
      </c>
      <c r="X107">
        <v>5.5085439553649866</v>
      </c>
      <c r="Y107">
        <v>5.9489073454899986</v>
      </c>
      <c r="Z107">
        <v>6.1036308753331889</v>
      </c>
      <c r="AA107">
        <v>7.3231719579555614</v>
      </c>
      <c r="AB107">
        <v>7.8555187420916708</v>
      </c>
      <c r="AC107">
        <v>5.4540851108520361</v>
      </c>
      <c r="AD107">
        <v>9.7972233351783728</v>
      </c>
      <c r="AE107" s="4">
        <v>6.7616659006437025</v>
      </c>
      <c r="AF107" s="15">
        <v>4.0428995187603638</v>
      </c>
      <c r="AG107">
        <v>5.5227660325154897</v>
      </c>
      <c r="AH107">
        <v>9.3861267362018985</v>
      </c>
      <c r="AI107">
        <v>8.378176812526398</v>
      </c>
      <c r="AJ107">
        <v>11.650924180168348</v>
      </c>
      <c r="AK107">
        <v>8.4979147804768491</v>
      </c>
      <c r="AL107">
        <v>11.484153004116882</v>
      </c>
      <c r="AM107">
        <v>11.349541367179761</v>
      </c>
      <c r="AN107">
        <v>18.010903905373727</v>
      </c>
      <c r="AO107" s="24">
        <v>9.6799212260097214</v>
      </c>
      <c r="AP107" s="7">
        <v>5.6704507427044062</v>
      </c>
      <c r="AQ107">
        <v>4.457902980093829</v>
      </c>
      <c r="AR107">
        <v>6.6465411888821642</v>
      </c>
      <c r="AS107">
        <v>3.5569177117800694</v>
      </c>
      <c r="AT107">
        <v>4.4957517123663449</v>
      </c>
      <c r="AU107">
        <v>4.476003127168779</v>
      </c>
      <c r="AV107">
        <v>4.7448973321270884</v>
      </c>
      <c r="AW107">
        <v>4.2937436830430018</v>
      </c>
      <c r="AX107">
        <v>5.8662049021475511</v>
      </c>
      <c r="AY107" s="5">
        <v>4.7322784676993637</v>
      </c>
    </row>
    <row r="108" spans="1:51" ht="15.75" thickBot="1" x14ac:dyDescent="0.3">
      <c r="A108">
        <v>136</v>
      </c>
      <c r="B108" s="6">
        <v>3.2063990394249</v>
      </c>
      <c r="C108">
        <v>0.83987911570036167</v>
      </c>
      <c r="D108">
        <v>0.2967749228574475</v>
      </c>
      <c r="E108">
        <v>0.31625767304903618</v>
      </c>
      <c r="F108">
        <v>0.37066170989526537</v>
      </c>
      <c r="G108">
        <v>0.44099178580185133</v>
      </c>
      <c r="H108">
        <v>0.44660719471987947</v>
      </c>
      <c r="I108">
        <v>0.46994509766058962</v>
      </c>
      <c r="J108">
        <v>0.50230331584046628</v>
      </c>
      <c r="K108" s="4">
        <v>0.30489448663032842</v>
      </c>
      <c r="L108" s="15">
        <v>0.60518704099965537</v>
      </c>
      <c r="M108">
        <v>0.54617671439977666</v>
      </c>
      <c r="N108">
        <v>0.57992556979570431</v>
      </c>
      <c r="O108">
        <v>0.80832060286492724</v>
      </c>
      <c r="P108">
        <v>0.59325248211555204</v>
      </c>
      <c r="Q108">
        <v>0.60736695010322928</v>
      </c>
      <c r="R108">
        <v>0.51786447151817638</v>
      </c>
      <c r="S108">
        <v>0.57029055517789073</v>
      </c>
      <c r="T108">
        <v>1.4632177507558168</v>
      </c>
      <c r="U108" s="24">
        <v>0.52031009651904037</v>
      </c>
      <c r="V108" s="7">
        <v>0.64113616608050528</v>
      </c>
      <c r="W108">
        <v>0.68516538030236196</v>
      </c>
      <c r="X108">
        <v>0.63259883010510132</v>
      </c>
      <c r="Y108">
        <v>0.68847345066324717</v>
      </c>
      <c r="Z108">
        <v>0.72713767428000076</v>
      </c>
      <c r="AA108">
        <v>1.0828752804196182</v>
      </c>
      <c r="AB108">
        <v>0.81929497522907946</v>
      </c>
      <c r="AC108">
        <v>0.54198284319638268</v>
      </c>
      <c r="AD108">
        <v>1.0023900890790971</v>
      </c>
      <c r="AE108" s="4">
        <v>0.7935430788610468</v>
      </c>
      <c r="AF108" s="15">
        <v>0.43603813803685243</v>
      </c>
      <c r="AG108">
        <v>0.61573264682521722</v>
      </c>
      <c r="AH108">
        <v>0.95121968858713246</v>
      </c>
      <c r="AI108">
        <v>0.91268039354062791</v>
      </c>
      <c r="AJ108">
        <v>1.3445893088030687</v>
      </c>
      <c r="AK108">
        <v>0.97014259564027738</v>
      </c>
      <c r="AL108">
        <v>1.3081915220248981</v>
      </c>
      <c r="AM108">
        <v>1.3132578230529404</v>
      </c>
      <c r="AN108">
        <v>2.0117969147212351</v>
      </c>
      <c r="AO108" s="24">
        <v>1.1769453708472579</v>
      </c>
      <c r="AP108" s="7">
        <v>0.71719874821037377</v>
      </c>
      <c r="AQ108">
        <v>0.53381314751463682</v>
      </c>
      <c r="AR108">
        <v>0.83151493837988866</v>
      </c>
      <c r="AS108">
        <v>0.54399313085795964</v>
      </c>
      <c r="AT108">
        <v>0.51302778235968705</v>
      </c>
      <c r="AU108">
        <v>0.6078826971461847</v>
      </c>
      <c r="AV108">
        <v>0.58983977170415824</v>
      </c>
      <c r="AW108">
        <v>0.56152655986292532</v>
      </c>
      <c r="AX108">
        <v>0.68386881891135742</v>
      </c>
      <c r="AY108" s="5">
        <v>0.59437890361432655</v>
      </c>
    </row>
    <row r="109" spans="1:51" ht="15.75" thickBot="1" x14ac:dyDescent="0.3">
      <c r="A109">
        <v>137</v>
      </c>
      <c r="B109" s="6">
        <v>2.1668250310714252</v>
      </c>
      <c r="C109">
        <v>1.2867488274066603</v>
      </c>
      <c r="D109">
        <v>0.96123704779326546</v>
      </c>
      <c r="E109">
        <v>1.0173151620685761</v>
      </c>
      <c r="F109">
        <v>0.9993764643974492</v>
      </c>
      <c r="G109">
        <v>1.0083133012359091</v>
      </c>
      <c r="H109">
        <v>0.91580390206292173</v>
      </c>
      <c r="I109">
        <v>1.1858500058980861</v>
      </c>
      <c r="J109">
        <v>1.0549367828729466</v>
      </c>
      <c r="K109" s="4">
        <v>0.84596890111817979</v>
      </c>
      <c r="L109" s="15">
        <v>1.4485289457418027</v>
      </c>
      <c r="M109">
        <v>0.99759812816278992</v>
      </c>
      <c r="N109">
        <v>1.1921440561167402</v>
      </c>
      <c r="O109">
        <v>1.7903391882131467</v>
      </c>
      <c r="P109">
        <v>1.1305334144811192</v>
      </c>
      <c r="Q109">
        <v>1.0793449168406364</v>
      </c>
      <c r="R109">
        <v>0.89100739987070565</v>
      </c>
      <c r="S109">
        <v>0.98650677550607713</v>
      </c>
      <c r="T109">
        <v>2.1599307154913761</v>
      </c>
      <c r="U109" s="24">
        <v>0.77899446828072527</v>
      </c>
      <c r="V109" s="7">
        <v>1.6386018354237371</v>
      </c>
      <c r="W109">
        <v>1.2863805253485896</v>
      </c>
      <c r="X109">
        <v>1.222661572187415</v>
      </c>
      <c r="Y109">
        <v>1.2950627138533439</v>
      </c>
      <c r="Z109">
        <v>1.2880548689415638</v>
      </c>
      <c r="AA109">
        <v>1.2957352365470378</v>
      </c>
      <c r="AB109">
        <v>1.4536618868887632</v>
      </c>
      <c r="AC109">
        <v>1.0344776600557786</v>
      </c>
      <c r="AD109">
        <v>1.6908491219818707</v>
      </c>
      <c r="AE109" s="4">
        <v>1.3135589077168632</v>
      </c>
      <c r="AF109" s="15">
        <v>0.14839992729166318</v>
      </c>
      <c r="AG109">
        <v>0.4938023514964428</v>
      </c>
      <c r="AH109">
        <v>0.6965065689163511</v>
      </c>
      <c r="AI109">
        <v>0.74896035154672314</v>
      </c>
      <c r="AJ109">
        <v>1.1580361445999301</v>
      </c>
      <c r="AK109">
        <v>0.92619727607152058</v>
      </c>
      <c r="AL109">
        <v>1.2703919958813181</v>
      </c>
      <c r="AM109">
        <v>1.3075509492067614</v>
      </c>
      <c r="AN109">
        <v>1.7919531712419678</v>
      </c>
      <c r="AO109" s="24">
        <v>1.1552570396212485</v>
      </c>
      <c r="AP109" s="7">
        <v>0.76604935665082829</v>
      </c>
      <c r="AQ109">
        <v>0.60376292708796442</v>
      </c>
      <c r="AR109">
        <v>0.92087298056921185</v>
      </c>
      <c r="AS109">
        <v>0.67645819901537674</v>
      </c>
      <c r="AT109">
        <v>0.53954119161154135</v>
      </c>
      <c r="AU109">
        <v>0.70064800690158913</v>
      </c>
      <c r="AV109">
        <v>0.64735395044240251</v>
      </c>
      <c r="AW109">
        <v>0.73022541891709591</v>
      </c>
      <c r="AX109">
        <v>0.74828055478419919</v>
      </c>
      <c r="AY109" s="5">
        <v>0.65898837540438415</v>
      </c>
    </row>
    <row r="110" spans="1:51" ht="15.75" thickBot="1" x14ac:dyDescent="0.3">
      <c r="A110">
        <v>138</v>
      </c>
      <c r="B110" s="6">
        <v>0.45833814050024907</v>
      </c>
      <c r="C110">
        <v>0.38110428267502927</v>
      </c>
      <c r="D110">
        <v>0.22328502343031506</v>
      </c>
      <c r="E110">
        <v>0.27255117342944674</v>
      </c>
      <c r="F110">
        <v>0.24099274928244521</v>
      </c>
      <c r="G110">
        <v>0.29455723336845563</v>
      </c>
      <c r="H110">
        <v>0.28925147509759286</v>
      </c>
      <c r="I110">
        <v>0.36168587884176728</v>
      </c>
      <c r="J110">
        <v>0.30449664466389298</v>
      </c>
      <c r="K110" s="4">
        <v>0.24369196908576002</v>
      </c>
      <c r="L110" s="15">
        <v>0.653129668996971</v>
      </c>
      <c r="M110">
        <v>0.63521298242453583</v>
      </c>
      <c r="N110">
        <v>0.60980976174105306</v>
      </c>
      <c r="O110">
        <v>0.88321158488250739</v>
      </c>
      <c r="P110">
        <v>0.64222756147254756</v>
      </c>
      <c r="Q110">
        <v>0.56242968868892473</v>
      </c>
      <c r="R110">
        <v>0.42728493552766222</v>
      </c>
      <c r="S110">
        <v>0.49339365538663271</v>
      </c>
      <c r="T110">
        <v>1.1986124257063109</v>
      </c>
      <c r="U110" s="24">
        <v>0.40976719904990355</v>
      </c>
      <c r="V110" s="7">
        <v>0.36095659445586403</v>
      </c>
      <c r="W110">
        <v>0.495970424690856</v>
      </c>
      <c r="X110">
        <v>0.41540062932784161</v>
      </c>
      <c r="Y110">
        <v>0.50247185109675885</v>
      </c>
      <c r="Z110">
        <v>0.52755458293898772</v>
      </c>
      <c r="AA110">
        <v>0.46016768440932804</v>
      </c>
      <c r="AB110">
        <v>0.50089320736897835</v>
      </c>
      <c r="AC110">
        <v>0.41509793112569177</v>
      </c>
      <c r="AD110">
        <v>0.56495779366997678</v>
      </c>
      <c r="AE110" s="4">
        <v>0.55136539527504524</v>
      </c>
      <c r="AF110" s="15">
        <v>0.13818734065377483</v>
      </c>
      <c r="AG110">
        <v>0.38204466878962562</v>
      </c>
      <c r="AH110">
        <v>0.46007637442899396</v>
      </c>
      <c r="AI110">
        <v>0.58123801341711134</v>
      </c>
      <c r="AJ110">
        <v>0.82498988618137137</v>
      </c>
      <c r="AK110">
        <v>0.54568973613979832</v>
      </c>
      <c r="AL110">
        <v>0.80644133108152327</v>
      </c>
      <c r="AM110">
        <v>0.78254157937023716</v>
      </c>
      <c r="AN110">
        <v>1.1217801698892746</v>
      </c>
      <c r="AO110" s="24">
        <v>0.65266387363764555</v>
      </c>
      <c r="AP110" s="7">
        <v>0.40008840441249871</v>
      </c>
      <c r="AQ110">
        <v>0.32225565094229469</v>
      </c>
      <c r="AR110">
        <v>0.50444557768821152</v>
      </c>
      <c r="AS110">
        <v>0.41323227920676353</v>
      </c>
      <c r="AT110">
        <v>0.28806848250661993</v>
      </c>
      <c r="AU110">
        <v>0.41457525470358997</v>
      </c>
      <c r="AV110">
        <v>0.38570310503615057</v>
      </c>
      <c r="AW110">
        <v>0.38385404036208487</v>
      </c>
      <c r="AX110">
        <v>0.44928627590001591</v>
      </c>
      <c r="AY110" s="5">
        <v>0.42497954992945597</v>
      </c>
    </row>
    <row r="111" spans="1:51" ht="15.75" thickBot="1" x14ac:dyDescent="0.3">
      <c r="A111">
        <v>139</v>
      </c>
      <c r="B111" s="6">
        <v>0.81568673427924132</v>
      </c>
      <c r="C111">
        <v>1.8827712835794148</v>
      </c>
      <c r="D111">
        <v>1.2356613294299008</v>
      </c>
      <c r="E111">
        <v>1.2776532725102316</v>
      </c>
      <c r="F111">
        <v>1.2850826076921231</v>
      </c>
      <c r="G111">
        <v>1.0778626985691795</v>
      </c>
      <c r="H111">
        <v>1.0771594963734525</v>
      </c>
      <c r="I111">
        <v>1.3752489834503185</v>
      </c>
      <c r="J111">
        <v>1.1434683861915205</v>
      </c>
      <c r="K111" s="4">
        <v>1.0938490036200972</v>
      </c>
      <c r="L111" s="15">
        <v>2.3331056496172744</v>
      </c>
      <c r="M111">
        <v>2.4261154161229173</v>
      </c>
      <c r="N111">
        <v>2.0922996417197015</v>
      </c>
      <c r="O111">
        <v>3.0094759793712313</v>
      </c>
      <c r="P111">
        <v>2.4523286168099219</v>
      </c>
      <c r="Q111">
        <v>1.9656716002896095</v>
      </c>
      <c r="R111">
        <v>1.4777950380136782</v>
      </c>
      <c r="S111">
        <v>1.765998767854102</v>
      </c>
      <c r="T111">
        <v>4.4179078257652904</v>
      </c>
      <c r="U111" s="24">
        <v>1.4867013807798606</v>
      </c>
      <c r="V111" s="7">
        <v>0.77874167972512598</v>
      </c>
      <c r="W111">
        <v>1.3903608652673003</v>
      </c>
      <c r="X111">
        <v>1.3172048073937335</v>
      </c>
      <c r="Y111">
        <v>1.4855315724899387</v>
      </c>
      <c r="Z111">
        <v>1.6160867580975047</v>
      </c>
      <c r="AA111">
        <v>1.6121274107833952</v>
      </c>
      <c r="AB111">
        <v>1.5442965142523539</v>
      </c>
      <c r="AC111">
        <v>1.2092723294220746</v>
      </c>
      <c r="AD111">
        <v>1.6047692570397347</v>
      </c>
      <c r="AE111" s="4">
        <v>1.4069597703565351</v>
      </c>
      <c r="AF111" s="15">
        <v>0.37773349451979177</v>
      </c>
      <c r="AG111">
        <v>0.7737295093383767</v>
      </c>
      <c r="AH111">
        <v>0.92456900549103349</v>
      </c>
      <c r="AI111">
        <v>1.1607874618829368</v>
      </c>
      <c r="AJ111">
        <v>1.4856504585072861</v>
      </c>
      <c r="AK111">
        <v>1.0357050903808256</v>
      </c>
      <c r="AL111">
        <v>1.6071394423596657</v>
      </c>
      <c r="AM111">
        <v>1.6442630483536615</v>
      </c>
      <c r="AN111">
        <v>2.1875744240045392</v>
      </c>
      <c r="AO111" s="24">
        <v>1.1449285275410477</v>
      </c>
      <c r="AP111" s="7">
        <v>0.71492125602547485</v>
      </c>
      <c r="AQ111">
        <v>0.61889730266388854</v>
      </c>
      <c r="AR111">
        <v>0.94267217714852525</v>
      </c>
      <c r="AS111">
        <v>0.73776661432907797</v>
      </c>
      <c r="AT111">
        <v>0.55084872231993898</v>
      </c>
      <c r="AU111">
        <v>0.78054977581202256</v>
      </c>
      <c r="AV111">
        <v>0.67730102461295771</v>
      </c>
      <c r="AW111">
        <v>0.74454006784943938</v>
      </c>
      <c r="AX111">
        <v>0.82195082249640106</v>
      </c>
      <c r="AY111" s="5">
        <v>0.80542367093848277</v>
      </c>
    </row>
    <row r="112" spans="1:51" ht="15.75" thickBot="1" x14ac:dyDescent="0.3">
      <c r="A112">
        <v>140</v>
      </c>
      <c r="B112" s="6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s="4">
        <v>0</v>
      </c>
      <c r="L112" s="15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s="24">
        <v>0</v>
      </c>
      <c r="V112" s="7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s="4">
        <v>0</v>
      </c>
      <c r="AF112" s="15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 s="24">
        <v>0</v>
      </c>
      <c r="AP112" s="7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s="5">
        <v>0</v>
      </c>
    </row>
    <row r="113" spans="1:51" ht="15.75" thickBot="1" x14ac:dyDescent="0.3">
      <c r="A113">
        <v>141</v>
      </c>
      <c r="B113" s="6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s="4">
        <v>0</v>
      </c>
      <c r="L113" s="15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s="24">
        <v>0</v>
      </c>
      <c r="V113" s="7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 s="4">
        <v>0</v>
      </c>
      <c r="AF113" s="15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 s="24">
        <v>0</v>
      </c>
      <c r="AP113" s="7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s="5">
        <v>0</v>
      </c>
    </row>
    <row r="114" spans="1:51" ht="15.75" thickBot="1" x14ac:dyDescent="0.3">
      <c r="A114">
        <v>142</v>
      </c>
      <c r="B114" s="6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s="4">
        <v>0</v>
      </c>
      <c r="L114" s="15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s="24">
        <v>0</v>
      </c>
      <c r="V114" s="7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s="4">
        <v>0</v>
      </c>
      <c r="AF114" s="15">
        <v>8.6761313175094584E-2</v>
      </c>
      <c r="AG114">
        <v>0.25871990965776026</v>
      </c>
      <c r="AH114">
        <v>0.2097142990614112</v>
      </c>
      <c r="AI114">
        <v>0.4333029734525029</v>
      </c>
      <c r="AJ114">
        <v>0.89614598952778424</v>
      </c>
      <c r="AK114">
        <v>0.50811755462995378</v>
      </c>
      <c r="AL114">
        <v>0.6874081732101337</v>
      </c>
      <c r="AM114">
        <v>0.68525108385126343</v>
      </c>
      <c r="AN114">
        <v>0.95203840356972824</v>
      </c>
      <c r="AO114" s="24">
        <v>0.54168147137443834</v>
      </c>
      <c r="AP114" s="7">
        <v>0.13687159318182154</v>
      </c>
      <c r="AQ114">
        <v>0.1396290025001391</v>
      </c>
      <c r="AR114">
        <v>0.41662960851340541</v>
      </c>
      <c r="AS114">
        <v>0.31580451853386166</v>
      </c>
      <c r="AT114">
        <v>0.18580909617022617</v>
      </c>
      <c r="AU114">
        <v>0.25466730413713407</v>
      </c>
      <c r="AV114">
        <v>5.4498778210803178E-2</v>
      </c>
      <c r="AW114">
        <v>0.14521045304669364</v>
      </c>
      <c r="AX114">
        <v>0.30341157241141603</v>
      </c>
      <c r="AY114" s="5">
        <v>0.18066163692828602</v>
      </c>
    </row>
    <row r="115" spans="1:51" ht="15.75" thickBot="1" x14ac:dyDescent="0.3">
      <c r="A115">
        <v>143</v>
      </c>
      <c r="B115" s="6">
        <v>0.75357374914337583</v>
      </c>
      <c r="C115">
        <v>1.5645491033290135</v>
      </c>
      <c r="D115">
        <v>0.90517304880270666</v>
      </c>
      <c r="E115">
        <v>0.91136087663643628</v>
      </c>
      <c r="F115">
        <v>1.0026503500150312</v>
      </c>
      <c r="G115">
        <v>0.79006603115969198</v>
      </c>
      <c r="H115">
        <v>0.85664286755559527</v>
      </c>
      <c r="I115">
        <v>0.91534310798920659</v>
      </c>
      <c r="J115">
        <v>1.0302501977672502</v>
      </c>
      <c r="K115" s="4">
        <v>0.9639458498291672</v>
      </c>
      <c r="L115" s="15">
        <v>2.1135642639479797</v>
      </c>
      <c r="M115">
        <v>1.9325517018868372</v>
      </c>
      <c r="N115">
        <v>1.93054020146161</v>
      </c>
      <c r="O115">
        <v>2.1733695879247472</v>
      </c>
      <c r="P115">
        <v>1.9560005200491228</v>
      </c>
      <c r="Q115">
        <v>1.7005412133602607</v>
      </c>
      <c r="R115">
        <v>1.3056100981405074</v>
      </c>
      <c r="S115">
        <v>1.7064366237562043</v>
      </c>
      <c r="T115">
        <v>4.4848094720092311</v>
      </c>
      <c r="U115" s="24">
        <v>1.3679740090959962</v>
      </c>
      <c r="V115" s="7">
        <v>0.97841822446819837</v>
      </c>
      <c r="W115">
        <v>1.5892526957544304</v>
      </c>
      <c r="X115">
        <v>1.5108870169371258</v>
      </c>
      <c r="Y115">
        <v>1.7294269665482587</v>
      </c>
      <c r="Z115">
        <v>1.9157652901178766</v>
      </c>
      <c r="AA115">
        <v>2.2686523679678139</v>
      </c>
      <c r="AB115">
        <v>2.0426323916838136</v>
      </c>
      <c r="AC115">
        <v>1.5059055614496752</v>
      </c>
      <c r="AD115">
        <v>2.1463686490443239</v>
      </c>
      <c r="AE115" s="4">
        <v>2.0243595999970756</v>
      </c>
      <c r="AF115" s="15">
        <v>1.148559990333277</v>
      </c>
      <c r="AG115">
        <v>1.6573324078815383</v>
      </c>
      <c r="AH115">
        <v>1.7628452102680268</v>
      </c>
      <c r="AI115">
        <v>2.2056650277283976</v>
      </c>
      <c r="AJ115">
        <v>2.8860498613843699</v>
      </c>
      <c r="AK115">
        <v>1.9805108200127808</v>
      </c>
      <c r="AL115">
        <v>2.6199474457605811</v>
      </c>
      <c r="AM115">
        <v>2.8184809011155649</v>
      </c>
      <c r="AN115">
        <v>3.9197691285278493</v>
      </c>
      <c r="AO115" s="24">
        <v>1.9908919898300947</v>
      </c>
      <c r="AP115" s="7">
        <v>1.1719832086288715</v>
      </c>
      <c r="AQ115">
        <v>1.1122438959125807</v>
      </c>
      <c r="AR115">
        <v>1.8868646310872583</v>
      </c>
      <c r="AS115">
        <v>1.2380908423592536</v>
      </c>
      <c r="AT115">
        <v>1.0789582851637289</v>
      </c>
      <c r="AU115">
        <v>1.504334025139348</v>
      </c>
      <c r="AV115">
        <v>1.2681080287267201</v>
      </c>
      <c r="AW115">
        <v>1.3745153219417658</v>
      </c>
      <c r="AX115">
        <v>1.4710131494865726</v>
      </c>
      <c r="AY115" s="5">
        <v>1.3572091404337652</v>
      </c>
    </row>
    <row r="116" spans="1:51" ht="15.75" thickBot="1" x14ac:dyDescent="0.3">
      <c r="A116">
        <v>144</v>
      </c>
      <c r="B116" s="6">
        <v>8.2182461482648239E-2</v>
      </c>
      <c r="C116">
        <v>0.15771569054528795</v>
      </c>
      <c r="D116">
        <v>0.11057624065022938</v>
      </c>
      <c r="E116">
        <v>8.911105352070238E-2</v>
      </c>
      <c r="F116">
        <v>0.11848465681037211</v>
      </c>
      <c r="G116">
        <v>8.4806185424896458E-2</v>
      </c>
      <c r="H116">
        <v>9.879158057728181E-2</v>
      </c>
      <c r="I116">
        <v>9.8039057805794846E-2</v>
      </c>
      <c r="J116">
        <v>0.11743884541621431</v>
      </c>
      <c r="K116" s="4">
        <v>9.5991287657631166E-2</v>
      </c>
      <c r="L116" s="15">
        <v>0.2315117870662437</v>
      </c>
      <c r="M116">
        <v>0.26295204246355924</v>
      </c>
      <c r="N116">
        <v>0.18902907943119676</v>
      </c>
      <c r="O116">
        <v>0.2726886535280259</v>
      </c>
      <c r="P116">
        <v>0.25071034119048352</v>
      </c>
      <c r="Q116">
        <v>0.21178872317154349</v>
      </c>
      <c r="R116">
        <v>0.15019314362928515</v>
      </c>
      <c r="S116">
        <v>0.20121704782997227</v>
      </c>
      <c r="T116">
        <v>0.60134090628209913</v>
      </c>
      <c r="U116" s="24">
        <v>0.10817546950309782</v>
      </c>
      <c r="V116" s="7">
        <v>0.47351190362287759</v>
      </c>
      <c r="W116">
        <v>0.5859732709091372</v>
      </c>
      <c r="X116">
        <v>0.46852519353732069</v>
      </c>
      <c r="Y116">
        <v>0.41940132555628151</v>
      </c>
      <c r="Z116">
        <v>0.51331367841171427</v>
      </c>
      <c r="AA116">
        <v>0.4557473686023974</v>
      </c>
      <c r="AB116">
        <v>0.56731964300762461</v>
      </c>
      <c r="AC116">
        <v>0.44111005225533184</v>
      </c>
      <c r="AD116">
        <v>0.69427332649729079</v>
      </c>
      <c r="AE116" s="4">
        <v>0.58641024216596682</v>
      </c>
      <c r="AF116" s="15">
        <v>1.060878691066389</v>
      </c>
      <c r="AG116">
        <v>1.3217147145844492</v>
      </c>
      <c r="AH116">
        <v>1.9375723354329002</v>
      </c>
      <c r="AI116">
        <v>1.8570855188474356</v>
      </c>
      <c r="AJ116">
        <v>2.3435726387776645</v>
      </c>
      <c r="AK116">
        <v>1.5877967444285044</v>
      </c>
      <c r="AL116">
        <v>2.1028836872551371</v>
      </c>
      <c r="AM116">
        <v>2.1301502451340175</v>
      </c>
      <c r="AN116">
        <v>2.9261628915467934</v>
      </c>
      <c r="AO116" s="24">
        <v>1.8231632227706545</v>
      </c>
      <c r="AP116" s="7">
        <v>1.1934502864540972</v>
      </c>
      <c r="AQ116">
        <v>0.9140615330388272</v>
      </c>
      <c r="AR116">
        <v>1.433832716361626</v>
      </c>
      <c r="AS116">
        <v>0.95982550079453366</v>
      </c>
      <c r="AT116">
        <v>0.97455061445021518</v>
      </c>
      <c r="AU116">
        <v>1.0450065240999522</v>
      </c>
      <c r="AV116">
        <v>1.2224394889089709</v>
      </c>
      <c r="AW116">
        <v>1.1546514610249599</v>
      </c>
      <c r="AX116">
        <v>1.4070307391272447</v>
      </c>
      <c r="AY116" s="5">
        <v>1.1310812967182462</v>
      </c>
    </row>
    <row r="117" spans="1:51" ht="15.75" thickBot="1" x14ac:dyDescent="0.3">
      <c r="A117">
        <v>145</v>
      </c>
      <c r="B117" s="6">
        <v>0.21548997851375931</v>
      </c>
      <c r="C117">
        <v>0.46014413515301406</v>
      </c>
      <c r="D117">
        <v>0.34973008304477382</v>
      </c>
      <c r="E117">
        <v>0.21374950349145885</v>
      </c>
      <c r="F117">
        <v>0.26937821562572284</v>
      </c>
      <c r="G117">
        <v>0.23931869294370151</v>
      </c>
      <c r="H117">
        <v>0.21940192294821587</v>
      </c>
      <c r="I117">
        <v>0.29765586382629955</v>
      </c>
      <c r="J117">
        <v>0.34604554037527241</v>
      </c>
      <c r="K117" s="4">
        <v>0.22015015912494498</v>
      </c>
      <c r="L117" s="15">
        <v>0.45621233705087633</v>
      </c>
      <c r="M117">
        <v>0.57332541315287255</v>
      </c>
      <c r="N117">
        <v>0.41085476115867875</v>
      </c>
      <c r="O117">
        <v>0.67538410925249381</v>
      </c>
      <c r="P117">
        <v>0.56983496810490997</v>
      </c>
      <c r="Q117">
        <v>0.36471188428693108</v>
      </c>
      <c r="R117">
        <v>0.27941052091549839</v>
      </c>
      <c r="S117">
        <v>0.44862062361566968</v>
      </c>
      <c r="T117">
        <v>1.3202684263355466</v>
      </c>
      <c r="U117" s="24">
        <v>0.30478311466961749</v>
      </c>
      <c r="V117" s="7">
        <v>2.7050230521543517</v>
      </c>
      <c r="W117">
        <v>2.759757503669102</v>
      </c>
      <c r="X117">
        <v>2.471753705344951</v>
      </c>
      <c r="Y117">
        <v>1.9580100035472201</v>
      </c>
      <c r="Z117">
        <v>2.0706474719858963</v>
      </c>
      <c r="AA117">
        <v>2.294421571404536</v>
      </c>
      <c r="AB117">
        <v>3.3130591035769652</v>
      </c>
      <c r="AC117">
        <v>2.1352979407541555</v>
      </c>
      <c r="AD117">
        <v>4.0740938670148124</v>
      </c>
      <c r="AE117" s="4">
        <v>2.7830522014113779</v>
      </c>
      <c r="AF117" s="15">
        <v>3.143001790270564</v>
      </c>
      <c r="AG117">
        <v>3.6577400125387793</v>
      </c>
      <c r="AH117">
        <v>5.290759406851925</v>
      </c>
      <c r="AI117">
        <v>4.5598430158120093</v>
      </c>
      <c r="AJ117">
        <v>5.4598214154587676</v>
      </c>
      <c r="AK117">
        <v>4.398077650543196</v>
      </c>
      <c r="AL117">
        <v>5.205835683297809</v>
      </c>
      <c r="AM117">
        <v>5.4003507094857177</v>
      </c>
      <c r="AN117">
        <v>7.7430467540946761</v>
      </c>
      <c r="AO117" s="24">
        <v>4.5676293653685578</v>
      </c>
      <c r="AP117" s="7">
        <v>3.3066726139097926</v>
      </c>
      <c r="AQ117">
        <v>2.6658616385995946</v>
      </c>
      <c r="AR117">
        <v>3.9508683531092914</v>
      </c>
      <c r="AS117">
        <v>2.3465188352478101</v>
      </c>
      <c r="AT117">
        <v>2.8062923643625934</v>
      </c>
      <c r="AU117">
        <v>2.7454691152252195</v>
      </c>
      <c r="AV117">
        <v>3.0558443581913814</v>
      </c>
      <c r="AW117">
        <v>2.9729380309750209</v>
      </c>
      <c r="AX117">
        <v>3.6288896896850171</v>
      </c>
      <c r="AY117" s="5">
        <v>2.7931206613840267</v>
      </c>
    </row>
    <row r="118" spans="1:51" ht="15.75" thickBot="1" x14ac:dyDescent="0.3">
      <c r="A118">
        <v>146</v>
      </c>
      <c r="B118" s="6">
        <v>5.8890441088211842E-2</v>
      </c>
      <c r="C118">
        <v>8.2723226541389583E-2</v>
      </c>
      <c r="D118">
        <v>7.4214044182864009E-2</v>
      </c>
      <c r="E118">
        <v>6.2372009447771014E-2</v>
      </c>
      <c r="F118">
        <v>8.3594888974609746E-2</v>
      </c>
      <c r="G118">
        <v>6.5141347814914416E-2</v>
      </c>
      <c r="H118">
        <v>6.7311890396936955E-2</v>
      </c>
      <c r="I118">
        <v>8.4125235641631643E-2</v>
      </c>
      <c r="J118">
        <v>9.3067791522763177E-2</v>
      </c>
      <c r="K118" s="4">
        <v>4.3184878342728231E-2</v>
      </c>
      <c r="L118" s="15">
        <v>0.15256196352156434</v>
      </c>
      <c r="M118">
        <v>0.15425583936235499</v>
      </c>
      <c r="N118">
        <v>0.14582250950264741</v>
      </c>
      <c r="O118">
        <v>0.20271181101979802</v>
      </c>
      <c r="P118">
        <v>0.17696674303312784</v>
      </c>
      <c r="Q118">
        <v>0.11532630963857297</v>
      </c>
      <c r="R118">
        <v>9.0920965578469556E-2</v>
      </c>
      <c r="S118">
        <v>9.1331281210450838E-2</v>
      </c>
      <c r="T118">
        <v>0.31545640237243194</v>
      </c>
      <c r="U118" s="24">
        <v>8.7106907778249767E-2</v>
      </c>
      <c r="V118" s="7">
        <v>0.35073851784658461</v>
      </c>
      <c r="W118">
        <v>0.46654632650503641</v>
      </c>
      <c r="X118">
        <v>0.40473676407569242</v>
      </c>
      <c r="Y118">
        <v>0.37732323508286575</v>
      </c>
      <c r="Z118">
        <v>0.43343409153748302</v>
      </c>
      <c r="AA118">
        <v>0.38675094109777758</v>
      </c>
      <c r="AB118">
        <v>0.45516398824371729</v>
      </c>
      <c r="AC118">
        <v>0.34253350085394463</v>
      </c>
      <c r="AD118">
        <v>0.6047592544077931</v>
      </c>
      <c r="AE118" s="4">
        <v>0.41832803829078591</v>
      </c>
      <c r="AF118" s="15">
        <v>0.55494757265926498</v>
      </c>
      <c r="AG118">
        <v>0.74853300120362409</v>
      </c>
      <c r="AH118">
        <v>0.99198683759770334</v>
      </c>
      <c r="AI118">
        <v>1.1598327854952004</v>
      </c>
      <c r="AJ118">
        <v>1.4972284864162486</v>
      </c>
      <c r="AK118">
        <v>1.0704524438517296</v>
      </c>
      <c r="AL118">
        <v>1.4446844627963626</v>
      </c>
      <c r="AM118">
        <v>1.4964702121887616</v>
      </c>
      <c r="AN118">
        <v>2.0062274220450047</v>
      </c>
      <c r="AO118" s="24">
        <v>1.2164840901094738</v>
      </c>
      <c r="AP118" s="7">
        <v>0.69860294783910637</v>
      </c>
      <c r="AQ118">
        <v>0.50729398717723218</v>
      </c>
      <c r="AR118">
        <v>0.83792764892583449</v>
      </c>
      <c r="AS118">
        <v>0.60164364512621227</v>
      </c>
      <c r="AT118">
        <v>0.50241541255554334</v>
      </c>
      <c r="AU118">
        <v>0.61060910963707959</v>
      </c>
      <c r="AV118">
        <v>0.6247433278555049</v>
      </c>
      <c r="AW118">
        <v>0.65015572968538804</v>
      </c>
      <c r="AX118">
        <v>0.75204431675451877</v>
      </c>
      <c r="AY118" s="5">
        <v>0.70820653823251212</v>
      </c>
    </row>
    <row r="119" spans="1:51" ht="15.75" thickBot="1" x14ac:dyDescent="0.3">
      <c r="A119">
        <v>147</v>
      </c>
      <c r="B119" s="6">
        <v>0.31989461548535253</v>
      </c>
      <c r="C119">
        <v>0.46209268762563543</v>
      </c>
      <c r="D119">
        <v>0.47398224139890077</v>
      </c>
      <c r="E119">
        <v>0.36429772056358006</v>
      </c>
      <c r="F119">
        <v>0.41888603294687482</v>
      </c>
      <c r="G119">
        <v>0.31040690015277633</v>
      </c>
      <c r="H119">
        <v>0.33979039500315089</v>
      </c>
      <c r="I119">
        <v>0.449447194691248</v>
      </c>
      <c r="J119">
        <v>0.3460804452829831</v>
      </c>
      <c r="K119" s="4">
        <v>0.24890103337633157</v>
      </c>
      <c r="L119" s="15">
        <v>0.5352947526804287</v>
      </c>
      <c r="M119">
        <v>0.48021661079357325</v>
      </c>
      <c r="N119">
        <v>0.52639879217752683</v>
      </c>
      <c r="O119">
        <v>0.74476414247910161</v>
      </c>
      <c r="P119">
        <v>0.58230884436133656</v>
      </c>
      <c r="Q119">
        <v>0.48720673242822177</v>
      </c>
      <c r="R119">
        <v>0.35789798982507798</v>
      </c>
      <c r="S119">
        <v>0.41396094710104198</v>
      </c>
      <c r="T119">
        <v>1.125146687537665</v>
      </c>
      <c r="U119" s="24">
        <v>0.38726386270234048</v>
      </c>
      <c r="V119" s="7">
        <v>0.75204792384198471</v>
      </c>
      <c r="W119">
        <v>1.276088982441212</v>
      </c>
      <c r="X119">
        <v>1.271098957746807</v>
      </c>
      <c r="Y119">
        <v>1.4210783963091675</v>
      </c>
      <c r="Z119">
        <v>1.5943089124865526</v>
      </c>
      <c r="AA119">
        <v>1.7253317918722355</v>
      </c>
      <c r="AB119">
        <v>1.6013649073734197</v>
      </c>
      <c r="AC119">
        <v>1.2106898451358534</v>
      </c>
      <c r="AD119">
        <v>1.9970283162225964</v>
      </c>
      <c r="AE119" s="4">
        <v>1.5322372753075681</v>
      </c>
      <c r="AF119" s="15">
        <v>0.81543260559168229</v>
      </c>
      <c r="AG119">
        <v>1.1319083757919999</v>
      </c>
      <c r="AH119">
        <v>1.4092131394264438</v>
      </c>
      <c r="AI119">
        <v>1.8301631715748692</v>
      </c>
      <c r="AJ119">
        <v>2.384625624829988</v>
      </c>
      <c r="AK119">
        <v>1.7119049362633458</v>
      </c>
      <c r="AL119">
        <v>2.4382616536621278</v>
      </c>
      <c r="AM119">
        <v>2.550252163828592</v>
      </c>
      <c r="AN119">
        <v>3.6347581083253528</v>
      </c>
      <c r="AO119" s="24">
        <v>1.9217876797784486</v>
      </c>
      <c r="AP119" s="7">
        <v>0.98727600356892564</v>
      </c>
      <c r="AQ119">
        <v>0.84558118341113664</v>
      </c>
      <c r="AR119">
        <v>1.2557080120857902</v>
      </c>
      <c r="AS119">
        <v>0.89437761786346148</v>
      </c>
      <c r="AT119">
        <v>0.67375512112817315</v>
      </c>
      <c r="AU119">
        <v>1.0301174599400316</v>
      </c>
      <c r="AV119">
        <v>0.88406315699657678</v>
      </c>
      <c r="AW119">
        <v>0.90754553330243215</v>
      </c>
      <c r="AX119">
        <v>1.1131352621126627</v>
      </c>
      <c r="AY119" s="5">
        <v>1.0801402262400992</v>
      </c>
    </row>
    <row r="120" spans="1:51" ht="15.75" thickBot="1" x14ac:dyDescent="0.3">
      <c r="A120">
        <v>148</v>
      </c>
      <c r="B120" s="6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 s="4">
        <v>0</v>
      </c>
      <c r="L120" s="15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s="24">
        <v>0</v>
      </c>
      <c r="V120" s="7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 s="4">
        <v>0</v>
      </c>
      <c r="AF120" s="15">
        <v>0</v>
      </c>
      <c r="AG120">
        <v>0</v>
      </c>
      <c r="AH120">
        <v>0.37991356108070712</v>
      </c>
      <c r="AI120">
        <v>0.53456040069851951</v>
      </c>
      <c r="AJ120">
        <v>2.2543899979532549</v>
      </c>
      <c r="AK120">
        <v>1.4283917526635035</v>
      </c>
      <c r="AL120">
        <v>1.8425611700334459</v>
      </c>
      <c r="AM120">
        <v>1.8817719301182687</v>
      </c>
      <c r="AN120">
        <v>3.0670246419464076</v>
      </c>
      <c r="AO120" s="24">
        <v>1.9534654754001552</v>
      </c>
      <c r="AP120" s="7">
        <v>0.4031470726909856</v>
      </c>
      <c r="AQ120">
        <v>0.42261842328518401</v>
      </c>
      <c r="AR120">
        <v>0.96546077428044308</v>
      </c>
      <c r="AS120">
        <v>0.49198243726052571</v>
      </c>
      <c r="AT120">
        <v>0.43082018151605456</v>
      </c>
      <c r="AU120">
        <v>0.20150904866092498</v>
      </c>
      <c r="AV120">
        <v>0</v>
      </c>
      <c r="AW120">
        <v>0</v>
      </c>
      <c r="AX120">
        <v>0.43315111962328107</v>
      </c>
      <c r="AY120" s="5">
        <v>0.15830905444282242</v>
      </c>
    </row>
    <row r="121" spans="1:51" ht="15.75" thickBot="1" x14ac:dyDescent="0.3">
      <c r="A121">
        <v>149</v>
      </c>
      <c r="B121" s="6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s="4">
        <v>0</v>
      </c>
      <c r="L121" s="15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s="24">
        <v>0</v>
      </c>
      <c r="V121" s="7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 s="4">
        <v>0</v>
      </c>
      <c r="AF121" s="15">
        <v>0</v>
      </c>
      <c r="AG121">
        <v>1.1844826157314674</v>
      </c>
      <c r="AH121">
        <v>2.7854429161943521</v>
      </c>
      <c r="AI121">
        <v>2.6566394570120426</v>
      </c>
      <c r="AJ121">
        <v>6.1410590864694328</v>
      </c>
      <c r="AK121">
        <v>4.5426596546600084</v>
      </c>
      <c r="AL121">
        <v>5.503140441976174</v>
      </c>
      <c r="AM121">
        <v>5.9623303849661786</v>
      </c>
      <c r="AN121">
        <v>9.272085767001812</v>
      </c>
      <c r="AO121" s="24">
        <v>5.3671966955549673</v>
      </c>
      <c r="AP121" s="7">
        <v>1.9795382216528168</v>
      </c>
      <c r="AQ121">
        <v>1.8767219585283783</v>
      </c>
      <c r="AR121">
        <v>3.2283902467240462</v>
      </c>
      <c r="AS121">
        <v>1.5957235602509721</v>
      </c>
      <c r="AT121">
        <v>1.7644578507480264</v>
      </c>
      <c r="AU121">
        <v>1.5465553762659805</v>
      </c>
      <c r="AV121">
        <v>0.94573338253726968</v>
      </c>
      <c r="AW121">
        <v>1.033120809005813</v>
      </c>
      <c r="AX121">
        <v>1.9931450026411452</v>
      </c>
      <c r="AY121" s="5">
        <v>1.1579202391100287</v>
      </c>
    </row>
    <row r="122" spans="1:51" ht="15.75" thickBot="1" x14ac:dyDescent="0.3">
      <c r="A122">
        <v>150</v>
      </c>
      <c r="B122" s="6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 s="4">
        <v>0</v>
      </c>
      <c r="L122" s="15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s="24">
        <v>0</v>
      </c>
      <c r="V122" s="7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 s="4">
        <v>0</v>
      </c>
      <c r="AF122" s="15">
        <v>0</v>
      </c>
      <c r="AG122">
        <v>3.9182519454698167E-2</v>
      </c>
      <c r="AH122">
        <v>0.19429860979057439</v>
      </c>
      <c r="AI122">
        <v>0.1808925530763551</v>
      </c>
      <c r="AJ122">
        <v>0.63498244871862242</v>
      </c>
      <c r="AK122">
        <v>0.44752770108273415</v>
      </c>
      <c r="AL122">
        <v>0.57942461378770349</v>
      </c>
      <c r="AM122">
        <v>0.59780361686302519</v>
      </c>
      <c r="AN122">
        <v>0.85354017450671504</v>
      </c>
      <c r="AO122" s="24">
        <v>0.54923401762830426</v>
      </c>
      <c r="AP122" s="7">
        <v>0.19368487514223076</v>
      </c>
      <c r="AQ122">
        <v>0.19559378247198594</v>
      </c>
      <c r="AR122">
        <v>0.35358510767174944</v>
      </c>
      <c r="AS122">
        <v>0.18509045413709319</v>
      </c>
      <c r="AT122">
        <v>0.13710592079079087</v>
      </c>
      <c r="AU122">
        <v>0.17137689830181616</v>
      </c>
      <c r="AV122">
        <v>0.10348950143735111</v>
      </c>
      <c r="AW122">
        <v>0.11253866788913942</v>
      </c>
      <c r="AX122">
        <v>0.19368485732909468</v>
      </c>
      <c r="AY122" s="5">
        <v>0.14439598450435229</v>
      </c>
    </row>
    <row r="123" spans="1:51" ht="15.75" thickBot="1" x14ac:dyDescent="0.3">
      <c r="A123">
        <v>151</v>
      </c>
      <c r="B123" s="6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 s="4">
        <v>0</v>
      </c>
      <c r="L123" s="15">
        <v>0</v>
      </c>
      <c r="M123">
        <v>0</v>
      </c>
      <c r="N123">
        <v>3.4141705443412368E-3</v>
      </c>
      <c r="O123">
        <v>0.1202830508118391</v>
      </c>
      <c r="P123">
        <v>7.7797547742760778E-2</v>
      </c>
      <c r="Q123">
        <v>4.167498546662865E-2</v>
      </c>
      <c r="R123">
        <v>2.2408329515782009E-2</v>
      </c>
      <c r="S123">
        <v>0</v>
      </c>
      <c r="T123">
        <v>2.9081613497392186E-2</v>
      </c>
      <c r="U123" s="24">
        <v>0</v>
      </c>
      <c r="V123" s="7">
        <v>0</v>
      </c>
      <c r="W123">
        <v>0</v>
      </c>
      <c r="X123">
        <v>0</v>
      </c>
      <c r="Y123">
        <v>3.2648773213317155E-2</v>
      </c>
      <c r="Z123">
        <v>4.5776948664114801E-3</v>
      </c>
      <c r="AA123">
        <v>0</v>
      </c>
      <c r="AB123">
        <v>0</v>
      </c>
      <c r="AC123">
        <v>0</v>
      </c>
      <c r="AD123">
        <v>3.567900956598731E-2</v>
      </c>
      <c r="AE123" s="4">
        <v>0</v>
      </c>
      <c r="AF123" s="15">
        <v>0</v>
      </c>
      <c r="AG123">
        <v>0</v>
      </c>
      <c r="AH123">
        <v>2.5442915241850099E-2</v>
      </c>
      <c r="AI123">
        <v>7.6011676893029789E-2</v>
      </c>
      <c r="AJ123">
        <v>0.27444411692099518</v>
      </c>
      <c r="AK123">
        <v>0.20656552695787361</v>
      </c>
      <c r="AL123">
        <v>0.30366499735971236</v>
      </c>
      <c r="AM123">
        <v>0.27995294303666063</v>
      </c>
      <c r="AN123">
        <v>0.38469167767289114</v>
      </c>
      <c r="AO123" s="24">
        <v>0.27230086394041986</v>
      </c>
      <c r="AP123" s="7">
        <v>0.13994485728885928</v>
      </c>
      <c r="AQ123">
        <v>0.11106257737938065</v>
      </c>
      <c r="AR123">
        <v>0.20423024816738172</v>
      </c>
      <c r="AS123">
        <v>0.14188750605049161</v>
      </c>
      <c r="AT123">
        <v>9.5938007779683754E-2</v>
      </c>
      <c r="AU123">
        <v>0.18193033705341252</v>
      </c>
      <c r="AV123">
        <v>0.14595578165503045</v>
      </c>
      <c r="AW123">
        <v>0.16466094898466657</v>
      </c>
      <c r="AX123">
        <v>0.16584581611932578</v>
      </c>
      <c r="AY123" s="5">
        <v>0.15691062639947037</v>
      </c>
    </row>
    <row r="124" spans="1:51" ht="15.75" thickBot="1" x14ac:dyDescent="0.3">
      <c r="A124">
        <v>152</v>
      </c>
      <c r="B124" s="6">
        <v>4.9608004084411704E-2</v>
      </c>
      <c r="C124">
        <v>0.13364099488997322</v>
      </c>
      <c r="D124">
        <v>4.5687585020737942E-2</v>
      </c>
      <c r="E124">
        <v>8.2133976385400681E-2</v>
      </c>
      <c r="F124">
        <v>9.5005510421213302E-2</v>
      </c>
      <c r="G124">
        <v>0.13795261116169041</v>
      </c>
      <c r="H124">
        <v>0.11506593777400959</v>
      </c>
      <c r="I124">
        <v>0.13475134777420789</v>
      </c>
      <c r="J124">
        <v>0.12263001263430562</v>
      </c>
      <c r="K124" s="4">
        <v>8.6498617772217831E-2</v>
      </c>
      <c r="L124" s="15">
        <v>0.75626495941032346</v>
      </c>
      <c r="M124">
        <v>0.63342630399296429</v>
      </c>
      <c r="N124">
        <v>0.53592754949057952</v>
      </c>
      <c r="O124">
        <v>0.85063670335364694</v>
      </c>
      <c r="P124">
        <v>0.60955714937044003</v>
      </c>
      <c r="Q124">
        <v>0.45126074532728849</v>
      </c>
      <c r="R124">
        <v>0.41367811059380022</v>
      </c>
      <c r="S124">
        <v>0.50640907711642935</v>
      </c>
      <c r="T124">
        <v>0.99361244505347046</v>
      </c>
      <c r="U124" s="24">
        <v>0.37074844837290977</v>
      </c>
      <c r="V124" s="7">
        <v>0.35214411870963752</v>
      </c>
      <c r="W124">
        <v>0.43618638877809002</v>
      </c>
      <c r="X124">
        <v>0.39089839376310564</v>
      </c>
      <c r="Y124">
        <v>0.43350828815429754</v>
      </c>
      <c r="Z124">
        <v>0.42622781758300193</v>
      </c>
      <c r="AA124">
        <v>0.33792475323171323</v>
      </c>
      <c r="AB124">
        <v>0.36710485843451873</v>
      </c>
      <c r="AC124">
        <v>0.34827921419911179</v>
      </c>
      <c r="AD124">
        <v>0.53864835159149926</v>
      </c>
      <c r="AE124" s="4">
        <v>0.47010426110893666</v>
      </c>
      <c r="AF124" s="15">
        <v>0.3487122512135804</v>
      </c>
      <c r="AG124">
        <v>0.6840971203674725</v>
      </c>
      <c r="AH124">
        <v>1.2277192436630984</v>
      </c>
      <c r="AI124">
        <v>1.4186052785370964</v>
      </c>
      <c r="AJ124">
        <v>1.9183338725043859</v>
      </c>
      <c r="AK124">
        <v>1.317255355200057</v>
      </c>
      <c r="AL124">
        <v>1.8125413774724468</v>
      </c>
      <c r="AM124">
        <v>1.7955863478851073</v>
      </c>
      <c r="AN124">
        <v>2.2790086752976624</v>
      </c>
      <c r="AO124" s="24">
        <v>1.5700971356517954</v>
      </c>
      <c r="AP124" s="7">
        <v>0.94930949491539385</v>
      </c>
      <c r="AQ124">
        <v>0.69147779945544208</v>
      </c>
      <c r="AR124">
        <v>1.0890038345298985</v>
      </c>
      <c r="AS124">
        <v>0.84690028891736679</v>
      </c>
      <c r="AT124">
        <v>0.8394459274002285</v>
      </c>
      <c r="AU124">
        <v>0.86460494714806146</v>
      </c>
      <c r="AV124">
        <v>0.93379429021088611</v>
      </c>
      <c r="AW124">
        <v>0.94564857889461951</v>
      </c>
      <c r="AX124">
        <v>1.0570752463034108</v>
      </c>
      <c r="AY124" s="5">
        <v>0.92797628071670091</v>
      </c>
    </row>
    <row r="125" spans="1:51" ht="15.75" thickBot="1" x14ac:dyDescent="0.3">
      <c r="A125">
        <v>153</v>
      </c>
      <c r="B125" s="6">
        <v>0.85819840624096666</v>
      </c>
      <c r="C125">
        <v>2.0933833716845069</v>
      </c>
      <c r="D125">
        <v>1.0784320954406599</v>
      </c>
      <c r="E125">
        <v>1.3740679141878815</v>
      </c>
      <c r="F125">
        <v>1.3894637140378037</v>
      </c>
      <c r="G125">
        <v>1.4590453668905954</v>
      </c>
      <c r="H125">
        <v>1.339168413433242</v>
      </c>
      <c r="I125">
        <v>1.7985437443795942</v>
      </c>
      <c r="J125">
        <v>1.5565166888086079</v>
      </c>
      <c r="K125" s="4">
        <v>1.5882302785184101</v>
      </c>
      <c r="L125" s="15">
        <v>3.5341256276012625</v>
      </c>
      <c r="M125">
        <v>3.5381158488078035</v>
      </c>
      <c r="N125">
        <v>2.9290234402423931</v>
      </c>
      <c r="O125">
        <v>4.5545931741236148</v>
      </c>
      <c r="P125">
        <v>3.3991456600434073</v>
      </c>
      <c r="Q125">
        <v>2.8342928285947937</v>
      </c>
      <c r="R125">
        <v>2.6367849592854062</v>
      </c>
      <c r="S125">
        <v>3.2532333744135924</v>
      </c>
      <c r="T125">
        <v>6.289577096521568</v>
      </c>
      <c r="U125" s="24">
        <v>2.676841724990263</v>
      </c>
      <c r="V125" s="7">
        <v>2.255403508524795</v>
      </c>
      <c r="W125">
        <v>2.7879695723937252</v>
      </c>
      <c r="X125">
        <v>2.703277260566975</v>
      </c>
      <c r="Y125">
        <v>2.9926185486390273</v>
      </c>
      <c r="Z125">
        <v>3.0310202017857146</v>
      </c>
      <c r="AA125">
        <v>3.1057295622629977</v>
      </c>
      <c r="AB125">
        <v>3.7519189667404431</v>
      </c>
      <c r="AC125">
        <v>2.9229768518255317</v>
      </c>
      <c r="AD125">
        <v>4.2270368240602316</v>
      </c>
      <c r="AE125" s="4">
        <v>3.5744760093374741</v>
      </c>
      <c r="AF125" s="15">
        <v>1.2467260896252901</v>
      </c>
      <c r="AG125">
        <v>2.1412230358518833</v>
      </c>
      <c r="AH125">
        <v>3.6545665742029025</v>
      </c>
      <c r="AI125">
        <v>3.9311266574088157</v>
      </c>
      <c r="AJ125">
        <v>5.0956815318680801</v>
      </c>
      <c r="AK125">
        <v>3.8619508391006079</v>
      </c>
      <c r="AL125">
        <v>5.3112910726550764</v>
      </c>
      <c r="AM125">
        <v>5.3367751547496578</v>
      </c>
      <c r="AN125">
        <v>6.8141975643607093</v>
      </c>
      <c r="AO125" s="24">
        <v>4.3968716323997281</v>
      </c>
      <c r="AP125" s="7">
        <v>2.7216564579843823</v>
      </c>
      <c r="AQ125">
        <v>2.3319871031034864</v>
      </c>
      <c r="AR125">
        <v>3.2975899123076902</v>
      </c>
      <c r="AS125">
        <v>2.2318282021790581</v>
      </c>
      <c r="AT125">
        <v>2.5684381050115834</v>
      </c>
      <c r="AU125">
        <v>2.6550698382199522</v>
      </c>
      <c r="AV125">
        <v>2.6071340394397495</v>
      </c>
      <c r="AW125">
        <v>2.7139229055817262</v>
      </c>
      <c r="AX125">
        <v>2.9833784641920498</v>
      </c>
      <c r="AY125" s="5">
        <v>2.6125999593531359</v>
      </c>
    </row>
    <row r="126" spans="1:51" ht="15.75" thickBot="1" x14ac:dyDescent="0.3">
      <c r="A126">
        <v>154</v>
      </c>
      <c r="B126" s="6">
        <v>5.4687529961564937E-2</v>
      </c>
      <c r="C126">
        <v>0.16531211592904069</v>
      </c>
      <c r="D126">
        <v>4.2742990091851348E-2</v>
      </c>
      <c r="E126">
        <v>8.787001471446583E-2</v>
      </c>
      <c r="F126">
        <v>0.1009559769988313</v>
      </c>
      <c r="G126">
        <v>0.10650639162389082</v>
      </c>
      <c r="H126">
        <v>8.7990668943531622E-2</v>
      </c>
      <c r="I126">
        <v>0.16839222910979693</v>
      </c>
      <c r="J126">
        <v>0.11344283512944182</v>
      </c>
      <c r="K126" s="4">
        <v>0.12052582714165778</v>
      </c>
      <c r="L126" s="15">
        <v>0.3707358527695927</v>
      </c>
      <c r="M126">
        <v>0.32955398970641098</v>
      </c>
      <c r="N126">
        <v>0.28268262016465384</v>
      </c>
      <c r="O126">
        <v>0.41431400947130975</v>
      </c>
      <c r="P126">
        <v>0.35188104031970074</v>
      </c>
      <c r="Q126">
        <v>0.29318530543234345</v>
      </c>
      <c r="R126">
        <v>0.23285465743900746</v>
      </c>
      <c r="S126">
        <v>0.28946807399759422</v>
      </c>
      <c r="T126">
        <v>0.6197582360992594</v>
      </c>
      <c r="U126" s="24">
        <v>0.22372670091840383</v>
      </c>
      <c r="V126" s="7">
        <v>0.249822674472681</v>
      </c>
      <c r="W126">
        <v>0.3484253650545347</v>
      </c>
      <c r="X126">
        <v>0.33483400690190962</v>
      </c>
      <c r="Y126">
        <v>0.35892514462424796</v>
      </c>
      <c r="Z126">
        <v>0.35472408287598739</v>
      </c>
      <c r="AA126">
        <v>0.34514746509598965</v>
      </c>
      <c r="AB126">
        <v>0.4181043943178897</v>
      </c>
      <c r="AC126">
        <v>0.32581353406460578</v>
      </c>
      <c r="AD126">
        <v>0.47994212541061781</v>
      </c>
      <c r="AE126" s="4">
        <v>0.41682922682468343</v>
      </c>
      <c r="AF126" s="15">
        <v>0.27465009216321562</v>
      </c>
      <c r="AG126">
        <v>0.42016378290809886</v>
      </c>
      <c r="AH126">
        <v>0.60905209389360093</v>
      </c>
      <c r="AI126">
        <v>0.71722729747542557</v>
      </c>
      <c r="AJ126">
        <v>0.94950598428829636</v>
      </c>
      <c r="AK126">
        <v>0.652450603809687</v>
      </c>
      <c r="AL126">
        <v>0.961714600181931</v>
      </c>
      <c r="AM126">
        <v>0.94242044996043084</v>
      </c>
      <c r="AN126">
        <v>1.2096455735873552</v>
      </c>
      <c r="AO126" s="24">
        <v>0.79890574900299738</v>
      </c>
      <c r="AP126" s="7">
        <v>0.46836227555794507</v>
      </c>
      <c r="AQ126">
        <v>0.39237265156136697</v>
      </c>
      <c r="AR126">
        <v>0.5971392755861783</v>
      </c>
      <c r="AS126">
        <v>0.42565853009488741</v>
      </c>
      <c r="AT126">
        <v>0.3668957123200311</v>
      </c>
      <c r="AU126">
        <v>0.4817643895456209</v>
      </c>
      <c r="AV126">
        <v>0.46934222573072099</v>
      </c>
      <c r="AW126">
        <v>0.49277549323000347</v>
      </c>
      <c r="AX126">
        <v>0.54284715062573985</v>
      </c>
      <c r="AY126" s="5">
        <v>0.46329577422744567</v>
      </c>
    </row>
    <row r="127" spans="1:51" ht="15.75" thickBot="1" x14ac:dyDescent="0.3">
      <c r="A127">
        <v>155</v>
      </c>
      <c r="B127" s="6">
        <v>4.8971471441495773E-2</v>
      </c>
      <c r="C127">
        <v>6.8015162060681478E-2</v>
      </c>
      <c r="D127">
        <v>3.438713730275654E-2</v>
      </c>
      <c r="E127">
        <v>5.9430705775356953E-2</v>
      </c>
      <c r="F127">
        <v>3.9841195679731163E-2</v>
      </c>
      <c r="G127">
        <v>2.9117017817460272E-2</v>
      </c>
      <c r="H127">
        <v>4.4883344464043344E-2</v>
      </c>
      <c r="I127">
        <v>9.5325092588798233E-2</v>
      </c>
      <c r="J127">
        <v>6.4011412530944001E-2</v>
      </c>
      <c r="K127" s="4">
        <v>2.1338471303965281E-2</v>
      </c>
      <c r="L127" s="15">
        <v>0.21471164332383763</v>
      </c>
      <c r="M127">
        <v>0.15109320662926501</v>
      </c>
      <c r="N127">
        <v>0.11600992342385628</v>
      </c>
      <c r="O127">
        <v>0.2000061190212683</v>
      </c>
      <c r="P127">
        <v>0.19093824037851284</v>
      </c>
      <c r="Q127">
        <v>0.12521974013955892</v>
      </c>
      <c r="R127">
        <v>0.10293675562386559</v>
      </c>
      <c r="S127">
        <v>7.3535639146684248E-2</v>
      </c>
      <c r="T127">
        <v>0.37002541780153897</v>
      </c>
      <c r="U127" s="24">
        <v>8.6854868878611755E-2</v>
      </c>
      <c r="V127" s="7">
        <v>0.54797148053337752</v>
      </c>
      <c r="W127">
        <v>0.67951500576460699</v>
      </c>
      <c r="X127">
        <v>0.75244564695904714</v>
      </c>
      <c r="Y127">
        <v>0.83887953676149229</v>
      </c>
      <c r="Z127">
        <v>0.87485320465325478</v>
      </c>
      <c r="AA127">
        <v>0.95206340880602625</v>
      </c>
      <c r="AB127">
        <v>0.96681802744630485</v>
      </c>
      <c r="AC127">
        <v>0.7168809009359598</v>
      </c>
      <c r="AD127">
        <v>1.1578121839081326</v>
      </c>
      <c r="AE127" s="4">
        <v>0.97847282312658745</v>
      </c>
      <c r="AF127" s="15">
        <v>0.51935290705976134</v>
      </c>
      <c r="AG127">
        <v>0.75268742370464126</v>
      </c>
      <c r="AH127">
        <v>0.95425105243201613</v>
      </c>
      <c r="AI127">
        <v>1.1173689908482314</v>
      </c>
      <c r="AJ127">
        <v>1.3806415287234606</v>
      </c>
      <c r="AK127">
        <v>1.0147591772087092</v>
      </c>
      <c r="AL127">
        <v>1.3440838850217551</v>
      </c>
      <c r="AM127">
        <v>1.4646123266246966</v>
      </c>
      <c r="AN127">
        <v>1.9185443832650111</v>
      </c>
      <c r="AO127" s="24">
        <v>1.191401830542594</v>
      </c>
      <c r="AP127" s="7">
        <v>0.65121169537370627</v>
      </c>
      <c r="AQ127">
        <v>0.62040725944037323</v>
      </c>
      <c r="AR127">
        <v>0.94625618524427535</v>
      </c>
      <c r="AS127">
        <v>0.59161694763777495</v>
      </c>
      <c r="AT127">
        <v>0.50038291425963122</v>
      </c>
      <c r="AU127">
        <v>0.74463337560243192</v>
      </c>
      <c r="AV127">
        <v>0.72064746780996269</v>
      </c>
      <c r="AW127">
        <v>0.75364301089371577</v>
      </c>
      <c r="AX127">
        <v>0.83185810494525103</v>
      </c>
      <c r="AY127" s="5">
        <v>0.68903107664574326</v>
      </c>
    </row>
    <row r="128" spans="1:51" ht="15.75" thickBot="1" x14ac:dyDescent="0.3">
      <c r="A128">
        <v>156</v>
      </c>
      <c r="B128" s="6">
        <v>1.6200778233427193E-2</v>
      </c>
      <c r="C128">
        <v>5.4060395271085637E-2</v>
      </c>
      <c r="D128">
        <v>3.3349358553001911E-2</v>
      </c>
      <c r="E128">
        <v>4.753595106354732E-2</v>
      </c>
      <c r="F128">
        <v>4.2920075908374225E-2</v>
      </c>
      <c r="G128">
        <v>3.9270878768797236E-2</v>
      </c>
      <c r="H128">
        <v>5.7859400881773729E-2</v>
      </c>
      <c r="I128">
        <v>8.7584221148237093E-2</v>
      </c>
      <c r="J128">
        <v>4.6917721335534179E-2</v>
      </c>
      <c r="K128" s="4">
        <v>1.9648723053696297E-2</v>
      </c>
      <c r="L128" s="15">
        <v>0.1550663216378898</v>
      </c>
      <c r="M128">
        <v>0.1220101682990349</v>
      </c>
      <c r="N128">
        <v>0.18449105945235839</v>
      </c>
      <c r="O128">
        <v>0.34837519991214438</v>
      </c>
      <c r="P128">
        <v>0.23929069587980362</v>
      </c>
      <c r="Q128">
        <v>0.1957566259443132</v>
      </c>
      <c r="R128">
        <v>0.14188050526654797</v>
      </c>
      <c r="S128">
        <v>0.14244986323014033</v>
      </c>
      <c r="T128">
        <v>0.37062347669320023</v>
      </c>
      <c r="U128" s="24">
        <v>0.13441920827675422</v>
      </c>
      <c r="V128" s="7">
        <v>9.3160465549765412E-2</v>
      </c>
      <c r="W128">
        <v>0.16306765996772771</v>
      </c>
      <c r="X128">
        <v>0.14974327927129902</v>
      </c>
      <c r="Y128">
        <v>0.22447476706205713</v>
      </c>
      <c r="Z128">
        <v>0.20900702646756053</v>
      </c>
      <c r="AA128">
        <v>0.1826711753356213</v>
      </c>
      <c r="AB128">
        <v>0.16427814033186253</v>
      </c>
      <c r="AC128">
        <v>0.13742758101019381</v>
      </c>
      <c r="AD128">
        <v>0.20647643488640313</v>
      </c>
      <c r="AE128" s="4">
        <v>0.21056173234341397</v>
      </c>
      <c r="AF128" s="15">
        <v>8.9831115271718748E-2</v>
      </c>
      <c r="AG128">
        <v>0.18608570791136309</v>
      </c>
      <c r="AH128">
        <v>0.27019596382608063</v>
      </c>
      <c r="AI128">
        <v>0.34012826142891339</v>
      </c>
      <c r="AJ128">
        <v>0.4806213316898984</v>
      </c>
      <c r="AK128">
        <v>0.32215428738413221</v>
      </c>
      <c r="AL128">
        <v>0.51016771886990264</v>
      </c>
      <c r="AM128">
        <v>0.51721731032975993</v>
      </c>
      <c r="AN128">
        <v>0.66911528167405498</v>
      </c>
      <c r="AO128" s="24">
        <v>0.37886930461078777</v>
      </c>
      <c r="AP128" s="7">
        <v>0.2281123973587833</v>
      </c>
      <c r="AQ128">
        <v>0.17300677476427587</v>
      </c>
      <c r="AR128">
        <v>0.30582977347549123</v>
      </c>
      <c r="AS128">
        <v>0.2265972806438464</v>
      </c>
      <c r="AT128">
        <v>0.16515629270760046</v>
      </c>
      <c r="AU128">
        <v>0.24653196459046472</v>
      </c>
      <c r="AV128">
        <v>0.22291036789637786</v>
      </c>
      <c r="AW128">
        <v>0.24113095305217555</v>
      </c>
      <c r="AX128">
        <v>0.259858640340217</v>
      </c>
      <c r="AY128" s="5">
        <v>0.23199676662330573</v>
      </c>
    </row>
    <row r="129" spans="1:51" ht="15.75" thickBot="1" x14ac:dyDescent="0.3">
      <c r="A129">
        <v>157</v>
      </c>
      <c r="B129" s="6">
        <v>0.60402236419587685</v>
      </c>
      <c r="C129">
        <v>0.83217383684469515</v>
      </c>
      <c r="D129">
        <v>0.59812001030192774</v>
      </c>
      <c r="E129">
        <v>0.67239326491490314</v>
      </c>
      <c r="F129">
        <v>0.56219002911024796</v>
      </c>
      <c r="G129">
        <v>0.25245332139549426</v>
      </c>
      <c r="H129">
        <v>0.52819141275663339</v>
      </c>
      <c r="I129">
        <v>0.14901564419886282</v>
      </c>
      <c r="J129">
        <v>0.6207000486033154</v>
      </c>
      <c r="K129" s="4">
        <v>0.31811938766616144</v>
      </c>
      <c r="L129" s="15">
        <v>1.182068662643698</v>
      </c>
      <c r="M129">
        <v>0.55766505663350407</v>
      </c>
      <c r="N129">
        <v>0.31572505717195709</v>
      </c>
      <c r="O129">
        <v>0.19681796593832973</v>
      </c>
      <c r="P129">
        <v>5.0702391385187111E-2</v>
      </c>
      <c r="Q129">
        <v>1.1526899992927888E-2</v>
      </c>
      <c r="R129">
        <v>0</v>
      </c>
      <c r="S129">
        <v>0</v>
      </c>
      <c r="T129">
        <v>0</v>
      </c>
      <c r="U129" s="24">
        <v>5.9616580891811273E-2</v>
      </c>
      <c r="V129" s="7">
        <v>0.30721429910026576</v>
      </c>
      <c r="W129">
        <v>0.27861644977414324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 s="4">
        <v>0</v>
      </c>
      <c r="AF129" s="15">
        <v>0</v>
      </c>
      <c r="AG129">
        <v>2.8803407201990202E-2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 s="24">
        <v>0</v>
      </c>
      <c r="AP129" s="7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s="5">
        <v>0</v>
      </c>
    </row>
    <row r="130" spans="1:51" ht="15.75" thickBot="1" x14ac:dyDescent="0.3">
      <c r="A130">
        <v>158</v>
      </c>
      <c r="B130" s="6">
        <v>2.1193843181895233</v>
      </c>
      <c r="C130">
        <v>1.3673969397940466</v>
      </c>
      <c r="D130">
        <v>1.1405882612663001</v>
      </c>
      <c r="E130">
        <v>0.93639890314255003</v>
      </c>
      <c r="F130">
        <v>0.93114474542160341</v>
      </c>
      <c r="G130">
        <v>0</v>
      </c>
      <c r="H130">
        <v>0.66209918264607859</v>
      </c>
      <c r="I130">
        <v>0</v>
      </c>
      <c r="J130">
        <v>0.93846246641572506</v>
      </c>
      <c r="K130" s="4">
        <v>0</v>
      </c>
      <c r="L130" s="15">
        <v>1.6096921005832341</v>
      </c>
      <c r="M130">
        <v>0.40158373348838594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s="24">
        <v>0</v>
      </c>
      <c r="V130" s="7">
        <v>0.44512349516544036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s="4">
        <v>0</v>
      </c>
      <c r="AF130" s="15">
        <v>0.12525696555139196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 s="24">
        <v>0</v>
      </c>
      <c r="AP130" s="7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s="5">
        <v>0</v>
      </c>
    </row>
    <row r="131" spans="1:51" ht="15.75" thickBot="1" x14ac:dyDescent="0.3">
      <c r="A131">
        <v>159</v>
      </c>
      <c r="B131" s="6">
        <v>1.8492893917247764</v>
      </c>
      <c r="C131">
        <v>2.2724137556562338</v>
      </c>
      <c r="D131">
        <v>1.6026972306854452</v>
      </c>
      <c r="E131">
        <v>1.3719231788721493</v>
      </c>
      <c r="F131">
        <v>1.3643361731005677</v>
      </c>
      <c r="G131">
        <v>1.1636455790001752</v>
      </c>
      <c r="H131">
        <v>1.2032569144508063</v>
      </c>
      <c r="I131">
        <v>0.31273156842977939</v>
      </c>
      <c r="J131">
        <v>1.3657685204928951</v>
      </c>
      <c r="K131" s="4">
        <v>1.204062915646285</v>
      </c>
      <c r="L131" s="15">
        <v>2.0516775483165111</v>
      </c>
      <c r="M131">
        <v>1.9889361792995512</v>
      </c>
      <c r="N131">
        <v>1.5712683876790308</v>
      </c>
      <c r="O131">
        <v>0</v>
      </c>
      <c r="P131">
        <v>0.1208815812885087</v>
      </c>
      <c r="Q131">
        <v>0</v>
      </c>
      <c r="R131">
        <v>0</v>
      </c>
      <c r="S131">
        <v>0.98209209805048048</v>
      </c>
      <c r="T131">
        <v>1.0422886567296823</v>
      </c>
      <c r="U131" s="24">
        <v>0.35352607816711823</v>
      </c>
      <c r="V131" s="7">
        <v>1.7246312866136329</v>
      </c>
      <c r="W131">
        <v>1.6375593434513389</v>
      </c>
      <c r="X131">
        <v>0.8193070730222084</v>
      </c>
      <c r="Y131">
        <v>0.48039948336508509</v>
      </c>
      <c r="Z131">
        <v>0.94403412045683455</v>
      </c>
      <c r="AA131">
        <v>1.0837135171620229</v>
      </c>
      <c r="AB131">
        <v>1.4070456420330755</v>
      </c>
      <c r="AC131">
        <v>0.35409918859661943</v>
      </c>
      <c r="AD131">
        <v>0</v>
      </c>
      <c r="AE131" s="4">
        <v>0.34434726791674808</v>
      </c>
      <c r="AF131" s="15">
        <v>0.69770389673372146</v>
      </c>
      <c r="AG131">
        <v>0.72165685797978552</v>
      </c>
      <c r="AH131">
        <v>0.56487861158835995</v>
      </c>
      <c r="AI131">
        <v>0.80087416642663756</v>
      </c>
      <c r="AJ131">
        <v>0</v>
      </c>
      <c r="AK131">
        <v>0</v>
      </c>
      <c r="AL131">
        <v>0</v>
      </c>
      <c r="AM131">
        <v>0</v>
      </c>
      <c r="AN131">
        <v>0</v>
      </c>
      <c r="AO131" s="24">
        <v>0</v>
      </c>
      <c r="AP131" s="7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s="5">
        <v>0</v>
      </c>
    </row>
    <row r="132" spans="1:51" ht="15.75" thickBot="1" x14ac:dyDescent="0.3">
      <c r="A132">
        <v>160</v>
      </c>
      <c r="B132" s="6">
        <v>0.23902225143840325</v>
      </c>
      <c r="C132">
        <v>0.25851340512189497</v>
      </c>
      <c r="D132">
        <v>0.18200691164587168</v>
      </c>
      <c r="E132">
        <v>0.14595917348530707</v>
      </c>
      <c r="F132">
        <v>0.16892365962260847</v>
      </c>
      <c r="G132">
        <v>9.9524490056059539E-2</v>
      </c>
      <c r="H132">
        <v>0.1348824840034028</v>
      </c>
      <c r="I132">
        <v>2.2313116555181525E-3</v>
      </c>
      <c r="J132">
        <v>0.18492828614768247</v>
      </c>
      <c r="K132" s="4">
        <v>0.10919964300451963</v>
      </c>
      <c r="L132" s="15">
        <v>0.50609943576032812</v>
      </c>
      <c r="M132">
        <v>0.36856167484107216</v>
      </c>
      <c r="N132">
        <v>0.25250002355355006</v>
      </c>
      <c r="O132">
        <v>1.7255345174710397E-2</v>
      </c>
      <c r="P132">
        <v>8.1674570470001748E-2</v>
      </c>
      <c r="Q132">
        <v>0</v>
      </c>
      <c r="R132">
        <v>0</v>
      </c>
      <c r="S132">
        <v>6.9191381419389936E-2</v>
      </c>
      <c r="T132">
        <v>0.15902697763470017</v>
      </c>
      <c r="U132" s="24">
        <v>1.4957070608976906E-2</v>
      </c>
      <c r="V132" s="7">
        <v>0.22466208496358053</v>
      </c>
      <c r="W132">
        <v>0.21494158085964069</v>
      </c>
      <c r="X132">
        <v>2.6060941908125253E-2</v>
      </c>
      <c r="Y132">
        <v>3.080590763138941E-2</v>
      </c>
      <c r="Z132">
        <v>2.1100453185971191E-2</v>
      </c>
      <c r="AA132">
        <v>3.8600785721270528E-2</v>
      </c>
      <c r="AB132">
        <v>0</v>
      </c>
      <c r="AC132">
        <v>0</v>
      </c>
      <c r="AD132">
        <v>0</v>
      </c>
      <c r="AE132" s="4">
        <v>0</v>
      </c>
      <c r="AF132" s="15">
        <v>0.10629727089098222</v>
      </c>
      <c r="AG132">
        <v>0.15205526733594599</v>
      </c>
      <c r="AH132">
        <v>0.12565507776138626</v>
      </c>
      <c r="AI132">
        <v>0.18740177520784027</v>
      </c>
      <c r="AJ132">
        <v>0.17542896905553465</v>
      </c>
      <c r="AK132">
        <v>0.12281740335967917</v>
      </c>
      <c r="AL132">
        <v>0.17857381712749834</v>
      </c>
      <c r="AM132">
        <v>0.13060846732225742</v>
      </c>
      <c r="AN132">
        <v>0.23484409355447289</v>
      </c>
      <c r="AO132" s="24">
        <v>0.13908033931504266</v>
      </c>
      <c r="AP132" s="7">
        <v>5.8350009097928847E-2</v>
      </c>
      <c r="AQ132">
        <v>3.828865255588388E-2</v>
      </c>
      <c r="AR132">
        <v>9.5381020739913933E-2</v>
      </c>
      <c r="AS132">
        <v>5.869762638615976E-2</v>
      </c>
      <c r="AT132">
        <v>1.6427060422146041E-2</v>
      </c>
      <c r="AU132">
        <v>1.5669591709713809E-2</v>
      </c>
      <c r="AV132">
        <v>2.2440368884807108E-2</v>
      </c>
      <c r="AW132">
        <v>1.8866082463641864E-2</v>
      </c>
      <c r="AX132">
        <v>2.8468105365240824E-2</v>
      </c>
      <c r="AY132" s="5">
        <v>1.9405042950358754E-2</v>
      </c>
    </row>
    <row r="133" spans="1:51" ht="15.75" thickBot="1" x14ac:dyDescent="0.3">
      <c r="A133">
        <v>161</v>
      </c>
      <c r="B133" s="6">
        <v>0.49043297073452302</v>
      </c>
      <c r="C133">
        <v>0.81950779767466253</v>
      </c>
      <c r="D133">
        <v>0.62806439245584333</v>
      </c>
      <c r="E133">
        <v>0.59985668866741126</v>
      </c>
      <c r="F133">
        <v>0.60804685291879967</v>
      </c>
      <c r="G133">
        <v>0.54510451025598616</v>
      </c>
      <c r="H133">
        <v>0.54210922832830555</v>
      </c>
      <c r="I133">
        <v>0.61389256828226446</v>
      </c>
      <c r="J133">
        <v>0.63334350916769422</v>
      </c>
      <c r="K133" s="4">
        <v>0.54016782449797096</v>
      </c>
      <c r="L133" s="15">
        <v>1.2824725278607636</v>
      </c>
      <c r="M133">
        <v>1.0103870002043276</v>
      </c>
      <c r="N133">
        <v>0.93066422499025858</v>
      </c>
      <c r="O133">
        <v>1.0246906824997459</v>
      </c>
      <c r="P133">
        <v>0.83557017209794138</v>
      </c>
      <c r="Q133">
        <v>0.65121795196623777</v>
      </c>
      <c r="R133">
        <v>0.4812011358639342</v>
      </c>
      <c r="S133">
        <v>0.69683454776231901</v>
      </c>
      <c r="T133">
        <v>1.766627232707511</v>
      </c>
      <c r="U133" s="24">
        <v>0.54766386794188726</v>
      </c>
      <c r="V133" s="7">
        <v>0.41737411979894501</v>
      </c>
      <c r="W133">
        <v>0.6006523331265432</v>
      </c>
      <c r="X133">
        <v>0.50377474299912828</v>
      </c>
      <c r="Y133">
        <v>0.5276249649281648</v>
      </c>
      <c r="Z133">
        <v>0.63699038293621457</v>
      </c>
      <c r="AA133">
        <v>0.67077566050694715</v>
      </c>
      <c r="AB133">
        <v>0.66021619452087221</v>
      </c>
      <c r="AC133">
        <v>0.42610378856052172</v>
      </c>
      <c r="AD133">
        <v>0.61250868049074703</v>
      </c>
      <c r="AE133" s="4">
        <v>0.56840605654849763</v>
      </c>
      <c r="AF133" s="15">
        <v>0.17946447091862761</v>
      </c>
      <c r="AG133">
        <v>0.26762062699159511</v>
      </c>
      <c r="AH133">
        <v>0.31421616947526065</v>
      </c>
      <c r="AI133">
        <v>0.38898489462732483</v>
      </c>
      <c r="AJ133">
        <v>0.55166075346586141</v>
      </c>
      <c r="AK133">
        <v>0.40807749977714147</v>
      </c>
      <c r="AL133">
        <v>0.6066565798163448</v>
      </c>
      <c r="AM133">
        <v>0.63189913746323434</v>
      </c>
      <c r="AN133">
        <v>0.84449983079251889</v>
      </c>
      <c r="AO133" s="24">
        <v>0.47308836593070214</v>
      </c>
      <c r="AP133" s="7">
        <v>0.27244422011949171</v>
      </c>
      <c r="AQ133">
        <v>0.24744227425546056</v>
      </c>
      <c r="AR133">
        <v>0.38217592122625371</v>
      </c>
      <c r="AS133">
        <v>0.2939233604281411</v>
      </c>
      <c r="AT133">
        <v>0.21564123209838318</v>
      </c>
      <c r="AU133">
        <v>0.30453991369803435</v>
      </c>
      <c r="AV133">
        <v>0.26941456384341955</v>
      </c>
      <c r="AW133">
        <v>0.29611155700094405</v>
      </c>
      <c r="AX133">
        <v>0.3305905916696314</v>
      </c>
      <c r="AY133" s="5">
        <v>0.31046930084190866</v>
      </c>
    </row>
    <row r="134" spans="1:51" ht="15.75" thickBot="1" x14ac:dyDescent="0.3">
      <c r="A134">
        <v>162</v>
      </c>
      <c r="B134" s="6">
        <v>2.1077130745443939E-2</v>
      </c>
      <c r="C134">
        <v>0.10538290648524468</v>
      </c>
      <c r="D134">
        <v>5.6413341752075151E-2</v>
      </c>
      <c r="E134">
        <v>0.10236246746337073</v>
      </c>
      <c r="F134">
        <v>9.3420230074264629E-2</v>
      </c>
      <c r="G134">
        <v>9.6016874713116609E-2</v>
      </c>
      <c r="H134">
        <v>8.7735939062978927E-2</v>
      </c>
      <c r="I134">
        <v>0.1154114538167252</v>
      </c>
      <c r="J134">
        <v>0.1104478862147816</v>
      </c>
      <c r="K134" s="4">
        <v>8.3130435634983721E-2</v>
      </c>
      <c r="L134" s="15">
        <v>0.22451314074995143</v>
      </c>
      <c r="M134">
        <v>0.20128574038425917</v>
      </c>
      <c r="N134">
        <v>0.17368793420828835</v>
      </c>
      <c r="O134">
        <v>0.27173476873856511</v>
      </c>
      <c r="P134">
        <v>0.21410577449885113</v>
      </c>
      <c r="Q134">
        <v>0.1590849597719057</v>
      </c>
      <c r="R134">
        <v>0.10058520245304874</v>
      </c>
      <c r="S134">
        <v>0.15233739425323281</v>
      </c>
      <c r="T134">
        <v>0.4793012446401268</v>
      </c>
      <c r="U134" s="24">
        <v>0.10953931346361646</v>
      </c>
      <c r="V134" s="7">
        <v>0.37867946382442186</v>
      </c>
      <c r="W134">
        <v>0.58003279982216238</v>
      </c>
      <c r="X134">
        <v>0.55554835627826182</v>
      </c>
      <c r="Y134">
        <v>0.66010275444430988</v>
      </c>
      <c r="Z134">
        <v>0.64335874380817204</v>
      </c>
      <c r="AA134">
        <v>0.62435991544452962</v>
      </c>
      <c r="AB134">
        <v>0.59423689551499914</v>
      </c>
      <c r="AC134">
        <v>0.46107178446110803</v>
      </c>
      <c r="AD134">
        <v>0.79460305512013474</v>
      </c>
      <c r="AE134" s="4">
        <v>0.64291292195270111</v>
      </c>
      <c r="AF134" s="15">
        <v>0.96690119293195953</v>
      </c>
      <c r="AG134">
        <v>1.4787771298615762</v>
      </c>
      <c r="AH134">
        <v>2.056652090358055</v>
      </c>
      <c r="AI134">
        <v>2.5149673086244109</v>
      </c>
      <c r="AJ134">
        <v>3.4609491305695959</v>
      </c>
      <c r="AK134">
        <v>2.1608300752890135</v>
      </c>
      <c r="AL134">
        <v>3.0356629896423812</v>
      </c>
      <c r="AM134">
        <v>3.1654652517258066</v>
      </c>
      <c r="AN134">
        <v>4.6541929564522517</v>
      </c>
      <c r="AO134" s="24">
        <v>2.602774933963087</v>
      </c>
      <c r="AP134" s="7">
        <v>1.1845914328999525</v>
      </c>
      <c r="AQ134">
        <v>0.98951028847864475</v>
      </c>
      <c r="AR134">
        <v>1.5726030181821034</v>
      </c>
      <c r="AS134">
        <v>0.989125909134839</v>
      </c>
      <c r="AT134">
        <v>0.94557207877797855</v>
      </c>
      <c r="AU134">
        <v>1.1394469974293284</v>
      </c>
      <c r="AV134">
        <v>1.2192078581714252</v>
      </c>
      <c r="AW134">
        <v>1.0491338957215868</v>
      </c>
      <c r="AX134">
        <v>1.4034019048461637</v>
      </c>
      <c r="AY134" s="5">
        <v>1.1610999711908463</v>
      </c>
    </row>
    <row r="135" spans="1:51" ht="15.75" thickBot="1" x14ac:dyDescent="0.3">
      <c r="A135">
        <v>163</v>
      </c>
      <c r="B135" s="6">
        <v>0</v>
      </c>
      <c r="C135">
        <v>0.19597397582313517</v>
      </c>
      <c r="D135">
        <v>0.12812741351149862</v>
      </c>
      <c r="E135">
        <v>0.19795076885489343</v>
      </c>
      <c r="F135">
        <v>0.18417616211812707</v>
      </c>
      <c r="G135">
        <v>0.25048696645905061</v>
      </c>
      <c r="H135">
        <v>0.19587199984516176</v>
      </c>
      <c r="I135">
        <v>0.46676626605598431</v>
      </c>
      <c r="J135">
        <v>0.18480163029884858</v>
      </c>
      <c r="K135" s="4">
        <v>0.27377996537738131</v>
      </c>
      <c r="L135" s="15">
        <v>0.2270283519426966</v>
      </c>
      <c r="M135">
        <v>0.35229205366633143</v>
      </c>
      <c r="N135">
        <v>0.47047091522146955</v>
      </c>
      <c r="O135">
        <v>0.78591074018089435</v>
      </c>
      <c r="P135">
        <v>0.71317256565768239</v>
      </c>
      <c r="Q135">
        <v>0.55637005741431667</v>
      </c>
      <c r="R135">
        <v>0.42705555853339416</v>
      </c>
      <c r="S135">
        <v>0.48118370851983894</v>
      </c>
      <c r="T135">
        <v>1.5462371001466892</v>
      </c>
      <c r="U135" s="24">
        <v>0.41742240873736314</v>
      </c>
      <c r="V135" s="7">
        <v>2.0350777507823516</v>
      </c>
      <c r="W135">
        <v>3.1619320048551187</v>
      </c>
      <c r="X135">
        <v>3.4665501679613149</v>
      </c>
      <c r="Y135">
        <v>4.2908255953631729</v>
      </c>
      <c r="Z135">
        <v>4.3199064600812758</v>
      </c>
      <c r="AA135">
        <v>5.0251942499158728</v>
      </c>
      <c r="AB135">
        <v>4.801174212770257</v>
      </c>
      <c r="AC135">
        <v>3.4698475247832485</v>
      </c>
      <c r="AD135">
        <v>6.0908007289707076</v>
      </c>
      <c r="AE135" s="4">
        <v>4.5036478651877845</v>
      </c>
      <c r="AF135" s="15">
        <v>2.4447842956339607</v>
      </c>
      <c r="AG135">
        <v>3.4268679932521757</v>
      </c>
      <c r="AH135">
        <v>4.8942234088110705</v>
      </c>
      <c r="AI135">
        <v>5.381459228400816</v>
      </c>
      <c r="AJ135">
        <v>7.8679992694338097</v>
      </c>
      <c r="AK135">
        <v>5.4451142626019413</v>
      </c>
      <c r="AL135">
        <v>7.426008544072789</v>
      </c>
      <c r="AM135">
        <v>7.9494082842528435</v>
      </c>
      <c r="AN135">
        <v>11.692502501406748</v>
      </c>
      <c r="AO135" s="24">
        <v>6.1154686407215113</v>
      </c>
      <c r="AP135" s="7">
        <v>2.9521015231302834</v>
      </c>
      <c r="AQ135">
        <v>2.7121685515309233</v>
      </c>
      <c r="AR135">
        <v>4.1017972667796139</v>
      </c>
      <c r="AS135">
        <v>2.2597408709167497</v>
      </c>
      <c r="AT135">
        <v>2.4697664506726378</v>
      </c>
      <c r="AU135">
        <v>2.9419731896205454</v>
      </c>
      <c r="AV135">
        <v>2.7471374033811125</v>
      </c>
      <c r="AW135">
        <v>2.5916530848358352</v>
      </c>
      <c r="AX135">
        <v>3.3201642245049618</v>
      </c>
      <c r="AY135" s="5">
        <v>2.7159991190554948</v>
      </c>
    </row>
    <row r="136" spans="1:51" ht="15.75" thickBot="1" x14ac:dyDescent="0.3">
      <c r="A136">
        <v>164</v>
      </c>
      <c r="B136" s="6">
        <v>0</v>
      </c>
      <c r="C136">
        <v>0</v>
      </c>
      <c r="D136">
        <v>0</v>
      </c>
      <c r="E136">
        <v>0</v>
      </c>
      <c r="F136">
        <v>0</v>
      </c>
      <c r="G136">
        <v>8.0038445210509568E-2</v>
      </c>
      <c r="H136">
        <v>0</v>
      </c>
      <c r="I136">
        <v>0.15176072457390727</v>
      </c>
      <c r="J136">
        <v>0</v>
      </c>
      <c r="K136" s="4">
        <v>1.0697161326479543E-2</v>
      </c>
      <c r="L136" s="15">
        <v>2.4761883720749816E-2</v>
      </c>
      <c r="M136">
        <v>2.7455998158499487E-2</v>
      </c>
      <c r="N136">
        <v>0.36086583644730841</v>
      </c>
      <c r="O136">
        <v>0.47971068837255665</v>
      </c>
      <c r="P136">
        <v>0.34488585438225633</v>
      </c>
      <c r="Q136">
        <v>0.24521516341034147</v>
      </c>
      <c r="R136">
        <v>0.23619730116674176</v>
      </c>
      <c r="S136">
        <v>0.20245258234714106</v>
      </c>
      <c r="T136">
        <v>0.63395625630567343</v>
      </c>
      <c r="U136" s="24">
        <v>0.16279786724361969</v>
      </c>
      <c r="V136" s="7">
        <v>0.1336564666290192</v>
      </c>
      <c r="W136">
        <v>0.37367649251981044</v>
      </c>
      <c r="X136">
        <v>0.43295341663648962</v>
      </c>
      <c r="Y136">
        <v>0.52949606077388434</v>
      </c>
      <c r="Z136">
        <v>0.56371711064120278</v>
      </c>
      <c r="AA136">
        <v>0.56550845444382647</v>
      </c>
      <c r="AB136">
        <v>0.52793158405118856</v>
      </c>
      <c r="AC136">
        <v>0.41092752726725468</v>
      </c>
      <c r="AD136">
        <v>0.7050786180352735</v>
      </c>
      <c r="AE136" s="4">
        <v>0.51638667820730444</v>
      </c>
      <c r="AF136" s="15">
        <v>0.11771370319483869</v>
      </c>
      <c r="AG136">
        <v>0.19748246534883498</v>
      </c>
      <c r="AH136">
        <v>0.3892576913924084</v>
      </c>
      <c r="AI136">
        <v>0.41541055138090571</v>
      </c>
      <c r="AJ136">
        <v>0.95263687686625853</v>
      </c>
      <c r="AK136">
        <v>0.6538813917154872</v>
      </c>
      <c r="AL136">
        <v>0.96367712172042874</v>
      </c>
      <c r="AM136">
        <v>0.98408756678177522</v>
      </c>
      <c r="AN136">
        <v>1.4150805666010162</v>
      </c>
      <c r="AO136" s="24">
        <v>0.76512015348145235</v>
      </c>
      <c r="AP136" s="7">
        <v>0.36823143312176893</v>
      </c>
      <c r="AQ136">
        <v>0.31085702400575593</v>
      </c>
      <c r="AR136">
        <v>0.53077662697880379</v>
      </c>
      <c r="AS136">
        <v>0.30700619301573928</v>
      </c>
      <c r="AT136">
        <v>0.28646501815769565</v>
      </c>
      <c r="AU136">
        <v>0.35291781326391336</v>
      </c>
      <c r="AV136">
        <v>0.32434240269335796</v>
      </c>
      <c r="AW136">
        <v>0.32400118286647367</v>
      </c>
      <c r="AX136">
        <v>0.3900806994680574</v>
      </c>
      <c r="AY136" s="5">
        <v>0.34203140776694829</v>
      </c>
    </row>
    <row r="137" spans="1:51" ht="15.75" thickBot="1" x14ac:dyDescent="0.3">
      <c r="A137">
        <v>165</v>
      </c>
      <c r="B137" s="6">
        <v>1.7201888743056182</v>
      </c>
      <c r="C137">
        <v>1.9550545460386639</v>
      </c>
      <c r="D137">
        <v>1.999262842902878</v>
      </c>
      <c r="E137">
        <v>1.5201754203451474</v>
      </c>
      <c r="F137">
        <v>1.4133066623918069</v>
      </c>
      <c r="G137">
        <v>1.3380117043953019</v>
      </c>
      <c r="H137">
        <v>1.138094669165679</v>
      </c>
      <c r="I137">
        <v>1.5150507789936696</v>
      </c>
      <c r="J137">
        <v>1.3515713445735329</v>
      </c>
      <c r="K137" s="4">
        <v>1.0842621085220674</v>
      </c>
      <c r="L137" s="15">
        <v>1.5219224345222506</v>
      </c>
      <c r="M137">
        <v>1.016165773743432</v>
      </c>
      <c r="N137">
        <v>1.9937995990311472</v>
      </c>
      <c r="O137">
        <v>2.4690832050331677</v>
      </c>
      <c r="P137">
        <v>1.735947344271997</v>
      </c>
      <c r="Q137">
        <v>1.3637460259946959</v>
      </c>
      <c r="R137">
        <v>1.2534045751641434</v>
      </c>
      <c r="S137">
        <v>1.2798005280750224</v>
      </c>
      <c r="T137">
        <v>3.1480808897781678</v>
      </c>
      <c r="U137" s="24">
        <v>0.99836915771828838</v>
      </c>
      <c r="V137" s="7">
        <v>0.99345963367378498</v>
      </c>
      <c r="W137">
        <v>1.2265698333056096</v>
      </c>
      <c r="X137">
        <v>1.1730002519832097</v>
      </c>
      <c r="Y137">
        <v>1.2942148940849501</v>
      </c>
      <c r="Z137">
        <v>1.2559896273036395</v>
      </c>
      <c r="AA137">
        <v>1.3376675350474987</v>
      </c>
      <c r="AB137">
        <v>1.3450663559072398</v>
      </c>
      <c r="AC137">
        <v>0.7834301573545881</v>
      </c>
      <c r="AD137">
        <v>1.4796000888057834</v>
      </c>
      <c r="AE137" s="4">
        <v>1.050619414643051</v>
      </c>
      <c r="AF137" s="15">
        <v>0</v>
      </c>
      <c r="AG137">
        <v>0</v>
      </c>
      <c r="AH137">
        <v>0</v>
      </c>
      <c r="AI137">
        <v>0</v>
      </c>
      <c r="AJ137">
        <v>0.64946853263371918</v>
      </c>
      <c r="AK137">
        <v>0.42835419725044127</v>
      </c>
      <c r="AL137">
        <v>0.67966242294332835</v>
      </c>
      <c r="AM137">
        <v>0.6728550247915549</v>
      </c>
      <c r="AN137">
        <v>1.0628976720502021</v>
      </c>
      <c r="AO137" s="24">
        <v>0.55023281152486403</v>
      </c>
      <c r="AP137" s="7">
        <v>0.29144003800587337</v>
      </c>
      <c r="AQ137">
        <v>0.21221046158109283</v>
      </c>
      <c r="AR137">
        <v>0.4457714923317535</v>
      </c>
      <c r="AS137">
        <v>0.24343135444329042</v>
      </c>
      <c r="AT137">
        <v>0.18537056265052673</v>
      </c>
      <c r="AU137">
        <v>0.27874085395853732</v>
      </c>
      <c r="AV137">
        <v>0.17759689305295823</v>
      </c>
      <c r="AW137">
        <v>0.23054990748239529</v>
      </c>
      <c r="AX137">
        <v>0.27175846160370476</v>
      </c>
      <c r="AY137" s="5">
        <v>0.21283532702541547</v>
      </c>
    </row>
    <row r="138" spans="1:51" ht="15.75" thickBot="1" x14ac:dyDescent="0.3">
      <c r="A138">
        <v>166</v>
      </c>
      <c r="B138" s="6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0.29764212164988285</v>
      </c>
      <c r="J138">
        <v>0</v>
      </c>
      <c r="K138" s="4">
        <v>0</v>
      </c>
      <c r="L138" s="15">
        <v>0</v>
      </c>
      <c r="M138">
        <v>0</v>
      </c>
      <c r="N138">
        <v>0.16534252237418834</v>
      </c>
      <c r="O138">
        <v>0.70244025232586049</v>
      </c>
      <c r="P138">
        <v>0.47981226735423627</v>
      </c>
      <c r="Q138">
        <v>0.30044156300456853</v>
      </c>
      <c r="R138">
        <v>0.29519739932253519</v>
      </c>
      <c r="S138">
        <v>8.319991946279777E-2</v>
      </c>
      <c r="T138">
        <v>0.50827637357168476</v>
      </c>
      <c r="U138" s="24">
        <v>0.16672368405492435</v>
      </c>
      <c r="V138" s="7">
        <v>0</v>
      </c>
      <c r="W138">
        <v>0</v>
      </c>
      <c r="X138">
        <v>0.15900082481402181</v>
      </c>
      <c r="Y138">
        <v>0.20928716269924949</v>
      </c>
      <c r="Z138">
        <v>0.15794393350786745</v>
      </c>
      <c r="AA138">
        <v>4.9921397659204947E-2</v>
      </c>
      <c r="AB138">
        <v>0</v>
      </c>
      <c r="AC138">
        <v>2.6327408466032792E-2</v>
      </c>
      <c r="AD138">
        <v>0.22753378547163738</v>
      </c>
      <c r="AE138" s="4">
        <v>1.0906225776345053E-2</v>
      </c>
      <c r="AF138" s="15">
        <v>0</v>
      </c>
      <c r="AG138">
        <v>0</v>
      </c>
      <c r="AH138">
        <v>0</v>
      </c>
      <c r="AI138">
        <v>0</v>
      </c>
      <c r="AJ138">
        <v>0.18709707571890313</v>
      </c>
      <c r="AK138">
        <v>0.1284156198838774</v>
      </c>
      <c r="AL138">
        <v>0.21381762688716507</v>
      </c>
      <c r="AM138">
        <v>0.18034808816948708</v>
      </c>
      <c r="AN138">
        <v>0.28140895336790722</v>
      </c>
      <c r="AO138" s="24">
        <v>0.19787870486687931</v>
      </c>
      <c r="AP138" s="7">
        <v>8.4098367095150464E-2</v>
      </c>
      <c r="AQ138">
        <v>6.7517713938726923E-2</v>
      </c>
      <c r="AR138">
        <v>0.16611482153600346</v>
      </c>
      <c r="AS138">
        <v>0.10708900316298436</v>
      </c>
      <c r="AT138">
        <v>6.237226175376389E-2</v>
      </c>
      <c r="AU138">
        <v>8.8183887365657562E-2</v>
      </c>
      <c r="AV138">
        <v>5.095339291359488E-2</v>
      </c>
      <c r="AW138">
        <v>7.9244569013292632E-2</v>
      </c>
      <c r="AX138">
        <v>9.1642577038458545E-2</v>
      </c>
      <c r="AY138" s="5">
        <v>7.2586381410882403E-2</v>
      </c>
    </row>
    <row r="139" spans="1:51" ht="15.75" thickBot="1" x14ac:dyDescent="0.3">
      <c r="A139">
        <v>167</v>
      </c>
      <c r="B139" s="6">
        <v>1.5787309820503341</v>
      </c>
      <c r="C139">
        <v>0.88528939079319557</v>
      </c>
      <c r="D139">
        <v>2.0796712879288095</v>
      </c>
      <c r="E139">
        <v>1.533858553174408</v>
      </c>
      <c r="F139">
        <v>1.5423359718680092</v>
      </c>
      <c r="G139">
        <v>1.0994846399916687</v>
      </c>
      <c r="H139">
        <v>1.2922239592477565</v>
      </c>
      <c r="I139">
        <v>1.3003500062270761</v>
      </c>
      <c r="J139">
        <v>1.1357672963779173</v>
      </c>
      <c r="K139" s="4">
        <v>0.81631868014428521</v>
      </c>
      <c r="L139" s="15">
        <v>0.6727290106894982</v>
      </c>
      <c r="M139">
        <v>0.56946320500895908</v>
      </c>
      <c r="N139">
        <v>0.98020458252384524</v>
      </c>
      <c r="O139">
        <v>1.7498579109216055</v>
      </c>
      <c r="P139">
        <v>1.2206891201470673</v>
      </c>
      <c r="Q139">
        <v>0.71263682336655298</v>
      </c>
      <c r="R139">
        <v>0.76054992138496191</v>
      </c>
      <c r="S139">
        <v>0.52828614691873632</v>
      </c>
      <c r="T139">
        <v>1.339601938530899</v>
      </c>
      <c r="U139" s="24">
        <v>0.6628941057851947</v>
      </c>
      <c r="V139" s="7">
        <v>0.46731923695271299</v>
      </c>
      <c r="W139">
        <v>0.50594730257310794</v>
      </c>
      <c r="X139">
        <v>0.65158355392965384</v>
      </c>
      <c r="Y139">
        <v>0.74803086729498758</v>
      </c>
      <c r="Z139">
        <v>0.68107124904932215</v>
      </c>
      <c r="AA139">
        <v>0.6025514244946939</v>
      </c>
      <c r="AB139">
        <v>0.36502483578133121</v>
      </c>
      <c r="AC139">
        <v>0.36629269636975831</v>
      </c>
      <c r="AD139">
        <v>0.61200108009113008</v>
      </c>
      <c r="AE139" s="4">
        <v>0.37959433016108479</v>
      </c>
      <c r="AF139" s="15">
        <v>0</v>
      </c>
      <c r="AG139">
        <v>0</v>
      </c>
      <c r="AH139">
        <v>0</v>
      </c>
      <c r="AI139">
        <v>0</v>
      </c>
      <c r="AJ139">
        <v>0.38415749132285271</v>
      </c>
      <c r="AK139">
        <v>0.29813828789441266</v>
      </c>
      <c r="AL139">
        <v>0.45070578328811656</v>
      </c>
      <c r="AM139">
        <v>0.45906732918552923</v>
      </c>
      <c r="AN139">
        <v>0.59657154356849285</v>
      </c>
      <c r="AO139" s="24">
        <v>0.35451071761101471</v>
      </c>
      <c r="AP139" s="7">
        <v>0.23800691740138011</v>
      </c>
      <c r="AQ139">
        <v>0.18784970986077656</v>
      </c>
      <c r="AR139">
        <v>0.3698159695141105</v>
      </c>
      <c r="AS139">
        <v>0.21052607977096402</v>
      </c>
      <c r="AT139">
        <v>0.18292539485733092</v>
      </c>
      <c r="AU139">
        <v>0.25131086864910807</v>
      </c>
      <c r="AV139">
        <v>0.16921310729755731</v>
      </c>
      <c r="AW139">
        <v>0.24818446435679603</v>
      </c>
      <c r="AX139">
        <v>0.24202424526753724</v>
      </c>
      <c r="AY139" s="5">
        <v>0.17375467661758337</v>
      </c>
    </row>
    <row r="140" spans="1:51" ht="15.75" thickBot="1" x14ac:dyDescent="0.3">
      <c r="A140">
        <v>168</v>
      </c>
      <c r="B140" s="6">
        <v>1.2030767584425121E-2</v>
      </c>
      <c r="C140">
        <v>0</v>
      </c>
      <c r="D140">
        <v>0.15482569441399965</v>
      </c>
      <c r="E140">
        <v>7.0809294778242937E-2</v>
      </c>
      <c r="F140">
        <v>8.0785979734470673E-2</v>
      </c>
      <c r="G140">
        <v>0.11159196703872319</v>
      </c>
      <c r="H140">
        <v>8.8354912669473748E-2</v>
      </c>
      <c r="I140">
        <v>0.18619316704306405</v>
      </c>
      <c r="J140">
        <v>0</v>
      </c>
      <c r="K140" s="4">
        <v>4.4073469819979304E-2</v>
      </c>
      <c r="L140" s="15">
        <v>0</v>
      </c>
      <c r="M140">
        <v>0</v>
      </c>
      <c r="N140">
        <v>0.13949214357934439</v>
      </c>
      <c r="O140">
        <v>0.29907741499965346</v>
      </c>
      <c r="P140">
        <v>0.18001608181282239</v>
      </c>
      <c r="Q140">
        <v>0.11092799309932692</v>
      </c>
      <c r="R140">
        <v>0.11221100041854816</v>
      </c>
      <c r="S140">
        <v>6.4503314484622515E-2</v>
      </c>
      <c r="T140">
        <v>0.22976383387995664</v>
      </c>
      <c r="U140" s="24">
        <v>9.7000018478048733E-2</v>
      </c>
      <c r="V140" s="7">
        <v>0</v>
      </c>
      <c r="W140">
        <v>0</v>
      </c>
      <c r="X140">
        <v>8.5697341648923786E-2</v>
      </c>
      <c r="Y140">
        <v>0.10484042451001034</v>
      </c>
      <c r="Z140">
        <v>9.6216817227473425E-2</v>
      </c>
      <c r="AA140">
        <v>6.5684683502233623E-2</v>
      </c>
      <c r="AB140">
        <v>4.7985653265987138E-2</v>
      </c>
      <c r="AC140">
        <v>3.1649493735486749E-2</v>
      </c>
      <c r="AD140">
        <v>9.7631523746172608E-2</v>
      </c>
      <c r="AE140" s="4">
        <v>4.2129938217227776E-2</v>
      </c>
      <c r="AF140" s="15">
        <v>0</v>
      </c>
      <c r="AG140">
        <v>0</v>
      </c>
      <c r="AH140">
        <v>0</v>
      </c>
      <c r="AI140">
        <v>0</v>
      </c>
      <c r="AJ140">
        <v>7.701730217860954E-2</v>
      </c>
      <c r="AK140">
        <v>3.4928611626511279E-2</v>
      </c>
      <c r="AL140">
        <v>8.2863075211625919E-2</v>
      </c>
      <c r="AM140">
        <v>7.4652584511107969E-2</v>
      </c>
      <c r="AN140">
        <v>0.103486676746445</v>
      </c>
      <c r="AO140" s="24">
        <v>6.0188286161994883E-2</v>
      </c>
      <c r="AP140" s="7">
        <v>4.2832337049723938E-2</v>
      </c>
      <c r="AQ140">
        <v>2.7919501550309984E-2</v>
      </c>
      <c r="AR140">
        <v>5.2139833494133564E-2</v>
      </c>
      <c r="AS140">
        <v>4.0768750000507926E-2</v>
      </c>
      <c r="AT140">
        <v>1.5279428042116096E-2</v>
      </c>
      <c r="AU140">
        <v>5.0636555146451219E-2</v>
      </c>
      <c r="AV140">
        <v>3.3668329690877116E-2</v>
      </c>
      <c r="AW140">
        <v>4.029178248979063E-2</v>
      </c>
      <c r="AX140">
        <v>4.0912342958016712E-2</v>
      </c>
      <c r="AY140" s="5">
        <v>3.6219570666365983E-2</v>
      </c>
    </row>
    <row r="141" spans="1:51" ht="15.75" thickBot="1" x14ac:dyDescent="0.3">
      <c r="A141">
        <v>169</v>
      </c>
      <c r="B141" s="6">
        <v>0</v>
      </c>
      <c r="C141">
        <v>0</v>
      </c>
      <c r="D141">
        <v>3.2124095489776457E-3</v>
      </c>
      <c r="E141">
        <v>1.3081796641822671E-2</v>
      </c>
      <c r="F141">
        <v>0</v>
      </c>
      <c r="G141">
        <v>3.908430725854084E-2</v>
      </c>
      <c r="H141">
        <v>9.2608994795127433E-3</v>
      </c>
      <c r="I141">
        <v>0.12304658725904129</v>
      </c>
      <c r="J141">
        <v>0</v>
      </c>
      <c r="K141" s="4">
        <v>0</v>
      </c>
      <c r="L141" s="15">
        <v>0</v>
      </c>
      <c r="M141">
        <v>0</v>
      </c>
      <c r="N141">
        <v>8.1072346797427919E-2</v>
      </c>
      <c r="O141">
        <v>0.2183049946439595</v>
      </c>
      <c r="P141">
        <v>0.15189838069402195</v>
      </c>
      <c r="Q141">
        <v>8.0258121822997297E-2</v>
      </c>
      <c r="R141">
        <v>8.0643101388819097E-2</v>
      </c>
      <c r="S141">
        <v>6.6225116264983841E-2</v>
      </c>
      <c r="T141">
        <v>0.183096440263912</v>
      </c>
      <c r="U141" s="24">
        <v>5.5689287336924354E-2</v>
      </c>
      <c r="V141" s="7">
        <v>0</v>
      </c>
      <c r="W141">
        <v>1.6773483783307408E-3</v>
      </c>
      <c r="X141">
        <v>7.2171448694663742E-2</v>
      </c>
      <c r="Y141">
        <v>9.6065312023362284E-2</v>
      </c>
      <c r="Z141">
        <v>0.11152910582783118</v>
      </c>
      <c r="AA141">
        <v>9.2492707158618528E-2</v>
      </c>
      <c r="AB141">
        <v>4.9893548034657315E-2</v>
      </c>
      <c r="AC141">
        <v>5.1889682612821793E-2</v>
      </c>
      <c r="AD141">
        <v>8.7646079616292102E-2</v>
      </c>
      <c r="AE141" s="4">
        <v>8.7358911070182038E-2</v>
      </c>
      <c r="AF141" s="15">
        <v>0</v>
      </c>
      <c r="AG141">
        <v>0</v>
      </c>
      <c r="AH141">
        <v>0</v>
      </c>
      <c r="AI141">
        <v>0</v>
      </c>
      <c r="AJ141">
        <v>9.3028596070225469E-2</v>
      </c>
      <c r="AK141">
        <v>4.5661795743110238E-2</v>
      </c>
      <c r="AL141">
        <v>0.12947896742155213</v>
      </c>
      <c r="AM141">
        <v>0.10405012180065128</v>
      </c>
      <c r="AN141">
        <v>0.16720648069585475</v>
      </c>
      <c r="AO141" s="24">
        <v>6.7077385852671215E-2</v>
      </c>
      <c r="AP141" s="7">
        <v>2.7790181804332747E-2</v>
      </c>
      <c r="AQ141">
        <v>3.3418638921363868E-2</v>
      </c>
      <c r="AR141">
        <v>6.8281098400111789E-2</v>
      </c>
      <c r="AS141">
        <v>5.2026732018468157E-2</v>
      </c>
      <c r="AT141">
        <v>9.1052570337097002E-3</v>
      </c>
      <c r="AU141">
        <v>4.4182124220527752E-2</v>
      </c>
      <c r="AV141">
        <v>4.0518286287682281E-2</v>
      </c>
      <c r="AW141">
        <v>2.8225664586721884E-2</v>
      </c>
      <c r="AX141">
        <v>5.9041692832557044E-2</v>
      </c>
      <c r="AY141" s="5">
        <v>5.8690025293905289E-2</v>
      </c>
    </row>
    <row r="142" spans="1:51" ht="15.75" thickBot="1" x14ac:dyDescent="0.3">
      <c r="A142">
        <v>170</v>
      </c>
      <c r="B142" s="6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4.7792710590979857E-2</v>
      </c>
      <c r="J142">
        <v>0</v>
      </c>
      <c r="K142" s="4">
        <v>0</v>
      </c>
      <c r="L142" s="15">
        <v>0</v>
      </c>
      <c r="M142">
        <v>0</v>
      </c>
      <c r="N142">
        <v>2.3670270535570189E-2</v>
      </c>
      <c r="O142">
        <v>0.10743288917747092</v>
      </c>
      <c r="P142">
        <v>0.11076068721145438</v>
      </c>
      <c r="Q142">
        <v>7.3529013960403192E-2</v>
      </c>
      <c r="R142">
        <v>5.1630401583752178E-2</v>
      </c>
      <c r="S142">
        <v>3.2302359660090062E-2</v>
      </c>
      <c r="T142">
        <v>0.21893206524746328</v>
      </c>
      <c r="U142" s="24">
        <v>2.2305846253804128E-2</v>
      </c>
      <c r="V142" s="7">
        <v>0</v>
      </c>
      <c r="W142">
        <v>0</v>
      </c>
      <c r="X142">
        <v>6.1432674381345538E-2</v>
      </c>
      <c r="Y142">
        <v>6.3709570674829824E-2</v>
      </c>
      <c r="Z142">
        <v>7.4107994997165402E-2</v>
      </c>
      <c r="AA142">
        <v>6.4837067651152269E-2</v>
      </c>
      <c r="AB142">
        <v>0</v>
      </c>
      <c r="AC142">
        <v>2.8582175879735539E-2</v>
      </c>
      <c r="AD142">
        <v>5.6022167761646896E-2</v>
      </c>
      <c r="AE142" s="4">
        <v>1.455108239968006E-2</v>
      </c>
      <c r="AF142" s="15">
        <v>0</v>
      </c>
      <c r="AG142">
        <v>0</v>
      </c>
      <c r="AH142">
        <v>0</v>
      </c>
      <c r="AI142">
        <v>0</v>
      </c>
      <c r="AJ142">
        <v>0.13158910585946143</v>
      </c>
      <c r="AK142">
        <v>8.8503881106938326E-2</v>
      </c>
      <c r="AL142">
        <v>0.15779633866645262</v>
      </c>
      <c r="AM142">
        <v>0.15894104105258849</v>
      </c>
      <c r="AN142">
        <v>0.2321499940773134</v>
      </c>
      <c r="AO142" s="24">
        <v>0.13131616268263299</v>
      </c>
      <c r="AP142" s="7">
        <v>6.3207202182004776E-2</v>
      </c>
      <c r="AQ142">
        <v>7.2775045855213771E-2</v>
      </c>
      <c r="AR142">
        <v>0.11352018792018179</v>
      </c>
      <c r="AS142">
        <v>7.2823171419775276E-2</v>
      </c>
      <c r="AT142">
        <v>4.2678340416043958E-2</v>
      </c>
      <c r="AU142">
        <v>9.7414550229313446E-2</v>
      </c>
      <c r="AV142">
        <v>7.8020672155774462E-2</v>
      </c>
      <c r="AW142">
        <v>0.10871599334286611</v>
      </c>
      <c r="AX142">
        <v>9.9458196104855554E-2</v>
      </c>
      <c r="AY142" s="5">
        <v>0.1305685667252357</v>
      </c>
    </row>
    <row r="143" spans="1:51" ht="15.75" thickBot="1" x14ac:dyDescent="0.3">
      <c r="A143">
        <v>171</v>
      </c>
      <c r="B143" s="6">
        <v>7.5459142556266068E-2</v>
      </c>
      <c r="C143">
        <v>0.12871242944330771</v>
      </c>
      <c r="D143">
        <v>8.6092858638198058E-2</v>
      </c>
      <c r="E143">
        <v>8.8513791682925849E-2</v>
      </c>
      <c r="F143">
        <v>8.0722611867094271E-2</v>
      </c>
      <c r="G143">
        <v>7.6468944038261349E-2</v>
      </c>
      <c r="H143">
        <v>8.7706816367628504E-2</v>
      </c>
      <c r="I143">
        <v>0.12072577529420776</v>
      </c>
      <c r="J143">
        <v>7.3143363679957038E-2</v>
      </c>
      <c r="K143" s="4">
        <v>0.10246674516228288</v>
      </c>
      <c r="L143" s="15">
        <v>0.28036331271398268</v>
      </c>
      <c r="M143">
        <v>0.17465970560007765</v>
      </c>
      <c r="N143">
        <v>0.20432048990586402</v>
      </c>
      <c r="O143">
        <v>0.24621624474740461</v>
      </c>
      <c r="P143">
        <v>0.23068917570352993</v>
      </c>
      <c r="Q143">
        <v>0.20744194282889677</v>
      </c>
      <c r="R143">
        <v>0.14965941867188923</v>
      </c>
      <c r="S143">
        <v>0.16278749302724077</v>
      </c>
      <c r="T143">
        <v>0.5646498147315645</v>
      </c>
      <c r="U143" s="24">
        <v>0.12957368915700809</v>
      </c>
      <c r="V143" s="7">
        <v>0.15890290625466669</v>
      </c>
      <c r="W143">
        <v>0.23336754026925277</v>
      </c>
      <c r="X143">
        <v>0.21841169164435234</v>
      </c>
      <c r="Y143">
        <v>0.27410443148608016</v>
      </c>
      <c r="Z143">
        <v>0.29646685205173601</v>
      </c>
      <c r="AA143">
        <v>0.3154959006911317</v>
      </c>
      <c r="AB143">
        <v>0.33018854530905606</v>
      </c>
      <c r="AC143">
        <v>0.21645935287168991</v>
      </c>
      <c r="AD143">
        <v>0.33307803961014498</v>
      </c>
      <c r="AE143" s="4">
        <v>0.31796879105466258</v>
      </c>
      <c r="AF143" s="15">
        <v>5.9832005218307352E-2</v>
      </c>
      <c r="AG143">
        <v>0.10006609345582392</v>
      </c>
      <c r="AH143">
        <v>0.13297447865133791</v>
      </c>
      <c r="AI143">
        <v>0.15123831168093912</v>
      </c>
      <c r="AJ143">
        <v>0.2584426909040663</v>
      </c>
      <c r="AK143">
        <v>0.1890592157830116</v>
      </c>
      <c r="AL143">
        <v>0.31124198785591084</v>
      </c>
      <c r="AM143">
        <v>0.32155803086901608</v>
      </c>
      <c r="AN143">
        <v>0.41507770270368766</v>
      </c>
      <c r="AO143" s="24">
        <v>0.19951581003454844</v>
      </c>
      <c r="AP143" s="7">
        <v>0.13362631848310305</v>
      </c>
      <c r="AQ143">
        <v>0.14358129628582889</v>
      </c>
      <c r="AR143">
        <v>0.19575790336109541</v>
      </c>
      <c r="AS143">
        <v>0.12352017004204656</v>
      </c>
      <c r="AT143">
        <v>0.11038715277572798</v>
      </c>
      <c r="AU143">
        <v>0.19579528141497127</v>
      </c>
      <c r="AV143">
        <v>0.17369313439819342</v>
      </c>
      <c r="AW143">
        <v>0.17140783378906582</v>
      </c>
      <c r="AX143">
        <v>0.20028792532176704</v>
      </c>
      <c r="AY143" s="5">
        <v>0.21171567413069087</v>
      </c>
    </row>
    <row r="144" spans="1:51" ht="15.75" thickBot="1" x14ac:dyDescent="0.3">
      <c r="A144">
        <v>172</v>
      </c>
      <c r="B144" s="6">
        <v>1.6160788687872355E-2</v>
      </c>
      <c r="C144">
        <v>2.824551461022809E-2</v>
      </c>
      <c r="D144">
        <v>2.3110023601798676E-3</v>
      </c>
      <c r="E144">
        <v>2.0798333050178453E-3</v>
      </c>
      <c r="F144">
        <v>2.5784883428808967E-3</v>
      </c>
      <c r="G144">
        <v>1.5775586383024762E-2</v>
      </c>
      <c r="H144">
        <v>0</v>
      </c>
      <c r="I144">
        <v>2.6716394957017022E-2</v>
      </c>
      <c r="J144">
        <v>0</v>
      </c>
      <c r="K144" s="4">
        <v>0</v>
      </c>
      <c r="L144" s="15">
        <v>5.7726436951080658E-2</v>
      </c>
      <c r="M144">
        <v>4.8747104298484924E-2</v>
      </c>
      <c r="N144">
        <v>5.6277152791690876E-2</v>
      </c>
      <c r="O144">
        <v>0.12487764900968561</v>
      </c>
      <c r="P144">
        <v>9.5059614100800716E-2</v>
      </c>
      <c r="Q144">
        <v>6.1512364003223824E-2</v>
      </c>
      <c r="R144">
        <v>4.6910116476399415E-2</v>
      </c>
      <c r="S144">
        <v>5.8166710376714094E-2</v>
      </c>
      <c r="T144">
        <v>0.15844434943030053</v>
      </c>
      <c r="U144" s="24">
        <v>4.0972852836036931E-2</v>
      </c>
      <c r="V144" s="7">
        <v>0.56090907821616354</v>
      </c>
      <c r="W144">
        <v>0.4069720744626773</v>
      </c>
      <c r="X144">
        <v>0.44102103121996872</v>
      </c>
      <c r="Y144">
        <v>0.32422195013977967</v>
      </c>
      <c r="Z144">
        <v>0.32402037173483278</v>
      </c>
      <c r="AA144">
        <v>0.26954901388929164</v>
      </c>
      <c r="AB144">
        <v>0.40144909985152399</v>
      </c>
      <c r="AC144">
        <v>0.31472049894284043</v>
      </c>
      <c r="AD144">
        <v>0.53894289586698574</v>
      </c>
      <c r="AE144" s="4">
        <v>0.36570772070400204</v>
      </c>
      <c r="AF144" s="15">
        <v>1.1216580251919022</v>
      </c>
      <c r="AG144">
        <v>1.2877837386136064</v>
      </c>
      <c r="AH144">
        <v>1.9036480681304377</v>
      </c>
      <c r="AI144">
        <v>1.6513835568965407</v>
      </c>
      <c r="AJ144">
        <v>2.3261233845849034</v>
      </c>
      <c r="AK144">
        <v>1.5873919723796126</v>
      </c>
      <c r="AL144">
        <v>2.0990528049384189</v>
      </c>
      <c r="AM144">
        <v>2.0509507531851039</v>
      </c>
      <c r="AN144">
        <v>2.8239763494684551</v>
      </c>
      <c r="AO144" s="24">
        <v>1.8953540139420393</v>
      </c>
      <c r="AP144" s="7">
        <v>1.1972660110415794</v>
      </c>
      <c r="AQ144">
        <v>0.92146756202424973</v>
      </c>
      <c r="AR144">
        <v>1.4312236357563268</v>
      </c>
      <c r="AS144">
        <v>0.88457335956189187</v>
      </c>
      <c r="AT144">
        <v>1.0614952439935603</v>
      </c>
      <c r="AU144">
        <v>0.98562934612934483</v>
      </c>
      <c r="AV144">
        <v>1.2451306887406981</v>
      </c>
      <c r="AW144">
        <v>1.1039226596572511</v>
      </c>
      <c r="AX144">
        <v>1.4564347739031627</v>
      </c>
      <c r="AY144" s="5">
        <v>1.1362230106569016</v>
      </c>
    </row>
    <row r="145" spans="1:51" ht="15.75" thickBot="1" x14ac:dyDescent="0.3">
      <c r="A145">
        <v>173</v>
      </c>
      <c r="B145" s="6">
        <v>0.11476735767072661</v>
      </c>
      <c r="C145">
        <v>0.17833506504466612</v>
      </c>
      <c r="D145">
        <v>0.18487855320548932</v>
      </c>
      <c r="E145">
        <v>9.7816302712401784E-2</v>
      </c>
      <c r="F145">
        <v>0.14535703028979438</v>
      </c>
      <c r="G145">
        <v>0.11761028595060584</v>
      </c>
      <c r="H145">
        <v>0.10588893926116844</v>
      </c>
      <c r="I145">
        <v>0.19642695667290339</v>
      </c>
      <c r="J145">
        <v>0.17182849699397557</v>
      </c>
      <c r="K145" s="4">
        <v>0.10612009206485994</v>
      </c>
      <c r="L145" s="15">
        <v>0.25468901608700906</v>
      </c>
      <c r="M145">
        <v>0.30157011350331342</v>
      </c>
      <c r="N145">
        <v>0.23419541832473822</v>
      </c>
      <c r="O145">
        <v>0.4540612608717593</v>
      </c>
      <c r="P145">
        <v>0.42094580256449049</v>
      </c>
      <c r="Q145">
        <v>0.23864834092479437</v>
      </c>
      <c r="R145">
        <v>0.20840937879771279</v>
      </c>
      <c r="S145">
        <v>0.28790678092950989</v>
      </c>
      <c r="T145">
        <v>0.67312567009601898</v>
      </c>
      <c r="U145" s="24">
        <v>0.19836469829541195</v>
      </c>
      <c r="V145" s="7">
        <v>4.0546464069749986</v>
      </c>
      <c r="W145">
        <v>2.8180525259193523</v>
      </c>
      <c r="X145">
        <v>3.6183829348885941</v>
      </c>
      <c r="Y145">
        <v>2.5502379205967873</v>
      </c>
      <c r="Z145">
        <v>2.4536069468326769</v>
      </c>
      <c r="AA145">
        <v>2.9210881723715678</v>
      </c>
      <c r="AB145">
        <v>3.8111737963129761</v>
      </c>
      <c r="AC145">
        <v>2.5200648411057402</v>
      </c>
      <c r="AD145">
        <v>4.8517149244079141</v>
      </c>
      <c r="AE145" s="4">
        <v>2.844291527824069</v>
      </c>
      <c r="AF145" s="15">
        <v>3.4447866503687967</v>
      </c>
      <c r="AG145">
        <v>3.5804793041641423</v>
      </c>
      <c r="AH145">
        <v>5.2313349375288229</v>
      </c>
      <c r="AI145">
        <v>4.2561970418889068</v>
      </c>
      <c r="AJ145">
        <v>5.6892428117900797</v>
      </c>
      <c r="AK145">
        <v>4.5540386200535901</v>
      </c>
      <c r="AL145">
        <v>5.6271245357334845</v>
      </c>
      <c r="AM145">
        <v>5.6156319597487814</v>
      </c>
      <c r="AN145">
        <v>8.178258684553537</v>
      </c>
      <c r="AO145" s="24">
        <v>4.9421320042203938</v>
      </c>
      <c r="AP145" s="7">
        <v>3.2717446966473327</v>
      </c>
      <c r="AQ145">
        <v>2.7462872763149653</v>
      </c>
      <c r="AR145">
        <v>3.9769078919721639</v>
      </c>
      <c r="AS145">
        <v>2.1842075694630512</v>
      </c>
      <c r="AT145">
        <v>3.0103066828513581</v>
      </c>
      <c r="AU145">
        <v>2.7735026647884005</v>
      </c>
      <c r="AV145">
        <v>3.1610570267777263</v>
      </c>
      <c r="AW145">
        <v>2.9100189647995678</v>
      </c>
      <c r="AX145">
        <v>3.8221685981656042</v>
      </c>
      <c r="AY145" s="5">
        <v>2.8405267563558811</v>
      </c>
    </row>
    <row r="146" spans="1:51" ht="15.75" thickBot="1" x14ac:dyDescent="0.3">
      <c r="A146">
        <v>174</v>
      </c>
      <c r="B146" s="6">
        <v>8.3464025802891442E-3</v>
      </c>
      <c r="C146">
        <v>3.5629723059944808E-2</v>
      </c>
      <c r="D146">
        <v>3.2385844179648682E-2</v>
      </c>
      <c r="E146">
        <v>3.6760776027182189E-2</v>
      </c>
      <c r="F146">
        <v>3.8515780749947152E-2</v>
      </c>
      <c r="G146">
        <v>2.8429547524166952E-2</v>
      </c>
      <c r="H146">
        <v>3.2543980313353191E-2</v>
      </c>
      <c r="I146">
        <v>5.0537133484157636E-2</v>
      </c>
      <c r="J146">
        <v>4.6671044258462031E-2</v>
      </c>
      <c r="K146" s="4">
        <v>2.9096337200088918E-2</v>
      </c>
      <c r="L146" s="15">
        <v>0.11855654525350272</v>
      </c>
      <c r="M146">
        <v>0.13312342579178704</v>
      </c>
      <c r="N146">
        <v>0.11359848297215071</v>
      </c>
      <c r="O146">
        <v>0.17279052454825478</v>
      </c>
      <c r="P146">
        <v>0.12977329924016581</v>
      </c>
      <c r="Q146">
        <v>0.1144441318297153</v>
      </c>
      <c r="R146">
        <v>6.375413164259236E-2</v>
      </c>
      <c r="S146">
        <v>7.2984573747858841E-2</v>
      </c>
      <c r="T146">
        <v>0.23758365746384075</v>
      </c>
      <c r="U146" s="24">
        <v>6.3552315662375111E-2</v>
      </c>
      <c r="V146" s="7">
        <v>0.54263589914449628</v>
      </c>
      <c r="W146">
        <v>0.57837050705146298</v>
      </c>
      <c r="X146">
        <v>0.61554096566166405</v>
      </c>
      <c r="Y146">
        <v>0.49460205495476028</v>
      </c>
      <c r="Z146">
        <v>0.53987929745846186</v>
      </c>
      <c r="AA146">
        <v>0.51133044929020421</v>
      </c>
      <c r="AB146">
        <v>0.64357659934697176</v>
      </c>
      <c r="AC146">
        <v>0.43979659323663395</v>
      </c>
      <c r="AD146">
        <v>0.78586093208896091</v>
      </c>
      <c r="AE146" s="4">
        <v>0.55728948066518191</v>
      </c>
      <c r="AF146" s="15">
        <v>0.68330383698066599</v>
      </c>
      <c r="AG146">
        <v>0.84997456687241635</v>
      </c>
      <c r="AH146">
        <v>1.0577198972473911</v>
      </c>
      <c r="AI146">
        <v>1.4605174301686554</v>
      </c>
      <c r="AJ146">
        <v>1.8380274145634679</v>
      </c>
      <c r="AK146">
        <v>1.4189498286557862</v>
      </c>
      <c r="AL146">
        <v>2.1111498119951921</v>
      </c>
      <c r="AM146">
        <v>2.1588264436740841</v>
      </c>
      <c r="AN146">
        <v>2.7507565519484696</v>
      </c>
      <c r="AO146" s="24">
        <v>1.7614070240843418</v>
      </c>
      <c r="AP146" s="7">
        <v>0.96992052909295512</v>
      </c>
      <c r="AQ146">
        <v>0.77888861478720195</v>
      </c>
      <c r="AR146">
        <v>1.1001308780508505</v>
      </c>
      <c r="AS146">
        <v>1.1749886653423265</v>
      </c>
      <c r="AT146">
        <v>0.61440356708430799</v>
      </c>
      <c r="AU146">
        <v>0.80258048027399154</v>
      </c>
      <c r="AV146">
        <v>0.80335086907776965</v>
      </c>
      <c r="AW146">
        <v>0.84102510935588692</v>
      </c>
      <c r="AX146">
        <v>1.1492895007548944</v>
      </c>
      <c r="AY146" s="5">
        <v>1.2502772346955466</v>
      </c>
    </row>
    <row r="147" spans="1:51" ht="15.75" thickBot="1" x14ac:dyDescent="0.3">
      <c r="A147">
        <v>175</v>
      </c>
      <c r="B147" s="6">
        <v>7.9569844299786821E-2</v>
      </c>
      <c r="C147">
        <v>0.32296033023540954</v>
      </c>
      <c r="D147">
        <v>0.19711698720041476</v>
      </c>
      <c r="E147">
        <v>0.19318685906700067</v>
      </c>
      <c r="F147">
        <v>0.22814119365259708</v>
      </c>
      <c r="G147">
        <v>0.20333195525821934</v>
      </c>
      <c r="H147">
        <v>0.21516030497353753</v>
      </c>
      <c r="I147">
        <v>0.28868892225776227</v>
      </c>
      <c r="J147">
        <v>0.25469945757967016</v>
      </c>
      <c r="K147" s="4">
        <v>0.19144269641129516</v>
      </c>
      <c r="L147" s="15">
        <v>0.45135690977048204</v>
      </c>
      <c r="M147">
        <v>0.43736946627832335</v>
      </c>
      <c r="N147">
        <v>0.37326334512342285</v>
      </c>
      <c r="O147">
        <v>0.58516604419020657</v>
      </c>
      <c r="P147">
        <v>0.43559114141942357</v>
      </c>
      <c r="Q147">
        <v>0.41663650530439872</v>
      </c>
      <c r="R147">
        <v>0.21813698881287255</v>
      </c>
      <c r="S147">
        <v>0.28635864663794164</v>
      </c>
      <c r="T147">
        <v>0.95444501884362387</v>
      </c>
      <c r="U147" s="24">
        <v>0.25711987876335152</v>
      </c>
      <c r="V147" s="7">
        <v>0.43541805811690304</v>
      </c>
      <c r="W147">
        <v>1.2269499887337241</v>
      </c>
      <c r="X147">
        <v>1.2313165125060834</v>
      </c>
      <c r="Y147">
        <v>1.1967786476575171</v>
      </c>
      <c r="Z147">
        <v>1.4457631617948286</v>
      </c>
      <c r="AA147">
        <v>1.2782271579435709</v>
      </c>
      <c r="AB147">
        <v>1.3261188971793825</v>
      </c>
      <c r="AC147">
        <v>1.0954457663797297</v>
      </c>
      <c r="AD147">
        <v>1.4462137404282711</v>
      </c>
      <c r="AE147" s="4">
        <v>1.3132301518495988</v>
      </c>
      <c r="AF147" s="15">
        <v>0.73409783594740807</v>
      </c>
      <c r="AG147">
        <v>0.98220968959427457</v>
      </c>
      <c r="AH147">
        <v>1.0655092885154223</v>
      </c>
      <c r="AI147">
        <v>2.0241358965907148</v>
      </c>
      <c r="AJ147">
        <v>2.3215876685830983</v>
      </c>
      <c r="AK147">
        <v>1.9039014832574834</v>
      </c>
      <c r="AL147">
        <v>3.060096653814961</v>
      </c>
      <c r="AM147">
        <v>2.9998265034489759</v>
      </c>
      <c r="AN147">
        <v>4.0285116941842949</v>
      </c>
      <c r="AO147" s="24">
        <v>2.466215691691235</v>
      </c>
      <c r="AP147" s="7">
        <v>1.2839454658212794</v>
      </c>
      <c r="AQ147">
        <v>1.0846359045137699</v>
      </c>
      <c r="AR147">
        <v>1.3648575233760087</v>
      </c>
      <c r="AS147">
        <v>1.7279769398870606</v>
      </c>
      <c r="AT147">
        <v>0.69757089951007223</v>
      </c>
      <c r="AU147">
        <v>1.1494467332555507</v>
      </c>
      <c r="AV147">
        <v>0.91980672156532217</v>
      </c>
      <c r="AW147">
        <v>1.0912962195691343</v>
      </c>
      <c r="AX147">
        <v>1.4483665353926611</v>
      </c>
      <c r="AY147" s="5">
        <v>1.8313831199566128</v>
      </c>
    </row>
    <row r="148" spans="1:51" ht="15.75" thickBot="1" x14ac:dyDescent="0.3">
      <c r="A148">
        <v>176</v>
      </c>
      <c r="B148" s="6">
        <v>0.21484669988106997</v>
      </c>
      <c r="C148">
        <v>0.27431400400088657</v>
      </c>
      <c r="D148">
        <v>0.17373153382224862</v>
      </c>
      <c r="E148">
        <v>0.17483125102670746</v>
      </c>
      <c r="F148">
        <v>0.1920187642283043</v>
      </c>
      <c r="G148">
        <v>0.18806731857474263</v>
      </c>
      <c r="H148">
        <v>0.17633901620138878</v>
      </c>
      <c r="I148">
        <v>0.17293439155655535</v>
      </c>
      <c r="J148">
        <v>0.20767583376200477</v>
      </c>
      <c r="K148" s="4">
        <v>0.15472244889519554</v>
      </c>
      <c r="L148" s="15">
        <v>0.49183373910923406</v>
      </c>
      <c r="M148">
        <v>0.44789969436370353</v>
      </c>
      <c r="N148">
        <v>0.38162553462693866</v>
      </c>
      <c r="O148">
        <v>0.39665777539567137</v>
      </c>
      <c r="P148">
        <v>0.34926668359155894</v>
      </c>
      <c r="Q148">
        <v>0.19899826186737732</v>
      </c>
      <c r="R148">
        <v>0.21429717606031912</v>
      </c>
      <c r="S148">
        <v>0.32657327549463994</v>
      </c>
      <c r="T148">
        <v>0.80037279669563866</v>
      </c>
      <c r="U148" s="24">
        <v>0.23073326592490104</v>
      </c>
      <c r="V148" s="7">
        <v>0.42500116811159366</v>
      </c>
      <c r="W148">
        <v>0.5530587079886361</v>
      </c>
      <c r="X148">
        <v>0.44691451307199453</v>
      </c>
      <c r="Y148">
        <v>0.48617619805874673</v>
      </c>
      <c r="Z148">
        <v>0.55651479316379415</v>
      </c>
      <c r="AA148">
        <v>0.47426451671415898</v>
      </c>
      <c r="AB148">
        <v>0.5157071704576548</v>
      </c>
      <c r="AC148">
        <v>0.3733934399545269</v>
      </c>
      <c r="AD148">
        <v>0.38535771010838249</v>
      </c>
      <c r="AE148" s="4">
        <v>0.49602790864562701</v>
      </c>
      <c r="AF148" s="15">
        <v>0.41541192711856911</v>
      </c>
      <c r="AG148">
        <v>0.58420165877617758</v>
      </c>
      <c r="AH148">
        <v>0.77643440747075398</v>
      </c>
      <c r="AI148">
        <v>1.0336503594661413</v>
      </c>
      <c r="AJ148">
        <v>1.3109774120150715</v>
      </c>
      <c r="AK148">
        <v>0.82246027077754835</v>
      </c>
      <c r="AL148">
        <v>1.2476477942687525</v>
      </c>
      <c r="AM148">
        <v>1.3206578463625571</v>
      </c>
      <c r="AN148">
        <v>1.8360173730774858</v>
      </c>
      <c r="AO148" s="24">
        <v>1.04123319502</v>
      </c>
      <c r="AP148" s="7">
        <v>0.49167702751574677</v>
      </c>
      <c r="AQ148">
        <v>0.37457311140017696</v>
      </c>
      <c r="AR148">
        <v>0.6055833334141616</v>
      </c>
      <c r="AS148">
        <v>0.45604098975443547</v>
      </c>
      <c r="AT148">
        <v>0.30147657227292823</v>
      </c>
      <c r="AU148">
        <v>0.47488478702564668</v>
      </c>
      <c r="AV148">
        <v>0.44149142598464192</v>
      </c>
      <c r="AW148">
        <v>0.47251367041275844</v>
      </c>
      <c r="AX148">
        <v>0.53177583452257982</v>
      </c>
      <c r="AY148" s="5">
        <v>0.52075302078307861</v>
      </c>
    </row>
    <row r="149" spans="1:51" ht="15.75" thickBot="1" x14ac:dyDescent="0.3">
      <c r="A149">
        <v>177</v>
      </c>
      <c r="B149" s="6">
        <v>1.1280041184369973</v>
      </c>
      <c r="C149">
        <v>1.493353388496838</v>
      </c>
      <c r="D149">
        <v>1.0202355662425882</v>
      </c>
      <c r="E149">
        <v>0.9642140476679355</v>
      </c>
      <c r="F149">
        <v>0.92772893271605705</v>
      </c>
      <c r="G149">
        <v>0.88851043332827495</v>
      </c>
      <c r="H149">
        <v>0.82742046236754008</v>
      </c>
      <c r="I149">
        <v>0.88946196239472786</v>
      </c>
      <c r="J149">
        <v>1.0231524321419552</v>
      </c>
      <c r="K149" s="4">
        <v>0.82077767717824957</v>
      </c>
      <c r="L149" s="15">
        <v>1.4904203131180096</v>
      </c>
      <c r="M149">
        <v>1.3221255760736248</v>
      </c>
      <c r="N149">
        <v>1.3004900190891673</v>
      </c>
      <c r="O149">
        <v>1.3007389505951197</v>
      </c>
      <c r="P149">
        <v>1.2021970851675658</v>
      </c>
      <c r="Q149">
        <v>0.73141464355078545</v>
      </c>
      <c r="R149">
        <v>0.73095807517441402</v>
      </c>
      <c r="S149">
        <v>1.1484689867273419</v>
      </c>
      <c r="T149">
        <v>2.6163763123464832</v>
      </c>
      <c r="U149" s="24">
        <v>0.82258688320245377</v>
      </c>
      <c r="V149" s="7">
        <v>1.7592353158885377</v>
      </c>
      <c r="W149">
        <v>2.1043920771793849</v>
      </c>
      <c r="X149">
        <v>1.8322672847074468</v>
      </c>
      <c r="Y149">
        <v>2.0872028860021956</v>
      </c>
      <c r="Z149">
        <v>2.3357712031529565</v>
      </c>
      <c r="AA149">
        <v>2.5781949004244535</v>
      </c>
      <c r="AB149">
        <v>2.6047205290386368</v>
      </c>
      <c r="AC149">
        <v>1.6745150066511376</v>
      </c>
      <c r="AD149">
        <v>2.1907843876325765</v>
      </c>
      <c r="AE149" s="4">
        <v>2.2180100100324363</v>
      </c>
      <c r="AF149" s="15">
        <v>0.93775422685187393</v>
      </c>
      <c r="AG149">
        <v>1.3347877178950165</v>
      </c>
      <c r="AH149">
        <v>1.7048539509420932</v>
      </c>
      <c r="AI149">
        <v>2.0866853523951181</v>
      </c>
      <c r="AJ149">
        <v>2.6228564592566106</v>
      </c>
      <c r="AK149">
        <v>1.8339753736026172</v>
      </c>
      <c r="AL149">
        <v>2.5369465935854816</v>
      </c>
      <c r="AM149">
        <v>2.755394513389275</v>
      </c>
      <c r="AN149">
        <v>3.9827881910239626</v>
      </c>
      <c r="AO149" s="24">
        <v>2.1001878877790787</v>
      </c>
      <c r="AP149" s="7">
        <v>0.98121966364767099</v>
      </c>
      <c r="AQ149">
        <v>0.85943165158807922</v>
      </c>
      <c r="AR149">
        <v>1.3721103920772648</v>
      </c>
      <c r="AS149">
        <v>0.75446629114339003</v>
      </c>
      <c r="AT149">
        <v>0.74976165892357605</v>
      </c>
      <c r="AU149">
        <v>1.0531045026821981</v>
      </c>
      <c r="AV149">
        <v>0.95997532204401148</v>
      </c>
      <c r="AW149">
        <v>0.96106270009893524</v>
      </c>
      <c r="AX149">
        <v>1.0959525531590828</v>
      </c>
      <c r="AY149" s="5">
        <v>0.93804660295936904</v>
      </c>
    </row>
    <row r="150" spans="1:51" ht="15.75" thickBot="1" x14ac:dyDescent="0.3">
      <c r="A150">
        <v>178</v>
      </c>
      <c r="B150" s="6">
        <v>0.13054294707078662</v>
      </c>
      <c r="C150">
        <v>0.13455838615254512</v>
      </c>
      <c r="D150">
        <v>7.6587216574763542E-2</v>
      </c>
      <c r="E150">
        <v>9.9520556273597904E-2</v>
      </c>
      <c r="F150">
        <v>9.3193814895959876E-2</v>
      </c>
      <c r="G150">
        <v>9.9386442466823863E-2</v>
      </c>
      <c r="H150">
        <v>8.8197765816199827E-2</v>
      </c>
      <c r="I150">
        <v>0.11017423711724184</v>
      </c>
      <c r="J150">
        <v>0.11088018075412638</v>
      </c>
      <c r="K150" s="4">
        <v>7.4079289341325974E-2</v>
      </c>
      <c r="L150" s="15">
        <v>0.19100854889328436</v>
      </c>
      <c r="M150">
        <v>0.14791756998727565</v>
      </c>
      <c r="N150">
        <v>0.15357861730010103</v>
      </c>
      <c r="O150">
        <v>0.212778160569043</v>
      </c>
      <c r="P150">
        <v>0.1691106920499216</v>
      </c>
      <c r="Q150">
        <v>8.4770961019891844E-2</v>
      </c>
      <c r="R150">
        <v>0.10151373050818836</v>
      </c>
      <c r="S150">
        <v>0.1392750917683703</v>
      </c>
      <c r="T150">
        <v>0.29822446436058681</v>
      </c>
      <c r="U150" s="24">
        <v>0.10900625748930605</v>
      </c>
      <c r="V150" s="7">
        <v>0.18296108982599507</v>
      </c>
      <c r="W150">
        <v>0.23316230312035838</v>
      </c>
      <c r="X150">
        <v>0.18580635953904345</v>
      </c>
      <c r="Y150">
        <v>0.25424023590284256</v>
      </c>
      <c r="Z150">
        <v>0.26658590548703787</v>
      </c>
      <c r="AA150">
        <v>0.26377012775867054</v>
      </c>
      <c r="AB150">
        <v>0.24651525843747216</v>
      </c>
      <c r="AC150">
        <v>0.1720727785170893</v>
      </c>
      <c r="AD150">
        <v>0.2061277691648033</v>
      </c>
      <c r="AE150" s="4">
        <v>0.27098157260716932</v>
      </c>
      <c r="AF150" s="15">
        <v>9.6071256875609537E-2</v>
      </c>
      <c r="AG150">
        <v>0.12278210598573264</v>
      </c>
      <c r="AH150">
        <v>0.16385425552365887</v>
      </c>
      <c r="AI150">
        <v>0.21607685489509118</v>
      </c>
      <c r="AJ150">
        <v>0.30605745063926437</v>
      </c>
      <c r="AK150">
        <v>0.20154249378711825</v>
      </c>
      <c r="AL150">
        <v>0.28442710771210644</v>
      </c>
      <c r="AM150">
        <v>0.29733536079536227</v>
      </c>
      <c r="AN150">
        <v>0.44981431661602428</v>
      </c>
      <c r="AO150" s="24">
        <v>0.23474413675509817</v>
      </c>
      <c r="AP150" s="7">
        <v>0.10850112624744813</v>
      </c>
      <c r="AQ150">
        <v>9.6206199762388284E-2</v>
      </c>
      <c r="AR150">
        <v>0.16319574896873343</v>
      </c>
      <c r="AS150">
        <v>8.1859357958048801E-2</v>
      </c>
      <c r="AT150">
        <v>8.1171596429827644E-2</v>
      </c>
      <c r="AU150">
        <v>0.12611767335793536</v>
      </c>
      <c r="AV150">
        <v>0.10813237105961859</v>
      </c>
      <c r="AW150">
        <v>0.11621769892798703</v>
      </c>
      <c r="AX150">
        <v>0.12470085892154971</v>
      </c>
      <c r="AY150" s="5">
        <v>0.10910165896441619</v>
      </c>
    </row>
    <row r="151" spans="1:51" ht="15.75" thickBot="1" x14ac:dyDescent="0.3">
      <c r="A151">
        <v>179</v>
      </c>
      <c r="B151" s="6">
        <v>5.7234672460518096E-2</v>
      </c>
      <c r="C151">
        <v>2.480379064015318E-2</v>
      </c>
      <c r="D151">
        <v>9.9660231319722136E-3</v>
      </c>
      <c r="E151">
        <v>7.5191485325719568E-3</v>
      </c>
      <c r="F151">
        <v>1.7163381202624256E-2</v>
      </c>
      <c r="G151">
        <v>2.5739546179780737E-2</v>
      </c>
      <c r="H151">
        <v>2.7049397787250681E-2</v>
      </c>
      <c r="I151">
        <v>4.5520147353932831E-2</v>
      </c>
      <c r="J151">
        <v>4.0769603120208241E-2</v>
      </c>
      <c r="K151" s="4">
        <v>1.6674020395022904E-2</v>
      </c>
      <c r="L151" s="15">
        <v>0.13855776455494678</v>
      </c>
      <c r="M151">
        <v>9.6756512026359501E-2</v>
      </c>
      <c r="N151">
        <v>8.2248821494279964E-2</v>
      </c>
      <c r="O151">
        <v>9.9905508984290611E-2</v>
      </c>
      <c r="P151">
        <v>9.8193354704377706E-2</v>
      </c>
      <c r="Q151">
        <v>5.0961052621757624E-2</v>
      </c>
      <c r="R151">
        <v>4.5806344960832496E-2</v>
      </c>
      <c r="S151">
        <v>4.6045177062740764E-2</v>
      </c>
      <c r="T151">
        <v>0.17205884786901943</v>
      </c>
      <c r="U151" s="24">
        <v>5.5514016005679283E-2</v>
      </c>
      <c r="V151" s="7">
        <v>3.8868048834504176E-2</v>
      </c>
      <c r="W151">
        <v>5.6333508065640109E-2</v>
      </c>
      <c r="X151">
        <v>8.1010704244691201E-2</v>
      </c>
      <c r="Y151">
        <v>5.5937874926679947E-2</v>
      </c>
      <c r="Z151">
        <v>8.2818861522933954E-2</v>
      </c>
      <c r="AA151">
        <v>8.0540323011969644E-2</v>
      </c>
      <c r="AB151">
        <v>5.7677485981522794E-2</v>
      </c>
      <c r="AC151">
        <v>3.9715523543518552E-2</v>
      </c>
      <c r="AD151">
        <v>5.449104752145683E-2</v>
      </c>
      <c r="AE151" s="4">
        <v>6.4368765270531134E-2</v>
      </c>
      <c r="AF151" s="15">
        <v>1.2893923013165852E-2</v>
      </c>
      <c r="AG151">
        <v>4.8454188120096442E-3</v>
      </c>
      <c r="AH151">
        <v>3.4042019157981078E-3</v>
      </c>
      <c r="AI151">
        <v>8.8056062766522745E-3</v>
      </c>
      <c r="AJ151">
        <v>4.964834115746946E-2</v>
      </c>
      <c r="AK151">
        <v>4.1308990027372164E-2</v>
      </c>
      <c r="AL151">
        <v>6.7999290890539299E-2</v>
      </c>
      <c r="AM151">
        <v>7.9175725077676284E-2</v>
      </c>
      <c r="AN151">
        <v>9.7224593301100587E-2</v>
      </c>
      <c r="AO151" s="24">
        <v>4.4236119236693579E-2</v>
      </c>
      <c r="AP151" s="7">
        <v>2.7180568647000553E-2</v>
      </c>
      <c r="AQ151">
        <v>1.5373171979757395E-2</v>
      </c>
      <c r="AR151">
        <v>4.1665274733124244E-2</v>
      </c>
      <c r="AS151">
        <v>1.7857498631621175E-2</v>
      </c>
      <c r="AT151">
        <v>1.3020901287812297E-3</v>
      </c>
      <c r="AU151">
        <v>1.9505769397760244E-2</v>
      </c>
      <c r="AV151">
        <v>2.2505101869007057E-2</v>
      </c>
      <c r="AW151">
        <v>3.1246727528142899E-2</v>
      </c>
      <c r="AX151">
        <v>2.8454212338669963E-2</v>
      </c>
      <c r="AY151" s="5">
        <v>2.1830513260882298E-2</v>
      </c>
    </row>
    <row r="152" spans="1:51" ht="15.75" thickBot="1" x14ac:dyDescent="0.3">
      <c r="A152">
        <v>180</v>
      </c>
      <c r="B152" s="6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7.3013005878314772E-3</v>
      </c>
      <c r="J152">
        <v>0</v>
      </c>
      <c r="K152" s="4">
        <v>0</v>
      </c>
      <c r="L152" s="15">
        <v>2.5856384387008196E-2</v>
      </c>
      <c r="M152">
        <v>6.1393257821414776E-3</v>
      </c>
      <c r="N152">
        <v>2.3890869893620249E-2</v>
      </c>
      <c r="O152">
        <v>2.6175877937383761E-2</v>
      </c>
      <c r="P152">
        <v>2.7032247575614139E-2</v>
      </c>
      <c r="Q152">
        <v>2.3835889450472585E-2</v>
      </c>
      <c r="R152">
        <v>1.7257511214606888E-2</v>
      </c>
      <c r="S152">
        <v>1.9055185824398139E-2</v>
      </c>
      <c r="T152">
        <v>7.543583675329403E-2</v>
      </c>
      <c r="U152" s="24">
        <v>1.1836886564964042E-2</v>
      </c>
      <c r="V152" s="7">
        <v>2.4839483896484396E-2</v>
      </c>
      <c r="W152">
        <v>5.7747817821747142E-2</v>
      </c>
      <c r="X152">
        <v>5.300565763734736E-2</v>
      </c>
      <c r="Y152">
        <v>6.6478822274911337E-2</v>
      </c>
      <c r="Z152">
        <v>5.7348463146018776E-2</v>
      </c>
      <c r="AA152">
        <v>3.6479279608191091E-2</v>
      </c>
      <c r="AB152">
        <v>3.2874489253345615E-2</v>
      </c>
      <c r="AC152">
        <v>3.1083755825406113E-2</v>
      </c>
      <c r="AD152">
        <v>4.0381970638420119E-2</v>
      </c>
      <c r="AE152" s="4">
        <v>5.1609152171211203E-2</v>
      </c>
      <c r="AF152" s="15">
        <v>2.8475612325205183E-2</v>
      </c>
      <c r="AG152">
        <v>8.4740814263779995E-2</v>
      </c>
      <c r="AH152">
        <v>0.1182216703325835</v>
      </c>
      <c r="AI152">
        <v>0.17611770145804925</v>
      </c>
      <c r="AJ152">
        <v>0.25448979101610664</v>
      </c>
      <c r="AK152">
        <v>0.17836840209811994</v>
      </c>
      <c r="AL152">
        <v>0.27211697247724576</v>
      </c>
      <c r="AM152">
        <v>0.25820411115545988</v>
      </c>
      <c r="AN152">
        <v>0.29280681309557005</v>
      </c>
      <c r="AO152" s="24">
        <v>0.18768587761430627</v>
      </c>
      <c r="AP152" s="7">
        <v>0.11991156443316778</v>
      </c>
      <c r="AQ152">
        <v>9.1543651426264305E-2</v>
      </c>
      <c r="AR152">
        <v>0.1406825510154244</v>
      </c>
      <c r="AS152">
        <v>0.11477729614729142</v>
      </c>
      <c r="AT152">
        <v>9.617531782988635E-2</v>
      </c>
      <c r="AU152">
        <v>0.10696922248358616</v>
      </c>
      <c r="AV152">
        <v>0.12392647267252428</v>
      </c>
      <c r="AW152">
        <v>0.13793284898585709</v>
      </c>
      <c r="AX152">
        <v>0.12724783413650059</v>
      </c>
      <c r="AY152" s="5">
        <v>0.11427469421236637</v>
      </c>
    </row>
    <row r="153" spans="1:51" ht="15.75" thickBot="1" x14ac:dyDescent="0.3">
      <c r="A153">
        <v>181</v>
      </c>
      <c r="B153" s="6">
        <v>2.4222866808997615E-2</v>
      </c>
      <c r="C153">
        <v>4.8958553510529329E-2</v>
      </c>
      <c r="D153">
        <v>3.6478361900565498E-2</v>
      </c>
      <c r="E153">
        <v>3.0159552487517616E-2</v>
      </c>
      <c r="F153">
        <v>2.8516078721822588E-2</v>
      </c>
      <c r="G153">
        <v>4.219464339049258E-2</v>
      </c>
      <c r="H153">
        <v>3.5877813382005345E-2</v>
      </c>
      <c r="I153">
        <v>5.4174371871262623E-2</v>
      </c>
      <c r="J153">
        <v>4.6995328627542694E-2</v>
      </c>
      <c r="K153" s="4">
        <v>3.2544957932351938E-2</v>
      </c>
      <c r="L153" s="15">
        <v>0.12762951035291462</v>
      </c>
      <c r="M153">
        <v>0.1096396954368356</v>
      </c>
      <c r="N153">
        <v>0.10375565801904048</v>
      </c>
      <c r="O153">
        <v>0.15729285773505305</v>
      </c>
      <c r="P153">
        <v>0.1020287202199603</v>
      </c>
      <c r="Q153">
        <v>9.1112012566535547E-2</v>
      </c>
      <c r="R153">
        <v>6.7123148672384933E-2</v>
      </c>
      <c r="S153">
        <v>7.882635654440065E-2</v>
      </c>
      <c r="T153">
        <v>0.21494480753478715</v>
      </c>
      <c r="U153" s="24">
        <v>7.7083669043889025E-2</v>
      </c>
      <c r="V153" s="7">
        <v>0.18555380557613985</v>
      </c>
      <c r="W153">
        <v>0.36087336239533696</v>
      </c>
      <c r="X153">
        <v>0.32898934229051902</v>
      </c>
      <c r="Y153">
        <v>0.39663423442544798</v>
      </c>
      <c r="Z153">
        <v>0.41959361789961935</v>
      </c>
      <c r="AA153">
        <v>0.38527118229563601</v>
      </c>
      <c r="AB153">
        <v>0.40549671921603203</v>
      </c>
      <c r="AC153">
        <v>0.31761416041305324</v>
      </c>
      <c r="AD153">
        <v>0.45157231274176535</v>
      </c>
      <c r="AE153" s="4">
        <v>0.48118491277180164</v>
      </c>
      <c r="AF153" s="15">
        <v>0.10245598387610065</v>
      </c>
      <c r="AG153">
        <v>0.29208543682073912</v>
      </c>
      <c r="AH153">
        <v>0.38729276787985445</v>
      </c>
      <c r="AI153">
        <v>0.48929805189506326</v>
      </c>
      <c r="AJ153">
        <v>0.65529164997703071</v>
      </c>
      <c r="AK153">
        <v>0.46110011977391696</v>
      </c>
      <c r="AL153">
        <v>0.71936784724483793</v>
      </c>
      <c r="AM153">
        <v>0.72503408178506779</v>
      </c>
      <c r="AN153">
        <v>0.85787831229225109</v>
      </c>
      <c r="AO153" s="24">
        <v>0.51842958844758225</v>
      </c>
      <c r="AP153" s="7">
        <v>0.32525296815376503</v>
      </c>
      <c r="AQ153">
        <v>0.26709151479365356</v>
      </c>
      <c r="AR153">
        <v>0.43877208776231874</v>
      </c>
      <c r="AS153">
        <v>0.30609568756919814</v>
      </c>
      <c r="AT153">
        <v>0.27588748933605883</v>
      </c>
      <c r="AU153">
        <v>0.32724946760778151</v>
      </c>
      <c r="AV153">
        <v>0.31312701289151951</v>
      </c>
      <c r="AW153">
        <v>0.36402915965149296</v>
      </c>
      <c r="AX153">
        <v>0.36302931573351405</v>
      </c>
      <c r="AY153" s="5">
        <v>0.29718896400587019</v>
      </c>
    </row>
    <row r="154" spans="1:51" ht="15.75" thickBot="1" x14ac:dyDescent="0.3">
      <c r="A154">
        <v>182</v>
      </c>
      <c r="B154" s="6">
        <v>3.0471851971356396E-2</v>
      </c>
      <c r="C154">
        <v>6.6465370515548872E-3</v>
      </c>
      <c r="D154">
        <v>0</v>
      </c>
      <c r="E154">
        <v>1.316417097518988E-4</v>
      </c>
      <c r="F154">
        <v>0</v>
      </c>
      <c r="G154">
        <v>9.2373313155901127E-3</v>
      </c>
      <c r="H154">
        <v>7.2654027700096869E-3</v>
      </c>
      <c r="I154">
        <v>9.5906457025000842E-3</v>
      </c>
      <c r="J154">
        <v>0</v>
      </c>
      <c r="K154" s="4">
        <v>4.2957387822693789E-3</v>
      </c>
      <c r="L154" s="15">
        <v>4.0192390708937605E-2</v>
      </c>
      <c r="M154">
        <v>1.6942541044428546E-2</v>
      </c>
      <c r="N154">
        <v>3.9385370605565628E-2</v>
      </c>
      <c r="O154">
        <v>5.2116761330821326E-2</v>
      </c>
      <c r="P154">
        <v>2.955266005689209E-2</v>
      </c>
      <c r="Q154">
        <v>3.1778697509644557E-2</v>
      </c>
      <c r="R154">
        <v>2.1909896410538011E-2</v>
      </c>
      <c r="S154">
        <v>2.3912243440228742E-2</v>
      </c>
      <c r="T154">
        <v>3.5918438180698287E-2</v>
      </c>
      <c r="U154" s="24">
        <v>1.470067406334697E-2</v>
      </c>
      <c r="V154" s="7">
        <v>3.6626541575422389E-2</v>
      </c>
      <c r="W154">
        <v>5.5418792956179339E-2</v>
      </c>
      <c r="X154">
        <v>4.6081577751433039E-2</v>
      </c>
      <c r="Y154">
        <v>6.1242359954355029E-2</v>
      </c>
      <c r="Z154">
        <v>6.9157290689917092E-2</v>
      </c>
      <c r="AA154">
        <v>6.0251246634725246E-2</v>
      </c>
      <c r="AB154">
        <v>3.8575681204929053E-2</v>
      </c>
      <c r="AC154">
        <v>4.4525920841467136E-2</v>
      </c>
      <c r="AD154">
        <v>6.6634979882236794E-2</v>
      </c>
      <c r="AE154" s="4">
        <v>8.6075113622643432E-2</v>
      </c>
      <c r="AF154" s="15">
        <v>1.8841188012555313E-2</v>
      </c>
      <c r="AG154">
        <v>4.1528221157004275E-2</v>
      </c>
      <c r="AH154">
        <v>4.9838349734901172E-2</v>
      </c>
      <c r="AI154">
        <v>6.1939967395302595E-2</v>
      </c>
      <c r="AJ154">
        <v>0.11149859375706257</v>
      </c>
      <c r="AK154">
        <v>7.2244473664254336E-2</v>
      </c>
      <c r="AL154">
        <v>0.12470036077170717</v>
      </c>
      <c r="AM154">
        <v>0.12500483926856626</v>
      </c>
      <c r="AN154">
        <v>0.15424527720232969</v>
      </c>
      <c r="AO154" s="24">
        <v>8.8251860566813278E-2</v>
      </c>
      <c r="AP154" s="7">
        <v>6.09482652105219E-2</v>
      </c>
      <c r="AQ154">
        <v>4.1834219259007148E-2</v>
      </c>
      <c r="AR154">
        <v>7.4363589378524095E-2</v>
      </c>
      <c r="AS154">
        <v>4.7423370101392942E-2</v>
      </c>
      <c r="AT154">
        <v>3.6509944133852092E-2</v>
      </c>
      <c r="AU154">
        <v>5.5229827517432779E-2</v>
      </c>
      <c r="AV154">
        <v>5.9822019888780636E-2</v>
      </c>
      <c r="AW154">
        <v>5.1426152302968341E-2</v>
      </c>
      <c r="AX154">
        <v>6.2184777515395841E-2</v>
      </c>
      <c r="AY154" s="5">
        <v>5.1255458775645961E-2</v>
      </c>
    </row>
    <row r="155" spans="1:51" ht="15.75" thickBot="1" x14ac:dyDescent="0.3">
      <c r="A155">
        <v>183</v>
      </c>
      <c r="B155" s="6">
        <v>0.12842069562473485</v>
      </c>
      <c r="C155">
        <v>6.8066143430058762E-2</v>
      </c>
      <c r="D155">
        <v>6.3781069822671621E-2</v>
      </c>
      <c r="E155">
        <v>8.229489809137279E-2</v>
      </c>
      <c r="F155">
        <v>6.4711598763039613E-2</v>
      </c>
      <c r="G155">
        <v>6.1366282430399162E-2</v>
      </c>
      <c r="H155">
        <v>4.3089642700791297E-2</v>
      </c>
      <c r="I155">
        <v>7.2822280383980129E-2</v>
      </c>
      <c r="J155">
        <v>5.4883806271144329E-2</v>
      </c>
      <c r="K155" s="4">
        <v>5.6552671602925819E-2</v>
      </c>
      <c r="L155" s="15">
        <v>0.18895849264771158</v>
      </c>
      <c r="M155">
        <v>0.10217684798204732</v>
      </c>
      <c r="N155">
        <v>0.10691585595115347</v>
      </c>
      <c r="O155">
        <v>0.13947186000168196</v>
      </c>
      <c r="P155">
        <v>0.10080244615937889</v>
      </c>
      <c r="Q155">
        <v>6.6943173306723419E-2</v>
      </c>
      <c r="R155">
        <v>5.8776643218635086E-2</v>
      </c>
      <c r="S155">
        <v>7.2139918691961083E-2</v>
      </c>
      <c r="T155">
        <v>0.15213475015208416</v>
      </c>
      <c r="U155" s="24">
        <v>6.166007403329446E-2</v>
      </c>
      <c r="V155" s="7">
        <v>0.1256165977254794</v>
      </c>
      <c r="W155">
        <v>0.20204989854124028</v>
      </c>
      <c r="X155">
        <v>0.13323811058435309</v>
      </c>
      <c r="Y155">
        <v>0.19224786935578139</v>
      </c>
      <c r="Z155">
        <v>0.20891897555431671</v>
      </c>
      <c r="AA155">
        <v>0.18255024913346954</v>
      </c>
      <c r="AB155">
        <v>0.15981893585395965</v>
      </c>
      <c r="AC155">
        <v>0.11984154997453965</v>
      </c>
      <c r="AD155">
        <v>0.21630799489846753</v>
      </c>
      <c r="AE155" s="4">
        <v>0.17371032147499896</v>
      </c>
      <c r="AF155" s="15">
        <v>4.5435042843220343E-2</v>
      </c>
      <c r="AG155">
        <v>8.3616450737039646E-2</v>
      </c>
      <c r="AH155">
        <v>7.0377349140480314E-2</v>
      </c>
      <c r="AI155">
        <v>0.10806917048020284</v>
      </c>
      <c r="AJ155">
        <v>0.14347957253360807</v>
      </c>
      <c r="AK155">
        <v>8.4587847163768271E-2</v>
      </c>
      <c r="AL155">
        <v>0.1773083897822551</v>
      </c>
      <c r="AM155">
        <v>0.17246988271082317</v>
      </c>
      <c r="AN155">
        <v>0.23047001963055985</v>
      </c>
      <c r="AO155" s="24">
        <v>9.2007907970247174E-2</v>
      </c>
      <c r="AP155" s="7">
        <v>8.6677932559944368E-2</v>
      </c>
      <c r="AQ155">
        <v>4.98313908254285E-2</v>
      </c>
      <c r="AR155">
        <v>7.8821126653027776E-2</v>
      </c>
      <c r="AS155">
        <v>4.7240623074186312E-2</v>
      </c>
      <c r="AT155">
        <v>2.9352364058942627E-2</v>
      </c>
      <c r="AU155">
        <v>5.6842889097055246E-2</v>
      </c>
      <c r="AV155">
        <v>5.644338828456047E-2</v>
      </c>
      <c r="AW155">
        <v>6.5987019273804209E-2</v>
      </c>
      <c r="AX155">
        <v>8.7942098778978448E-2</v>
      </c>
      <c r="AY155" s="5">
        <v>6.6755542563686598E-2</v>
      </c>
    </row>
    <row r="156" spans="1:51" ht="15.75" thickBot="1" x14ac:dyDescent="0.3">
      <c r="A156">
        <v>184</v>
      </c>
      <c r="B156" s="6">
        <v>2.5005058883096766E-2</v>
      </c>
      <c r="C156">
        <v>8.4063072989217624E-3</v>
      </c>
      <c r="D156">
        <v>1.2193282182906627E-3</v>
      </c>
      <c r="E156">
        <v>4.2248017998464376E-3</v>
      </c>
      <c r="F156">
        <v>0</v>
      </c>
      <c r="G156">
        <v>0</v>
      </c>
      <c r="H156">
        <v>1.8107068970293237E-3</v>
      </c>
      <c r="I156">
        <v>9.1658282893997151E-3</v>
      </c>
      <c r="J156">
        <v>1.2459920940204809E-2</v>
      </c>
      <c r="K156" s="4">
        <v>0</v>
      </c>
      <c r="L156" s="15">
        <v>6.0078508657019976E-2</v>
      </c>
      <c r="M156">
        <v>4.2460217501000673E-2</v>
      </c>
      <c r="N156">
        <v>4.8126165073784685E-2</v>
      </c>
      <c r="O156">
        <v>5.7785349326835517E-2</v>
      </c>
      <c r="P156">
        <v>1.5470144885300257E-2</v>
      </c>
      <c r="Q156">
        <v>2.0474702980678959E-2</v>
      </c>
      <c r="R156">
        <v>1.3362710827101762E-2</v>
      </c>
      <c r="S156">
        <v>2.3026401617381606E-2</v>
      </c>
      <c r="T156">
        <v>8.0873872631955682E-2</v>
      </c>
      <c r="U156" s="24">
        <v>2.5806135417414972E-2</v>
      </c>
      <c r="V156" s="7">
        <v>8.3988386484770017E-3</v>
      </c>
      <c r="W156">
        <v>2.9659763515547999E-2</v>
      </c>
      <c r="X156">
        <v>2.7299239218056479E-2</v>
      </c>
      <c r="Y156">
        <v>2.5719325686049788E-2</v>
      </c>
      <c r="Z156">
        <v>3.8912389363986118E-2</v>
      </c>
      <c r="AA156">
        <v>3.1855021760773677E-3</v>
      </c>
      <c r="AB156">
        <v>2.18940457560277E-2</v>
      </c>
      <c r="AC156">
        <v>1.413846984849724E-2</v>
      </c>
      <c r="AD156">
        <v>4.8400582371618983E-2</v>
      </c>
      <c r="AE156" s="4">
        <v>2.6241052140172225E-2</v>
      </c>
      <c r="AF156" s="15">
        <v>5.6978820758226273E-3</v>
      </c>
      <c r="AG156">
        <v>3.8351821885166991E-3</v>
      </c>
      <c r="AH156">
        <v>6.3758457775713829E-3</v>
      </c>
      <c r="AI156">
        <v>2.330042407048926E-2</v>
      </c>
      <c r="AJ156">
        <v>3.7024874141283547E-2</v>
      </c>
      <c r="AK156">
        <v>2.0387437602596849E-2</v>
      </c>
      <c r="AL156">
        <v>4.9987463247371723E-2</v>
      </c>
      <c r="AM156">
        <v>4.9637004959484095E-2</v>
      </c>
      <c r="AN156">
        <v>7.1048288343139643E-2</v>
      </c>
      <c r="AO156" s="24">
        <v>2.9854107255935909E-2</v>
      </c>
      <c r="AP156" s="7">
        <v>2.4667350087675007E-2</v>
      </c>
      <c r="AQ156">
        <v>2.2309989246088818E-2</v>
      </c>
      <c r="AR156">
        <v>3.2830652194029794E-2</v>
      </c>
      <c r="AS156">
        <v>6.484546099937474E-3</v>
      </c>
      <c r="AT156">
        <v>1.5027294686417222E-2</v>
      </c>
      <c r="AU156">
        <v>1.5379575216989474E-2</v>
      </c>
      <c r="AV156">
        <v>1.669471275917701E-2</v>
      </c>
      <c r="AW156">
        <v>1.9967473833120954E-2</v>
      </c>
      <c r="AX156">
        <v>2.9062586746368933E-2</v>
      </c>
      <c r="AY156" s="5">
        <v>3.0895941431581586E-2</v>
      </c>
    </row>
    <row r="157" spans="1:51" ht="15.75" thickBot="1" x14ac:dyDescent="0.3">
      <c r="A157">
        <v>185</v>
      </c>
      <c r="B157" s="6">
        <v>1.3718722904019737E-2</v>
      </c>
      <c r="C157">
        <v>5.200253457854552E-2</v>
      </c>
      <c r="D157">
        <v>8.379547341582241E-3</v>
      </c>
      <c r="E157">
        <v>3.758868017397065E-2</v>
      </c>
      <c r="F157">
        <v>1.8032609688485326E-2</v>
      </c>
      <c r="G157">
        <v>3.5697171115062085E-2</v>
      </c>
      <c r="H157">
        <v>2.6838522597049223E-2</v>
      </c>
      <c r="I157">
        <v>4.9252150672018873E-2</v>
      </c>
      <c r="J157">
        <v>3.853005628518473E-2</v>
      </c>
      <c r="K157" s="4">
        <v>3.2361023358883204E-2</v>
      </c>
      <c r="L157" s="15">
        <v>0.144877155229793</v>
      </c>
      <c r="M157">
        <v>0.10608956585297501</v>
      </c>
      <c r="N157">
        <v>9.3900866508765876E-2</v>
      </c>
      <c r="O157">
        <v>0.11180560206071065</v>
      </c>
      <c r="P157">
        <v>0.10805465716980094</v>
      </c>
      <c r="Q157">
        <v>7.3920645101537355E-2</v>
      </c>
      <c r="R157">
        <v>5.8257132475203234E-2</v>
      </c>
      <c r="S157">
        <v>6.8144606660545406E-2</v>
      </c>
      <c r="T157">
        <v>0.19145906669412108</v>
      </c>
      <c r="U157" s="24">
        <v>4.8086990955029024E-2</v>
      </c>
      <c r="V157" s="7">
        <v>2.1690841518978602E-2</v>
      </c>
      <c r="W157">
        <v>3.8783699962694394E-2</v>
      </c>
      <c r="X157">
        <v>3.5793658420079165E-2</v>
      </c>
      <c r="Y157">
        <v>4.5119706053691248E-2</v>
      </c>
      <c r="Z157">
        <v>5.627859442799002E-2</v>
      </c>
      <c r="AA157">
        <v>2.3604465985861786E-2</v>
      </c>
      <c r="AB157">
        <v>2.6258719881683185E-2</v>
      </c>
      <c r="AC157">
        <v>3.6692231434326282E-2</v>
      </c>
      <c r="AD157">
        <v>5.3006235962077201E-2</v>
      </c>
      <c r="AE157" s="4">
        <v>4.339343478727694E-2</v>
      </c>
      <c r="AF157" s="15">
        <v>2.878198925780498E-3</v>
      </c>
      <c r="AG157">
        <v>3.6762906561502982E-3</v>
      </c>
      <c r="AH157">
        <v>2.546238872019406E-3</v>
      </c>
      <c r="AI157">
        <v>2.1687917484424939E-2</v>
      </c>
      <c r="AJ157">
        <v>4.0654630781027636E-2</v>
      </c>
      <c r="AK157">
        <v>2.6240976014281873E-2</v>
      </c>
      <c r="AL157">
        <v>4.6740896716566865E-2</v>
      </c>
      <c r="AM157">
        <v>4.4395997459511498E-2</v>
      </c>
      <c r="AN157">
        <v>5.647259601054494E-2</v>
      </c>
      <c r="AO157" s="24">
        <v>2.7900208144646228E-2</v>
      </c>
      <c r="AP157" s="7">
        <v>2.3414617098813883E-2</v>
      </c>
      <c r="AQ157">
        <v>2.5349685881074769E-2</v>
      </c>
      <c r="AR157">
        <v>3.639350484353715E-2</v>
      </c>
      <c r="AS157">
        <v>2.0068743669013477E-2</v>
      </c>
      <c r="AT157">
        <v>1.0041831566107674E-2</v>
      </c>
      <c r="AU157">
        <v>1.3901131289415515E-2</v>
      </c>
      <c r="AV157">
        <v>1.4124276197698149E-2</v>
      </c>
      <c r="AW157">
        <v>1.6038906652385058E-2</v>
      </c>
      <c r="AX157">
        <v>2.265098311115047E-2</v>
      </c>
      <c r="AY157" s="5">
        <v>2.6883596442286255E-2</v>
      </c>
    </row>
    <row r="158" spans="1:51" ht="15.75" thickBot="1" x14ac:dyDescent="0.3">
      <c r="A158">
        <v>186</v>
      </c>
      <c r="B158" s="6">
        <v>6.9711342512286251E-2</v>
      </c>
      <c r="C158">
        <v>8.308439921526295E-2</v>
      </c>
      <c r="D158">
        <v>5.1079283557829855E-2</v>
      </c>
      <c r="E158">
        <v>5.470310446105997E-2</v>
      </c>
      <c r="F158">
        <v>5.7863348396861233E-2</v>
      </c>
      <c r="G158">
        <v>5.1493105534610631E-2</v>
      </c>
      <c r="H158">
        <v>5.2477141111653421E-2</v>
      </c>
      <c r="I158">
        <v>5.9549764475268073E-2</v>
      </c>
      <c r="J158">
        <v>5.945760397782842E-2</v>
      </c>
      <c r="K158" s="4">
        <v>5.5359208987587151E-2</v>
      </c>
      <c r="L158" s="15">
        <v>0.16652081630741222</v>
      </c>
      <c r="M158">
        <v>0.15245945029050598</v>
      </c>
      <c r="N158">
        <v>0.14485912981143007</v>
      </c>
      <c r="O158">
        <v>0.10032033836470329</v>
      </c>
      <c r="P158">
        <v>0.10337355417542785</v>
      </c>
      <c r="Q158">
        <v>2.9937919003811188E-2</v>
      </c>
      <c r="R158">
        <v>4.4947006446075272E-2</v>
      </c>
      <c r="S158">
        <v>9.327129011029528E-2</v>
      </c>
      <c r="T158">
        <v>0.24141728350666947</v>
      </c>
      <c r="U158" s="24">
        <v>7.1842974186886441E-2</v>
      </c>
      <c r="V158" s="7">
        <v>8.8582315561365518E-2</v>
      </c>
      <c r="W158">
        <v>0.11823239924773916</v>
      </c>
      <c r="X158">
        <v>6.2352274372265967E-2</v>
      </c>
      <c r="Y158">
        <v>6.9777623571620012E-2</v>
      </c>
      <c r="Z158">
        <v>9.303981917992693E-2</v>
      </c>
      <c r="AA158">
        <v>6.7490266176642638E-2</v>
      </c>
      <c r="AB158">
        <v>9.2025648463972098E-2</v>
      </c>
      <c r="AC158">
        <v>5.7736252079006734E-2</v>
      </c>
      <c r="AD158">
        <v>0</v>
      </c>
      <c r="AE158" s="4">
        <v>8.4761927819386199E-2</v>
      </c>
      <c r="AF158" s="15">
        <v>4.7193719338059367E-2</v>
      </c>
      <c r="AG158">
        <v>5.0281527203950266E-2</v>
      </c>
      <c r="AH158">
        <v>3.913161266268636E-2</v>
      </c>
      <c r="AI158">
        <v>5.7011414262678431E-2</v>
      </c>
      <c r="AJ158">
        <v>0</v>
      </c>
      <c r="AK158">
        <v>0</v>
      </c>
      <c r="AL158">
        <v>0</v>
      </c>
      <c r="AM158">
        <v>0</v>
      </c>
      <c r="AN158">
        <v>0</v>
      </c>
      <c r="AO158" s="24">
        <v>0</v>
      </c>
      <c r="AP158" s="7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s="5">
        <v>0</v>
      </c>
    </row>
    <row r="159" spans="1:51" ht="15.75" thickBot="1" x14ac:dyDescent="0.3">
      <c r="A159">
        <v>187</v>
      </c>
      <c r="B159" s="6">
        <v>0.36567863115819249</v>
      </c>
      <c r="C159">
        <v>0.53407767965720565</v>
      </c>
      <c r="D159">
        <v>0.32688857530942628</v>
      </c>
      <c r="E159">
        <v>0.29556090454832873</v>
      </c>
      <c r="F159">
        <v>0.32303876488697175</v>
      </c>
      <c r="G159">
        <v>0.26318760238822675</v>
      </c>
      <c r="H159">
        <v>0.27106548060520069</v>
      </c>
      <c r="I159">
        <v>0.19995012909789689</v>
      </c>
      <c r="J159">
        <v>0.28437504316173418</v>
      </c>
      <c r="K159" s="4">
        <v>0.29731230923875474</v>
      </c>
      <c r="L159" s="15">
        <v>0.49714110772788961</v>
      </c>
      <c r="M159">
        <v>0.48047793013718376</v>
      </c>
      <c r="N159">
        <v>0.45156598614486637</v>
      </c>
      <c r="O159">
        <v>0.29452357348798763</v>
      </c>
      <c r="P159">
        <v>0.28906386703877623</v>
      </c>
      <c r="Q159">
        <v>0.11936641697480302</v>
      </c>
      <c r="R159">
        <v>0.12232410929140038</v>
      </c>
      <c r="S159">
        <v>0.3490168442896851</v>
      </c>
      <c r="T159">
        <v>0.71376058113996721</v>
      </c>
      <c r="U159" s="24">
        <v>0.22989050022002</v>
      </c>
      <c r="V159" s="7">
        <v>0.36581814833115817</v>
      </c>
      <c r="W159">
        <v>0.42169435805660804</v>
      </c>
      <c r="X159">
        <v>0.34022732329306943</v>
      </c>
      <c r="Y159">
        <v>0.26278641618994497</v>
      </c>
      <c r="Z159">
        <v>0.39713588058596722</v>
      </c>
      <c r="AA159">
        <v>0.36587882595894861</v>
      </c>
      <c r="AB159">
        <v>0.48752928012908697</v>
      </c>
      <c r="AC159">
        <v>0.2366500426511893</v>
      </c>
      <c r="AD159">
        <v>9.2320855739890337E-2</v>
      </c>
      <c r="AE159" s="4">
        <v>0.34082552096781665</v>
      </c>
      <c r="AF159" s="15">
        <v>9.6277401361449758E-2</v>
      </c>
      <c r="AG159">
        <v>0.1179916415890762</v>
      </c>
      <c r="AH159">
        <v>8.8779892338128066E-2</v>
      </c>
      <c r="AI159">
        <v>0.12149130420879466</v>
      </c>
      <c r="AJ159">
        <v>0</v>
      </c>
      <c r="AK159">
        <v>0</v>
      </c>
      <c r="AL159">
        <v>0</v>
      </c>
      <c r="AM159">
        <v>0</v>
      </c>
      <c r="AN159">
        <v>0</v>
      </c>
      <c r="AO159" s="24">
        <v>0</v>
      </c>
      <c r="AP159" s="7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s="5">
        <v>0</v>
      </c>
    </row>
    <row r="160" spans="1:51" ht="15.75" thickBot="1" x14ac:dyDescent="0.3">
      <c r="A160">
        <v>188</v>
      </c>
      <c r="B160" s="6">
        <v>5.8152302611638354E-2</v>
      </c>
      <c r="C160">
        <v>9.0650147935516123E-2</v>
      </c>
      <c r="D160">
        <v>4.7472137144676095E-2</v>
      </c>
      <c r="E160">
        <v>5.3840376331845206E-2</v>
      </c>
      <c r="F160">
        <v>4.4068032761799825E-2</v>
      </c>
      <c r="G160">
        <v>4.9943629624427166E-2</v>
      </c>
      <c r="H160">
        <v>5.3914093443293828E-2</v>
      </c>
      <c r="I160">
        <v>6.1416302795712599E-2</v>
      </c>
      <c r="J160">
        <v>5.4515850283184772E-2</v>
      </c>
      <c r="K160" s="4">
        <v>5.5136401497528298E-2</v>
      </c>
      <c r="L160" s="15">
        <v>0.13059749964245745</v>
      </c>
      <c r="M160">
        <v>0.13547848213712993</v>
      </c>
      <c r="N160">
        <v>0.11628437656797239</v>
      </c>
      <c r="O160">
        <v>0.14644656269164807</v>
      </c>
      <c r="P160">
        <v>0.12971633101366423</v>
      </c>
      <c r="Q160">
        <v>8.5035581344674455E-2</v>
      </c>
      <c r="R160">
        <v>7.2810082337279355E-2</v>
      </c>
      <c r="S160">
        <v>0.10067193925220637</v>
      </c>
      <c r="T160">
        <v>0.25525592212057868</v>
      </c>
      <c r="U160" s="24">
        <v>7.8825200969004874E-2</v>
      </c>
      <c r="V160" s="7">
        <v>7.4665136932877518E-2</v>
      </c>
      <c r="W160">
        <v>0.11397188228470077</v>
      </c>
      <c r="X160">
        <v>9.7859118518017249E-2</v>
      </c>
      <c r="Y160">
        <v>0.10878638641960559</v>
      </c>
      <c r="Z160">
        <v>0.12886607221238178</v>
      </c>
      <c r="AA160">
        <v>9.7637998290117614E-2</v>
      </c>
      <c r="AB160">
        <v>0.12068830324636633</v>
      </c>
      <c r="AC160">
        <v>7.973850265984328E-2</v>
      </c>
      <c r="AD160">
        <v>0.10823231452710297</v>
      </c>
      <c r="AE160" s="4">
        <v>0.12446641192194846</v>
      </c>
      <c r="AF160" s="15">
        <v>3.8889863974739695E-2</v>
      </c>
      <c r="AG160">
        <v>5.7834212485423343E-2</v>
      </c>
      <c r="AH160">
        <v>6.3511033842609921E-2</v>
      </c>
      <c r="AI160">
        <v>7.8995796785212583E-2</v>
      </c>
      <c r="AJ160">
        <v>9.0722385758465973E-2</v>
      </c>
      <c r="AK160">
        <v>6.0920233139100763E-2</v>
      </c>
      <c r="AL160">
        <v>0.11615162831558794</v>
      </c>
      <c r="AM160">
        <v>0.10913628102332551</v>
      </c>
      <c r="AN160">
        <v>0.14530276834776459</v>
      </c>
      <c r="AO160" s="24">
        <v>7.9685180970317349E-2</v>
      </c>
      <c r="AP160" s="7">
        <v>5.1520137070526259E-2</v>
      </c>
      <c r="AQ160">
        <v>3.8280198308514826E-2</v>
      </c>
      <c r="AR160">
        <v>6.8853165060549101E-2</v>
      </c>
      <c r="AS160">
        <v>3.629780569815555E-2</v>
      </c>
      <c r="AT160">
        <v>3.4593119313840154E-2</v>
      </c>
      <c r="AU160">
        <v>5.2603488145764481E-2</v>
      </c>
      <c r="AV160">
        <v>4.1451690961051377E-2</v>
      </c>
      <c r="AW160">
        <v>6.9936505701812784E-2</v>
      </c>
      <c r="AX160">
        <v>6.8826018160944386E-2</v>
      </c>
      <c r="AY160" s="5">
        <v>6.6401014441229145E-2</v>
      </c>
    </row>
    <row r="161" spans="1:51" ht="15.75" thickBot="1" x14ac:dyDescent="0.3">
      <c r="A161">
        <v>189</v>
      </c>
      <c r="B161" s="6">
        <v>9.9134592248902462E-2</v>
      </c>
      <c r="C161">
        <v>0.25778849633128964</v>
      </c>
      <c r="D161">
        <v>0.14855110360672277</v>
      </c>
      <c r="E161">
        <v>0.14313361646524772</v>
      </c>
      <c r="F161">
        <v>0.15772837342825557</v>
      </c>
      <c r="G161">
        <v>0.15083044765019454</v>
      </c>
      <c r="H161">
        <v>0.14337547267120801</v>
      </c>
      <c r="I161">
        <v>0.21445193794402873</v>
      </c>
      <c r="J161">
        <v>0.15562165995411142</v>
      </c>
      <c r="K161" s="4">
        <v>0.17486911368154839</v>
      </c>
      <c r="L161" s="15">
        <v>0.26974587985212933</v>
      </c>
      <c r="M161">
        <v>0.30141565286127059</v>
      </c>
      <c r="N161">
        <v>0.2994695603837032</v>
      </c>
      <c r="O161">
        <v>0.41114632494387093</v>
      </c>
      <c r="P161">
        <v>0.33454429423505799</v>
      </c>
      <c r="Q161">
        <v>0.26804027992764112</v>
      </c>
      <c r="R161">
        <v>0.22170076158639496</v>
      </c>
      <c r="S161">
        <v>0.29243367997214159</v>
      </c>
      <c r="T161">
        <v>0.80936930074428681</v>
      </c>
      <c r="U161" s="24">
        <v>0.230527013926274</v>
      </c>
      <c r="V161" s="7">
        <v>0.15680102010926866</v>
      </c>
      <c r="W161">
        <v>0.3096419157605777</v>
      </c>
      <c r="X161">
        <v>0.28562888476464737</v>
      </c>
      <c r="Y161">
        <v>0.35207445492033079</v>
      </c>
      <c r="Z161">
        <v>0.3568476876947434</v>
      </c>
      <c r="AA161">
        <v>0.39645057555341712</v>
      </c>
      <c r="AB161">
        <v>0.43443485915133073</v>
      </c>
      <c r="AC161">
        <v>0.29177841612103583</v>
      </c>
      <c r="AD161">
        <v>0.47172973066179213</v>
      </c>
      <c r="AE161" s="4">
        <v>0.40902906686373852</v>
      </c>
      <c r="AF161" s="15">
        <v>4.7239460501374245E-2</v>
      </c>
      <c r="AG161">
        <v>8.1152733326421991E-2</v>
      </c>
      <c r="AH161">
        <v>9.0544517970331279E-2</v>
      </c>
      <c r="AI161">
        <v>0.12876284635737933</v>
      </c>
      <c r="AJ161">
        <v>0.17069460022460095</v>
      </c>
      <c r="AK161">
        <v>0.13337809503891918</v>
      </c>
      <c r="AL161">
        <v>0.21506773297052831</v>
      </c>
      <c r="AM161">
        <v>0.25246658289227419</v>
      </c>
      <c r="AN161">
        <v>0.31791292647043995</v>
      </c>
      <c r="AO161" s="24">
        <v>0.16520094872543328</v>
      </c>
      <c r="AP161" s="7">
        <v>9.3455517019464973E-2</v>
      </c>
      <c r="AQ161">
        <v>9.0977450005551075E-2</v>
      </c>
      <c r="AR161">
        <v>0.16032219145708423</v>
      </c>
      <c r="AS161">
        <v>8.8885794714125999E-2</v>
      </c>
      <c r="AT161">
        <v>7.5468173620243023E-2</v>
      </c>
      <c r="AU161">
        <v>0.12041224849356566</v>
      </c>
      <c r="AV161">
        <v>0.1058494879439221</v>
      </c>
      <c r="AW161">
        <v>0.11911811467738116</v>
      </c>
      <c r="AX161">
        <v>0.13235659121266055</v>
      </c>
      <c r="AY161" s="5">
        <v>0.13015592719944036</v>
      </c>
    </row>
    <row r="162" spans="1:51" ht="15.75" thickBot="1" x14ac:dyDescent="0.3">
      <c r="A162">
        <v>190</v>
      </c>
      <c r="B162" s="6">
        <v>7.0956106364335582E-3</v>
      </c>
      <c r="C162">
        <v>1.1523960968407604E-2</v>
      </c>
      <c r="D162">
        <v>1.6081952673391083E-2</v>
      </c>
      <c r="E162">
        <v>2.0666480284913132E-2</v>
      </c>
      <c r="F162">
        <v>2.2254714456630454E-2</v>
      </c>
      <c r="G162">
        <v>2.1835348737852586E-2</v>
      </c>
      <c r="H162">
        <v>1.9512202200482824E-2</v>
      </c>
      <c r="I162">
        <v>4.0424990849361166E-2</v>
      </c>
      <c r="J162">
        <v>2.7663781180919614E-2</v>
      </c>
      <c r="K162" s="4">
        <v>2.1129846612872698E-2</v>
      </c>
      <c r="L162" s="15">
        <v>6.5334248554116583E-2</v>
      </c>
      <c r="M162">
        <v>7.2433563806571566E-2</v>
      </c>
      <c r="N162">
        <v>6.1544540412459721E-2</v>
      </c>
      <c r="O162">
        <v>9.8532660958214141E-2</v>
      </c>
      <c r="P162">
        <v>0.10877028042796517</v>
      </c>
      <c r="Q162">
        <v>6.5038469744296473E-2</v>
      </c>
      <c r="R162">
        <v>6.1504711663510556E-2</v>
      </c>
      <c r="S162">
        <v>7.0800999968781739E-2</v>
      </c>
      <c r="T162">
        <v>0.19735164326105958</v>
      </c>
      <c r="U162" s="24">
        <v>4.7436404736759592E-2</v>
      </c>
      <c r="V162" s="7">
        <v>0.24187493694374579</v>
      </c>
      <c r="W162">
        <v>0.32332137500717478</v>
      </c>
      <c r="X162">
        <v>0.27826187900083232</v>
      </c>
      <c r="Y162">
        <v>0.300041127745028</v>
      </c>
      <c r="Z162">
        <v>0.28243665029187426</v>
      </c>
      <c r="AA162">
        <v>0.25188534485233616</v>
      </c>
      <c r="AB162">
        <v>0.29835875547887319</v>
      </c>
      <c r="AC162">
        <v>0.25037521426455467</v>
      </c>
      <c r="AD162">
        <v>0.39007857063263074</v>
      </c>
      <c r="AE162" s="4">
        <v>0.29844126524425024</v>
      </c>
      <c r="AF162" s="15">
        <v>0.62220890808472706</v>
      </c>
      <c r="AG162">
        <v>0.80809989177540265</v>
      </c>
      <c r="AH162">
        <v>1.2673360374713956</v>
      </c>
      <c r="AI162">
        <v>1.2621436687006569</v>
      </c>
      <c r="AJ162">
        <v>1.8758124338408779</v>
      </c>
      <c r="AK162">
        <v>1.209092429945402</v>
      </c>
      <c r="AL162">
        <v>1.711145532557778</v>
      </c>
      <c r="AM162">
        <v>1.5962823921341978</v>
      </c>
      <c r="AN162">
        <v>2.3810236343051168</v>
      </c>
      <c r="AO162" s="24">
        <v>1.4611861018194121</v>
      </c>
      <c r="AP162" s="7">
        <v>0.75210729042300806</v>
      </c>
      <c r="AQ162">
        <v>0.57148590028167345</v>
      </c>
      <c r="AR162">
        <v>0.8722858129165596</v>
      </c>
      <c r="AS162">
        <v>0.60547675627506437</v>
      </c>
      <c r="AT162">
        <v>0.65045208014094202</v>
      </c>
      <c r="AU162">
        <v>0.64537854191369526</v>
      </c>
      <c r="AV162">
        <v>0.71688041930428381</v>
      </c>
      <c r="AW162">
        <v>0.67093110626592678</v>
      </c>
      <c r="AX162">
        <v>0.89815053018131341</v>
      </c>
      <c r="AY162" s="5">
        <v>0.7213578015909019</v>
      </c>
    </row>
    <row r="163" spans="1:51" ht="15.75" thickBot="1" x14ac:dyDescent="0.3">
      <c r="A163">
        <v>191</v>
      </c>
      <c r="B163" s="6">
        <v>4.1480603713429758E-2</v>
      </c>
      <c r="C163">
        <v>0.19869035617964242</v>
      </c>
      <c r="D163">
        <v>0.1224063000649894</v>
      </c>
      <c r="E163">
        <v>0.13073338590329042</v>
      </c>
      <c r="F163">
        <v>0.14952311295734103</v>
      </c>
      <c r="G163">
        <v>0.13260900736175546</v>
      </c>
      <c r="H163">
        <v>0.11992966655033463</v>
      </c>
      <c r="I163">
        <v>0.21775075172117594</v>
      </c>
      <c r="J163">
        <v>0.14025959924835854</v>
      </c>
      <c r="K163" s="4">
        <v>0.12892823545918519</v>
      </c>
      <c r="L163" s="15">
        <v>0.2908828919848393</v>
      </c>
      <c r="M163">
        <v>0.29196004096546607</v>
      </c>
      <c r="N163">
        <v>0.30487631786253827</v>
      </c>
      <c r="O163">
        <v>0.50921510955269422</v>
      </c>
      <c r="P163">
        <v>0.45613714203217104</v>
      </c>
      <c r="Q163">
        <v>0.2737143992310434</v>
      </c>
      <c r="R163">
        <v>0.27089188874828524</v>
      </c>
      <c r="S163">
        <v>0.33001217254064691</v>
      </c>
      <c r="T163">
        <v>0.90329772688966714</v>
      </c>
      <c r="U163" s="24">
        <v>0.23008888944892414</v>
      </c>
      <c r="V163" s="7">
        <v>1.9713158551954464</v>
      </c>
      <c r="W163">
        <v>2.392443798135401</v>
      </c>
      <c r="X163">
        <v>2.361546181111791</v>
      </c>
      <c r="Y163">
        <v>2.4196189419578724</v>
      </c>
      <c r="Z163">
        <v>2.3567256903514049</v>
      </c>
      <c r="AA163">
        <v>2.826116615634819</v>
      </c>
      <c r="AB163">
        <v>3.2891301866659615</v>
      </c>
      <c r="AC163">
        <v>2.1138839916447987</v>
      </c>
      <c r="AD163">
        <v>3.8199127775347597</v>
      </c>
      <c r="AE163" s="4">
        <v>2.6897888546924893</v>
      </c>
      <c r="AF163" s="15">
        <v>2.0915913117235769</v>
      </c>
      <c r="AG163">
        <v>2.4623152245379361</v>
      </c>
      <c r="AH163">
        <v>3.775492918651107</v>
      </c>
      <c r="AI163">
        <v>3.5406181964917036</v>
      </c>
      <c r="AJ163">
        <v>4.961967726453536</v>
      </c>
      <c r="AK163">
        <v>3.6891149461968262</v>
      </c>
      <c r="AL163">
        <v>4.9438258650444551</v>
      </c>
      <c r="AM163">
        <v>4.8788004556190234</v>
      </c>
      <c r="AN163">
        <v>7.2123865931238589</v>
      </c>
      <c r="AO163" s="24">
        <v>4.2652450945480274</v>
      </c>
      <c r="AP163" s="7">
        <v>2.2174805535919129</v>
      </c>
      <c r="AQ163">
        <v>1.8904998880596648</v>
      </c>
      <c r="AR163">
        <v>2.84403707618609</v>
      </c>
      <c r="AS163">
        <v>1.6206827066938327</v>
      </c>
      <c r="AT163">
        <v>1.996515789969431</v>
      </c>
      <c r="AU163">
        <v>1.9423953971880064</v>
      </c>
      <c r="AV163">
        <v>1.9820471466391303</v>
      </c>
      <c r="AW163">
        <v>1.8792572272917758</v>
      </c>
      <c r="AX163">
        <v>2.4704293387632967</v>
      </c>
      <c r="AY163" s="5">
        <v>1.9027169334896705</v>
      </c>
    </row>
    <row r="164" spans="1:51" ht="15.75" thickBot="1" x14ac:dyDescent="0.3">
      <c r="A164">
        <v>192</v>
      </c>
      <c r="B164" s="6">
        <v>0</v>
      </c>
      <c r="C164">
        <v>2.5303669263313885E-2</v>
      </c>
      <c r="D164">
        <v>3.1482466156282913E-3</v>
      </c>
      <c r="E164">
        <v>7.1472046403129865E-3</v>
      </c>
      <c r="F164">
        <v>1.5581860634359427E-2</v>
      </c>
      <c r="G164">
        <v>1.8314134226743151E-2</v>
      </c>
      <c r="H164">
        <v>1.2343147449357628E-2</v>
      </c>
      <c r="I164">
        <v>3.6385331860926587E-2</v>
      </c>
      <c r="J164">
        <v>2.7343307120057465E-2</v>
      </c>
      <c r="K164" s="4">
        <v>7.3703203503269052E-3</v>
      </c>
      <c r="L164" s="15">
        <v>5.1422126189809049E-2</v>
      </c>
      <c r="M164">
        <v>5.0588718439001749E-2</v>
      </c>
      <c r="N164">
        <v>4.9036840048109528E-2</v>
      </c>
      <c r="O164">
        <v>9.5928270459275919E-2</v>
      </c>
      <c r="P164">
        <v>7.8724183302710526E-2</v>
      </c>
      <c r="Q164">
        <v>5.1186060210923492E-2</v>
      </c>
      <c r="R164">
        <v>4.0598371682584719E-2</v>
      </c>
      <c r="S164">
        <v>4.8819535632316176E-2</v>
      </c>
      <c r="T164">
        <v>0.15930612226795476</v>
      </c>
      <c r="U164" s="24">
        <v>3.1246425948999703E-2</v>
      </c>
      <c r="V164" s="7">
        <v>0.23893110382441679</v>
      </c>
      <c r="W164">
        <v>0.30648868128386297</v>
      </c>
      <c r="X164">
        <v>0.29245595133573421</v>
      </c>
      <c r="Y164">
        <v>0.31077163334104108</v>
      </c>
      <c r="Z164">
        <v>0.32279731800582062</v>
      </c>
      <c r="AA164">
        <v>0.35550146456824189</v>
      </c>
      <c r="AB164">
        <v>0.40244678367496911</v>
      </c>
      <c r="AC164">
        <v>0.24657470247768495</v>
      </c>
      <c r="AD164">
        <v>0.45726000814921403</v>
      </c>
      <c r="AE164" s="4">
        <v>0.35820944838256813</v>
      </c>
      <c r="AF164" s="15">
        <v>0.25847979733722198</v>
      </c>
      <c r="AG164">
        <v>0.31681666520576807</v>
      </c>
      <c r="AH164">
        <v>0.43643381573373113</v>
      </c>
      <c r="AI164">
        <v>0.4107578669558517</v>
      </c>
      <c r="AJ164">
        <v>0.62647189397641279</v>
      </c>
      <c r="AK164">
        <v>0.47783768153356454</v>
      </c>
      <c r="AL164">
        <v>0.62894687962301465</v>
      </c>
      <c r="AM164">
        <v>0.61397890193004678</v>
      </c>
      <c r="AN164">
        <v>0.85372795344907781</v>
      </c>
      <c r="AO164" s="24">
        <v>0.51862815056466605</v>
      </c>
      <c r="AP164" s="7">
        <v>0.28922007807635719</v>
      </c>
      <c r="AQ164">
        <v>0.23420429609700685</v>
      </c>
      <c r="AR164">
        <v>0.36439034922602881</v>
      </c>
      <c r="AS164">
        <v>0.19646645129765936</v>
      </c>
      <c r="AT164">
        <v>0.2442231081457554</v>
      </c>
      <c r="AU164">
        <v>0.25813283875545923</v>
      </c>
      <c r="AV164">
        <v>0.2419850004186033</v>
      </c>
      <c r="AW164">
        <v>0.23419501820606947</v>
      </c>
      <c r="AX164">
        <v>0.29748364849768377</v>
      </c>
      <c r="AY164" s="5">
        <v>0.22999963279728522</v>
      </c>
    </row>
    <row r="165" spans="1:51" ht="15.75" thickBot="1" x14ac:dyDescent="0.3">
      <c r="A165">
        <v>193</v>
      </c>
      <c r="B165" s="6">
        <v>1.5581952170329141E-2</v>
      </c>
      <c r="C165">
        <v>0.10869662026941276</v>
      </c>
      <c r="D165">
        <v>5.2759703096660636E-2</v>
      </c>
      <c r="E165">
        <v>6.1567903401718277E-2</v>
      </c>
      <c r="F165">
        <v>4.919948720921799E-2</v>
      </c>
      <c r="G165">
        <v>7.4007614741989081E-2</v>
      </c>
      <c r="H165">
        <v>3.5635580717538404E-2</v>
      </c>
      <c r="I165">
        <v>0.11175132093823904</v>
      </c>
      <c r="J165">
        <v>0.11948208816965333</v>
      </c>
      <c r="K165" s="4">
        <v>6.9473048578491417E-2</v>
      </c>
      <c r="L165" s="15">
        <v>8.8070043642608176E-2</v>
      </c>
      <c r="M165">
        <v>7.3064948714693365E-2</v>
      </c>
      <c r="N165">
        <v>9.7566203536696441E-2</v>
      </c>
      <c r="O165">
        <v>0.15186593681009602</v>
      </c>
      <c r="P165">
        <v>9.1595164529265347E-2</v>
      </c>
      <c r="Q165">
        <v>7.7396328853815477E-2</v>
      </c>
      <c r="R165">
        <v>6.6283331697472872E-2</v>
      </c>
      <c r="S165">
        <v>7.3116972009102763E-2</v>
      </c>
      <c r="T165">
        <v>0.19543239697373371</v>
      </c>
      <c r="U165" s="24">
        <v>5.4553514691040854E-2</v>
      </c>
      <c r="V165" s="7">
        <v>5.680261183377347E-2</v>
      </c>
      <c r="W165">
        <v>8.6274354607325757E-2</v>
      </c>
      <c r="X165">
        <v>8.2667187605595743E-2</v>
      </c>
      <c r="Y165">
        <v>0.10379863645912016</v>
      </c>
      <c r="Z165">
        <v>0.10128903067352291</v>
      </c>
      <c r="AA165">
        <v>9.3141657234346573E-2</v>
      </c>
      <c r="AB165">
        <v>8.6475252068306585E-2</v>
      </c>
      <c r="AC165">
        <v>5.5583886674612129E-2</v>
      </c>
      <c r="AD165">
        <v>0.13716108902953325</v>
      </c>
      <c r="AE165" s="4">
        <v>0.10092822199783459</v>
      </c>
      <c r="AF165" s="15">
        <v>4.4633336498299855E-2</v>
      </c>
      <c r="AG165">
        <v>2.6079314041766877E-2</v>
      </c>
      <c r="AH165">
        <v>7.1145237082322385E-2</v>
      </c>
      <c r="AI165">
        <v>6.5725199288635364E-2</v>
      </c>
      <c r="AJ165">
        <v>0.14190420492687331</v>
      </c>
      <c r="AK165">
        <v>9.453214300205505E-2</v>
      </c>
      <c r="AL165">
        <v>0.14729891992332261</v>
      </c>
      <c r="AM165">
        <v>0.15037315909410223</v>
      </c>
      <c r="AN165">
        <v>0.21344843003945727</v>
      </c>
      <c r="AO165" s="24">
        <v>0.11307750991075496</v>
      </c>
      <c r="AP165" s="7">
        <v>7.1874015162751562E-2</v>
      </c>
      <c r="AQ165">
        <v>5.8239039702509633E-2</v>
      </c>
      <c r="AR165">
        <v>8.5922034420852264E-2</v>
      </c>
      <c r="AS165">
        <v>4.251160029334726E-2</v>
      </c>
      <c r="AT165">
        <v>4.5733203552634598E-2</v>
      </c>
      <c r="AU165">
        <v>5.6828330589957655E-2</v>
      </c>
      <c r="AV165">
        <v>6.2693928585583522E-2</v>
      </c>
      <c r="AW165">
        <v>5.908903191373515E-2</v>
      </c>
      <c r="AX165">
        <v>6.1315737646079713E-2</v>
      </c>
      <c r="AY165" s="5">
        <v>4.5327196648308199E-2</v>
      </c>
    </row>
    <row r="166" spans="1:51" ht="15.75" thickBot="1" x14ac:dyDescent="0.3">
      <c r="A166">
        <v>194</v>
      </c>
      <c r="B166" s="6">
        <v>0.66262479142884922</v>
      </c>
      <c r="C166">
        <v>0.68951931328432225</v>
      </c>
      <c r="D166">
        <v>0.51868094084143246</v>
      </c>
      <c r="E166">
        <v>0.42708020663761181</v>
      </c>
      <c r="F166">
        <v>0.54393933989339316</v>
      </c>
      <c r="G166">
        <v>0.47409992302824117</v>
      </c>
      <c r="H166">
        <v>0.49111010305623848</v>
      </c>
      <c r="I166">
        <v>0.49897857427506676</v>
      </c>
      <c r="J166">
        <v>0.56471603470420562</v>
      </c>
      <c r="K166" s="4">
        <v>0.41914471957182747</v>
      </c>
      <c r="L166" s="15">
        <v>1.4043084111538997</v>
      </c>
      <c r="M166">
        <v>1.1427626276491076</v>
      </c>
      <c r="N166">
        <v>1.1046650128304618</v>
      </c>
      <c r="O166">
        <v>1.2797431707518392</v>
      </c>
      <c r="P166">
        <v>1.015784071951322</v>
      </c>
      <c r="Q166">
        <v>0.62169446806234407</v>
      </c>
      <c r="R166">
        <v>0.66618624675346672</v>
      </c>
      <c r="S166">
        <v>0.96572712594904764</v>
      </c>
      <c r="T166">
        <v>2.2006038523327209</v>
      </c>
      <c r="U166" s="24">
        <v>0.62092795992019711</v>
      </c>
      <c r="V166" s="7">
        <v>1.0454934258007684</v>
      </c>
      <c r="W166">
        <v>1.1313408810415748</v>
      </c>
      <c r="X166">
        <v>0.76270589320523596</v>
      </c>
      <c r="Y166">
        <v>0.8173918829061454</v>
      </c>
      <c r="Z166">
        <v>0.88234369634513254</v>
      </c>
      <c r="AA166">
        <v>0.75631327706047335</v>
      </c>
      <c r="AB166">
        <v>0.97755898108197359</v>
      </c>
      <c r="AC166">
        <v>0.6377698859240003</v>
      </c>
      <c r="AD166">
        <v>0.61527066940506447</v>
      </c>
      <c r="AE166" s="4">
        <v>0.82173720641889691</v>
      </c>
      <c r="AF166" s="15">
        <v>0.34180809452206562</v>
      </c>
      <c r="AG166">
        <v>0.40417794595283479</v>
      </c>
      <c r="AH166">
        <v>0.48013954841748802</v>
      </c>
      <c r="AI166">
        <v>0.48028591011622634</v>
      </c>
      <c r="AJ166">
        <v>0.58471368779545885</v>
      </c>
      <c r="AK166">
        <v>0.35417001143934196</v>
      </c>
      <c r="AL166">
        <v>0.57197085429870553</v>
      </c>
      <c r="AM166">
        <v>0.58197326958878337</v>
      </c>
      <c r="AN166">
        <v>0.9367929776944196</v>
      </c>
      <c r="AO166" s="24">
        <v>0.52045243757591786</v>
      </c>
      <c r="AP166" s="7">
        <v>0.38008173755423386</v>
      </c>
      <c r="AQ166">
        <v>0.20016444196040811</v>
      </c>
      <c r="AR166">
        <v>0.45320026265241264</v>
      </c>
      <c r="AS166">
        <v>0.27103502444803612</v>
      </c>
      <c r="AT166">
        <v>0.13730016978490969</v>
      </c>
      <c r="AU166">
        <v>0.41965145661385034</v>
      </c>
      <c r="AV166">
        <v>0.35063057344892057</v>
      </c>
      <c r="AW166">
        <v>0.42756138851701869</v>
      </c>
      <c r="AX166">
        <v>0.45815843500618542</v>
      </c>
      <c r="AY166" s="5">
        <v>0.29815135786471403</v>
      </c>
    </row>
    <row r="167" spans="1:51" ht="15.75" thickBot="1" x14ac:dyDescent="0.3">
      <c r="A167">
        <v>195</v>
      </c>
      <c r="B167" s="6">
        <v>4.4912523816039176</v>
      </c>
      <c r="C167">
        <v>5.1222202705613125</v>
      </c>
      <c r="D167">
        <v>3.9118529924558971</v>
      </c>
      <c r="E167">
        <v>3.0773079257632427</v>
      </c>
      <c r="F167">
        <v>3.3800589168885748</v>
      </c>
      <c r="G167">
        <v>2.779036482527165</v>
      </c>
      <c r="H167">
        <v>2.7939835982853576</v>
      </c>
      <c r="I167">
        <v>2.8474004074686206</v>
      </c>
      <c r="J167">
        <v>3.3704342434864882</v>
      </c>
      <c r="K167" s="4">
        <v>2.8014128220715038</v>
      </c>
      <c r="L167" s="15">
        <v>5.0962267444957217</v>
      </c>
      <c r="M167">
        <v>4.0829569049504491</v>
      </c>
      <c r="N167">
        <v>4.2255527997105702</v>
      </c>
      <c r="O167">
        <v>4.8133686161324771</v>
      </c>
      <c r="P167">
        <v>4.0305204238557844</v>
      </c>
      <c r="Q167">
        <v>2.4524019636110603</v>
      </c>
      <c r="R167">
        <v>2.5132263013055081</v>
      </c>
      <c r="S167">
        <v>3.7239967286222244</v>
      </c>
      <c r="T167">
        <v>8.3815660155925258</v>
      </c>
      <c r="U167" s="24">
        <v>2.804133987727023</v>
      </c>
      <c r="V167" s="7">
        <v>4.5121926810188029</v>
      </c>
      <c r="W167">
        <v>4.7687102451652263</v>
      </c>
      <c r="X167">
        <v>3.6994927056228026</v>
      </c>
      <c r="Y167">
        <v>3.7944139488478963</v>
      </c>
      <c r="Z167">
        <v>4.1218656945595242</v>
      </c>
      <c r="AA167">
        <v>4.3574442828147193</v>
      </c>
      <c r="AB167">
        <v>5.1625845354725186</v>
      </c>
      <c r="AC167">
        <v>2.9450899572478169</v>
      </c>
      <c r="AD167">
        <v>3.3168529139909633</v>
      </c>
      <c r="AE167" s="4">
        <v>3.7044563634806988</v>
      </c>
      <c r="AF167" s="15">
        <v>0.74667397904837407</v>
      </c>
      <c r="AG167">
        <v>0.8552636160263215</v>
      </c>
      <c r="AH167">
        <v>1.0018734711920694</v>
      </c>
      <c r="AI167">
        <v>1.0058992745629407</v>
      </c>
      <c r="AJ167">
        <v>1.1336604231769598</v>
      </c>
      <c r="AK167">
        <v>0.80328012222193756</v>
      </c>
      <c r="AL167">
        <v>1.2788506213929678</v>
      </c>
      <c r="AM167">
        <v>1.2376201944409595</v>
      </c>
      <c r="AN167">
        <v>2.0375208264176967</v>
      </c>
      <c r="AO167" s="24">
        <v>1.0069738441400737</v>
      </c>
      <c r="AP167" s="7">
        <v>0.81814419424435969</v>
      </c>
      <c r="AQ167">
        <v>0.46012215038548732</v>
      </c>
      <c r="AR167">
        <v>1.0216907949422629</v>
      </c>
      <c r="AS167">
        <v>0.5383741004598952</v>
      </c>
      <c r="AT167">
        <v>0.29970043829803172</v>
      </c>
      <c r="AU167">
        <v>0.81455471172106086</v>
      </c>
      <c r="AV167">
        <v>0.69292460820722523</v>
      </c>
      <c r="AW167">
        <v>0.85355278582541672</v>
      </c>
      <c r="AX167">
        <v>0.91119860310354373</v>
      </c>
      <c r="AY167" s="5">
        <v>0.64679321637624887</v>
      </c>
    </row>
    <row r="168" spans="1:51" ht="15.75" thickBot="1" x14ac:dyDescent="0.3">
      <c r="A168">
        <v>196</v>
      </c>
      <c r="B168" s="6">
        <v>0.73437427991467241</v>
      </c>
      <c r="C168">
        <v>0.76147839423364683</v>
      </c>
      <c r="D168">
        <v>0.62896804686838059</v>
      </c>
      <c r="E168">
        <v>0.50622588566927007</v>
      </c>
      <c r="F168">
        <v>0.51279087778854771</v>
      </c>
      <c r="G168">
        <v>0.43527321516422607</v>
      </c>
      <c r="H168">
        <v>0.44510839960598747</v>
      </c>
      <c r="I168">
        <v>0.44861261308262296</v>
      </c>
      <c r="J168">
        <v>0.50827344415841236</v>
      </c>
      <c r="K168" s="4">
        <v>0.39171182101561952</v>
      </c>
      <c r="L168" s="15">
        <v>0.91896267003845655</v>
      </c>
      <c r="M168">
        <v>0.73940724764478272</v>
      </c>
      <c r="N168">
        <v>0.77487153141486376</v>
      </c>
      <c r="O168">
        <v>0.99550420147260854</v>
      </c>
      <c r="P168">
        <v>0.7808892899097829</v>
      </c>
      <c r="Q168">
        <v>0.5179537579140131</v>
      </c>
      <c r="R168">
        <v>0.48020380630705506</v>
      </c>
      <c r="S168">
        <v>0.62089064094022439</v>
      </c>
      <c r="T168">
        <v>1.6690413385145846</v>
      </c>
      <c r="U168" s="24">
        <v>0.51087263435989172</v>
      </c>
      <c r="V168" s="7">
        <v>0.68989182262838833</v>
      </c>
      <c r="W168">
        <v>0.80261807974951915</v>
      </c>
      <c r="X168">
        <v>0.63288671680002717</v>
      </c>
      <c r="Y168">
        <v>0.65903493837856286</v>
      </c>
      <c r="Z168">
        <v>0.74261097770053075</v>
      </c>
      <c r="AA168">
        <v>0.70756030046369423</v>
      </c>
      <c r="AB168">
        <v>0.77334144390907367</v>
      </c>
      <c r="AC168">
        <v>0.46436105374396963</v>
      </c>
      <c r="AD168">
        <v>0.63147201632913719</v>
      </c>
      <c r="AE168" s="4">
        <v>0.64573093086614819</v>
      </c>
      <c r="AF168" s="15">
        <v>0.1295981932207374</v>
      </c>
      <c r="AG168">
        <v>0.12961114960953382</v>
      </c>
      <c r="AH168">
        <v>0.15020773300954959</v>
      </c>
      <c r="AI168">
        <v>0.15146895068053354</v>
      </c>
      <c r="AJ168">
        <v>0.23978032540819449</v>
      </c>
      <c r="AK168">
        <v>0.16025131113700139</v>
      </c>
      <c r="AL168">
        <v>0.29552111290787508</v>
      </c>
      <c r="AM168">
        <v>0.27741359242897312</v>
      </c>
      <c r="AN168">
        <v>0.44137278141489883</v>
      </c>
      <c r="AO168" s="24">
        <v>0.21724734421062311</v>
      </c>
      <c r="AP168" s="7">
        <v>0.1665851959634693</v>
      </c>
      <c r="AQ168">
        <v>0.10368676038787034</v>
      </c>
      <c r="AR168">
        <v>0.21977427552501294</v>
      </c>
      <c r="AS168">
        <v>0.11166216275282351</v>
      </c>
      <c r="AT168">
        <v>5.4123946407073284E-2</v>
      </c>
      <c r="AU168">
        <v>0.17109063929795193</v>
      </c>
      <c r="AV168">
        <v>0.12867071610991074</v>
      </c>
      <c r="AW168">
        <v>0.15984961863251917</v>
      </c>
      <c r="AX168">
        <v>0.193520388897821</v>
      </c>
      <c r="AY168" s="5">
        <v>0.15349941410408086</v>
      </c>
    </row>
    <row r="169" spans="1:51" ht="15.75" thickBot="1" x14ac:dyDescent="0.3">
      <c r="A169">
        <v>197</v>
      </c>
      <c r="B169" s="6">
        <v>0.25632081079360597</v>
      </c>
      <c r="C169">
        <v>0.24423287915939895</v>
      </c>
      <c r="D169">
        <v>0.19623031932846577</v>
      </c>
      <c r="E169">
        <v>0.17272733198334694</v>
      </c>
      <c r="F169">
        <v>0.1964628641155288</v>
      </c>
      <c r="G169">
        <v>0.15100204098220041</v>
      </c>
      <c r="H169">
        <v>0.1599848190402651</v>
      </c>
      <c r="I169">
        <v>0.19407121337323455</v>
      </c>
      <c r="J169">
        <v>0.17507537456814384</v>
      </c>
      <c r="K169" s="4">
        <v>0.14287881269530614</v>
      </c>
      <c r="L169" s="15">
        <v>0.30675334524874781</v>
      </c>
      <c r="M169">
        <v>0.29379784142345433</v>
      </c>
      <c r="N169">
        <v>0.26956208872743909</v>
      </c>
      <c r="O169">
        <v>0.36688043364738876</v>
      </c>
      <c r="P169">
        <v>0.26800477809914014</v>
      </c>
      <c r="Q169">
        <v>0.19508451744318059</v>
      </c>
      <c r="R169">
        <v>0.18638376511188345</v>
      </c>
      <c r="S169">
        <v>0.2076153145124276</v>
      </c>
      <c r="T169">
        <v>0.57424223826745435</v>
      </c>
      <c r="U169" s="24">
        <v>0.17326306273910316</v>
      </c>
      <c r="V169" s="7">
        <v>0.22501454602875076</v>
      </c>
      <c r="W169">
        <v>0.29584932299850275</v>
      </c>
      <c r="X169">
        <v>0.22797168768090936</v>
      </c>
      <c r="Y169">
        <v>0.24704491178781204</v>
      </c>
      <c r="Z169">
        <v>0.2579840076789604</v>
      </c>
      <c r="AA169">
        <v>0.21730566459117881</v>
      </c>
      <c r="AB169">
        <v>0.24250645822753614</v>
      </c>
      <c r="AC169">
        <v>0.1419242912520399</v>
      </c>
      <c r="AD169">
        <v>0.26382053674893541</v>
      </c>
      <c r="AE169" s="4">
        <v>0.20727652390446527</v>
      </c>
      <c r="AF169" s="15">
        <v>5.3035660833499997E-2</v>
      </c>
      <c r="AG169">
        <v>4.0865843829258001E-2</v>
      </c>
      <c r="AH169">
        <v>4.971070208646812E-2</v>
      </c>
      <c r="AI169">
        <v>7.2692598442397477E-2</v>
      </c>
      <c r="AJ169">
        <v>0.13722998630031344</v>
      </c>
      <c r="AK169">
        <v>9.8920062535951786E-2</v>
      </c>
      <c r="AL169">
        <v>0.16759386509825086</v>
      </c>
      <c r="AM169">
        <v>0.14126561930599604</v>
      </c>
      <c r="AN169">
        <v>0.24227706995243478</v>
      </c>
      <c r="AO169" s="24">
        <v>0.11966234743749582</v>
      </c>
      <c r="AP169" s="7">
        <v>6.6493659067484806E-2</v>
      </c>
      <c r="AQ169">
        <v>4.2863083863605211E-2</v>
      </c>
      <c r="AR169">
        <v>0.11020865924137348</v>
      </c>
      <c r="AS169">
        <v>5.7001368489553624E-2</v>
      </c>
      <c r="AT169">
        <v>2.2002847344832991E-2</v>
      </c>
      <c r="AU169">
        <v>6.7178737263584601E-2</v>
      </c>
      <c r="AV169">
        <v>5.1684482120928764E-2</v>
      </c>
      <c r="AW169">
        <v>8.0586205184504822E-2</v>
      </c>
      <c r="AX169">
        <v>9.4098654692101769E-2</v>
      </c>
      <c r="AY169" s="5">
        <v>6.5773657975172678E-2</v>
      </c>
    </row>
    <row r="170" spans="1:51" ht="15.75" thickBot="1" x14ac:dyDescent="0.3">
      <c r="A170">
        <v>198</v>
      </c>
      <c r="B170" s="6">
        <v>0.2588885188329258</v>
      </c>
      <c r="C170">
        <v>0.33340171495585019</v>
      </c>
      <c r="D170">
        <v>0.26189616068711896</v>
      </c>
      <c r="E170">
        <v>0.21165664106625678</v>
      </c>
      <c r="F170">
        <v>0.2063452210265464</v>
      </c>
      <c r="G170">
        <v>0.14324632157650455</v>
      </c>
      <c r="H170">
        <v>0.17776640999775831</v>
      </c>
      <c r="I170">
        <v>0.16156273677568242</v>
      </c>
      <c r="J170">
        <v>0.24092835149909073</v>
      </c>
      <c r="K170" s="4">
        <v>0.14987018588163128</v>
      </c>
      <c r="L170" s="15">
        <v>0.61583804501148653</v>
      </c>
      <c r="M170">
        <v>0.54808419109971263</v>
      </c>
      <c r="N170">
        <v>0.49811156615343194</v>
      </c>
      <c r="O170">
        <v>0.63511446362176927</v>
      </c>
      <c r="P170">
        <v>0.46056179188599755</v>
      </c>
      <c r="Q170">
        <v>0.34821857516532623</v>
      </c>
      <c r="R170">
        <v>0.30853596772563918</v>
      </c>
      <c r="S170">
        <v>0.36405687646147489</v>
      </c>
      <c r="T170">
        <v>1.051277186985198</v>
      </c>
      <c r="U170" s="24">
        <v>0.27135470465620437</v>
      </c>
      <c r="V170" s="7">
        <v>0.28403282844254668</v>
      </c>
      <c r="W170">
        <v>0.35587962872144746</v>
      </c>
      <c r="X170">
        <v>0.30612718433496411</v>
      </c>
      <c r="Y170">
        <v>0.34621315390592666</v>
      </c>
      <c r="Z170">
        <v>0.31578906287912134</v>
      </c>
      <c r="AA170">
        <v>0.24952340272184517</v>
      </c>
      <c r="AB170">
        <v>0.33232566540631936</v>
      </c>
      <c r="AC170">
        <v>0.17817568147680865</v>
      </c>
      <c r="AD170">
        <v>0.4245382574749329</v>
      </c>
      <c r="AE170" s="4">
        <v>0.27347167519892007</v>
      </c>
      <c r="AF170" s="15">
        <v>6.7036722819138833E-2</v>
      </c>
      <c r="AG170">
        <v>3.887495937890257E-2</v>
      </c>
      <c r="AH170">
        <v>3.8369834278713759E-2</v>
      </c>
      <c r="AI170">
        <v>6.1477169471437658E-2</v>
      </c>
      <c r="AJ170">
        <v>0.14962173066161655</v>
      </c>
      <c r="AK170">
        <v>8.67311048245267E-2</v>
      </c>
      <c r="AL170">
        <v>0.2440188992868598</v>
      </c>
      <c r="AM170">
        <v>0.26630531693965065</v>
      </c>
      <c r="AN170">
        <v>0.36758014104761522</v>
      </c>
      <c r="AO170" s="24">
        <v>0.16929149923774331</v>
      </c>
      <c r="AP170" s="7">
        <v>8.0998947588490008E-2</v>
      </c>
      <c r="AQ170">
        <v>4.3070383997769059E-2</v>
      </c>
      <c r="AR170">
        <v>4.7166299246394122E-2</v>
      </c>
      <c r="AS170">
        <v>6.0017940363066277E-2</v>
      </c>
      <c r="AT170">
        <v>5.8720412358284745E-3</v>
      </c>
      <c r="AU170">
        <v>5.3673932500500426E-2</v>
      </c>
      <c r="AV170">
        <v>6.5689093620417333E-2</v>
      </c>
      <c r="AW170">
        <v>8.8232648186465062E-2</v>
      </c>
      <c r="AX170">
        <v>0.13395781050698746</v>
      </c>
      <c r="AY170" s="5">
        <v>0.11951721897702672</v>
      </c>
    </row>
    <row r="171" spans="1:51" ht="15.75" thickBot="1" x14ac:dyDescent="0.3">
      <c r="A171">
        <v>199</v>
      </c>
      <c r="B171" s="6">
        <v>6.6931358534474822E-2</v>
      </c>
      <c r="C171">
        <v>6.756340683555169E-2</v>
      </c>
      <c r="D171">
        <v>3.7940549301094792E-2</v>
      </c>
      <c r="E171">
        <v>4.3504278185261973E-2</v>
      </c>
      <c r="F171">
        <v>5.9054280902355087E-2</v>
      </c>
      <c r="G171">
        <v>3.3736016952585685E-2</v>
      </c>
      <c r="H171">
        <v>3.9501156856978172E-2</v>
      </c>
      <c r="I171">
        <v>4.4163070438651655E-2</v>
      </c>
      <c r="J171">
        <v>5.0183814175561572E-2</v>
      </c>
      <c r="K171" s="4">
        <v>2.4318186061929901E-2</v>
      </c>
      <c r="L171" s="15">
        <v>0.12390984612900287</v>
      </c>
      <c r="M171">
        <v>0.1076332695181572</v>
      </c>
      <c r="N171">
        <v>9.3267936752226596E-2</v>
      </c>
      <c r="O171">
        <v>0.17502476285721394</v>
      </c>
      <c r="P171">
        <v>9.9378980076338885E-2</v>
      </c>
      <c r="Q171">
        <v>8.3298062791864524E-2</v>
      </c>
      <c r="R171">
        <v>6.7865627788256125E-2</v>
      </c>
      <c r="S171">
        <v>7.3572611494932799E-2</v>
      </c>
      <c r="T171">
        <v>0.1850907247312073</v>
      </c>
      <c r="U171" s="24">
        <v>5.2115129356238167E-2</v>
      </c>
      <c r="V171" s="7">
        <v>5.0338003282272357E-2</v>
      </c>
      <c r="W171">
        <v>7.8364815352992626E-2</v>
      </c>
      <c r="X171">
        <v>5.6507635618824915E-2</v>
      </c>
      <c r="Y171">
        <v>6.6509582466346223E-2</v>
      </c>
      <c r="Z171">
        <v>7.7914829878228925E-2</v>
      </c>
      <c r="AA171">
        <v>5.0284288336368131E-2</v>
      </c>
      <c r="AB171">
        <v>6.3569038003378917E-2</v>
      </c>
      <c r="AC171">
        <v>1.8289552292697096E-2</v>
      </c>
      <c r="AD171">
        <v>0.10176226734341963</v>
      </c>
      <c r="AE171" s="4">
        <v>6.722817915046142E-2</v>
      </c>
      <c r="AF171" s="15">
        <v>1.2171246364440533E-2</v>
      </c>
      <c r="AG171">
        <v>1.6690705718211647E-2</v>
      </c>
      <c r="AH171">
        <v>1.8235746964388864E-2</v>
      </c>
      <c r="AI171">
        <v>2.976162088973253E-2</v>
      </c>
      <c r="AJ171">
        <v>3.8176134927176593E-2</v>
      </c>
      <c r="AK171">
        <v>4.5338209150789337E-2</v>
      </c>
      <c r="AL171">
        <v>6.0353929610020986E-2</v>
      </c>
      <c r="AM171">
        <v>6.7344212778265508E-2</v>
      </c>
      <c r="AN171">
        <v>8.4872761883369924E-2</v>
      </c>
      <c r="AO171" s="24">
        <v>3.7199896663540906E-2</v>
      </c>
      <c r="AP171" s="7">
        <v>2.1443058168340409E-2</v>
      </c>
      <c r="AQ171">
        <v>1.9587019061078757E-2</v>
      </c>
      <c r="AR171">
        <v>1.7908112835835287E-2</v>
      </c>
      <c r="AS171">
        <v>8.3499032923103674E-3</v>
      </c>
      <c r="AT171">
        <v>4.6812739373040986E-3</v>
      </c>
      <c r="AU171">
        <v>2.4732742202434425E-2</v>
      </c>
      <c r="AV171">
        <v>1.576138985164615E-2</v>
      </c>
      <c r="AW171">
        <v>3.0507935481012639E-2</v>
      </c>
      <c r="AX171">
        <v>3.8126650944323895E-2</v>
      </c>
      <c r="AY171" s="5">
        <v>2.9714154246141392E-2</v>
      </c>
    </row>
    <row r="172" spans="1:51" ht="15.75" thickBot="1" x14ac:dyDescent="0.3">
      <c r="A172">
        <v>200</v>
      </c>
      <c r="B172" s="6">
        <v>2.8790586448292142E-3</v>
      </c>
      <c r="C172">
        <v>1.4080127774000289E-2</v>
      </c>
      <c r="D172">
        <v>0</v>
      </c>
      <c r="E172">
        <v>1.000582455882495E-2</v>
      </c>
      <c r="F172">
        <v>4.3518153524668389E-3</v>
      </c>
      <c r="G172">
        <v>0</v>
      </c>
      <c r="H172">
        <v>8.5655755234756367E-3</v>
      </c>
      <c r="I172">
        <v>1.0058704117721362E-3</v>
      </c>
      <c r="J172">
        <v>5.564715425013511E-3</v>
      </c>
      <c r="K172" s="4">
        <v>0</v>
      </c>
      <c r="L172" s="15">
        <v>2.8208483492190083E-2</v>
      </c>
      <c r="M172">
        <v>2.017366131289957E-2</v>
      </c>
      <c r="N172">
        <v>1.9391686638453611E-2</v>
      </c>
      <c r="O172">
        <v>3.7842133644801462E-2</v>
      </c>
      <c r="P172">
        <v>2.7223675510062242E-2</v>
      </c>
      <c r="Q172">
        <v>1.0470041751626129E-2</v>
      </c>
      <c r="R172">
        <v>1.7578495117701255E-2</v>
      </c>
      <c r="S172">
        <v>1.0802830090102371E-2</v>
      </c>
      <c r="T172">
        <v>5.7295869914421628E-2</v>
      </c>
      <c r="U172" s="24">
        <v>1.8785969444950153E-2</v>
      </c>
      <c r="V172" s="7">
        <v>0.20711286831502881</v>
      </c>
      <c r="W172">
        <v>0.16548933110043726</v>
      </c>
      <c r="X172">
        <v>0.1478216382223683</v>
      </c>
      <c r="Y172">
        <v>0.18244257106969325</v>
      </c>
      <c r="Z172">
        <v>0.15938004981689535</v>
      </c>
      <c r="AA172">
        <v>0.11829274955913308</v>
      </c>
      <c r="AB172">
        <v>0.15094522367484248</v>
      </c>
      <c r="AC172">
        <v>0.14741929539159015</v>
      </c>
      <c r="AD172">
        <v>0.19366750858867768</v>
      </c>
      <c r="AE172" s="4">
        <v>0.17377290718078101</v>
      </c>
      <c r="AF172" s="15">
        <v>0.54529954052093643</v>
      </c>
      <c r="AG172">
        <v>0.69619608179241677</v>
      </c>
      <c r="AH172">
        <v>0.79336615428228519</v>
      </c>
      <c r="AI172">
        <v>0.91464395621270789</v>
      </c>
      <c r="AJ172">
        <v>1.1379679002078822</v>
      </c>
      <c r="AK172">
        <v>0.66097122268872543</v>
      </c>
      <c r="AL172">
        <v>0.98512865115201864</v>
      </c>
      <c r="AM172">
        <v>1.0473188340778674</v>
      </c>
      <c r="AN172">
        <v>1.4971657498052728</v>
      </c>
      <c r="AO172" s="24">
        <v>0.86557071969029087</v>
      </c>
      <c r="AP172" s="7">
        <v>0.6004230753273464</v>
      </c>
      <c r="AQ172">
        <v>0.43074819793463093</v>
      </c>
      <c r="AR172">
        <v>0.67629556140216962</v>
      </c>
      <c r="AS172">
        <v>0.38710196583452422</v>
      </c>
      <c r="AT172">
        <v>0.32677077997688248</v>
      </c>
      <c r="AU172">
        <v>0.54313395300312206</v>
      </c>
      <c r="AV172">
        <v>0.71264568832196251</v>
      </c>
      <c r="AW172">
        <v>0.61717765051419049</v>
      </c>
      <c r="AX172">
        <v>0.82090782286288333</v>
      </c>
      <c r="AY172" s="5">
        <v>0.61916630620291424</v>
      </c>
    </row>
    <row r="173" spans="1:51" ht="15.75" thickBot="1" x14ac:dyDescent="0.3">
      <c r="A173">
        <v>201</v>
      </c>
      <c r="B173" s="6">
        <v>2.3395529224234435E-2</v>
      </c>
      <c r="C173">
        <v>5.8985575542137035E-2</v>
      </c>
      <c r="D173">
        <v>2.0329299696701334E-2</v>
      </c>
      <c r="E173">
        <v>3.4065240390402936E-2</v>
      </c>
      <c r="F173">
        <v>4.0574040207165776E-2</v>
      </c>
      <c r="G173">
        <v>4.5139364193897809E-2</v>
      </c>
      <c r="H173">
        <v>3.3982585421696035E-2</v>
      </c>
      <c r="I173">
        <v>7.1565063746332563E-2</v>
      </c>
      <c r="J173">
        <v>5.676983326729676E-2</v>
      </c>
      <c r="K173" s="4">
        <v>4.3052110045293246E-2</v>
      </c>
      <c r="L173" s="15">
        <v>0.10358084014075905</v>
      </c>
      <c r="M173">
        <v>8.9321298391505377E-2</v>
      </c>
      <c r="N173">
        <v>8.1123886547802643E-2</v>
      </c>
      <c r="O173">
        <v>0.1520574567662023</v>
      </c>
      <c r="P173">
        <v>0.13721826059074613</v>
      </c>
      <c r="Q173">
        <v>9.3849031990718035E-2</v>
      </c>
      <c r="R173">
        <v>7.8470124700097177E-2</v>
      </c>
      <c r="S173">
        <v>9.4536772760645829E-2</v>
      </c>
      <c r="T173">
        <v>0.24973783855495965</v>
      </c>
      <c r="U173" s="24">
        <v>8.3256941748673027E-2</v>
      </c>
      <c r="V173" s="7">
        <v>2.187688973441722</v>
      </c>
      <c r="W173">
        <v>1.7193451632084098</v>
      </c>
      <c r="X173">
        <v>2.0609216066625469</v>
      </c>
      <c r="Y173">
        <v>2.2408903232052908</v>
      </c>
      <c r="Z173">
        <v>2.0750168101264452</v>
      </c>
      <c r="AA173">
        <v>2.1987137319770187</v>
      </c>
      <c r="AB173">
        <v>2.2407769436292364</v>
      </c>
      <c r="AC173">
        <v>1.7445289461833466</v>
      </c>
      <c r="AD173">
        <v>3.3838029757734893</v>
      </c>
      <c r="AE173" s="4">
        <v>2.154849100365094</v>
      </c>
      <c r="AF173" s="15">
        <v>2.1635676687525889</v>
      </c>
      <c r="AG173">
        <v>2.5329049552472367</v>
      </c>
      <c r="AH173">
        <v>2.75358095673749</v>
      </c>
      <c r="AI173">
        <v>2.9409036755184914</v>
      </c>
      <c r="AJ173">
        <v>3.4471385189245698</v>
      </c>
      <c r="AK173">
        <v>2.5215381155713716</v>
      </c>
      <c r="AL173">
        <v>3.1644712325095603</v>
      </c>
      <c r="AM173">
        <v>3.7345436902705957</v>
      </c>
      <c r="AN173">
        <v>5.2773477381482063</v>
      </c>
      <c r="AO173" s="24">
        <v>2.9134001782800212</v>
      </c>
      <c r="AP173" s="7">
        <v>2.0842706104115809</v>
      </c>
      <c r="AQ173">
        <v>1.7460339876335964</v>
      </c>
      <c r="AR173">
        <v>2.4163601395820598</v>
      </c>
      <c r="AS173">
        <v>1.2475662636692797</v>
      </c>
      <c r="AT173">
        <v>1.2657407100349378</v>
      </c>
      <c r="AU173">
        <v>1.9516111908722427</v>
      </c>
      <c r="AV173">
        <v>2.2671961794178785</v>
      </c>
      <c r="AW173">
        <v>2.0110940162477671</v>
      </c>
      <c r="AX173">
        <v>2.5825818567927903</v>
      </c>
      <c r="AY173" s="5">
        <v>1.9170916325373837</v>
      </c>
    </row>
    <row r="174" spans="1:51" ht="15.75" thickBot="1" x14ac:dyDescent="0.3">
      <c r="A174">
        <v>202</v>
      </c>
      <c r="B174" s="6">
        <v>0</v>
      </c>
      <c r="C174">
        <v>0</v>
      </c>
      <c r="D174">
        <v>0</v>
      </c>
      <c r="E174">
        <v>0</v>
      </c>
      <c r="F174">
        <v>3.3356143837712455E-3</v>
      </c>
      <c r="G174">
        <v>1.4209344258536494E-3</v>
      </c>
      <c r="H174">
        <v>0</v>
      </c>
      <c r="I174">
        <v>5.001612295174789E-3</v>
      </c>
      <c r="J174">
        <v>0</v>
      </c>
      <c r="K174" s="4">
        <v>0</v>
      </c>
      <c r="L174" s="15">
        <v>9.8944593843380294E-2</v>
      </c>
      <c r="M174">
        <v>6.4455907932343556E-2</v>
      </c>
      <c r="N174">
        <v>3.3388035551623486E-2</v>
      </c>
      <c r="O174">
        <v>5.072060368637428E-2</v>
      </c>
      <c r="P174">
        <v>4.4719544110594922E-2</v>
      </c>
      <c r="Q174">
        <v>3.4604544477363906E-2</v>
      </c>
      <c r="R174">
        <v>1.5234168506024028E-2</v>
      </c>
      <c r="S174">
        <v>2.1110056256721462E-2</v>
      </c>
      <c r="T174">
        <v>7.214925069986966E-2</v>
      </c>
      <c r="U174" s="24">
        <v>1.8404542560711164E-2</v>
      </c>
      <c r="V174" s="7">
        <v>0.31509487198386193</v>
      </c>
      <c r="W174">
        <v>0.24162730181567948</v>
      </c>
      <c r="X174">
        <v>0.29096321711399764</v>
      </c>
      <c r="Y174">
        <v>0.32130865087258503</v>
      </c>
      <c r="Z174">
        <v>0.30460865999136943</v>
      </c>
      <c r="AA174">
        <v>0.32034067718741238</v>
      </c>
      <c r="AB174">
        <v>0.3188911117401631</v>
      </c>
      <c r="AC174">
        <v>0.24564312601110769</v>
      </c>
      <c r="AD174">
        <v>0.49028689272890141</v>
      </c>
      <c r="AE174" s="4">
        <v>0.33043500450608965</v>
      </c>
      <c r="AF174" s="15">
        <v>0.29644840040397824</v>
      </c>
      <c r="AG174">
        <v>0.3474387755156535</v>
      </c>
      <c r="AH174">
        <v>0.35495070943938117</v>
      </c>
      <c r="AI174">
        <v>0.3826397426028505</v>
      </c>
      <c r="AJ174">
        <v>0.47318987813131147</v>
      </c>
      <c r="AK174">
        <v>0.34987794091687929</v>
      </c>
      <c r="AL174">
        <v>0.44586596860794475</v>
      </c>
      <c r="AM174">
        <v>0.53612763749861025</v>
      </c>
      <c r="AN174">
        <v>0.72930306602229678</v>
      </c>
      <c r="AO174" s="24">
        <v>0.40373053375286927</v>
      </c>
      <c r="AP174" s="7">
        <v>0.3018770162297662</v>
      </c>
      <c r="AQ174">
        <v>0.24994393518217209</v>
      </c>
      <c r="AR174">
        <v>0.36810949200421755</v>
      </c>
      <c r="AS174">
        <v>0.1688526244974117</v>
      </c>
      <c r="AT174">
        <v>0.16765738454464812</v>
      </c>
      <c r="AU174">
        <v>0.28009926566923277</v>
      </c>
      <c r="AV174">
        <v>0.3103976536945931</v>
      </c>
      <c r="AW174">
        <v>0.28710277483779839</v>
      </c>
      <c r="AX174">
        <v>0.34761397792411564</v>
      </c>
      <c r="AY174" s="5">
        <v>0.26871950373516607</v>
      </c>
    </row>
    <row r="175" spans="1:51" ht="15.75" thickBot="1" x14ac:dyDescent="0.3">
      <c r="A175">
        <v>203</v>
      </c>
      <c r="B175" s="6">
        <v>0.13975219077117185</v>
      </c>
      <c r="C175">
        <v>0.28679092538024992</v>
      </c>
      <c r="D175">
        <v>0.18271563650544748</v>
      </c>
      <c r="E175">
        <v>0.19614467105842551</v>
      </c>
      <c r="F175">
        <v>0.20497714096115202</v>
      </c>
      <c r="G175">
        <v>0.20065669569019712</v>
      </c>
      <c r="H175">
        <v>0.19945952650168666</v>
      </c>
      <c r="I175">
        <v>0.2559080364394804</v>
      </c>
      <c r="J175">
        <v>0.22040696569871809</v>
      </c>
      <c r="K175" s="4">
        <v>0.20563938822781463</v>
      </c>
      <c r="L175" s="15">
        <v>0.93054167866129822</v>
      </c>
      <c r="M175">
        <v>0.77443244833673464</v>
      </c>
      <c r="N175">
        <v>0.66211420760880701</v>
      </c>
      <c r="O175">
        <v>0.81292407858585958</v>
      </c>
      <c r="P175">
        <v>0.65372717275514092</v>
      </c>
      <c r="Q175">
        <v>0.50419993183289891</v>
      </c>
      <c r="R175">
        <v>0.45909505048457161</v>
      </c>
      <c r="S175">
        <v>0.59680042590638271</v>
      </c>
      <c r="T175">
        <v>1.4885756546798516</v>
      </c>
      <c r="U175" s="24">
        <v>0.3881375891739981</v>
      </c>
      <c r="V175" s="7">
        <v>0.35482191804034252</v>
      </c>
      <c r="W175">
        <v>0.5446430125373477</v>
      </c>
      <c r="X175">
        <v>0.49442362012597779</v>
      </c>
      <c r="Y175">
        <v>0.5993285055100479</v>
      </c>
      <c r="Z175">
        <v>0.62731009487711409</v>
      </c>
      <c r="AA175">
        <v>0.58548779373387616</v>
      </c>
      <c r="AB175">
        <v>0.72972415136512525</v>
      </c>
      <c r="AC175">
        <v>0.52628090597483979</v>
      </c>
      <c r="AD175">
        <v>0.77244719492796199</v>
      </c>
      <c r="AE175" s="4">
        <v>0.72427160860663875</v>
      </c>
      <c r="AF175" s="15">
        <v>0.22798125009759621</v>
      </c>
      <c r="AG175">
        <v>0.36138146832102064</v>
      </c>
      <c r="AH175">
        <v>0.39618105729567399</v>
      </c>
      <c r="AI175">
        <v>0.46925798841723265</v>
      </c>
      <c r="AJ175">
        <v>0.66692709501146652</v>
      </c>
      <c r="AK175">
        <v>0.45503317954755174</v>
      </c>
      <c r="AL175">
        <v>0.79039685263488002</v>
      </c>
      <c r="AM175">
        <v>0.90707286572875334</v>
      </c>
      <c r="AN175">
        <v>1.2466481030842331</v>
      </c>
      <c r="AO175" s="24">
        <v>0.66098384389839593</v>
      </c>
      <c r="AP175" s="7">
        <v>0.38635345144301947</v>
      </c>
      <c r="AQ175">
        <v>0.37680439895839146</v>
      </c>
      <c r="AR175">
        <v>0.5818063542783678</v>
      </c>
      <c r="AS175">
        <v>0.43232117359584832</v>
      </c>
      <c r="AT175">
        <v>0.36711282343554846</v>
      </c>
      <c r="AU175">
        <v>0.57065645271314236</v>
      </c>
      <c r="AV175">
        <v>0.52644345926420666</v>
      </c>
      <c r="AW175">
        <v>0.57568187785657932</v>
      </c>
      <c r="AX175">
        <v>0.71192853025951763</v>
      </c>
      <c r="AY175" s="5">
        <v>0.68429126966958653</v>
      </c>
    </row>
    <row r="176" spans="1:51" ht="15.75" thickBot="1" x14ac:dyDescent="0.3">
      <c r="A176">
        <v>204</v>
      </c>
      <c r="B176" s="6">
        <v>1.224022057386053</v>
      </c>
      <c r="C176">
        <v>2.4187493647752087</v>
      </c>
      <c r="D176">
        <v>1.4274551812497724</v>
      </c>
      <c r="E176">
        <v>1.2981717162655571</v>
      </c>
      <c r="F176">
        <v>1.4426647167258537</v>
      </c>
      <c r="G176">
        <v>1.3082282819025524</v>
      </c>
      <c r="H176">
        <v>1.244834196010693</v>
      </c>
      <c r="I176">
        <v>1.5871601586639157</v>
      </c>
      <c r="J176">
        <v>1.4151999567759082</v>
      </c>
      <c r="K176" s="4">
        <v>1.5195085362415988</v>
      </c>
      <c r="L176" s="15">
        <v>2.7555388674361736</v>
      </c>
      <c r="M176">
        <v>2.8010781594945331</v>
      </c>
      <c r="N176">
        <v>2.7304192199612816</v>
      </c>
      <c r="O176">
        <v>3.2799507737054756</v>
      </c>
      <c r="P176">
        <v>2.9539449781858274</v>
      </c>
      <c r="Q176">
        <v>2.2260215985054717</v>
      </c>
      <c r="R176">
        <v>2.0465423675725787</v>
      </c>
      <c r="S176">
        <v>2.8289250164608744</v>
      </c>
      <c r="T176">
        <v>7.1039126251055462</v>
      </c>
      <c r="U176" s="24">
        <v>2.0868137493476779</v>
      </c>
      <c r="V176" s="7">
        <v>1.9139091737580041</v>
      </c>
      <c r="W176">
        <v>2.844978825417853</v>
      </c>
      <c r="X176">
        <v>2.6559335998467564</v>
      </c>
      <c r="Y176">
        <v>3.1133324052970623</v>
      </c>
      <c r="Z176">
        <v>3.3394311518536548</v>
      </c>
      <c r="AA176">
        <v>3.8120857984810042</v>
      </c>
      <c r="AB176">
        <v>4.54679215907362</v>
      </c>
      <c r="AC176">
        <v>3.0551201016206968</v>
      </c>
      <c r="AD176">
        <v>4.4679622654537532</v>
      </c>
      <c r="AE176" s="4">
        <v>4.0473878007273454</v>
      </c>
      <c r="AF176" s="15">
        <v>0.75554918141011473</v>
      </c>
      <c r="AG176">
        <v>1.0772454814399961</v>
      </c>
      <c r="AH176">
        <v>1.1732817209016257</v>
      </c>
      <c r="AI176">
        <v>1.2685835700966686</v>
      </c>
      <c r="AJ176">
        <v>1.2395381144756386</v>
      </c>
      <c r="AK176">
        <v>0.91090109131921637</v>
      </c>
      <c r="AL176">
        <v>1.6805881763098889</v>
      </c>
      <c r="AM176">
        <v>1.8228156858498057</v>
      </c>
      <c r="AN176">
        <v>2.5388370725836196</v>
      </c>
      <c r="AO176" s="24">
        <v>1.0897817845686986</v>
      </c>
      <c r="AP176" s="7">
        <v>0.9297363133836124</v>
      </c>
      <c r="AQ176">
        <v>0.69700082177097789</v>
      </c>
      <c r="AR176">
        <v>1.1723443837473777</v>
      </c>
      <c r="AS176">
        <v>0.68111766624229542</v>
      </c>
      <c r="AT176">
        <v>0.43791341555521401</v>
      </c>
      <c r="AU176">
        <v>1.3365069124415789</v>
      </c>
      <c r="AV176">
        <v>1.2065145509473136</v>
      </c>
      <c r="AW176">
        <v>1.3702789067388217</v>
      </c>
      <c r="AX176">
        <v>1.4784088662061257</v>
      </c>
      <c r="AY176" s="5">
        <v>1.3250324056313108</v>
      </c>
    </row>
    <row r="177" spans="1:51" ht="15.75" thickBot="1" x14ac:dyDescent="0.3">
      <c r="A177">
        <v>205</v>
      </c>
      <c r="B177" s="6">
        <v>1.5406429303797253</v>
      </c>
      <c r="C177">
        <v>2.8624438953266225</v>
      </c>
      <c r="D177">
        <v>1.5839798877469216</v>
      </c>
      <c r="E177">
        <v>1.4755664569474078</v>
      </c>
      <c r="F177">
        <v>1.5218201948750893</v>
      </c>
      <c r="G177">
        <v>1.4264110683437388</v>
      </c>
      <c r="H177">
        <v>1.3279142216286164</v>
      </c>
      <c r="I177">
        <v>1.7383057708196632</v>
      </c>
      <c r="J177">
        <v>1.5499386435027747</v>
      </c>
      <c r="K177" s="4">
        <v>1.7227688864455284</v>
      </c>
      <c r="L177" s="15">
        <v>2.6204323543856662</v>
      </c>
      <c r="M177">
        <v>2.673874836693185</v>
      </c>
      <c r="N177">
        <v>2.6244038067366895</v>
      </c>
      <c r="O177">
        <v>2.9367531271872611</v>
      </c>
      <c r="P177">
        <v>2.7770315831939074</v>
      </c>
      <c r="Q177">
        <v>1.9140517984176544</v>
      </c>
      <c r="R177">
        <v>1.7649923047665241</v>
      </c>
      <c r="S177">
        <v>2.821670161443341</v>
      </c>
      <c r="T177">
        <v>6.6206396409287001</v>
      </c>
      <c r="U177" s="24">
        <v>2.0607198305019203</v>
      </c>
      <c r="V177" s="7">
        <v>2.3141012345044132</v>
      </c>
      <c r="W177">
        <v>3.058449512145577</v>
      </c>
      <c r="X177">
        <v>2.8858586019684687</v>
      </c>
      <c r="Y177">
        <v>3.3188275799477056</v>
      </c>
      <c r="Z177">
        <v>3.6036878114273905</v>
      </c>
      <c r="AA177">
        <v>4.1376468608808494</v>
      </c>
      <c r="AB177">
        <v>4.9521786800586565</v>
      </c>
      <c r="AC177">
        <v>3.2746126809294549</v>
      </c>
      <c r="AD177">
        <v>4.1825165547697392</v>
      </c>
      <c r="AE177" s="4">
        <v>4.3162707596495942</v>
      </c>
      <c r="AF177" s="15">
        <v>0.71786674729360445</v>
      </c>
      <c r="AG177">
        <v>0.87969254740934333</v>
      </c>
      <c r="AH177">
        <v>1.0013515554059484</v>
      </c>
      <c r="AI177">
        <v>0.97127828973237162</v>
      </c>
      <c r="AJ177">
        <v>0.66656829604186252</v>
      </c>
      <c r="AK177">
        <v>0.49084424109173208</v>
      </c>
      <c r="AL177">
        <v>0.82389131753958411</v>
      </c>
      <c r="AM177">
        <v>0.88571997129300017</v>
      </c>
      <c r="AN177">
        <v>1.1470518401039247</v>
      </c>
      <c r="AO177" s="24">
        <v>0.31161697903199093</v>
      </c>
      <c r="AP177" s="7">
        <v>0.56429985977220964</v>
      </c>
      <c r="AQ177">
        <v>0.22500278566017867</v>
      </c>
      <c r="AR177">
        <v>0.34298076407180411</v>
      </c>
      <c r="AS177">
        <v>0.11761327848582671</v>
      </c>
      <c r="AT177">
        <v>0</v>
      </c>
      <c r="AU177">
        <v>0.63459942261280311</v>
      </c>
      <c r="AV177">
        <v>0.73643582789167061</v>
      </c>
      <c r="AW177">
        <v>0.83420361610760396</v>
      </c>
      <c r="AX177">
        <v>0.74112561454999459</v>
      </c>
      <c r="AY177" s="5">
        <v>0.57088614059215592</v>
      </c>
    </row>
    <row r="178" spans="1:51" ht="15.75" thickBot="1" x14ac:dyDescent="0.3">
      <c r="A178">
        <v>206</v>
      </c>
      <c r="B178" s="6">
        <v>0.21664241390285333</v>
      </c>
      <c r="C178">
        <v>0.4094615472469168</v>
      </c>
      <c r="D178">
        <v>0.22515994453752769</v>
      </c>
      <c r="E178">
        <v>0.21572126625190136</v>
      </c>
      <c r="F178">
        <v>0.2310789197029432</v>
      </c>
      <c r="G178">
        <v>0.20822707333206436</v>
      </c>
      <c r="H178">
        <v>0.19329749608920627</v>
      </c>
      <c r="I178">
        <v>0.25658796065326789</v>
      </c>
      <c r="J178">
        <v>0.21814290355846991</v>
      </c>
      <c r="K178" s="4">
        <v>0.23923903509553612</v>
      </c>
      <c r="L178" s="15">
        <v>0.39657874703173973</v>
      </c>
      <c r="M178">
        <v>0.44029058027685913</v>
      </c>
      <c r="N178">
        <v>0.39883024202238349</v>
      </c>
      <c r="O178">
        <v>0.50901909677749824</v>
      </c>
      <c r="P178">
        <v>0.44591470276051265</v>
      </c>
      <c r="Q178">
        <v>0.30450371460964165</v>
      </c>
      <c r="R178">
        <v>0.28403025370387963</v>
      </c>
      <c r="S178">
        <v>0.44414268762160924</v>
      </c>
      <c r="T178">
        <v>1.129362962368702</v>
      </c>
      <c r="U178" s="24">
        <v>0.31964499074572217</v>
      </c>
      <c r="V178" s="7">
        <v>0.3352157464412121</v>
      </c>
      <c r="W178">
        <v>0.48134977093018461</v>
      </c>
      <c r="X178">
        <v>0.43393240886157586</v>
      </c>
      <c r="Y178">
        <v>0.50956471157787386</v>
      </c>
      <c r="Z178">
        <v>0.57274636780469501</v>
      </c>
      <c r="AA178">
        <v>0.60697225242639097</v>
      </c>
      <c r="AB178">
        <v>0.72580403829333495</v>
      </c>
      <c r="AC178">
        <v>0.47180437425349647</v>
      </c>
      <c r="AD178">
        <v>0.67288147965989109</v>
      </c>
      <c r="AE178" s="4">
        <v>0.66548506586044309</v>
      </c>
      <c r="AF178" s="15">
        <v>0.11676116432597672</v>
      </c>
      <c r="AG178">
        <v>0.13570934894983669</v>
      </c>
      <c r="AH178">
        <v>0.15721190091215381</v>
      </c>
      <c r="AI178">
        <v>0.16763706689410013</v>
      </c>
      <c r="AJ178">
        <v>0.14846492346080545</v>
      </c>
      <c r="AK178">
        <v>0.11210400718305878</v>
      </c>
      <c r="AL178">
        <v>0.21315577208256389</v>
      </c>
      <c r="AM178">
        <v>0.17329327848781576</v>
      </c>
      <c r="AN178">
        <v>0.26649273734411888</v>
      </c>
      <c r="AO178" s="24">
        <v>9.5617125171708062E-2</v>
      </c>
      <c r="AP178" s="7">
        <v>0.10872710725320342</v>
      </c>
      <c r="AQ178">
        <v>7.7800323181938094E-2</v>
      </c>
      <c r="AR178">
        <v>8.6963090606310606E-2</v>
      </c>
      <c r="AS178">
        <v>5.7512711075287638E-2</v>
      </c>
      <c r="AT178">
        <v>1.025353104293669E-2</v>
      </c>
      <c r="AU178">
        <v>0.13502773152665318</v>
      </c>
      <c r="AV178">
        <v>0.13912675837064839</v>
      </c>
      <c r="AW178">
        <v>0.1577364067527669</v>
      </c>
      <c r="AX178">
        <v>0.15340203000273855</v>
      </c>
      <c r="AY178" s="5">
        <v>0.12066651721988557</v>
      </c>
    </row>
    <row r="179" spans="1:51" ht="15.75" thickBot="1" x14ac:dyDescent="0.3">
      <c r="A179">
        <v>207</v>
      </c>
      <c r="B179" s="6">
        <v>0.19014657789484954</v>
      </c>
      <c r="C179">
        <v>0.24816289742717387</v>
      </c>
      <c r="D179">
        <v>0.16503212912004234</v>
      </c>
      <c r="E179">
        <v>0.16753137547912025</v>
      </c>
      <c r="F179">
        <v>0.16058170161296784</v>
      </c>
      <c r="G179">
        <v>0.1607601664635622</v>
      </c>
      <c r="H179">
        <v>0.11983695997286557</v>
      </c>
      <c r="I179">
        <v>0.16966577032138269</v>
      </c>
      <c r="J179">
        <v>0.14527219114992732</v>
      </c>
      <c r="K179" s="4">
        <v>0.15121732605032009</v>
      </c>
      <c r="L179" s="15">
        <v>0.20573521782778609</v>
      </c>
      <c r="M179">
        <v>0.19822555641087194</v>
      </c>
      <c r="N179">
        <v>0.23245537941888525</v>
      </c>
      <c r="O179">
        <v>0.2814356190344835</v>
      </c>
      <c r="P179">
        <v>0.23475147326586024</v>
      </c>
      <c r="Q179">
        <v>0.18006267080457397</v>
      </c>
      <c r="R179">
        <v>0.15810001625330211</v>
      </c>
      <c r="S179">
        <v>0.23378827979839972</v>
      </c>
      <c r="T179">
        <v>0.56116947297603281</v>
      </c>
      <c r="U179" s="24">
        <v>0.17041124866210902</v>
      </c>
      <c r="V179" s="7">
        <v>0.1531785813913786</v>
      </c>
      <c r="W179">
        <v>0.2235073567271712</v>
      </c>
      <c r="X179">
        <v>0.20806786849655667</v>
      </c>
      <c r="Y179">
        <v>0.2343037361829193</v>
      </c>
      <c r="Z179">
        <v>0.28224550707207896</v>
      </c>
      <c r="AA179">
        <v>0.27551795124789719</v>
      </c>
      <c r="AB179">
        <v>0.30086019758619087</v>
      </c>
      <c r="AC179">
        <v>0.2105024789893519</v>
      </c>
      <c r="AD179">
        <v>0.29603437974022501</v>
      </c>
      <c r="AE179" s="4">
        <v>0.26986604526642943</v>
      </c>
      <c r="AF179" s="15">
        <v>3.436698486251271E-2</v>
      </c>
      <c r="AG179">
        <v>3.9314130535467277E-2</v>
      </c>
      <c r="AH179">
        <v>5.6001339696576738E-2</v>
      </c>
      <c r="AI179">
        <v>5.1637471845963769E-2</v>
      </c>
      <c r="AJ179">
        <v>6.2905619869327078E-2</v>
      </c>
      <c r="AK179">
        <v>5.6637445791567903E-2</v>
      </c>
      <c r="AL179">
        <v>8.953812143467145E-2</v>
      </c>
      <c r="AM179">
        <v>8.7932253278546244E-2</v>
      </c>
      <c r="AN179">
        <v>9.0806918315398472E-2</v>
      </c>
      <c r="AO179" s="24">
        <v>2.6541037384028E-2</v>
      </c>
      <c r="AP179" s="7">
        <v>5.5789818681656674E-2</v>
      </c>
      <c r="AQ179">
        <v>1.7390769607072309E-2</v>
      </c>
      <c r="AR179">
        <v>4.357564632366099E-2</v>
      </c>
      <c r="AS179">
        <v>2.1247128077227818E-2</v>
      </c>
      <c r="AT179">
        <v>0</v>
      </c>
      <c r="AU179">
        <v>5.9133187308620258E-2</v>
      </c>
      <c r="AV179">
        <v>4.6493283480692552E-2</v>
      </c>
      <c r="AW179">
        <v>5.7277520387810664E-2</v>
      </c>
      <c r="AX179">
        <v>5.7507541345170755E-2</v>
      </c>
      <c r="AY179" s="5">
        <v>4.3366721521059332E-2</v>
      </c>
    </row>
    <row r="180" spans="1:51" ht="15.75" thickBot="1" x14ac:dyDescent="0.3">
      <c r="A180">
        <v>208</v>
      </c>
      <c r="B180" s="6">
        <v>1.7903483738957528E-2</v>
      </c>
      <c r="C180">
        <v>7.982757921208937E-2</v>
      </c>
      <c r="D180">
        <v>2.0553402755009307E-2</v>
      </c>
      <c r="E180">
        <v>3.2852280029970544E-2</v>
      </c>
      <c r="F180">
        <v>5.6293538095645045E-2</v>
      </c>
      <c r="G180">
        <v>8.1248021938349999E-2</v>
      </c>
      <c r="H180">
        <v>6.6150375802920186E-2</v>
      </c>
      <c r="I180">
        <v>7.7750631820895214E-2</v>
      </c>
      <c r="J180">
        <v>0.10996685959499369</v>
      </c>
      <c r="K180" s="4">
        <v>3.7503945871259214E-2</v>
      </c>
      <c r="L180" s="15">
        <v>4.146444026076182E-2</v>
      </c>
      <c r="M180">
        <v>3.0558620602923834E-2</v>
      </c>
      <c r="N180">
        <v>3.6386906627843753E-2</v>
      </c>
      <c r="O180">
        <v>6.8703574500521739E-2</v>
      </c>
      <c r="P180">
        <v>3.5728317660378331E-2</v>
      </c>
      <c r="Q180">
        <v>1.9822961476265531E-2</v>
      </c>
      <c r="R180">
        <v>2.1599000967181259E-2</v>
      </c>
      <c r="S180">
        <v>3.6313772593705329E-2</v>
      </c>
      <c r="T180">
        <v>8.6774476340752582E-2</v>
      </c>
      <c r="U180" s="24">
        <v>1.7453965732652035E-2</v>
      </c>
      <c r="V180" s="7">
        <v>1.5894220889632708E-2</v>
      </c>
      <c r="W180">
        <v>4.4278897447112726E-2</v>
      </c>
      <c r="X180">
        <v>3.8527242736770363E-2</v>
      </c>
      <c r="Y180">
        <v>4.3466933740992142E-2</v>
      </c>
      <c r="Z180">
        <v>3.7767826385041052E-2</v>
      </c>
      <c r="AA180">
        <v>4.4065961710202793E-2</v>
      </c>
      <c r="AB180">
        <v>2.6846834526243573E-2</v>
      </c>
      <c r="AC180">
        <v>1.6609681140304592E-2</v>
      </c>
      <c r="AD180">
        <v>4.1725056658465993E-2</v>
      </c>
      <c r="AE180" s="4">
        <v>4.6994847824728674E-2</v>
      </c>
      <c r="AF180" s="15">
        <v>2.3288326619072184E-2</v>
      </c>
      <c r="AG180">
        <v>4.4980266511204285E-2</v>
      </c>
      <c r="AH180">
        <v>7.0235793190228504E-2</v>
      </c>
      <c r="AI180">
        <v>9.444357747544728E-2</v>
      </c>
      <c r="AJ180">
        <v>0.14627630688085916</v>
      </c>
      <c r="AK180">
        <v>9.4136493589401779E-2</v>
      </c>
      <c r="AL180">
        <v>0.15877198599561659</v>
      </c>
      <c r="AM180">
        <v>0.14132044704279023</v>
      </c>
      <c r="AN180">
        <v>0.16653921194156926</v>
      </c>
      <c r="AO180" s="24">
        <v>0.10896560612664775</v>
      </c>
      <c r="AP180" s="7">
        <v>7.5603892985878163E-2</v>
      </c>
      <c r="AQ180">
        <v>5.8550040886901349E-2</v>
      </c>
      <c r="AR180">
        <v>0.11079942195525803</v>
      </c>
      <c r="AS180">
        <v>9.6715908378354518E-2</v>
      </c>
      <c r="AT180">
        <v>5.9710549303488875E-2</v>
      </c>
      <c r="AU180">
        <v>8.9677330274111788E-2</v>
      </c>
      <c r="AV180">
        <v>9.6169419844663803E-2</v>
      </c>
      <c r="AW180">
        <v>0.11714956576115064</v>
      </c>
      <c r="AX180">
        <v>0.10018550030676147</v>
      </c>
      <c r="AY180" s="5">
        <v>7.4654040902227492E-2</v>
      </c>
    </row>
    <row r="181" spans="1:51" ht="15.75" thickBot="1" x14ac:dyDescent="0.3">
      <c r="A181">
        <v>209</v>
      </c>
      <c r="B181" s="6">
        <v>3.9359798209938353E-2</v>
      </c>
      <c r="C181">
        <v>1.2526516110458459</v>
      </c>
      <c r="D181">
        <v>0.30574595046112896</v>
      </c>
      <c r="E181">
        <v>0.54928723629437715</v>
      </c>
      <c r="F181">
        <v>0.68486987545319533</v>
      </c>
      <c r="G181">
        <v>1.0840304120403934</v>
      </c>
      <c r="H181">
        <v>0.75887070807169998</v>
      </c>
      <c r="I181">
        <v>1.0305358277074401</v>
      </c>
      <c r="J181">
        <v>1.4663625025382589</v>
      </c>
      <c r="K181" s="4">
        <v>0.74777059484297859</v>
      </c>
      <c r="L181" s="15">
        <v>0.16460347015878357</v>
      </c>
      <c r="M181">
        <v>0.13442296763812081</v>
      </c>
      <c r="N181">
        <v>0.12876751137140249</v>
      </c>
      <c r="O181">
        <v>0.21371806080448869</v>
      </c>
      <c r="P181">
        <v>0.14020606905008104</v>
      </c>
      <c r="Q181">
        <v>0.11946690466898995</v>
      </c>
      <c r="R181">
        <v>9.621407134358341E-2</v>
      </c>
      <c r="S181">
        <v>0.11253870528886507</v>
      </c>
      <c r="T181">
        <v>0.23756027283568529</v>
      </c>
      <c r="U181" s="24">
        <v>8.8911406559687808E-2</v>
      </c>
      <c r="V181" s="7">
        <v>0.15368964150765407</v>
      </c>
      <c r="W181">
        <v>0.25420834518808522</v>
      </c>
      <c r="X181">
        <v>0.21044149037427543</v>
      </c>
      <c r="Y181">
        <v>0.24420074769029229</v>
      </c>
      <c r="Z181">
        <v>0.27435228533988704</v>
      </c>
      <c r="AA181">
        <v>0.21707188419645657</v>
      </c>
      <c r="AB181">
        <v>0.3066070502544746</v>
      </c>
      <c r="AC181">
        <v>0.21681213345316253</v>
      </c>
      <c r="AD181">
        <v>0.28463099034356465</v>
      </c>
      <c r="AE181" s="4">
        <v>0.3215218726694547</v>
      </c>
      <c r="AF181" s="15">
        <v>7.7086761902862025E-2</v>
      </c>
      <c r="AG181">
        <v>0.17084149487785905</v>
      </c>
      <c r="AH181">
        <v>0.27046165604594696</v>
      </c>
      <c r="AI181">
        <v>0.3066571433465789</v>
      </c>
      <c r="AJ181">
        <v>0.4224500491150186</v>
      </c>
      <c r="AK181">
        <v>0.32850922263921728</v>
      </c>
      <c r="AL181">
        <v>0.53184982273974268</v>
      </c>
      <c r="AM181">
        <v>0.50660007252936257</v>
      </c>
      <c r="AN181">
        <v>0.5758930759628399</v>
      </c>
      <c r="AO181" s="24">
        <v>0.37037458485382357</v>
      </c>
      <c r="AP181" s="7">
        <v>0.24364864641528672</v>
      </c>
      <c r="AQ181">
        <v>0.26321893320722983</v>
      </c>
      <c r="AR181">
        <v>0.42096411789400284</v>
      </c>
      <c r="AS181">
        <v>0.29711931738248498</v>
      </c>
      <c r="AT181">
        <v>0.25148825680908699</v>
      </c>
      <c r="AU181">
        <v>0.33502814553587373</v>
      </c>
      <c r="AV181">
        <v>0.31599242151461232</v>
      </c>
      <c r="AW181">
        <v>0.36202569873987467</v>
      </c>
      <c r="AX181">
        <v>0.33167105216136145</v>
      </c>
      <c r="AY181" s="5">
        <v>0.27662968309836122</v>
      </c>
    </row>
    <row r="182" spans="1:51" ht="15.75" thickBot="1" x14ac:dyDescent="0.3">
      <c r="A182">
        <v>210</v>
      </c>
      <c r="B182" s="6">
        <v>0</v>
      </c>
      <c r="C182">
        <v>0.20353098457793911</v>
      </c>
      <c r="D182">
        <v>8.312506850397483E-4</v>
      </c>
      <c r="E182">
        <v>5.1174211506392807E-2</v>
      </c>
      <c r="F182">
        <v>7.7826358296240433E-2</v>
      </c>
      <c r="G182">
        <v>0.14638372281392065</v>
      </c>
      <c r="H182">
        <v>7.6380078696900139E-2</v>
      </c>
      <c r="I182">
        <v>0.14843291845602771</v>
      </c>
      <c r="J182">
        <v>0.17808418283652791</v>
      </c>
      <c r="K182" s="4">
        <v>7.4415447046241437E-2</v>
      </c>
      <c r="L182" s="15">
        <v>2.7403848017314381E-2</v>
      </c>
      <c r="M182">
        <v>0</v>
      </c>
      <c r="N182">
        <v>3.3515005834662978E-2</v>
      </c>
      <c r="O182">
        <v>4.3431756497068895E-2</v>
      </c>
      <c r="P182">
        <v>2.4300083020968324E-2</v>
      </c>
      <c r="Q182">
        <v>2.7989752207512021E-2</v>
      </c>
      <c r="R182">
        <v>1.6383914597011887E-2</v>
      </c>
      <c r="S182">
        <v>2.2096781347763054E-2</v>
      </c>
      <c r="T182">
        <v>7.3826326388567121E-2</v>
      </c>
      <c r="U182" s="24">
        <v>1.4035507203771998E-2</v>
      </c>
      <c r="V182" s="7">
        <v>5.0722844665854238E-3</v>
      </c>
      <c r="W182">
        <v>2.9961087289783705E-2</v>
      </c>
      <c r="X182">
        <v>1.8143600624848231E-2</v>
      </c>
      <c r="Y182">
        <v>3.529112246381267E-2</v>
      </c>
      <c r="Z182">
        <v>4.2831666441089822E-2</v>
      </c>
      <c r="AA182">
        <v>1.4990820798675033E-2</v>
      </c>
      <c r="AB182">
        <v>2.5098506357995723E-2</v>
      </c>
      <c r="AC182">
        <v>1.4029023382614324E-2</v>
      </c>
      <c r="AD182">
        <v>1.5053179462126202E-2</v>
      </c>
      <c r="AE182" s="4">
        <v>2.435420075039069E-2</v>
      </c>
      <c r="AF182" s="15">
        <v>0</v>
      </c>
      <c r="AG182">
        <v>6.2376699566053994E-3</v>
      </c>
      <c r="AH182">
        <v>1.2240796556708181E-2</v>
      </c>
      <c r="AI182">
        <v>2.8238802063143616E-2</v>
      </c>
      <c r="AJ182">
        <v>6.4957339943800999E-2</v>
      </c>
      <c r="AK182">
        <v>4.9141721276052305E-2</v>
      </c>
      <c r="AL182">
        <v>8.2895138412790739E-2</v>
      </c>
      <c r="AM182">
        <v>6.8233649479282621E-2</v>
      </c>
      <c r="AN182">
        <v>7.6292219604120817E-2</v>
      </c>
      <c r="AO182" s="24">
        <v>6.0541398383123515E-2</v>
      </c>
      <c r="AP182" s="7">
        <v>3.2349093203470888E-2</v>
      </c>
      <c r="AQ182">
        <v>3.186894873416158E-2</v>
      </c>
      <c r="AR182">
        <v>4.3590389960469655E-2</v>
      </c>
      <c r="AS182">
        <v>3.4982152497430967E-2</v>
      </c>
      <c r="AT182">
        <v>1.9221129770996701E-2</v>
      </c>
      <c r="AU182">
        <v>3.8251351820305035E-2</v>
      </c>
      <c r="AV182">
        <v>3.7521448998636915E-2</v>
      </c>
      <c r="AW182">
        <v>4.8941096244780873E-2</v>
      </c>
      <c r="AX182">
        <v>5.1845633813192502E-2</v>
      </c>
      <c r="AY182" s="5">
        <v>4.0248052226570491E-2</v>
      </c>
    </row>
    <row r="183" spans="1:51" ht="15.75" thickBot="1" x14ac:dyDescent="0.3">
      <c r="A183">
        <v>211</v>
      </c>
      <c r="B183" s="6">
        <v>5.9005544360448154E-3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5.2562950404600461E-3</v>
      </c>
      <c r="J183">
        <v>3.1008916642665308E-3</v>
      </c>
      <c r="K183" s="4">
        <v>0</v>
      </c>
      <c r="L183" s="15">
        <v>4.6102475979301505E-4</v>
      </c>
      <c r="M183">
        <v>0</v>
      </c>
      <c r="N183">
        <v>1.5758763519423517E-2</v>
      </c>
      <c r="O183">
        <v>4.2307892441123082E-2</v>
      </c>
      <c r="P183">
        <v>3.296937628461493E-2</v>
      </c>
      <c r="Q183">
        <v>2.9320734376967941E-2</v>
      </c>
      <c r="R183">
        <v>1.5428169678369403E-2</v>
      </c>
      <c r="S183">
        <v>2.4880163675812215E-3</v>
      </c>
      <c r="T183">
        <v>6.002077563551516E-2</v>
      </c>
      <c r="U183" s="24">
        <v>1.6817827050647566E-2</v>
      </c>
      <c r="V183" s="7">
        <v>0</v>
      </c>
      <c r="W183">
        <v>0</v>
      </c>
      <c r="X183">
        <v>1.4725346007334512E-2</v>
      </c>
      <c r="Y183">
        <v>2.1731223063263909E-2</v>
      </c>
      <c r="Z183">
        <v>1.9698625338236447E-2</v>
      </c>
      <c r="AA183">
        <v>2.2439048857288775E-3</v>
      </c>
      <c r="AB183">
        <v>1.3384084131958102E-2</v>
      </c>
      <c r="AC183">
        <v>0</v>
      </c>
      <c r="AD183">
        <v>1.5597643609938259E-2</v>
      </c>
      <c r="AE183" s="4">
        <v>1.9013936909784167E-2</v>
      </c>
      <c r="AF183" s="15">
        <v>0</v>
      </c>
      <c r="AG183">
        <v>0</v>
      </c>
      <c r="AH183">
        <v>0</v>
      </c>
      <c r="AI183">
        <v>0</v>
      </c>
      <c r="AJ183">
        <v>1.3656546578763484E-2</v>
      </c>
      <c r="AK183">
        <v>6.4402997791054789E-3</v>
      </c>
      <c r="AL183">
        <v>2.3871277031250599E-2</v>
      </c>
      <c r="AM183">
        <v>2.4829848649266698E-2</v>
      </c>
      <c r="AN183">
        <v>2.9317236735528319E-2</v>
      </c>
      <c r="AO183" s="24">
        <v>1.0092040245553133E-2</v>
      </c>
      <c r="AP183" s="7">
        <v>1.9512098132061655E-2</v>
      </c>
      <c r="AQ183">
        <v>0</v>
      </c>
      <c r="AR183">
        <v>6.7344313373424354E-4</v>
      </c>
      <c r="AS183">
        <v>0</v>
      </c>
      <c r="AT183">
        <v>0</v>
      </c>
      <c r="AU183">
        <v>0</v>
      </c>
      <c r="AV183">
        <v>4.3660359609293649E-4</v>
      </c>
      <c r="AW183">
        <v>5.0186113347620784E-3</v>
      </c>
      <c r="AX183">
        <v>1.5779507549271075E-2</v>
      </c>
      <c r="AY183" s="5">
        <v>2.3055277144525461E-3</v>
      </c>
    </row>
    <row r="184" spans="1:51" ht="15.75" thickBot="1" x14ac:dyDescent="0.3">
      <c r="A184">
        <v>212</v>
      </c>
      <c r="B184" s="6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 s="4">
        <v>0</v>
      </c>
      <c r="L184" s="15">
        <v>0</v>
      </c>
      <c r="M184">
        <v>0</v>
      </c>
      <c r="N184">
        <v>0</v>
      </c>
      <c r="O184">
        <v>2.1152367717344182E-2</v>
      </c>
      <c r="P184">
        <v>2.5515370657928992E-2</v>
      </c>
      <c r="Q184">
        <v>3.3394684505067837E-3</v>
      </c>
      <c r="R184">
        <v>5.0410163348868003E-3</v>
      </c>
      <c r="S184">
        <v>0</v>
      </c>
      <c r="T184">
        <v>1.1722165409149402E-2</v>
      </c>
      <c r="U184" s="24">
        <v>0</v>
      </c>
      <c r="V184" s="7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 s="4">
        <v>0</v>
      </c>
      <c r="AF184" s="15">
        <v>0</v>
      </c>
      <c r="AG184">
        <v>0</v>
      </c>
      <c r="AH184">
        <v>0</v>
      </c>
      <c r="AI184">
        <v>0</v>
      </c>
      <c r="AJ184">
        <v>9.7475807699351977E-3</v>
      </c>
      <c r="AK184">
        <v>1.04236715733582E-2</v>
      </c>
      <c r="AL184">
        <v>3.0228136794239118E-2</v>
      </c>
      <c r="AM184">
        <v>2.3062251288158132E-2</v>
      </c>
      <c r="AN184">
        <v>2.4914687113002789E-2</v>
      </c>
      <c r="AO184" s="24">
        <v>9.5706784440438113E-3</v>
      </c>
      <c r="AP184" s="7">
        <v>8.6745364214929049E-3</v>
      </c>
      <c r="AQ184">
        <v>8.6371156434252982E-3</v>
      </c>
      <c r="AR184">
        <v>5.4564845437060248E-3</v>
      </c>
      <c r="AS184">
        <v>4.7096070504690435E-4</v>
      </c>
      <c r="AT184">
        <v>0</v>
      </c>
      <c r="AU184">
        <v>0</v>
      </c>
      <c r="AV184">
        <v>0</v>
      </c>
      <c r="AW184">
        <v>1.5121498106965515E-2</v>
      </c>
      <c r="AX184">
        <v>1.01449170528612E-2</v>
      </c>
      <c r="AY184" s="5">
        <v>2.5973545968626067E-3</v>
      </c>
    </row>
    <row r="185" spans="1:51" ht="15.75" thickBot="1" x14ac:dyDescent="0.3">
      <c r="A185">
        <v>213</v>
      </c>
      <c r="B185" s="6">
        <v>0.15895336899722118</v>
      </c>
      <c r="C185">
        <v>0.10618603750084615</v>
      </c>
      <c r="D185">
        <v>0.10781557670193606</v>
      </c>
      <c r="E185">
        <v>0.11016625095080514</v>
      </c>
      <c r="F185">
        <v>0.12707854926903828</v>
      </c>
      <c r="G185">
        <v>7.0954541431911364E-2</v>
      </c>
      <c r="H185">
        <v>9.4575805257938073E-2</v>
      </c>
      <c r="I185">
        <v>0.13231117627712033</v>
      </c>
      <c r="J185">
        <v>0.11060955465691368</v>
      </c>
      <c r="K185" s="4">
        <v>8.2988032054714791E-2</v>
      </c>
      <c r="L185" s="15">
        <v>0.22205113396707363</v>
      </c>
      <c r="M185">
        <v>0.21053592350115399</v>
      </c>
      <c r="N185">
        <v>0.24319664128126062</v>
      </c>
      <c r="O185">
        <v>0.29608381399717698</v>
      </c>
      <c r="P185">
        <v>0.21092815727995967</v>
      </c>
      <c r="Q185">
        <v>0.15417565742385933</v>
      </c>
      <c r="R185">
        <v>0.12024759188003036</v>
      </c>
      <c r="S185">
        <v>0.14717452602318665</v>
      </c>
      <c r="T185">
        <v>0.37813887260564488</v>
      </c>
      <c r="U185" s="24">
        <v>0.12446385619327781</v>
      </c>
      <c r="V185" s="7">
        <v>0.1442502657427597</v>
      </c>
      <c r="W185">
        <v>0.156177837055334</v>
      </c>
      <c r="X185">
        <v>0.12736890915302793</v>
      </c>
      <c r="Y185">
        <v>0.13472544288746444</v>
      </c>
      <c r="Z185">
        <v>0.14347430894737287</v>
      </c>
      <c r="AA185">
        <v>0.11396409344962158</v>
      </c>
      <c r="AB185">
        <v>0.10948263924756527</v>
      </c>
      <c r="AC185">
        <v>9.6658543882678E-2</v>
      </c>
      <c r="AD185">
        <v>0.14760446955164275</v>
      </c>
      <c r="AE185" s="4">
        <v>0.11494402560334754</v>
      </c>
      <c r="AF185" s="15">
        <v>2.019307620737679E-2</v>
      </c>
      <c r="AG185">
        <v>3.3775215719597483E-2</v>
      </c>
      <c r="AH185">
        <v>3.4558654618609831E-2</v>
      </c>
      <c r="AI185">
        <v>4.0625654206224757E-2</v>
      </c>
      <c r="AJ185">
        <v>0.10937078598719953</v>
      </c>
      <c r="AK185">
        <v>6.7738005422196129E-2</v>
      </c>
      <c r="AL185">
        <v>0.15013745728020336</v>
      </c>
      <c r="AM185">
        <v>0.17188145789941786</v>
      </c>
      <c r="AN185">
        <v>0.20277972670395386</v>
      </c>
      <c r="AO185" s="24">
        <v>0.10621489489953984</v>
      </c>
      <c r="AP185" s="7">
        <v>7.2881862030685571E-2</v>
      </c>
      <c r="AQ185">
        <v>4.9446590648592151E-2</v>
      </c>
      <c r="AR185">
        <v>8.8157010618738346E-2</v>
      </c>
      <c r="AS185">
        <v>5.9372055523776848E-2</v>
      </c>
      <c r="AT185">
        <v>2.5461221434751144E-2</v>
      </c>
      <c r="AU185">
        <v>9.0772418862758553E-2</v>
      </c>
      <c r="AV185">
        <v>7.4509879302919205E-2</v>
      </c>
      <c r="AW185">
        <v>9.5477917798226106E-2</v>
      </c>
      <c r="AX185">
        <v>0.10877845588131946</v>
      </c>
      <c r="AY185" s="5">
        <v>0.10953291041826077</v>
      </c>
    </row>
    <row r="186" spans="1:51" ht="15.75" thickBot="1" x14ac:dyDescent="0.3">
      <c r="A186">
        <v>214</v>
      </c>
      <c r="B186" s="6">
        <v>0.22179042928715512</v>
      </c>
      <c r="C186">
        <v>0.36102514542054831</v>
      </c>
      <c r="D186">
        <v>0.24977726294898611</v>
      </c>
      <c r="E186">
        <v>0.22681236934903012</v>
      </c>
      <c r="F186">
        <v>0.25006230770948895</v>
      </c>
      <c r="G186">
        <v>0.146183536021921</v>
      </c>
      <c r="H186">
        <v>0.16396097440206617</v>
      </c>
      <c r="I186">
        <v>0.21835646960573091</v>
      </c>
      <c r="J186">
        <v>0.21127113215939042</v>
      </c>
      <c r="K186" s="4">
        <v>0.20153485956085537</v>
      </c>
      <c r="L186" s="15">
        <v>0.58423916157865841</v>
      </c>
      <c r="M186">
        <v>0.50530578153227479</v>
      </c>
      <c r="N186">
        <v>0.47443330199829131</v>
      </c>
      <c r="O186">
        <v>0.59089669347844254</v>
      </c>
      <c r="P186">
        <v>0.49390457612939992</v>
      </c>
      <c r="Q186">
        <v>0.37810750260733683</v>
      </c>
      <c r="R186">
        <v>0.31571260369883136</v>
      </c>
      <c r="S186">
        <v>0.38781491397214529</v>
      </c>
      <c r="T186">
        <v>1.0327230045567037</v>
      </c>
      <c r="U186" s="24">
        <v>0.32245015455642723</v>
      </c>
      <c r="V186" s="7">
        <v>0.28737680795130066</v>
      </c>
      <c r="W186">
        <v>0.43496233567605452</v>
      </c>
      <c r="X186">
        <v>0.36754861204410039</v>
      </c>
      <c r="Y186">
        <v>0.43886651718026159</v>
      </c>
      <c r="Z186">
        <v>0.4514528721242575</v>
      </c>
      <c r="AA186">
        <v>0.49446262584932804</v>
      </c>
      <c r="AB186">
        <v>0.50953432779008501</v>
      </c>
      <c r="AC186">
        <v>0.34148432627225889</v>
      </c>
      <c r="AD186">
        <v>0.5377559666004581</v>
      </c>
      <c r="AE186" s="4">
        <v>0.42162932723401003</v>
      </c>
      <c r="AF186" s="15">
        <v>5.3792843174983722E-2</v>
      </c>
      <c r="AG186">
        <v>0.10234032849036828</v>
      </c>
      <c r="AH186">
        <v>8.398133716941357E-2</v>
      </c>
      <c r="AI186">
        <v>0.12923520342096478</v>
      </c>
      <c r="AJ186">
        <v>0.1886817823162287</v>
      </c>
      <c r="AK186">
        <v>0.14540104172586599</v>
      </c>
      <c r="AL186">
        <v>0.28782406850882503</v>
      </c>
      <c r="AM186">
        <v>0.31733894663778839</v>
      </c>
      <c r="AN186">
        <v>0.40769902062880492</v>
      </c>
      <c r="AO186" s="24">
        <v>0.19501783314931243</v>
      </c>
      <c r="AP186" s="7">
        <v>0.1163209389839959</v>
      </c>
      <c r="AQ186">
        <v>0.11314773164426861</v>
      </c>
      <c r="AR186">
        <v>0.16338804426312545</v>
      </c>
      <c r="AS186">
        <v>0.10026312015892253</v>
      </c>
      <c r="AT186">
        <v>8.1539860918096174E-2</v>
      </c>
      <c r="AU186">
        <v>0.15307915997230562</v>
      </c>
      <c r="AV186">
        <v>0.11241904381502123</v>
      </c>
      <c r="AW186">
        <v>0.15691518508974645</v>
      </c>
      <c r="AX186">
        <v>0.19389093198561672</v>
      </c>
      <c r="AY186" s="5">
        <v>0.22950423772545392</v>
      </c>
    </row>
    <row r="187" spans="1:51" ht="15.75" thickBot="1" x14ac:dyDescent="0.3">
      <c r="A187">
        <v>215</v>
      </c>
      <c r="B187" s="6">
        <v>2.9865737145036857E-2</v>
      </c>
      <c r="C187">
        <v>4.9832378988064377E-2</v>
      </c>
      <c r="D187">
        <v>2.8689565308244593E-2</v>
      </c>
      <c r="E187">
        <v>3.539745394334945E-2</v>
      </c>
      <c r="F187">
        <v>3.8845892602079865E-2</v>
      </c>
      <c r="G187">
        <v>2.1269529685222589E-2</v>
      </c>
      <c r="H187">
        <v>1.3011953775872238E-2</v>
      </c>
      <c r="I187">
        <v>4.6487883590444264E-2</v>
      </c>
      <c r="J187">
        <v>5.2356399446863974E-2</v>
      </c>
      <c r="K187" s="4">
        <v>3.0193491448799029E-2</v>
      </c>
      <c r="L187" s="15">
        <v>8.3455015249260592E-2</v>
      </c>
      <c r="M187">
        <v>8.4995307010398022E-2</v>
      </c>
      <c r="N187">
        <v>8.2244673213608344E-2</v>
      </c>
      <c r="O187">
        <v>8.9212872148035111E-2</v>
      </c>
      <c r="P187">
        <v>7.9309685520525947E-2</v>
      </c>
      <c r="Q187">
        <v>7.3763013603518252E-2</v>
      </c>
      <c r="R187">
        <v>4.9645383665975429E-2</v>
      </c>
      <c r="S187">
        <v>5.2007108900903064E-2</v>
      </c>
      <c r="T187">
        <v>0.17071967686536688</v>
      </c>
      <c r="U187" s="24">
        <v>4.4332736349427242E-2</v>
      </c>
      <c r="V187" s="7">
        <v>3.8022281853028451E-2</v>
      </c>
      <c r="W187">
        <v>7.2907004804543957E-2</v>
      </c>
      <c r="X187">
        <v>6.0254324245034518E-2</v>
      </c>
      <c r="Y187">
        <v>4.9232975169091329E-2</v>
      </c>
      <c r="Z187">
        <v>7.9364623186764877E-2</v>
      </c>
      <c r="AA187">
        <v>8.9395147450642282E-2</v>
      </c>
      <c r="AB187">
        <v>6.7027469703715342E-2</v>
      </c>
      <c r="AC187">
        <v>3.3932539099238032E-2</v>
      </c>
      <c r="AD187">
        <v>8.7276268481205177E-2</v>
      </c>
      <c r="AE187" s="4">
        <v>7.0995289895741109E-2</v>
      </c>
      <c r="AF187" s="15">
        <v>4.5163441928075462E-3</v>
      </c>
      <c r="AG187">
        <v>7.433252202290558E-3</v>
      </c>
      <c r="AH187">
        <v>2.3336785632637771E-2</v>
      </c>
      <c r="AI187">
        <v>3.4570228757202878E-2</v>
      </c>
      <c r="AJ187">
        <v>5.0707376362269047E-2</v>
      </c>
      <c r="AK187">
        <v>3.3743629790751704E-2</v>
      </c>
      <c r="AL187">
        <v>6.3747777164283079E-2</v>
      </c>
      <c r="AM187">
        <v>5.0524293744161654E-2</v>
      </c>
      <c r="AN187">
        <v>8.098125341394731E-2</v>
      </c>
      <c r="AO187" s="24">
        <v>4.1965804675877572E-2</v>
      </c>
      <c r="AP187" s="7">
        <v>2.3626644448326562E-2</v>
      </c>
      <c r="AQ187">
        <v>2.204220471147695E-2</v>
      </c>
      <c r="AR187">
        <v>2.3319829302083876E-2</v>
      </c>
      <c r="AS187">
        <v>1.5846482553719544E-2</v>
      </c>
      <c r="AT187">
        <v>8.6184825464697464E-3</v>
      </c>
      <c r="AU187">
        <v>2.2600623405145317E-2</v>
      </c>
      <c r="AV187">
        <v>1.6239503563857196E-2</v>
      </c>
      <c r="AW187">
        <v>2.6938215359710818E-2</v>
      </c>
      <c r="AX187">
        <v>4.8967616436484375E-2</v>
      </c>
      <c r="AY187" s="5">
        <v>4.0266735485943686E-2</v>
      </c>
    </row>
    <row r="188" spans="1:51" ht="15.75" thickBot="1" x14ac:dyDescent="0.3">
      <c r="A188">
        <v>216</v>
      </c>
      <c r="B188" s="6">
        <v>1.4126076354335229E-2</v>
      </c>
      <c r="C188">
        <v>2.4616340628132252E-2</v>
      </c>
      <c r="D188">
        <v>5.2760523612121147E-3</v>
      </c>
      <c r="E188">
        <v>1.3867247775536929E-2</v>
      </c>
      <c r="F188">
        <v>1.3556436695035626E-2</v>
      </c>
      <c r="G188">
        <v>8.2984821560379909E-3</v>
      </c>
      <c r="H188">
        <v>1.4699422967198984E-2</v>
      </c>
      <c r="I188">
        <v>7.4400932527268846E-3</v>
      </c>
      <c r="J188">
        <v>2.1348363790669379E-2</v>
      </c>
      <c r="K188" s="4">
        <v>3.3225787866471611E-3</v>
      </c>
      <c r="L188" s="15">
        <v>4.3365639777365329E-2</v>
      </c>
      <c r="M188">
        <v>5.0538550306690043E-2</v>
      </c>
      <c r="N188">
        <v>2.6197169365638633E-2</v>
      </c>
      <c r="O188">
        <v>4.652478101382633E-2</v>
      </c>
      <c r="P188">
        <v>4.1782007296823867E-2</v>
      </c>
      <c r="Q188">
        <v>2.543819123962494E-2</v>
      </c>
      <c r="R188">
        <v>2.6453190645269343E-2</v>
      </c>
      <c r="S188">
        <v>1.7856799633388834E-2</v>
      </c>
      <c r="T188">
        <v>5.9907216979936909E-2</v>
      </c>
      <c r="U188" s="24">
        <v>9.4325306888346956E-3</v>
      </c>
      <c r="V188" s="7">
        <v>1.5542432506226517E-2</v>
      </c>
      <c r="W188">
        <v>3.2447391739088637E-2</v>
      </c>
      <c r="X188">
        <v>2.7238153625636818E-2</v>
      </c>
      <c r="Y188">
        <v>3.0315434704471136E-2</v>
      </c>
      <c r="Z188">
        <v>3.0329710706048181E-2</v>
      </c>
      <c r="AA188">
        <v>2.5847396570569278E-2</v>
      </c>
      <c r="AB188">
        <v>3.1494132931836588E-2</v>
      </c>
      <c r="AC188">
        <v>1.9407779688711893E-2</v>
      </c>
      <c r="AD188">
        <v>3.7454797778602507E-2</v>
      </c>
      <c r="AE188" s="4">
        <v>4.36681659619843E-2</v>
      </c>
      <c r="AF188" s="15">
        <v>5.6314630914025311E-3</v>
      </c>
      <c r="AG188">
        <v>1.3076746949692984E-2</v>
      </c>
      <c r="AH188">
        <v>5.8014949213120379E-3</v>
      </c>
      <c r="AI188">
        <v>2.023306662794629E-2</v>
      </c>
      <c r="AJ188">
        <v>3.0829152410319111E-2</v>
      </c>
      <c r="AK188">
        <v>2.1433987943297619E-2</v>
      </c>
      <c r="AL188">
        <v>3.9163261637355055E-2</v>
      </c>
      <c r="AM188">
        <v>4.8450867642907715E-2</v>
      </c>
      <c r="AN188">
        <v>5.1792287127075329E-2</v>
      </c>
      <c r="AO188" s="24">
        <v>3.0662425584485224E-2</v>
      </c>
      <c r="AP188" s="7">
        <v>1.3395771277664618E-2</v>
      </c>
      <c r="AQ188">
        <v>1.7621050368902332E-2</v>
      </c>
      <c r="AR188">
        <v>1.9169804650554515E-2</v>
      </c>
      <c r="AS188">
        <v>8.395852862515674E-3</v>
      </c>
      <c r="AT188">
        <v>4.913153219766056E-3</v>
      </c>
      <c r="AU188">
        <v>1.81457970009491E-2</v>
      </c>
      <c r="AV188">
        <v>1.5451218318996346E-2</v>
      </c>
      <c r="AW188">
        <v>1.9699478122535558E-2</v>
      </c>
      <c r="AX188">
        <v>3.2181111767886961E-2</v>
      </c>
      <c r="AY188" s="5">
        <v>1.5580971883305783E-2</v>
      </c>
    </row>
    <row r="189" spans="1:51" ht="15.75" thickBot="1" x14ac:dyDescent="0.3">
      <c r="A189">
        <v>217</v>
      </c>
      <c r="B189" s="6">
        <v>0</v>
      </c>
      <c r="C189">
        <v>7.8684212648132676E-2</v>
      </c>
      <c r="D189">
        <v>3.0847179675118994E-2</v>
      </c>
      <c r="E189">
        <v>8.6729680742416923E-2</v>
      </c>
      <c r="F189">
        <v>4.7696348851217887E-2</v>
      </c>
      <c r="G189">
        <v>8.1650119483088326E-2</v>
      </c>
      <c r="H189">
        <v>7.1153067958168698E-2</v>
      </c>
      <c r="I189">
        <v>0.13754913483218709</v>
      </c>
      <c r="J189">
        <v>0.1144300669056337</v>
      </c>
      <c r="K189" s="4">
        <v>8.102524028194602E-2</v>
      </c>
      <c r="L189" s="15">
        <v>3.0938129352435381E-2</v>
      </c>
      <c r="M189">
        <v>3.4908791844089314E-2</v>
      </c>
      <c r="N189">
        <v>4.6661905543857664E-2</v>
      </c>
      <c r="O189">
        <v>7.1033617587491757E-2</v>
      </c>
      <c r="P189">
        <v>6.1891868491590028E-2</v>
      </c>
      <c r="Q189">
        <v>4.4933015276319876E-2</v>
      </c>
      <c r="R189">
        <v>2.6811362302909578E-2</v>
      </c>
      <c r="S189">
        <v>3.0251356882934909E-2</v>
      </c>
      <c r="T189">
        <v>0.12074089032959688</v>
      </c>
      <c r="U189" s="24">
        <v>2.4737098424740606E-2</v>
      </c>
      <c r="V189" s="7">
        <v>1.2593839429049467E-2</v>
      </c>
      <c r="W189">
        <v>5.2236969932469707E-2</v>
      </c>
      <c r="X189">
        <v>5.428906418203458E-2</v>
      </c>
      <c r="Y189">
        <v>6.5412336619383754E-2</v>
      </c>
      <c r="Z189">
        <v>6.378004686031738E-2</v>
      </c>
      <c r="AA189">
        <v>5.9537776733731174E-2</v>
      </c>
      <c r="AB189">
        <v>3.4630885626505195E-2</v>
      </c>
      <c r="AC189">
        <v>4.0894388277755545E-2</v>
      </c>
      <c r="AD189">
        <v>9.5566325702517024E-2</v>
      </c>
      <c r="AE189" s="4">
        <v>7.447348126663525E-2</v>
      </c>
      <c r="AF189" s="15">
        <v>1.3535464445102733E-2</v>
      </c>
      <c r="AG189">
        <v>1.3499544842471322E-2</v>
      </c>
      <c r="AH189">
        <v>2.4820937992464629E-2</v>
      </c>
      <c r="AI189">
        <v>2.4037779976940177E-2</v>
      </c>
      <c r="AJ189">
        <v>5.864539599483052E-2</v>
      </c>
      <c r="AK189">
        <v>5.0415447172564624E-2</v>
      </c>
      <c r="AL189">
        <v>6.8015692804702987E-2</v>
      </c>
      <c r="AM189">
        <v>8.5677270387203464E-2</v>
      </c>
      <c r="AN189">
        <v>8.9848625824403519E-2</v>
      </c>
      <c r="AO189" s="24">
        <v>5.0724600421279256E-2</v>
      </c>
      <c r="AP189" s="7">
        <v>3.5164664971369261E-2</v>
      </c>
      <c r="AQ189">
        <v>3.0258050636920674E-2</v>
      </c>
      <c r="AR189">
        <v>3.7872360101794289E-2</v>
      </c>
      <c r="AS189">
        <v>2.7613813840756167E-2</v>
      </c>
      <c r="AT189">
        <v>1.5237647622942815E-2</v>
      </c>
      <c r="AU189">
        <v>3.6091106206301841E-2</v>
      </c>
      <c r="AV189">
        <v>3.2341570947089872E-2</v>
      </c>
      <c r="AW189">
        <v>3.240358911861492E-2</v>
      </c>
      <c r="AX189">
        <v>3.9994490714410219E-2</v>
      </c>
      <c r="AY189" s="5">
        <v>3.8017303870250374E-2</v>
      </c>
    </row>
    <row r="190" spans="1:51" ht="15.75" thickBot="1" x14ac:dyDescent="0.3">
      <c r="A190">
        <v>218</v>
      </c>
      <c r="B190" s="6">
        <v>0</v>
      </c>
      <c r="C190">
        <v>3.1991187207170556E-2</v>
      </c>
      <c r="D190">
        <v>1.7730573073878594E-2</v>
      </c>
      <c r="E190">
        <v>2.2971027030735867E-2</v>
      </c>
      <c r="F190">
        <v>2.1290927513654589E-2</v>
      </c>
      <c r="G190">
        <v>3.0475956143294704E-2</v>
      </c>
      <c r="H190">
        <v>2.2038735304826047E-2</v>
      </c>
      <c r="I190">
        <v>3.9414281010905251E-2</v>
      </c>
      <c r="J190">
        <v>2.8572565794382096E-2</v>
      </c>
      <c r="K190" s="4">
        <v>2.5345033203917785E-2</v>
      </c>
      <c r="L190" s="15">
        <v>7.3377288954925138E-2</v>
      </c>
      <c r="M190">
        <v>6.8388897184186961E-2</v>
      </c>
      <c r="N190">
        <v>7.1099553761805545E-2</v>
      </c>
      <c r="O190">
        <v>8.383357236341682E-2</v>
      </c>
      <c r="P190">
        <v>9.612756856179025E-2</v>
      </c>
      <c r="Q190">
        <v>6.0319963638400864E-2</v>
      </c>
      <c r="R190">
        <v>3.7309355113741498E-2</v>
      </c>
      <c r="S190">
        <v>5.0992646808678314E-2</v>
      </c>
      <c r="T190">
        <v>0.17594121508454932</v>
      </c>
      <c r="U190" s="24">
        <v>3.2037485774616327E-2</v>
      </c>
      <c r="V190" s="7">
        <v>0.54847727745400254</v>
      </c>
      <c r="W190">
        <v>0.54032721809749906</v>
      </c>
      <c r="X190">
        <v>0.51509079425972015</v>
      </c>
      <c r="Y190">
        <v>0.55470033991015089</v>
      </c>
      <c r="Z190">
        <v>0.52994075298438315</v>
      </c>
      <c r="AA190">
        <v>0.4489926270189788</v>
      </c>
      <c r="AB190">
        <v>0.55844986465893298</v>
      </c>
      <c r="AC190">
        <v>0.44861903272302234</v>
      </c>
      <c r="AD190">
        <v>0.67536052263795987</v>
      </c>
      <c r="AE190" s="4">
        <v>0.55036871215084637</v>
      </c>
      <c r="AF190" s="15">
        <v>1.277000101344915</v>
      </c>
      <c r="AG190">
        <v>1.8181229179815834</v>
      </c>
      <c r="AH190">
        <v>2.5175487373938918</v>
      </c>
      <c r="AI190">
        <v>2.8154642470469797</v>
      </c>
      <c r="AJ190">
        <v>3.9055542003597026</v>
      </c>
      <c r="AK190">
        <v>2.4734121132253044</v>
      </c>
      <c r="AL190">
        <v>3.234851519571432</v>
      </c>
      <c r="AM190">
        <v>3.5057806257986921</v>
      </c>
      <c r="AN190">
        <v>5.1281258544175747</v>
      </c>
      <c r="AO190" s="24">
        <v>3.2284871769692072</v>
      </c>
      <c r="AP190" s="7">
        <v>1.5783727781958687</v>
      </c>
      <c r="AQ190">
        <v>1.2065168281043834</v>
      </c>
      <c r="AR190">
        <v>1.9482782532328216</v>
      </c>
      <c r="AS190">
        <v>1.3181666769385951</v>
      </c>
      <c r="AT190">
        <v>1.0389311446771874</v>
      </c>
      <c r="AU190">
        <v>1.5844970404209371</v>
      </c>
      <c r="AV190">
        <v>1.699167118131593</v>
      </c>
      <c r="AW190">
        <v>1.6483891541453644</v>
      </c>
      <c r="AX190">
        <v>2.0253009689414259</v>
      </c>
      <c r="AY190" s="5">
        <v>1.59277138188307</v>
      </c>
    </row>
    <row r="191" spans="1:51" ht="15.75" thickBot="1" x14ac:dyDescent="0.3">
      <c r="A191">
        <v>219</v>
      </c>
      <c r="B191" s="6">
        <v>0.17923173050583308</v>
      </c>
      <c r="C191">
        <v>0.44775277230249322</v>
      </c>
      <c r="D191">
        <v>0.35352959099427705</v>
      </c>
      <c r="E191">
        <v>0.36376547704163414</v>
      </c>
      <c r="F191">
        <v>0.358110431533394</v>
      </c>
      <c r="G191">
        <v>0.32430270461019828</v>
      </c>
      <c r="H191">
        <v>0.34469245647664448</v>
      </c>
      <c r="I191">
        <v>0.40749740578754184</v>
      </c>
      <c r="J191">
        <v>0.36919114729196639</v>
      </c>
      <c r="K191" s="4">
        <v>0.33236006229422754</v>
      </c>
      <c r="L191" s="15">
        <v>0.65593035875981265</v>
      </c>
      <c r="M191">
        <v>0.59594772112460126</v>
      </c>
      <c r="N191">
        <v>0.56900021712032844</v>
      </c>
      <c r="O191">
        <v>0.87159488620934122</v>
      </c>
      <c r="P191">
        <v>0.77546016323896549</v>
      </c>
      <c r="Q191">
        <v>0.54506748799241489</v>
      </c>
      <c r="R191">
        <v>0.44457330195309419</v>
      </c>
      <c r="S191">
        <v>0.62266535300189885</v>
      </c>
      <c r="T191">
        <v>1.4490683970603473</v>
      </c>
      <c r="U191" s="24">
        <v>0.4827215319082358</v>
      </c>
      <c r="V191" s="7">
        <v>7.4999302062280515</v>
      </c>
      <c r="W191">
        <v>7.2014742902828832</v>
      </c>
      <c r="X191">
        <v>8.4278963481376525</v>
      </c>
      <c r="Y191">
        <v>9.0661226459470843</v>
      </c>
      <c r="Z191">
        <v>9.0872391485726816</v>
      </c>
      <c r="AA191">
        <v>10.717563979139317</v>
      </c>
      <c r="AB191">
        <v>11.559699221679844</v>
      </c>
      <c r="AC191">
        <v>7.8393023086990068</v>
      </c>
      <c r="AD191">
        <v>13.768541848847965</v>
      </c>
      <c r="AE191" s="4">
        <v>9.984447634197668</v>
      </c>
      <c r="AF191" s="15">
        <v>5.4304730290040526</v>
      </c>
      <c r="AG191">
        <v>7.1649497796063821</v>
      </c>
      <c r="AH191">
        <v>9.5215150541161488</v>
      </c>
      <c r="AI191">
        <v>9.7817581862819658</v>
      </c>
      <c r="AJ191">
        <v>12.821069789487819</v>
      </c>
      <c r="AK191">
        <v>9.5101701940689836</v>
      </c>
      <c r="AL191">
        <v>11.829429728606636</v>
      </c>
      <c r="AM191">
        <v>13.041044321794926</v>
      </c>
      <c r="AN191">
        <v>19.369374439868892</v>
      </c>
      <c r="AO191" s="24">
        <v>11.225852523084646</v>
      </c>
      <c r="AP191" s="7">
        <v>5.8829835409479045</v>
      </c>
      <c r="AQ191">
        <v>5.0594404416008887</v>
      </c>
      <c r="AR191">
        <v>7.7472664327858451</v>
      </c>
      <c r="AS191">
        <v>4.1812028919148876</v>
      </c>
      <c r="AT191">
        <v>3.9690944004032884</v>
      </c>
      <c r="AU191">
        <v>5.9282595467432877</v>
      </c>
      <c r="AV191">
        <v>5.4641954219214508</v>
      </c>
      <c r="AW191">
        <v>5.6379785758029506</v>
      </c>
      <c r="AX191">
        <v>6.6139448894438226</v>
      </c>
      <c r="AY191" s="5">
        <v>5.1464102019703564</v>
      </c>
    </row>
    <row r="192" spans="1:51" ht="15.75" thickBot="1" x14ac:dyDescent="0.3">
      <c r="A192">
        <v>220</v>
      </c>
      <c r="B192" s="6">
        <v>4.5961592832092932E-2</v>
      </c>
      <c r="C192">
        <v>7.0358793458645069E-2</v>
      </c>
      <c r="D192">
        <v>4.8323759645870774E-2</v>
      </c>
      <c r="E192">
        <v>5.3543962432341621E-2</v>
      </c>
      <c r="F192">
        <v>5.5792968189889831E-2</v>
      </c>
      <c r="G192">
        <v>4.9596951520972668E-2</v>
      </c>
      <c r="H192">
        <v>5.509563204045393E-2</v>
      </c>
      <c r="I192">
        <v>7.4394981216739875E-2</v>
      </c>
      <c r="J192">
        <v>6.1453819888567698E-2</v>
      </c>
      <c r="K192" s="4">
        <v>5.5681491472046096E-2</v>
      </c>
      <c r="L192" s="15">
        <v>0.12430716159683428</v>
      </c>
      <c r="M192">
        <v>0.10568394121921408</v>
      </c>
      <c r="N192">
        <v>0.11228818122221938</v>
      </c>
      <c r="O192">
        <v>0.15976996228061241</v>
      </c>
      <c r="P192">
        <v>0.13502375515840404</v>
      </c>
      <c r="Q192">
        <v>0.10579077442061155</v>
      </c>
      <c r="R192">
        <v>7.961074611461802E-2</v>
      </c>
      <c r="S192">
        <v>0.10044047303528401</v>
      </c>
      <c r="T192">
        <v>0.27153141116672302</v>
      </c>
      <c r="U192" s="24">
        <v>8.0515069557362998E-2</v>
      </c>
      <c r="V192" s="7">
        <v>1.1108134915706001</v>
      </c>
      <c r="W192">
        <v>1.0953841175484258</v>
      </c>
      <c r="X192">
        <v>1.2375314317377282</v>
      </c>
      <c r="Y192">
        <v>1.3504472547235378</v>
      </c>
      <c r="Z192">
        <v>1.3445112024779013</v>
      </c>
      <c r="AA192">
        <v>1.5590134605661063</v>
      </c>
      <c r="AB192">
        <v>1.5734762301952914</v>
      </c>
      <c r="AC192">
        <v>1.1152672487116384</v>
      </c>
      <c r="AD192">
        <v>2.0389993358928691</v>
      </c>
      <c r="AE192" s="4">
        <v>1.4641245827734535</v>
      </c>
      <c r="AF192" s="15">
        <v>0.76236958374708608</v>
      </c>
      <c r="AG192">
        <v>1.0077981692091582</v>
      </c>
      <c r="AH192">
        <v>1.3277149242965949</v>
      </c>
      <c r="AI192">
        <v>1.3929248802868768</v>
      </c>
      <c r="AJ192">
        <v>1.8547221930204316</v>
      </c>
      <c r="AK192">
        <v>1.365853076280114</v>
      </c>
      <c r="AL192">
        <v>1.6902418469152538</v>
      </c>
      <c r="AM192">
        <v>1.8496626922263411</v>
      </c>
      <c r="AN192">
        <v>2.7363632711948269</v>
      </c>
      <c r="AO192" s="24">
        <v>1.5551445111192566</v>
      </c>
      <c r="AP192" s="7">
        <v>0.85313891209742199</v>
      </c>
      <c r="AQ192">
        <v>0.72932922782741083</v>
      </c>
      <c r="AR192">
        <v>1.1456545434856502</v>
      </c>
      <c r="AS192">
        <v>0.61235193798886534</v>
      </c>
      <c r="AT192">
        <v>0.5751759806824791</v>
      </c>
      <c r="AU192">
        <v>0.8603129832222931</v>
      </c>
      <c r="AV192">
        <v>0.80193475582396145</v>
      </c>
      <c r="AW192">
        <v>0.82701317418930209</v>
      </c>
      <c r="AX192">
        <v>0.94950947741588532</v>
      </c>
      <c r="AY192" s="5">
        <v>0.74664039659244874</v>
      </c>
    </row>
    <row r="193" spans="1:51" ht="15.75" thickBot="1" x14ac:dyDescent="0.3">
      <c r="A193">
        <v>221</v>
      </c>
      <c r="B193" s="6">
        <v>9.9822701592885588E-2</v>
      </c>
      <c r="C193">
        <v>7.9335299186515856E-2</v>
      </c>
      <c r="D193">
        <v>6.5680651306578422E-2</v>
      </c>
      <c r="E193">
        <v>6.1792723964683383E-2</v>
      </c>
      <c r="F193">
        <v>5.513599490821245E-2</v>
      </c>
      <c r="G193">
        <v>7.8299121745450923E-2</v>
      </c>
      <c r="H193">
        <v>5.8447883440279555E-2</v>
      </c>
      <c r="I193">
        <v>9.4830419169400521E-2</v>
      </c>
      <c r="J193">
        <v>9.7496788436242904E-2</v>
      </c>
      <c r="K193" s="4">
        <v>6.4646247549048769E-2</v>
      </c>
      <c r="L193" s="15">
        <v>0.16428618483579421</v>
      </c>
      <c r="M193">
        <v>0.12477018550093778</v>
      </c>
      <c r="N193">
        <v>0.13004160258750605</v>
      </c>
      <c r="O193">
        <v>0.2408568472009768</v>
      </c>
      <c r="P193">
        <v>0.11986539044617214</v>
      </c>
      <c r="Q193">
        <v>0.11673518067616297</v>
      </c>
      <c r="R193">
        <v>0.12167809906654997</v>
      </c>
      <c r="S193">
        <v>0.14027655095337049</v>
      </c>
      <c r="T193">
        <v>0.29075453399393009</v>
      </c>
      <c r="U193" s="24">
        <v>0.12320838787450164</v>
      </c>
      <c r="V193" s="7">
        <v>0.20888647333033145</v>
      </c>
      <c r="W193">
        <v>0.25006748985259775</v>
      </c>
      <c r="X193">
        <v>0.2261300472833091</v>
      </c>
      <c r="Y193">
        <v>0.26847815607517644</v>
      </c>
      <c r="Z193">
        <v>0.25643822259496646</v>
      </c>
      <c r="AA193">
        <v>0.27191071676927658</v>
      </c>
      <c r="AB193">
        <v>0.2932112893494242</v>
      </c>
      <c r="AC193">
        <v>0.20804262381142688</v>
      </c>
      <c r="AD193">
        <v>0.33555019440859801</v>
      </c>
      <c r="AE193" s="4">
        <v>0.26253417126736889</v>
      </c>
      <c r="AF193" s="15">
        <v>9.3098132785019438E-2</v>
      </c>
      <c r="AG193">
        <v>0.16410852978326693</v>
      </c>
      <c r="AH193">
        <v>0.20590555151660309</v>
      </c>
      <c r="AI193">
        <v>0.23803163708164299</v>
      </c>
      <c r="AJ193">
        <v>0.34920181981246096</v>
      </c>
      <c r="AK193">
        <v>0.258033457176853</v>
      </c>
      <c r="AL193">
        <v>0.38384111272710825</v>
      </c>
      <c r="AM193">
        <v>0.41580101259838959</v>
      </c>
      <c r="AN193">
        <v>0.52019837185458173</v>
      </c>
      <c r="AO193" s="24">
        <v>0.35182659751063328</v>
      </c>
      <c r="AP193" s="7">
        <v>0.19927362391010747</v>
      </c>
      <c r="AQ193">
        <v>0.19476253727337053</v>
      </c>
      <c r="AR193">
        <v>0.27790224495904875</v>
      </c>
      <c r="AS193">
        <v>0.20457937333728679</v>
      </c>
      <c r="AT193">
        <v>0.17803006039989477</v>
      </c>
      <c r="AU193">
        <v>0.23778286325792064</v>
      </c>
      <c r="AV193">
        <v>0.21167750582869177</v>
      </c>
      <c r="AW193">
        <v>0.2524604024979249</v>
      </c>
      <c r="AX193">
        <v>0.26215434534568394</v>
      </c>
      <c r="AY193" s="5">
        <v>0.24853358120664096</v>
      </c>
    </row>
    <row r="194" spans="1:51" ht="15.75" thickBot="1" x14ac:dyDescent="0.3">
      <c r="A194">
        <v>222</v>
      </c>
      <c r="B194" s="6">
        <v>0.61517337387261617</v>
      </c>
      <c r="C194">
        <v>0.42617605824561727</v>
      </c>
      <c r="D194">
        <v>0.59619063159370012</v>
      </c>
      <c r="E194">
        <v>0.54159475001916302</v>
      </c>
      <c r="F194">
        <v>0.60095964603591379</v>
      </c>
      <c r="G194">
        <v>0.49034398044308641</v>
      </c>
      <c r="H194">
        <v>0.55639115518441928</v>
      </c>
      <c r="I194">
        <v>0.56484710138817973</v>
      </c>
      <c r="J194">
        <v>0.52207442162910511</v>
      </c>
      <c r="K194" s="4">
        <v>0.44486379402188692</v>
      </c>
      <c r="L194" s="15">
        <v>1.1058180680543412</v>
      </c>
      <c r="M194">
        <v>0.93965595281056646</v>
      </c>
      <c r="N194">
        <v>0.97903595090494089</v>
      </c>
      <c r="O194">
        <v>1.4308989614364538</v>
      </c>
      <c r="P194">
        <v>1.0393933459466289</v>
      </c>
      <c r="Q194">
        <v>0.81241494544308901</v>
      </c>
      <c r="R194">
        <v>0.8679166714234684</v>
      </c>
      <c r="S194">
        <v>0.92932582578016887</v>
      </c>
      <c r="T194">
        <v>1.7693999413081449</v>
      </c>
      <c r="U194" s="24">
        <v>0.76988160296871166</v>
      </c>
      <c r="V194" s="7">
        <v>0.99666468606023262</v>
      </c>
      <c r="W194">
        <v>0.97688752272046864</v>
      </c>
      <c r="X194">
        <v>0.864339603841354</v>
      </c>
      <c r="Y194">
        <v>1.0189705801957694</v>
      </c>
      <c r="Z194">
        <v>1.0134318812997249</v>
      </c>
      <c r="AA194">
        <v>0.95094086476849349</v>
      </c>
      <c r="AB194">
        <v>1.1326005175269711</v>
      </c>
      <c r="AC194">
        <v>0.83444652440689404</v>
      </c>
      <c r="AD194">
        <v>1.2250327938181989</v>
      </c>
      <c r="AE194" s="4">
        <v>1.0924086626164862</v>
      </c>
      <c r="AF194" s="15">
        <v>0.44571875865551241</v>
      </c>
      <c r="AG194">
        <v>0.59587141248278397</v>
      </c>
      <c r="AH194">
        <v>0.85731638343834415</v>
      </c>
      <c r="AI194">
        <v>0.70404223285259393</v>
      </c>
      <c r="AJ194">
        <v>1.2491505649515866</v>
      </c>
      <c r="AK194">
        <v>0.86959435567715615</v>
      </c>
      <c r="AL194">
        <v>1.2280732996254049</v>
      </c>
      <c r="AM194">
        <v>1.3001711757558052</v>
      </c>
      <c r="AN194">
        <v>2.0115307048055251</v>
      </c>
      <c r="AO194" s="24">
        <v>1.1534417293479413</v>
      </c>
      <c r="AP194" s="7">
        <v>0.87137120948833191</v>
      </c>
      <c r="AQ194">
        <v>0.56211158761254532</v>
      </c>
      <c r="AR194">
        <v>1.1207149815383126</v>
      </c>
      <c r="AS194">
        <v>0.65141659520782313</v>
      </c>
      <c r="AT194">
        <v>0.5925256672339102</v>
      </c>
      <c r="AU194">
        <v>0.8895909842840688</v>
      </c>
      <c r="AV194">
        <v>0.81319195463886373</v>
      </c>
      <c r="AW194">
        <v>0.92179929644482228</v>
      </c>
      <c r="AX194">
        <v>1.0230636459558453</v>
      </c>
      <c r="AY194" s="5">
        <v>0.82136510784096284</v>
      </c>
    </row>
    <row r="195" spans="1:51" ht="15.75" thickBot="1" x14ac:dyDescent="0.3">
      <c r="A195">
        <v>223</v>
      </c>
      <c r="B195" s="6">
        <v>4.0269834937086459</v>
      </c>
      <c r="C195">
        <v>2.6876658884368676</v>
      </c>
      <c r="D195">
        <v>4.1496672488179573</v>
      </c>
      <c r="E195">
        <v>3.34761719923908</v>
      </c>
      <c r="F195">
        <v>3.2127613034548954</v>
      </c>
      <c r="G195">
        <v>2.6294562085649784</v>
      </c>
      <c r="H195">
        <v>2.8092835456243628</v>
      </c>
      <c r="I195">
        <v>2.7712977568922379</v>
      </c>
      <c r="J195">
        <v>2.8728870057772702</v>
      </c>
      <c r="K195" s="4">
        <v>2.2253027747365008</v>
      </c>
      <c r="L195" s="15">
        <v>3.2151207909660164</v>
      </c>
      <c r="M195">
        <v>2.3967520580389405</v>
      </c>
      <c r="N195">
        <v>3.2585118217914908</v>
      </c>
      <c r="O195">
        <v>4.6372872030349974</v>
      </c>
      <c r="P195">
        <v>3.5145486648919371</v>
      </c>
      <c r="Q195">
        <v>2.3552970292175637</v>
      </c>
      <c r="R195">
        <v>2.8176598138364151</v>
      </c>
      <c r="S195">
        <v>2.9723962053455413</v>
      </c>
      <c r="T195">
        <v>5.4504382629640125</v>
      </c>
      <c r="U195" s="24">
        <v>2.7077367410086768</v>
      </c>
      <c r="V195" s="7">
        <v>3.9497625407567631</v>
      </c>
      <c r="W195">
        <v>3.4083578702835164</v>
      </c>
      <c r="X195">
        <v>3.0084397997246994</v>
      </c>
      <c r="Y195">
        <v>3.4901288313390815</v>
      </c>
      <c r="Z195">
        <v>3.3399747159025055</v>
      </c>
      <c r="AA195">
        <v>3.6442245904013433</v>
      </c>
      <c r="AB195">
        <v>3.9081656484001561</v>
      </c>
      <c r="AC195">
        <v>2.444621986617376</v>
      </c>
      <c r="AD195">
        <v>4.374129145282887</v>
      </c>
      <c r="AE195" s="4">
        <v>3.1452881880298844</v>
      </c>
      <c r="AF195" s="15">
        <v>0.97322943213698054</v>
      </c>
      <c r="AG195">
        <v>1.0868070049807639</v>
      </c>
      <c r="AH195">
        <v>1.5809130686450057</v>
      </c>
      <c r="AI195">
        <v>1.1153339700882827</v>
      </c>
      <c r="AJ195">
        <v>2.1286198608385778</v>
      </c>
      <c r="AK195">
        <v>1.5151924324217512</v>
      </c>
      <c r="AL195">
        <v>1.9025283282303418</v>
      </c>
      <c r="AM195">
        <v>2.0013334159876086</v>
      </c>
      <c r="AN195">
        <v>3.4175691076657242</v>
      </c>
      <c r="AO195" s="24">
        <v>1.7931336787239953</v>
      </c>
      <c r="AP195" s="7">
        <v>1.5031455755780261</v>
      </c>
      <c r="AQ195">
        <v>0.79166876683492671</v>
      </c>
      <c r="AR195">
        <v>1.8053599785787418</v>
      </c>
      <c r="AS195">
        <v>0.82800163897315637</v>
      </c>
      <c r="AT195">
        <v>0.83579263103227353</v>
      </c>
      <c r="AU195">
        <v>1.3008612059883247</v>
      </c>
      <c r="AV195">
        <v>1.1844102570682817</v>
      </c>
      <c r="AW195">
        <v>1.3381080157313847</v>
      </c>
      <c r="AX195">
        <v>1.4587846631743329</v>
      </c>
      <c r="AY195" s="5">
        <v>0.94296993800473294</v>
      </c>
    </row>
    <row r="196" spans="1:51" ht="15.75" thickBot="1" x14ac:dyDescent="0.3">
      <c r="A196">
        <v>224</v>
      </c>
      <c r="B196" s="6">
        <v>1.2325686824084126</v>
      </c>
      <c r="C196">
        <v>0.8879421823937268</v>
      </c>
      <c r="D196">
        <v>1.2108416507025386</v>
      </c>
      <c r="E196">
        <v>0.9509520959805039</v>
      </c>
      <c r="F196">
        <v>0.97849558448590745</v>
      </c>
      <c r="G196">
        <v>0.73344193589767848</v>
      </c>
      <c r="H196">
        <v>0.80068334902035687</v>
      </c>
      <c r="I196">
        <v>0.77074258804268481</v>
      </c>
      <c r="J196">
        <v>0.75961814177771458</v>
      </c>
      <c r="K196" s="4">
        <v>0.59420797901212008</v>
      </c>
      <c r="L196" s="15">
        <v>0.83667105815215892</v>
      </c>
      <c r="M196">
        <v>0.63757835814230912</v>
      </c>
      <c r="N196">
        <v>0.82559761643996099</v>
      </c>
      <c r="O196">
        <v>1.226973338456294</v>
      </c>
      <c r="P196">
        <v>0.9305366844966394</v>
      </c>
      <c r="Q196">
        <v>0.61678726929944483</v>
      </c>
      <c r="R196">
        <v>0.7210252681874455</v>
      </c>
      <c r="S196">
        <v>0.72889744276816693</v>
      </c>
      <c r="T196">
        <v>1.3927771883570959</v>
      </c>
      <c r="U196" s="24">
        <v>0.68754838761880632</v>
      </c>
      <c r="V196" s="7">
        <v>0.96327899277580331</v>
      </c>
      <c r="W196">
        <v>0.88250940376612264</v>
      </c>
      <c r="X196">
        <v>0.73513090611452347</v>
      </c>
      <c r="Y196">
        <v>0.83211891993825393</v>
      </c>
      <c r="Z196">
        <v>0.81744147996804828</v>
      </c>
      <c r="AA196">
        <v>0.82216128550596423</v>
      </c>
      <c r="AB196">
        <v>0.83254054547567091</v>
      </c>
      <c r="AC196">
        <v>0.52397636337160092</v>
      </c>
      <c r="AD196">
        <v>1.031739308849416</v>
      </c>
      <c r="AE196" s="4">
        <v>0.71936706833105313</v>
      </c>
      <c r="AF196" s="15">
        <v>0.21097334399899614</v>
      </c>
      <c r="AG196">
        <v>0.22046365148718886</v>
      </c>
      <c r="AH196">
        <v>0.32266526890019714</v>
      </c>
      <c r="AI196">
        <v>0.19745267424416088</v>
      </c>
      <c r="AJ196">
        <v>0.5031600659042279</v>
      </c>
      <c r="AK196">
        <v>0.35042694570545113</v>
      </c>
      <c r="AL196">
        <v>0.44550534937842379</v>
      </c>
      <c r="AM196">
        <v>0.47322064908602562</v>
      </c>
      <c r="AN196">
        <v>0.7973405182543023</v>
      </c>
      <c r="AO196" s="24">
        <v>0.42713112419410482</v>
      </c>
      <c r="AP196" s="7">
        <v>0.39304223911092923</v>
      </c>
      <c r="AQ196">
        <v>0.1832492221593125</v>
      </c>
      <c r="AR196">
        <v>0.49376529911760819</v>
      </c>
      <c r="AS196">
        <v>0.19191796567190145</v>
      </c>
      <c r="AT196">
        <v>0.17841906652633119</v>
      </c>
      <c r="AU196">
        <v>0.32559667347814047</v>
      </c>
      <c r="AV196">
        <v>0.28419878608406357</v>
      </c>
      <c r="AW196">
        <v>0.34093590925314876</v>
      </c>
      <c r="AX196">
        <v>0.35256512319061262</v>
      </c>
      <c r="AY196" s="5">
        <v>0.22381155293329416</v>
      </c>
    </row>
    <row r="197" spans="1:51" ht="15.75" thickBot="1" x14ac:dyDescent="0.3">
      <c r="A197">
        <v>225</v>
      </c>
      <c r="B197" s="6">
        <v>2.3980210434179576</v>
      </c>
      <c r="C197">
        <v>1.2984155486491515</v>
      </c>
      <c r="D197">
        <v>2.0091436021749858</v>
      </c>
      <c r="E197">
        <v>1.4889979483407356</v>
      </c>
      <c r="F197">
        <v>1.4136494602251655</v>
      </c>
      <c r="G197">
        <v>1.0767064245852502</v>
      </c>
      <c r="H197">
        <v>1.1830535197930485</v>
      </c>
      <c r="I197">
        <v>1.0734171772399308</v>
      </c>
      <c r="J197">
        <v>1.0528322401661085</v>
      </c>
      <c r="K197" s="4">
        <v>0.76388357294133258</v>
      </c>
      <c r="L197" s="15">
        <v>0.67519979723581702</v>
      </c>
      <c r="M197">
        <v>0.56361271400286295</v>
      </c>
      <c r="N197">
        <v>0.79752810387316198</v>
      </c>
      <c r="O197">
        <v>1.2368888169023999</v>
      </c>
      <c r="P197">
        <v>0.90313691039521593</v>
      </c>
      <c r="Q197">
        <v>0.58243738634565079</v>
      </c>
      <c r="R197">
        <v>0.65304821665449719</v>
      </c>
      <c r="S197">
        <v>0.59952872454432549</v>
      </c>
      <c r="T197">
        <v>1.1812805199171801</v>
      </c>
      <c r="U197" s="24">
        <v>0.64256874524861196</v>
      </c>
      <c r="V197" s="7">
        <v>0.7572014695864252</v>
      </c>
      <c r="W197">
        <v>0.68193278299534255</v>
      </c>
      <c r="X197">
        <v>0.62251496076914803</v>
      </c>
      <c r="Y197">
        <v>0.64062652562623645</v>
      </c>
      <c r="Z197">
        <v>0.62440260453529184</v>
      </c>
      <c r="AA197">
        <v>0.55553099172537801</v>
      </c>
      <c r="AB197">
        <v>0.51359961761664352</v>
      </c>
      <c r="AC197">
        <v>0.34427595612319867</v>
      </c>
      <c r="AD197">
        <v>0.70104763366373835</v>
      </c>
      <c r="AE197" s="4">
        <v>0.41817253966671775</v>
      </c>
      <c r="AF197" s="15">
        <v>7.2249427566459218E-2</v>
      </c>
      <c r="AG197">
        <v>2.818675150384136E-2</v>
      </c>
      <c r="AH197">
        <v>9.9899036679500675E-2</v>
      </c>
      <c r="AI197">
        <v>2.490895925998356E-2</v>
      </c>
      <c r="AJ197">
        <v>0.23468327685749196</v>
      </c>
      <c r="AK197">
        <v>0.13701251467902636</v>
      </c>
      <c r="AL197">
        <v>0.21538621082990475</v>
      </c>
      <c r="AM197">
        <v>0.24732004049223461</v>
      </c>
      <c r="AN197">
        <v>0.35284091452437977</v>
      </c>
      <c r="AO197" s="24">
        <v>0.19760324260318599</v>
      </c>
      <c r="AP197" s="7">
        <v>0.21518485312425395</v>
      </c>
      <c r="AQ197">
        <v>7.5846400862715241E-2</v>
      </c>
      <c r="AR197">
        <v>0.22174005920639708</v>
      </c>
      <c r="AS197">
        <v>8.9533127243948324E-2</v>
      </c>
      <c r="AT197">
        <v>8.3766122997144241E-2</v>
      </c>
      <c r="AU197">
        <v>0.15156036091026071</v>
      </c>
      <c r="AV197">
        <v>0.11751304430809099</v>
      </c>
      <c r="AW197">
        <v>0.14439524483809532</v>
      </c>
      <c r="AX197">
        <v>0.17879376034125935</v>
      </c>
      <c r="AY197" s="5">
        <v>9.2189344053583214E-2</v>
      </c>
    </row>
    <row r="198" spans="1:51" ht="15.75" thickBot="1" x14ac:dyDescent="0.3">
      <c r="A198">
        <v>226</v>
      </c>
      <c r="B198" s="6">
        <v>0.55278026813122116</v>
      </c>
      <c r="C198">
        <v>0.2851620346510354</v>
      </c>
      <c r="D198">
        <v>0.41313357588516136</v>
      </c>
      <c r="E198">
        <v>0.30919870984730768</v>
      </c>
      <c r="F198">
        <v>0.33116488961020069</v>
      </c>
      <c r="G198">
        <v>0.21274388362782279</v>
      </c>
      <c r="H198">
        <v>0.26083613563444069</v>
      </c>
      <c r="I198">
        <v>0.23932026300395542</v>
      </c>
      <c r="J198">
        <v>0.23319280644555954</v>
      </c>
      <c r="K198" s="4">
        <v>0.15129703258631522</v>
      </c>
      <c r="L198" s="15">
        <v>0.14127923498551634</v>
      </c>
      <c r="M198">
        <v>0.12393863674506368</v>
      </c>
      <c r="N198">
        <v>0.17643446030296844</v>
      </c>
      <c r="O198">
        <v>0.28968842696057634</v>
      </c>
      <c r="P198">
        <v>0.19815593220972705</v>
      </c>
      <c r="Q198">
        <v>0.14720067128925815</v>
      </c>
      <c r="R198">
        <v>0.12620687214194051</v>
      </c>
      <c r="S198">
        <v>0.10250529292761965</v>
      </c>
      <c r="T198">
        <v>0.26294337268079071</v>
      </c>
      <c r="U198" s="24">
        <v>0.13993251202228474</v>
      </c>
      <c r="V198" s="7">
        <v>0.13110344501939908</v>
      </c>
      <c r="W198">
        <v>0.11676723218890178</v>
      </c>
      <c r="X198">
        <v>0.11258353404508707</v>
      </c>
      <c r="Y198">
        <v>0.10124962810230699</v>
      </c>
      <c r="Z198">
        <v>0.11007838772148758</v>
      </c>
      <c r="AA198">
        <v>0.1165664681495869</v>
      </c>
      <c r="AB198">
        <v>7.5196527211678577E-2</v>
      </c>
      <c r="AC198">
        <v>4.9263596507507459E-2</v>
      </c>
      <c r="AD198">
        <v>0.14038340116063683</v>
      </c>
      <c r="AE198" s="4">
        <v>5.3331013613352851E-2</v>
      </c>
      <c r="AF198" s="15">
        <v>0</v>
      </c>
      <c r="AG198">
        <v>0</v>
      </c>
      <c r="AH198">
        <v>0</v>
      </c>
      <c r="AI198">
        <v>0</v>
      </c>
      <c r="AJ198">
        <v>4.5850165650967348E-2</v>
      </c>
      <c r="AK198">
        <v>1.9217719616399807E-2</v>
      </c>
      <c r="AL198">
        <v>3.5377076537587301E-2</v>
      </c>
      <c r="AM198">
        <v>4.1417651203691196E-2</v>
      </c>
      <c r="AN198">
        <v>8.2837131314016973E-2</v>
      </c>
      <c r="AO198" s="24">
        <v>3.1703415745169342E-2</v>
      </c>
      <c r="AP198" s="7">
        <v>2.8574915025574622E-2</v>
      </c>
      <c r="AQ198">
        <v>1.9688899560486247E-2</v>
      </c>
      <c r="AR198">
        <v>3.9531935195443235E-2</v>
      </c>
      <c r="AS198">
        <v>6.4371800025144156E-3</v>
      </c>
      <c r="AT198">
        <v>5.6391212768223693E-3</v>
      </c>
      <c r="AU198">
        <v>2.7204557285848408E-2</v>
      </c>
      <c r="AV198">
        <v>2.1191637294818256E-2</v>
      </c>
      <c r="AW198">
        <v>3.144685509175614E-2</v>
      </c>
      <c r="AX198">
        <v>3.0659337739517439E-2</v>
      </c>
      <c r="AY198" s="5">
        <v>1.4957663555618875E-2</v>
      </c>
    </row>
    <row r="199" spans="1:51" ht="15.75" thickBot="1" x14ac:dyDescent="0.3">
      <c r="A199">
        <v>227</v>
      </c>
      <c r="B199" s="6">
        <v>0.42887166856914999</v>
      </c>
      <c r="C199">
        <v>0.20172971727481007</v>
      </c>
      <c r="D199">
        <v>0.33467870395652671</v>
      </c>
      <c r="E199">
        <v>0.24963157104219671</v>
      </c>
      <c r="F199">
        <v>0.22245663522564094</v>
      </c>
      <c r="G199">
        <v>0.17695867230359996</v>
      </c>
      <c r="H199">
        <v>0.17010114579802077</v>
      </c>
      <c r="I199">
        <v>0.18699008958076307</v>
      </c>
      <c r="J199">
        <v>0.16754081924381689</v>
      </c>
      <c r="K199" s="4">
        <v>0.11043060679308987</v>
      </c>
      <c r="L199" s="15">
        <v>8.5257038905537902E-2</v>
      </c>
      <c r="M199">
        <v>7.2954758851943372E-2</v>
      </c>
      <c r="N199">
        <v>9.7846531815247537E-2</v>
      </c>
      <c r="O199">
        <v>0.18713056305661144</v>
      </c>
      <c r="P199">
        <v>0.13047859711092352</v>
      </c>
      <c r="Q199">
        <v>8.0798314437172072E-2</v>
      </c>
      <c r="R199">
        <v>8.7531199278295918E-2</v>
      </c>
      <c r="S199">
        <v>5.9396663479176985E-2</v>
      </c>
      <c r="T199">
        <v>0.17261007828149041</v>
      </c>
      <c r="U199" s="24">
        <v>8.5479899766430126E-2</v>
      </c>
      <c r="V199" s="7">
        <v>5.5664254766717207E-2</v>
      </c>
      <c r="W199">
        <v>5.7065610398968312E-2</v>
      </c>
      <c r="X199">
        <v>6.0410084357416231E-2</v>
      </c>
      <c r="Y199">
        <v>5.1531133868501854E-2</v>
      </c>
      <c r="Z199">
        <v>5.4318508049666078E-2</v>
      </c>
      <c r="AA199">
        <v>3.3592580483532058E-2</v>
      </c>
      <c r="AB199">
        <v>0</v>
      </c>
      <c r="AC199">
        <v>0</v>
      </c>
      <c r="AD199">
        <v>5.5178130153549075E-2</v>
      </c>
      <c r="AE199" s="4">
        <v>5.1538124596711534E-3</v>
      </c>
      <c r="AF199" s="15">
        <v>0</v>
      </c>
      <c r="AG199">
        <v>0</v>
      </c>
      <c r="AH199">
        <v>0</v>
      </c>
      <c r="AI199">
        <v>0</v>
      </c>
      <c r="AJ199">
        <v>2.5260883411235831E-2</v>
      </c>
      <c r="AK199">
        <v>4.2202494567164213E-3</v>
      </c>
      <c r="AL199">
        <v>1.4065904915617319E-2</v>
      </c>
      <c r="AM199">
        <v>1.6713925464334756E-2</v>
      </c>
      <c r="AN199">
        <v>3.015319787438718E-2</v>
      </c>
      <c r="AO199" s="24">
        <v>5.7735567977507491E-3</v>
      </c>
      <c r="AP199" s="7">
        <v>1.6223539017308917E-2</v>
      </c>
      <c r="AQ199">
        <v>7.6736647839449031E-3</v>
      </c>
      <c r="AR199">
        <v>7.7331705683235863E-3</v>
      </c>
      <c r="AS199">
        <v>5.4990786138873924E-3</v>
      </c>
      <c r="AT199">
        <v>0</v>
      </c>
      <c r="AU199">
        <v>0</v>
      </c>
      <c r="AV199">
        <v>3.6715195131964786E-3</v>
      </c>
      <c r="AW199">
        <v>7.3802936160706403E-3</v>
      </c>
      <c r="AX199">
        <v>0</v>
      </c>
      <c r="AY199" s="5">
        <v>0</v>
      </c>
    </row>
    <row r="200" spans="1:51" ht="15.75" thickBot="1" x14ac:dyDescent="0.3">
      <c r="A200">
        <v>228</v>
      </c>
      <c r="B200" s="6">
        <v>8.8600478285012177E-2</v>
      </c>
      <c r="C200">
        <v>5.0698609658805717E-2</v>
      </c>
      <c r="D200">
        <v>5.784612585782134E-2</v>
      </c>
      <c r="E200">
        <v>5.7436858460042983E-2</v>
      </c>
      <c r="F200">
        <v>3.6564036220966496E-2</v>
      </c>
      <c r="G200">
        <v>2.7435354366125167E-2</v>
      </c>
      <c r="H200">
        <v>2.7909911093258254E-2</v>
      </c>
      <c r="I200">
        <v>2.9895112202728412E-2</v>
      </c>
      <c r="J200">
        <v>2.2660782167580679E-2</v>
      </c>
      <c r="K200" s="4">
        <v>2.0761036486360813E-2</v>
      </c>
      <c r="L200" s="15">
        <v>1.3688029171079147E-2</v>
      </c>
      <c r="M200">
        <v>1.2398657744759595E-2</v>
      </c>
      <c r="N200">
        <v>3.2456876611223991E-2</v>
      </c>
      <c r="O200">
        <v>7.2267678078866929E-2</v>
      </c>
      <c r="P200">
        <v>3.8428136878458453E-2</v>
      </c>
      <c r="Q200">
        <v>3.6829276276394339E-2</v>
      </c>
      <c r="R200">
        <v>1.7890131160057804E-2</v>
      </c>
      <c r="S200">
        <v>2.4757393193896696E-2</v>
      </c>
      <c r="T200">
        <v>5.6989673137966115E-2</v>
      </c>
      <c r="U200" s="24">
        <v>2.885129985327527E-2</v>
      </c>
      <c r="V200" s="7">
        <v>4.2672556850872852E-2</v>
      </c>
      <c r="W200">
        <v>6.1508360329242305E-2</v>
      </c>
      <c r="X200">
        <v>4.6317310838053349E-2</v>
      </c>
      <c r="Y200">
        <v>4.760950656850875E-2</v>
      </c>
      <c r="Z200">
        <v>3.4183959849772655E-2</v>
      </c>
      <c r="AA200">
        <v>1.5402781465491233E-2</v>
      </c>
      <c r="AB200">
        <v>2.3544437857416438E-2</v>
      </c>
      <c r="AC200">
        <v>2.4261844810170512E-2</v>
      </c>
      <c r="AD200">
        <v>3.7207031246313818E-2</v>
      </c>
      <c r="AE200" s="4">
        <v>3.6413244015234762E-2</v>
      </c>
      <c r="AF200" s="15">
        <v>0.11252424600255852</v>
      </c>
      <c r="AG200">
        <v>0.21120777049561176</v>
      </c>
      <c r="AH200">
        <v>0.17005730520878631</v>
      </c>
      <c r="AI200">
        <v>0.27155096013942837</v>
      </c>
      <c r="AJ200">
        <v>0.14246338585553142</v>
      </c>
      <c r="AK200">
        <v>5.4732565899070192E-3</v>
      </c>
      <c r="AL200">
        <v>0.1433926380240568</v>
      </c>
      <c r="AM200">
        <v>0.16462959834452764</v>
      </c>
      <c r="AN200">
        <v>0.17534278504319389</v>
      </c>
      <c r="AO200" s="24">
        <v>0</v>
      </c>
      <c r="AP200" s="7">
        <v>0.17460287987992021</v>
      </c>
      <c r="AQ200">
        <v>4.7122138132157682E-2</v>
      </c>
      <c r="AR200">
        <v>6.8781150513381933E-2</v>
      </c>
      <c r="AS200">
        <v>1.4861231707116595E-2</v>
      </c>
      <c r="AT200">
        <v>0</v>
      </c>
      <c r="AU200">
        <v>6.4064189515101427E-2</v>
      </c>
      <c r="AV200">
        <v>0.16985179895732244</v>
      </c>
      <c r="AW200">
        <v>0.12384475190318282</v>
      </c>
      <c r="AX200">
        <v>0.16284067745586916</v>
      </c>
      <c r="AY200" s="5">
        <v>0.11654885744596284</v>
      </c>
    </row>
    <row r="201" spans="1:51" ht="15.75" thickBot="1" x14ac:dyDescent="0.3">
      <c r="A201">
        <v>229</v>
      </c>
      <c r="B201" s="6">
        <v>6.2479093723935453E-2</v>
      </c>
      <c r="C201">
        <v>4.9427748456529128E-2</v>
      </c>
      <c r="D201">
        <v>5.8454777461449586E-2</v>
      </c>
      <c r="E201">
        <v>4.8774270742946019E-2</v>
      </c>
      <c r="F201">
        <v>4.3967256520277845E-2</v>
      </c>
      <c r="G201">
        <v>3.1012131360844228E-2</v>
      </c>
      <c r="H201">
        <v>4.3277063413834499E-2</v>
      </c>
      <c r="I201">
        <v>1.9886262021052609E-2</v>
      </c>
      <c r="J201">
        <v>4.0776429222191386E-2</v>
      </c>
      <c r="K201" s="4">
        <v>9.1461510082576827E-3</v>
      </c>
      <c r="L201" s="15">
        <v>3.4959153324836005E-2</v>
      </c>
      <c r="M201">
        <v>1.9730149677140919E-2</v>
      </c>
      <c r="N201">
        <v>2.1125570360421859E-2</v>
      </c>
      <c r="O201">
        <v>3.9837877570800519E-2</v>
      </c>
      <c r="P201">
        <v>4.7633819204252595E-2</v>
      </c>
      <c r="Q201">
        <v>3.2764848710196713E-2</v>
      </c>
      <c r="R201">
        <v>2.7453648704172103E-2</v>
      </c>
      <c r="S201">
        <v>6.4932839156827118E-3</v>
      </c>
      <c r="T201">
        <v>7.3036721361098039E-2</v>
      </c>
      <c r="U201" s="24">
        <v>2.3015195384638511E-2</v>
      </c>
      <c r="V201" s="7">
        <v>0.5368640368639539</v>
      </c>
      <c r="W201">
        <v>0.82055006202103087</v>
      </c>
      <c r="X201">
        <v>0.64650354458449455</v>
      </c>
      <c r="Y201">
        <v>0.93497954622482971</v>
      </c>
      <c r="Z201">
        <v>0.89863716071242528</v>
      </c>
      <c r="AA201">
        <v>0.74076541601999191</v>
      </c>
      <c r="AB201">
        <v>0.63389713641565582</v>
      </c>
      <c r="AC201">
        <v>0.48476069937637595</v>
      </c>
      <c r="AD201">
        <v>1.0688697616981306</v>
      </c>
      <c r="AE201" s="4">
        <v>0.9083214757568282</v>
      </c>
      <c r="AF201" s="15">
        <v>0.61139336795321197</v>
      </c>
      <c r="AG201">
        <v>0.99162298789198777</v>
      </c>
      <c r="AH201">
        <v>0.78446170824153394</v>
      </c>
      <c r="AI201">
        <v>1.0431278990648614</v>
      </c>
      <c r="AJ201">
        <v>0.45357750701991623</v>
      </c>
      <c r="AK201">
        <v>0.17114027068095752</v>
      </c>
      <c r="AL201">
        <v>0.38369098081725667</v>
      </c>
      <c r="AM201">
        <v>0.63392900996705304</v>
      </c>
      <c r="AN201">
        <v>0.75908051834469981</v>
      </c>
      <c r="AO201" s="24">
        <v>0</v>
      </c>
      <c r="AP201" s="7">
        <v>0.71100333212579681</v>
      </c>
      <c r="AQ201">
        <v>0.22673516114092954</v>
      </c>
      <c r="AR201">
        <v>0.15265639454035398</v>
      </c>
      <c r="AS201">
        <v>4.1591795039394246E-2</v>
      </c>
      <c r="AT201">
        <v>0</v>
      </c>
      <c r="AU201">
        <v>0.23838526268091323</v>
      </c>
      <c r="AV201">
        <v>0.61465228340156819</v>
      </c>
      <c r="AW201">
        <v>0.48080371820502588</v>
      </c>
      <c r="AX201">
        <v>0.51065276787554548</v>
      </c>
      <c r="AY201" s="5">
        <v>0.40024473923419163</v>
      </c>
    </row>
    <row r="202" spans="1:51" ht="15.75" thickBot="1" x14ac:dyDescent="0.3">
      <c r="A202">
        <v>230</v>
      </c>
      <c r="B202" s="6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8.7865632783787524E-4</v>
      </c>
      <c r="I202">
        <v>3.5727364436209611E-3</v>
      </c>
      <c r="J202">
        <v>0</v>
      </c>
      <c r="K202" s="4">
        <v>0</v>
      </c>
      <c r="L202" s="15">
        <v>1.7672706845721759E-3</v>
      </c>
      <c r="M202">
        <v>6.8482873063678657E-3</v>
      </c>
      <c r="N202">
        <v>4.0084971661499772E-3</v>
      </c>
      <c r="O202">
        <v>1.7249101436528368E-2</v>
      </c>
      <c r="P202">
        <v>1.9848896744568731E-2</v>
      </c>
      <c r="Q202">
        <v>7.1612632112513655E-3</v>
      </c>
      <c r="R202">
        <v>2.1872252001263076E-3</v>
      </c>
      <c r="S202">
        <v>1.4063147812007901E-3</v>
      </c>
      <c r="T202">
        <v>1.7530298595426728E-2</v>
      </c>
      <c r="U202" s="24">
        <v>0</v>
      </c>
      <c r="V202" s="7">
        <v>7.9531352066250185E-2</v>
      </c>
      <c r="W202">
        <v>0.14741332830966861</v>
      </c>
      <c r="X202">
        <v>9.7192543817955737E-2</v>
      </c>
      <c r="Y202">
        <v>0.15050305138942338</v>
      </c>
      <c r="Z202">
        <v>0.16054253208390354</v>
      </c>
      <c r="AA202">
        <v>0.11529600703613517</v>
      </c>
      <c r="AB202">
        <v>6.317426105072324E-2</v>
      </c>
      <c r="AC202">
        <v>8.7995518398208725E-2</v>
      </c>
      <c r="AD202">
        <v>0.16843161757387629</v>
      </c>
      <c r="AE202" s="4">
        <v>0.15901566161481492</v>
      </c>
      <c r="AF202" s="15">
        <v>9.0420057239082502E-2</v>
      </c>
      <c r="AG202">
        <v>0.15066235650328558</v>
      </c>
      <c r="AH202">
        <v>0.11712362920078778</v>
      </c>
      <c r="AI202">
        <v>0.15756661420310991</v>
      </c>
      <c r="AJ202">
        <v>8.1559252607575003E-2</v>
      </c>
      <c r="AK202">
        <v>3.5374680125048505E-2</v>
      </c>
      <c r="AL202">
        <v>6.9958935669581251E-2</v>
      </c>
      <c r="AM202">
        <v>9.6172028273115245E-2</v>
      </c>
      <c r="AN202">
        <v>0.12992124640318092</v>
      </c>
      <c r="AO202" s="24">
        <v>0</v>
      </c>
      <c r="AP202" s="7">
        <v>0.11889846730319037</v>
      </c>
      <c r="AQ202">
        <v>4.9542328097143901E-2</v>
      </c>
      <c r="AR202">
        <v>3.975285758453289E-2</v>
      </c>
      <c r="AS202">
        <v>4.3293422585735462E-3</v>
      </c>
      <c r="AT202">
        <v>0</v>
      </c>
      <c r="AU202">
        <v>4.7718100062414365E-2</v>
      </c>
      <c r="AV202">
        <v>9.7212935117917926E-2</v>
      </c>
      <c r="AW202">
        <v>7.1755931406333601E-2</v>
      </c>
      <c r="AX202">
        <v>9.5072873636654301E-2</v>
      </c>
      <c r="AY202" s="5">
        <v>6.5899046014661275E-2</v>
      </c>
    </row>
    <row r="203" spans="1:51" ht="15.75" thickBot="1" x14ac:dyDescent="0.3">
      <c r="A203">
        <v>231</v>
      </c>
      <c r="B203" s="6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2.2399501805961189E-2</v>
      </c>
      <c r="J203">
        <v>0</v>
      </c>
      <c r="K203" s="4">
        <v>0</v>
      </c>
      <c r="L203" s="15">
        <v>3.1623078511684284E-2</v>
      </c>
      <c r="M203">
        <v>1.2688543517020459E-2</v>
      </c>
      <c r="N203">
        <v>3.2279362550417294E-2</v>
      </c>
      <c r="O203">
        <v>6.2898166468895206E-2</v>
      </c>
      <c r="P203">
        <v>3.9120305991364845E-2</v>
      </c>
      <c r="Q203">
        <v>4.1472515623100649E-2</v>
      </c>
      <c r="R203">
        <v>2.3040909774746838E-2</v>
      </c>
      <c r="S203">
        <v>9.3743601577953497E-3</v>
      </c>
      <c r="T203">
        <v>7.4702211967410254E-2</v>
      </c>
      <c r="U203" s="24">
        <v>1.7594654737976272E-2</v>
      </c>
      <c r="V203" s="7">
        <v>0</v>
      </c>
      <c r="W203">
        <v>1.4408482156106761E-2</v>
      </c>
      <c r="X203">
        <v>1.9315296125082166E-2</v>
      </c>
      <c r="Y203">
        <v>3.7821859827464048E-2</v>
      </c>
      <c r="Z203">
        <v>2.3207647768340153E-2</v>
      </c>
      <c r="AA203">
        <v>3.0860220923465614E-2</v>
      </c>
      <c r="AB203">
        <v>3.06843058402054E-2</v>
      </c>
      <c r="AC203">
        <v>1.8602055088461932E-2</v>
      </c>
      <c r="AD203">
        <v>4.8597014409451147E-2</v>
      </c>
      <c r="AE203" s="4">
        <v>4.6615130201421509E-2</v>
      </c>
      <c r="AF203" s="15">
        <v>8.3000821322290527E-3</v>
      </c>
      <c r="AG203">
        <v>2.5882886760938105E-3</v>
      </c>
      <c r="AH203">
        <v>1.291529552903084E-2</v>
      </c>
      <c r="AI203">
        <v>0</v>
      </c>
      <c r="AJ203">
        <v>1.5580751005050115E-2</v>
      </c>
      <c r="AK203">
        <v>0</v>
      </c>
      <c r="AL203">
        <v>3.455732095601554E-2</v>
      </c>
      <c r="AM203">
        <v>3.0433763954346511E-2</v>
      </c>
      <c r="AN203">
        <v>3.3805636516893237E-2</v>
      </c>
      <c r="AO203" s="24">
        <v>9.4026308636738411E-3</v>
      </c>
      <c r="AP203" s="7">
        <v>1.4974317973705268E-2</v>
      </c>
      <c r="AQ203">
        <v>4.9857463990288708E-3</v>
      </c>
      <c r="AR203">
        <v>8.105371433213323E-3</v>
      </c>
      <c r="AS203">
        <v>3.4339334770728787E-3</v>
      </c>
      <c r="AT203">
        <v>0</v>
      </c>
      <c r="AU203">
        <v>1.230345741764415E-2</v>
      </c>
      <c r="AV203">
        <v>1.3414613168360887E-2</v>
      </c>
      <c r="AW203">
        <v>1.1851881518764608E-2</v>
      </c>
      <c r="AX203">
        <v>2.2614495169543149E-2</v>
      </c>
      <c r="AY203" s="5">
        <v>1.1133028942616618E-2</v>
      </c>
    </row>
    <row r="204" spans="1:51" ht="15.75" thickBot="1" x14ac:dyDescent="0.3">
      <c r="A204">
        <v>232</v>
      </c>
      <c r="B204" s="6">
        <v>6.9869798059407753E-2</v>
      </c>
      <c r="C204">
        <v>0.15647283239428331</v>
      </c>
      <c r="D204">
        <v>7.971650662017829E-2</v>
      </c>
      <c r="E204">
        <v>8.0655321694806131E-2</v>
      </c>
      <c r="F204">
        <v>0.10647280510152685</v>
      </c>
      <c r="G204">
        <v>0.10136537558037133</v>
      </c>
      <c r="H204">
        <v>0.10572004526544732</v>
      </c>
      <c r="I204">
        <v>0.13330920535177526</v>
      </c>
      <c r="J204">
        <v>0.10525358446512642</v>
      </c>
      <c r="K204" s="4">
        <v>0.10102129739502849</v>
      </c>
      <c r="L204" s="15">
        <v>0.34526339410100476</v>
      </c>
      <c r="M204">
        <v>0.34453824160083735</v>
      </c>
      <c r="N204">
        <v>0.3236893002260372</v>
      </c>
      <c r="O204">
        <v>0.41881118314152926</v>
      </c>
      <c r="P204">
        <v>0.36542630974572543</v>
      </c>
      <c r="Q204">
        <v>0.28143986579896174</v>
      </c>
      <c r="R204">
        <v>0.25631263348017225</v>
      </c>
      <c r="S204">
        <v>0.36987960695043925</v>
      </c>
      <c r="T204">
        <v>0.90457785513938616</v>
      </c>
      <c r="U204" s="24">
        <v>0.24459865497819666</v>
      </c>
      <c r="V204" s="7">
        <v>0.21343926345764663</v>
      </c>
      <c r="W204">
        <v>0.32222514645640982</v>
      </c>
      <c r="X204">
        <v>0.28130628446610839</v>
      </c>
      <c r="Y204">
        <v>0.32586365540676676</v>
      </c>
      <c r="Z204">
        <v>0.36576835358529058</v>
      </c>
      <c r="AA204">
        <v>0.34945314268171745</v>
      </c>
      <c r="AB204">
        <v>0.41832202009121811</v>
      </c>
      <c r="AC204">
        <v>0.33317320871618405</v>
      </c>
      <c r="AD204">
        <v>0.43852096151424774</v>
      </c>
      <c r="AE204" s="4">
        <v>0.44392205597709056</v>
      </c>
      <c r="AF204" s="15">
        <v>0.20855211226826392</v>
      </c>
      <c r="AG204">
        <v>0.30415503308501618</v>
      </c>
      <c r="AH204">
        <v>0.33400800916837287</v>
      </c>
      <c r="AI204">
        <v>0.3792628431069115</v>
      </c>
      <c r="AJ204">
        <v>0.41390963082616877</v>
      </c>
      <c r="AK204">
        <v>0.26487809193734718</v>
      </c>
      <c r="AL204">
        <v>0.50020055336645031</v>
      </c>
      <c r="AM204">
        <v>0.58354830986037065</v>
      </c>
      <c r="AN204">
        <v>0.71626639951729487</v>
      </c>
      <c r="AO204" s="24">
        <v>0.32524739715860462</v>
      </c>
      <c r="AP204" s="7">
        <v>0.27954164830455358</v>
      </c>
      <c r="AQ204">
        <v>0.22735378498611936</v>
      </c>
      <c r="AR204">
        <v>0.37105836671079701</v>
      </c>
      <c r="AS204">
        <v>0.25131228938013594</v>
      </c>
      <c r="AT204">
        <v>0.15902392025269391</v>
      </c>
      <c r="AU204">
        <v>0.40794275850209072</v>
      </c>
      <c r="AV204">
        <v>0.43564856187095219</v>
      </c>
      <c r="AW204">
        <v>0.47345783118707507</v>
      </c>
      <c r="AX204">
        <v>0.517849785594237</v>
      </c>
      <c r="AY204" s="5">
        <v>0.51663332354377656</v>
      </c>
    </row>
    <row r="205" spans="1:51" ht="15.75" thickBot="1" x14ac:dyDescent="0.3">
      <c r="A205">
        <v>233</v>
      </c>
      <c r="B205" s="6">
        <v>0.66308001375736869</v>
      </c>
      <c r="C205">
        <v>1.4811190770068512</v>
      </c>
      <c r="D205">
        <v>0.85199639292353391</v>
      </c>
      <c r="E205">
        <v>0.76998477269990728</v>
      </c>
      <c r="F205">
        <v>0.84587496815594876</v>
      </c>
      <c r="G205">
        <v>0.75917901438043256</v>
      </c>
      <c r="H205">
        <v>0.72416220154866939</v>
      </c>
      <c r="I205">
        <v>0.96788681450519887</v>
      </c>
      <c r="J205">
        <v>0.84071188599441049</v>
      </c>
      <c r="K205" s="4">
        <v>0.9559094276337613</v>
      </c>
      <c r="L205" s="15">
        <v>1.4739437305503507</v>
      </c>
      <c r="M205">
        <v>1.5545510815853116</v>
      </c>
      <c r="N205">
        <v>1.5212226288202264</v>
      </c>
      <c r="O205">
        <v>1.9352465032604436</v>
      </c>
      <c r="P205">
        <v>1.7472653379910847</v>
      </c>
      <c r="Q205">
        <v>1.3479531888608742</v>
      </c>
      <c r="R205">
        <v>1.2081164942532945</v>
      </c>
      <c r="S205">
        <v>1.6876098499770227</v>
      </c>
      <c r="T205">
        <v>4.4800680464181104</v>
      </c>
      <c r="U205" s="24">
        <v>1.2755452866816714</v>
      </c>
      <c r="V205" s="7">
        <v>1.1701385344141646</v>
      </c>
      <c r="W205">
        <v>1.7940822597042605</v>
      </c>
      <c r="X205">
        <v>1.7626119307892294</v>
      </c>
      <c r="Y205">
        <v>2.0577841067909266</v>
      </c>
      <c r="Z205">
        <v>2.2566704481052287</v>
      </c>
      <c r="AA205">
        <v>2.6176876732467975</v>
      </c>
      <c r="AB205">
        <v>3.1599424913551304</v>
      </c>
      <c r="AC205">
        <v>2.1102030790103909</v>
      </c>
      <c r="AD205">
        <v>3.0725765576276367</v>
      </c>
      <c r="AE205" s="4">
        <v>2.7858261201940477</v>
      </c>
      <c r="AF205" s="15">
        <v>0.46627778260628044</v>
      </c>
      <c r="AG205">
        <v>0.63779334671079624</v>
      </c>
      <c r="AH205">
        <v>0.71506834612495951</v>
      </c>
      <c r="AI205">
        <v>0.77366534400042664</v>
      </c>
      <c r="AJ205">
        <v>0.79486187374793948</v>
      </c>
      <c r="AK205">
        <v>0.61493856794125812</v>
      </c>
      <c r="AL205">
        <v>1.0433741206387885</v>
      </c>
      <c r="AM205">
        <v>1.1166226139040232</v>
      </c>
      <c r="AN205">
        <v>1.5638258126046594</v>
      </c>
      <c r="AO205" s="24">
        <v>0.58287095931362676</v>
      </c>
      <c r="AP205" s="7">
        <v>0.55320617728144972</v>
      </c>
      <c r="AQ205">
        <v>0.5247948411993536</v>
      </c>
      <c r="AR205">
        <v>0.70418373953069469</v>
      </c>
      <c r="AS205">
        <v>0.4484462160035535</v>
      </c>
      <c r="AT205">
        <v>0.3729867932763265</v>
      </c>
      <c r="AU205">
        <v>0.83156520397359446</v>
      </c>
      <c r="AV205">
        <v>0.77950891826086288</v>
      </c>
      <c r="AW205">
        <v>0.84550691302460934</v>
      </c>
      <c r="AX205">
        <v>0.95095494468687825</v>
      </c>
      <c r="AY205" s="5">
        <v>0.86271457365196802</v>
      </c>
    </row>
    <row r="206" spans="1:51" ht="15.75" thickBot="1" x14ac:dyDescent="0.3">
      <c r="A206">
        <v>234</v>
      </c>
      <c r="B206" s="6">
        <v>8.4219151461286126E-2</v>
      </c>
      <c r="C206">
        <v>0.18750178126123204</v>
      </c>
      <c r="D206">
        <v>9.7334681978229587E-2</v>
      </c>
      <c r="E206">
        <v>0.11133398587589892</v>
      </c>
      <c r="F206">
        <v>0.11279695299441822</v>
      </c>
      <c r="G206">
        <v>0.10041128686518921</v>
      </c>
      <c r="H206">
        <v>9.2381208184670452E-2</v>
      </c>
      <c r="I206">
        <v>0.13899287529566326</v>
      </c>
      <c r="J206">
        <v>0.10373421731449992</v>
      </c>
      <c r="K206" s="4">
        <v>0.13289462775190125</v>
      </c>
      <c r="L206" s="15">
        <v>0.21823269756249078</v>
      </c>
      <c r="M206">
        <v>0.22824982499721028</v>
      </c>
      <c r="N206">
        <v>0.22897596939916717</v>
      </c>
      <c r="O206">
        <v>0.30244253368614787</v>
      </c>
      <c r="P206">
        <v>0.2491332188639383</v>
      </c>
      <c r="Q206">
        <v>0.18343184863053391</v>
      </c>
      <c r="R206">
        <v>0.15894861194704865</v>
      </c>
      <c r="S206">
        <v>0.22767212526813596</v>
      </c>
      <c r="T206">
        <v>0.63076810473274159</v>
      </c>
      <c r="U206" s="24">
        <v>0.16785440389260473</v>
      </c>
      <c r="V206" s="7">
        <v>0.17039638903241189</v>
      </c>
      <c r="W206">
        <v>0.24534114741131915</v>
      </c>
      <c r="X206">
        <v>0.2496518040950042</v>
      </c>
      <c r="Y206">
        <v>0.29049638484653773</v>
      </c>
      <c r="Z206">
        <v>0.30392715096950462</v>
      </c>
      <c r="AA206">
        <v>0.35495303969978798</v>
      </c>
      <c r="AB206">
        <v>0.41120792884036361</v>
      </c>
      <c r="AC206">
        <v>0.26461739334985979</v>
      </c>
      <c r="AD206">
        <v>0.44821523426582566</v>
      </c>
      <c r="AE206" s="4">
        <v>0.38939584901634283</v>
      </c>
      <c r="AF206" s="15">
        <v>6.8144922392959106E-2</v>
      </c>
      <c r="AG206">
        <v>9.1890820700769954E-2</v>
      </c>
      <c r="AH206">
        <v>0.10570716365292794</v>
      </c>
      <c r="AI206">
        <v>0.11840224694561416</v>
      </c>
      <c r="AJ206">
        <v>0.13855418928830049</v>
      </c>
      <c r="AK206">
        <v>0.10770898973917832</v>
      </c>
      <c r="AL206">
        <v>0.18791988925078515</v>
      </c>
      <c r="AM206">
        <v>0.1799996671045912</v>
      </c>
      <c r="AN206">
        <v>0.23494789430820223</v>
      </c>
      <c r="AO206" s="24">
        <v>9.5536508091585343E-2</v>
      </c>
      <c r="AP206" s="7">
        <v>9.7049734360911216E-2</v>
      </c>
      <c r="AQ206">
        <v>8.3467706214800166E-2</v>
      </c>
      <c r="AR206">
        <v>0.1064879563421411</v>
      </c>
      <c r="AS206">
        <v>6.8679349368672857E-2</v>
      </c>
      <c r="AT206">
        <v>5.0331746133471217E-2</v>
      </c>
      <c r="AU206">
        <v>0.13802381106625805</v>
      </c>
      <c r="AV206">
        <v>0.12802791016666762</v>
      </c>
      <c r="AW206">
        <v>0.14052945042922305</v>
      </c>
      <c r="AX206">
        <v>0.16064606012230914</v>
      </c>
      <c r="AY206" s="5">
        <v>0.14083376052249955</v>
      </c>
    </row>
    <row r="207" spans="1:51" ht="15.75" thickBot="1" x14ac:dyDescent="0.3">
      <c r="A207">
        <v>235</v>
      </c>
      <c r="B207" s="6">
        <v>0.13324752324652195</v>
      </c>
      <c r="C207">
        <v>0.32622204060336452</v>
      </c>
      <c r="D207">
        <v>0.1587622374686796</v>
      </c>
      <c r="E207">
        <v>0.25913610418867117</v>
      </c>
      <c r="F207">
        <v>0.23241956721039633</v>
      </c>
      <c r="G207">
        <v>0.25950711466124632</v>
      </c>
      <c r="H207">
        <v>0.26686705420242796</v>
      </c>
      <c r="I207">
        <v>0.36750468518681412</v>
      </c>
      <c r="J207">
        <v>0.3200800984637247</v>
      </c>
      <c r="K207" s="4">
        <v>0.21255333557869222</v>
      </c>
      <c r="L207" s="15">
        <v>0.18737351825390036</v>
      </c>
      <c r="M207">
        <v>0.17253620389889668</v>
      </c>
      <c r="N207">
        <v>0.17313782981739659</v>
      </c>
      <c r="O207">
        <v>0.22018026998433954</v>
      </c>
      <c r="P207">
        <v>0.18647407705170813</v>
      </c>
      <c r="Q207">
        <v>0.14625882296880524</v>
      </c>
      <c r="R207">
        <v>0.11785649743357857</v>
      </c>
      <c r="S207">
        <v>0.14039387328721756</v>
      </c>
      <c r="T207">
        <v>0.45062668842121067</v>
      </c>
      <c r="U207" s="24">
        <v>0.14099556620136608</v>
      </c>
      <c r="V207" s="7">
        <v>9.557444031600644E-2</v>
      </c>
      <c r="W207">
        <v>0.14721438033907816</v>
      </c>
      <c r="X207">
        <v>0.15340323420039825</v>
      </c>
      <c r="Y207">
        <v>0.15435773034007017</v>
      </c>
      <c r="Z207">
        <v>0.20204877788134185</v>
      </c>
      <c r="AA207">
        <v>0.22606382193449517</v>
      </c>
      <c r="AB207">
        <v>0.17070454673914809</v>
      </c>
      <c r="AC207">
        <v>0.14809914944974303</v>
      </c>
      <c r="AD207">
        <v>0.24004763072778018</v>
      </c>
      <c r="AE207" s="4">
        <v>0.20003464347553615</v>
      </c>
      <c r="AF207" s="15">
        <v>3.9574520787681235E-2</v>
      </c>
      <c r="AG207">
        <v>2.9473844436581062E-2</v>
      </c>
      <c r="AH207">
        <v>3.7628523659744943E-2</v>
      </c>
      <c r="AI207">
        <v>4.9819190713756852E-2</v>
      </c>
      <c r="AJ207">
        <v>7.2367596786441502E-2</v>
      </c>
      <c r="AK207">
        <v>5.2494216469299991E-2</v>
      </c>
      <c r="AL207">
        <v>9.7007080554507658E-2</v>
      </c>
      <c r="AM207">
        <v>9.970919277351728E-2</v>
      </c>
      <c r="AN207">
        <v>0.14007499770545598</v>
      </c>
      <c r="AO207" s="24">
        <v>4.5869268168237907E-2</v>
      </c>
      <c r="AP207" s="7">
        <v>5.9907349252531314E-2</v>
      </c>
      <c r="AQ207">
        <v>4.5718882168655384E-2</v>
      </c>
      <c r="AR207">
        <v>6.4468165821341586E-2</v>
      </c>
      <c r="AS207">
        <v>3.8065908969966825E-2</v>
      </c>
      <c r="AT207">
        <v>2.6179932770569334E-2</v>
      </c>
      <c r="AU207">
        <v>8.1428520927748743E-2</v>
      </c>
      <c r="AV207">
        <v>5.7965511809794687E-2</v>
      </c>
      <c r="AW207">
        <v>8.2423003002694673E-2</v>
      </c>
      <c r="AX207">
        <v>8.9701416777597631E-2</v>
      </c>
      <c r="AY207" s="5">
        <v>6.2965010877121114E-2</v>
      </c>
    </row>
    <row r="208" spans="1:51" ht="15.75" thickBot="1" x14ac:dyDescent="0.3">
      <c r="A208">
        <v>236</v>
      </c>
      <c r="B208" s="6">
        <v>1.6848722499494199E-2</v>
      </c>
      <c r="C208">
        <v>3.8985655295285707E-2</v>
      </c>
      <c r="D208">
        <v>8.0832335652453909E-3</v>
      </c>
      <c r="E208">
        <v>2.4645316311366867E-2</v>
      </c>
      <c r="F208">
        <v>9.7110863613922311E-3</v>
      </c>
      <c r="G208">
        <v>3.5490045626523227E-2</v>
      </c>
      <c r="H208">
        <v>3.0833770141729736E-2</v>
      </c>
      <c r="I208">
        <v>5.7051455645846551E-2</v>
      </c>
      <c r="J208">
        <v>4.4546538871830008E-2</v>
      </c>
      <c r="K208" s="4">
        <v>1.8448953712660907E-2</v>
      </c>
      <c r="L208" s="15">
        <v>4.5582371683151678E-2</v>
      </c>
      <c r="M208">
        <v>3.5431187104280698E-2</v>
      </c>
      <c r="N208">
        <v>3.2307302749176821E-2</v>
      </c>
      <c r="O208">
        <v>4.1055821281350095E-2</v>
      </c>
      <c r="P208">
        <v>4.6956203425227855E-2</v>
      </c>
      <c r="Q208">
        <v>3.0655803374503153E-2</v>
      </c>
      <c r="R208">
        <v>3.4469872126327204E-2</v>
      </c>
      <c r="S208">
        <v>2.8931980143744221E-2</v>
      </c>
      <c r="T208">
        <v>9.7120895385843259E-2</v>
      </c>
      <c r="U208" s="24">
        <v>2.0274298379383878E-2</v>
      </c>
      <c r="V208" s="7">
        <v>4.7227760719765817E-2</v>
      </c>
      <c r="W208">
        <v>6.5157852151077736E-2</v>
      </c>
      <c r="X208">
        <v>7.2195924438156492E-2</v>
      </c>
      <c r="Y208">
        <v>7.3740368617006377E-2</v>
      </c>
      <c r="Z208">
        <v>7.197427408287288E-2</v>
      </c>
      <c r="AA208">
        <v>6.7416414785279405E-2</v>
      </c>
      <c r="AB208">
        <v>8.3756410113494148E-2</v>
      </c>
      <c r="AC208">
        <v>6.0947192118603111E-2</v>
      </c>
      <c r="AD208">
        <v>8.6415250712519487E-2</v>
      </c>
      <c r="AE208" s="4">
        <v>7.0963019667184338E-2</v>
      </c>
      <c r="AF208" s="15">
        <v>5.3491560884322893E-2</v>
      </c>
      <c r="AG208">
        <v>0.12132525412310374</v>
      </c>
      <c r="AH208">
        <v>0.18665108630862801</v>
      </c>
      <c r="AI208">
        <v>0.23791190089412093</v>
      </c>
      <c r="AJ208">
        <v>0.32050079059498271</v>
      </c>
      <c r="AK208">
        <v>0.21028982040724059</v>
      </c>
      <c r="AL208">
        <v>0.34046046585762679</v>
      </c>
      <c r="AM208">
        <v>0.31331804614128295</v>
      </c>
      <c r="AN208">
        <v>0.37800317654900412</v>
      </c>
      <c r="AO208" s="24">
        <v>0.2652143245580893</v>
      </c>
      <c r="AP208" s="7">
        <v>0.15328332147287435</v>
      </c>
      <c r="AQ208">
        <v>0.12402584744759119</v>
      </c>
      <c r="AR208">
        <v>0.22409435797284646</v>
      </c>
      <c r="AS208">
        <v>0.18785734403643098</v>
      </c>
      <c r="AT208">
        <v>0.13794060753703311</v>
      </c>
      <c r="AU208">
        <v>0.16971133268540839</v>
      </c>
      <c r="AV208">
        <v>0.20905430985925694</v>
      </c>
      <c r="AW208">
        <v>0.236015646103444</v>
      </c>
      <c r="AX208">
        <v>0.21945023719509954</v>
      </c>
      <c r="AY208" s="5">
        <v>0.17132600699213751</v>
      </c>
    </row>
    <row r="209" spans="1:51" ht="15.75" thickBot="1" x14ac:dyDescent="0.3">
      <c r="A209">
        <v>237</v>
      </c>
      <c r="B209" s="6">
        <v>8.2112842487698456E-2</v>
      </c>
      <c r="C209">
        <v>0.10426031515928891</v>
      </c>
      <c r="D209">
        <v>5.043228324543874E-2</v>
      </c>
      <c r="E209">
        <v>6.0541939234037168E-2</v>
      </c>
      <c r="F209">
        <v>6.7819124508247425E-2</v>
      </c>
      <c r="G209">
        <v>6.1872815305035855E-2</v>
      </c>
      <c r="H209">
        <v>6.1960059034771565E-2</v>
      </c>
      <c r="I209">
        <v>8.4090447585153702E-2</v>
      </c>
      <c r="J209">
        <v>7.6109850366417431E-2</v>
      </c>
      <c r="K209" s="4">
        <v>5.6579692493122349E-2</v>
      </c>
      <c r="L209" s="15">
        <v>0.14918762699206489</v>
      </c>
      <c r="M209">
        <v>0.13124634700516119</v>
      </c>
      <c r="N209">
        <v>0.12900469166060741</v>
      </c>
      <c r="O209">
        <v>0.20792092067521753</v>
      </c>
      <c r="P209">
        <v>0.15573548999894887</v>
      </c>
      <c r="Q209">
        <v>7.9373685212260417E-2</v>
      </c>
      <c r="R209">
        <v>8.7328285867476471E-2</v>
      </c>
      <c r="S209">
        <v>0.11123776063564467</v>
      </c>
      <c r="T209">
        <v>0.30433635159213962</v>
      </c>
      <c r="U209" s="24">
        <v>9.4643066484714863E-2</v>
      </c>
      <c r="V209" s="7">
        <v>0.54919484431715837</v>
      </c>
      <c r="W209">
        <v>0.8011994069288082</v>
      </c>
      <c r="X209">
        <v>0.71816098085413116</v>
      </c>
      <c r="Y209">
        <v>0.76740790621327626</v>
      </c>
      <c r="Z209">
        <v>0.86101406540238978</v>
      </c>
      <c r="AA209">
        <v>0.69043866688809341</v>
      </c>
      <c r="AB209">
        <v>0.96874118498120876</v>
      </c>
      <c r="AC209">
        <v>0.71842409576481803</v>
      </c>
      <c r="AD209">
        <v>0.81144985015817328</v>
      </c>
      <c r="AE209" s="4">
        <v>1.0138279716409706</v>
      </c>
      <c r="AF209" s="15">
        <v>0.25277334526078404</v>
      </c>
      <c r="AG209">
        <v>0.54663080627827976</v>
      </c>
      <c r="AH209">
        <v>0.78826866629169123</v>
      </c>
      <c r="AI209">
        <v>0.92500105350664497</v>
      </c>
      <c r="AJ209">
        <v>1.0921450316175765</v>
      </c>
      <c r="AK209">
        <v>0.93177916415225237</v>
      </c>
      <c r="AL209">
        <v>1.4159199386985017</v>
      </c>
      <c r="AM209">
        <v>1.3032377831634245</v>
      </c>
      <c r="AN209">
        <v>1.5940586126113507</v>
      </c>
      <c r="AO209" s="24">
        <v>1.0484429090836842</v>
      </c>
      <c r="AP209" s="7">
        <v>0.65255599496646288</v>
      </c>
      <c r="AQ209">
        <v>0.60238066998512074</v>
      </c>
      <c r="AR209">
        <v>0.95679307476200626</v>
      </c>
      <c r="AS209">
        <v>0.68776240401736355</v>
      </c>
      <c r="AT209">
        <v>0.57591102730727828</v>
      </c>
      <c r="AU209">
        <v>0.73230745154559207</v>
      </c>
      <c r="AV209">
        <v>0.70581004549848059</v>
      </c>
      <c r="AW209">
        <v>0.88843696221599067</v>
      </c>
      <c r="AX209">
        <v>0.75568825266977002</v>
      </c>
      <c r="AY209" s="5">
        <v>0.61170487062359813</v>
      </c>
    </row>
    <row r="210" spans="1:51" ht="15.75" thickBot="1" x14ac:dyDescent="0.3">
      <c r="A210">
        <v>238</v>
      </c>
      <c r="B210" s="6">
        <v>0.11292727791459876</v>
      </c>
      <c r="C210">
        <v>9.7706074754411787E-2</v>
      </c>
      <c r="D210">
        <v>5.5053841052893661E-2</v>
      </c>
      <c r="E210">
        <v>4.7082017758196371E-2</v>
      </c>
      <c r="F210">
        <v>5.2936500691122546E-2</v>
      </c>
      <c r="G210">
        <v>4.1911285850639926E-2</v>
      </c>
      <c r="H210">
        <v>5.7652023444617694E-2</v>
      </c>
      <c r="I210">
        <v>3.9752949775731738E-2</v>
      </c>
      <c r="J210">
        <v>5.1244386656511348E-2</v>
      </c>
      <c r="K210" s="4">
        <v>2.9654863206796344E-2</v>
      </c>
      <c r="L210" s="15">
        <v>8.8211608867074048E-2</v>
      </c>
      <c r="M210">
        <v>8.4831263739400059E-2</v>
      </c>
      <c r="N210">
        <v>9.3769101664192681E-2</v>
      </c>
      <c r="O210">
        <v>0.16340575979605157</v>
      </c>
      <c r="P210">
        <v>0.12063302036831321</v>
      </c>
      <c r="Q210">
        <v>6.8355899722108981E-2</v>
      </c>
      <c r="R210">
        <v>7.2233330836743728E-2</v>
      </c>
      <c r="S210">
        <v>7.0960743478184485E-2</v>
      </c>
      <c r="T210">
        <v>0.15578040890928591</v>
      </c>
      <c r="U210" s="24">
        <v>8.605825758818593E-2</v>
      </c>
      <c r="V210" s="7">
        <v>0.16290095225057044</v>
      </c>
      <c r="W210">
        <v>0.19938673804734791</v>
      </c>
      <c r="X210">
        <v>0.16660262597301315</v>
      </c>
      <c r="Y210">
        <v>0.17815305746408883</v>
      </c>
      <c r="Z210">
        <v>0.20427536297370061</v>
      </c>
      <c r="AA210">
        <v>0.13323959733625149</v>
      </c>
      <c r="AB210">
        <v>0.18751826089016824</v>
      </c>
      <c r="AC210">
        <v>0.13181361589757401</v>
      </c>
      <c r="AD210">
        <v>0.18604181664761368</v>
      </c>
      <c r="AE210" s="4">
        <v>0.17728680598088856</v>
      </c>
      <c r="AF210" s="15">
        <v>7.564728105777159E-2</v>
      </c>
      <c r="AG210">
        <v>7.3026357481480647E-2</v>
      </c>
      <c r="AH210">
        <v>0.13468723739987645</v>
      </c>
      <c r="AI210">
        <v>0.14807241795057771</v>
      </c>
      <c r="AJ210">
        <v>0.24571913601278855</v>
      </c>
      <c r="AK210">
        <v>0.18821965773651086</v>
      </c>
      <c r="AL210">
        <v>0.25313111014351958</v>
      </c>
      <c r="AM210">
        <v>0.23046028491103535</v>
      </c>
      <c r="AN210">
        <v>0.29717709038919121</v>
      </c>
      <c r="AO210" s="24">
        <v>0.19305881131758362</v>
      </c>
      <c r="AP210" s="7">
        <v>0.16932723809824166</v>
      </c>
      <c r="AQ210">
        <v>0.12143382609867348</v>
      </c>
      <c r="AR210">
        <v>0.21903944001027895</v>
      </c>
      <c r="AS210">
        <v>0.14642092307166443</v>
      </c>
      <c r="AT210">
        <v>0.10101420926681498</v>
      </c>
      <c r="AU210">
        <v>0.14473813032548072</v>
      </c>
      <c r="AV210">
        <v>0.15061544236568061</v>
      </c>
      <c r="AW210">
        <v>0.18741694530548331</v>
      </c>
      <c r="AX210">
        <v>0.16344402255944865</v>
      </c>
      <c r="AY210" s="5">
        <v>0.11942738922509724</v>
      </c>
    </row>
    <row r="211" spans="1:51" ht="15.75" thickBot="1" x14ac:dyDescent="0.3">
      <c r="A211">
        <v>239</v>
      </c>
      <c r="B211" s="6">
        <v>0.82450679509712899</v>
      </c>
      <c r="C211">
        <v>0.20759618455665568</v>
      </c>
      <c r="D211">
        <v>0.50533795604389875</v>
      </c>
      <c r="E211">
        <v>0.37222347350809432</v>
      </c>
      <c r="F211">
        <v>0.41965818982102077</v>
      </c>
      <c r="G211">
        <v>0.27154415907957696</v>
      </c>
      <c r="H211">
        <v>0.36266188380828307</v>
      </c>
      <c r="I211">
        <v>0.32692702829415937</v>
      </c>
      <c r="J211">
        <v>0.34475425756691536</v>
      </c>
      <c r="K211" s="4">
        <v>0.247011509957034</v>
      </c>
      <c r="L211" s="15">
        <v>0.39775855221662204</v>
      </c>
      <c r="M211">
        <v>0.32050864347668423</v>
      </c>
      <c r="N211">
        <v>0.42441774329241005</v>
      </c>
      <c r="O211">
        <v>0.71645600527796405</v>
      </c>
      <c r="P211">
        <v>0.51658466422009086</v>
      </c>
      <c r="Q211">
        <v>0.25707284203486136</v>
      </c>
      <c r="R211">
        <v>0.34632476573510584</v>
      </c>
      <c r="S211">
        <v>0.2967349286259775</v>
      </c>
      <c r="T211">
        <v>0.57232698335154464</v>
      </c>
      <c r="U211" s="24">
        <v>0.41104072881840631</v>
      </c>
      <c r="V211" s="7">
        <v>0.49389219724921746</v>
      </c>
      <c r="W211">
        <v>0.44333190152353014</v>
      </c>
      <c r="X211">
        <v>0.42786950341720797</v>
      </c>
      <c r="Y211">
        <v>0.4604153297014793</v>
      </c>
      <c r="Z211">
        <v>0.46002841727319094</v>
      </c>
      <c r="AA211">
        <v>0.39409551293712403</v>
      </c>
      <c r="AB211">
        <v>0.34413663375718079</v>
      </c>
      <c r="AC211">
        <v>0.19309564395198295</v>
      </c>
      <c r="AD211">
        <v>0.44003662973198721</v>
      </c>
      <c r="AE211" s="4">
        <v>0.27677709005162138</v>
      </c>
      <c r="AF211" s="15">
        <v>8.3633501662901857E-2</v>
      </c>
      <c r="AG211">
        <v>0</v>
      </c>
      <c r="AH211">
        <v>4.1552534046702505E-2</v>
      </c>
      <c r="AI211">
        <v>1.2358966006011546E-2</v>
      </c>
      <c r="AJ211">
        <v>0.12035926316888287</v>
      </c>
      <c r="AK211">
        <v>9.9763458578362357E-2</v>
      </c>
      <c r="AL211">
        <v>0.11423038459395037</v>
      </c>
      <c r="AM211">
        <v>0.12323151232169581</v>
      </c>
      <c r="AN211">
        <v>0.22245610843630384</v>
      </c>
      <c r="AO211" s="24">
        <v>0.12334320813585253</v>
      </c>
      <c r="AP211" s="7">
        <v>0.16526260152052641</v>
      </c>
      <c r="AQ211">
        <v>7.3911876181292469E-2</v>
      </c>
      <c r="AR211">
        <v>0.1802479143525301</v>
      </c>
      <c r="AS211">
        <v>7.4703644647098888E-2</v>
      </c>
      <c r="AT211">
        <v>4.5519729818814567E-2</v>
      </c>
      <c r="AU211">
        <v>9.8161150375589146E-2</v>
      </c>
      <c r="AV211">
        <v>9.5886966910265881E-2</v>
      </c>
      <c r="AW211">
        <v>0.12403205449340939</v>
      </c>
      <c r="AX211">
        <v>0.12528209954263642</v>
      </c>
      <c r="AY211" s="5">
        <v>6.1241801984765275E-2</v>
      </c>
    </row>
    <row r="212" spans="1:51" ht="15.75" thickBot="1" x14ac:dyDescent="0.3">
      <c r="A212">
        <v>240</v>
      </c>
      <c r="B212" s="6">
        <v>0.21983593221041681</v>
      </c>
      <c r="C212">
        <v>6.7241700246862324E-2</v>
      </c>
      <c r="D212">
        <v>0.14501709389678316</v>
      </c>
      <c r="E212">
        <v>0.1070663694961126</v>
      </c>
      <c r="F212">
        <v>0.10648796935468695</v>
      </c>
      <c r="G212">
        <v>7.4033838105979119E-2</v>
      </c>
      <c r="H212">
        <v>9.5790011443097928E-2</v>
      </c>
      <c r="I212">
        <v>9.1684371225237649E-2</v>
      </c>
      <c r="J212">
        <v>9.2354687569707411E-2</v>
      </c>
      <c r="K212" s="4">
        <v>6.0959599195052491E-2</v>
      </c>
      <c r="L212" s="15">
        <v>0.13448514465741962</v>
      </c>
      <c r="M212">
        <v>0.1210975616742616</v>
      </c>
      <c r="N212">
        <v>0.14763232595077008</v>
      </c>
      <c r="O212">
        <v>0.18712717028907036</v>
      </c>
      <c r="P212">
        <v>0.16962808894805587</v>
      </c>
      <c r="Q212">
        <v>8.1112439233590419E-2</v>
      </c>
      <c r="R212">
        <v>0.11016207074708954</v>
      </c>
      <c r="S212">
        <v>9.2212156589560265E-2</v>
      </c>
      <c r="T212">
        <v>0.21545327427118935</v>
      </c>
      <c r="U212" s="24">
        <v>0.11302653045502319</v>
      </c>
      <c r="V212" s="7">
        <v>0.13926769859491395</v>
      </c>
      <c r="W212">
        <v>0.14282083652785926</v>
      </c>
      <c r="X212">
        <v>0.10669783607104186</v>
      </c>
      <c r="Y212">
        <v>0.14525298425100222</v>
      </c>
      <c r="Z212">
        <v>0.13642682778548093</v>
      </c>
      <c r="AA212">
        <v>0.10797675513346036</v>
      </c>
      <c r="AB212">
        <v>8.9586355686675195E-2</v>
      </c>
      <c r="AC212">
        <v>5.4874618015732742E-2</v>
      </c>
      <c r="AD212">
        <v>0.12000867742848029</v>
      </c>
      <c r="AE212" s="4">
        <v>7.9466786465675315E-2</v>
      </c>
      <c r="AF212" s="15">
        <v>2.4611723339019856E-2</v>
      </c>
      <c r="AG212">
        <v>0</v>
      </c>
      <c r="AH212">
        <v>1.0778359533255989E-2</v>
      </c>
      <c r="AI212">
        <v>3.7602532068861509E-3</v>
      </c>
      <c r="AJ212">
        <v>4.5619564688159267E-2</v>
      </c>
      <c r="AK212">
        <v>2.4614605092304575E-2</v>
      </c>
      <c r="AL212">
        <v>4.7894386739822048E-2</v>
      </c>
      <c r="AM212">
        <v>4.6620546398616874E-2</v>
      </c>
      <c r="AN212">
        <v>9.2121899658591536E-2</v>
      </c>
      <c r="AO212" s="24">
        <v>2.6171848008422136E-2</v>
      </c>
      <c r="AP212" s="7">
        <v>5.5634589365668279E-2</v>
      </c>
      <c r="AQ212">
        <v>2.2993892433692157E-2</v>
      </c>
      <c r="AR212">
        <v>5.3076345309916791E-2</v>
      </c>
      <c r="AS212">
        <v>2.2119387884178027E-2</v>
      </c>
      <c r="AT212">
        <v>1.443804529274066E-2</v>
      </c>
      <c r="AU212">
        <v>2.1815210575049548E-2</v>
      </c>
      <c r="AV212">
        <v>2.8444253972285324E-2</v>
      </c>
      <c r="AW212">
        <v>4.2648329608195326E-2</v>
      </c>
      <c r="AX212">
        <v>3.700399435418901E-2</v>
      </c>
      <c r="AY212" s="5">
        <v>2.4667089701508459E-2</v>
      </c>
    </row>
    <row r="213" spans="1:51" ht="15.75" thickBot="1" x14ac:dyDescent="0.3">
      <c r="A213">
        <v>241</v>
      </c>
      <c r="B213" s="6">
        <v>0.21651731316333231</v>
      </c>
      <c r="C213">
        <v>0.16162568070140615</v>
      </c>
      <c r="D213">
        <v>0.18855091292388002</v>
      </c>
      <c r="E213">
        <v>0.14920933627674524</v>
      </c>
      <c r="F213">
        <v>0.15662373637349594</v>
      </c>
      <c r="G213">
        <v>0.12247583180882933</v>
      </c>
      <c r="H213">
        <v>0.14041462003652927</v>
      </c>
      <c r="I213">
        <v>0.13214953461168805</v>
      </c>
      <c r="J213">
        <v>0.15060165759721944</v>
      </c>
      <c r="K213" s="4">
        <v>0.11870544883352237</v>
      </c>
      <c r="L213" s="15">
        <v>0.31117003412313138</v>
      </c>
      <c r="M213">
        <v>0.19182671132542739</v>
      </c>
      <c r="N213">
        <v>0.20073170227411966</v>
      </c>
      <c r="O213">
        <v>0.3219846357136002</v>
      </c>
      <c r="P213">
        <v>0.21091306532968337</v>
      </c>
      <c r="Q213">
        <v>0.15707812589664225</v>
      </c>
      <c r="R213">
        <v>0.14934052489062194</v>
      </c>
      <c r="S213">
        <v>0.14098743425211982</v>
      </c>
      <c r="T213">
        <v>0.3769267171260966</v>
      </c>
      <c r="U213" s="24">
        <v>0.1470568837936379</v>
      </c>
      <c r="V213" s="7">
        <v>0.16040638682451908</v>
      </c>
      <c r="W213">
        <v>0.17002677616186734</v>
      </c>
      <c r="X213">
        <v>0.15904295324224457</v>
      </c>
      <c r="Y213">
        <v>0.1687653894211649</v>
      </c>
      <c r="Z213">
        <v>0.16292858950991065</v>
      </c>
      <c r="AA213">
        <v>0.15501767011058332</v>
      </c>
      <c r="AB213">
        <v>0.14792803143005537</v>
      </c>
      <c r="AC213">
        <v>8.3074403250397805E-2</v>
      </c>
      <c r="AD213">
        <v>0.14536677118979344</v>
      </c>
      <c r="AE213" s="4">
        <v>0.10162317045849066</v>
      </c>
      <c r="AF213" s="15">
        <v>1.8610137433503239E-2</v>
      </c>
      <c r="AG213">
        <v>0</v>
      </c>
      <c r="AH213">
        <v>1.5731128594822365E-2</v>
      </c>
      <c r="AI213">
        <v>1.8198175131512325E-3</v>
      </c>
      <c r="AJ213">
        <v>3.9029633191178102E-2</v>
      </c>
      <c r="AK213">
        <v>2.7617572132141791E-2</v>
      </c>
      <c r="AL213">
        <v>4.1518829864546761E-2</v>
      </c>
      <c r="AM213">
        <v>4.2667547663582384E-2</v>
      </c>
      <c r="AN213">
        <v>8.2159924656985295E-2</v>
      </c>
      <c r="AO213" s="24">
        <v>3.431666603682506E-2</v>
      </c>
      <c r="AP213" s="7">
        <v>3.3771516564107561E-2</v>
      </c>
      <c r="AQ213">
        <v>2.0109816416770832E-2</v>
      </c>
      <c r="AR213">
        <v>4.8284524240469882E-2</v>
      </c>
      <c r="AS213">
        <v>2.626298270875661E-2</v>
      </c>
      <c r="AT213">
        <v>8.5575032134055876E-3</v>
      </c>
      <c r="AU213">
        <v>1.5893643923317359E-2</v>
      </c>
      <c r="AV213">
        <v>2.7748302710358681E-2</v>
      </c>
      <c r="AW213">
        <v>2.4280379616588986E-2</v>
      </c>
      <c r="AX213">
        <v>3.1485941618663499E-2</v>
      </c>
      <c r="AY213" s="5">
        <v>2.038034937561703E-2</v>
      </c>
    </row>
    <row r="214" spans="1:51" ht="15.75" thickBot="1" x14ac:dyDescent="0.3">
      <c r="A214">
        <v>242</v>
      </c>
      <c r="B214" s="6">
        <v>2.5067661803706356E-2</v>
      </c>
      <c r="C214">
        <v>1.7364749534843037E-2</v>
      </c>
      <c r="D214">
        <v>2.2740338324063251E-2</v>
      </c>
      <c r="E214">
        <v>1.8564129728135367E-2</v>
      </c>
      <c r="F214">
        <v>2.4702169860937026E-2</v>
      </c>
      <c r="G214">
        <v>1.7742475779045086E-2</v>
      </c>
      <c r="H214">
        <v>2.0293548304807101E-2</v>
      </c>
      <c r="I214">
        <v>1.4186352209317283E-2</v>
      </c>
      <c r="J214">
        <v>1.727035818951396E-2</v>
      </c>
      <c r="K214" s="4">
        <v>2.4542770174317507E-2</v>
      </c>
      <c r="L214" s="15">
        <v>4.9789470467421479E-2</v>
      </c>
      <c r="M214">
        <v>3.1570513942398501E-2</v>
      </c>
      <c r="N214">
        <v>4.5236699972999311E-2</v>
      </c>
      <c r="O214">
        <v>7.798366180032848E-2</v>
      </c>
      <c r="P214">
        <v>4.3125850509311683E-2</v>
      </c>
      <c r="Q214">
        <v>3.2147703605183334E-2</v>
      </c>
      <c r="R214">
        <v>3.0126256773985942E-2</v>
      </c>
      <c r="S214">
        <v>2.1801285004805659E-2</v>
      </c>
      <c r="T214">
        <v>6.8283333337022883E-2</v>
      </c>
      <c r="U214" s="24">
        <v>2.7689815668420166E-2</v>
      </c>
      <c r="V214" s="7">
        <v>1.7171530319184034E-2</v>
      </c>
      <c r="W214">
        <v>3.4654220300761422E-2</v>
      </c>
      <c r="X214">
        <v>2.0972431407253373E-2</v>
      </c>
      <c r="Y214">
        <v>2.8626825069499821E-2</v>
      </c>
      <c r="Z214">
        <v>3.207096595304345E-2</v>
      </c>
      <c r="AA214">
        <v>2.2596187148328041E-2</v>
      </c>
      <c r="AB214">
        <v>2.4936282266797224E-2</v>
      </c>
      <c r="AC214">
        <v>1.1983238781956887E-2</v>
      </c>
      <c r="AD214">
        <v>3.0090752572784846E-2</v>
      </c>
      <c r="AE214" s="4">
        <v>1.8807716514682236E-2</v>
      </c>
      <c r="AF214" s="15">
        <v>0</v>
      </c>
      <c r="AG214">
        <v>0</v>
      </c>
      <c r="AH214">
        <v>0</v>
      </c>
      <c r="AI214">
        <v>0</v>
      </c>
      <c r="AJ214">
        <v>1.0649035343940523E-2</v>
      </c>
      <c r="AK214">
        <v>5.0106634810188145E-3</v>
      </c>
      <c r="AL214">
        <v>1.1271536509748523E-2</v>
      </c>
      <c r="AM214">
        <v>1.754173048557758E-2</v>
      </c>
      <c r="AN214">
        <v>2.7383858378271217E-2</v>
      </c>
      <c r="AO214" s="24">
        <v>2.4621601595816861E-3</v>
      </c>
      <c r="AP214" s="7">
        <v>9.1514552800588834E-3</v>
      </c>
      <c r="AQ214">
        <v>4.3057992907594338E-3</v>
      </c>
      <c r="AR214">
        <v>1.3558965708775987E-2</v>
      </c>
      <c r="AS214">
        <v>3.5070870728943935E-3</v>
      </c>
      <c r="AT214">
        <v>0</v>
      </c>
      <c r="AU214">
        <v>8.7935018124305777E-4</v>
      </c>
      <c r="AV214">
        <v>3.1862762627752055E-4</v>
      </c>
      <c r="AW214">
        <v>6.5448083047113881E-3</v>
      </c>
      <c r="AX214">
        <v>1.0484933467258449E-2</v>
      </c>
      <c r="AY214" s="5">
        <v>6.1809279435848501E-3</v>
      </c>
    </row>
    <row r="215" spans="1:51" ht="15.75" thickBot="1" x14ac:dyDescent="0.3">
      <c r="A215">
        <v>243</v>
      </c>
      <c r="B215" s="6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1.3366317916274087E-2</v>
      </c>
      <c r="J215">
        <v>0</v>
      </c>
      <c r="K215" s="4">
        <v>0</v>
      </c>
      <c r="L215" s="15">
        <v>0</v>
      </c>
      <c r="M215">
        <v>0</v>
      </c>
      <c r="N215">
        <v>1.8388739012039244E-3</v>
      </c>
      <c r="O215">
        <v>9.3479838259235577E-3</v>
      </c>
      <c r="P215">
        <v>1.3321940934609635E-2</v>
      </c>
      <c r="Q215">
        <v>7.4234753190663538E-3</v>
      </c>
      <c r="R215">
        <v>5.5746133149386077E-4</v>
      </c>
      <c r="S215">
        <v>0</v>
      </c>
      <c r="T215">
        <v>0</v>
      </c>
      <c r="U215" s="24">
        <v>0</v>
      </c>
      <c r="V215" s="7">
        <v>0</v>
      </c>
      <c r="W215">
        <v>0</v>
      </c>
      <c r="X215">
        <v>8.8988034684152697E-4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 s="4">
        <v>0</v>
      </c>
      <c r="AF215" s="15">
        <v>0</v>
      </c>
      <c r="AG215">
        <v>0</v>
      </c>
      <c r="AH215">
        <v>0</v>
      </c>
      <c r="AI215">
        <v>0</v>
      </c>
      <c r="AJ215">
        <v>7.0822618232021699E-3</v>
      </c>
      <c r="AK215">
        <v>0</v>
      </c>
      <c r="AL215">
        <v>5.0590036789009687E-3</v>
      </c>
      <c r="AM215">
        <v>1.2674427513765438E-2</v>
      </c>
      <c r="AN215">
        <v>1.5038258956341009E-2</v>
      </c>
      <c r="AO215" s="24">
        <v>0</v>
      </c>
      <c r="AP215" s="7">
        <v>4.7876923909696148E-3</v>
      </c>
      <c r="AQ215">
        <v>2.3912864580193883E-3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s="5">
        <v>0</v>
      </c>
    </row>
    <row r="216" spans="1:51" ht="15.75" thickBot="1" x14ac:dyDescent="0.3">
      <c r="A216">
        <v>244</v>
      </c>
      <c r="B216" s="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2.330989355134482E-3</v>
      </c>
      <c r="J216">
        <v>0</v>
      </c>
      <c r="K216" s="4">
        <v>0</v>
      </c>
      <c r="L216" s="15">
        <v>1.2502102276244365E-2</v>
      </c>
      <c r="M216">
        <v>1.1731759310683777E-2</v>
      </c>
      <c r="N216">
        <v>1.0789149874367262E-2</v>
      </c>
      <c r="O216">
        <v>2.5563230445526781E-2</v>
      </c>
      <c r="P216">
        <v>1.3166688106306938E-2</v>
      </c>
      <c r="Q216">
        <v>1.4024662618560793E-2</v>
      </c>
      <c r="R216">
        <v>1.2215298209912533E-2</v>
      </c>
      <c r="S216">
        <v>3.2151333552873957E-3</v>
      </c>
      <c r="T216">
        <v>2.6796743148544817E-2</v>
      </c>
      <c r="U216" s="24">
        <v>9.6152048496897236E-3</v>
      </c>
      <c r="V216" s="7">
        <v>0</v>
      </c>
      <c r="W216">
        <v>1.4362970763920558E-2</v>
      </c>
      <c r="X216">
        <v>1.0650985062371101E-2</v>
      </c>
      <c r="Y216">
        <v>7.8587176820803586E-3</v>
      </c>
      <c r="Z216">
        <v>3.5226210496079428E-3</v>
      </c>
      <c r="AA216">
        <v>9.1277202517301842E-3</v>
      </c>
      <c r="AB216">
        <v>0</v>
      </c>
      <c r="AC216">
        <v>0</v>
      </c>
      <c r="AD216">
        <v>1.8139755773987375E-2</v>
      </c>
      <c r="AE216" s="4">
        <v>1.0858916786166602E-2</v>
      </c>
      <c r="AF216" s="15">
        <v>0</v>
      </c>
      <c r="AG216">
        <v>0</v>
      </c>
      <c r="AH216">
        <v>0</v>
      </c>
      <c r="AI216">
        <v>0</v>
      </c>
      <c r="AJ216">
        <v>1.692548844580757E-2</v>
      </c>
      <c r="AK216">
        <v>6.5682785355465085E-3</v>
      </c>
      <c r="AL216">
        <v>1.9284019456481741E-2</v>
      </c>
      <c r="AM216">
        <v>1.4175192743291178E-2</v>
      </c>
      <c r="AN216">
        <v>3.1047895100591322E-2</v>
      </c>
      <c r="AO216" s="24">
        <v>1.0739139888294795E-2</v>
      </c>
      <c r="AP216" s="7">
        <v>6.555714858570141E-3</v>
      </c>
      <c r="AQ216">
        <v>3.9978225378651065E-3</v>
      </c>
      <c r="AR216">
        <v>1.2282977758560756E-2</v>
      </c>
      <c r="AS216">
        <v>3.6612071438460242E-3</v>
      </c>
      <c r="AT216">
        <v>3.4404664939886825E-3</v>
      </c>
      <c r="AU216">
        <v>1.2181237821882126E-2</v>
      </c>
      <c r="AV216">
        <v>3.1088980592230832E-3</v>
      </c>
      <c r="AW216">
        <v>7.4037623074221827E-3</v>
      </c>
      <c r="AX216">
        <v>9.6633777196042121E-3</v>
      </c>
      <c r="AY216" s="5">
        <v>6.3111054476159313E-3</v>
      </c>
    </row>
    <row r="217" spans="1:51" ht="15.75" thickBot="1" x14ac:dyDescent="0.3">
      <c r="A217">
        <v>245</v>
      </c>
      <c r="B217" s="6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1.3810316807554365E-2</v>
      </c>
      <c r="J217">
        <v>0</v>
      </c>
      <c r="K217" s="4">
        <v>0</v>
      </c>
      <c r="L217" s="15">
        <v>0</v>
      </c>
      <c r="M217">
        <v>0</v>
      </c>
      <c r="N217">
        <v>1.0889056985788471E-2</v>
      </c>
      <c r="O217">
        <v>3.8471624685609683E-2</v>
      </c>
      <c r="P217">
        <v>3.5754612321316562E-2</v>
      </c>
      <c r="Q217">
        <v>1.6991951898353983E-2</v>
      </c>
      <c r="R217">
        <v>1.636651626548883E-2</v>
      </c>
      <c r="S217">
        <v>2.9286817318377608E-3</v>
      </c>
      <c r="T217">
        <v>6.7746718952693782E-2</v>
      </c>
      <c r="U217" s="24">
        <v>1.5958767240864744E-2</v>
      </c>
      <c r="V217" s="7">
        <v>0</v>
      </c>
      <c r="W217">
        <v>0</v>
      </c>
      <c r="X217">
        <v>5.9040734522921752E-3</v>
      </c>
      <c r="Y217">
        <v>2.6855310872466447E-2</v>
      </c>
      <c r="Z217">
        <v>3.7697459979814198E-2</v>
      </c>
      <c r="AA217">
        <v>1.6954585616927465E-2</v>
      </c>
      <c r="AB217">
        <v>7.4047931892689423E-3</v>
      </c>
      <c r="AC217">
        <v>8.299594484915759E-3</v>
      </c>
      <c r="AD217">
        <v>2.302482718685854E-2</v>
      </c>
      <c r="AE217" s="4">
        <v>2.2642793103403103E-2</v>
      </c>
      <c r="AF217" s="15">
        <v>0</v>
      </c>
      <c r="AG217">
        <v>0</v>
      </c>
      <c r="AH217">
        <v>0</v>
      </c>
      <c r="AI217">
        <v>0</v>
      </c>
      <c r="AJ217">
        <v>3.1580427138367749E-2</v>
      </c>
      <c r="AK217">
        <v>2.1606648709344992E-2</v>
      </c>
      <c r="AL217">
        <v>4.633620885153493E-2</v>
      </c>
      <c r="AM217">
        <v>4.4493909660899465E-2</v>
      </c>
      <c r="AN217">
        <v>6.3104168171648156E-2</v>
      </c>
      <c r="AO217" s="24">
        <v>3.7128090171596455E-2</v>
      </c>
      <c r="AP217" s="7">
        <v>1.5266974074559115E-2</v>
      </c>
      <c r="AQ217">
        <v>2.0114551585921743E-2</v>
      </c>
      <c r="AR217">
        <v>2.478187755205433E-2</v>
      </c>
      <c r="AS217">
        <v>1.8619176238974501E-2</v>
      </c>
      <c r="AT217">
        <v>1.9698533632618836E-2</v>
      </c>
      <c r="AU217">
        <v>2.4981673223393244E-2</v>
      </c>
      <c r="AV217">
        <v>2.483619977862182E-2</v>
      </c>
      <c r="AW217">
        <v>3.196494430473984E-2</v>
      </c>
      <c r="AX217">
        <v>3.7901958045133993E-2</v>
      </c>
      <c r="AY217" s="5">
        <v>2.3026052934260213E-2</v>
      </c>
    </row>
    <row r="218" spans="1:51" ht="15.75" thickBot="1" x14ac:dyDescent="0.3">
      <c r="A218">
        <v>246</v>
      </c>
      <c r="B218" s="6">
        <v>0</v>
      </c>
      <c r="C218">
        <v>0</v>
      </c>
      <c r="D218">
        <v>0</v>
      </c>
      <c r="E218">
        <v>0</v>
      </c>
      <c r="F218">
        <v>0</v>
      </c>
      <c r="G218">
        <v>3.7956871065118925E-3</v>
      </c>
      <c r="H218">
        <v>0</v>
      </c>
      <c r="I218">
        <v>6.8242455919743164E-2</v>
      </c>
      <c r="J218">
        <v>0</v>
      </c>
      <c r="K218" s="4">
        <v>1.7760810582060874E-2</v>
      </c>
      <c r="L218" s="15">
        <v>5.6857008065716697E-2</v>
      </c>
      <c r="M218">
        <v>8.4076518545402809E-2</v>
      </c>
      <c r="N218">
        <v>0.10520394251124696</v>
      </c>
      <c r="O218">
        <v>0.19243969839950051</v>
      </c>
      <c r="P218">
        <v>0.16788465114644707</v>
      </c>
      <c r="Q218">
        <v>0.13166020805278392</v>
      </c>
      <c r="R218">
        <v>0.11039518010997429</v>
      </c>
      <c r="S218">
        <v>0.12633320893496203</v>
      </c>
      <c r="T218">
        <v>0.38801362667643935</v>
      </c>
      <c r="U218" s="24">
        <v>9.626379393998083E-2</v>
      </c>
      <c r="V218" s="7">
        <v>0.16685221906044634</v>
      </c>
      <c r="W218">
        <v>0.37639188848252914</v>
      </c>
      <c r="X218">
        <v>0.30218556320797724</v>
      </c>
      <c r="Y218">
        <v>0.425233050179601</v>
      </c>
      <c r="Z218">
        <v>0.4458435933560897</v>
      </c>
      <c r="AA218">
        <v>0.32324967152136191</v>
      </c>
      <c r="AB218">
        <v>0.32103667180210776</v>
      </c>
      <c r="AC218">
        <v>0.2830153729484346</v>
      </c>
      <c r="AD218">
        <v>0.4324693436392173</v>
      </c>
      <c r="AE218" s="4">
        <v>0.44611494920064559</v>
      </c>
      <c r="AF218" s="15">
        <v>0.57376728375643171</v>
      </c>
      <c r="AG218">
        <v>1.2166787071966347</v>
      </c>
      <c r="AH218">
        <v>1.3180643236683152</v>
      </c>
      <c r="AI218">
        <v>1.8067968650381565</v>
      </c>
      <c r="AJ218">
        <v>2.3440152822679368</v>
      </c>
      <c r="AK218">
        <v>1.3170587606015329</v>
      </c>
      <c r="AL218">
        <v>2.055798744053166</v>
      </c>
      <c r="AM218">
        <v>2.215161317961178</v>
      </c>
      <c r="AN218">
        <v>3.214742460249465</v>
      </c>
      <c r="AO218" s="24">
        <v>1.5538327044367413</v>
      </c>
      <c r="AP218" s="7">
        <v>1.0153734039795359</v>
      </c>
      <c r="AQ218">
        <v>0.66484850161277742</v>
      </c>
      <c r="AR218">
        <v>1.1934234949315878</v>
      </c>
      <c r="AS218">
        <v>0.8351276101625007</v>
      </c>
      <c r="AT218">
        <v>0.51524552694581016</v>
      </c>
      <c r="AU218">
        <v>0.9197825810863075</v>
      </c>
      <c r="AV218">
        <v>0.99997344715107372</v>
      </c>
      <c r="AW218">
        <v>1.0368859407511146</v>
      </c>
      <c r="AX218">
        <v>1.2490142264598147</v>
      </c>
      <c r="AY218" s="5">
        <v>1.0905321736713964</v>
      </c>
    </row>
    <row r="219" spans="1:51" ht="15.75" thickBot="1" x14ac:dyDescent="0.3">
      <c r="A219">
        <v>247</v>
      </c>
      <c r="B219" s="6">
        <v>4.5870424138245332E-2</v>
      </c>
      <c r="C219">
        <v>0.20633936725522645</v>
      </c>
      <c r="D219">
        <v>9.6729444386914276E-2</v>
      </c>
      <c r="E219">
        <v>0.14157940756239143</v>
      </c>
      <c r="F219">
        <v>0.11048478350583736</v>
      </c>
      <c r="G219">
        <v>0.12894221220117957</v>
      </c>
      <c r="H219">
        <v>0.11991785007765171</v>
      </c>
      <c r="I219">
        <v>0.14585030781433761</v>
      </c>
      <c r="J219">
        <v>0.14806971451262935</v>
      </c>
      <c r="K219" s="4">
        <v>0.13927073609166746</v>
      </c>
      <c r="L219" s="15">
        <v>0.26863680378068677</v>
      </c>
      <c r="M219">
        <v>0.27261799919309959</v>
      </c>
      <c r="N219">
        <v>0.28186033158137258</v>
      </c>
      <c r="O219">
        <v>0.37498329850621387</v>
      </c>
      <c r="P219">
        <v>0.33045040303179851</v>
      </c>
      <c r="Q219">
        <v>0.25787476549170213</v>
      </c>
      <c r="R219">
        <v>0.20693688224653892</v>
      </c>
      <c r="S219">
        <v>0.27220667345298666</v>
      </c>
      <c r="T219">
        <v>0.67876514497304585</v>
      </c>
      <c r="U219" s="24">
        <v>0.24526397506048619</v>
      </c>
      <c r="V219" s="7">
        <v>3.697917567838144</v>
      </c>
      <c r="W219">
        <v>6.4385821110379391</v>
      </c>
      <c r="X219">
        <v>5.6600279989870019</v>
      </c>
      <c r="Y219">
        <v>8.1835397944590671</v>
      </c>
      <c r="Z219">
        <v>8.2466512495087745</v>
      </c>
      <c r="AA219">
        <v>8.497714468849507</v>
      </c>
      <c r="AB219">
        <v>7.748206990312501</v>
      </c>
      <c r="AC219">
        <v>5.592812770844338</v>
      </c>
      <c r="AD219">
        <v>9.6238020216111053</v>
      </c>
      <c r="AE219" s="4">
        <v>8.4406633298528284</v>
      </c>
      <c r="AF219" s="15">
        <v>2.9581965229681364</v>
      </c>
      <c r="AG219">
        <v>5.288487080319058</v>
      </c>
      <c r="AH219">
        <v>5.4667695648374535</v>
      </c>
      <c r="AI219">
        <v>6.7228092198469049</v>
      </c>
      <c r="AJ219">
        <v>8.0869928740005239</v>
      </c>
      <c r="AK219">
        <v>5.517265352092398</v>
      </c>
      <c r="AL219">
        <v>7.6149649160942063</v>
      </c>
      <c r="AM219">
        <v>8.606288078775405</v>
      </c>
      <c r="AN219">
        <v>12.387993417813602</v>
      </c>
      <c r="AO219" s="24">
        <v>5.6211935542705058</v>
      </c>
      <c r="AP219" s="7">
        <v>4.0603629292330377</v>
      </c>
      <c r="AQ219">
        <v>2.9923320194003464</v>
      </c>
      <c r="AR219">
        <v>4.6612425741409895</v>
      </c>
      <c r="AS219">
        <v>2.7275904559713586</v>
      </c>
      <c r="AT219">
        <v>2.166343934921843</v>
      </c>
      <c r="AU219">
        <v>3.6021422128240737</v>
      </c>
      <c r="AV219">
        <v>3.4459154479658953</v>
      </c>
      <c r="AW219">
        <v>3.5441065330626107</v>
      </c>
      <c r="AX219">
        <v>4.1575014664281342</v>
      </c>
      <c r="AY219" s="5">
        <v>3.587110124618166</v>
      </c>
    </row>
    <row r="220" spans="1:51" ht="15.75" thickBot="1" x14ac:dyDescent="0.3">
      <c r="A220">
        <v>248</v>
      </c>
      <c r="B220" s="6">
        <v>2.7736762869665236E-3</v>
      </c>
      <c r="C220">
        <v>2.8380481452358611E-2</v>
      </c>
      <c r="D220">
        <v>1.4290838824388714E-2</v>
      </c>
      <c r="E220">
        <v>1.3600629634584509E-2</v>
      </c>
      <c r="F220">
        <v>1.3139965287564014E-2</v>
      </c>
      <c r="G220">
        <v>1.9420424407755495E-2</v>
      </c>
      <c r="H220">
        <v>1.9000199403325015E-2</v>
      </c>
      <c r="I220">
        <v>1.9246278516464262E-2</v>
      </c>
      <c r="J220">
        <v>1.9397763299302512E-2</v>
      </c>
      <c r="K220" s="4">
        <v>1.8540217276389503E-2</v>
      </c>
      <c r="L220" s="15">
        <v>5.5655693438566189E-2</v>
      </c>
      <c r="M220">
        <v>5.6764890653270353E-2</v>
      </c>
      <c r="N220">
        <v>6.3607853064327452E-2</v>
      </c>
      <c r="O220">
        <v>7.6055370597165786E-2</v>
      </c>
      <c r="P220">
        <v>7.479144493049443E-2</v>
      </c>
      <c r="Q220">
        <v>4.0384450791514419E-2</v>
      </c>
      <c r="R220">
        <v>3.9314477693861941E-2</v>
      </c>
      <c r="S220">
        <v>5.3166013134328359E-2</v>
      </c>
      <c r="T220">
        <v>0.14627190018354683</v>
      </c>
      <c r="U220" s="24">
        <v>3.8473051110989552E-2</v>
      </c>
      <c r="V220" s="7">
        <v>0.59074919714852547</v>
      </c>
      <c r="W220">
        <v>1.1205428507203383</v>
      </c>
      <c r="X220">
        <v>0.92980826496173974</v>
      </c>
      <c r="Y220">
        <v>1.3800674808669375</v>
      </c>
      <c r="Z220">
        <v>1.3842990457956024</v>
      </c>
      <c r="AA220">
        <v>1.3896490472786536</v>
      </c>
      <c r="AB220">
        <v>1.2468671120484125</v>
      </c>
      <c r="AC220">
        <v>0.90494003976859605</v>
      </c>
      <c r="AD220">
        <v>1.5604636941577428</v>
      </c>
      <c r="AE220" s="4">
        <v>1.4010559305622909</v>
      </c>
      <c r="AF220" s="15">
        <v>0.46543777185882651</v>
      </c>
      <c r="AG220">
        <v>0.86257880642154738</v>
      </c>
      <c r="AH220">
        <v>0.88491609299833773</v>
      </c>
      <c r="AI220">
        <v>1.0885536143488121</v>
      </c>
      <c r="AJ220">
        <v>1.3064368686249062</v>
      </c>
      <c r="AK220">
        <v>0.88411540672158728</v>
      </c>
      <c r="AL220">
        <v>1.2526620752327831</v>
      </c>
      <c r="AM220">
        <v>1.4352474799719714</v>
      </c>
      <c r="AN220">
        <v>1.9927128844017263</v>
      </c>
      <c r="AO220" s="24">
        <v>0.92932455359563371</v>
      </c>
      <c r="AP220" s="7">
        <v>0.6702017847140963</v>
      </c>
      <c r="AQ220">
        <v>0.50043561794529023</v>
      </c>
      <c r="AR220">
        <v>0.77166503629651728</v>
      </c>
      <c r="AS220">
        <v>0.44476423883470934</v>
      </c>
      <c r="AT220">
        <v>0.34694349781514749</v>
      </c>
      <c r="AU220">
        <v>0.5689464699229978</v>
      </c>
      <c r="AV220">
        <v>0.57266000216941648</v>
      </c>
      <c r="AW220">
        <v>0.59992989606432001</v>
      </c>
      <c r="AX220">
        <v>0.66946348947112788</v>
      </c>
      <c r="AY220" s="5">
        <v>0.56928625734878446</v>
      </c>
    </row>
    <row r="221" spans="1:51" ht="15.75" thickBot="1" x14ac:dyDescent="0.3">
      <c r="A221">
        <v>249</v>
      </c>
      <c r="B221" s="6">
        <v>0</v>
      </c>
      <c r="C221">
        <v>3.9114007733092218E-2</v>
      </c>
      <c r="D221">
        <v>1.6497072900607358E-2</v>
      </c>
      <c r="E221">
        <v>3.1394780171963746E-2</v>
      </c>
      <c r="F221">
        <v>2.8896941740332381E-2</v>
      </c>
      <c r="G221">
        <v>4.9623094460114536E-2</v>
      </c>
      <c r="H221">
        <v>3.2897265055414335E-2</v>
      </c>
      <c r="I221">
        <v>5.5915183286404962E-2</v>
      </c>
      <c r="J221">
        <v>4.2192524266039214E-2</v>
      </c>
      <c r="K221" s="4">
        <v>3.2426694810100472E-2</v>
      </c>
      <c r="L221" s="15">
        <v>0.24887943143805644</v>
      </c>
      <c r="M221">
        <v>0.21917991202482168</v>
      </c>
      <c r="N221">
        <v>0.20015000041160219</v>
      </c>
      <c r="O221">
        <v>0.3064187544094476</v>
      </c>
      <c r="P221">
        <v>0.22446396667688859</v>
      </c>
      <c r="Q221">
        <v>0.18856783828978285</v>
      </c>
      <c r="R221">
        <v>0.13744668098104379</v>
      </c>
      <c r="S221">
        <v>0.17656612727909027</v>
      </c>
      <c r="T221">
        <v>0.4745249443869109</v>
      </c>
      <c r="U221" s="24">
        <v>0.1217066699126069</v>
      </c>
      <c r="V221" s="7">
        <v>9.4889482435635303E-2</v>
      </c>
      <c r="W221">
        <v>0.25805850539389302</v>
      </c>
      <c r="X221">
        <v>0.22056046270894561</v>
      </c>
      <c r="Y221">
        <v>0.2960054546316857</v>
      </c>
      <c r="Z221">
        <v>0.29919689563672996</v>
      </c>
      <c r="AA221">
        <v>0.28949074354862547</v>
      </c>
      <c r="AB221">
        <v>0.26753564028843996</v>
      </c>
      <c r="AC221">
        <v>0.20182970290218347</v>
      </c>
      <c r="AD221">
        <v>0.31187730716109269</v>
      </c>
      <c r="AE221" s="4">
        <v>0.29011736508164293</v>
      </c>
      <c r="AF221" s="15">
        <v>8.9107056448735469E-2</v>
      </c>
      <c r="AG221">
        <v>0.1684555876021708</v>
      </c>
      <c r="AH221">
        <v>0.19114242097648221</v>
      </c>
      <c r="AI221">
        <v>0.24556876336911848</v>
      </c>
      <c r="AJ221">
        <v>0.35072674900109568</v>
      </c>
      <c r="AK221">
        <v>0.24495620060224196</v>
      </c>
      <c r="AL221">
        <v>0.39395314817962018</v>
      </c>
      <c r="AM221">
        <v>0.46247862200943501</v>
      </c>
      <c r="AN221">
        <v>0.62485932549088552</v>
      </c>
      <c r="AO221" s="24">
        <v>0.32637574668397185</v>
      </c>
      <c r="AP221" s="7">
        <v>0.15759210823811656</v>
      </c>
      <c r="AQ221">
        <v>0.1526259225310769</v>
      </c>
      <c r="AR221">
        <v>0.23463141814405086</v>
      </c>
      <c r="AS221">
        <v>0.16145070074682263</v>
      </c>
      <c r="AT221">
        <v>0.13934786974967525</v>
      </c>
      <c r="AU221">
        <v>0.21029404269954668</v>
      </c>
      <c r="AV221">
        <v>0.16631970341002278</v>
      </c>
      <c r="AW221">
        <v>0.19373146387448292</v>
      </c>
      <c r="AX221">
        <v>0.22872091075561488</v>
      </c>
      <c r="AY221" s="5">
        <v>0.22659467333850042</v>
      </c>
    </row>
    <row r="222" spans="1:51" ht="15.75" thickBot="1" x14ac:dyDescent="0.3">
      <c r="A222">
        <v>250</v>
      </c>
      <c r="B222" s="6">
        <v>0.36032848628131059</v>
      </c>
      <c r="C222">
        <v>0.93555512147887399</v>
      </c>
      <c r="D222">
        <v>0.66408548673839873</v>
      </c>
      <c r="E222">
        <v>0.60492528344872276</v>
      </c>
      <c r="F222">
        <v>0.71415179506220627</v>
      </c>
      <c r="G222">
        <v>0.59412428058973976</v>
      </c>
      <c r="H222">
        <v>0.61302020709791238</v>
      </c>
      <c r="I222">
        <v>0.76731803742057214</v>
      </c>
      <c r="J222">
        <v>0.64199797672586478</v>
      </c>
      <c r="K222" s="4">
        <v>0.65066013704348635</v>
      </c>
      <c r="L222" s="15">
        <v>1.7683911031862845</v>
      </c>
      <c r="M222">
        <v>1.6562182151107925</v>
      </c>
      <c r="N222">
        <v>1.6415906734554078</v>
      </c>
      <c r="O222">
        <v>2.2603480621407384</v>
      </c>
      <c r="P222">
        <v>1.782540247622628</v>
      </c>
      <c r="Q222">
        <v>1.4358273650075291</v>
      </c>
      <c r="R222">
        <v>1.2052547853686464</v>
      </c>
      <c r="S222">
        <v>1.4266062146293377</v>
      </c>
      <c r="T222">
        <v>3.7953366165876385</v>
      </c>
      <c r="U222" s="24">
        <v>1.0750986954215402</v>
      </c>
      <c r="V222" s="7">
        <v>0.63621487851274772</v>
      </c>
      <c r="W222">
        <v>1.2294378026932802</v>
      </c>
      <c r="X222">
        <v>1.1974299146003888</v>
      </c>
      <c r="Y222">
        <v>1.44354850209678</v>
      </c>
      <c r="Z222">
        <v>1.5068667846293293</v>
      </c>
      <c r="AA222">
        <v>1.5668787066549339</v>
      </c>
      <c r="AB222">
        <v>1.7595051178644208</v>
      </c>
      <c r="AC222">
        <v>1.2322264963054479</v>
      </c>
      <c r="AD222">
        <v>1.7855834097901646</v>
      </c>
      <c r="AE222" s="4">
        <v>1.5093124883837101</v>
      </c>
      <c r="AF222" s="15">
        <v>0.23602701381919289</v>
      </c>
      <c r="AG222">
        <v>0.47104740208727791</v>
      </c>
      <c r="AH222">
        <v>0.5161278177537888</v>
      </c>
      <c r="AI222">
        <v>0.61866592889456529</v>
      </c>
      <c r="AJ222">
        <v>0.87854264713969932</v>
      </c>
      <c r="AK222">
        <v>0.65730806313280921</v>
      </c>
      <c r="AL222">
        <v>1.1309097873100029</v>
      </c>
      <c r="AM222">
        <v>1.2813995268851828</v>
      </c>
      <c r="AN222">
        <v>1.887239828663128</v>
      </c>
      <c r="AO222" s="24">
        <v>0.97860921130212741</v>
      </c>
      <c r="AP222" s="7">
        <v>0.49816243666589499</v>
      </c>
      <c r="AQ222">
        <v>0.52307963920528122</v>
      </c>
      <c r="AR222">
        <v>0.84235098765300265</v>
      </c>
      <c r="AS222">
        <v>0.56540889908993919</v>
      </c>
      <c r="AT222">
        <v>0.52288385454708874</v>
      </c>
      <c r="AU222">
        <v>0.74969698090450099</v>
      </c>
      <c r="AV222">
        <v>0.61123690546429521</v>
      </c>
      <c r="AW222">
        <v>0.69489814141336215</v>
      </c>
      <c r="AX222">
        <v>0.82872016920620439</v>
      </c>
      <c r="AY222" s="5">
        <v>0.80573788428768189</v>
      </c>
    </row>
    <row r="223" spans="1:51" ht="15.75" thickBot="1" x14ac:dyDescent="0.3">
      <c r="A223">
        <v>251</v>
      </c>
      <c r="B223" s="6">
        <v>1.0452935243993802</v>
      </c>
      <c r="C223">
        <v>2.1858838537712679</v>
      </c>
      <c r="D223">
        <v>1.4283234817238231</v>
      </c>
      <c r="E223">
        <v>1.3062376774884488</v>
      </c>
      <c r="F223">
        <v>1.4245972233014992</v>
      </c>
      <c r="G223">
        <v>1.1988024185530264</v>
      </c>
      <c r="H223">
        <v>1.2080174250302624</v>
      </c>
      <c r="I223">
        <v>1.5696035082703383</v>
      </c>
      <c r="J223">
        <v>1.3088233958072097</v>
      </c>
      <c r="K223" s="4">
        <v>1.4271515308987877</v>
      </c>
      <c r="L223" s="15">
        <v>2.8052251753355981</v>
      </c>
      <c r="M223">
        <v>2.578633908166625</v>
      </c>
      <c r="N223">
        <v>2.6506654198533499</v>
      </c>
      <c r="O223">
        <v>3.4892391305117791</v>
      </c>
      <c r="P223">
        <v>2.8356498946973465</v>
      </c>
      <c r="Q223">
        <v>2.3113926858213651</v>
      </c>
      <c r="R223">
        <v>2.0407343322593103</v>
      </c>
      <c r="S223">
        <v>2.4931651018598071</v>
      </c>
      <c r="T223">
        <v>6.2401677548891756</v>
      </c>
      <c r="U223" s="24">
        <v>1.8716083522855449</v>
      </c>
      <c r="V223" s="7">
        <v>1.4409387432880245</v>
      </c>
      <c r="W223">
        <v>2.322503376911909</v>
      </c>
      <c r="X223">
        <v>2.3459146432758948</v>
      </c>
      <c r="Y223">
        <v>2.7387595773583477</v>
      </c>
      <c r="Z223">
        <v>2.8989782112430755</v>
      </c>
      <c r="AA223">
        <v>3.278019883175082</v>
      </c>
      <c r="AB223">
        <v>3.7397518039615893</v>
      </c>
      <c r="AC223">
        <v>2.4970443564850586</v>
      </c>
      <c r="AD223">
        <v>3.826078480317638</v>
      </c>
      <c r="AE223" s="4">
        <v>3.2040395005310991</v>
      </c>
      <c r="AF223" s="15">
        <v>0.34385356698632702</v>
      </c>
      <c r="AG223">
        <v>0.55733527885928491</v>
      </c>
      <c r="AH223">
        <v>0.63881159423771927</v>
      </c>
      <c r="AI223">
        <v>0.69234956943701176</v>
      </c>
      <c r="AJ223">
        <v>0.91202962676221522</v>
      </c>
      <c r="AK223">
        <v>0.74868451853620555</v>
      </c>
      <c r="AL223">
        <v>1.2603478541487101</v>
      </c>
      <c r="AM223">
        <v>1.4333236849578492</v>
      </c>
      <c r="AN223">
        <v>2.0345940762239123</v>
      </c>
      <c r="AO223" s="24">
        <v>1.0677854277248033</v>
      </c>
      <c r="AP223" s="7">
        <v>0.65028512210094291</v>
      </c>
      <c r="AQ223">
        <v>0.68122039114217625</v>
      </c>
      <c r="AR223">
        <v>1.0213687331465449</v>
      </c>
      <c r="AS223">
        <v>0.63642622606846155</v>
      </c>
      <c r="AT223">
        <v>0.64017076789743843</v>
      </c>
      <c r="AU223">
        <v>0.92070835585074162</v>
      </c>
      <c r="AV223">
        <v>0.72638610447719842</v>
      </c>
      <c r="AW223">
        <v>0.86043267503488929</v>
      </c>
      <c r="AX223">
        <v>0.94212402938651363</v>
      </c>
      <c r="AY223" s="5">
        <v>0.87329196341480197</v>
      </c>
    </row>
    <row r="224" spans="1:51" ht="15.75" thickBot="1" x14ac:dyDescent="0.3">
      <c r="A224">
        <v>252</v>
      </c>
      <c r="B224" s="6">
        <v>0.24482603467283165</v>
      </c>
      <c r="C224">
        <v>0.50124235501209735</v>
      </c>
      <c r="D224">
        <v>0.3019194238930285</v>
      </c>
      <c r="E224">
        <v>0.29438513477665212</v>
      </c>
      <c r="F224">
        <v>0.29972063109585168</v>
      </c>
      <c r="G224">
        <v>0.23167676108022808</v>
      </c>
      <c r="H224">
        <v>0.24636048357039661</v>
      </c>
      <c r="I224">
        <v>0.26885788646356101</v>
      </c>
      <c r="J224">
        <v>0.26800766130294296</v>
      </c>
      <c r="K224" s="4">
        <v>0.24376728286564364</v>
      </c>
      <c r="L224" s="15">
        <v>0.53656997552610264</v>
      </c>
      <c r="M224">
        <v>0.48178953089625937</v>
      </c>
      <c r="N224">
        <v>0.48936875819164621</v>
      </c>
      <c r="O224">
        <v>0.65142427021939919</v>
      </c>
      <c r="P224">
        <v>0.50536166229128265</v>
      </c>
      <c r="Q224">
        <v>0.40913048539149316</v>
      </c>
      <c r="R224">
        <v>0.36361024407856224</v>
      </c>
      <c r="S224">
        <v>0.4405422698658803</v>
      </c>
      <c r="T224">
        <v>1.0776489652896692</v>
      </c>
      <c r="U224" s="24">
        <v>0.33805145683202475</v>
      </c>
      <c r="V224" s="7">
        <v>0.29179048902424398</v>
      </c>
      <c r="W224">
        <v>0.44395065094159181</v>
      </c>
      <c r="X224">
        <v>0.38903860153145414</v>
      </c>
      <c r="Y224">
        <v>0.47024019929093241</v>
      </c>
      <c r="Z224">
        <v>0.49155039646173609</v>
      </c>
      <c r="AA224">
        <v>0.53837201666616963</v>
      </c>
      <c r="AB224">
        <v>0.58884211615427873</v>
      </c>
      <c r="AC224">
        <v>0.39911130379800663</v>
      </c>
      <c r="AD224">
        <v>0.64217882881161925</v>
      </c>
      <c r="AE224" s="4">
        <v>0.54388982606332448</v>
      </c>
      <c r="AF224" s="15">
        <v>0.10137469065306158</v>
      </c>
      <c r="AG224">
        <v>0.14452219646078412</v>
      </c>
      <c r="AH224">
        <v>0.1632257426137384</v>
      </c>
      <c r="AI224">
        <v>0.17501934559210952</v>
      </c>
      <c r="AJ224">
        <v>0.26875194646832262</v>
      </c>
      <c r="AK224">
        <v>0.19445563976748811</v>
      </c>
      <c r="AL224">
        <v>0.30316197044722176</v>
      </c>
      <c r="AM224">
        <v>0.33145757823546307</v>
      </c>
      <c r="AN224">
        <v>0.4865852416812565</v>
      </c>
      <c r="AO224" s="24">
        <v>0.26451082495758116</v>
      </c>
      <c r="AP224" s="7">
        <v>0.17275958375392891</v>
      </c>
      <c r="AQ224">
        <v>0.13267699012438844</v>
      </c>
      <c r="AR224">
        <v>0.25785838689525309</v>
      </c>
      <c r="AS224">
        <v>0.14539870563553151</v>
      </c>
      <c r="AT224">
        <v>0.14222426615390452</v>
      </c>
      <c r="AU224">
        <v>0.21430265692090075</v>
      </c>
      <c r="AV224">
        <v>0.18655476036482516</v>
      </c>
      <c r="AW224">
        <v>0.21144348678272107</v>
      </c>
      <c r="AX224">
        <v>0.22354853245563192</v>
      </c>
      <c r="AY224" s="5">
        <v>0.19064357871516499</v>
      </c>
    </row>
    <row r="225" spans="1:51" ht="15.75" thickBot="1" x14ac:dyDescent="0.3">
      <c r="A225">
        <v>253</v>
      </c>
      <c r="B225" s="6">
        <v>0.51939961561915604</v>
      </c>
      <c r="C225">
        <v>0.46002370781063412</v>
      </c>
      <c r="D225">
        <v>0.3586159882787105</v>
      </c>
      <c r="E225">
        <v>0.33416828055459763</v>
      </c>
      <c r="F225">
        <v>0.32460088211962779</v>
      </c>
      <c r="G225">
        <v>0.2786928310366561</v>
      </c>
      <c r="H225">
        <v>0.2549661148107682</v>
      </c>
      <c r="I225">
        <v>0.31594300684900134</v>
      </c>
      <c r="J225">
        <v>0.29402748645304549</v>
      </c>
      <c r="K225" s="4">
        <v>0.26230620150549128</v>
      </c>
      <c r="L225" s="15">
        <v>0.35651856646662439</v>
      </c>
      <c r="M225">
        <v>0.33889082014187311</v>
      </c>
      <c r="N225">
        <v>0.41106287502826183</v>
      </c>
      <c r="O225">
        <v>0.51141592321093299</v>
      </c>
      <c r="P225">
        <v>0.40269579572072633</v>
      </c>
      <c r="Q225">
        <v>0.30793219651930392</v>
      </c>
      <c r="R225">
        <v>0.34360174410327665</v>
      </c>
      <c r="S225">
        <v>0.39662436336093415</v>
      </c>
      <c r="T225">
        <v>0.82327474013504198</v>
      </c>
      <c r="U225" s="24">
        <v>0.33303562780761292</v>
      </c>
      <c r="V225" s="7">
        <v>0.45293135330426837</v>
      </c>
      <c r="W225">
        <v>0.43069090901931678</v>
      </c>
      <c r="X225">
        <v>0.3747671487947134</v>
      </c>
      <c r="Y225">
        <v>0.4363310638178366</v>
      </c>
      <c r="Z225">
        <v>0.45007638377341258</v>
      </c>
      <c r="AA225">
        <v>0.51220914636299675</v>
      </c>
      <c r="AB225">
        <v>0.55387596559997021</v>
      </c>
      <c r="AC225">
        <v>0.34684170303919626</v>
      </c>
      <c r="AD225">
        <v>0.65657883966148445</v>
      </c>
      <c r="AE225" s="4">
        <v>0.47851208653316107</v>
      </c>
      <c r="AF225" s="15">
        <v>0.10270344753239095</v>
      </c>
      <c r="AG225">
        <v>0.12398798861002008</v>
      </c>
      <c r="AH225">
        <v>0.15418535252095392</v>
      </c>
      <c r="AI225">
        <v>0.12773832271959937</v>
      </c>
      <c r="AJ225">
        <v>0.23211067675997613</v>
      </c>
      <c r="AK225">
        <v>0.17013289071913729</v>
      </c>
      <c r="AL225">
        <v>0.2151302426878319</v>
      </c>
      <c r="AM225">
        <v>0.26263556265983495</v>
      </c>
      <c r="AN225">
        <v>0.40282113603639141</v>
      </c>
      <c r="AO225" s="24">
        <v>0.19401448056790357</v>
      </c>
      <c r="AP225" s="7">
        <v>0.15376726855819556</v>
      </c>
      <c r="AQ225">
        <v>0.10225009649893538</v>
      </c>
      <c r="AR225">
        <v>0.21697569534006511</v>
      </c>
      <c r="AS225">
        <v>9.2349472081619935E-2</v>
      </c>
      <c r="AT225">
        <v>0.10066412457730199</v>
      </c>
      <c r="AU225">
        <v>0.15817916610514038</v>
      </c>
      <c r="AV225">
        <v>0.14161230512963144</v>
      </c>
      <c r="AW225">
        <v>0.16566720818005293</v>
      </c>
      <c r="AX225">
        <v>0.17485241881526956</v>
      </c>
      <c r="AY225" s="5">
        <v>0.12110332937528226</v>
      </c>
    </row>
    <row r="226" spans="1:51" ht="15.75" thickBot="1" x14ac:dyDescent="0.3">
      <c r="A226">
        <v>254</v>
      </c>
      <c r="B226" s="6">
        <v>0.13138583252815514</v>
      </c>
      <c r="C226">
        <v>9.2711023601125986E-2</v>
      </c>
      <c r="D226">
        <v>8.4920401841793502E-2</v>
      </c>
      <c r="E226">
        <v>6.4441989642945022E-2</v>
      </c>
      <c r="F226">
        <v>6.2842534375252584E-2</v>
      </c>
      <c r="G226">
        <v>6.0234960203019099E-2</v>
      </c>
      <c r="H226">
        <v>5.7985019791395101E-2</v>
      </c>
      <c r="I226">
        <v>7.3685065578262515E-2</v>
      </c>
      <c r="J226">
        <v>6.2060741816047392E-2</v>
      </c>
      <c r="K226" s="4">
        <v>5.4059266723978892E-2</v>
      </c>
      <c r="L226" s="15">
        <v>9.6119316585008233E-2</v>
      </c>
      <c r="M226">
        <v>6.932958941941357E-2</v>
      </c>
      <c r="N226">
        <v>8.4626571120466884E-2</v>
      </c>
      <c r="O226">
        <v>0.12722330700933859</v>
      </c>
      <c r="P226">
        <v>9.8260165245736802E-2</v>
      </c>
      <c r="Q226">
        <v>6.3859785775824907E-2</v>
      </c>
      <c r="R226">
        <v>7.4914420742486235E-2</v>
      </c>
      <c r="S226">
        <v>9.0309354581172979E-2</v>
      </c>
      <c r="T226">
        <v>0.16922810982312014</v>
      </c>
      <c r="U226" s="24">
        <v>7.3327192643881114E-2</v>
      </c>
      <c r="V226" s="7">
        <v>0.10230799599830633</v>
      </c>
      <c r="W226">
        <v>0.11190952377027907</v>
      </c>
      <c r="X226">
        <v>8.0442319136301454E-2</v>
      </c>
      <c r="Y226">
        <v>8.9982264499739978E-2</v>
      </c>
      <c r="Z226">
        <v>0.10301403552958259</v>
      </c>
      <c r="AA226">
        <v>9.1147990143686922E-2</v>
      </c>
      <c r="AB226">
        <v>9.0936150545734437E-2</v>
      </c>
      <c r="AC226">
        <v>6.6958655097350203E-2</v>
      </c>
      <c r="AD226">
        <v>0.12928943351425407</v>
      </c>
      <c r="AE226" s="4">
        <v>0.10225041114573116</v>
      </c>
      <c r="AF226" s="15">
        <v>2.7680688271121644E-2</v>
      </c>
      <c r="AG226">
        <v>2.7948992539063678E-2</v>
      </c>
      <c r="AH226">
        <v>4.3576384587562404E-2</v>
      </c>
      <c r="AI226">
        <v>3.2042317055422251E-2</v>
      </c>
      <c r="AJ226">
        <v>6.8158976572289739E-2</v>
      </c>
      <c r="AK226">
        <v>4.928743535937509E-2</v>
      </c>
      <c r="AL226">
        <v>6.0687017066875341E-2</v>
      </c>
      <c r="AM226">
        <v>7.8229603793732172E-2</v>
      </c>
      <c r="AN226">
        <v>9.6385162093980181E-2</v>
      </c>
      <c r="AO226" s="24">
        <v>4.9133089496272146E-2</v>
      </c>
      <c r="AP226" s="7">
        <v>4.2157213989497122E-2</v>
      </c>
      <c r="AQ226">
        <v>2.430941782731931E-2</v>
      </c>
      <c r="AR226">
        <v>5.5771887481829277E-2</v>
      </c>
      <c r="AS226">
        <v>2.7467435749598396E-2</v>
      </c>
      <c r="AT226">
        <v>2.809095005511586E-2</v>
      </c>
      <c r="AU226">
        <v>3.5522508510300525E-2</v>
      </c>
      <c r="AV226">
        <v>3.9229377043805594E-2</v>
      </c>
      <c r="AW226">
        <v>4.7041570219157239E-2</v>
      </c>
      <c r="AX226">
        <v>4.3102953639320742E-2</v>
      </c>
      <c r="AY226" s="5">
        <v>2.8409754174358291E-2</v>
      </c>
    </row>
    <row r="227" spans="1:51" ht="15.75" thickBot="1" x14ac:dyDescent="0.3">
      <c r="A227">
        <v>255</v>
      </c>
      <c r="B227" s="6">
        <v>0.15731003041295008</v>
      </c>
      <c r="C227">
        <v>0.11640087768094139</v>
      </c>
      <c r="D227">
        <v>0.1258707188051687</v>
      </c>
      <c r="E227">
        <v>8.8755241041777858E-2</v>
      </c>
      <c r="F227">
        <v>9.4251093735291933E-2</v>
      </c>
      <c r="G227">
        <v>8.9773687594744453E-2</v>
      </c>
      <c r="H227">
        <v>8.4543589869722574E-2</v>
      </c>
      <c r="I227">
        <v>0.10417878609398658</v>
      </c>
      <c r="J227">
        <v>8.9522033206409682E-2</v>
      </c>
      <c r="K227" s="4">
        <v>7.8109104348384001E-2</v>
      </c>
      <c r="L227" s="15">
        <v>7.4626355777385245E-2</v>
      </c>
      <c r="M227">
        <v>5.616398123827733E-2</v>
      </c>
      <c r="N227">
        <v>7.9519348851372476E-2</v>
      </c>
      <c r="O227">
        <v>0.11228492129274642</v>
      </c>
      <c r="P227">
        <v>7.0261009406298119E-2</v>
      </c>
      <c r="Q227">
        <v>5.3044207266273569E-2</v>
      </c>
      <c r="R227">
        <v>4.5397692974344303E-2</v>
      </c>
      <c r="S227">
        <v>7.5153989152078965E-2</v>
      </c>
      <c r="T227">
        <v>0.15043128178926934</v>
      </c>
      <c r="U227" s="24">
        <v>6.7503983208657095E-2</v>
      </c>
      <c r="V227" s="7">
        <v>9.8026364493217708E-2</v>
      </c>
      <c r="W227">
        <v>8.4439467899838735E-2</v>
      </c>
      <c r="X227">
        <v>7.0673573179611537E-2</v>
      </c>
      <c r="Y227">
        <v>7.0000469186086586E-2</v>
      </c>
      <c r="Z227">
        <v>6.1558487104897308E-2</v>
      </c>
      <c r="AA227">
        <v>6.2623649675203202E-2</v>
      </c>
      <c r="AB227">
        <v>6.6501237937644439E-2</v>
      </c>
      <c r="AC227">
        <v>4.9836430823681645E-2</v>
      </c>
      <c r="AD227">
        <v>8.2226084891078563E-2</v>
      </c>
      <c r="AE227" s="4">
        <v>5.8354299187249298E-2</v>
      </c>
      <c r="AF227" s="15">
        <v>1.4550195962894353E-2</v>
      </c>
      <c r="AG227">
        <v>7.3738355317533762E-3</v>
      </c>
      <c r="AH227">
        <v>1.3416939798366201E-2</v>
      </c>
      <c r="AI227">
        <v>1.2016072575847414E-2</v>
      </c>
      <c r="AJ227">
        <v>3.2371163733724458E-2</v>
      </c>
      <c r="AK227">
        <v>2.2383967944081748E-2</v>
      </c>
      <c r="AL227">
        <v>3.6497296887038413E-2</v>
      </c>
      <c r="AM227">
        <v>3.9518567068131581E-2</v>
      </c>
      <c r="AN227">
        <v>3.3274666730509043E-2</v>
      </c>
      <c r="AO227" s="24">
        <v>2.8287786285565178E-2</v>
      </c>
      <c r="AP227" s="7">
        <v>2.3529894585368128E-2</v>
      </c>
      <c r="AQ227">
        <v>1.3575316069304589E-2</v>
      </c>
      <c r="AR227">
        <v>2.768926785265936E-2</v>
      </c>
      <c r="AS227">
        <v>1.6541594970540325E-2</v>
      </c>
      <c r="AT227">
        <v>9.3503199671146186E-3</v>
      </c>
      <c r="AU227">
        <v>1.1511604947801238E-2</v>
      </c>
      <c r="AV227">
        <v>1.2990219043007177E-2</v>
      </c>
      <c r="AW227">
        <v>1.875587455214401E-2</v>
      </c>
      <c r="AX227">
        <v>1.6609116875024647E-2</v>
      </c>
      <c r="AY227" s="5">
        <v>2.0665929108513444E-2</v>
      </c>
    </row>
    <row r="228" spans="1:51" ht="15.75" thickBot="1" x14ac:dyDescent="0.3">
      <c r="A228">
        <v>256</v>
      </c>
      <c r="B228" s="6">
        <v>3.4879739121247262E-2</v>
      </c>
      <c r="C228">
        <v>2.4237782264775298E-2</v>
      </c>
      <c r="D228">
        <v>2.001702694394511E-2</v>
      </c>
      <c r="E228">
        <v>1.743005107600187E-2</v>
      </c>
      <c r="F228">
        <v>1.3126109282033468E-2</v>
      </c>
      <c r="G228">
        <v>1.9041087263245916E-2</v>
      </c>
      <c r="H228">
        <v>8.586886851473673E-3</v>
      </c>
      <c r="I228">
        <v>2.3348815516203204E-2</v>
      </c>
      <c r="J228">
        <v>1.6606716556115186E-2</v>
      </c>
      <c r="K228" s="4">
        <v>1.5070989181729045E-2</v>
      </c>
      <c r="L228" s="15">
        <v>6.352493354991144E-3</v>
      </c>
      <c r="M228">
        <v>1.0894407153732551E-2</v>
      </c>
      <c r="N228">
        <v>1.3672973271065075E-2</v>
      </c>
      <c r="O228">
        <v>2.2027369979542064E-2</v>
      </c>
      <c r="P228">
        <v>1.1707514008205293E-2</v>
      </c>
      <c r="Q228">
        <v>6.2333018824261713E-3</v>
      </c>
      <c r="R228">
        <v>3.7023446749784561E-3</v>
      </c>
      <c r="S228">
        <v>7.3871522752516324E-3</v>
      </c>
      <c r="T228">
        <v>2.7256311844675495E-2</v>
      </c>
      <c r="U228" s="24">
        <v>7.0819077604883443E-3</v>
      </c>
      <c r="V228" s="7">
        <v>1.8398831148860952E-2</v>
      </c>
      <c r="W228">
        <v>1.7125373481863167E-2</v>
      </c>
      <c r="X228">
        <v>1.3868606199473736E-2</v>
      </c>
      <c r="Y228">
        <v>1.5873007206179467E-2</v>
      </c>
      <c r="Z228">
        <v>1.0420027410436095E-2</v>
      </c>
      <c r="AA228">
        <v>3.915320511547641E-3</v>
      </c>
      <c r="AB228">
        <v>1.9097135192567383E-2</v>
      </c>
      <c r="AC228">
        <v>0</v>
      </c>
      <c r="AD228">
        <v>9.3691829394673392E-3</v>
      </c>
      <c r="AE228" s="4">
        <v>8.0563179974803174E-3</v>
      </c>
      <c r="AF228" s="15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 s="24">
        <v>0</v>
      </c>
      <c r="AP228" s="7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s="5">
        <v>0</v>
      </c>
    </row>
    <row r="229" spans="1:51" ht="15.75" thickBot="1" x14ac:dyDescent="0.3">
      <c r="A229">
        <v>257</v>
      </c>
      <c r="B229" s="6">
        <v>6.9663155866795381E-3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 s="4">
        <v>0</v>
      </c>
      <c r="L229" s="15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s="24">
        <v>0</v>
      </c>
      <c r="V229" s="7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 s="4">
        <v>0</v>
      </c>
      <c r="AF229" s="15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 s="24">
        <v>0</v>
      </c>
      <c r="AP229" s="7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s="5">
        <v>0</v>
      </c>
    </row>
    <row r="230" spans="1:51" ht="15.75" thickBot="1" x14ac:dyDescent="0.3">
      <c r="A230">
        <v>258</v>
      </c>
      <c r="B230" s="6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 s="4">
        <v>0</v>
      </c>
      <c r="L230" s="15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s="24">
        <v>0</v>
      </c>
      <c r="V230" s="7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 s="4">
        <v>0</v>
      </c>
      <c r="AF230" s="15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 s="24">
        <v>0</v>
      </c>
      <c r="AP230" s="7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s="5">
        <v>0</v>
      </c>
    </row>
    <row r="231" spans="1:51" ht="15.75" thickBot="1" x14ac:dyDescent="0.3">
      <c r="A231">
        <v>259</v>
      </c>
      <c r="B231" s="6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 s="4">
        <v>0</v>
      </c>
      <c r="L231" s="15">
        <v>0</v>
      </c>
      <c r="M231">
        <v>0</v>
      </c>
      <c r="N231">
        <v>0</v>
      </c>
      <c r="O231">
        <v>9.2962040397712945E-3</v>
      </c>
      <c r="P231">
        <v>1.2509378571562039E-2</v>
      </c>
      <c r="Q231">
        <v>1.0831465005707952E-2</v>
      </c>
      <c r="R231">
        <v>7.0845750764551938E-4</v>
      </c>
      <c r="S231">
        <v>1.5147199862674521E-3</v>
      </c>
      <c r="T231">
        <v>1.8333198687092673E-2</v>
      </c>
      <c r="U231" s="24">
        <v>3.1032316521074901E-3</v>
      </c>
      <c r="V231" s="7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4.5114812586164387E-4</v>
      </c>
      <c r="AD231">
        <v>0</v>
      </c>
      <c r="AE231" s="4">
        <v>1.3104693524645774E-3</v>
      </c>
      <c r="AF231" s="15">
        <v>0</v>
      </c>
      <c r="AG231">
        <v>0</v>
      </c>
      <c r="AH231">
        <v>0</v>
      </c>
      <c r="AI231">
        <v>0</v>
      </c>
      <c r="AJ231">
        <v>2.6328701948245916E-3</v>
      </c>
      <c r="AK231">
        <v>1.9479580005410371E-3</v>
      </c>
      <c r="AL231">
        <v>5.7905132824210039E-3</v>
      </c>
      <c r="AM231">
        <v>0</v>
      </c>
      <c r="AN231">
        <v>0</v>
      </c>
      <c r="AO231" s="24">
        <v>0</v>
      </c>
      <c r="AP231" s="7">
        <v>0</v>
      </c>
      <c r="AQ231">
        <v>0</v>
      </c>
      <c r="AR231">
        <v>0</v>
      </c>
      <c r="AS231">
        <v>0</v>
      </c>
      <c r="AT231">
        <v>2.8094607616854055E-3</v>
      </c>
      <c r="AU231">
        <v>0</v>
      </c>
      <c r="AV231">
        <v>1.3700561212860126E-3</v>
      </c>
      <c r="AW231">
        <v>0</v>
      </c>
      <c r="AX231">
        <v>0</v>
      </c>
      <c r="AY231" s="5">
        <v>0</v>
      </c>
    </row>
    <row r="232" spans="1:51" ht="15.75" thickBot="1" x14ac:dyDescent="0.3">
      <c r="A232">
        <v>260</v>
      </c>
      <c r="B232" s="6">
        <v>0</v>
      </c>
      <c r="C232">
        <v>0</v>
      </c>
      <c r="D232">
        <v>0</v>
      </c>
      <c r="E232">
        <v>1.4618945256499145E-3</v>
      </c>
      <c r="F232">
        <v>0</v>
      </c>
      <c r="G232">
        <v>0</v>
      </c>
      <c r="H232">
        <v>0</v>
      </c>
      <c r="I232">
        <v>3.2435127020932187E-3</v>
      </c>
      <c r="J232">
        <v>0</v>
      </c>
      <c r="K232" s="4">
        <v>0</v>
      </c>
      <c r="L232" s="15">
        <v>0</v>
      </c>
      <c r="M232">
        <v>0</v>
      </c>
      <c r="N232">
        <v>1.2680423318941586E-4</v>
      </c>
      <c r="O232">
        <v>1.7716706344627709E-3</v>
      </c>
      <c r="P232">
        <v>1.4230002272940068E-2</v>
      </c>
      <c r="Q232">
        <v>9.6041055308311203E-3</v>
      </c>
      <c r="R232">
        <v>1.0023741864648287E-4</v>
      </c>
      <c r="S232">
        <v>5.9270631274617944E-3</v>
      </c>
      <c r="T232">
        <v>1.1142926515838222E-2</v>
      </c>
      <c r="U232" s="24">
        <v>7.7756879775722747E-3</v>
      </c>
      <c r="V232" s="7">
        <v>0</v>
      </c>
      <c r="W232">
        <v>0</v>
      </c>
      <c r="X232">
        <v>4.0581166560158368E-3</v>
      </c>
      <c r="Y232">
        <v>1.359256890163823E-2</v>
      </c>
      <c r="Z232">
        <v>8.7809662224046271E-3</v>
      </c>
      <c r="AA232">
        <v>5.8595240689167773E-3</v>
      </c>
      <c r="AB232">
        <v>8.375721504870131E-3</v>
      </c>
      <c r="AC232">
        <v>5.0296395988391083E-3</v>
      </c>
      <c r="AD232">
        <v>8.0943965286468158E-3</v>
      </c>
      <c r="AE232" s="4">
        <v>0</v>
      </c>
      <c r="AF232" s="15">
        <v>1.794141581227687E-2</v>
      </c>
      <c r="AG232">
        <v>2.805944406247745E-2</v>
      </c>
      <c r="AH232">
        <v>3.3626074327464554E-2</v>
      </c>
      <c r="AI232">
        <v>4.9632748246834439E-2</v>
      </c>
      <c r="AJ232">
        <v>7.7127858500841848E-2</v>
      </c>
      <c r="AK232">
        <v>4.9156570948242349E-2</v>
      </c>
      <c r="AL232">
        <v>7.2121259977383209E-2</v>
      </c>
      <c r="AM232">
        <v>6.4456371953246341E-2</v>
      </c>
      <c r="AN232">
        <v>0.10863568773500472</v>
      </c>
      <c r="AO232" s="24">
        <v>4.9446328296986093E-2</v>
      </c>
      <c r="AP232" s="7">
        <v>3.1556611059348504E-2</v>
      </c>
      <c r="AQ232">
        <v>2.9032265620216272E-2</v>
      </c>
      <c r="AR232">
        <v>4.1483409857215908E-2</v>
      </c>
      <c r="AS232">
        <v>2.4064334569085771E-2</v>
      </c>
      <c r="AT232">
        <v>2.1618286575028709E-2</v>
      </c>
      <c r="AU232">
        <v>2.929159070005765E-2</v>
      </c>
      <c r="AV232">
        <v>3.382778930422764E-2</v>
      </c>
      <c r="AW232">
        <v>3.4156975950299179E-2</v>
      </c>
      <c r="AX232">
        <v>3.5612826364648124E-2</v>
      </c>
      <c r="AY232" s="5">
        <v>3.0138010955099149E-2</v>
      </c>
    </row>
    <row r="233" spans="1:51" ht="15.75" thickBot="1" x14ac:dyDescent="0.3">
      <c r="A233">
        <v>261</v>
      </c>
      <c r="B233" s="6">
        <v>0</v>
      </c>
      <c r="C233">
        <v>7.4625115401358941E-3</v>
      </c>
      <c r="D233">
        <v>0</v>
      </c>
      <c r="E233">
        <v>7.4768031317018523E-3</v>
      </c>
      <c r="F233">
        <v>0</v>
      </c>
      <c r="G233">
        <v>1.5120950423839491E-2</v>
      </c>
      <c r="H233">
        <v>0</v>
      </c>
      <c r="I233">
        <v>1.434150260938181E-2</v>
      </c>
      <c r="J233">
        <v>1.7999862705597568E-2</v>
      </c>
      <c r="K233" s="4">
        <v>0</v>
      </c>
      <c r="L233" s="15">
        <v>0</v>
      </c>
      <c r="M233">
        <v>0</v>
      </c>
      <c r="N233">
        <v>2.5151013021969253E-2</v>
      </c>
      <c r="O233">
        <v>4.2928996483811106E-2</v>
      </c>
      <c r="P233">
        <v>2.1086323269804964E-2</v>
      </c>
      <c r="Q233">
        <v>1.5689276407643733E-2</v>
      </c>
      <c r="R233">
        <v>1.9726791740472892E-2</v>
      </c>
      <c r="S233">
        <v>3.3963604222447081E-3</v>
      </c>
      <c r="T233">
        <v>7.9731052786847056E-2</v>
      </c>
      <c r="U233" s="24">
        <v>2.1540788709300332E-2</v>
      </c>
      <c r="V233" s="7">
        <v>7.1664043564279162E-2</v>
      </c>
      <c r="W233">
        <v>0.11612503128947327</v>
      </c>
      <c r="X233">
        <v>0.1554904055192283</v>
      </c>
      <c r="Y233">
        <v>0.16927647898692594</v>
      </c>
      <c r="Z233">
        <v>0.17675134485631389</v>
      </c>
      <c r="AA233">
        <v>0.1648819164334808</v>
      </c>
      <c r="AB233">
        <v>0.16174967604032459</v>
      </c>
      <c r="AC233">
        <v>0.12759571078441292</v>
      </c>
      <c r="AD233">
        <v>0.26012490691536494</v>
      </c>
      <c r="AE233" s="4">
        <v>0.19462143060453746</v>
      </c>
      <c r="AF233" s="15">
        <v>9.849882042695618E-2</v>
      </c>
      <c r="AG233">
        <v>0.13946592261773769</v>
      </c>
      <c r="AH233">
        <v>0.1801031641869679</v>
      </c>
      <c r="AI233">
        <v>0.21824072942876777</v>
      </c>
      <c r="AJ233">
        <v>0.28021550065452278</v>
      </c>
      <c r="AK233">
        <v>0.18995261642493666</v>
      </c>
      <c r="AL233">
        <v>0.26802310011601244</v>
      </c>
      <c r="AM233">
        <v>0.28474480165641741</v>
      </c>
      <c r="AN233">
        <v>0.40139611874027409</v>
      </c>
      <c r="AO233" s="24">
        <v>0.23512726602066439</v>
      </c>
      <c r="AP233" s="7">
        <v>0.11300977638555369</v>
      </c>
      <c r="AQ233">
        <v>0.12126712650782888</v>
      </c>
      <c r="AR233">
        <v>0.18361970602816968</v>
      </c>
      <c r="AS233">
        <v>7.9878662756396768E-2</v>
      </c>
      <c r="AT233">
        <v>7.7951362047356171E-2</v>
      </c>
      <c r="AU233">
        <v>0.12494801478956553</v>
      </c>
      <c r="AV233">
        <v>0.10818095257196821</v>
      </c>
      <c r="AW233">
        <v>0.11832229656982553</v>
      </c>
      <c r="AX233">
        <v>0.12962684808793748</v>
      </c>
      <c r="AY233" s="5">
        <v>0.11021451046884216</v>
      </c>
    </row>
    <row r="234" spans="1:51" ht="15.75" thickBot="1" x14ac:dyDescent="0.3">
      <c r="A234">
        <v>262</v>
      </c>
      <c r="B234" s="6">
        <v>0</v>
      </c>
      <c r="C234">
        <v>0</v>
      </c>
      <c r="D234">
        <v>0</v>
      </c>
      <c r="E234">
        <v>0</v>
      </c>
      <c r="F234">
        <v>0</v>
      </c>
      <c r="G234">
        <v>1.4191429413354167E-4</v>
      </c>
      <c r="H234">
        <v>0</v>
      </c>
      <c r="I234">
        <v>3.5431705647537292E-4</v>
      </c>
      <c r="J234">
        <v>5.9151991710705912E-3</v>
      </c>
      <c r="K234" s="4">
        <v>0</v>
      </c>
      <c r="L234" s="15">
        <v>0</v>
      </c>
      <c r="M234">
        <v>0</v>
      </c>
      <c r="N234">
        <v>5.6783987897949997E-3</v>
      </c>
      <c r="O234">
        <v>1.7401655432825323E-2</v>
      </c>
      <c r="P234">
        <v>1.5219335150207123E-2</v>
      </c>
      <c r="Q234">
        <v>1.0605322650743159E-2</v>
      </c>
      <c r="R234">
        <v>7.6800683807231457E-3</v>
      </c>
      <c r="S234">
        <v>4.3842803674354787E-3</v>
      </c>
      <c r="T234">
        <v>1.3293446414404619E-2</v>
      </c>
      <c r="U234" s="24">
        <v>2.7268680960236867E-3</v>
      </c>
      <c r="V234" s="7">
        <v>1.9080481814836441E-2</v>
      </c>
      <c r="W234">
        <v>3.1516420393687822E-2</v>
      </c>
      <c r="X234">
        <v>2.9396103349001237E-2</v>
      </c>
      <c r="Y234">
        <v>5.1577611652014736E-2</v>
      </c>
      <c r="Z234">
        <v>3.8941523861281059E-2</v>
      </c>
      <c r="AA234">
        <v>2.1494517985432612E-2</v>
      </c>
      <c r="AB234">
        <v>2.7599457408368985E-2</v>
      </c>
      <c r="AC234">
        <v>2.6176874125417804E-2</v>
      </c>
      <c r="AD234">
        <v>5.4545885059072104E-2</v>
      </c>
      <c r="AE234" s="4">
        <v>5.190550479752188E-2</v>
      </c>
      <c r="AF234" s="15">
        <v>1.3773880319298033E-2</v>
      </c>
      <c r="AG234">
        <v>2.1969137224345056E-2</v>
      </c>
      <c r="AH234">
        <v>2.4930698741648424E-2</v>
      </c>
      <c r="AI234">
        <v>4.2774925011660525E-2</v>
      </c>
      <c r="AJ234">
        <v>4.988098459674363E-2</v>
      </c>
      <c r="AK234">
        <v>3.7909847118588566E-2</v>
      </c>
      <c r="AL234">
        <v>5.6361827586011347E-2</v>
      </c>
      <c r="AM234">
        <v>4.7673612014599374E-2</v>
      </c>
      <c r="AN234">
        <v>6.2350303884267953E-2</v>
      </c>
      <c r="AO234" s="24">
        <v>4.33288864005947E-2</v>
      </c>
      <c r="AP234" s="7">
        <v>1.7868006136505903E-2</v>
      </c>
      <c r="AQ234">
        <v>2.5523443857050375E-2</v>
      </c>
      <c r="AR234">
        <v>3.152712229175602E-2</v>
      </c>
      <c r="AS234">
        <v>1.4847275876661053E-2</v>
      </c>
      <c r="AT234">
        <v>1.1173703497760095E-2</v>
      </c>
      <c r="AU234">
        <v>2.196552015761797E-2</v>
      </c>
      <c r="AV234">
        <v>2.126721637126459E-2</v>
      </c>
      <c r="AW234">
        <v>1.9931099857188769E-2</v>
      </c>
      <c r="AX234">
        <v>2.1386136552798155E-2</v>
      </c>
      <c r="AY234" s="5">
        <v>2.1338713138133916E-2</v>
      </c>
    </row>
    <row r="235" spans="1:51" ht="15.75" thickBot="1" x14ac:dyDescent="0.3">
      <c r="A235">
        <v>263</v>
      </c>
      <c r="B235" s="6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 s="4">
        <v>0</v>
      </c>
      <c r="L235" s="1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s="24">
        <v>0</v>
      </c>
      <c r="V235" s="7">
        <v>0</v>
      </c>
      <c r="W235">
        <v>0</v>
      </c>
      <c r="X235">
        <v>0</v>
      </c>
      <c r="Y235">
        <v>0</v>
      </c>
      <c r="Z235">
        <v>5.3529362718096841E-3</v>
      </c>
      <c r="AA235">
        <v>3.9444272123766756E-3</v>
      </c>
      <c r="AB235">
        <v>0</v>
      </c>
      <c r="AC235">
        <v>0</v>
      </c>
      <c r="AD235">
        <v>0</v>
      </c>
      <c r="AE235" s="4">
        <v>0</v>
      </c>
      <c r="AF235" s="15">
        <v>0</v>
      </c>
      <c r="AG235">
        <v>0</v>
      </c>
      <c r="AH235">
        <v>0</v>
      </c>
      <c r="AI235">
        <v>0</v>
      </c>
      <c r="AJ235">
        <v>8.2177139711994522E-3</v>
      </c>
      <c r="AK235">
        <v>3.2866674017923226E-3</v>
      </c>
      <c r="AL235">
        <v>1.6710213739195335E-2</v>
      </c>
      <c r="AM235">
        <v>1.5154570190502741E-2</v>
      </c>
      <c r="AN235">
        <v>7.5423415818859718E-3</v>
      </c>
      <c r="AO235" s="24">
        <v>1.077782134891297E-2</v>
      </c>
      <c r="AP235" s="7">
        <v>5.7033753900429494E-3</v>
      </c>
      <c r="AQ235">
        <v>2.4040897036177547E-3</v>
      </c>
      <c r="AR235">
        <v>0</v>
      </c>
      <c r="AS235">
        <v>0</v>
      </c>
      <c r="AT235">
        <v>1.7527585926390558E-3</v>
      </c>
      <c r="AU235">
        <v>2.9618112324207618E-3</v>
      </c>
      <c r="AV235">
        <v>3.4254379814087415E-3</v>
      </c>
      <c r="AW235">
        <v>7.0577217222497109E-3</v>
      </c>
      <c r="AX235">
        <v>6.959655193621208E-3</v>
      </c>
      <c r="AY235" s="5">
        <v>4.3835655459151853E-3</v>
      </c>
    </row>
    <row r="236" spans="1:51" ht="15.75" thickBot="1" x14ac:dyDescent="0.3">
      <c r="A236">
        <v>264</v>
      </c>
      <c r="B236" s="6">
        <v>8.5596715028408207E-3</v>
      </c>
      <c r="C236">
        <v>0</v>
      </c>
      <c r="D236">
        <v>0</v>
      </c>
      <c r="E236">
        <v>3.8102534225721071E-3</v>
      </c>
      <c r="F236">
        <v>7.1593398045136491E-3</v>
      </c>
      <c r="G236">
        <v>6.6204100852612063E-3</v>
      </c>
      <c r="H236">
        <v>6.7340074623737046E-3</v>
      </c>
      <c r="I236">
        <v>9.4470489695346795E-3</v>
      </c>
      <c r="J236">
        <v>0</v>
      </c>
      <c r="K236" s="4">
        <v>3.4719095123776781E-3</v>
      </c>
      <c r="L236" s="15">
        <v>1.2361079665222709E-2</v>
      </c>
      <c r="M236">
        <v>7.7937183615728869E-3</v>
      </c>
      <c r="N236">
        <v>9.731445158836961E-3</v>
      </c>
      <c r="O236">
        <v>2.3965727290166904E-2</v>
      </c>
      <c r="P236">
        <v>1.8834385435279863E-2</v>
      </c>
      <c r="Q236">
        <v>1.2823746466341837E-2</v>
      </c>
      <c r="R236">
        <v>7.236901186866043E-3</v>
      </c>
      <c r="S236">
        <v>5.3747282629139689E-3</v>
      </c>
      <c r="T236">
        <v>4.0569419593459978E-2</v>
      </c>
      <c r="U236" s="24">
        <v>1.164384838737244E-2</v>
      </c>
      <c r="V236" s="7">
        <v>1.7768002220633624E-2</v>
      </c>
      <c r="W236">
        <v>4.0064698593580271E-2</v>
      </c>
      <c r="X236">
        <v>3.295343906718444E-2</v>
      </c>
      <c r="Y236">
        <v>3.0840947906242675E-2</v>
      </c>
      <c r="Z236">
        <v>3.3048510396543461E-2</v>
      </c>
      <c r="AA236">
        <v>2.8074087224969849E-2</v>
      </c>
      <c r="AB236">
        <v>2.067054439883494E-2</v>
      </c>
      <c r="AC236">
        <v>2.9711605014651515E-2</v>
      </c>
      <c r="AD236">
        <v>3.9438208762574985E-2</v>
      </c>
      <c r="AE236" s="4">
        <v>4.2685207550454976E-2</v>
      </c>
      <c r="AF236" s="15">
        <v>3.9544606138558855E-2</v>
      </c>
      <c r="AG236">
        <v>8.6534543050438631E-2</v>
      </c>
      <c r="AH236">
        <v>0.10996362613236059</v>
      </c>
      <c r="AI236">
        <v>0.15995229522096366</v>
      </c>
      <c r="AJ236">
        <v>0.21008755024292608</v>
      </c>
      <c r="AK236">
        <v>0.14594223177932417</v>
      </c>
      <c r="AL236">
        <v>0.21487185705682615</v>
      </c>
      <c r="AM236">
        <v>0.22962774163165459</v>
      </c>
      <c r="AN236">
        <v>0.27229671718783149</v>
      </c>
      <c r="AO236" s="24">
        <v>0.16840344737184121</v>
      </c>
      <c r="AP236" s="7">
        <v>9.6721063406463664E-2</v>
      </c>
      <c r="AQ236">
        <v>7.8354311729711842E-2</v>
      </c>
      <c r="AR236">
        <v>0.12872657701333762</v>
      </c>
      <c r="AS236">
        <v>0.11207879634298985</v>
      </c>
      <c r="AT236">
        <v>7.4678128579695052E-2</v>
      </c>
      <c r="AU236">
        <v>9.5656654951510295E-2</v>
      </c>
      <c r="AV236">
        <v>0.10842071150510554</v>
      </c>
      <c r="AW236">
        <v>0.12956205849327435</v>
      </c>
      <c r="AX236">
        <v>0.13407848630866478</v>
      </c>
      <c r="AY236" s="5">
        <v>0.11499056485056842</v>
      </c>
    </row>
    <row r="237" spans="1:51" ht="15.75" thickBot="1" x14ac:dyDescent="0.3">
      <c r="A237">
        <v>265</v>
      </c>
      <c r="B237" s="6">
        <v>0.16252660693615789</v>
      </c>
      <c r="C237">
        <v>0.13156823092061304</v>
      </c>
      <c r="D237">
        <v>0.10137489499116047</v>
      </c>
      <c r="E237">
        <v>9.5620625708828941E-2</v>
      </c>
      <c r="F237">
        <v>7.9122395292511444E-2</v>
      </c>
      <c r="G237">
        <v>7.3453126768100369E-2</v>
      </c>
      <c r="H237">
        <v>7.8386613688099779E-2</v>
      </c>
      <c r="I237">
        <v>7.5739095720664812E-2</v>
      </c>
      <c r="J237">
        <v>7.5581260416055576E-2</v>
      </c>
      <c r="K237" s="4">
        <v>7.3846341340783342E-2</v>
      </c>
      <c r="L237" s="15">
        <v>9.3713200214803713E-2</v>
      </c>
      <c r="M237">
        <v>9.1336766520476079E-2</v>
      </c>
      <c r="N237">
        <v>8.9190991193503363E-2</v>
      </c>
      <c r="O237">
        <v>0.10039167379611527</v>
      </c>
      <c r="P237">
        <v>0.10461919713358701</v>
      </c>
      <c r="Q237">
        <v>5.6264740600847261E-2</v>
      </c>
      <c r="R237">
        <v>6.3931520146656928E-2</v>
      </c>
      <c r="S237">
        <v>9.5362433180706377E-2</v>
      </c>
      <c r="T237">
        <v>0.25255659008214804</v>
      </c>
      <c r="U237" s="24">
        <v>5.9566312989191496E-2</v>
      </c>
      <c r="V237" s="7">
        <v>0.26433531532686061</v>
      </c>
      <c r="W237">
        <v>0.57098609464467676</v>
      </c>
      <c r="X237">
        <v>0.45616302408031317</v>
      </c>
      <c r="Y237">
        <v>0.61831464369903055</v>
      </c>
      <c r="Z237">
        <v>0.6373736034281472</v>
      </c>
      <c r="AA237">
        <v>0.54961171275094833</v>
      </c>
      <c r="AB237">
        <v>0.63680544565399377</v>
      </c>
      <c r="AC237">
        <v>0.5005194047257987</v>
      </c>
      <c r="AD237">
        <v>0.66600051749393996</v>
      </c>
      <c r="AE237" s="4">
        <v>0.70983588078529558</v>
      </c>
      <c r="AF237" s="15">
        <v>0.20805009806274843</v>
      </c>
      <c r="AG237">
        <v>0.43013110427526752</v>
      </c>
      <c r="AH237">
        <v>0.51545862286604027</v>
      </c>
      <c r="AI237">
        <v>0.69415811126230487</v>
      </c>
      <c r="AJ237">
        <v>0.81683763961233558</v>
      </c>
      <c r="AK237">
        <v>0.67790693822918091</v>
      </c>
      <c r="AL237">
        <v>0.97639601468316828</v>
      </c>
      <c r="AM237">
        <v>0.91061453433498196</v>
      </c>
      <c r="AN237">
        <v>1.1962051832284122</v>
      </c>
      <c r="AO237" s="24">
        <v>0.73421752667860429</v>
      </c>
      <c r="AP237" s="7">
        <v>0.43282352949433689</v>
      </c>
      <c r="AQ237">
        <v>0.41923918411159378</v>
      </c>
      <c r="AR237">
        <v>0.60030235041555813</v>
      </c>
      <c r="AS237">
        <v>0.43824455208680263</v>
      </c>
      <c r="AT237">
        <v>0.35895274067712368</v>
      </c>
      <c r="AU237">
        <v>0.4564752373444852</v>
      </c>
      <c r="AV237">
        <v>0.42492099293288604</v>
      </c>
      <c r="AW237">
        <v>0.50475335203614724</v>
      </c>
      <c r="AX237">
        <v>0.47162397622036528</v>
      </c>
      <c r="AY237" s="5">
        <v>0.42464819926588693</v>
      </c>
    </row>
    <row r="238" spans="1:51" ht="15.75" thickBot="1" x14ac:dyDescent="0.3">
      <c r="A238">
        <v>266</v>
      </c>
      <c r="B238" s="6">
        <v>0.72127336710388379</v>
      </c>
      <c r="C238">
        <v>0.28959793487320856</v>
      </c>
      <c r="D238">
        <v>0.4945794124217876</v>
      </c>
      <c r="E238">
        <v>0.33070330839474787</v>
      </c>
      <c r="F238">
        <v>0.33064878178593615</v>
      </c>
      <c r="G238">
        <v>0.27308694002709505</v>
      </c>
      <c r="H238">
        <v>0.27522303557322914</v>
      </c>
      <c r="I238">
        <v>0.25674278138780871</v>
      </c>
      <c r="J238">
        <v>0.24344620831917518</v>
      </c>
      <c r="K238" s="4">
        <v>0.15529203303442352</v>
      </c>
      <c r="L238" s="15">
        <v>0.31045566847828188</v>
      </c>
      <c r="M238">
        <v>0.24901576522352381</v>
      </c>
      <c r="N238">
        <v>0.35538442669646131</v>
      </c>
      <c r="O238">
        <v>0.44391353865828498</v>
      </c>
      <c r="P238">
        <v>0.32429048443494018</v>
      </c>
      <c r="Q238">
        <v>0.22090621325584672</v>
      </c>
      <c r="R238">
        <v>0.25574912219700469</v>
      </c>
      <c r="S238">
        <v>0.25094591573878594</v>
      </c>
      <c r="T238">
        <v>0.50453828528628375</v>
      </c>
      <c r="U238" s="24">
        <v>0.21925524639233993</v>
      </c>
      <c r="V238" s="7">
        <v>0.39341627387007494</v>
      </c>
      <c r="W238">
        <v>0.34731048563708045</v>
      </c>
      <c r="X238">
        <v>0.26470810917296878</v>
      </c>
      <c r="Y238">
        <v>0.32105655646961356</v>
      </c>
      <c r="Z238">
        <v>0.30240533709662926</v>
      </c>
      <c r="AA238">
        <v>0.24055372494279634</v>
      </c>
      <c r="AB238">
        <v>0.26306348035007387</v>
      </c>
      <c r="AC238">
        <v>0.19776400766559732</v>
      </c>
      <c r="AD238">
        <v>0.31703421475809646</v>
      </c>
      <c r="AE238" s="4">
        <v>0.28999169560767807</v>
      </c>
      <c r="AF238" s="15">
        <v>0.22238240815598787</v>
      </c>
      <c r="AG238">
        <v>0.20991897379753396</v>
      </c>
      <c r="AH238">
        <v>0.28094302685303646</v>
      </c>
      <c r="AI238">
        <v>0.2795866448561633</v>
      </c>
      <c r="AJ238">
        <v>0.45843848497831263</v>
      </c>
      <c r="AK238">
        <v>0.29067149802310466</v>
      </c>
      <c r="AL238">
        <v>0.42757859626474481</v>
      </c>
      <c r="AM238">
        <v>0.40489863380655122</v>
      </c>
      <c r="AN238">
        <v>0.61965063510153107</v>
      </c>
      <c r="AO238" s="24">
        <v>0.35783207902821063</v>
      </c>
      <c r="AP238" s="7">
        <v>0.28224023127767434</v>
      </c>
      <c r="AQ238">
        <v>0.19406325754161785</v>
      </c>
      <c r="AR238">
        <v>0.35527057357041686</v>
      </c>
      <c r="AS238">
        <v>0.2075077893514059</v>
      </c>
      <c r="AT238">
        <v>0.1779314005800598</v>
      </c>
      <c r="AU238">
        <v>0.21018962420564163</v>
      </c>
      <c r="AV238">
        <v>0.22658912717057145</v>
      </c>
      <c r="AW238">
        <v>0.26867444642598909</v>
      </c>
      <c r="AX238">
        <v>0.30094367325996385</v>
      </c>
      <c r="AY238" s="5">
        <v>0.20192951423729127</v>
      </c>
    </row>
    <row r="239" spans="1:51" ht="15.75" thickBot="1" x14ac:dyDescent="0.3">
      <c r="A239">
        <v>267</v>
      </c>
      <c r="B239" s="6">
        <v>3.8314222401968192</v>
      </c>
      <c r="C239">
        <v>1.6019970949720734</v>
      </c>
      <c r="D239">
        <v>2.7448890233417247</v>
      </c>
      <c r="E239">
        <v>1.7025461761530569</v>
      </c>
      <c r="F239">
        <v>1.6355231451674013</v>
      </c>
      <c r="G239">
        <v>1.3462856888359369</v>
      </c>
      <c r="H239">
        <v>1.2973495412860903</v>
      </c>
      <c r="I239">
        <v>1.2711488236573738</v>
      </c>
      <c r="J239">
        <v>1.219642505922564</v>
      </c>
      <c r="K239" s="4">
        <v>0.96201864639017487</v>
      </c>
      <c r="L239" s="15">
        <v>0.98955654829906214</v>
      </c>
      <c r="M239">
        <v>0.70672066883210261</v>
      </c>
      <c r="N239">
        <v>1.1619390596736354</v>
      </c>
      <c r="O239">
        <v>1.5355715727569856</v>
      </c>
      <c r="P239">
        <v>1.1803216954094107</v>
      </c>
      <c r="Q239">
        <v>0.80265780156205635</v>
      </c>
      <c r="R239">
        <v>0.95266259715526347</v>
      </c>
      <c r="S239">
        <v>0.94287811726031656</v>
      </c>
      <c r="T239">
        <v>1.6735956311108435</v>
      </c>
      <c r="U239" s="24">
        <v>0.96715539315319776</v>
      </c>
      <c r="V239" s="7">
        <v>1.4265512841328725</v>
      </c>
      <c r="W239">
        <v>1.1313763030249606</v>
      </c>
      <c r="X239">
        <v>0.94945721146627493</v>
      </c>
      <c r="Y239">
        <v>1.0785856977897899</v>
      </c>
      <c r="Z239">
        <v>1.0482412962446996</v>
      </c>
      <c r="AA239">
        <v>1.1013657576974711</v>
      </c>
      <c r="AB239">
        <v>1.1231029995850945</v>
      </c>
      <c r="AC239">
        <v>0.66021347372971995</v>
      </c>
      <c r="AD239">
        <v>1.3274129461668529</v>
      </c>
      <c r="AE239" s="4">
        <v>0.94164567396961463</v>
      </c>
      <c r="AF239" s="15">
        <v>0.44188679950617188</v>
      </c>
      <c r="AG239">
        <v>0.31489374970378192</v>
      </c>
      <c r="AH239">
        <v>0.45082497125992776</v>
      </c>
      <c r="AI239">
        <v>0.33130055833061312</v>
      </c>
      <c r="AJ239">
        <v>0.65864776056662433</v>
      </c>
      <c r="AK239">
        <v>0.43015878325383011</v>
      </c>
      <c r="AL239">
        <v>0.56724195478667383</v>
      </c>
      <c r="AM239">
        <v>0.55036446500821823</v>
      </c>
      <c r="AN239">
        <v>0.92379575773580591</v>
      </c>
      <c r="AO239" s="24">
        <v>0.48271467584211508</v>
      </c>
      <c r="AP239" s="7">
        <v>0.45253940456776892</v>
      </c>
      <c r="AQ239">
        <v>0.30286485027958249</v>
      </c>
      <c r="AR239">
        <v>0.54922593711639978</v>
      </c>
      <c r="AS239">
        <v>0.25701821136089098</v>
      </c>
      <c r="AT239">
        <v>0.2601387830055813</v>
      </c>
      <c r="AU239">
        <v>0.32281053582224556</v>
      </c>
      <c r="AV239">
        <v>0.32381155949157514</v>
      </c>
      <c r="AW239">
        <v>0.38856949152376175</v>
      </c>
      <c r="AX239">
        <v>0.41837141014244039</v>
      </c>
      <c r="AY239" s="5">
        <v>0.26302629969515468</v>
      </c>
    </row>
    <row r="240" spans="1:51" ht="15.75" thickBot="1" x14ac:dyDescent="0.3">
      <c r="A240">
        <v>268</v>
      </c>
      <c r="B240" s="6">
        <v>1.4155921582349633</v>
      </c>
      <c r="C240">
        <v>0.62858485671712527</v>
      </c>
      <c r="D240">
        <v>1.0177670367146971</v>
      </c>
      <c r="E240">
        <v>0.70328258460782089</v>
      </c>
      <c r="F240">
        <v>0.71861153070340578</v>
      </c>
      <c r="G240">
        <v>0.58027717735989937</v>
      </c>
      <c r="H240">
        <v>0.59275984048063535</v>
      </c>
      <c r="I240">
        <v>0.56357949845318478</v>
      </c>
      <c r="J240">
        <v>0.52789303636134111</v>
      </c>
      <c r="K240" s="4">
        <v>0.39698068521282742</v>
      </c>
      <c r="L240" s="15">
        <v>0.72679890629398669</v>
      </c>
      <c r="M240">
        <v>0.52798210427234205</v>
      </c>
      <c r="N240">
        <v>0.74739580892946833</v>
      </c>
      <c r="O240">
        <v>0.94289229022988319</v>
      </c>
      <c r="P240">
        <v>0.69497678864561729</v>
      </c>
      <c r="Q240">
        <v>0.47514501818342769</v>
      </c>
      <c r="R240">
        <v>0.53637195505212576</v>
      </c>
      <c r="S240">
        <v>0.55681525924643294</v>
      </c>
      <c r="T240">
        <v>1.0197815761347835</v>
      </c>
      <c r="U240" s="24">
        <v>0.49276612340008463</v>
      </c>
      <c r="V240" s="7">
        <v>0.70150720167160774</v>
      </c>
      <c r="W240">
        <v>0.60498488010011997</v>
      </c>
      <c r="X240">
        <v>0.45309361493689526</v>
      </c>
      <c r="Y240">
        <v>0.52160783010986822</v>
      </c>
      <c r="Z240">
        <v>0.49306777163980298</v>
      </c>
      <c r="AA240">
        <v>0.43418954359772782</v>
      </c>
      <c r="AB240">
        <v>0.46955563986857696</v>
      </c>
      <c r="AC240">
        <v>0.31675737947086063</v>
      </c>
      <c r="AD240">
        <v>0.57782829777519995</v>
      </c>
      <c r="AE240" s="4">
        <v>0.39643749776318415</v>
      </c>
      <c r="AF240" s="15">
        <v>0.25527882710567595</v>
      </c>
      <c r="AG240">
        <v>0.27461454131659851</v>
      </c>
      <c r="AH240">
        <v>0.38357894228658063</v>
      </c>
      <c r="AI240">
        <v>0.31928838046354591</v>
      </c>
      <c r="AJ240">
        <v>0.60746306588983323</v>
      </c>
      <c r="AK240">
        <v>0.40039684179120566</v>
      </c>
      <c r="AL240">
        <v>0.50513864115159068</v>
      </c>
      <c r="AM240">
        <v>0.52798885756486824</v>
      </c>
      <c r="AN240">
        <v>0.91426355448327878</v>
      </c>
      <c r="AO240" s="24">
        <v>0.48798712370683567</v>
      </c>
      <c r="AP240" s="7">
        <v>0.37350993813860722</v>
      </c>
      <c r="AQ240">
        <v>0.1965791766945606</v>
      </c>
      <c r="AR240">
        <v>0.4581856126450311</v>
      </c>
      <c r="AS240">
        <v>0.25250355678688907</v>
      </c>
      <c r="AT240">
        <v>0.2017955419440276</v>
      </c>
      <c r="AU240">
        <v>0.30010859016623781</v>
      </c>
      <c r="AV240">
        <v>0.27617184861332705</v>
      </c>
      <c r="AW240">
        <v>0.33863249346251523</v>
      </c>
      <c r="AX240">
        <v>0.36552244021323971</v>
      </c>
      <c r="AY240" s="5">
        <v>0.25658596200297257</v>
      </c>
    </row>
    <row r="241" spans="1:51" ht="15.75" thickBot="1" x14ac:dyDescent="0.3">
      <c r="A241">
        <v>269</v>
      </c>
      <c r="B241" s="6">
        <v>3.0115931621588827</v>
      </c>
      <c r="C241">
        <v>1.9153258704271117</v>
      </c>
      <c r="D241">
        <v>2.6585939222772459</v>
      </c>
      <c r="E241">
        <v>2.0717908969738126</v>
      </c>
      <c r="F241">
        <v>2.0702662595367598</v>
      </c>
      <c r="G241">
        <v>1.6945195364052712</v>
      </c>
      <c r="H241">
        <v>1.7626555999111704</v>
      </c>
      <c r="I241">
        <v>1.795910653157216</v>
      </c>
      <c r="J241">
        <v>1.7649389864645535</v>
      </c>
      <c r="K241" s="4">
        <v>1.4069297278266657</v>
      </c>
      <c r="L241" s="15">
        <v>2.0814462311678614</v>
      </c>
      <c r="M241">
        <v>1.5186422533381814</v>
      </c>
      <c r="N241">
        <v>2.0434064555350919</v>
      </c>
      <c r="O241">
        <v>2.6215305014683614</v>
      </c>
      <c r="P241">
        <v>1.9855265552362384</v>
      </c>
      <c r="Q241">
        <v>1.3589242633259975</v>
      </c>
      <c r="R241">
        <v>1.462419692286971</v>
      </c>
      <c r="S241">
        <v>1.6025118753462548</v>
      </c>
      <c r="T241">
        <v>3.1496693165177754</v>
      </c>
      <c r="U241" s="24">
        <v>1.4115748811578654</v>
      </c>
      <c r="V241" s="7">
        <v>1.9344514389357685</v>
      </c>
      <c r="W241">
        <v>1.9105503321841362</v>
      </c>
      <c r="X241">
        <v>1.5536097959122135</v>
      </c>
      <c r="Y241">
        <v>1.6814380881288544</v>
      </c>
      <c r="Z241">
        <v>1.6711240760925663</v>
      </c>
      <c r="AA241">
        <v>1.6928322088336776</v>
      </c>
      <c r="AB241">
        <v>1.8453763008093118</v>
      </c>
      <c r="AC241">
        <v>1.1181590553264547</v>
      </c>
      <c r="AD241">
        <v>1.9105065196355473</v>
      </c>
      <c r="AE241" s="4">
        <v>1.3997066421192799</v>
      </c>
      <c r="AF241" s="15">
        <v>0.34727814302011084</v>
      </c>
      <c r="AG241">
        <v>0.43414306576195028</v>
      </c>
      <c r="AH241">
        <v>0.60531975096004631</v>
      </c>
      <c r="AI241">
        <v>0.45903643515581855</v>
      </c>
      <c r="AJ241">
        <v>0.86987939263099379</v>
      </c>
      <c r="AK241">
        <v>0.63593280971713473</v>
      </c>
      <c r="AL241">
        <v>0.78563782870448506</v>
      </c>
      <c r="AM241">
        <v>0.85033657763518944</v>
      </c>
      <c r="AN241">
        <v>1.4241240814518188</v>
      </c>
      <c r="AO241" s="24">
        <v>0.75540337272547098</v>
      </c>
      <c r="AP241" s="7">
        <v>0.5968873674798777</v>
      </c>
      <c r="AQ241">
        <v>0.31094827708674228</v>
      </c>
      <c r="AR241">
        <v>0.7245822707371895</v>
      </c>
      <c r="AS241">
        <v>0.34949451269044096</v>
      </c>
      <c r="AT241">
        <v>0.29639603541060017</v>
      </c>
      <c r="AU241">
        <v>0.48656959778860953</v>
      </c>
      <c r="AV241">
        <v>0.40409993312512865</v>
      </c>
      <c r="AW241">
        <v>0.489550476729605</v>
      </c>
      <c r="AX241">
        <v>0.48917632384885351</v>
      </c>
      <c r="AY241" s="5">
        <v>0.35646408216722791</v>
      </c>
    </row>
    <row r="242" spans="1:51" ht="15.75" thickBot="1" x14ac:dyDescent="0.3">
      <c r="A242">
        <v>270</v>
      </c>
      <c r="B242" s="6">
        <v>0.80353893826350176</v>
      </c>
      <c r="C242">
        <v>0.52856697097046845</v>
      </c>
      <c r="D242">
        <v>0.69379399079197135</v>
      </c>
      <c r="E242">
        <v>0.53728698216481274</v>
      </c>
      <c r="F242">
        <v>0.57052507834309585</v>
      </c>
      <c r="G242">
        <v>0.47718718691665757</v>
      </c>
      <c r="H242">
        <v>0.49244209128990674</v>
      </c>
      <c r="I242">
        <v>0.50103508870565283</v>
      </c>
      <c r="J242">
        <v>0.47957471835958621</v>
      </c>
      <c r="K242" s="4">
        <v>0.37938364991888601</v>
      </c>
      <c r="L242" s="15">
        <v>0.68023366451597866</v>
      </c>
      <c r="M242">
        <v>0.49817503796585016</v>
      </c>
      <c r="N242">
        <v>0.62684888039797948</v>
      </c>
      <c r="O242">
        <v>0.82593032098208985</v>
      </c>
      <c r="P242">
        <v>0.58821979922508216</v>
      </c>
      <c r="Q242">
        <v>0.43133036606776509</v>
      </c>
      <c r="R242">
        <v>0.43042053979480055</v>
      </c>
      <c r="S242">
        <v>0.44941380723449842</v>
      </c>
      <c r="T242">
        <v>0.96542730321108061</v>
      </c>
      <c r="U242" s="24">
        <v>0.39840267272200158</v>
      </c>
      <c r="V242" s="7">
        <v>0.55620855373910905</v>
      </c>
      <c r="W242">
        <v>0.59000353973397468</v>
      </c>
      <c r="X242">
        <v>0.45402554088527131</v>
      </c>
      <c r="Y242">
        <v>0.49270274206633341</v>
      </c>
      <c r="Z242">
        <v>0.48120294292448174</v>
      </c>
      <c r="AA242">
        <v>0.45502827751534097</v>
      </c>
      <c r="AB242">
        <v>0.50181792520134216</v>
      </c>
      <c r="AC242">
        <v>0.30471500641992905</v>
      </c>
      <c r="AD242">
        <v>0.5106138501578662</v>
      </c>
      <c r="AE242" s="4">
        <v>0.41624124486824882</v>
      </c>
      <c r="AF242" s="15">
        <v>0.13088063674344744</v>
      </c>
      <c r="AG242">
        <v>0.15287296835804209</v>
      </c>
      <c r="AH242">
        <v>0.19976373343298989</v>
      </c>
      <c r="AI242">
        <v>0.19364185916971205</v>
      </c>
      <c r="AJ242">
        <v>0.36106679717690904</v>
      </c>
      <c r="AK242">
        <v>0.24467362151939459</v>
      </c>
      <c r="AL242">
        <v>0.30496537062274409</v>
      </c>
      <c r="AM242">
        <v>0.30835724961907235</v>
      </c>
      <c r="AN242">
        <v>0.55745305213233176</v>
      </c>
      <c r="AO242" s="24">
        <v>0.29285215586553998</v>
      </c>
      <c r="AP242" s="7">
        <v>0.23462043975328328</v>
      </c>
      <c r="AQ242">
        <v>0.10577492905265357</v>
      </c>
      <c r="AR242">
        <v>0.29690110298623001</v>
      </c>
      <c r="AS242">
        <v>0.14730176776203072</v>
      </c>
      <c r="AT242">
        <v>0.10739400857607727</v>
      </c>
      <c r="AU242">
        <v>0.18166998388628747</v>
      </c>
      <c r="AV242">
        <v>0.16435912453652943</v>
      </c>
      <c r="AW242">
        <v>0.19448178019529375</v>
      </c>
      <c r="AX242">
        <v>0.19567305266769064</v>
      </c>
      <c r="AY242" s="5">
        <v>0.12190120244879382</v>
      </c>
    </row>
    <row r="243" spans="1:51" ht="15.75" thickBot="1" x14ac:dyDescent="0.3">
      <c r="A243">
        <v>271</v>
      </c>
      <c r="B243" s="6">
        <v>1.2110921721510863</v>
      </c>
      <c r="C243">
        <v>0.90725932637536577</v>
      </c>
      <c r="D243">
        <v>0.94993387917751448</v>
      </c>
      <c r="E243">
        <v>0.77972707608038627</v>
      </c>
      <c r="F243">
        <v>0.78389496434288053</v>
      </c>
      <c r="G243">
        <v>0.61046487431310092</v>
      </c>
      <c r="H243">
        <v>0.67032333682235301</v>
      </c>
      <c r="I243">
        <v>0.66266354913298287</v>
      </c>
      <c r="J243">
        <v>0.68595981771123049</v>
      </c>
      <c r="K243" s="4">
        <v>0.51392410233997909</v>
      </c>
      <c r="L243" s="15">
        <v>0.74471118068409292</v>
      </c>
      <c r="M243">
        <v>0.56895604252175624</v>
      </c>
      <c r="N243">
        <v>0.58611066822368618</v>
      </c>
      <c r="O243">
        <v>0.7103593029444788</v>
      </c>
      <c r="P243">
        <v>0.47007215213028014</v>
      </c>
      <c r="Q243">
        <v>0.27456812058435248</v>
      </c>
      <c r="R243">
        <v>0.27674995864170149</v>
      </c>
      <c r="S243">
        <v>0.34865472274355458</v>
      </c>
      <c r="T243">
        <v>0.68856895668853901</v>
      </c>
      <c r="U243" s="24">
        <v>0.26202678683051711</v>
      </c>
      <c r="V243" s="7">
        <v>0.65301198815009842</v>
      </c>
      <c r="W243">
        <v>0.62850227590227836</v>
      </c>
      <c r="X243">
        <v>0.35398466488483693</v>
      </c>
      <c r="Y243">
        <v>0.26464349965968098</v>
      </c>
      <c r="Z243">
        <v>0.32500045176344816</v>
      </c>
      <c r="AA243">
        <v>0.32937697332403015</v>
      </c>
      <c r="AB243">
        <v>0.31410334486209324</v>
      </c>
      <c r="AC243">
        <v>0.12790136635806007</v>
      </c>
      <c r="AD243">
        <v>0.26715189175792675</v>
      </c>
      <c r="AE243" s="4">
        <v>0.17776593963884024</v>
      </c>
      <c r="AF243" s="15">
        <v>6.6143260661407494E-2</v>
      </c>
      <c r="AG243">
        <v>6.061928071861717E-2</v>
      </c>
      <c r="AH243">
        <v>0.10997852383076637</v>
      </c>
      <c r="AI243">
        <v>0.1053610334230495</v>
      </c>
      <c r="AJ243">
        <v>0.19034181808570583</v>
      </c>
      <c r="AK243">
        <v>0.16371058905311919</v>
      </c>
      <c r="AL243">
        <v>0.20000936270943256</v>
      </c>
      <c r="AM243">
        <v>0.17679027379803702</v>
      </c>
      <c r="AN243">
        <v>0.37444865887693135</v>
      </c>
      <c r="AO243" s="24">
        <v>0.17982710407641786</v>
      </c>
      <c r="AP243" s="7">
        <v>0.19087685763659798</v>
      </c>
      <c r="AQ243">
        <v>6.8816437767802288E-2</v>
      </c>
      <c r="AR243">
        <v>0.20471844137587802</v>
      </c>
      <c r="AS243">
        <v>8.197508322251057E-2</v>
      </c>
      <c r="AT243">
        <v>2.6349817188125062E-2</v>
      </c>
      <c r="AU243">
        <v>9.9582652273808983E-2</v>
      </c>
      <c r="AV243">
        <v>0.11841666382451758</v>
      </c>
      <c r="AW243">
        <v>0.11070721490402119</v>
      </c>
      <c r="AX243">
        <v>7.4243722091917277E-2</v>
      </c>
      <c r="AY243" s="5">
        <v>0</v>
      </c>
    </row>
    <row r="244" spans="1:51" ht="15.75" thickBot="1" x14ac:dyDescent="0.3">
      <c r="A244">
        <v>272</v>
      </c>
      <c r="B244" s="6">
        <v>0.27494403118179411</v>
      </c>
      <c r="C244">
        <v>0.19999829188559312</v>
      </c>
      <c r="D244">
        <v>0.20072314612882339</v>
      </c>
      <c r="E244">
        <v>0.16892141989328133</v>
      </c>
      <c r="F244">
        <v>0.18047506366385585</v>
      </c>
      <c r="G244">
        <v>0.14054481645559583</v>
      </c>
      <c r="H244">
        <v>0.15307600611804517</v>
      </c>
      <c r="I244">
        <v>0.13686376820917323</v>
      </c>
      <c r="J244">
        <v>0.15618279068019214</v>
      </c>
      <c r="K244" s="4">
        <v>0.11790010014801518</v>
      </c>
      <c r="L244" s="15">
        <v>0.18189202915195954</v>
      </c>
      <c r="M244">
        <v>0.16108225639257839</v>
      </c>
      <c r="N244">
        <v>0.14184086848008678</v>
      </c>
      <c r="O244">
        <v>0.19576970936320506</v>
      </c>
      <c r="P244">
        <v>0.13101142944532451</v>
      </c>
      <c r="Q244">
        <v>6.3152709952322722E-2</v>
      </c>
      <c r="R244">
        <v>6.6834188933656807E-2</v>
      </c>
      <c r="S244">
        <v>8.6663446469088593E-2</v>
      </c>
      <c r="T244">
        <v>0.21815829029702377</v>
      </c>
      <c r="U244" s="24">
        <v>8.5990108658279205E-2</v>
      </c>
      <c r="V244" s="7">
        <v>0.15209622065424341</v>
      </c>
      <c r="W244">
        <v>0.15195741021469789</v>
      </c>
      <c r="X244">
        <v>9.1531742793303408E-2</v>
      </c>
      <c r="Y244">
        <v>7.5754835153955882E-2</v>
      </c>
      <c r="Z244">
        <v>8.2431594800107158E-2</v>
      </c>
      <c r="AA244">
        <v>5.3349513128458897E-2</v>
      </c>
      <c r="AB244">
        <v>7.0323871328679705E-2</v>
      </c>
      <c r="AC244">
        <v>4.3507586763231527E-2</v>
      </c>
      <c r="AD244">
        <v>9.3053950770511012E-2</v>
      </c>
      <c r="AE244" s="4">
        <v>6.3953787645840976E-2</v>
      </c>
      <c r="AF244" s="15">
        <v>1.4691306367333675E-2</v>
      </c>
      <c r="AG244">
        <v>1.4597886908276224E-2</v>
      </c>
      <c r="AH244">
        <v>3.4556581304045514E-2</v>
      </c>
      <c r="AI244">
        <v>2.6236814854393803E-2</v>
      </c>
      <c r="AJ244">
        <v>7.0965441810428617E-2</v>
      </c>
      <c r="AK244">
        <v>3.4632825846002122E-2</v>
      </c>
      <c r="AL244">
        <v>5.168038272910367E-2</v>
      </c>
      <c r="AM244">
        <v>5.169864779967915E-2</v>
      </c>
      <c r="AN244">
        <v>0.10489997659422354</v>
      </c>
      <c r="AO244" s="24">
        <v>4.9872764280007385E-2</v>
      </c>
      <c r="AP244" s="7">
        <v>4.5143558820873307E-2</v>
      </c>
      <c r="AQ244">
        <v>2.439004269781448E-2</v>
      </c>
      <c r="AR244">
        <v>5.2591554379031701E-2</v>
      </c>
      <c r="AS244">
        <v>2.2574601976975223E-2</v>
      </c>
      <c r="AT244">
        <v>2.0939588966588953E-2</v>
      </c>
      <c r="AU244">
        <v>2.915190580328644E-2</v>
      </c>
      <c r="AV244">
        <v>2.6313808411200866E-2</v>
      </c>
      <c r="AW244">
        <v>3.6798858953004734E-2</v>
      </c>
      <c r="AX244">
        <v>3.7524675323975035E-2</v>
      </c>
      <c r="AY244" s="5">
        <v>2.33788379843951E-2</v>
      </c>
    </row>
    <row r="245" spans="1:51" ht="15.75" thickBot="1" x14ac:dyDescent="0.3">
      <c r="A245">
        <v>273</v>
      </c>
      <c r="B245" s="6">
        <v>0.20942818577689087</v>
      </c>
      <c r="C245">
        <v>0.16383382687001716</v>
      </c>
      <c r="D245">
        <v>0.13167298059869684</v>
      </c>
      <c r="E245">
        <v>0.11103009622727139</v>
      </c>
      <c r="F245">
        <v>0.12822977173466335</v>
      </c>
      <c r="G245">
        <v>9.9709654539187592E-2</v>
      </c>
      <c r="H245">
        <v>0.10535446194045336</v>
      </c>
      <c r="I245">
        <v>0.12859547448550904</v>
      </c>
      <c r="J245">
        <v>0.10076918473312499</v>
      </c>
      <c r="K245" s="4">
        <v>9.7525403272154101E-2</v>
      </c>
      <c r="L245" s="15">
        <v>0.12378481510910595</v>
      </c>
      <c r="M245">
        <v>9.5870572902919088E-2</v>
      </c>
      <c r="N245">
        <v>0.13564111074121926</v>
      </c>
      <c r="O245">
        <v>0.17125027296524284</v>
      </c>
      <c r="P245">
        <v>0.10747603474307527</v>
      </c>
      <c r="Q245">
        <v>8.9786236174870346E-2</v>
      </c>
      <c r="R245">
        <v>7.1328350815163741E-2</v>
      </c>
      <c r="S245">
        <v>9.1961158935182821E-2</v>
      </c>
      <c r="T245">
        <v>0.20114770388666028</v>
      </c>
      <c r="U245" s="24">
        <v>8.0795566111360712E-2</v>
      </c>
      <c r="V245" s="7">
        <v>8.3000007584822053E-2</v>
      </c>
      <c r="W245">
        <v>0.11879786325590933</v>
      </c>
      <c r="X245">
        <v>9.5931291554297068E-2</v>
      </c>
      <c r="Y245">
        <v>0.10397559605403228</v>
      </c>
      <c r="Z245">
        <v>8.6880829254830025E-2</v>
      </c>
      <c r="AA245">
        <v>9.2340947740653462E-2</v>
      </c>
      <c r="AB245">
        <v>9.5738425831043958E-2</v>
      </c>
      <c r="AC245">
        <v>4.9862502535024708E-2</v>
      </c>
      <c r="AD245">
        <v>9.9664930110398661E-2</v>
      </c>
      <c r="AE245" s="4">
        <v>8.4615193460655908E-2</v>
      </c>
      <c r="AF245" s="15">
        <v>1.1693751796663375E-2</v>
      </c>
      <c r="AG245">
        <v>1.0669442755679888E-2</v>
      </c>
      <c r="AH245">
        <v>1.1879800071313689E-2</v>
      </c>
      <c r="AI245">
        <v>8.6614132468633524E-3</v>
      </c>
      <c r="AJ245">
        <v>3.713540653171804E-2</v>
      </c>
      <c r="AK245">
        <v>2.714735310972495E-2</v>
      </c>
      <c r="AL245">
        <v>2.9948709043637112E-2</v>
      </c>
      <c r="AM245">
        <v>4.3673680076663272E-2</v>
      </c>
      <c r="AN245">
        <v>6.6808913981592666E-2</v>
      </c>
      <c r="AO245" s="24">
        <v>4.3083172281689369E-2</v>
      </c>
      <c r="AP245" s="7">
        <v>3.1910270373562338E-2</v>
      </c>
      <c r="AQ245">
        <v>1.5472430117659787E-2</v>
      </c>
      <c r="AR245">
        <v>3.1330180760472781E-2</v>
      </c>
      <c r="AS245">
        <v>2.5108061008594428E-2</v>
      </c>
      <c r="AT245">
        <v>1.6942285006175874E-2</v>
      </c>
      <c r="AU245">
        <v>2.701357209769021E-2</v>
      </c>
      <c r="AV245">
        <v>1.7444729192379816E-2</v>
      </c>
      <c r="AW245">
        <v>2.2866006807797764E-2</v>
      </c>
      <c r="AX245">
        <v>1.9600066695095113E-2</v>
      </c>
      <c r="AY245" s="5">
        <v>1.7771204325128204E-2</v>
      </c>
    </row>
    <row r="246" spans="1:51" ht="15.75" thickBot="1" x14ac:dyDescent="0.3">
      <c r="A246">
        <v>274</v>
      </c>
      <c r="B246" s="6">
        <v>2.2366266101593268E-2</v>
      </c>
      <c r="C246">
        <v>2.1315093315821248E-2</v>
      </c>
      <c r="D246">
        <v>6.3023423359488918E-3</v>
      </c>
      <c r="E246">
        <v>1.8133815834520658E-2</v>
      </c>
      <c r="F246">
        <v>1.3048188053391183E-2</v>
      </c>
      <c r="G246">
        <v>1.375627664017804E-2</v>
      </c>
      <c r="H246">
        <v>1.1986521404108637E-2</v>
      </c>
      <c r="I246">
        <v>2.1431005245823285E-2</v>
      </c>
      <c r="J246">
        <v>1.3836220450709775E-2</v>
      </c>
      <c r="K246" s="4">
        <v>8.5236070327721746E-3</v>
      </c>
      <c r="L246" s="15">
        <v>1.1165906955625342E-2</v>
      </c>
      <c r="M246">
        <v>1.5594652788929743E-2</v>
      </c>
      <c r="N246">
        <v>2.0137885023347839E-2</v>
      </c>
      <c r="O246">
        <v>4.8987857601739758E-2</v>
      </c>
      <c r="P246">
        <v>3.3948968995475497E-2</v>
      </c>
      <c r="Q246">
        <v>2.3782207809025908E-2</v>
      </c>
      <c r="R246">
        <v>2.2041584161118791E-2</v>
      </c>
      <c r="S246">
        <v>1.9198251542158699E-2</v>
      </c>
      <c r="T246">
        <v>5.5050753103738949E-2</v>
      </c>
      <c r="U246" s="24">
        <v>2.1796127179313781E-2</v>
      </c>
      <c r="V246" s="7">
        <v>4.8511420634124326E-3</v>
      </c>
      <c r="W246">
        <v>2.8316722264036993E-2</v>
      </c>
      <c r="X246">
        <v>1.7033256582367023E-2</v>
      </c>
      <c r="Y246">
        <v>2.9916655323453074E-2</v>
      </c>
      <c r="Z246">
        <v>3.3051860870989602E-2</v>
      </c>
      <c r="AA246">
        <v>2.053385883039998E-2</v>
      </c>
      <c r="AB246">
        <v>1.7639414811766691E-2</v>
      </c>
      <c r="AC246">
        <v>1.3184778167788845E-2</v>
      </c>
      <c r="AD246">
        <v>1.8583095913580285E-2</v>
      </c>
      <c r="AE246" s="4">
        <v>1.7949115645174853E-2</v>
      </c>
      <c r="AF246" s="15">
        <v>3.1746311764871013E-2</v>
      </c>
      <c r="AG246">
        <v>6.6447067635591633E-2</v>
      </c>
      <c r="AH246">
        <v>7.5582615736318956E-2</v>
      </c>
      <c r="AI246">
        <v>0.11722414386859047</v>
      </c>
      <c r="AJ246">
        <v>0.17502146942384936</v>
      </c>
      <c r="AK246">
        <v>8.127711799498924E-2</v>
      </c>
      <c r="AL246">
        <v>0.15742218855114409</v>
      </c>
      <c r="AM246">
        <v>0.15555808008710226</v>
      </c>
      <c r="AN246">
        <v>0.20454583376247193</v>
      </c>
      <c r="AO246" s="24">
        <v>8.9101561934285339E-2</v>
      </c>
      <c r="AP246" s="7">
        <v>6.4827292285081856E-2</v>
      </c>
      <c r="AQ246">
        <v>4.8270170203367817E-2</v>
      </c>
      <c r="AR246">
        <v>7.3568850192022472E-2</v>
      </c>
      <c r="AS246">
        <v>5.7074081670865896E-2</v>
      </c>
      <c r="AT246">
        <v>2.6947612185055703E-2</v>
      </c>
      <c r="AU246">
        <v>5.6907754988432716E-2</v>
      </c>
      <c r="AV246">
        <v>6.8930197779440164E-2</v>
      </c>
      <c r="AW246">
        <v>7.9156005196686058E-2</v>
      </c>
      <c r="AX246">
        <v>9.3560302629636605E-2</v>
      </c>
      <c r="AY246" s="5">
        <v>8.2300523326267569E-2</v>
      </c>
    </row>
    <row r="247" spans="1:51" ht="15.75" thickBot="1" x14ac:dyDescent="0.3">
      <c r="A247">
        <v>275</v>
      </c>
      <c r="B247" s="6">
        <v>3.8109843880319065E-2</v>
      </c>
      <c r="C247">
        <v>8.762478229926321E-2</v>
      </c>
      <c r="D247">
        <v>3.1457749966493399E-2</v>
      </c>
      <c r="E247">
        <v>5.3797174743355693E-2</v>
      </c>
      <c r="F247">
        <v>6.3357275113760284E-2</v>
      </c>
      <c r="G247">
        <v>4.1535973945805313E-2</v>
      </c>
      <c r="H247">
        <v>4.6017026575808757E-2</v>
      </c>
      <c r="I247">
        <v>6.3215020498757907E-2</v>
      </c>
      <c r="J247">
        <v>4.6881151175245182E-2</v>
      </c>
      <c r="K247" s="4">
        <v>5.7725548847739228E-2</v>
      </c>
      <c r="L247" s="15">
        <v>3.7730516955938521E-2</v>
      </c>
      <c r="M247">
        <v>7.5401627898795731E-2</v>
      </c>
      <c r="N247">
        <v>5.8338727894044894E-2</v>
      </c>
      <c r="O247">
        <v>9.0804741624926744E-2</v>
      </c>
      <c r="P247">
        <v>7.9886634060537878E-2</v>
      </c>
      <c r="Q247">
        <v>5.0725476717492765E-2</v>
      </c>
      <c r="R247">
        <v>5.2062980987608323E-2</v>
      </c>
      <c r="S247">
        <v>5.3856952487654333E-2</v>
      </c>
      <c r="T247">
        <v>0.1513295277583544</v>
      </c>
      <c r="U247" s="24">
        <v>4.449056471483797E-2</v>
      </c>
      <c r="V247" s="7">
        <v>0.1744911924311448</v>
      </c>
      <c r="W247">
        <v>0.62822909624226153</v>
      </c>
      <c r="X247">
        <v>0.46835773061114416</v>
      </c>
      <c r="Y247">
        <v>0.67865279910623189</v>
      </c>
      <c r="Z247">
        <v>0.7483424299374426</v>
      </c>
      <c r="AA247">
        <v>0.71566745367908324</v>
      </c>
      <c r="AB247">
        <v>0.65629291043303817</v>
      </c>
      <c r="AC247">
        <v>0.43342954789914795</v>
      </c>
      <c r="AD247">
        <v>0.7052750397653913</v>
      </c>
      <c r="AE247" s="4">
        <v>0.71345516164996581</v>
      </c>
      <c r="AF247" s="15">
        <v>0.19221342813075926</v>
      </c>
      <c r="AG247">
        <v>0.41253153058570147</v>
      </c>
      <c r="AH247">
        <v>0.42605785025902831</v>
      </c>
      <c r="AI247">
        <v>0.66080808786016387</v>
      </c>
      <c r="AJ247">
        <v>0.73271101400089189</v>
      </c>
      <c r="AK247">
        <v>0.48583354576506105</v>
      </c>
      <c r="AL247">
        <v>0.75777870555538807</v>
      </c>
      <c r="AM247">
        <v>0.77783326817677889</v>
      </c>
      <c r="AN247">
        <v>1.0155236103829475</v>
      </c>
      <c r="AO247" s="24">
        <v>0.38686100184100031</v>
      </c>
      <c r="AP247" s="7">
        <v>0.35325493426953303</v>
      </c>
      <c r="AQ247">
        <v>0.26658025281441172</v>
      </c>
      <c r="AR247">
        <v>0.33214613848734287</v>
      </c>
      <c r="AS247">
        <v>0.22321453521456225</v>
      </c>
      <c r="AT247">
        <v>0.17958927843176531</v>
      </c>
      <c r="AU247">
        <v>0.26603918406562277</v>
      </c>
      <c r="AV247">
        <v>0.28997935844146283</v>
      </c>
      <c r="AW247">
        <v>0.32823830343539034</v>
      </c>
      <c r="AX247">
        <v>0.35380606661609787</v>
      </c>
      <c r="AY247" s="5">
        <v>0.33779478165761412</v>
      </c>
    </row>
    <row r="248" spans="1:51" ht="15.75" thickBot="1" x14ac:dyDescent="0.3">
      <c r="A248">
        <v>276</v>
      </c>
      <c r="B248" s="6">
        <v>0</v>
      </c>
      <c r="C248">
        <v>7.0586682879153892E-3</v>
      </c>
      <c r="D248">
        <v>5.702198760089849E-3</v>
      </c>
      <c r="E248">
        <v>2.8089157354338396E-3</v>
      </c>
      <c r="F248">
        <v>4.9290408900168094E-3</v>
      </c>
      <c r="G248">
        <v>9.4118187113192628E-3</v>
      </c>
      <c r="H248">
        <v>0</v>
      </c>
      <c r="I248">
        <v>4.8626957010287604E-3</v>
      </c>
      <c r="J248">
        <v>3.5641781001681471E-3</v>
      </c>
      <c r="K248" s="4">
        <v>1.8147027141716076E-3</v>
      </c>
      <c r="L248" s="15">
        <v>0</v>
      </c>
      <c r="M248">
        <v>0</v>
      </c>
      <c r="N248">
        <v>7.9950363470457936E-3</v>
      </c>
      <c r="O248">
        <v>6.2838163597601516E-3</v>
      </c>
      <c r="P248">
        <v>3.7888794507060968E-3</v>
      </c>
      <c r="Q248">
        <v>7.1511757222386283E-3</v>
      </c>
      <c r="R248">
        <v>4.8803317229111371E-3</v>
      </c>
      <c r="S248">
        <v>6.5945410978985007E-3</v>
      </c>
      <c r="T248">
        <v>2.6702471663024363E-2</v>
      </c>
      <c r="U248" s="24">
        <v>1.2919454918144948E-2</v>
      </c>
      <c r="V248" s="7">
        <v>2.2970954270164264E-2</v>
      </c>
      <c r="W248">
        <v>0.10150936041898084</v>
      </c>
      <c r="X248">
        <v>8.7119407409010086E-2</v>
      </c>
      <c r="Y248">
        <v>0.1241894558917906</v>
      </c>
      <c r="Z248">
        <v>0.14032862128013732</v>
      </c>
      <c r="AA248">
        <v>0.12717801327605155</v>
      </c>
      <c r="AB248">
        <v>0.11671976910560788</v>
      </c>
      <c r="AC248">
        <v>8.1825604160878529E-2</v>
      </c>
      <c r="AD248">
        <v>0.12183178229987335</v>
      </c>
      <c r="AE248" s="4">
        <v>0.12171995211271167</v>
      </c>
      <c r="AF248" s="15">
        <v>2.962662083117026E-2</v>
      </c>
      <c r="AG248">
        <v>7.281551929528518E-2</v>
      </c>
      <c r="AH248">
        <v>7.1710264552168487E-2</v>
      </c>
      <c r="AI248">
        <v>0.11619125472534694</v>
      </c>
      <c r="AJ248">
        <v>0.14010321331349979</v>
      </c>
      <c r="AK248">
        <v>8.2270425325938076E-2</v>
      </c>
      <c r="AL248">
        <v>0.15779965856274519</v>
      </c>
      <c r="AM248">
        <v>0.14235864782682706</v>
      </c>
      <c r="AN248">
        <v>0.2078166549505269</v>
      </c>
      <c r="AO248" s="24">
        <v>6.4446676986819051E-2</v>
      </c>
      <c r="AP248" s="7">
        <v>6.2061101265368193E-2</v>
      </c>
      <c r="AQ248">
        <v>4.428617233735388E-2</v>
      </c>
      <c r="AR248">
        <v>6.167686375435346E-2</v>
      </c>
      <c r="AS248">
        <v>4.9335029004875817E-2</v>
      </c>
      <c r="AT248">
        <v>2.9757526994980389E-2</v>
      </c>
      <c r="AU248">
        <v>4.7405159198466461E-2</v>
      </c>
      <c r="AV248">
        <v>5.1301136592258434E-2</v>
      </c>
      <c r="AW248">
        <v>5.6691709010403775E-2</v>
      </c>
      <c r="AX248">
        <v>6.7263919991178894E-2</v>
      </c>
      <c r="AY248" s="5">
        <v>6.7824647464624049E-2</v>
      </c>
    </row>
    <row r="249" spans="1:51" ht="15.75" thickBot="1" x14ac:dyDescent="0.3">
      <c r="A249">
        <v>277</v>
      </c>
      <c r="B249" s="6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 s="4">
        <v>0</v>
      </c>
      <c r="L249" s="15">
        <v>0</v>
      </c>
      <c r="M249">
        <v>0</v>
      </c>
      <c r="N249">
        <v>0</v>
      </c>
      <c r="O249">
        <v>2.057710044671383E-2</v>
      </c>
      <c r="P249">
        <v>1.0744456945404044E-2</v>
      </c>
      <c r="Q249">
        <v>0</v>
      </c>
      <c r="R249">
        <v>6.4172994253286642E-3</v>
      </c>
      <c r="S249">
        <v>0</v>
      </c>
      <c r="T249">
        <v>3.7506651722603243E-2</v>
      </c>
      <c r="U249" s="24">
        <v>0</v>
      </c>
      <c r="V249" s="7">
        <v>0</v>
      </c>
      <c r="W249">
        <v>0</v>
      </c>
      <c r="X249">
        <v>1.4643592327328309E-2</v>
      </c>
      <c r="Y249">
        <v>1.2484928978459009E-2</v>
      </c>
      <c r="Z249">
        <v>1.1226082507973613E-2</v>
      </c>
      <c r="AA249">
        <v>9.9009010779594932E-3</v>
      </c>
      <c r="AB249">
        <v>2.0564988702729402E-2</v>
      </c>
      <c r="AC249">
        <v>7.6187061656062078E-3</v>
      </c>
      <c r="AD249">
        <v>1.2977407940478776E-2</v>
      </c>
      <c r="AE249" s="4">
        <v>2.2143070476446005E-2</v>
      </c>
      <c r="AF249" s="15">
        <v>0</v>
      </c>
      <c r="AG249">
        <v>2.8142852634824292E-3</v>
      </c>
      <c r="AH249">
        <v>0</v>
      </c>
      <c r="AI249">
        <v>3.856292684786006E-3</v>
      </c>
      <c r="AJ249">
        <v>1.5118872563294862E-2</v>
      </c>
      <c r="AK249">
        <v>1.0410056655902618E-2</v>
      </c>
      <c r="AL249">
        <v>2.4479421729780182E-2</v>
      </c>
      <c r="AM249">
        <v>1.4425480543042298E-2</v>
      </c>
      <c r="AN249">
        <v>2.0319066890161466E-2</v>
      </c>
      <c r="AO249" s="24">
        <v>9.1493062707389342E-3</v>
      </c>
      <c r="AP249" s="7">
        <v>4.4501791733132495E-3</v>
      </c>
      <c r="AQ249">
        <v>6.394186072330583E-3</v>
      </c>
      <c r="AR249">
        <v>7.3815021446437101E-3</v>
      </c>
      <c r="AS249">
        <v>6.6197087098131486E-3</v>
      </c>
      <c r="AT249">
        <v>5.2455002226309963E-3</v>
      </c>
      <c r="AU249">
        <v>5.9812941254977015E-3</v>
      </c>
      <c r="AV249">
        <v>4.2297305080090932E-3</v>
      </c>
      <c r="AW249">
        <v>8.8108937975544532E-3</v>
      </c>
      <c r="AX249">
        <v>3.078814782180674E-3</v>
      </c>
      <c r="AY249" s="5">
        <v>8.0626428671765719E-3</v>
      </c>
    </row>
    <row r="250" spans="1:51" ht="15.75" thickBot="1" x14ac:dyDescent="0.3">
      <c r="A250">
        <v>278</v>
      </c>
      <c r="B250" s="6">
        <v>0</v>
      </c>
      <c r="C250">
        <v>2.5610487720123887E-3</v>
      </c>
      <c r="D250">
        <v>3.4031725008491706E-3</v>
      </c>
      <c r="E250">
        <v>5.5568452795546229E-3</v>
      </c>
      <c r="F250">
        <v>2.0113719764026554E-3</v>
      </c>
      <c r="G250">
        <v>7.5115078598261484E-3</v>
      </c>
      <c r="H250">
        <v>3.6081303398989872E-3</v>
      </c>
      <c r="I250">
        <v>1.094581808793635E-2</v>
      </c>
      <c r="J250">
        <v>5.095185567344551E-3</v>
      </c>
      <c r="K250" s="4">
        <v>5.3020671326714968E-3</v>
      </c>
      <c r="L250" s="15">
        <v>4.5127294961778544E-2</v>
      </c>
      <c r="M250">
        <v>4.707762305230917E-2</v>
      </c>
      <c r="N250">
        <v>3.926192671334687E-2</v>
      </c>
      <c r="O250">
        <v>7.0919972647377982E-2</v>
      </c>
      <c r="P250">
        <v>5.9682991898106497E-2</v>
      </c>
      <c r="Q250">
        <v>4.6985213336316174E-2</v>
      </c>
      <c r="R250">
        <v>3.5123600721436797E-2</v>
      </c>
      <c r="S250">
        <v>2.9806383079595499E-2</v>
      </c>
      <c r="T250">
        <v>0.10477219769066373</v>
      </c>
      <c r="U250" s="24">
        <v>2.6249581073275109E-2</v>
      </c>
      <c r="V250" s="7">
        <v>6.2469912866406285E-4</v>
      </c>
      <c r="W250">
        <v>1.8223582406229528E-2</v>
      </c>
      <c r="X250">
        <v>2.5141342464029787E-2</v>
      </c>
      <c r="Y250">
        <v>2.2227303839600261E-2</v>
      </c>
      <c r="Z250">
        <v>2.9476241129950388E-2</v>
      </c>
      <c r="AA250">
        <v>1.0820810767115423E-2</v>
      </c>
      <c r="AB250">
        <v>1.6769618586874889E-2</v>
      </c>
      <c r="AC250">
        <v>1.6075473089860411E-2</v>
      </c>
      <c r="AD250">
        <v>2.1632824327055451E-2</v>
      </c>
      <c r="AE250" s="4">
        <v>2.4526264876525199E-2</v>
      </c>
      <c r="AF250" s="15">
        <v>1.065832527886738E-2</v>
      </c>
      <c r="AG250">
        <v>1.4548055038957296E-2</v>
      </c>
      <c r="AH250">
        <v>2.2957058518564836E-2</v>
      </c>
      <c r="AI250">
        <v>3.6242308309779765E-2</v>
      </c>
      <c r="AJ250">
        <v>4.7025950713227231E-2</v>
      </c>
      <c r="AK250">
        <v>2.8717831149943342E-2</v>
      </c>
      <c r="AL250">
        <v>6.8998614758729787E-2</v>
      </c>
      <c r="AM250">
        <v>7.7332215222688599E-2</v>
      </c>
      <c r="AN250">
        <v>0.11107831406434882</v>
      </c>
      <c r="AO250" s="24">
        <v>5.511332883454037E-2</v>
      </c>
      <c r="AP250" s="7">
        <v>2.2829493646705154E-2</v>
      </c>
      <c r="AQ250">
        <v>1.6416750219173035E-2</v>
      </c>
      <c r="AR250">
        <v>4.7057893841308387E-2</v>
      </c>
      <c r="AS250">
        <v>3.3884711798086539E-2</v>
      </c>
      <c r="AT250">
        <v>2.5678730210861637E-2</v>
      </c>
      <c r="AU250">
        <v>3.2250039590993436E-2</v>
      </c>
      <c r="AV250">
        <v>3.164405788660847E-2</v>
      </c>
      <c r="AW250">
        <v>3.8442728163111908E-2</v>
      </c>
      <c r="AX250">
        <v>4.8250133649347833E-2</v>
      </c>
      <c r="AY250" s="5">
        <v>5.201512693285814E-2</v>
      </c>
    </row>
    <row r="251" spans="1:51" ht="15.75" thickBot="1" x14ac:dyDescent="0.3">
      <c r="A251">
        <v>279</v>
      </c>
      <c r="B251" s="6">
        <v>5.9631045915156153E-2</v>
      </c>
      <c r="C251">
        <v>0.2002544424372481</v>
      </c>
      <c r="D251">
        <v>0.14210825201348379</v>
      </c>
      <c r="E251">
        <v>0.12754944212934546</v>
      </c>
      <c r="F251">
        <v>0.11402569370140447</v>
      </c>
      <c r="G251">
        <v>9.9620886904365963E-2</v>
      </c>
      <c r="H251">
        <v>0.11210425933854759</v>
      </c>
      <c r="I251">
        <v>0.14318465342692377</v>
      </c>
      <c r="J251">
        <v>0.12612248982759605</v>
      </c>
      <c r="K251" s="4">
        <v>0.13329262681603715</v>
      </c>
      <c r="L251" s="15">
        <v>0.32838810830048132</v>
      </c>
      <c r="M251">
        <v>0.29087161734932548</v>
      </c>
      <c r="N251">
        <v>0.30482186696248437</v>
      </c>
      <c r="O251">
        <v>0.41502192196912563</v>
      </c>
      <c r="P251">
        <v>0.30619572383652643</v>
      </c>
      <c r="Q251">
        <v>0.24387034236919433</v>
      </c>
      <c r="R251">
        <v>0.20614095974766841</v>
      </c>
      <c r="S251">
        <v>0.23261610992424933</v>
      </c>
      <c r="T251">
        <v>0.61162940998516613</v>
      </c>
      <c r="U251" s="24">
        <v>0.19301690314201111</v>
      </c>
      <c r="V251" s="7">
        <v>7.9770041026732852E-2</v>
      </c>
      <c r="W251">
        <v>0.19477717214306267</v>
      </c>
      <c r="X251">
        <v>0.21621890142616484</v>
      </c>
      <c r="Y251">
        <v>0.2271180486437715</v>
      </c>
      <c r="Z251">
        <v>0.2681913809576188</v>
      </c>
      <c r="AA251">
        <v>0.26929769016301414</v>
      </c>
      <c r="AB251">
        <v>0.31828750808339112</v>
      </c>
      <c r="AC251">
        <v>0.19118698525309347</v>
      </c>
      <c r="AD251">
        <v>0.28536657924907483</v>
      </c>
      <c r="AE251" s="4">
        <v>0.25625643250523361</v>
      </c>
      <c r="AF251" s="15">
        <v>2.8049572934705853E-2</v>
      </c>
      <c r="AG251">
        <v>5.2332046501093986E-2</v>
      </c>
      <c r="AH251">
        <v>5.7630278112412885E-2</v>
      </c>
      <c r="AI251">
        <v>7.8412126199948598E-2</v>
      </c>
      <c r="AJ251">
        <v>0.12303187629412941</v>
      </c>
      <c r="AK251">
        <v>8.6503848347204246E-2</v>
      </c>
      <c r="AL251">
        <v>0.14973224539247371</v>
      </c>
      <c r="AM251">
        <v>0.17113159315901938</v>
      </c>
      <c r="AN251">
        <v>0.2375572220822344</v>
      </c>
      <c r="AO251" s="24">
        <v>0.13409098434461589</v>
      </c>
      <c r="AP251" s="7">
        <v>4.9892570345027025E-2</v>
      </c>
      <c r="AQ251">
        <v>6.1191278185020286E-2</v>
      </c>
      <c r="AR251">
        <v>0.10523258497852601</v>
      </c>
      <c r="AS251">
        <v>6.2780510607031992E-2</v>
      </c>
      <c r="AT251">
        <v>6.4992063197248276E-2</v>
      </c>
      <c r="AU251">
        <v>8.0341155781864876E-2</v>
      </c>
      <c r="AV251">
        <v>6.4391234414614931E-2</v>
      </c>
      <c r="AW251">
        <v>7.5798414412701895E-2</v>
      </c>
      <c r="AX251">
        <v>8.5645723724558906E-2</v>
      </c>
      <c r="AY251" s="5">
        <v>8.0884854849086987E-2</v>
      </c>
    </row>
    <row r="252" spans="1:51" ht="15.75" thickBot="1" x14ac:dyDescent="0.3">
      <c r="A252">
        <v>280</v>
      </c>
      <c r="B252" s="6">
        <v>0.49196199181763639</v>
      </c>
      <c r="C252">
        <v>0.23301169987269044</v>
      </c>
      <c r="D252">
        <v>0.28814003742133254</v>
      </c>
      <c r="E252">
        <v>0.21241750689487537</v>
      </c>
      <c r="F252">
        <v>0.22771731813116999</v>
      </c>
      <c r="G252">
        <v>0.18682169485691116</v>
      </c>
      <c r="H252">
        <v>0.1844607626214381</v>
      </c>
      <c r="I252">
        <v>0.17265466065215301</v>
      </c>
      <c r="J252">
        <v>0.15852131572221095</v>
      </c>
      <c r="K252" s="4">
        <v>9.2586762404283346E-2</v>
      </c>
      <c r="L252" s="15">
        <v>0.12860433978413421</v>
      </c>
      <c r="M252">
        <v>0.11437165109476288</v>
      </c>
      <c r="N252">
        <v>0.18456375244281073</v>
      </c>
      <c r="O252">
        <v>0.27308373798659757</v>
      </c>
      <c r="P252">
        <v>0.20121166521665165</v>
      </c>
      <c r="Q252">
        <v>0.15707474732304172</v>
      </c>
      <c r="R252">
        <v>0.14104163715702767</v>
      </c>
      <c r="S252">
        <v>0.15421101684121263</v>
      </c>
      <c r="T252">
        <v>0.29710831110617703</v>
      </c>
      <c r="U252" s="24">
        <v>0.13060383251487079</v>
      </c>
      <c r="V252" s="7">
        <v>0.15225770745135586</v>
      </c>
      <c r="W252">
        <v>0.11444835713892336</v>
      </c>
      <c r="X252">
        <v>0.10567712718864422</v>
      </c>
      <c r="Y252">
        <v>0.11779502821893093</v>
      </c>
      <c r="Z252">
        <v>9.8877136695504284E-2</v>
      </c>
      <c r="AA252">
        <v>8.4799068240988804E-2</v>
      </c>
      <c r="AB252">
        <v>9.1697096031140068E-2</v>
      </c>
      <c r="AC252">
        <v>6.4542000622566514E-2</v>
      </c>
      <c r="AD252">
        <v>0.1088364532300671</v>
      </c>
      <c r="AE252" s="4">
        <v>9.4253860887637167E-2</v>
      </c>
      <c r="AF252" s="15">
        <v>2.335286870058674E-2</v>
      </c>
      <c r="AG252">
        <v>1.2043313391816848E-2</v>
      </c>
      <c r="AH252">
        <v>3.5888876906599851E-2</v>
      </c>
      <c r="AI252">
        <v>1.0004263024183445E-2</v>
      </c>
      <c r="AJ252">
        <v>7.2528495070994334E-2</v>
      </c>
      <c r="AK252">
        <v>5.6349259215314182E-2</v>
      </c>
      <c r="AL252">
        <v>6.0193460443346974E-2</v>
      </c>
      <c r="AM252">
        <v>6.7450102538395729E-2</v>
      </c>
      <c r="AN252">
        <v>0.11568967965824097</v>
      </c>
      <c r="AO252" s="24">
        <v>5.8840846851305667E-2</v>
      </c>
      <c r="AP252" s="7">
        <v>6.325667179011725E-2</v>
      </c>
      <c r="AQ252">
        <v>3.0088749529847886E-2</v>
      </c>
      <c r="AR252">
        <v>7.9814514284301571E-2</v>
      </c>
      <c r="AS252">
        <v>2.9308141181226641E-2</v>
      </c>
      <c r="AT252">
        <v>3.2428395568829371E-2</v>
      </c>
      <c r="AU252">
        <v>4.2208173484474011E-2</v>
      </c>
      <c r="AV252">
        <v>4.1874521363822637E-2</v>
      </c>
      <c r="AW252">
        <v>5.3228300028740308E-2</v>
      </c>
      <c r="AX252">
        <v>4.7544879192671759E-2</v>
      </c>
      <c r="AY252" s="5">
        <v>3.3326548452999566E-2</v>
      </c>
    </row>
    <row r="253" spans="1:51" ht="15.75" thickBot="1" x14ac:dyDescent="0.3">
      <c r="A253">
        <v>281</v>
      </c>
      <c r="B253" s="6">
        <v>5.4373619552656374</v>
      </c>
      <c r="C253">
        <v>2.5013427787989548</v>
      </c>
      <c r="D253">
        <v>3.4444819009125274</v>
      </c>
      <c r="E253">
        <v>2.1191638080700028</v>
      </c>
      <c r="F253">
        <v>1.9591639933854823</v>
      </c>
      <c r="G253">
        <v>1.5910687498184843</v>
      </c>
      <c r="H253">
        <v>1.4789078089200141</v>
      </c>
      <c r="I253">
        <v>1.4338094939018393</v>
      </c>
      <c r="J253">
        <v>1.2611756463489725</v>
      </c>
      <c r="K253" s="4">
        <v>0.90147344930361617</v>
      </c>
      <c r="L253" s="15">
        <v>0.40503640874222013</v>
      </c>
      <c r="M253">
        <v>0.34707402177690583</v>
      </c>
      <c r="N253">
        <v>0.69185857476208967</v>
      </c>
      <c r="O253">
        <v>1.0425785585784477</v>
      </c>
      <c r="P253">
        <v>0.74447687689012143</v>
      </c>
      <c r="Q253">
        <v>0.5402593501129026</v>
      </c>
      <c r="R253">
        <v>0.5755179654574647</v>
      </c>
      <c r="S253">
        <v>0.53968821038142689</v>
      </c>
      <c r="T253">
        <v>1.0269754089187531</v>
      </c>
      <c r="U253" s="24">
        <v>0.60776190363414406</v>
      </c>
      <c r="V253" s="7">
        <v>0.8356983762834006</v>
      </c>
      <c r="W253">
        <v>0.50901329463570366</v>
      </c>
      <c r="X253">
        <v>0.53099832382951506</v>
      </c>
      <c r="Y253">
        <v>0.53810046382763099</v>
      </c>
      <c r="Z253">
        <v>0.51657540470396623</v>
      </c>
      <c r="AA253">
        <v>0.52818155048754534</v>
      </c>
      <c r="AB253">
        <v>0.50046777081322391</v>
      </c>
      <c r="AC253">
        <v>0.31719472282452815</v>
      </c>
      <c r="AD253">
        <v>0.63609077741703823</v>
      </c>
      <c r="AE253" s="4">
        <v>0.411901269267958</v>
      </c>
      <c r="AF253" s="15">
        <v>4.5934340628520712E-2</v>
      </c>
      <c r="AG253">
        <v>6.5963904577116374E-3</v>
      </c>
      <c r="AH253">
        <v>6.4618541785402453E-2</v>
      </c>
      <c r="AI253">
        <v>0</v>
      </c>
      <c r="AJ253">
        <v>0.10367251829605857</v>
      </c>
      <c r="AK253">
        <v>6.9536156474076724E-2</v>
      </c>
      <c r="AL253">
        <v>6.1662116333417977E-2</v>
      </c>
      <c r="AM253">
        <v>8.1825329541930822E-2</v>
      </c>
      <c r="AN253">
        <v>0.15871458127298996</v>
      </c>
      <c r="AO253" s="24">
        <v>8.5656087309847653E-2</v>
      </c>
      <c r="AP253" s="7">
        <v>0.10377934961410958</v>
      </c>
      <c r="AQ253">
        <v>3.8608287065391142E-2</v>
      </c>
      <c r="AR253">
        <v>0.11255133392151219</v>
      </c>
      <c r="AS253">
        <v>3.4190216579710705E-2</v>
      </c>
      <c r="AT253">
        <v>4.5308870587511187E-2</v>
      </c>
      <c r="AU253">
        <v>5.3196687115206066E-2</v>
      </c>
      <c r="AV253">
        <v>4.8388122188837861E-2</v>
      </c>
      <c r="AW253">
        <v>6.9580230010574257E-2</v>
      </c>
      <c r="AX253">
        <v>6.1032140932180054E-2</v>
      </c>
      <c r="AY253" s="5">
        <v>3.5277759614504835E-2</v>
      </c>
    </row>
    <row r="254" spans="1:51" ht="15.75" thickBot="1" x14ac:dyDescent="0.3">
      <c r="A254">
        <v>282</v>
      </c>
      <c r="B254" s="6">
        <v>1.6808745629787354</v>
      </c>
      <c r="C254">
        <v>0.76077211735987926</v>
      </c>
      <c r="D254">
        <v>1.0250655572762151</v>
      </c>
      <c r="E254">
        <v>0.63783298946956191</v>
      </c>
      <c r="F254">
        <v>0.64074531486500397</v>
      </c>
      <c r="G254">
        <v>0.50924724140186273</v>
      </c>
      <c r="H254">
        <v>0.50404841195639094</v>
      </c>
      <c r="I254">
        <v>0.44407031925186424</v>
      </c>
      <c r="J254">
        <v>0.40920032530057948</v>
      </c>
      <c r="K254" s="4">
        <v>0.28433802463430657</v>
      </c>
      <c r="L254" s="15">
        <v>0.1501462062671072</v>
      </c>
      <c r="M254">
        <v>0.1179812561074822</v>
      </c>
      <c r="N254">
        <v>0.24063196411459559</v>
      </c>
      <c r="O254">
        <v>0.33286363586240281</v>
      </c>
      <c r="P254">
        <v>0.24536174202611838</v>
      </c>
      <c r="Q254">
        <v>0.1813083392816148</v>
      </c>
      <c r="R254">
        <v>0.1909271514485294</v>
      </c>
      <c r="S254">
        <v>0.18381357040509208</v>
      </c>
      <c r="T254">
        <v>0.33606573209723051</v>
      </c>
      <c r="U254" s="24">
        <v>0.19646173489350094</v>
      </c>
      <c r="V254" s="7">
        <v>0.26182514033053211</v>
      </c>
      <c r="W254">
        <v>0.16902525422732387</v>
      </c>
      <c r="X254">
        <v>0.16803628143325436</v>
      </c>
      <c r="Y254">
        <v>0.16642762520460752</v>
      </c>
      <c r="Z254">
        <v>0.17598828843822439</v>
      </c>
      <c r="AA254">
        <v>0.15105537185576492</v>
      </c>
      <c r="AB254">
        <v>0.13224710052263394</v>
      </c>
      <c r="AC254">
        <v>0.10034514488755195</v>
      </c>
      <c r="AD254">
        <v>0.18535304466463512</v>
      </c>
      <c r="AE254" s="4">
        <v>0.12058672515258917</v>
      </c>
      <c r="AF254" s="15">
        <v>1.2639936047696053E-2</v>
      </c>
      <c r="AG254">
        <v>7.3340027199519941E-4</v>
      </c>
      <c r="AH254">
        <v>1.9297683335990915E-2</v>
      </c>
      <c r="AI254">
        <v>0</v>
      </c>
      <c r="AJ254">
        <v>2.5791951656219704E-2</v>
      </c>
      <c r="AK254">
        <v>1.8102212148239767E-2</v>
      </c>
      <c r="AL254">
        <v>2.1877158397812676E-2</v>
      </c>
      <c r="AM254">
        <v>1.8643990722539413E-2</v>
      </c>
      <c r="AN254">
        <v>5.8954054546183091E-2</v>
      </c>
      <c r="AO254" s="24">
        <v>2.5431695508497151E-2</v>
      </c>
      <c r="AP254" s="7">
        <v>3.3485090393893316E-2</v>
      </c>
      <c r="AQ254">
        <v>1.3848134448733576E-2</v>
      </c>
      <c r="AR254">
        <v>3.4834628387280991E-2</v>
      </c>
      <c r="AS254">
        <v>5.8266160862977734E-3</v>
      </c>
      <c r="AT254">
        <v>3.1883484350688292E-3</v>
      </c>
      <c r="AU254">
        <v>1.8061849459441288E-2</v>
      </c>
      <c r="AV254">
        <v>1.8759794678373388E-2</v>
      </c>
      <c r="AW254">
        <v>2.0665896187599429E-2</v>
      </c>
      <c r="AX254">
        <v>2.0879017274341046E-2</v>
      </c>
      <c r="AY254" s="5">
        <v>1.7273963011077555E-2</v>
      </c>
    </row>
    <row r="255" spans="1:51" ht="15.75" thickBot="1" x14ac:dyDescent="0.3">
      <c r="A255">
        <v>283</v>
      </c>
      <c r="B255" s="6">
        <v>1.6033051456263343</v>
      </c>
      <c r="C255">
        <v>0.83113116943053356</v>
      </c>
      <c r="D255">
        <v>1.0121863122958494</v>
      </c>
      <c r="E255">
        <v>0.6925222641870129</v>
      </c>
      <c r="F255">
        <v>0.63635794131727974</v>
      </c>
      <c r="G255">
        <v>0.53353187573653937</v>
      </c>
      <c r="H255">
        <v>0.5061243315596079</v>
      </c>
      <c r="I255">
        <v>0.46762182734882984</v>
      </c>
      <c r="J255">
        <v>0.44278245707910485</v>
      </c>
      <c r="K255" s="4">
        <v>0.33059048394651508</v>
      </c>
      <c r="L255" s="15">
        <v>0.13269015807508666</v>
      </c>
      <c r="M255">
        <v>0.13376842239565431</v>
      </c>
      <c r="N255">
        <v>0.21021694579624409</v>
      </c>
      <c r="O255">
        <v>0.32336090052984906</v>
      </c>
      <c r="P255">
        <v>0.23961793827261932</v>
      </c>
      <c r="Q255">
        <v>0.18185859065866333</v>
      </c>
      <c r="R255">
        <v>0.18020006264825034</v>
      </c>
      <c r="S255">
        <v>0.15985188687051072</v>
      </c>
      <c r="T255">
        <v>0.31202247330630162</v>
      </c>
      <c r="U255" s="24">
        <v>0.19184608032703898</v>
      </c>
      <c r="V255" s="7">
        <v>0.19891567977332017</v>
      </c>
      <c r="W255">
        <v>0.13918191479375755</v>
      </c>
      <c r="X255">
        <v>0.12499890538646284</v>
      </c>
      <c r="Y255">
        <v>0.12935652579632326</v>
      </c>
      <c r="Z255">
        <v>0.13034720658027163</v>
      </c>
      <c r="AA255">
        <v>0.12865600013005243</v>
      </c>
      <c r="AB255">
        <v>0.10153691287642243</v>
      </c>
      <c r="AC255">
        <v>6.3342860190334027E-2</v>
      </c>
      <c r="AD255">
        <v>0.13312721997372587</v>
      </c>
      <c r="AE255" s="4">
        <v>9.3351387448508391E-2</v>
      </c>
      <c r="AF255" s="15">
        <v>0</v>
      </c>
      <c r="AG255">
        <v>0</v>
      </c>
      <c r="AH255">
        <v>0</v>
      </c>
      <c r="AI255">
        <v>0</v>
      </c>
      <c r="AJ255">
        <v>7.5962342530780632E-3</v>
      </c>
      <c r="AK255">
        <v>3.4516808612255916E-3</v>
      </c>
      <c r="AL255">
        <v>1.1037329457261795E-2</v>
      </c>
      <c r="AM255">
        <v>0</v>
      </c>
      <c r="AN255">
        <v>0</v>
      </c>
      <c r="AO255" s="24">
        <v>0</v>
      </c>
      <c r="AP255" s="7">
        <v>1.4444549540618567E-2</v>
      </c>
      <c r="AQ255">
        <v>0</v>
      </c>
      <c r="AR255">
        <v>6.1214827037688415E-4</v>
      </c>
      <c r="AS255">
        <v>0</v>
      </c>
      <c r="AT255">
        <v>0</v>
      </c>
      <c r="AU255">
        <v>0</v>
      </c>
      <c r="AV255">
        <v>8.7996519120991136E-3</v>
      </c>
      <c r="AW255">
        <v>3.2013597861254271E-4</v>
      </c>
      <c r="AX255">
        <v>0</v>
      </c>
      <c r="AY255" s="5">
        <v>0</v>
      </c>
    </row>
    <row r="256" spans="1:51" ht="15.75" thickBot="1" x14ac:dyDescent="0.3">
      <c r="A256">
        <v>284</v>
      </c>
      <c r="B256" s="6">
        <v>2.3708756201853394</v>
      </c>
      <c r="C256">
        <v>1.1025628252118063</v>
      </c>
      <c r="D256">
        <v>1.921046012582071</v>
      </c>
      <c r="E256">
        <v>1.5001026383076224</v>
      </c>
      <c r="F256">
        <v>1.5835003620609271</v>
      </c>
      <c r="G256">
        <v>1.2231342759017036</v>
      </c>
      <c r="H256">
        <v>1.3038225273935111</v>
      </c>
      <c r="I256">
        <v>1.0604193369430739</v>
      </c>
      <c r="J256">
        <v>1.0403008143461747</v>
      </c>
      <c r="K256" s="4">
        <v>0.66373260694823077</v>
      </c>
      <c r="L256" s="15">
        <v>0.93447960941304498</v>
      </c>
      <c r="M256">
        <v>0.7993057471088908</v>
      </c>
      <c r="N256">
        <v>1.2006498295944659</v>
      </c>
      <c r="O256">
        <v>1.629989055759848</v>
      </c>
      <c r="P256">
        <v>1.1341553182848989</v>
      </c>
      <c r="Q256">
        <v>0.80732984805365171</v>
      </c>
      <c r="R256">
        <v>0.8124595050373179</v>
      </c>
      <c r="S256">
        <v>0.69101936041101186</v>
      </c>
      <c r="T256">
        <v>1.2610895881514532</v>
      </c>
      <c r="U256" s="24">
        <v>0.67328247756166382</v>
      </c>
      <c r="V256" s="7">
        <v>0.58011825650520132</v>
      </c>
      <c r="W256">
        <v>0.46088911865931281</v>
      </c>
      <c r="X256">
        <v>0.44876078375269091</v>
      </c>
      <c r="Y256">
        <v>0.4160508395141202</v>
      </c>
      <c r="Z256">
        <v>0.40630044481209387</v>
      </c>
      <c r="AA256">
        <v>0.30442083571683481</v>
      </c>
      <c r="AB256">
        <v>0.26852711571680865</v>
      </c>
      <c r="AC256">
        <v>0.2225698670903283</v>
      </c>
      <c r="AD256">
        <v>0.31353999530746601</v>
      </c>
      <c r="AE256" s="4">
        <v>0.22415307092455436</v>
      </c>
      <c r="AF256" s="15">
        <v>3.3052366720788907E-2</v>
      </c>
      <c r="AG256">
        <v>1.7687446822330814E-2</v>
      </c>
      <c r="AH256">
        <v>6.9312886951549959E-3</v>
      </c>
      <c r="AI256">
        <v>0</v>
      </c>
      <c r="AJ256">
        <v>4.5101658993943659E-2</v>
      </c>
      <c r="AK256">
        <v>2.7913856395039641E-2</v>
      </c>
      <c r="AL256">
        <v>3.3006211001588223E-2</v>
      </c>
      <c r="AM256">
        <v>2.8256559082430934E-2</v>
      </c>
      <c r="AN256">
        <v>6.627860937111571E-2</v>
      </c>
      <c r="AO256" s="24">
        <v>1.9514040820256675E-2</v>
      </c>
      <c r="AP256" s="7">
        <v>5.2822825778285253E-2</v>
      </c>
      <c r="AQ256">
        <v>2.4270146148671831E-2</v>
      </c>
      <c r="AR256">
        <v>5.7520536613517637E-2</v>
      </c>
      <c r="AS256">
        <v>2.9819175558595815E-2</v>
      </c>
      <c r="AT256">
        <v>3.0144429864572525E-2</v>
      </c>
      <c r="AU256">
        <v>4.7919269866770905E-2</v>
      </c>
      <c r="AV256">
        <v>3.8292467361286699E-2</v>
      </c>
      <c r="AW256">
        <v>3.736514109716238E-2</v>
      </c>
      <c r="AX256">
        <v>4.3400535034399244E-2</v>
      </c>
      <c r="AY256" s="5">
        <v>2.044119062523965E-2</v>
      </c>
    </row>
    <row r="257" spans="1:51" ht="15.75" thickBot="1" x14ac:dyDescent="0.3">
      <c r="A257">
        <v>285</v>
      </c>
      <c r="B257" s="6">
        <v>15.638654661424095</v>
      </c>
      <c r="C257">
        <v>7.3879341496451199</v>
      </c>
      <c r="D257">
        <v>13.846328917052258</v>
      </c>
      <c r="E257">
        <v>9.3411319918556366</v>
      </c>
      <c r="F257">
        <v>8.862069588190753</v>
      </c>
      <c r="G257">
        <v>6.9212630734901124</v>
      </c>
      <c r="H257">
        <v>7.0728302580067206</v>
      </c>
      <c r="I257">
        <v>6.4550405655269367</v>
      </c>
      <c r="J257">
        <v>6.1493968030780417</v>
      </c>
      <c r="K257" s="4">
        <v>4.378820261831744</v>
      </c>
      <c r="L257" s="15">
        <v>2.8457675060447776</v>
      </c>
      <c r="M257">
        <v>2.4755539845932564</v>
      </c>
      <c r="N257">
        <v>4.0579261861405005</v>
      </c>
      <c r="O257">
        <v>5.3913369265468081</v>
      </c>
      <c r="P257">
        <v>3.6892356883155166</v>
      </c>
      <c r="Q257">
        <v>2.8247747990806937</v>
      </c>
      <c r="R257">
        <v>2.7146634177956503</v>
      </c>
      <c r="S257">
        <v>2.4436267595589443</v>
      </c>
      <c r="T257">
        <v>4.6484279247291758</v>
      </c>
      <c r="U257" s="24">
        <v>2.5926509609526658</v>
      </c>
      <c r="V257" s="7">
        <v>2.2694751117950966</v>
      </c>
      <c r="W257">
        <v>1.8489154538798369</v>
      </c>
      <c r="X257">
        <v>2.095385422407706</v>
      </c>
      <c r="Y257">
        <v>1.8581248784899387</v>
      </c>
      <c r="Z257">
        <v>1.7999834465235833</v>
      </c>
      <c r="AA257">
        <v>1.7675997919746869</v>
      </c>
      <c r="AB257">
        <v>1.3964782594037424</v>
      </c>
      <c r="AC257">
        <v>1.0256281958681592</v>
      </c>
      <c r="AD257">
        <v>1.5874928738847665</v>
      </c>
      <c r="AE257" s="4">
        <v>1.0071334948660755</v>
      </c>
      <c r="AF257" s="15">
        <v>4.4329375027682673E-2</v>
      </c>
      <c r="AG257">
        <v>3.1347524571713394E-2</v>
      </c>
      <c r="AH257">
        <v>6.747367281735732E-4</v>
      </c>
      <c r="AI257">
        <v>0</v>
      </c>
      <c r="AJ257">
        <v>2.8887876769678123E-2</v>
      </c>
      <c r="AK257">
        <v>4.9815084538984622E-3</v>
      </c>
      <c r="AL257">
        <v>1.7346983027744005E-2</v>
      </c>
      <c r="AM257">
        <v>3.2781336905626482E-3</v>
      </c>
      <c r="AN257">
        <v>8.7751102505790653E-3</v>
      </c>
      <c r="AO257" s="24">
        <v>0</v>
      </c>
      <c r="AP257" s="7">
        <v>4.7755272468831836E-2</v>
      </c>
      <c r="AQ257">
        <v>1.5298278074672456E-2</v>
      </c>
      <c r="AR257">
        <v>5.3590067515923538E-2</v>
      </c>
      <c r="AS257">
        <v>9.2061310519051566E-3</v>
      </c>
      <c r="AT257">
        <v>1.1607002288253515E-2</v>
      </c>
      <c r="AU257">
        <v>4.1962086755873179E-2</v>
      </c>
      <c r="AV257">
        <v>2.4931436238229222E-2</v>
      </c>
      <c r="AW257">
        <v>3.2263918241682635E-2</v>
      </c>
      <c r="AX257">
        <v>2.7088751787855501E-2</v>
      </c>
      <c r="AY257" s="5">
        <v>0</v>
      </c>
    </row>
    <row r="258" spans="1:51" ht="15.75" thickBot="1" x14ac:dyDescent="0.3">
      <c r="A258">
        <v>286</v>
      </c>
      <c r="B258" s="6">
        <v>4.2631079236853191</v>
      </c>
      <c r="C258">
        <v>2.0127689409848388</v>
      </c>
      <c r="D258">
        <v>3.7528039600338081</v>
      </c>
      <c r="E258">
        <v>2.5669238492235897</v>
      </c>
      <c r="F258">
        <v>2.4411432585410648</v>
      </c>
      <c r="G258">
        <v>1.9130526961886949</v>
      </c>
      <c r="H258">
        <v>1.9762411508510431</v>
      </c>
      <c r="I258">
        <v>1.8008362848456532</v>
      </c>
      <c r="J258">
        <v>1.686315733674449</v>
      </c>
      <c r="K258" s="4">
        <v>1.23421938868437</v>
      </c>
      <c r="L258" s="15">
        <v>0.86169491853609281</v>
      </c>
      <c r="M258">
        <v>0.75120826695616727</v>
      </c>
      <c r="N258">
        <v>1.1986353313130171</v>
      </c>
      <c r="O258">
        <v>1.5953344450571181</v>
      </c>
      <c r="P258">
        <v>1.1069992276390079</v>
      </c>
      <c r="Q258">
        <v>0.8118830682918402</v>
      </c>
      <c r="R258">
        <v>0.80511032029884488</v>
      </c>
      <c r="S258">
        <v>0.69987485445192155</v>
      </c>
      <c r="T258">
        <v>1.3913520968924489</v>
      </c>
      <c r="U258" s="24">
        <v>0.78121634133667817</v>
      </c>
      <c r="V258" s="7">
        <v>0.64801336366992601</v>
      </c>
      <c r="W258">
        <v>0.56408195349425749</v>
      </c>
      <c r="X258">
        <v>0.58397061533736394</v>
      </c>
      <c r="Y258">
        <v>0.53783155132910188</v>
      </c>
      <c r="Z258">
        <v>0.54300117583042751</v>
      </c>
      <c r="AA258">
        <v>0.49953779677996624</v>
      </c>
      <c r="AB258">
        <v>0.39901565134242711</v>
      </c>
      <c r="AC258">
        <v>0.29249660628386892</v>
      </c>
      <c r="AD258">
        <v>0.46988019667503655</v>
      </c>
      <c r="AE258" s="4">
        <v>0.28335879023822302</v>
      </c>
      <c r="AF258" s="15">
        <v>1.5088938727948168E-2</v>
      </c>
      <c r="AG258">
        <v>1.5187735683570293E-2</v>
      </c>
      <c r="AH258">
        <v>1.9968043686609815E-3</v>
      </c>
      <c r="AI258">
        <v>0</v>
      </c>
      <c r="AJ258">
        <v>2.4957021266335356E-2</v>
      </c>
      <c r="AK258">
        <v>1.2903811258870105E-2</v>
      </c>
      <c r="AL258">
        <v>8.6472325198234511E-3</v>
      </c>
      <c r="AM258">
        <v>9.142339983473257E-3</v>
      </c>
      <c r="AN258">
        <v>2.2785205289772133E-2</v>
      </c>
      <c r="AO258" s="24">
        <v>1.5792711888415842E-2</v>
      </c>
      <c r="AP258" s="7">
        <v>2.9360360418335125E-2</v>
      </c>
      <c r="AQ258">
        <v>1.0349063615737019E-2</v>
      </c>
      <c r="AR258">
        <v>2.7236115322288472E-2</v>
      </c>
      <c r="AS258">
        <v>1.4049236179758007E-2</v>
      </c>
      <c r="AT258">
        <v>1.0905622911141395E-2</v>
      </c>
      <c r="AU258">
        <v>2.9377690074223264E-2</v>
      </c>
      <c r="AV258">
        <v>1.8035323558635474E-2</v>
      </c>
      <c r="AW258">
        <v>1.5200081142436954E-2</v>
      </c>
      <c r="AX258">
        <v>1.5216653767227539E-2</v>
      </c>
      <c r="AY258" s="5">
        <v>2.290184494348234E-3</v>
      </c>
    </row>
    <row r="259" spans="1:51" ht="15.75" thickBot="1" x14ac:dyDescent="0.3">
      <c r="A259">
        <v>287</v>
      </c>
      <c r="B259" s="6">
        <v>2.8260169461085631</v>
      </c>
      <c r="C259">
        <v>1.3555420281658535</v>
      </c>
      <c r="D259">
        <v>2.4462714180779392</v>
      </c>
      <c r="E259">
        <v>1.6925820219149992</v>
      </c>
      <c r="F259">
        <v>1.5989952081837346</v>
      </c>
      <c r="G259">
        <v>1.2506658215428395</v>
      </c>
      <c r="H259">
        <v>1.309308328966458</v>
      </c>
      <c r="I259">
        <v>1.2084718563476566</v>
      </c>
      <c r="J259">
        <v>1.1435825581605954</v>
      </c>
      <c r="K259" s="4">
        <v>0.87286382095695425</v>
      </c>
      <c r="L259" s="15">
        <v>0.56925534057010929</v>
      </c>
      <c r="M259">
        <v>0.49895664779978588</v>
      </c>
      <c r="N259">
        <v>0.78650207570174335</v>
      </c>
      <c r="O259">
        <v>1.0601754197196405</v>
      </c>
      <c r="P259">
        <v>0.69851172989341703</v>
      </c>
      <c r="Q259">
        <v>0.51129182635270465</v>
      </c>
      <c r="R259">
        <v>0.51961343020008388</v>
      </c>
      <c r="S259">
        <v>0.47423959338650112</v>
      </c>
      <c r="T259">
        <v>1.0022257853299872</v>
      </c>
      <c r="U259" s="24">
        <v>0.50720781087210398</v>
      </c>
      <c r="V259" s="7">
        <v>0.45206148962589177</v>
      </c>
      <c r="W259">
        <v>0.38562701895129881</v>
      </c>
      <c r="X259">
        <v>0.41253678719382542</v>
      </c>
      <c r="Y259">
        <v>0.39839726729740932</v>
      </c>
      <c r="Z259">
        <v>0.3894354756091386</v>
      </c>
      <c r="AA259">
        <v>0.35571831344988919</v>
      </c>
      <c r="AB259">
        <v>0.30163843973395293</v>
      </c>
      <c r="AC259">
        <v>0.2137939232857996</v>
      </c>
      <c r="AD259">
        <v>0.36595539489969969</v>
      </c>
      <c r="AE259" s="4">
        <v>0.25895590217603021</v>
      </c>
      <c r="AF259" s="15">
        <v>1.0562052976241009E-2</v>
      </c>
      <c r="AG259">
        <v>1.4629432405158047E-2</v>
      </c>
      <c r="AH259">
        <v>6.8161724175545045E-3</v>
      </c>
      <c r="AI259">
        <v>4.7120942150244436E-3</v>
      </c>
      <c r="AJ259">
        <v>1.8797664788733567E-2</v>
      </c>
      <c r="AK259">
        <v>1.5615821460330215E-2</v>
      </c>
      <c r="AL259">
        <v>1.9631581630111864E-2</v>
      </c>
      <c r="AM259">
        <v>2.351267196479331E-2</v>
      </c>
      <c r="AN259">
        <v>3.1021321354054589E-2</v>
      </c>
      <c r="AO259" s="24">
        <v>2.1150975628171306E-2</v>
      </c>
      <c r="AP259" s="7">
        <v>2.7551630192326145E-2</v>
      </c>
      <c r="AQ259">
        <v>1.0192646369277615E-2</v>
      </c>
      <c r="AR259">
        <v>2.4473556499829272E-2</v>
      </c>
      <c r="AS259">
        <v>1.1602800758080135E-2</v>
      </c>
      <c r="AT259">
        <v>1.5993151039511565E-2</v>
      </c>
      <c r="AU259">
        <v>2.4071430470353396E-2</v>
      </c>
      <c r="AV259">
        <v>1.7505179532698725E-2</v>
      </c>
      <c r="AW259">
        <v>2.3205003642474652E-2</v>
      </c>
      <c r="AX259">
        <v>1.8048669398767179E-2</v>
      </c>
      <c r="AY259" s="5">
        <v>1.621794308340806E-2</v>
      </c>
    </row>
    <row r="260" spans="1:51" ht="15.75" thickBot="1" x14ac:dyDescent="0.3">
      <c r="A260">
        <v>288</v>
      </c>
      <c r="B260" s="6">
        <v>0.55722049882036595</v>
      </c>
      <c r="C260">
        <v>0.27225580421549711</v>
      </c>
      <c r="D260">
        <v>0.47326500057448934</v>
      </c>
      <c r="E260">
        <v>0.34397240609761265</v>
      </c>
      <c r="F260">
        <v>0.32711736631061522</v>
      </c>
      <c r="G260">
        <v>0.23732599044024402</v>
      </c>
      <c r="H260">
        <v>0.26866276254240917</v>
      </c>
      <c r="I260">
        <v>0.25068103749567433</v>
      </c>
      <c r="J260">
        <v>0.21452788842450499</v>
      </c>
      <c r="K260" s="4">
        <v>0.16908576361591868</v>
      </c>
      <c r="L260" s="15">
        <v>0.11255801440917772</v>
      </c>
      <c r="M260">
        <v>0.10608848832604216</v>
      </c>
      <c r="N260">
        <v>0.17159384342269943</v>
      </c>
      <c r="O260">
        <v>0.22163274421330875</v>
      </c>
      <c r="P260">
        <v>0.16116439032667787</v>
      </c>
      <c r="Q260">
        <v>0.11751598479854795</v>
      </c>
      <c r="R260">
        <v>0.1118325716570608</v>
      </c>
      <c r="S260">
        <v>8.8534338402906101E-2</v>
      </c>
      <c r="T260">
        <v>0.20278370099031204</v>
      </c>
      <c r="U260" s="24">
        <v>0.10858526415353904</v>
      </c>
      <c r="V260" s="7">
        <v>0.10017477246702514</v>
      </c>
      <c r="W260">
        <v>9.4602041036394163E-2</v>
      </c>
      <c r="X260">
        <v>8.3720356305102925E-2</v>
      </c>
      <c r="Y260">
        <v>8.8267966808201925E-2</v>
      </c>
      <c r="Z260">
        <v>8.6531302771177376E-2</v>
      </c>
      <c r="AA260">
        <v>6.7457261229722343E-2</v>
      </c>
      <c r="AB260">
        <v>6.7373703731872139E-2</v>
      </c>
      <c r="AC260">
        <v>4.2663811403275104E-2</v>
      </c>
      <c r="AD260">
        <v>6.934320443784095E-2</v>
      </c>
      <c r="AE260" s="4">
        <v>5.713994054263706E-2</v>
      </c>
      <c r="AF260" s="15">
        <v>7.4755157683685505E-3</v>
      </c>
      <c r="AG260">
        <v>9.7767167991319997E-3</v>
      </c>
      <c r="AH260">
        <v>7.4432521225484931E-3</v>
      </c>
      <c r="AI260">
        <v>1.012633726870339E-2</v>
      </c>
      <c r="AJ260">
        <v>1.6315250639097639E-2</v>
      </c>
      <c r="AK260">
        <v>1.2112971380981609E-2</v>
      </c>
      <c r="AL260">
        <v>1.8575811208913228E-2</v>
      </c>
      <c r="AM260">
        <v>2.1835248200019402E-2</v>
      </c>
      <c r="AN260">
        <v>2.9487318780927179E-2</v>
      </c>
      <c r="AO260" s="24">
        <v>1.5417715702192889E-2</v>
      </c>
      <c r="AP260" s="7">
        <v>1.3491344821328468E-2</v>
      </c>
      <c r="AQ260">
        <v>6.9756681375383461E-3</v>
      </c>
      <c r="AR260">
        <v>1.6415269536708743E-2</v>
      </c>
      <c r="AS260">
        <v>1.2844162788719842E-2</v>
      </c>
      <c r="AT260">
        <v>7.3786379455590065E-3</v>
      </c>
      <c r="AU260">
        <v>1.1754150221055528E-2</v>
      </c>
      <c r="AV260">
        <v>3.3271253073828321E-3</v>
      </c>
      <c r="AW260">
        <v>5.796686247414415E-3</v>
      </c>
      <c r="AX260">
        <v>1.3257718527693332E-2</v>
      </c>
      <c r="AY260" s="5">
        <v>1.4288007003896527E-2</v>
      </c>
    </row>
    <row r="261" spans="1:51" ht="15.75" thickBot="1" x14ac:dyDescent="0.3">
      <c r="A261">
        <v>289</v>
      </c>
      <c r="B261" s="6">
        <v>0.20936859171690436</v>
      </c>
      <c r="C261">
        <v>0.11326882792606632</v>
      </c>
      <c r="D261">
        <v>0.16598310918641371</v>
      </c>
      <c r="E261">
        <v>0.13734792458911788</v>
      </c>
      <c r="F261">
        <v>0.12301885130897745</v>
      </c>
      <c r="G261">
        <v>0.10261076445531211</v>
      </c>
      <c r="H261">
        <v>9.2835176345256218E-2</v>
      </c>
      <c r="I261">
        <v>0.10209589351498069</v>
      </c>
      <c r="J261">
        <v>9.3048834612276615E-2</v>
      </c>
      <c r="K261" s="4">
        <v>6.7706299322470534E-2</v>
      </c>
      <c r="L261" s="15">
        <v>4.1859080253727636E-2</v>
      </c>
      <c r="M261">
        <v>4.8493212481642581E-2</v>
      </c>
      <c r="N261">
        <v>8.1038345663684772E-2</v>
      </c>
      <c r="O261">
        <v>7.9813834230644934E-2</v>
      </c>
      <c r="P261">
        <v>6.3820587602840845E-2</v>
      </c>
      <c r="Q261">
        <v>4.8671537243277281E-2</v>
      </c>
      <c r="R261">
        <v>4.7564039395960038E-2</v>
      </c>
      <c r="S261">
        <v>3.9321496898919013E-2</v>
      </c>
      <c r="T261">
        <v>0.10228163038530196</v>
      </c>
      <c r="U261" s="24">
        <v>4.3856474987001549E-2</v>
      </c>
      <c r="V261" s="7">
        <v>5.0720510318956712E-2</v>
      </c>
      <c r="W261">
        <v>8.7038906204764357E-2</v>
      </c>
      <c r="X261">
        <v>8.2017719195925556E-2</v>
      </c>
      <c r="Y261">
        <v>9.8187379308748698E-2</v>
      </c>
      <c r="Z261">
        <v>0.12586192055344744</v>
      </c>
      <c r="AA261">
        <v>9.5757988774415645E-2</v>
      </c>
      <c r="AB261">
        <v>8.7253980027219277E-2</v>
      </c>
      <c r="AC261">
        <v>6.0485891788365186E-2</v>
      </c>
      <c r="AD261">
        <v>8.9464009247667134E-2</v>
      </c>
      <c r="AE261" s="4">
        <v>8.9675193472928391E-2</v>
      </c>
      <c r="AF261" s="15">
        <v>2.5071648634082337E-2</v>
      </c>
      <c r="AG261">
        <v>4.9631896039924954E-2</v>
      </c>
      <c r="AH261">
        <v>4.3930572174910622E-2</v>
      </c>
      <c r="AI261">
        <v>7.8776114440873402E-2</v>
      </c>
      <c r="AJ261">
        <v>0.11282708353914635</v>
      </c>
      <c r="AK261">
        <v>6.4605254232349793E-2</v>
      </c>
      <c r="AL261">
        <v>0.10513364384764974</v>
      </c>
      <c r="AM261">
        <v>9.8785815574358615E-2</v>
      </c>
      <c r="AN261">
        <v>0.14207932385316929</v>
      </c>
      <c r="AO261" s="24">
        <v>7.2077882644360131E-2</v>
      </c>
      <c r="AP261" s="7">
        <v>3.5663262396511339E-2</v>
      </c>
      <c r="AQ261">
        <v>3.6392837882597187E-2</v>
      </c>
      <c r="AR261">
        <v>5.8205788078676671E-2</v>
      </c>
      <c r="AS261">
        <v>2.9965048774578673E-2</v>
      </c>
      <c r="AT261">
        <v>2.8550795079949266E-2</v>
      </c>
      <c r="AU261">
        <v>4.1081358910592655E-2</v>
      </c>
      <c r="AV261">
        <v>3.6424900241161483E-2</v>
      </c>
      <c r="AW261">
        <v>4.1089815708167408E-2</v>
      </c>
      <c r="AX261">
        <v>4.3493780262688998E-2</v>
      </c>
      <c r="AY261" s="5">
        <v>3.8822333452448551E-2</v>
      </c>
    </row>
    <row r="262" spans="1:51" ht="15.75" thickBot="1" x14ac:dyDescent="0.3">
      <c r="A262">
        <v>290</v>
      </c>
      <c r="B262" s="6">
        <v>3.1453880261049158E-2</v>
      </c>
      <c r="C262">
        <v>1.1122720180888748E-2</v>
      </c>
      <c r="D262">
        <v>2.1004973598986988E-2</v>
      </c>
      <c r="E262">
        <v>1.7836001736131906E-2</v>
      </c>
      <c r="F262">
        <v>1.1382825800723806E-2</v>
      </c>
      <c r="G262">
        <v>1.0109749919979389E-2</v>
      </c>
      <c r="H262">
        <v>1.5769912165894007E-2</v>
      </c>
      <c r="I262">
        <v>9.955427697847968E-3</v>
      </c>
      <c r="J262">
        <v>1.3935051478008019E-2</v>
      </c>
      <c r="K262" s="4">
        <v>7.9162087747316218E-3</v>
      </c>
      <c r="L262" s="15">
        <v>0</v>
      </c>
      <c r="M262">
        <v>4.8097434876089654E-3</v>
      </c>
      <c r="N262">
        <v>5.6809857240789855E-3</v>
      </c>
      <c r="O262">
        <v>7.0380410891723944E-3</v>
      </c>
      <c r="P262">
        <v>1.4000926430456136E-2</v>
      </c>
      <c r="Q262">
        <v>3.035684402402618E-3</v>
      </c>
      <c r="R262">
        <v>6.8144720245248971E-3</v>
      </c>
      <c r="S262">
        <v>4.6624921050105383E-3</v>
      </c>
      <c r="T262">
        <v>1.1691952386992919E-2</v>
      </c>
      <c r="U262" s="24">
        <v>1.8492893927029035E-3</v>
      </c>
      <c r="V262" s="7">
        <v>1.2758979692017308E-2</v>
      </c>
      <c r="W262">
        <v>1.4716842325072317E-2</v>
      </c>
      <c r="X262">
        <v>1.4355661172822939E-2</v>
      </c>
      <c r="Y262">
        <v>1.0160709107302936E-2</v>
      </c>
      <c r="Z262">
        <v>1.8063917899237066E-2</v>
      </c>
      <c r="AA262">
        <v>6.4093367792279936E-3</v>
      </c>
      <c r="AB262">
        <v>6.8384401140539081E-3</v>
      </c>
      <c r="AC262">
        <v>1.2991358795605205E-2</v>
      </c>
      <c r="AD262">
        <v>1.0890844738219654E-2</v>
      </c>
      <c r="AE262" s="4">
        <v>9.9795675950952543E-3</v>
      </c>
      <c r="AF262" s="15">
        <v>2.6645274526954422E-3</v>
      </c>
      <c r="AG262">
        <v>6.3573196026308508E-3</v>
      </c>
      <c r="AH262">
        <v>5.4036494455773154E-3</v>
      </c>
      <c r="AI262">
        <v>1.2842583444934372E-2</v>
      </c>
      <c r="AJ262">
        <v>1.5852885128718915E-2</v>
      </c>
      <c r="AK262">
        <v>9.3915776103403268E-3</v>
      </c>
      <c r="AL262">
        <v>2.581580721900361E-2</v>
      </c>
      <c r="AM262">
        <v>1.5254642215318595E-2</v>
      </c>
      <c r="AN262">
        <v>3.1162418429295315E-2</v>
      </c>
      <c r="AO262" s="24">
        <v>1.1992233620889785E-2</v>
      </c>
      <c r="AP262" s="7">
        <v>7.0841340208243082E-3</v>
      </c>
      <c r="AQ262">
        <v>2.6224357935557109E-3</v>
      </c>
      <c r="AR262">
        <v>1.1378345886561463E-2</v>
      </c>
      <c r="AS262">
        <v>7.8178175265208351E-3</v>
      </c>
      <c r="AT262">
        <v>2.7580095892773449E-3</v>
      </c>
      <c r="AU262">
        <v>7.2431170295157244E-3</v>
      </c>
      <c r="AV262">
        <v>4.7333830998242425E-3</v>
      </c>
      <c r="AW262">
        <v>7.2204548805348432E-3</v>
      </c>
      <c r="AX262">
        <v>3.5385557050742955E-3</v>
      </c>
      <c r="AY262" s="5">
        <v>6.8614382441365539E-3</v>
      </c>
    </row>
    <row r="263" spans="1:51" ht="15.75" thickBot="1" x14ac:dyDescent="0.3">
      <c r="A263">
        <v>291</v>
      </c>
      <c r="B263" s="6">
        <v>0</v>
      </c>
      <c r="C263">
        <v>8.5747085655097949E-4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4.6391769495156459E-3</v>
      </c>
      <c r="J263">
        <v>0</v>
      </c>
      <c r="K263" s="4">
        <v>0</v>
      </c>
      <c r="L263" s="15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6.1556817952967968E-3</v>
      </c>
      <c r="S263">
        <v>2.8478683129172502E-3</v>
      </c>
      <c r="T263">
        <v>0</v>
      </c>
      <c r="U263" s="24">
        <v>0</v>
      </c>
      <c r="V263" s="7">
        <v>1.346370927192108E-5</v>
      </c>
      <c r="W263">
        <v>2.1225543061243303E-3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 s="4">
        <v>0</v>
      </c>
      <c r="AF263" s="15">
        <v>0</v>
      </c>
      <c r="AG263">
        <v>0</v>
      </c>
      <c r="AH263">
        <v>0</v>
      </c>
      <c r="AI263">
        <v>1.2362552267107813E-3</v>
      </c>
      <c r="AJ263">
        <v>3.3740127181427679E-4</v>
      </c>
      <c r="AK263">
        <v>1.6935645668090281E-3</v>
      </c>
      <c r="AL263">
        <v>3.3357293332763787E-3</v>
      </c>
      <c r="AM263">
        <v>5.5512491991944642E-3</v>
      </c>
      <c r="AN263">
        <v>2.5792357911829595E-3</v>
      </c>
      <c r="AO263" s="24">
        <v>0</v>
      </c>
      <c r="AP263" s="7">
        <v>0</v>
      </c>
      <c r="AQ263">
        <v>1.7135599550146985E-3</v>
      </c>
      <c r="AR263">
        <v>8.0234747482760282E-4</v>
      </c>
      <c r="AS263">
        <v>1.9774415185772572E-4</v>
      </c>
      <c r="AT263">
        <v>0</v>
      </c>
      <c r="AU263">
        <v>3.3789731432258266E-3</v>
      </c>
      <c r="AV263">
        <v>0</v>
      </c>
      <c r="AW263">
        <v>0</v>
      </c>
      <c r="AX263">
        <v>0</v>
      </c>
      <c r="AY263" s="5">
        <v>2.4239481551281412E-3</v>
      </c>
    </row>
    <row r="264" spans="1:51" ht="15.75" thickBot="1" x14ac:dyDescent="0.3">
      <c r="A264">
        <v>292</v>
      </c>
      <c r="B264" s="6">
        <v>0</v>
      </c>
      <c r="C264">
        <v>3.2815592409498953E-3</v>
      </c>
      <c r="D264">
        <v>5.7208089904750561E-3</v>
      </c>
      <c r="E264">
        <v>5.459371217793284E-4</v>
      </c>
      <c r="F264">
        <v>1.6033325087707279E-3</v>
      </c>
      <c r="G264">
        <v>1.6893572429420194E-3</v>
      </c>
      <c r="H264">
        <v>4.2554776045618655E-3</v>
      </c>
      <c r="I264">
        <v>6.1976365360660495E-3</v>
      </c>
      <c r="J264">
        <v>2.8488121895476441E-3</v>
      </c>
      <c r="K264" s="4">
        <v>6.5990606893957535E-3</v>
      </c>
      <c r="L264" s="15">
        <v>1.9397332764004366E-2</v>
      </c>
      <c r="M264">
        <v>1.2248904423488038E-2</v>
      </c>
      <c r="N264">
        <v>1.3575130073708117E-2</v>
      </c>
      <c r="O264">
        <v>3.4358951404491078E-2</v>
      </c>
      <c r="P264">
        <v>1.4732239644975016E-2</v>
      </c>
      <c r="Q264">
        <v>2.2772229073482638E-2</v>
      </c>
      <c r="R264">
        <v>1.4649284087506625E-2</v>
      </c>
      <c r="S264">
        <v>1.3201424836231362E-2</v>
      </c>
      <c r="T264">
        <v>3.9236357384571534E-2</v>
      </c>
      <c r="U264" s="24">
        <v>1.3994222189411555E-2</v>
      </c>
      <c r="V264" s="7">
        <v>2.1387762048854782E-3</v>
      </c>
      <c r="W264">
        <v>7.4474772120382282E-3</v>
      </c>
      <c r="X264">
        <v>6.4056147214167419E-3</v>
      </c>
      <c r="Y264">
        <v>1.5290331829578663E-2</v>
      </c>
      <c r="Z264">
        <v>9.3607238972710904E-3</v>
      </c>
      <c r="AA264">
        <v>7.8082266693140787E-3</v>
      </c>
      <c r="AB264">
        <v>8.2338236951821093E-3</v>
      </c>
      <c r="AC264">
        <v>5.7218123509796721E-3</v>
      </c>
      <c r="AD264">
        <v>9.6963364258847613E-3</v>
      </c>
      <c r="AE264" s="4">
        <v>1.6236306190411248E-2</v>
      </c>
      <c r="AF264" s="15">
        <v>4.4078153924080234E-3</v>
      </c>
      <c r="AG264">
        <v>4.3149698485544681E-3</v>
      </c>
      <c r="AH264">
        <v>0</v>
      </c>
      <c r="AI264">
        <v>1.3474608273592282E-2</v>
      </c>
      <c r="AJ264">
        <v>2.383661688209333E-2</v>
      </c>
      <c r="AK264">
        <v>1.2392871528842553E-2</v>
      </c>
      <c r="AL264">
        <v>2.8506207722624525E-2</v>
      </c>
      <c r="AM264">
        <v>1.7336624070426413E-2</v>
      </c>
      <c r="AN264">
        <v>3.5398378873137182E-2</v>
      </c>
      <c r="AO264" s="24">
        <v>2.0871146519603673E-2</v>
      </c>
      <c r="AP264" s="7">
        <v>7.7012786311157246E-3</v>
      </c>
      <c r="AQ264">
        <v>5.6633934120651824E-3</v>
      </c>
      <c r="AR264">
        <v>1.6479072195676472E-2</v>
      </c>
      <c r="AS264">
        <v>1.1186858243980382E-2</v>
      </c>
      <c r="AT264">
        <v>8.2395317246451334E-3</v>
      </c>
      <c r="AU264">
        <v>4.49665919960712E-3</v>
      </c>
      <c r="AV264">
        <v>8.7299998663635733E-3</v>
      </c>
      <c r="AW264">
        <v>1.3591410793785546E-2</v>
      </c>
      <c r="AX264">
        <v>9.8913028535774147E-3</v>
      </c>
      <c r="AY264" s="5">
        <v>1.2335781196770283E-2</v>
      </c>
    </row>
    <row r="265" spans="1:51" ht="15.75" thickBot="1" x14ac:dyDescent="0.3">
      <c r="A265">
        <v>293</v>
      </c>
      <c r="B265" s="6">
        <v>0</v>
      </c>
      <c r="C265">
        <v>7.1439813160245466E-3</v>
      </c>
      <c r="D265">
        <v>8.0110765164074019E-3</v>
      </c>
      <c r="E265">
        <v>6.9509895486955589E-3</v>
      </c>
      <c r="F265">
        <v>9.5519294810486217E-3</v>
      </c>
      <c r="G265">
        <v>3.5873635752987506E-3</v>
      </c>
      <c r="H265">
        <v>1.6889879669937809E-3</v>
      </c>
      <c r="I265">
        <v>1.0753384904979983E-2</v>
      </c>
      <c r="J265">
        <v>3.321089352554193E-3</v>
      </c>
      <c r="K265" s="4">
        <v>1.1381291278801709E-2</v>
      </c>
      <c r="L265" s="15">
        <v>2.0229687546551436E-2</v>
      </c>
      <c r="M265">
        <v>3.5366508493651139E-2</v>
      </c>
      <c r="N265">
        <v>3.5499244686466952E-2</v>
      </c>
      <c r="O265">
        <v>4.9395292035893108E-2</v>
      </c>
      <c r="P265">
        <v>3.3689505172815389E-2</v>
      </c>
      <c r="Q265">
        <v>3.2814192735218135E-2</v>
      </c>
      <c r="R265">
        <v>2.2724631469590563E-2</v>
      </c>
      <c r="S265">
        <v>2.3293238612668864E-2</v>
      </c>
      <c r="T265">
        <v>7.2571143645857636E-2</v>
      </c>
      <c r="U265" s="24">
        <v>9.8376442332653614E-3</v>
      </c>
      <c r="V265" s="7">
        <v>1.2627670454541303E-2</v>
      </c>
      <c r="W265">
        <v>8.1471108614667137E-2</v>
      </c>
      <c r="X265">
        <v>6.2777961062980572E-2</v>
      </c>
      <c r="Y265">
        <v>9.6964179472990172E-2</v>
      </c>
      <c r="Z265">
        <v>9.3541518164797943E-2</v>
      </c>
      <c r="AA265">
        <v>9.3489701681167062E-2</v>
      </c>
      <c r="AB265">
        <v>8.2228005754851785E-2</v>
      </c>
      <c r="AC265">
        <v>5.7245947618127048E-2</v>
      </c>
      <c r="AD265">
        <v>8.6276666273077326E-2</v>
      </c>
      <c r="AE265" s="4">
        <v>9.1232330066582323E-2</v>
      </c>
      <c r="AF265" s="15">
        <v>1.831084015339941E-2</v>
      </c>
      <c r="AG265">
        <v>4.5335388198631928E-2</v>
      </c>
      <c r="AH265">
        <v>5.7579849238405777E-2</v>
      </c>
      <c r="AI265">
        <v>9.0659928146772262E-2</v>
      </c>
      <c r="AJ265">
        <v>0.11431869722399643</v>
      </c>
      <c r="AK265">
        <v>8.279192241708215E-2</v>
      </c>
      <c r="AL265">
        <v>0.14174876657299326</v>
      </c>
      <c r="AM265">
        <v>0.12707084432838925</v>
      </c>
      <c r="AN265">
        <v>0.16783144355508881</v>
      </c>
      <c r="AO265" s="24">
        <v>0.1034731079240951</v>
      </c>
      <c r="AP265" s="7">
        <v>4.7263503964994395E-2</v>
      </c>
      <c r="AQ265">
        <v>5.743007984887722E-2</v>
      </c>
      <c r="AR265">
        <v>7.3455495988897127E-2</v>
      </c>
      <c r="AS265">
        <v>5.2649202958293291E-2</v>
      </c>
      <c r="AT265">
        <v>4.1746539196326399E-2</v>
      </c>
      <c r="AU265">
        <v>4.9586345515374601E-2</v>
      </c>
      <c r="AV265">
        <v>4.2758720972970288E-2</v>
      </c>
      <c r="AW265">
        <v>5.5468505067757051E-2</v>
      </c>
      <c r="AX265">
        <v>5.3322960117692345E-2</v>
      </c>
      <c r="AY265" s="5">
        <v>5.8888534461594075E-2</v>
      </c>
    </row>
    <row r="266" spans="1:51" ht="15.75" thickBot="1" x14ac:dyDescent="0.3">
      <c r="A266">
        <v>294</v>
      </c>
      <c r="B266" s="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1.7943046531283444E-3</v>
      </c>
      <c r="J266">
        <v>0</v>
      </c>
      <c r="K266" s="4">
        <v>0</v>
      </c>
      <c r="L266" s="15">
        <v>0</v>
      </c>
      <c r="M266">
        <v>0</v>
      </c>
      <c r="N266">
        <v>2.5434286039824785E-3</v>
      </c>
      <c r="O266">
        <v>6.5166186114820855E-3</v>
      </c>
      <c r="P266">
        <v>8.5164529207274614E-4</v>
      </c>
      <c r="Q266">
        <v>0</v>
      </c>
      <c r="R266">
        <v>0</v>
      </c>
      <c r="S266">
        <v>0</v>
      </c>
      <c r="T266">
        <v>2.3810480286125563E-2</v>
      </c>
      <c r="U266" s="24">
        <v>0</v>
      </c>
      <c r="V266" s="7">
        <v>0</v>
      </c>
      <c r="W266">
        <v>1.1705626759312712E-2</v>
      </c>
      <c r="X266">
        <v>5.4915781577795928E-3</v>
      </c>
      <c r="Y266">
        <v>1.7499733471258851E-2</v>
      </c>
      <c r="Z266">
        <v>1.5709300492653726E-2</v>
      </c>
      <c r="AA266">
        <v>6.4347532708866565E-3</v>
      </c>
      <c r="AB266">
        <v>0</v>
      </c>
      <c r="AC266">
        <v>1.2202015079640397E-2</v>
      </c>
      <c r="AD266">
        <v>1.4050019181696129E-2</v>
      </c>
      <c r="AE266" s="4">
        <v>1.1747842423274795E-2</v>
      </c>
      <c r="AF266" s="15">
        <v>0</v>
      </c>
      <c r="AG266">
        <v>0</v>
      </c>
      <c r="AH266">
        <v>2.4731306707001135E-3</v>
      </c>
      <c r="AI266">
        <v>7.1187988413758613E-3</v>
      </c>
      <c r="AJ266">
        <v>2.0959599104383515E-2</v>
      </c>
      <c r="AK266">
        <v>1.6829752019565321E-2</v>
      </c>
      <c r="AL266">
        <v>2.8835836058917437E-2</v>
      </c>
      <c r="AM266">
        <v>2.2414278476775917E-2</v>
      </c>
      <c r="AN266">
        <v>3.0978158329096808E-2</v>
      </c>
      <c r="AO266" s="24">
        <v>2.1281952383189497E-2</v>
      </c>
      <c r="AP266" s="7">
        <v>1.5435958736164539E-2</v>
      </c>
      <c r="AQ266">
        <v>7.718781597553786E-3</v>
      </c>
      <c r="AR266">
        <v>1.3978777451100981E-2</v>
      </c>
      <c r="AS266">
        <v>8.5464144528116636E-3</v>
      </c>
      <c r="AT266">
        <v>7.1645762762834421E-3</v>
      </c>
      <c r="AU266">
        <v>8.3673183266048511E-3</v>
      </c>
      <c r="AV266">
        <v>5.7214519640208491E-3</v>
      </c>
      <c r="AW266">
        <v>1.1403162330833256E-2</v>
      </c>
      <c r="AX266">
        <v>1.0325109493772931E-2</v>
      </c>
      <c r="AY266" s="5">
        <v>1.2165226182700281E-2</v>
      </c>
    </row>
    <row r="267" spans="1:51" ht="15.75" thickBot="1" x14ac:dyDescent="0.3">
      <c r="A267">
        <v>295</v>
      </c>
      <c r="B267" s="6">
        <v>1.9341705873667792E-2</v>
      </c>
      <c r="C267">
        <v>0</v>
      </c>
      <c r="D267">
        <v>3.5762530110796877E-3</v>
      </c>
      <c r="E267">
        <v>1.5118377332886622E-3</v>
      </c>
      <c r="F267">
        <v>0</v>
      </c>
      <c r="G267">
        <v>2.4215127032619767E-3</v>
      </c>
      <c r="H267">
        <v>5.1821906599033222E-4</v>
      </c>
      <c r="I267">
        <v>2.3408338906724777E-3</v>
      </c>
      <c r="J267">
        <v>0</v>
      </c>
      <c r="K267" s="4">
        <v>0</v>
      </c>
      <c r="L267" s="15">
        <v>0</v>
      </c>
      <c r="M267">
        <v>0</v>
      </c>
      <c r="N267">
        <v>0</v>
      </c>
      <c r="O267">
        <v>0</v>
      </c>
      <c r="P267">
        <v>1.0021501634538918E-2</v>
      </c>
      <c r="Q267">
        <v>7.0425921645290565E-3</v>
      </c>
      <c r="R267">
        <v>0</v>
      </c>
      <c r="S267">
        <v>3.5786600354285409E-4</v>
      </c>
      <c r="T267">
        <v>1.1539719737801988E-3</v>
      </c>
      <c r="U267" s="24">
        <v>2.6790311697768346E-3</v>
      </c>
      <c r="V267" s="7">
        <v>3.4772343605150892E-3</v>
      </c>
      <c r="W267">
        <v>9.0180552032690982E-3</v>
      </c>
      <c r="X267">
        <v>5.2610685181898511E-3</v>
      </c>
      <c r="Y267">
        <v>9.6348280186929949E-3</v>
      </c>
      <c r="Z267">
        <v>0</v>
      </c>
      <c r="AA267">
        <v>1.8715705039844968E-3</v>
      </c>
      <c r="AB267">
        <v>1.8674636398432257E-2</v>
      </c>
      <c r="AC267">
        <v>0</v>
      </c>
      <c r="AD267">
        <v>0</v>
      </c>
      <c r="AE267" s="4">
        <v>3.9520250179400258E-3</v>
      </c>
      <c r="AF267" s="15">
        <v>0</v>
      </c>
      <c r="AG267">
        <v>0</v>
      </c>
      <c r="AH267">
        <v>0</v>
      </c>
      <c r="AI267">
        <v>0</v>
      </c>
      <c r="AJ267">
        <v>1.1296102342821283E-3</v>
      </c>
      <c r="AK267">
        <v>0</v>
      </c>
      <c r="AL267">
        <v>0</v>
      </c>
      <c r="AM267">
        <v>1.0348751440437452E-3</v>
      </c>
      <c r="AN267">
        <v>0</v>
      </c>
      <c r="AO267" s="24">
        <v>1.7119611504160133E-3</v>
      </c>
      <c r="AP267" s="7">
        <v>3.8738164203709121E-3</v>
      </c>
      <c r="AQ267">
        <v>8.2795426947818629E-4</v>
      </c>
      <c r="AR267">
        <v>5.9111257532919901E-3</v>
      </c>
      <c r="AS267">
        <v>1.5576124504189713E-3</v>
      </c>
      <c r="AT267">
        <v>0</v>
      </c>
      <c r="AU267">
        <v>1.7328701765659698E-3</v>
      </c>
      <c r="AV267">
        <v>2.6535715944266598E-3</v>
      </c>
      <c r="AW267">
        <v>5.5513151555524765E-3</v>
      </c>
      <c r="AX267">
        <v>3.3127485190529511E-3</v>
      </c>
      <c r="AY267" s="5">
        <v>2.4583646727797336E-3</v>
      </c>
    </row>
    <row r="268" spans="1:51" ht="15.75" thickBot="1" x14ac:dyDescent="0.3">
      <c r="A268">
        <v>296</v>
      </c>
      <c r="B268" s="6">
        <v>4.284322527515072E-2</v>
      </c>
      <c r="C268">
        <v>5.929901139653606E-3</v>
      </c>
      <c r="D268">
        <v>1.7517391319324564E-2</v>
      </c>
      <c r="E268">
        <v>1.6973830734635462E-2</v>
      </c>
      <c r="F268">
        <v>2.1810511952308539E-2</v>
      </c>
      <c r="G268">
        <v>1.5430435160925638E-2</v>
      </c>
      <c r="H268">
        <v>2.1297719792921336E-2</v>
      </c>
      <c r="I268">
        <v>1.7860085874610871E-2</v>
      </c>
      <c r="J268">
        <v>1.8446680928068792E-2</v>
      </c>
      <c r="K268" s="4">
        <v>5.8145147726351683E-3</v>
      </c>
      <c r="L268" s="15">
        <v>4.9244925852733587E-2</v>
      </c>
      <c r="M268">
        <v>4.4487202040524726E-2</v>
      </c>
      <c r="N268">
        <v>4.075493807303493E-2</v>
      </c>
      <c r="O268">
        <v>6.9847754661172504E-2</v>
      </c>
      <c r="P268">
        <v>5.5883331933851525E-2</v>
      </c>
      <c r="Q268">
        <v>4.3829645419184264E-2</v>
      </c>
      <c r="R268">
        <v>4.084678267706815E-2</v>
      </c>
      <c r="S268">
        <v>3.9154569278721518E-2</v>
      </c>
      <c r="T268">
        <v>8.2878460584098229E-2</v>
      </c>
      <c r="U268" s="24">
        <v>2.9413081426363709E-2</v>
      </c>
      <c r="V268" s="7">
        <v>4.1311879261340105E-2</v>
      </c>
      <c r="W268">
        <v>3.6486211147622787E-2</v>
      </c>
      <c r="X268">
        <v>3.2208928805109581E-2</v>
      </c>
      <c r="Y268">
        <v>3.2513100261215025E-2</v>
      </c>
      <c r="Z268">
        <v>2.4583078768224177E-2</v>
      </c>
      <c r="AA268">
        <v>1.4649404916275382E-2</v>
      </c>
      <c r="AB268">
        <v>2.0915770874823811E-2</v>
      </c>
      <c r="AC268">
        <v>2.0887967288427133E-2</v>
      </c>
      <c r="AD268">
        <v>2.5535309485157628E-2</v>
      </c>
      <c r="AE268" s="4">
        <v>2.1160344205185293E-2</v>
      </c>
      <c r="AF268" s="15">
        <v>3.0768846102992402E-2</v>
      </c>
      <c r="AG268">
        <v>2.0644688789921418E-2</v>
      </c>
      <c r="AH268">
        <v>3.5352446768014904E-2</v>
      </c>
      <c r="AI268">
        <v>2.2021963199667267E-2</v>
      </c>
      <c r="AJ268">
        <v>6.2088210570007421E-2</v>
      </c>
      <c r="AK268">
        <v>3.704410205809669E-2</v>
      </c>
      <c r="AL268">
        <v>5.2875179515805538E-2</v>
      </c>
      <c r="AM268">
        <v>5.3036868599952582E-2</v>
      </c>
      <c r="AN268">
        <v>9.1502972692896117E-2</v>
      </c>
      <c r="AO268" s="24">
        <v>4.4289224558444293E-2</v>
      </c>
      <c r="AP268" s="7">
        <v>4.3833734188145922E-2</v>
      </c>
      <c r="AQ268">
        <v>2.3238652536103438E-2</v>
      </c>
      <c r="AR268">
        <v>5.5097967298330615E-2</v>
      </c>
      <c r="AS268">
        <v>3.0936761641050341E-2</v>
      </c>
      <c r="AT268">
        <v>2.1648971142324735E-2</v>
      </c>
      <c r="AU268">
        <v>2.8099325888913163E-2</v>
      </c>
      <c r="AV268">
        <v>3.4340012009624499E-2</v>
      </c>
      <c r="AW268">
        <v>4.4387699376454592E-2</v>
      </c>
      <c r="AX268">
        <v>4.6656592897965511E-2</v>
      </c>
      <c r="AY268" s="5">
        <v>2.5208959690429088E-2</v>
      </c>
    </row>
    <row r="269" spans="1:51" ht="15.75" thickBot="1" x14ac:dyDescent="0.3">
      <c r="A269">
        <v>297</v>
      </c>
      <c r="B269" s="6">
        <v>1.0510916985773369</v>
      </c>
      <c r="C269">
        <v>0.65704823643642984</v>
      </c>
      <c r="D269">
        <v>0.5869496507954387</v>
      </c>
      <c r="E269">
        <v>0.47788227073418571</v>
      </c>
      <c r="F269">
        <v>0.47416898949268804</v>
      </c>
      <c r="G269">
        <v>0.39031099381504641</v>
      </c>
      <c r="H269">
        <v>0.38484495379545175</v>
      </c>
      <c r="I269">
        <v>0.3810033876444246</v>
      </c>
      <c r="J269">
        <v>0.36712853040135113</v>
      </c>
      <c r="K269" s="4">
        <v>0.28989568420469408</v>
      </c>
      <c r="L269" s="15">
        <v>0.37035307791277411</v>
      </c>
      <c r="M269">
        <v>0.30385158024227377</v>
      </c>
      <c r="N269">
        <v>0.38485050534279669</v>
      </c>
      <c r="O269">
        <v>0.56401349775812248</v>
      </c>
      <c r="P269">
        <v>0.42239733998880608</v>
      </c>
      <c r="Q269">
        <v>0.28096851830056724</v>
      </c>
      <c r="R269">
        <v>0.28326144720332719</v>
      </c>
      <c r="S269">
        <v>0.31642280781195659</v>
      </c>
      <c r="T269">
        <v>0.61139421534720217</v>
      </c>
      <c r="U269" s="24">
        <v>0.31363956342400529</v>
      </c>
      <c r="V269" s="7">
        <v>0.37093219143110306</v>
      </c>
      <c r="W269">
        <v>0.31657026798586207</v>
      </c>
      <c r="X269">
        <v>0.28445599570030666</v>
      </c>
      <c r="Y269">
        <v>0.32158501665629874</v>
      </c>
      <c r="Z269">
        <v>0.3242722731573015</v>
      </c>
      <c r="AA269">
        <v>0.28401419045534443</v>
      </c>
      <c r="AB269">
        <v>0.31785889277384854</v>
      </c>
      <c r="AC269">
        <v>0.18254280021178376</v>
      </c>
      <c r="AD269">
        <v>0.35973522664473961</v>
      </c>
      <c r="AE269" s="4">
        <v>0.26085087956025005</v>
      </c>
      <c r="AF269" s="15">
        <v>7.6795598567819048E-2</v>
      </c>
      <c r="AG269">
        <v>4.3888872133460696E-2</v>
      </c>
      <c r="AH269">
        <v>7.8376209145968032E-2</v>
      </c>
      <c r="AI269">
        <v>6.6562948280423515E-2</v>
      </c>
      <c r="AJ269">
        <v>0.1384587568279409</v>
      </c>
      <c r="AK269">
        <v>8.9774338314526678E-2</v>
      </c>
      <c r="AL269">
        <v>0.11600394545336284</v>
      </c>
      <c r="AM269">
        <v>0.12531584505134999</v>
      </c>
      <c r="AN269">
        <v>0.19913809450526393</v>
      </c>
      <c r="AO269" s="24">
        <v>0.10127042485032264</v>
      </c>
      <c r="AP269" s="7">
        <v>0.11472426046435906</v>
      </c>
      <c r="AQ269">
        <v>6.4664537968266947E-2</v>
      </c>
      <c r="AR269">
        <v>0.13362598658983621</v>
      </c>
      <c r="AS269">
        <v>6.3845705099953076E-2</v>
      </c>
      <c r="AT269">
        <v>5.7099237221650098E-2</v>
      </c>
      <c r="AU269">
        <v>7.6865654822480256E-2</v>
      </c>
      <c r="AV269">
        <v>7.2378680305021217E-2</v>
      </c>
      <c r="AW269">
        <v>0.10190587446664212</v>
      </c>
      <c r="AX269">
        <v>8.4943171758904687E-2</v>
      </c>
      <c r="AY269" s="5">
        <v>5.9636171385421766E-2</v>
      </c>
    </row>
    <row r="270" spans="1:51" ht="15.75" thickBot="1" x14ac:dyDescent="0.3">
      <c r="A270">
        <v>298</v>
      </c>
      <c r="B270" s="6">
        <v>1.8537832844707622</v>
      </c>
      <c r="C270">
        <v>1.0346237310181994</v>
      </c>
      <c r="D270">
        <v>1.176084045355456</v>
      </c>
      <c r="E270">
        <v>1.1031144285615635</v>
      </c>
      <c r="F270">
        <v>1.1726078341660933</v>
      </c>
      <c r="G270">
        <v>1.0264967696228391</v>
      </c>
      <c r="H270">
        <v>1.0898848877677489</v>
      </c>
      <c r="I270">
        <v>0.84953074940050866</v>
      </c>
      <c r="J270">
        <v>0.87512066642047937</v>
      </c>
      <c r="K270" s="4">
        <v>0.54940450234403471</v>
      </c>
      <c r="L270" s="15">
        <v>1.1494690033708581</v>
      </c>
      <c r="M270">
        <v>0.99290716227509745</v>
      </c>
      <c r="N270">
        <v>1.1470944057189636</v>
      </c>
      <c r="O270">
        <v>1.8029273483445989</v>
      </c>
      <c r="P270">
        <v>1.2926805959894159</v>
      </c>
      <c r="Q270">
        <v>0.93580535968842649</v>
      </c>
      <c r="R270">
        <v>0.94267684025684573</v>
      </c>
      <c r="S270">
        <v>0.79312288492082172</v>
      </c>
      <c r="T270">
        <v>1.4462957101888352</v>
      </c>
      <c r="U270" s="24">
        <v>0.75274052986484941</v>
      </c>
      <c r="V270" s="7">
        <v>0.68504941561020738</v>
      </c>
      <c r="W270">
        <v>0.53917142987974775</v>
      </c>
      <c r="X270">
        <v>0.47661231512007091</v>
      </c>
      <c r="Y270">
        <v>0.50349874458443278</v>
      </c>
      <c r="Z270">
        <v>0.49612294546914892</v>
      </c>
      <c r="AA270">
        <v>0.31239664627476965</v>
      </c>
      <c r="AB270">
        <v>0.3037290077441851</v>
      </c>
      <c r="AC270">
        <v>0.25843368269658518</v>
      </c>
      <c r="AD270">
        <v>0.40144513120383746</v>
      </c>
      <c r="AE270" s="4">
        <v>0.29136646356948998</v>
      </c>
      <c r="AF270" s="15">
        <v>3.1509514648995526E-2</v>
      </c>
      <c r="AG270">
        <v>1.4176404832815504E-3</v>
      </c>
      <c r="AH270">
        <v>8.3665660266051226E-2</v>
      </c>
      <c r="AI270">
        <v>0</v>
      </c>
      <c r="AJ270">
        <v>0.20592479362487867</v>
      </c>
      <c r="AK270">
        <v>0.1114000345737242</v>
      </c>
      <c r="AL270">
        <v>0.12498991693781653</v>
      </c>
      <c r="AM270">
        <v>0.15342952145747052</v>
      </c>
      <c r="AN270">
        <v>0.33407182369382304</v>
      </c>
      <c r="AO270" s="24">
        <v>0.16644752581273747</v>
      </c>
      <c r="AP270" s="7">
        <v>0.24709370837628603</v>
      </c>
      <c r="AQ270">
        <v>7.4382682918183687E-2</v>
      </c>
      <c r="AR270">
        <v>0.26701458917580245</v>
      </c>
      <c r="AS270">
        <v>0.12298056201252652</v>
      </c>
      <c r="AT270">
        <v>6.7488928626653927E-2</v>
      </c>
      <c r="AU270">
        <v>0.16541007986365527</v>
      </c>
      <c r="AV270">
        <v>0.14709541699558681</v>
      </c>
      <c r="AW270">
        <v>0.17002161849488756</v>
      </c>
      <c r="AX270">
        <v>0.19675983217850754</v>
      </c>
      <c r="AY270" s="5">
        <v>7.9632534461923851E-2</v>
      </c>
    </row>
    <row r="271" spans="1:51" ht="15.75" thickBot="1" x14ac:dyDescent="0.3">
      <c r="A271">
        <v>299</v>
      </c>
      <c r="B271" s="39">
        <v>35.558346202662776</v>
      </c>
      <c r="C271" s="2">
        <v>21.917887170225288</v>
      </c>
      <c r="D271" s="2">
        <v>24.239308164527081</v>
      </c>
      <c r="E271" s="2">
        <v>18.292228462496531</v>
      </c>
      <c r="F271" s="2">
        <v>16.694667491087699</v>
      </c>
      <c r="G271" s="2">
        <v>14.166295557813145</v>
      </c>
      <c r="H271" s="2">
        <v>14.053135647527011</v>
      </c>
      <c r="I271" s="2">
        <v>13.073246349045888</v>
      </c>
      <c r="J271" s="2">
        <v>12.47502690845195</v>
      </c>
      <c r="K271" s="5">
        <v>9.4866431250949983</v>
      </c>
      <c r="L271" s="52">
        <v>6.216975724761304</v>
      </c>
      <c r="M271" s="2">
        <v>5.2711380985040979</v>
      </c>
      <c r="N271" s="2">
        <v>7.2147591163445481</v>
      </c>
      <c r="O271" s="2">
        <v>10.931786875080002</v>
      </c>
      <c r="P271" s="2">
        <v>7.9718678121543416</v>
      </c>
      <c r="Q271" s="2">
        <v>6.0246448683302765</v>
      </c>
      <c r="R271" s="2">
        <v>5.7928962911671462</v>
      </c>
      <c r="S271" s="2">
        <v>5.1706820528159474</v>
      </c>
      <c r="T271" s="2">
        <v>9.4543776907641934</v>
      </c>
      <c r="U271" s="5">
        <v>5.5828763571617044</v>
      </c>
      <c r="V271" s="8">
        <v>4.882309569989661</v>
      </c>
      <c r="W271" s="2">
        <v>3.7548199762843941</v>
      </c>
      <c r="X271" s="2">
        <v>4.2689761906933494</v>
      </c>
      <c r="Y271" s="2">
        <v>4.1003099280672801</v>
      </c>
      <c r="Z271" s="2">
        <v>3.9976463198367664</v>
      </c>
      <c r="AA271" s="2">
        <v>3.9741808332208768</v>
      </c>
      <c r="AB271" s="2">
        <v>3.1265005870267544</v>
      </c>
      <c r="AC271" s="2">
        <v>2.2664389693428779</v>
      </c>
      <c r="AD271" s="2">
        <v>3.8392199938887366</v>
      </c>
      <c r="AE271" s="5">
        <v>2.2661882852234267</v>
      </c>
      <c r="AF271" s="52">
        <v>6.8070551399015911E-2</v>
      </c>
      <c r="AG271" s="2">
        <v>0</v>
      </c>
      <c r="AH271" s="2">
        <v>0.13733963744491959</v>
      </c>
      <c r="AI271" s="2">
        <v>0</v>
      </c>
      <c r="AJ271" s="2">
        <v>0.33511567911298878</v>
      </c>
      <c r="AK271" s="2">
        <v>0.19873807810387872</v>
      </c>
      <c r="AL271" s="2">
        <v>0.21721507459667061</v>
      </c>
      <c r="AM271" s="2">
        <v>0.27271820254437662</v>
      </c>
      <c r="AN271" s="2">
        <v>0.55379146851510952</v>
      </c>
      <c r="AO271" s="5">
        <v>0.29408871310677437</v>
      </c>
      <c r="AP271" s="8">
        <v>0.48043916554090205</v>
      </c>
      <c r="AQ271" s="2">
        <v>0.1804705987203275</v>
      </c>
      <c r="AR271" s="2">
        <v>0.5268405725527161</v>
      </c>
      <c r="AS271" s="2">
        <v>0.19252881659783555</v>
      </c>
      <c r="AT271" s="2">
        <v>0.12495373164012397</v>
      </c>
      <c r="AU271" s="2">
        <v>0.27023800082464106</v>
      </c>
      <c r="AV271" s="2">
        <v>0.21980044118032241</v>
      </c>
      <c r="AW271" s="2">
        <v>0.28139595581213744</v>
      </c>
      <c r="AX271" s="2">
        <v>0.28803211227768177</v>
      </c>
      <c r="AY271" s="5">
        <v>0.10721354217528362</v>
      </c>
    </row>
    <row r="273" spans="17:20" x14ac:dyDescent="0.25">
      <c r="R273" t="s">
        <v>224</v>
      </c>
      <c r="S273" t="s">
        <v>225</v>
      </c>
      <c r="T273" t="s">
        <v>226</v>
      </c>
    </row>
    <row r="274" spans="17:20" x14ac:dyDescent="0.25">
      <c r="Q274" t="s">
        <v>227</v>
      </c>
      <c r="R274">
        <v>247</v>
      </c>
      <c r="S274">
        <v>150</v>
      </c>
      <c r="T274">
        <v>70</v>
      </c>
    </row>
    <row r="275" spans="17:20" x14ac:dyDescent="0.25">
      <c r="Q275" t="s">
        <v>228</v>
      </c>
      <c r="R275">
        <v>79</v>
      </c>
      <c r="S275">
        <v>129</v>
      </c>
      <c r="T275">
        <v>189</v>
      </c>
    </row>
    <row r="276" spans="17:20" x14ac:dyDescent="0.25">
      <c r="Q276" t="s">
        <v>229</v>
      </c>
      <c r="R276">
        <v>192</v>
      </c>
      <c r="S276">
        <v>0</v>
      </c>
      <c r="T276">
        <v>0</v>
      </c>
    </row>
    <row r="277" spans="17:20" x14ac:dyDescent="0.25">
      <c r="Q277" t="s">
        <v>230</v>
      </c>
      <c r="R277">
        <v>128</v>
      </c>
      <c r="S277">
        <v>100</v>
      </c>
      <c r="T277">
        <v>162</v>
      </c>
    </row>
    <row r="278" spans="17:20" x14ac:dyDescent="0.25">
      <c r="Q278" t="s">
        <v>231</v>
      </c>
      <c r="R278">
        <v>0</v>
      </c>
      <c r="S278">
        <v>176</v>
      </c>
      <c r="T278">
        <v>240</v>
      </c>
    </row>
  </sheetData>
  <mergeCells count="5">
    <mergeCell ref="B1:K1"/>
    <mergeCell ref="L1:U1"/>
    <mergeCell ref="V1:AE1"/>
    <mergeCell ref="AF1:AO1"/>
    <mergeCell ref="AP1:AY1"/>
  </mergeCells>
  <conditionalFormatting sqref="B2:AY271 R274:T274">
    <cfRule type="colorScale" priority="1">
      <colorScale>
        <cfvo type="min"/>
        <cfvo type="percentile" val="40"/>
        <cfvo type="percentile" val="90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1E575-B58C-4607-A155-B9B9259F0AD3}">
  <dimension ref="A1:AY278"/>
  <sheetViews>
    <sheetView topLeftCell="AC238" zoomScale="70" zoomScaleNormal="70" workbookViewId="0">
      <selection activeCell="AU2" sqref="AU2:AY271"/>
    </sheetView>
  </sheetViews>
  <sheetFormatPr defaultRowHeight="15" x14ac:dyDescent="0.25"/>
  <sheetData>
    <row r="1" spans="1:51" ht="15.75" thickBot="1" x14ac:dyDescent="0.3">
      <c r="B1" s="65" t="s">
        <v>55</v>
      </c>
      <c r="C1" s="61"/>
      <c r="D1" s="61"/>
      <c r="E1" s="61"/>
      <c r="F1" s="61"/>
      <c r="G1" s="61"/>
      <c r="H1" s="61"/>
      <c r="I1" s="61"/>
      <c r="J1" s="61"/>
      <c r="K1" s="62"/>
      <c r="L1" s="65" t="s">
        <v>56</v>
      </c>
      <c r="M1" s="61"/>
      <c r="N1" s="61"/>
      <c r="O1" s="61"/>
      <c r="P1" s="61"/>
      <c r="Q1" s="61"/>
      <c r="R1" s="61"/>
      <c r="S1" s="61"/>
      <c r="T1" s="61"/>
      <c r="U1" s="62"/>
      <c r="V1" s="65" t="s">
        <v>92</v>
      </c>
      <c r="W1" s="61"/>
      <c r="X1" s="61"/>
      <c r="Y1" s="61"/>
      <c r="Z1" s="61"/>
      <c r="AA1" s="61"/>
      <c r="AB1" s="61"/>
      <c r="AC1" s="61"/>
      <c r="AD1" s="61"/>
      <c r="AE1" s="62"/>
      <c r="AF1" s="65" t="s">
        <v>93</v>
      </c>
      <c r="AG1" s="61"/>
      <c r="AH1" s="61"/>
      <c r="AI1" s="61"/>
      <c r="AJ1" s="61"/>
      <c r="AK1" s="61"/>
      <c r="AL1" s="61"/>
      <c r="AM1" s="61"/>
      <c r="AN1" s="61"/>
      <c r="AO1" s="62"/>
      <c r="AP1" s="65" t="s">
        <v>94</v>
      </c>
      <c r="AQ1" s="61"/>
      <c r="AR1" s="61"/>
      <c r="AS1" s="61"/>
      <c r="AT1" s="61"/>
      <c r="AU1" s="61"/>
      <c r="AV1" s="61"/>
      <c r="AW1" s="61"/>
      <c r="AX1" s="61"/>
      <c r="AY1" s="62"/>
    </row>
    <row r="2" spans="1:51" ht="15.75" thickBot="1" x14ac:dyDescent="0.3">
      <c r="A2">
        <v>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s="2">
        <v>0</v>
      </c>
      <c r="L2" s="1">
        <v>0</v>
      </c>
      <c r="M2">
        <v>0</v>
      </c>
      <c r="N2">
        <v>0</v>
      </c>
      <c r="O2">
        <v>0</v>
      </c>
      <c r="P2" s="53">
        <v>0</v>
      </c>
      <c r="Q2" s="53">
        <v>0</v>
      </c>
      <c r="R2" s="53">
        <v>0</v>
      </c>
      <c r="S2" s="53">
        <v>0</v>
      </c>
      <c r="T2" s="53">
        <v>0</v>
      </c>
      <c r="U2" s="54">
        <v>0</v>
      </c>
      <c r="V2" s="55">
        <v>0</v>
      </c>
      <c r="W2" s="53">
        <v>0</v>
      </c>
      <c r="X2" s="53">
        <v>0</v>
      </c>
      <c r="Y2" s="53">
        <v>0</v>
      </c>
      <c r="Z2" s="54">
        <v>0</v>
      </c>
      <c r="AA2" s="55">
        <v>0</v>
      </c>
      <c r="AB2" s="53">
        <v>0</v>
      </c>
      <c r="AC2" s="53">
        <v>0</v>
      </c>
      <c r="AD2" s="53">
        <v>0</v>
      </c>
      <c r="AE2" s="54">
        <v>0</v>
      </c>
      <c r="AF2" s="55">
        <v>0</v>
      </c>
      <c r="AG2" s="53">
        <v>0</v>
      </c>
      <c r="AH2" s="53">
        <v>0</v>
      </c>
      <c r="AI2" s="53">
        <v>0</v>
      </c>
      <c r="AJ2" s="54">
        <v>0</v>
      </c>
      <c r="AK2" s="55">
        <v>0</v>
      </c>
      <c r="AL2" s="53">
        <v>0</v>
      </c>
      <c r="AM2" s="53">
        <v>0</v>
      </c>
      <c r="AN2" s="53">
        <v>0</v>
      </c>
      <c r="AO2" s="54">
        <v>0</v>
      </c>
      <c r="AP2" s="55">
        <v>0</v>
      </c>
      <c r="AQ2" s="53">
        <v>0</v>
      </c>
      <c r="AR2" s="53">
        <v>0</v>
      </c>
      <c r="AS2" s="53">
        <v>0</v>
      </c>
      <c r="AT2" s="54">
        <v>0</v>
      </c>
      <c r="AU2" s="55">
        <v>0</v>
      </c>
      <c r="AV2" s="53">
        <v>0</v>
      </c>
      <c r="AW2" s="53">
        <v>0</v>
      </c>
      <c r="AX2" s="53">
        <v>0</v>
      </c>
      <c r="AY2" s="54">
        <v>0</v>
      </c>
    </row>
    <row r="3" spans="1:51" ht="15.75" thickBot="1" x14ac:dyDescent="0.3">
      <c r="A3">
        <v>31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s="2">
        <v>0</v>
      </c>
      <c r="L3" s="1">
        <v>0</v>
      </c>
      <c r="M3">
        <v>0</v>
      </c>
      <c r="N3">
        <v>0</v>
      </c>
      <c r="O3">
        <v>0</v>
      </c>
      <c r="P3" s="53">
        <v>0</v>
      </c>
      <c r="Q3" s="53">
        <v>0</v>
      </c>
      <c r="R3" s="53">
        <v>0</v>
      </c>
      <c r="S3" s="53">
        <v>0</v>
      </c>
      <c r="T3" s="53">
        <v>0</v>
      </c>
      <c r="U3" s="54">
        <v>0</v>
      </c>
      <c r="V3" s="55">
        <v>0</v>
      </c>
      <c r="W3" s="53">
        <v>0</v>
      </c>
      <c r="X3" s="53">
        <v>0</v>
      </c>
      <c r="Y3" s="53">
        <v>0</v>
      </c>
      <c r="Z3" s="54">
        <v>0</v>
      </c>
      <c r="AA3" s="55">
        <v>0</v>
      </c>
      <c r="AB3" s="53">
        <v>0</v>
      </c>
      <c r="AC3" s="53">
        <v>0</v>
      </c>
      <c r="AD3" s="53">
        <v>0</v>
      </c>
      <c r="AE3" s="54">
        <v>0</v>
      </c>
      <c r="AF3" s="55">
        <v>0</v>
      </c>
      <c r="AG3" s="53">
        <v>0</v>
      </c>
      <c r="AH3" s="53">
        <v>0</v>
      </c>
      <c r="AI3" s="53">
        <v>0</v>
      </c>
      <c r="AJ3" s="54">
        <v>0</v>
      </c>
      <c r="AK3" s="55">
        <v>0</v>
      </c>
      <c r="AL3" s="53">
        <v>0</v>
      </c>
      <c r="AM3" s="53">
        <v>0</v>
      </c>
      <c r="AN3" s="53">
        <v>0</v>
      </c>
      <c r="AO3" s="54">
        <v>0</v>
      </c>
      <c r="AP3" s="55">
        <v>0</v>
      </c>
      <c r="AQ3" s="53">
        <v>0</v>
      </c>
      <c r="AR3" s="53">
        <v>0</v>
      </c>
      <c r="AS3" s="53">
        <v>0</v>
      </c>
      <c r="AT3" s="54">
        <v>0</v>
      </c>
      <c r="AU3" s="55">
        <v>0</v>
      </c>
      <c r="AV3" s="53">
        <v>0</v>
      </c>
      <c r="AW3" s="53">
        <v>0</v>
      </c>
      <c r="AX3" s="53">
        <v>0</v>
      </c>
      <c r="AY3" s="54">
        <v>0</v>
      </c>
    </row>
    <row r="4" spans="1:51" ht="15.75" thickBot="1" x14ac:dyDescent="0.3">
      <c r="A4">
        <v>32</v>
      </c>
      <c r="B4">
        <v>2.7830419169235707</v>
      </c>
      <c r="C4">
        <v>1.8661750055868509</v>
      </c>
      <c r="D4">
        <v>0.12607119627885224</v>
      </c>
      <c r="E4">
        <v>1.5292280125209832</v>
      </c>
      <c r="F4">
        <v>2.1548905057083094</v>
      </c>
      <c r="G4">
        <v>4.5306331966618538</v>
      </c>
      <c r="H4">
        <v>6.5190074716978268</v>
      </c>
      <c r="I4">
        <v>4.8296461809915501</v>
      </c>
      <c r="J4">
        <v>1.7124757230908159</v>
      </c>
      <c r="K4" s="2">
        <v>0.75634636756444695</v>
      </c>
      <c r="L4" s="1">
        <v>1.0261346004903122</v>
      </c>
      <c r="M4">
        <v>1.2178417872511449</v>
      </c>
      <c r="N4">
        <v>0.34036299176801371</v>
      </c>
      <c r="O4">
        <v>1.8129562358608708</v>
      </c>
      <c r="P4" s="53">
        <v>1.5293135429238305</v>
      </c>
      <c r="Q4" s="53">
        <v>3.6638869513417913</v>
      </c>
      <c r="R4" s="53">
        <v>8.3755602018815729</v>
      </c>
      <c r="S4" s="53">
        <v>2.576357056427856</v>
      </c>
      <c r="T4" s="53">
        <v>1.566248741461423</v>
      </c>
      <c r="U4" s="54">
        <v>2.606686451294443</v>
      </c>
      <c r="V4" s="55">
        <v>7.2392363691784265</v>
      </c>
      <c r="W4" s="53">
        <v>6.9391628397724654</v>
      </c>
      <c r="X4" s="53">
        <v>2.3113071545130435</v>
      </c>
      <c r="Y4" s="53">
        <v>5.6523608357926234</v>
      </c>
      <c r="Z4" s="54">
        <v>8.6986930186409488</v>
      </c>
      <c r="AA4" s="55">
        <v>7.2392363691784265</v>
      </c>
      <c r="AB4" s="53">
        <v>6.9391628397724654</v>
      </c>
      <c r="AC4" s="53">
        <v>2.3113071545130435</v>
      </c>
      <c r="AD4" s="53">
        <v>5.6523608357926234</v>
      </c>
      <c r="AE4" s="54">
        <v>8.6986930186409488</v>
      </c>
      <c r="AF4" s="55">
        <v>3.6173212094284191</v>
      </c>
      <c r="AG4" s="53">
        <v>11.981505337032743</v>
      </c>
      <c r="AH4" s="53">
        <v>7.1676130262366131</v>
      </c>
      <c r="AI4" s="53">
        <v>10.145777331130965</v>
      </c>
      <c r="AJ4" s="54">
        <v>5.2351276038639059</v>
      </c>
      <c r="AK4" s="55">
        <v>3.6173212094284191</v>
      </c>
      <c r="AL4" s="53">
        <v>11.981505337032743</v>
      </c>
      <c r="AM4" s="53">
        <v>7.1676130262366131</v>
      </c>
      <c r="AN4" s="53">
        <v>10.145777331130965</v>
      </c>
      <c r="AO4" s="54">
        <v>5.2351276038639059</v>
      </c>
      <c r="AP4" s="55">
        <v>5.8757026233546998</v>
      </c>
      <c r="AQ4" s="53">
        <v>4.7704342681247516</v>
      </c>
      <c r="AR4" s="53">
        <v>0</v>
      </c>
      <c r="AS4" s="53">
        <v>1.9759670430796412</v>
      </c>
      <c r="AT4" s="54">
        <v>2.2791260434489011</v>
      </c>
      <c r="AU4" s="55">
        <v>5.8757026233546998</v>
      </c>
      <c r="AV4" s="53">
        <v>4.7704342681247516</v>
      </c>
      <c r="AW4" s="53">
        <v>0</v>
      </c>
      <c r="AX4" s="53">
        <v>1.9759670430796412</v>
      </c>
      <c r="AY4" s="54">
        <v>2.2791260434489011</v>
      </c>
    </row>
    <row r="5" spans="1:51" ht="15.75" thickBot="1" x14ac:dyDescent="0.3">
      <c r="A5">
        <v>33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s="2">
        <v>0</v>
      </c>
      <c r="L5" s="1">
        <v>0</v>
      </c>
      <c r="M5">
        <v>0</v>
      </c>
      <c r="N5">
        <v>0</v>
      </c>
      <c r="O5">
        <v>0</v>
      </c>
      <c r="P5" s="53">
        <v>0</v>
      </c>
      <c r="Q5" s="53">
        <v>0</v>
      </c>
      <c r="R5" s="53">
        <v>0</v>
      </c>
      <c r="S5" s="53">
        <v>0</v>
      </c>
      <c r="T5" s="53">
        <v>0</v>
      </c>
      <c r="U5" s="54">
        <v>0</v>
      </c>
      <c r="V5" s="55">
        <v>0</v>
      </c>
      <c r="W5" s="53">
        <v>0</v>
      </c>
      <c r="X5" s="53">
        <v>0</v>
      </c>
      <c r="Y5" s="53">
        <v>0</v>
      </c>
      <c r="Z5" s="54">
        <v>0</v>
      </c>
      <c r="AA5" s="55">
        <v>0</v>
      </c>
      <c r="AB5" s="53">
        <v>0</v>
      </c>
      <c r="AC5" s="53">
        <v>0</v>
      </c>
      <c r="AD5" s="53">
        <v>0</v>
      </c>
      <c r="AE5" s="54">
        <v>0</v>
      </c>
      <c r="AF5" s="55">
        <v>0</v>
      </c>
      <c r="AG5" s="53">
        <v>0</v>
      </c>
      <c r="AH5" s="53">
        <v>0</v>
      </c>
      <c r="AI5" s="53">
        <v>0</v>
      </c>
      <c r="AJ5" s="54">
        <v>0</v>
      </c>
      <c r="AK5" s="55">
        <v>0</v>
      </c>
      <c r="AL5" s="53">
        <v>0</v>
      </c>
      <c r="AM5" s="53">
        <v>0</v>
      </c>
      <c r="AN5" s="53">
        <v>0</v>
      </c>
      <c r="AO5" s="54">
        <v>0</v>
      </c>
      <c r="AP5" s="55">
        <v>0</v>
      </c>
      <c r="AQ5" s="53">
        <v>0</v>
      </c>
      <c r="AR5" s="53">
        <v>0</v>
      </c>
      <c r="AS5" s="53">
        <v>0</v>
      </c>
      <c r="AT5" s="54">
        <v>0</v>
      </c>
      <c r="AU5" s="55">
        <v>0</v>
      </c>
      <c r="AV5" s="53">
        <v>0</v>
      </c>
      <c r="AW5" s="53">
        <v>0</v>
      </c>
      <c r="AX5" s="53">
        <v>0</v>
      </c>
      <c r="AY5" s="54">
        <v>0</v>
      </c>
    </row>
    <row r="6" spans="1:51" ht="15.75" thickBot="1" x14ac:dyDescent="0.3">
      <c r="A6">
        <v>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s="2">
        <v>0</v>
      </c>
      <c r="L6" s="1">
        <v>0</v>
      </c>
      <c r="M6">
        <v>0</v>
      </c>
      <c r="N6">
        <v>0</v>
      </c>
      <c r="O6">
        <v>0</v>
      </c>
      <c r="P6" s="53">
        <v>0</v>
      </c>
      <c r="Q6" s="53">
        <v>0</v>
      </c>
      <c r="R6" s="53">
        <v>0</v>
      </c>
      <c r="S6" s="53">
        <v>0</v>
      </c>
      <c r="T6" s="53">
        <v>0</v>
      </c>
      <c r="U6" s="54">
        <v>0</v>
      </c>
      <c r="V6" s="55">
        <v>0</v>
      </c>
      <c r="W6" s="53">
        <v>0</v>
      </c>
      <c r="X6" s="53">
        <v>0</v>
      </c>
      <c r="Y6" s="53">
        <v>0</v>
      </c>
      <c r="Z6" s="54">
        <v>0</v>
      </c>
      <c r="AA6" s="55">
        <v>0</v>
      </c>
      <c r="AB6" s="53">
        <v>0</v>
      </c>
      <c r="AC6" s="53">
        <v>0</v>
      </c>
      <c r="AD6" s="53">
        <v>0</v>
      </c>
      <c r="AE6" s="54">
        <v>0</v>
      </c>
      <c r="AF6" s="55">
        <v>0</v>
      </c>
      <c r="AG6" s="53">
        <v>0</v>
      </c>
      <c r="AH6" s="53">
        <v>0</v>
      </c>
      <c r="AI6" s="53">
        <v>6.7604350468847524E-2</v>
      </c>
      <c r="AJ6" s="54">
        <v>0</v>
      </c>
      <c r="AK6" s="55">
        <v>0</v>
      </c>
      <c r="AL6" s="53">
        <v>0</v>
      </c>
      <c r="AM6" s="53">
        <v>0</v>
      </c>
      <c r="AN6" s="53">
        <v>6.7604350468847524E-2</v>
      </c>
      <c r="AO6" s="54">
        <v>0</v>
      </c>
      <c r="AP6" s="55">
        <v>0</v>
      </c>
      <c r="AQ6" s="53">
        <v>0</v>
      </c>
      <c r="AR6" s="53">
        <v>0</v>
      </c>
      <c r="AS6" s="53">
        <v>0</v>
      </c>
      <c r="AT6" s="54">
        <v>0</v>
      </c>
      <c r="AU6" s="55">
        <v>0</v>
      </c>
      <c r="AV6" s="53">
        <v>0</v>
      </c>
      <c r="AW6" s="53">
        <v>0</v>
      </c>
      <c r="AX6" s="53">
        <v>0</v>
      </c>
      <c r="AY6" s="54">
        <v>0</v>
      </c>
    </row>
    <row r="7" spans="1:51" ht="15.75" thickBot="1" x14ac:dyDescent="0.3">
      <c r="A7">
        <v>35</v>
      </c>
      <c r="B7">
        <v>1.2409455549902635</v>
      </c>
      <c r="C7">
        <v>0.78215126770799204</v>
      </c>
      <c r="D7">
        <v>1.1769667419617871</v>
      </c>
      <c r="E7">
        <v>1.0844964940873323</v>
      </c>
      <c r="F7">
        <v>0.75638367817443142</v>
      </c>
      <c r="G7">
        <v>0.98134719192291497</v>
      </c>
      <c r="H7">
        <v>0.97755028130374166</v>
      </c>
      <c r="I7">
        <v>0.32555217160679084</v>
      </c>
      <c r="J7">
        <v>0.78351160149046872</v>
      </c>
      <c r="K7" s="2">
        <v>1.3241092049726562</v>
      </c>
      <c r="L7" s="1">
        <v>1.0680690991722888</v>
      </c>
      <c r="M7">
        <v>1.3203879546139499</v>
      </c>
      <c r="N7">
        <v>1.5970892543439976</v>
      </c>
      <c r="O7">
        <v>1.9788230693154951</v>
      </c>
      <c r="P7" s="53">
        <v>0.97960077561241987</v>
      </c>
      <c r="Q7" s="53">
        <v>1.8593507211338722</v>
      </c>
      <c r="R7" s="53">
        <v>0.58486666322682968</v>
      </c>
      <c r="S7" s="53">
        <v>0.92104275989190099</v>
      </c>
      <c r="T7" s="53">
        <v>1.6877472160739879</v>
      </c>
      <c r="U7" s="54">
        <v>0.84217516925253455</v>
      </c>
      <c r="V7" s="55">
        <v>2.4038351051147804</v>
      </c>
      <c r="W7" s="53">
        <v>1.4608211719795381</v>
      </c>
      <c r="X7" s="53">
        <v>0.7181651490215295</v>
      </c>
      <c r="Y7" s="53">
        <v>0.59254758402956165</v>
      </c>
      <c r="Z7" s="54">
        <v>0.92045797052870792</v>
      </c>
      <c r="AA7" s="55">
        <v>2.4038351051147804</v>
      </c>
      <c r="AB7" s="53">
        <v>1.4608211719795381</v>
      </c>
      <c r="AC7" s="53">
        <v>0.7181651490215295</v>
      </c>
      <c r="AD7" s="53">
        <v>0.59254758402956165</v>
      </c>
      <c r="AE7" s="54">
        <v>0.92045797052870792</v>
      </c>
      <c r="AF7" s="55">
        <v>2.2319187490750356</v>
      </c>
      <c r="AG7" s="53">
        <v>0.92400525277437551</v>
      </c>
      <c r="AH7" s="53">
        <v>1.2754661033238908</v>
      </c>
      <c r="AI7" s="53">
        <v>1.107504284913152</v>
      </c>
      <c r="AJ7" s="54">
        <v>0.9864786308294432</v>
      </c>
      <c r="AK7" s="55">
        <v>2.2319187490750356</v>
      </c>
      <c r="AL7" s="53">
        <v>0.92400525277437551</v>
      </c>
      <c r="AM7" s="53">
        <v>1.2754661033238908</v>
      </c>
      <c r="AN7" s="53">
        <v>1.107504284913152</v>
      </c>
      <c r="AO7" s="54">
        <v>0.9864786308294432</v>
      </c>
      <c r="AP7" s="55">
        <v>1.1474757037389565</v>
      </c>
      <c r="AQ7" s="53">
        <v>0.62360769804086413</v>
      </c>
      <c r="AR7" s="53">
        <v>0</v>
      </c>
      <c r="AS7" s="53">
        <v>0.69712841973034678</v>
      </c>
      <c r="AT7" s="54">
        <v>0.1712682113614542</v>
      </c>
      <c r="AU7" s="55">
        <v>1.1474757037389565</v>
      </c>
      <c r="AV7" s="53">
        <v>0.62360769804086413</v>
      </c>
      <c r="AW7" s="53">
        <v>0</v>
      </c>
      <c r="AX7" s="53">
        <v>0.69712841973034678</v>
      </c>
      <c r="AY7" s="54">
        <v>0.1712682113614542</v>
      </c>
    </row>
    <row r="8" spans="1:51" ht="15.75" thickBot="1" x14ac:dyDescent="0.3">
      <c r="A8">
        <v>36</v>
      </c>
      <c r="B8">
        <v>0</v>
      </c>
      <c r="C8">
        <v>0</v>
      </c>
      <c r="D8">
        <v>0</v>
      </c>
      <c r="E8">
        <v>0</v>
      </c>
      <c r="F8">
        <v>5.0183309228443225E-2</v>
      </c>
      <c r="G8">
        <v>0</v>
      </c>
      <c r="H8">
        <v>0</v>
      </c>
      <c r="I8">
        <v>0</v>
      </c>
      <c r="J8">
        <v>0</v>
      </c>
      <c r="K8" s="2">
        <v>0</v>
      </c>
      <c r="L8" s="1">
        <v>0</v>
      </c>
      <c r="M8">
        <v>0</v>
      </c>
      <c r="N8">
        <v>0.24238013733793407</v>
      </c>
      <c r="O8">
        <v>0</v>
      </c>
      <c r="P8" s="53">
        <v>0</v>
      </c>
      <c r="Q8" s="53">
        <v>0</v>
      </c>
      <c r="R8" s="53">
        <v>0</v>
      </c>
      <c r="S8" s="53">
        <v>0</v>
      </c>
      <c r="T8" s="53">
        <v>0</v>
      </c>
      <c r="U8" s="54">
        <v>0</v>
      </c>
      <c r="V8" s="55">
        <v>0</v>
      </c>
      <c r="W8" s="53">
        <v>0</v>
      </c>
      <c r="X8" s="53">
        <v>0</v>
      </c>
      <c r="Y8" s="53">
        <v>0</v>
      </c>
      <c r="Z8" s="54">
        <v>0</v>
      </c>
      <c r="AA8" s="55">
        <v>0</v>
      </c>
      <c r="AB8" s="53">
        <v>0</v>
      </c>
      <c r="AC8" s="53">
        <v>0</v>
      </c>
      <c r="AD8" s="53">
        <v>0</v>
      </c>
      <c r="AE8" s="54">
        <v>0</v>
      </c>
      <c r="AF8" s="55">
        <v>0</v>
      </c>
      <c r="AG8" s="53">
        <v>0</v>
      </c>
      <c r="AH8" s="53">
        <v>0</v>
      </c>
      <c r="AI8" s="53">
        <v>0</v>
      </c>
      <c r="AJ8" s="54">
        <v>0</v>
      </c>
      <c r="AK8" s="55">
        <v>0</v>
      </c>
      <c r="AL8" s="53">
        <v>0</v>
      </c>
      <c r="AM8" s="53">
        <v>0</v>
      </c>
      <c r="AN8" s="53">
        <v>0</v>
      </c>
      <c r="AO8" s="54">
        <v>0</v>
      </c>
      <c r="AP8" s="55">
        <v>0</v>
      </c>
      <c r="AQ8" s="53">
        <v>0</v>
      </c>
      <c r="AR8" s="53">
        <v>0</v>
      </c>
      <c r="AS8" s="53">
        <v>0</v>
      </c>
      <c r="AT8" s="54">
        <v>0</v>
      </c>
      <c r="AU8" s="55">
        <v>0</v>
      </c>
      <c r="AV8" s="53">
        <v>0</v>
      </c>
      <c r="AW8" s="53">
        <v>0</v>
      </c>
      <c r="AX8" s="53">
        <v>0</v>
      </c>
      <c r="AY8" s="54">
        <v>0</v>
      </c>
    </row>
    <row r="9" spans="1:51" ht="15.75" thickBot="1" x14ac:dyDescent="0.3">
      <c r="A9">
        <v>37</v>
      </c>
      <c r="B9">
        <v>0.71631994696660317</v>
      </c>
      <c r="C9">
        <v>0.29704488040598775</v>
      </c>
      <c r="D9">
        <v>0.65636071225115966</v>
      </c>
      <c r="E9">
        <v>0.39439837768547115</v>
      </c>
      <c r="F9">
        <v>0.6902522479730383</v>
      </c>
      <c r="G9">
        <v>0.68334323270536046</v>
      </c>
      <c r="H9">
        <v>0.58437658152304817</v>
      </c>
      <c r="I9">
        <v>0.47371822383895518</v>
      </c>
      <c r="J9">
        <v>0.14525087696441377</v>
      </c>
      <c r="K9" s="2">
        <v>8.7436296538166244E-2</v>
      </c>
      <c r="L9" s="1">
        <v>0.59921598531140596</v>
      </c>
      <c r="M9">
        <v>0.97375022885895612</v>
      </c>
      <c r="N9">
        <v>1.0064840351901223</v>
      </c>
      <c r="O9">
        <v>0.80855612440947877</v>
      </c>
      <c r="P9" s="53">
        <v>0.71981356758767323</v>
      </c>
      <c r="Q9" s="53">
        <v>0.45301351175094146</v>
      </c>
      <c r="R9" s="53">
        <v>0.53233490685920293</v>
      </c>
      <c r="S9" s="53">
        <v>0.75510329882003624</v>
      </c>
      <c r="T9" s="53">
        <v>0</v>
      </c>
      <c r="U9" s="54">
        <v>0</v>
      </c>
      <c r="V9" s="55">
        <v>0.56390240674747871</v>
      </c>
      <c r="W9" s="53">
        <v>0.71904804496957886</v>
      </c>
      <c r="X9" s="53">
        <v>0.19384122596044259</v>
      </c>
      <c r="Y9" s="53">
        <v>0.38767396033115503</v>
      </c>
      <c r="Z9" s="54">
        <v>0.69574144332060639</v>
      </c>
      <c r="AA9" s="55">
        <v>0.56390240674747871</v>
      </c>
      <c r="AB9" s="53">
        <v>0.71904804496957886</v>
      </c>
      <c r="AC9" s="53">
        <v>0.19384122596044259</v>
      </c>
      <c r="AD9" s="53">
        <v>0.38767396033115503</v>
      </c>
      <c r="AE9" s="54">
        <v>0.69574144332060639</v>
      </c>
      <c r="AF9" s="55">
        <v>1.5751684882526793</v>
      </c>
      <c r="AG9" s="53">
        <v>0.29487373338614808</v>
      </c>
      <c r="AH9" s="53">
        <v>0.33498991911250675</v>
      </c>
      <c r="AI9" s="53">
        <v>0.30135258367068651</v>
      </c>
      <c r="AJ9" s="54">
        <v>0.88241631795193709</v>
      </c>
      <c r="AK9" s="55">
        <v>1.5751684882526793</v>
      </c>
      <c r="AL9" s="53">
        <v>0.29487373338614808</v>
      </c>
      <c r="AM9" s="53">
        <v>0.33498991911250675</v>
      </c>
      <c r="AN9" s="53">
        <v>0.30135258367068651</v>
      </c>
      <c r="AO9" s="54">
        <v>0.88241631795193709</v>
      </c>
      <c r="AP9" s="55">
        <v>0.52126627199375086</v>
      </c>
      <c r="AQ9" s="53">
        <v>0.40294041198020752</v>
      </c>
      <c r="AR9" s="53">
        <v>0</v>
      </c>
      <c r="AS9" s="53">
        <v>0.59512639664101852</v>
      </c>
      <c r="AT9" s="54">
        <v>0</v>
      </c>
      <c r="AU9" s="55">
        <v>0.52126627199375086</v>
      </c>
      <c r="AV9" s="53">
        <v>0.40294041198020752</v>
      </c>
      <c r="AW9" s="53">
        <v>0</v>
      </c>
      <c r="AX9" s="53">
        <v>0.59512639664101852</v>
      </c>
      <c r="AY9" s="54">
        <v>0</v>
      </c>
    </row>
    <row r="10" spans="1:51" ht="15.75" thickBot="1" x14ac:dyDescent="0.3">
      <c r="A10">
        <v>38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6.2786671437746341E-2</v>
      </c>
      <c r="J10">
        <v>0</v>
      </c>
      <c r="K10" s="2">
        <v>0</v>
      </c>
      <c r="L10" s="1">
        <v>0</v>
      </c>
      <c r="M10">
        <v>5.2156585212599733E-3</v>
      </c>
      <c r="N10">
        <v>0</v>
      </c>
      <c r="O10">
        <v>0</v>
      </c>
      <c r="P10" s="53">
        <v>2.3664185398146569E-2</v>
      </c>
      <c r="Q10" s="53">
        <v>0</v>
      </c>
      <c r="R10" s="53">
        <v>8.4517267908613566E-2</v>
      </c>
      <c r="S10" s="53">
        <v>0.10046265763464335</v>
      </c>
      <c r="T10" s="53">
        <v>0</v>
      </c>
      <c r="U10" s="54">
        <v>0</v>
      </c>
      <c r="V10" s="55">
        <v>1.4028467497576335E-2</v>
      </c>
      <c r="W10" s="53">
        <v>0</v>
      </c>
      <c r="X10" s="53">
        <v>0</v>
      </c>
      <c r="Y10" s="53">
        <v>5.9062213684924827E-2</v>
      </c>
      <c r="Z10" s="54">
        <v>0.20277055137752384</v>
      </c>
      <c r="AA10" s="55">
        <v>1.4028467497576335E-2</v>
      </c>
      <c r="AB10" s="53">
        <v>0</v>
      </c>
      <c r="AC10" s="53">
        <v>0</v>
      </c>
      <c r="AD10" s="53">
        <v>5.9062213684924827E-2</v>
      </c>
      <c r="AE10" s="54">
        <v>0.20277055137752384</v>
      </c>
      <c r="AF10" s="55">
        <v>0.38152708316232281</v>
      </c>
      <c r="AG10" s="53">
        <v>0.27197563055031254</v>
      </c>
      <c r="AH10" s="53">
        <v>9.4176078074605415E-2</v>
      </c>
      <c r="AI10" s="53">
        <v>0</v>
      </c>
      <c r="AJ10" s="54">
        <v>0.32935406994696337</v>
      </c>
      <c r="AK10" s="55">
        <v>0.38152708316232281</v>
      </c>
      <c r="AL10" s="53">
        <v>0.27197563055031254</v>
      </c>
      <c r="AM10" s="53">
        <v>9.4176078074605415E-2</v>
      </c>
      <c r="AN10" s="53">
        <v>0</v>
      </c>
      <c r="AO10" s="54">
        <v>0.32935406994696337</v>
      </c>
      <c r="AP10" s="55">
        <v>4.9777756882532082E-2</v>
      </c>
      <c r="AQ10" s="53">
        <v>0</v>
      </c>
      <c r="AR10" s="53">
        <v>0</v>
      </c>
      <c r="AS10" s="53">
        <v>3.0704771766043113E-3</v>
      </c>
      <c r="AT10" s="54">
        <v>0</v>
      </c>
      <c r="AU10" s="55">
        <v>4.9777756882532082E-2</v>
      </c>
      <c r="AV10" s="53">
        <v>0</v>
      </c>
      <c r="AW10" s="53">
        <v>0</v>
      </c>
      <c r="AX10" s="53">
        <v>3.0704771766043113E-3</v>
      </c>
      <c r="AY10" s="54">
        <v>0</v>
      </c>
    </row>
    <row r="11" spans="1:51" ht="15.75" thickBot="1" x14ac:dyDescent="0.3">
      <c r="A11">
        <v>39</v>
      </c>
      <c r="B11">
        <v>0</v>
      </c>
      <c r="C11">
        <v>0</v>
      </c>
      <c r="D11">
        <v>1.0510404382877318E-2</v>
      </c>
      <c r="E11">
        <v>4.0231450822746796E-2</v>
      </c>
      <c r="F11">
        <v>0</v>
      </c>
      <c r="G11">
        <v>5.4077201004005593E-2</v>
      </c>
      <c r="H11">
        <v>0</v>
      </c>
      <c r="I11">
        <v>0</v>
      </c>
      <c r="J11">
        <v>0</v>
      </c>
      <c r="K11" s="2">
        <v>0</v>
      </c>
      <c r="L11" s="1">
        <v>0</v>
      </c>
      <c r="M11">
        <v>0</v>
      </c>
      <c r="N11">
        <v>0</v>
      </c>
      <c r="O11">
        <v>0</v>
      </c>
      <c r="P11" s="53">
        <v>0</v>
      </c>
      <c r="Q11" s="53">
        <v>0</v>
      </c>
      <c r="R11" s="53">
        <v>0.11204221970125454</v>
      </c>
      <c r="S11" s="53">
        <v>0.27273292632203328</v>
      </c>
      <c r="T11" s="53">
        <v>0</v>
      </c>
      <c r="U11" s="54">
        <v>4.0505180992472203E-2</v>
      </c>
      <c r="V11" s="55">
        <v>0</v>
      </c>
      <c r="W11" s="53">
        <v>0</v>
      </c>
      <c r="X11" s="53">
        <v>0</v>
      </c>
      <c r="Y11" s="53">
        <v>3.1367649940776125E-3</v>
      </c>
      <c r="Z11" s="54">
        <v>0.21644608897098605</v>
      </c>
      <c r="AA11" s="55">
        <v>0</v>
      </c>
      <c r="AB11" s="53">
        <v>0</v>
      </c>
      <c r="AC11" s="53">
        <v>0</v>
      </c>
      <c r="AD11" s="53">
        <v>3.1367649940776125E-3</v>
      </c>
      <c r="AE11" s="54">
        <v>0.21644608897098605</v>
      </c>
      <c r="AF11" s="55">
        <v>0.19488521770780787</v>
      </c>
      <c r="AG11" s="53">
        <v>0.156009354961509</v>
      </c>
      <c r="AH11" s="53">
        <v>0.21412211766180031</v>
      </c>
      <c r="AI11" s="53">
        <v>5.6047535254686899E-2</v>
      </c>
      <c r="AJ11" s="54">
        <v>0.11367693277374691</v>
      </c>
      <c r="AK11" s="55">
        <v>0.19488521770780787</v>
      </c>
      <c r="AL11" s="53">
        <v>0.156009354961509</v>
      </c>
      <c r="AM11" s="53">
        <v>0.21412211766180031</v>
      </c>
      <c r="AN11" s="53">
        <v>5.6047535254686899E-2</v>
      </c>
      <c r="AO11" s="54">
        <v>0.11367693277374691</v>
      </c>
      <c r="AP11" s="55">
        <v>0</v>
      </c>
      <c r="AQ11" s="53">
        <v>0</v>
      </c>
      <c r="AR11" s="53">
        <v>0</v>
      </c>
      <c r="AS11" s="53">
        <v>5.5075883025383215E-2</v>
      </c>
      <c r="AT11" s="54">
        <v>0</v>
      </c>
      <c r="AU11" s="55">
        <v>0</v>
      </c>
      <c r="AV11" s="53">
        <v>0</v>
      </c>
      <c r="AW11" s="53">
        <v>0</v>
      </c>
      <c r="AX11" s="53">
        <v>5.5075883025383215E-2</v>
      </c>
      <c r="AY11" s="54">
        <v>0</v>
      </c>
    </row>
    <row r="12" spans="1:51" ht="15.75" thickBot="1" x14ac:dyDescent="0.3">
      <c r="A12">
        <v>40</v>
      </c>
      <c r="B12">
        <v>5.7419277406940208E-2</v>
      </c>
      <c r="C12">
        <v>4.2464961054448469E-2</v>
      </c>
      <c r="D12">
        <v>3.382037594243667E-2</v>
      </c>
      <c r="E12">
        <v>3.7802202083709664E-2</v>
      </c>
      <c r="F12">
        <v>0</v>
      </c>
      <c r="G12">
        <v>3.0827791187328868E-2</v>
      </c>
      <c r="H12">
        <v>0.12337119939881723</v>
      </c>
      <c r="I12">
        <v>0</v>
      </c>
      <c r="J12">
        <v>1.2592711866004504E-2</v>
      </c>
      <c r="K12" s="2">
        <v>7.4896374243172636E-2</v>
      </c>
      <c r="L12" s="1">
        <v>0</v>
      </c>
      <c r="M12">
        <v>0</v>
      </c>
      <c r="N12">
        <v>0</v>
      </c>
      <c r="O12">
        <v>6.9998288029885766E-2</v>
      </c>
      <c r="P12" s="53">
        <v>0</v>
      </c>
      <c r="Q12" s="53">
        <v>0</v>
      </c>
      <c r="R12" s="53">
        <v>7.5437619298102361E-3</v>
      </c>
      <c r="S12" s="53">
        <v>0</v>
      </c>
      <c r="T12" s="53">
        <v>4.2207065873138785E-2</v>
      </c>
      <c r="U12" s="54">
        <v>0.10969072031310553</v>
      </c>
      <c r="V12" s="55">
        <v>0</v>
      </c>
      <c r="W12" s="53">
        <v>0</v>
      </c>
      <c r="X12" s="53">
        <v>3.494270729146335E-2</v>
      </c>
      <c r="Y12" s="53">
        <v>0</v>
      </c>
      <c r="Z12" s="54">
        <v>0.15286288224851252</v>
      </c>
      <c r="AA12" s="55">
        <v>0</v>
      </c>
      <c r="AB12" s="53">
        <v>0</v>
      </c>
      <c r="AC12" s="53">
        <v>3.494270729146335E-2</v>
      </c>
      <c r="AD12" s="53">
        <v>0</v>
      </c>
      <c r="AE12" s="54">
        <v>0.15286288224851252</v>
      </c>
      <c r="AF12" s="55">
        <v>1.250376500954118E-2</v>
      </c>
      <c r="AG12" s="53">
        <v>0.22183328490474521</v>
      </c>
      <c r="AH12" s="53">
        <v>3.0717851237709998E-2</v>
      </c>
      <c r="AI12" s="53">
        <v>0</v>
      </c>
      <c r="AJ12" s="54">
        <v>0</v>
      </c>
      <c r="AK12" s="55">
        <v>1.250376500954118E-2</v>
      </c>
      <c r="AL12" s="53">
        <v>0.22183328490474521</v>
      </c>
      <c r="AM12" s="53">
        <v>3.0717851237709998E-2</v>
      </c>
      <c r="AN12" s="53">
        <v>0</v>
      </c>
      <c r="AO12" s="54">
        <v>0</v>
      </c>
      <c r="AP12" s="55">
        <v>4.240581948983032E-2</v>
      </c>
      <c r="AQ12" s="53">
        <v>0</v>
      </c>
      <c r="AR12" s="53">
        <v>0</v>
      </c>
      <c r="AS12" s="53">
        <v>4.4078883886304321E-2</v>
      </c>
      <c r="AT12" s="54">
        <v>0</v>
      </c>
      <c r="AU12" s="55">
        <v>4.240581948983032E-2</v>
      </c>
      <c r="AV12" s="53">
        <v>0</v>
      </c>
      <c r="AW12" s="53">
        <v>0</v>
      </c>
      <c r="AX12" s="53">
        <v>4.4078883886304321E-2</v>
      </c>
      <c r="AY12" s="54">
        <v>0</v>
      </c>
    </row>
    <row r="13" spans="1:51" ht="15.75" thickBot="1" x14ac:dyDescent="0.3">
      <c r="A13">
        <v>41</v>
      </c>
      <c r="B13">
        <v>0.5518899833476002</v>
      </c>
      <c r="C13">
        <v>0.6932822865497722</v>
      </c>
      <c r="D13">
        <v>0.53251452703680413</v>
      </c>
      <c r="E13">
        <v>0.55446268498520979</v>
      </c>
      <c r="F13">
        <v>0.70732232280312346</v>
      </c>
      <c r="G13">
        <v>1.5231775007804975</v>
      </c>
      <c r="H13">
        <v>2.1135530731358321</v>
      </c>
      <c r="I13">
        <v>1.3664769277255047</v>
      </c>
      <c r="J13">
        <v>0.48897999018069627</v>
      </c>
      <c r="K13" s="2">
        <v>4.4118232291210568E-3</v>
      </c>
      <c r="L13" s="1">
        <v>0.42246634714998965</v>
      </c>
      <c r="M13">
        <v>1.1101346562621113</v>
      </c>
      <c r="N13">
        <v>0.80245840516448275</v>
      </c>
      <c r="O13">
        <v>0.90828111878837148</v>
      </c>
      <c r="P13" s="53">
        <v>1.1204107823181035</v>
      </c>
      <c r="Q13" s="53">
        <v>1.4279678477236049</v>
      </c>
      <c r="R13" s="53">
        <v>1.6524567742010312</v>
      </c>
      <c r="S13" s="53">
        <v>0.35858329604275163</v>
      </c>
      <c r="T13" s="53">
        <v>0.59193036018085521</v>
      </c>
      <c r="U13" s="54">
        <v>0.87607283807103908</v>
      </c>
      <c r="V13" s="55">
        <v>2.069534172844457</v>
      </c>
      <c r="W13" s="53">
        <v>2.2257259232435982</v>
      </c>
      <c r="X13" s="53">
        <v>0.45774623666613995</v>
      </c>
      <c r="Y13" s="53">
        <v>2.307563387946987</v>
      </c>
      <c r="Z13" s="54">
        <v>2.714229168055887</v>
      </c>
      <c r="AA13" s="55">
        <v>2.069534172844457</v>
      </c>
      <c r="AB13" s="53">
        <v>2.2257259232435982</v>
      </c>
      <c r="AC13" s="53">
        <v>0.45774623666613995</v>
      </c>
      <c r="AD13" s="53">
        <v>2.307563387946987</v>
      </c>
      <c r="AE13" s="54">
        <v>2.714229168055887</v>
      </c>
      <c r="AF13" s="55">
        <v>4.8023108852065972</v>
      </c>
      <c r="AG13" s="53">
        <v>3.9748877724225684</v>
      </c>
      <c r="AH13" s="53">
        <v>3.1382630468177646</v>
      </c>
      <c r="AI13" s="53">
        <v>3.560648709725367</v>
      </c>
      <c r="AJ13" s="54">
        <v>1.5823917308991604</v>
      </c>
      <c r="AK13" s="55">
        <v>4.8023108852065972</v>
      </c>
      <c r="AL13" s="53">
        <v>3.9748877724225684</v>
      </c>
      <c r="AM13" s="53">
        <v>3.1382630468177646</v>
      </c>
      <c r="AN13" s="53">
        <v>3.560648709725367</v>
      </c>
      <c r="AO13" s="54">
        <v>1.5823917308991604</v>
      </c>
      <c r="AP13" s="55">
        <v>0.81119922188185267</v>
      </c>
      <c r="AQ13" s="53">
        <v>1.0851539376335719</v>
      </c>
      <c r="AR13" s="53">
        <v>2.6162685629241449</v>
      </c>
      <c r="AS13" s="53">
        <v>1.9985636211856876</v>
      </c>
      <c r="AT13" s="54">
        <v>0.67141682796035296</v>
      </c>
      <c r="AU13" s="55">
        <v>0.81119922188185267</v>
      </c>
      <c r="AV13" s="53">
        <v>1.0851539376335719</v>
      </c>
      <c r="AW13" s="53">
        <v>2.6162685629241449</v>
      </c>
      <c r="AX13" s="53">
        <v>1.9985636211856876</v>
      </c>
      <c r="AY13" s="54">
        <v>0.67141682796035296</v>
      </c>
    </row>
    <row r="14" spans="1:51" ht="15.75" thickBot="1" x14ac:dyDescent="0.3">
      <c r="A14">
        <v>42</v>
      </c>
      <c r="B14">
        <v>5.2273047191391733</v>
      </c>
      <c r="C14">
        <v>3.3931738566968801</v>
      </c>
      <c r="D14">
        <v>3.7874419757432785</v>
      </c>
      <c r="E14">
        <v>3.297766664167896</v>
      </c>
      <c r="F14">
        <v>3.0268117664286884</v>
      </c>
      <c r="G14">
        <v>4.1850812202538608</v>
      </c>
      <c r="H14">
        <v>4.2878753507208422</v>
      </c>
      <c r="I14">
        <v>5.6019137601971529</v>
      </c>
      <c r="J14">
        <v>6.2979393342090528</v>
      </c>
      <c r="K14" s="2">
        <v>5.261456602222113</v>
      </c>
      <c r="L14" s="1">
        <v>5.6442426310826468</v>
      </c>
      <c r="M14">
        <v>5.8790073785422168</v>
      </c>
      <c r="N14">
        <v>5.6992606458678994</v>
      </c>
      <c r="O14">
        <v>6.3978295698967607</v>
      </c>
      <c r="P14" s="53">
        <v>5.5427508050503063</v>
      </c>
      <c r="Q14" s="53">
        <v>6.7857158465603957</v>
      </c>
      <c r="R14" s="53">
        <v>6.2832887699177444</v>
      </c>
      <c r="S14" s="53">
        <v>6.676754917629002</v>
      </c>
      <c r="T14" s="53">
        <v>5.868895017498823</v>
      </c>
      <c r="U14" s="54">
        <v>5.7087206382598428</v>
      </c>
      <c r="V14" s="55">
        <v>6.3095075049296394</v>
      </c>
      <c r="W14" s="53">
        <v>5.4265193762573594</v>
      </c>
      <c r="X14" s="53">
        <v>5.7952267712016212</v>
      </c>
      <c r="Y14" s="53">
        <v>4.9948183304631391</v>
      </c>
      <c r="Z14" s="54">
        <v>5.9093475867847784</v>
      </c>
      <c r="AA14" s="55">
        <v>6.3095075049296394</v>
      </c>
      <c r="AB14" s="53">
        <v>5.4265193762573594</v>
      </c>
      <c r="AC14" s="53">
        <v>5.7952267712016212</v>
      </c>
      <c r="AD14" s="53">
        <v>4.9948183304631391</v>
      </c>
      <c r="AE14" s="54">
        <v>5.9093475867847784</v>
      </c>
      <c r="AF14" s="55">
        <v>6.2979819135498705</v>
      </c>
      <c r="AG14" s="53">
        <v>6.188544394953464</v>
      </c>
      <c r="AH14" s="53">
        <v>5.7570373396101848</v>
      </c>
      <c r="AI14" s="53">
        <v>5.9176399337910031</v>
      </c>
      <c r="AJ14" s="54">
        <v>5.3369979798629599</v>
      </c>
      <c r="AK14" s="55">
        <v>6.2979819135498705</v>
      </c>
      <c r="AL14" s="53">
        <v>6.188544394953464</v>
      </c>
      <c r="AM14" s="53">
        <v>5.7570373396101848</v>
      </c>
      <c r="AN14" s="53">
        <v>5.9176399337910031</v>
      </c>
      <c r="AO14" s="54">
        <v>5.3369979798629599</v>
      </c>
      <c r="AP14" s="55">
        <v>3.8077479124496376</v>
      </c>
      <c r="AQ14" s="53">
        <v>3.0985959278228221</v>
      </c>
      <c r="AR14" s="53">
        <v>4.8603376734994201</v>
      </c>
      <c r="AS14" s="53">
        <v>7.3185442941306702</v>
      </c>
      <c r="AT14" s="54">
        <v>3.5678941597115172</v>
      </c>
      <c r="AU14" s="55">
        <v>3.8077479124496376</v>
      </c>
      <c r="AV14" s="53">
        <v>3.0985959278228221</v>
      </c>
      <c r="AW14" s="53">
        <v>4.8603376734994201</v>
      </c>
      <c r="AX14" s="53">
        <v>7.3185442941306702</v>
      </c>
      <c r="AY14" s="54">
        <v>3.5678941597115172</v>
      </c>
    </row>
    <row r="15" spans="1:51" ht="15.75" thickBot="1" x14ac:dyDescent="0.3">
      <c r="A15">
        <v>43</v>
      </c>
      <c r="B15">
        <v>1.8261899735517684</v>
      </c>
      <c r="C15">
        <v>1.0272823793728492</v>
      </c>
      <c r="D15">
        <v>1.4557896732338345</v>
      </c>
      <c r="E15">
        <v>0.83228441408511566</v>
      </c>
      <c r="F15">
        <v>0.96210860319637981</v>
      </c>
      <c r="G15">
        <v>1.3973100090380126</v>
      </c>
      <c r="H15">
        <v>2.1179093034907792</v>
      </c>
      <c r="I15">
        <v>1.3318602178341392</v>
      </c>
      <c r="J15">
        <v>0.75649838951160453</v>
      </c>
      <c r="K15" s="2">
        <v>0.25152570053935025</v>
      </c>
      <c r="L15" s="1">
        <v>0.9955077008887403</v>
      </c>
      <c r="M15">
        <v>1.6076118926910141</v>
      </c>
      <c r="N15">
        <v>1.422094114276357</v>
      </c>
      <c r="O15">
        <v>1.774860972696275</v>
      </c>
      <c r="P15" s="53">
        <v>1.2381814204135155</v>
      </c>
      <c r="Q15" s="53">
        <v>1.3711070756641848</v>
      </c>
      <c r="R15" s="53">
        <v>2.4866365754760897</v>
      </c>
      <c r="S15" s="53">
        <v>2.0084019931614354</v>
      </c>
      <c r="T15" s="53">
        <v>1.6175169433071206</v>
      </c>
      <c r="U15" s="54">
        <v>1.5947273359146024</v>
      </c>
      <c r="V15" s="55">
        <v>3.0012807914958501</v>
      </c>
      <c r="W15" s="53">
        <v>2.6792525836792831</v>
      </c>
      <c r="X15" s="53">
        <v>0.86041038050393615</v>
      </c>
      <c r="Y15" s="53">
        <v>2.5558682174056169</v>
      </c>
      <c r="Z15" s="54">
        <v>2.8836907706785464</v>
      </c>
      <c r="AA15" s="55">
        <v>3.0012807914958501</v>
      </c>
      <c r="AB15" s="53">
        <v>2.6792525836792831</v>
      </c>
      <c r="AC15" s="53">
        <v>0.86041038050393615</v>
      </c>
      <c r="AD15" s="53">
        <v>2.5558682174056169</v>
      </c>
      <c r="AE15" s="54">
        <v>2.8836907706785464</v>
      </c>
      <c r="AF15" s="55">
        <v>3.7711079374343162</v>
      </c>
      <c r="AG15" s="53">
        <v>3.9483117504986485</v>
      </c>
      <c r="AH15" s="53">
        <v>3.2039457706495402</v>
      </c>
      <c r="AI15" s="53">
        <v>3.916185704830168</v>
      </c>
      <c r="AJ15" s="54">
        <v>1.2869032819485771</v>
      </c>
      <c r="AK15" s="55">
        <v>3.7711079374343162</v>
      </c>
      <c r="AL15" s="53">
        <v>3.9483117504986485</v>
      </c>
      <c r="AM15" s="53">
        <v>3.2039457706495402</v>
      </c>
      <c r="AN15" s="53">
        <v>3.916185704830168</v>
      </c>
      <c r="AO15" s="54">
        <v>1.2869032819485771</v>
      </c>
      <c r="AP15" s="55">
        <v>1.797586071987523</v>
      </c>
      <c r="AQ15" s="53">
        <v>1.7588317668164215</v>
      </c>
      <c r="AR15" s="53">
        <v>2.7505126357487306</v>
      </c>
      <c r="AS15" s="53">
        <v>3.3459240636495169</v>
      </c>
      <c r="AT15" s="54">
        <v>1.6361869034761198</v>
      </c>
      <c r="AU15" s="55">
        <v>1.797586071987523</v>
      </c>
      <c r="AV15" s="53">
        <v>1.7588317668164215</v>
      </c>
      <c r="AW15" s="53">
        <v>2.7505126357487306</v>
      </c>
      <c r="AX15" s="53">
        <v>3.3459240636495169</v>
      </c>
      <c r="AY15" s="54">
        <v>1.6361869034761198</v>
      </c>
    </row>
    <row r="16" spans="1:51" ht="15.75" thickBot="1" x14ac:dyDescent="0.3">
      <c r="A16">
        <v>44</v>
      </c>
      <c r="B16">
        <v>0.13427442837051107</v>
      </c>
      <c r="C16">
        <v>0.16419361353173334</v>
      </c>
      <c r="D16">
        <v>7.0903230866910749E-2</v>
      </c>
      <c r="E16">
        <v>7.3914660857614195E-2</v>
      </c>
      <c r="F16">
        <v>0.11696940832340974</v>
      </c>
      <c r="G16">
        <v>0.17619347339761474</v>
      </c>
      <c r="H16">
        <v>5.2451114937727597E-2</v>
      </c>
      <c r="I16">
        <v>7.5542178464394344E-2</v>
      </c>
      <c r="J16">
        <v>9.6606914282508741E-2</v>
      </c>
      <c r="K16" s="2">
        <v>0.11084980433865935</v>
      </c>
      <c r="L16" s="1">
        <v>0.34316499385847776</v>
      </c>
      <c r="M16">
        <v>0.22706708340785453</v>
      </c>
      <c r="N16">
        <v>0.10103644119137133</v>
      </c>
      <c r="O16">
        <v>0.32690909282687353</v>
      </c>
      <c r="P16" s="53">
        <v>0.1771422120924811</v>
      </c>
      <c r="Q16" s="53">
        <v>0.19515819068100845</v>
      </c>
      <c r="R16" s="53">
        <v>0.26885136666763831</v>
      </c>
      <c r="S16" s="53">
        <v>0.38314429387055871</v>
      </c>
      <c r="T16" s="53">
        <v>0.42914639500604085</v>
      </c>
      <c r="U16" s="54">
        <v>0.61447966188771375</v>
      </c>
      <c r="V16" s="55">
        <v>0.43535268102867075</v>
      </c>
      <c r="W16" s="53">
        <v>0.32108893026261992</v>
      </c>
      <c r="X16" s="53">
        <v>0.11062617198679406</v>
      </c>
      <c r="Y16" s="53">
        <v>0.27851445503621508</v>
      </c>
      <c r="Z16" s="54">
        <v>0.17423394664905531</v>
      </c>
      <c r="AA16" s="55">
        <v>0.43535268102867075</v>
      </c>
      <c r="AB16" s="53">
        <v>0.32108893026261992</v>
      </c>
      <c r="AC16" s="53">
        <v>0.11062617198679406</v>
      </c>
      <c r="AD16" s="53">
        <v>0.27851445503621508</v>
      </c>
      <c r="AE16" s="54">
        <v>0.17423394664905531</v>
      </c>
      <c r="AF16" s="55">
        <v>0.49554542346189023</v>
      </c>
      <c r="AG16" s="53">
        <v>0</v>
      </c>
      <c r="AH16" s="53">
        <v>0.2993357908098066</v>
      </c>
      <c r="AI16" s="53">
        <v>0</v>
      </c>
      <c r="AJ16" s="54">
        <v>0.34807219426982511</v>
      </c>
      <c r="AK16" s="55">
        <v>0.49554542346189023</v>
      </c>
      <c r="AL16" s="53">
        <v>0</v>
      </c>
      <c r="AM16" s="53">
        <v>0.2993357908098066</v>
      </c>
      <c r="AN16" s="53">
        <v>0</v>
      </c>
      <c r="AO16" s="54">
        <v>0.34807219426982511</v>
      </c>
      <c r="AP16" s="55">
        <v>0.24900643387822632</v>
      </c>
      <c r="AQ16" s="53">
        <v>0.26498710408925141</v>
      </c>
      <c r="AR16" s="53">
        <v>0.12724065199096429</v>
      </c>
      <c r="AS16" s="53">
        <v>0.27216990396246904</v>
      </c>
      <c r="AT16" s="54">
        <v>0.30281032846903511</v>
      </c>
      <c r="AU16" s="55">
        <v>0.24900643387822632</v>
      </c>
      <c r="AV16" s="53">
        <v>0.26498710408925141</v>
      </c>
      <c r="AW16" s="53">
        <v>0.12724065199096429</v>
      </c>
      <c r="AX16" s="53">
        <v>0.27216990396246904</v>
      </c>
      <c r="AY16" s="54">
        <v>0.30281032846903511</v>
      </c>
    </row>
    <row r="17" spans="1:51" ht="15.75" thickBot="1" x14ac:dyDescent="0.3">
      <c r="A17">
        <v>45</v>
      </c>
      <c r="B17">
        <v>7.4867558793994062</v>
      </c>
      <c r="C17">
        <v>4.8460858089842125</v>
      </c>
      <c r="D17">
        <v>5.1620066047310065</v>
      </c>
      <c r="E17">
        <v>3.6160236344235446</v>
      </c>
      <c r="F17">
        <v>4.2700522961258267</v>
      </c>
      <c r="G17">
        <v>6.4775104602817715</v>
      </c>
      <c r="H17">
        <v>6.1139757124331338</v>
      </c>
      <c r="I17">
        <v>9.1705564038607825</v>
      </c>
      <c r="J17">
        <v>9.0913575294017601</v>
      </c>
      <c r="K17" s="2">
        <v>8.0028749052095502</v>
      </c>
      <c r="L17" s="1">
        <v>8.770709569754283</v>
      </c>
      <c r="M17">
        <v>8.9419587885794591</v>
      </c>
      <c r="N17">
        <v>9.6933864919926904</v>
      </c>
      <c r="O17">
        <v>10.595010378132651</v>
      </c>
      <c r="P17" s="53">
        <v>10.939788451171411</v>
      </c>
      <c r="Q17" s="53">
        <v>11.700935102557684</v>
      </c>
      <c r="R17" s="53">
        <v>9.8037996047208438</v>
      </c>
      <c r="S17" s="53">
        <v>10.56591589588586</v>
      </c>
      <c r="T17" s="53">
        <v>12.857733351050072</v>
      </c>
      <c r="U17" s="54">
        <v>17.254308354407407</v>
      </c>
      <c r="V17" s="55">
        <v>11.186163037249949</v>
      </c>
      <c r="W17" s="53">
        <v>9.1535590601641861</v>
      </c>
      <c r="X17" s="53">
        <v>8.5179573682261633</v>
      </c>
      <c r="Y17" s="53">
        <v>7.1208561548914906</v>
      </c>
      <c r="Z17" s="54">
        <v>6.5011960136474656</v>
      </c>
      <c r="AA17" s="55">
        <v>11.186163037249949</v>
      </c>
      <c r="AB17" s="53">
        <v>9.1535590601641861</v>
      </c>
      <c r="AC17" s="53">
        <v>8.5179573682261633</v>
      </c>
      <c r="AD17" s="53">
        <v>7.1208561548914906</v>
      </c>
      <c r="AE17" s="54">
        <v>6.5011960136474656</v>
      </c>
      <c r="AF17" s="55">
        <v>12.987835793241302</v>
      </c>
      <c r="AG17" s="53">
        <v>8.8796723094334862</v>
      </c>
      <c r="AH17" s="53">
        <v>9.8948911359639009</v>
      </c>
      <c r="AI17" s="53">
        <v>8.2259170857158139</v>
      </c>
      <c r="AJ17" s="54">
        <v>8.4472248673417472</v>
      </c>
      <c r="AK17" s="55">
        <v>12.987835793241302</v>
      </c>
      <c r="AL17" s="53">
        <v>8.8796723094334862</v>
      </c>
      <c r="AM17" s="53">
        <v>9.8948911359639009</v>
      </c>
      <c r="AN17" s="53">
        <v>8.2259170857158139</v>
      </c>
      <c r="AO17" s="54">
        <v>8.4472248673417472</v>
      </c>
      <c r="AP17" s="55">
        <v>8.8735144723663097</v>
      </c>
      <c r="AQ17" s="53">
        <v>8.7515212802437752</v>
      </c>
      <c r="AR17" s="53">
        <v>8.6024599174804735</v>
      </c>
      <c r="AS17" s="53">
        <v>11.78007578025448</v>
      </c>
      <c r="AT17" s="54">
        <v>8.0478234030763289</v>
      </c>
      <c r="AU17" s="55">
        <v>8.8735144723663097</v>
      </c>
      <c r="AV17" s="53">
        <v>8.7515212802437752</v>
      </c>
      <c r="AW17" s="53">
        <v>8.6024599174804735</v>
      </c>
      <c r="AX17" s="53">
        <v>11.78007578025448</v>
      </c>
      <c r="AY17" s="54">
        <v>8.0478234030763289</v>
      </c>
    </row>
    <row r="18" spans="1:51" ht="15.75" thickBot="1" x14ac:dyDescent="0.3">
      <c r="A18">
        <v>46</v>
      </c>
      <c r="B18">
        <v>28.323905764553583</v>
      </c>
      <c r="C18">
        <v>19.748916161571394</v>
      </c>
      <c r="D18">
        <v>19.001271345588776</v>
      </c>
      <c r="E18">
        <v>18.407790573495749</v>
      </c>
      <c r="F18">
        <v>20.089005252607681</v>
      </c>
      <c r="G18">
        <v>22.926344266846659</v>
      </c>
      <c r="H18">
        <v>30.200292748750307</v>
      </c>
      <c r="I18">
        <v>28.591925891302616</v>
      </c>
      <c r="J18">
        <v>25.612155325349953</v>
      </c>
      <c r="K18" s="2">
        <v>20.413299951010838</v>
      </c>
      <c r="L18" s="1">
        <v>32.97537770176185</v>
      </c>
      <c r="M18">
        <v>27.32842444594294</v>
      </c>
      <c r="N18">
        <v>28.037284643515616</v>
      </c>
      <c r="O18">
        <v>28.673039349331042</v>
      </c>
      <c r="P18" s="53">
        <v>30.596499627818027</v>
      </c>
      <c r="Q18" s="53">
        <v>31.071183679318555</v>
      </c>
      <c r="R18" s="53">
        <v>29.531845070461578</v>
      </c>
      <c r="S18" s="53">
        <v>37.873181489633048</v>
      </c>
      <c r="T18" s="53">
        <v>31.439017285643256</v>
      </c>
      <c r="U18" s="54">
        <v>38.048459389884172</v>
      </c>
      <c r="V18" s="55">
        <v>33.288777400567973</v>
      </c>
      <c r="W18" s="53">
        <v>28.891875916573134</v>
      </c>
      <c r="X18" s="53">
        <v>28.468462956375433</v>
      </c>
      <c r="Y18" s="53">
        <v>24.912278111432347</v>
      </c>
      <c r="Z18" s="54">
        <v>24.881767834516278</v>
      </c>
      <c r="AA18" s="55">
        <v>33.288777400567973</v>
      </c>
      <c r="AB18" s="53">
        <v>28.891875916573134</v>
      </c>
      <c r="AC18" s="53">
        <v>28.468462956375433</v>
      </c>
      <c r="AD18" s="53">
        <v>24.912278111432347</v>
      </c>
      <c r="AE18" s="54">
        <v>24.881767834516278</v>
      </c>
      <c r="AF18" s="55">
        <v>32.519605413519791</v>
      </c>
      <c r="AG18" s="53">
        <v>26.670846172084701</v>
      </c>
      <c r="AH18" s="53">
        <v>28.113054100632194</v>
      </c>
      <c r="AI18" s="53">
        <v>25.49415074913982</v>
      </c>
      <c r="AJ18" s="54">
        <v>21.822276517374124</v>
      </c>
      <c r="AK18" s="55">
        <v>32.519605413519791</v>
      </c>
      <c r="AL18" s="53">
        <v>26.670846172084701</v>
      </c>
      <c r="AM18" s="53">
        <v>28.113054100632194</v>
      </c>
      <c r="AN18" s="53">
        <v>25.49415074913982</v>
      </c>
      <c r="AO18" s="54">
        <v>21.822276517374124</v>
      </c>
      <c r="AP18" s="55">
        <v>18.105244493730375</v>
      </c>
      <c r="AQ18" s="53">
        <v>15.935195534191307</v>
      </c>
      <c r="AR18" s="53">
        <v>22.215544777500519</v>
      </c>
      <c r="AS18" s="53">
        <v>30.085826899700297</v>
      </c>
      <c r="AT18" s="54">
        <v>19.58231470657914</v>
      </c>
      <c r="AU18" s="55">
        <v>18.105244493730375</v>
      </c>
      <c r="AV18" s="53">
        <v>15.935195534191307</v>
      </c>
      <c r="AW18" s="53">
        <v>22.215544777500519</v>
      </c>
      <c r="AX18" s="53">
        <v>30.085826899700297</v>
      </c>
      <c r="AY18" s="54">
        <v>19.58231470657914</v>
      </c>
    </row>
    <row r="19" spans="1:51" ht="15.75" thickBot="1" x14ac:dyDescent="0.3">
      <c r="A19">
        <v>47</v>
      </c>
      <c r="B19">
        <v>0.24244087427854083</v>
      </c>
      <c r="C19">
        <v>0.19763203750286065</v>
      </c>
      <c r="D19">
        <v>2.7400829529901045E-2</v>
      </c>
      <c r="E19">
        <v>0</v>
      </c>
      <c r="F19">
        <v>0.10624046593229701</v>
      </c>
      <c r="G19">
        <v>0.27389028210620575</v>
      </c>
      <c r="H19">
        <v>0.27241749772532009</v>
      </c>
      <c r="I19">
        <v>0</v>
      </c>
      <c r="J19">
        <v>0.27279696343229476</v>
      </c>
      <c r="K19" s="2">
        <v>0.12578650519521475</v>
      </c>
      <c r="L19" s="1">
        <v>0.21598607255103125</v>
      </c>
      <c r="M19">
        <v>0.14860226205359195</v>
      </c>
      <c r="N19">
        <v>0.29909836757347619</v>
      </c>
      <c r="O19">
        <v>0.202052194113265</v>
      </c>
      <c r="P19" s="53">
        <v>1.771154772131234E-3</v>
      </c>
      <c r="Q19" s="53">
        <v>0.32775943007709007</v>
      </c>
      <c r="R19" s="53">
        <v>0.34309413610287365</v>
      </c>
      <c r="S19" s="53">
        <v>0.10538742867303937</v>
      </c>
      <c r="T19" s="53">
        <v>0.2403437123816515</v>
      </c>
      <c r="U19" s="54">
        <v>0.15197294337022643</v>
      </c>
      <c r="V19" s="55">
        <v>0.17420340029615278</v>
      </c>
      <c r="W19" s="53">
        <v>0.35344631878041322</v>
      </c>
      <c r="X19" s="53">
        <v>0.21370093069932666</v>
      </c>
      <c r="Y19" s="53">
        <v>0.13910437487725685</v>
      </c>
      <c r="Z19" s="54">
        <v>0</v>
      </c>
      <c r="AA19" s="55">
        <v>0.17420340029615278</v>
      </c>
      <c r="AB19" s="53">
        <v>0.35344631878041322</v>
      </c>
      <c r="AC19" s="53">
        <v>0.21370093069932666</v>
      </c>
      <c r="AD19" s="53">
        <v>0.13910437487725685</v>
      </c>
      <c r="AE19" s="54">
        <v>0</v>
      </c>
      <c r="AF19" s="55">
        <v>0.23641600318269362</v>
      </c>
      <c r="AG19" s="53">
        <v>0</v>
      </c>
      <c r="AH19" s="53">
        <v>0.2671459147904427</v>
      </c>
      <c r="AI19" s="53">
        <v>0.15780370079885564</v>
      </c>
      <c r="AJ19" s="54">
        <v>0.20310656179350545</v>
      </c>
      <c r="AK19" s="55">
        <v>0.23641600318269362</v>
      </c>
      <c r="AL19" s="53">
        <v>0</v>
      </c>
      <c r="AM19" s="53">
        <v>0.2671459147904427</v>
      </c>
      <c r="AN19" s="53">
        <v>0.15780370079885564</v>
      </c>
      <c r="AO19" s="54">
        <v>0.20310656179350545</v>
      </c>
      <c r="AP19" s="55">
        <v>8.4341573329678968E-2</v>
      </c>
      <c r="AQ19" s="53">
        <v>0.27048102703135118</v>
      </c>
      <c r="AR19" s="53">
        <v>2.8657091707202331E-2</v>
      </c>
      <c r="AS19" s="53">
        <v>9.1663887761395807E-2</v>
      </c>
      <c r="AT19" s="54">
        <v>4.1925520857528861E-2</v>
      </c>
      <c r="AU19" s="55">
        <v>8.4341573329678968E-2</v>
      </c>
      <c r="AV19" s="53">
        <v>0.27048102703135118</v>
      </c>
      <c r="AW19" s="53">
        <v>2.8657091707202331E-2</v>
      </c>
      <c r="AX19" s="53">
        <v>9.1663887761395807E-2</v>
      </c>
      <c r="AY19" s="54">
        <v>4.1925520857528861E-2</v>
      </c>
    </row>
    <row r="20" spans="1:51" ht="15.75" thickBot="1" x14ac:dyDescent="0.3">
      <c r="A20">
        <v>48</v>
      </c>
      <c r="B20">
        <v>0</v>
      </c>
      <c r="C20">
        <v>0</v>
      </c>
      <c r="D20">
        <v>0</v>
      </c>
      <c r="E20">
        <v>0</v>
      </c>
      <c r="F20">
        <v>0</v>
      </c>
      <c r="G20">
        <v>0.11235936768979056</v>
      </c>
      <c r="H20">
        <v>0</v>
      </c>
      <c r="I20">
        <v>0</v>
      </c>
      <c r="J20">
        <v>0</v>
      </c>
      <c r="K20" s="2">
        <v>0</v>
      </c>
      <c r="L20" s="1">
        <v>0</v>
      </c>
      <c r="M20">
        <v>0</v>
      </c>
      <c r="N20">
        <v>0</v>
      </c>
      <c r="O20">
        <v>0</v>
      </c>
      <c r="P20" s="53">
        <v>0</v>
      </c>
      <c r="Q20" s="53">
        <v>0</v>
      </c>
      <c r="R20" s="53">
        <v>0</v>
      </c>
      <c r="S20" s="53">
        <v>0</v>
      </c>
      <c r="T20" s="53">
        <v>0</v>
      </c>
      <c r="U20" s="54">
        <v>0</v>
      </c>
      <c r="V20" s="55">
        <v>0</v>
      </c>
      <c r="W20" s="53">
        <v>0</v>
      </c>
      <c r="X20" s="53">
        <v>0</v>
      </c>
      <c r="Y20" s="53">
        <v>0</v>
      </c>
      <c r="Z20" s="54">
        <v>0</v>
      </c>
      <c r="AA20" s="55">
        <v>0</v>
      </c>
      <c r="AB20" s="53">
        <v>0</v>
      </c>
      <c r="AC20" s="53">
        <v>0</v>
      </c>
      <c r="AD20" s="53">
        <v>0</v>
      </c>
      <c r="AE20" s="54">
        <v>0</v>
      </c>
      <c r="AF20" s="55">
        <v>0</v>
      </c>
      <c r="AG20" s="53">
        <v>0</v>
      </c>
      <c r="AH20" s="53">
        <v>0</v>
      </c>
      <c r="AI20" s="53">
        <v>5.0209778027250858E-2</v>
      </c>
      <c r="AJ20" s="54">
        <v>0</v>
      </c>
      <c r="AK20" s="55">
        <v>0</v>
      </c>
      <c r="AL20" s="53">
        <v>0</v>
      </c>
      <c r="AM20" s="53">
        <v>0</v>
      </c>
      <c r="AN20" s="53">
        <v>5.0209778027250858E-2</v>
      </c>
      <c r="AO20" s="54">
        <v>0</v>
      </c>
      <c r="AP20" s="55">
        <v>9.4260270146422256E-2</v>
      </c>
      <c r="AQ20" s="53">
        <v>0</v>
      </c>
      <c r="AR20" s="53">
        <v>0</v>
      </c>
      <c r="AS20" s="53">
        <v>0</v>
      </c>
      <c r="AT20" s="54">
        <v>0</v>
      </c>
      <c r="AU20" s="55">
        <v>9.4260270146422256E-2</v>
      </c>
      <c r="AV20" s="53">
        <v>0</v>
      </c>
      <c r="AW20" s="53">
        <v>0</v>
      </c>
      <c r="AX20" s="53">
        <v>0</v>
      </c>
      <c r="AY20" s="54">
        <v>0</v>
      </c>
    </row>
    <row r="21" spans="1:51" ht="15.75" thickBot="1" x14ac:dyDescent="0.3">
      <c r="A21">
        <v>49</v>
      </c>
      <c r="B21">
        <v>0</v>
      </c>
      <c r="C21">
        <v>2.7177092610587597E-3</v>
      </c>
      <c r="D21">
        <v>6.2737176811436647E-3</v>
      </c>
      <c r="E21">
        <v>0</v>
      </c>
      <c r="F21">
        <v>0</v>
      </c>
      <c r="G21">
        <v>2.468890106979833E-2</v>
      </c>
      <c r="H21">
        <v>1.8696456898596763E-2</v>
      </c>
      <c r="I21">
        <v>3.0281019986816097E-2</v>
      </c>
      <c r="J21">
        <v>0</v>
      </c>
      <c r="K21" s="2">
        <v>0</v>
      </c>
      <c r="L21" s="1">
        <v>3.2054383482797696E-2</v>
      </c>
      <c r="M21">
        <v>0</v>
      </c>
      <c r="N21">
        <v>0</v>
      </c>
      <c r="O21">
        <v>2.8213035283174699E-3</v>
      </c>
      <c r="P21" s="53">
        <v>0.16619926321380069</v>
      </c>
      <c r="Q21" s="53">
        <v>0</v>
      </c>
      <c r="R21" s="53">
        <v>7.8510688376375818E-3</v>
      </c>
      <c r="S21" s="53">
        <v>0</v>
      </c>
      <c r="T21" s="53">
        <v>0</v>
      </c>
      <c r="U21" s="54">
        <v>0</v>
      </c>
      <c r="V21" s="55">
        <v>0</v>
      </c>
      <c r="W21" s="53">
        <v>0</v>
      </c>
      <c r="X21" s="53">
        <v>3.0051769785114216E-2</v>
      </c>
      <c r="Y21" s="53">
        <v>2.4220493469365337E-2</v>
      </c>
      <c r="Z21" s="54">
        <v>0</v>
      </c>
      <c r="AA21" s="55">
        <v>0</v>
      </c>
      <c r="AB21" s="53">
        <v>0</v>
      </c>
      <c r="AC21" s="53">
        <v>3.0051769785114216E-2</v>
      </c>
      <c r="AD21" s="53">
        <v>2.4220493469365337E-2</v>
      </c>
      <c r="AE21" s="54">
        <v>0</v>
      </c>
      <c r="AF21" s="55">
        <v>0.12054735294128423</v>
      </c>
      <c r="AG21" s="53">
        <v>0</v>
      </c>
      <c r="AH21" s="53">
        <v>6.8283452741991456E-3</v>
      </c>
      <c r="AI21" s="53">
        <v>5.6155538087944754E-2</v>
      </c>
      <c r="AJ21" s="54">
        <v>4.4684981987008682E-2</v>
      </c>
      <c r="AK21" s="55">
        <v>0.12054735294128423</v>
      </c>
      <c r="AL21" s="53">
        <v>0</v>
      </c>
      <c r="AM21" s="53">
        <v>6.8283452741991456E-3</v>
      </c>
      <c r="AN21" s="53">
        <v>5.6155538087944754E-2</v>
      </c>
      <c r="AO21" s="54">
        <v>4.4684981987008682E-2</v>
      </c>
      <c r="AP21" s="55">
        <v>0</v>
      </c>
      <c r="AQ21" s="53">
        <v>8.6808165280727045E-3</v>
      </c>
      <c r="AR21" s="53">
        <v>0</v>
      </c>
      <c r="AS21" s="53">
        <v>0</v>
      </c>
      <c r="AT21" s="54">
        <v>2.7025503551244334E-2</v>
      </c>
      <c r="AU21" s="55">
        <v>0</v>
      </c>
      <c r="AV21" s="53">
        <v>8.6808165280727045E-3</v>
      </c>
      <c r="AW21" s="53">
        <v>0</v>
      </c>
      <c r="AX21" s="53">
        <v>0</v>
      </c>
      <c r="AY21" s="54">
        <v>2.7025503551244334E-2</v>
      </c>
    </row>
    <row r="22" spans="1:51" ht="15.75" thickBot="1" x14ac:dyDescent="0.3">
      <c r="A22">
        <v>50</v>
      </c>
      <c r="B22">
        <v>0</v>
      </c>
      <c r="C22">
        <v>1.9142917346114341E-2</v>
      </c>
      <c r="D22">
        <v>0</v>
      </c>
      <c r="E22">
        <v>0</v>
      </c>
      <c r="F22">
        <v>0</v>
      </c>
      <c r="G22">
        <v>0</v>
      </c>
      <c r="H22">
        <v>0</v>
      </c>
      <c r="I22">
        <v>3.0239241566711272E-2</v>
      </c>
      <c r="J22">
        <v>0</v>
      </c>
      <c r="K22" s="2">
        <v>0</v>
      </c>
      <c r="L22" s="1">
        <v>0</v>
      </c>
      <c r="M22">
        <v>2.9786121912902329E-2</v>
      </c>
      <c r="N22">
        <v>5.7128385657926627E-2</v>
      </c>
      <c r="O22">
        <v>1.6590872010065925E-3</v>
      </c>
      <c r="P22" s="53">
        <v>9.4927922643831486E-2</v>
      </c>
      <c r="Q22" s="53">
        <v>0</v>
      </c>
      <c r="R22" s="53">
        <v>1.2210109601062126E-2</v>
      </c>
      <c r="S22" s="53">
        <v>0</v>
      </c>
      <c r="T22" s="53">
        <v>1.8181347629071733E-2</v>
      </c>
      <c r="U22" s="54">
        <v>0.18673736035980487</v>
      </c>
      <c r="V22" s="55">
        <v>0</v>
      </c>
      <c r="W22" s="53">
        <v>0</v>
      </c>
      <c r="X22" s="53">
        <v>0</v>
      </c>
      <c r="Y22" s="53">
        <v>2.6686389193292626E-2</v>
      </c>
      <c r="Z22" s="54">
        <v>1.480543813078504E-2</v>
      </c>
      <c r="AA22" s="55">
        <v>0</v>
      </c>
      <c r="AB22" s="53">
        <v>0</v>
      </c>
      <c r="AC22" s="53">
        <v>0</v>
      </c>
      <c r="AD22" s="53">
        <v>2.6686389193292626E-2</v>
      </c>
      <c r="AE22" s="54">
        <v>1.480543813078504E-2</v>
      </c>
      <c r="AF22" s="55">
        <v>0.12017829192058868</v>
      </c>
      <c r="AG22" s="53">
        <v>0</v>
      </c>
      <c r="AH22" s="53">
        <v>3.2247529999169799E-2</v>
      </c>
      <c r="AI22" s="53">
        <v>0</v>
      </c>
      <c r="AJ22" s="54">
        <v>0</v>
      </c>
      <c r="AK22" s="55">
        <v>0.12017829192058868</v>
      </c>
      <c r="AL22" s="53">
        <v>0</v>
      </c>
      <c r="AM22" s="53">
        <v>3.2247529999169799E-2</v>
      </c>
      <c r="AN22" s="53">
        <v>0</v>
      </c>
      <c r="AO22" s="54">
        <v>0</v>
      </c>
      <c r="AP22" s="55">
        <v>0</v>
      </c>
      <c r="AQ22" s="53">
        <v>7.0382608523608297E-3</v>
      </c>
      <c r="AR22" s="53">
        <v>0</v>
      </c>
      <c r="AS22" s="53">
        <v>0</v>
      </c>
      <c r="AT22" s="54">
        <v>2.5977299070689151E-2</v>
      </c>
      <c r="AU22" s="55">
        <v>0</v>
      </c>
      <c r="AV22" s="53">
        <v>7.0382608523608297E-3</v>
      </c>
      <c r="AW22" s="53">
        <v>0</v>
      </c>
      <c r="AX22" s="53">
        <v>0</v>
      </c>
      <c r="AY22" s="54">
        <v>2.5977299070689151E-2</v>
      </c>
    </row>
    <row r="23" spans="1:51" ht="15.75" thickBot="1" x14ac:dyDescent="0.3">
      <c r="A23">
        <v>51</v>
      </c>
      <c r="B23">
        <v>4.7879635420392329E-2</v>
      </c>
      <c r="C23">
        <v>0</v>
      </c>
      <c r="D23">
        <v>5.7252944596860754E-3</v>
      </c>
      <c r="E23">
        <v>7.8062052189081374E-3</v>
      </c>
      <c r="F23">
        <v>4.5035865388989779E-3</v>
      </c>
      <c r="G23">
        <v>1.4910113300547841E-2</v>
      </c>
      <c r="H23">
        <v>6.6459428850152671E-2</v>
      </c>
      <c r="I23">
        <v>0</v>
      </c>
      <c r="J23">
        <v>4.4496992021394229E-3</v>
      </c>
      <c r="K23" s="2">
        <v>9.2879431664416329E-3</v>
      </c>
      <c r="L23" s="1">
        <v>0</v>
      </c>
      <c r="M23">
        <v>0</v>
      </c>
      <c r="N23">
        <v>0</v>
      </c>
      <c r="O23">
        <v>2.7369902462143745E-2</v>
      </c>
      <c r="P23" s="53">
        <v>6.0744406367171058E-2</v>
      </c>
      <c r="Q23" s="53">
        <v>0</v>
      </c>
      <c r="R23" s="53">
        <v>0</v>
      </c>
      <c r="S23" s="53">
        <v>0</v>
      </c>
      <c r="T23" s="53">
        <v>0</v>
      </c>
      <c r="U23" s="54">
        <v>9.8482761188794041E-3</v>
      </c>
      <c r="V23" s="55">
        <v>4.7240243897729788E-2</v>
      </c>
      <c r="W23" s="53">
        <v>0</v>
      </c>
      <c r="X23" s="53">
        <v>0</v>
      </c>
      <c r="Y23" s="53">
        <v>0</v>
      </c>
      <c r="Z23" s="54">
        <v>0</v>
      </c>
      <c r="AA23" s="55">
        <v>4.7240243897729788E-2</v>
      </c>
      <c r="AB23" s="53">
        <v>0</v>
      </c>
      <c r="AC23" s="53">
        <v>0</v>
      </c>
      <c r="AD23" s="53">
        <v>0</v>
      </c>
      <c r="AE23" s="54">
        <v>0</v>
      </c>
      <c r="AF23" s="55">
        <v>4.8096444016016586E-2</v>
      </c>
      <c r="AG23" s="53">
        <v>0</v>
      </c>
      <c r="AH23" s="53">
        <v>1.5873167353653704E-2</v>
      </c>
      <c r="AI23" s="53">
        <v>8.8105291341070507E-2</v>
      </c>
      <c r="AJ23" s="54">
        <v>2.8785462483457327E-2</v>
      </c>
      <c r="AK23" s="55">
        <v>4.8096444016016586E-2</v>
      </c>
      <c r="AL23" s="53">
        <v>0</v>
      </c>
      <c r="AM23" s="53">
        <v>1.5873167353653704E-2</v>
      </c>
      <c r="AN23" s="53">
        <v>8.8105291341070507E-2</v>
      </c>
      <c r="AO23" s="54">
        <v>2.8785462483457327E-2</v>
      </c>
      <c r="AP23" s="55">
        <v>0</v>
      </c>
      <c r="AQ23" s="53">
        <v>6.7492741758549413E-2</v>
      </c>
      <c r="AR23" s="53">
        <v>0</v>
      </c>
      <c r="AS23" s="53">
        <v>0</v>
      </c>
      <c r="AT23" s="54">
        <v>9.1473512041650475E-3</v>
      </c>
      <c r="AU23" s="55">
        <v>0</v>
      </c>
      <c r="AV23" s="53">
        <v>6.7492741758549413E-2</v>
      </c>
      <c r="AW23" s="53">
        <v>0</v>
      </c>
      <c r="AX23" s="53">
        <v>0</v>
      </c>
      <c r="AY23" s="54">
        <v>9.1473512041650475E-3</v>
      </c>
    </row>
    <row r="24" spans="1:51" ht="15.75" thickBot="1" x14ac:dyDescent="0.3">
      <c r="A24">
        <v>52</v>
      </c>
      <c r="B24">
        <v>3.7661031973170484E-3</v>
      </c>
      <c r="C24">
        <v>0</v>
      </c>
      <c r="D24">
        <v>1.4912860668238124E-3</v>
      </c>
      <c r="E24">
        <v>1.7814498344945894E-3</v>
      </c>
      <c r="F24">
        <v>0</v>
      </c>
      <c r="G24">
        <v>0</v>
      </c>
      <c r="H24">
        <v>0</v>
      </c>
      <c r="I24">
        <v>2.7060295723328309E-2</v>
      </c>
      <c r="J24">
        <v>0</v>
      </c>
      <c r="K24" s="2">
        <v>0</v>
      </c>
      <c r="L24" s="1">
        <v>1.3991890339064703E-2</v>
      </c>
      <c r="M24">
        <v>0</v>
      </c>
      <c r="N24">
        <v>0</v>
      </c>
      <c r="O24">
        <v>2.7912163152631836E-3</v>
      </c>
      <c r="P24" s="53">
        <v>0</v>
      </c>
      <c r="Q24" s="53">
        <v>0</v>
      </c>
      <c r="R24" s="53">
        <v>2.3827869106483081E-2</v>
      </c>
      <c r="S24" s="53">
        <v>0</v>
      </c>
      <c r="T24" s="53">
        <v>2.3138536341690713E-3</v>
      </c>
      <c r="U24" s="54">
        <v>0</v>
      </c>
      <c r="V24" s="55">
        <v>4.8478381691741913E-3</v>
      </c>
      <c r="W24" s="53">
        <v>0</v>
      </c>
      <c r="X24" s="53">
        <v>0</v>
      </c>
      <c r="Y24" s="53">
        <v>0</v>
      </c>
      <c r="Z24" s="54">
        <v>1.5743250188697811E-2</v>
      </c>
      <c r="AA24" s="55">
        <v>4.8478381691741913E-3</v>
      </c>
      <c r="AB24" s="53">
        <v>0</v>
      </c>
      <c r="AC24" s="53">
        <v>0</v>
      </c>
      <c r="AD24" s="53">
        <v>0</v>
      </c>
      <c r="AE24" s="54">
        <v>1.5743250188697811E-2</v>
      </c>
      <c r="AF24" s="55">
        <v>0.214284960625622</v>
      </c>
      <c r="AG24" s="53">
        <v>0</v>
      </c>
      <c r="AH24" s="53">
        <v>5.7884868605575695E-3</v>
      </c>
      <c r="AI24" s="53">
        <v>3.7215229733930891E-2</v>
      </c>
      <c r="AJ24" s="54">
        <v>1.5299256786005404E-2</v>
      </c>
      <c r="AK24" s="55">
        <v>0.214284960625622</v>
      </c>
      <c r="AL24" s="53">
        <v>0</v>
      </c>
      <c r="AM24" s="53">
        <v>5.7884868605575695E-3</v>
      </c>
      <c r="AN24" s="53">
        <v>3.7215229733930891E-2</v>
      </c>
      <c r="AO24" s="54">
        <v>1.5299256786005404E-2</v>
      </c>
      <c r="AP24" s="55">
        <v>7.9702678159379939E-3</v>
      </c>
      <c r="AQ24" s="53">
        <v>1.0584030734258575E-2</v>
      </c>
      <c r="AR24" s="53">
        <v>0</v>
      </c>
      <c r="AS24" s="53">
        <v>0</v>
      </c>
      <c r="AT24" s="54">
        <v>0</v>
      </c>
      <c r="AU24" s="55">
        <v>7.9702678159379939E-3</v>
      </c>
      <c r="AV24" s="53">
        <v>1.0584030734258575E-2</v>
      </c>
      <c r="AW24" s="53">
        <v>0</v>
      </c>
      <c r="AX24" s="53">
        <v>0</v>
      </c>
      <c r="AY24" s="54">
        <v>0</v>
      </c>
    </row>
    <row r="25" spans="1:51" ht="15.75" thickBot="1" x14ac:dyDescent="0.3">
      <c r="A25">
        <v>53</v>
      </c>
      <c r="B25">
        <v>0</v>
      </c>
      <c r="C25">
        <v>2.6282889452093013E-2</v>
      </c>
      <c r="D25">
        <v>0</v>
      </c>
      <c r="E25">
        <v>8.5575761797912174E-3</v>
      </c>
      <c r="F25">
        <v>5.5554352329725269E-2</v>
      </c>
      <c r="G25">
        <v>0</v>
      </c>
      <c r="H25">
        <v>0</v>
      </c>
      <c r="I25">
        <v>0</v>
      </c>
      <c r="J25">
        <v>0</v>
      </c>
      <c r="K25" s="2">
        <v>0</v>
      </c>
      <c r="L25" s="1">
        <v>3.1814827713297637E-3</v>
      </c>
      <c r="M25">
        <v>0</v>
      </c>
      <c r="N25">
        <v>1.9556369717774139E-3</v>
      </c>
      <c r="O25">
        <v>0</v>
      </c>
      <c r="P25" s="53">
        <v>0</v>
      </c>
      <c r="Q25" s="53">
        <v>0</v>
      </c>
      <c r="R25" s="53">
        <v>1.3683068697983457E-2</v>
      </c>
      <c r="S25" s="53">
        <v>0</v>
      </c>
      <c r="T25" s="53">
        <v>2.6609439245515978E-2</v>
      </c>
      <c r="U25" s="54">
        <v>7.7754873361395721E-3</v>
      </c>
      <c r="V25" s="55">
        <v>0</v>
      </c>
      <c r="W25" s="53">
        <v>0</v>
      </c>
      <c r="X25" s="53">
        <v>0</v>
      </c>
      <c r="Y25" s="53">
        <v>6.0394870836372204E-2</v>
      </c>
      <c r="Z25" s="54">
        <v>1.1216654856872428E-2</v>
      </c>
      <c r="AA25" s="55">
        <v>0</v>
      </c>
      <c r="AB25" s="53">
        <v>0</v>
      </c>
      <c r="AC25" s="53">
        <v>0</v>
      </c>
      <c r="AD25" s="53">
        <v>6.0394870836372204E-2</v>
      </c>
      <c r="AE25" s="54">
        <v>1.1216654856872428E-2</v>
      </c>
      <c r="AF25" s="55">
        <v>0</v>
      </c>
      <c r="AG25" s="53">
        <v>0</v>
      </c>
      <c r="AH25" s="53">
        <v>4.6591515111678049E-2</v>
      </c>
      <c r="AI25" s="53">
        <v>9.3064031035690845E-2</v>
      </c>
      <c r="AJ25" s="54">
        <v>1.5708222321703675E-2</v>
      </c>
      <c r="AK25" s="55">
        <v>0</v>
      </c>
      <c r="AL25" s="53">
        <v>0</v>
      </c>
      <c r="AM25" s="53">
        <v>4.6591515111678049E-2</v>
      </c>
      <c r="AN25" s="53">
        <v>9.3064031035690845E-2</v>
      </c>
      <c r="AO25" s="54">
        <v>1.5708222321703675E-2</v>
      </c>
      <c r="AP25" s="55">
        <v>0</v>
      </c>
      <c r="AQ25" s="53">
        <v>9.8305966781932885E-3</v>
      </c>
      <c r="AR25" s="53">
        <v>0</v>
      </c>
      <c r="AS25" s="53">
        <v>2.2171409151091608E-2</v>
      </c>
      <c r="AT25" s="54">
        <v>2.0765868239658401E-3</v>
      </c>
      <c r="AU25" s="55">
        <v>0</v>
      </c>
      <c r="AV25" s="53">
        <v>9.8305966781932885E-3</v>
      </c>
      <c r="AW25" s="53">
        <v>0</v>
      </c>
      <c r="AX25" s="53">
        <v>2.2171409151091608E-2</v>
      </c>
      <c r="AY25" s="54">
        <v>2.0765868239658401E-3</v>
      </c>
    </row>
    <row r="26" spans="1:51" ht="15.75" thickBot="1" x14ac:dyDescent="0.3">
      <c r="A26">
        <v>54</v>
      </c>
      <c r="B26">
        <v>0</v>
      </c>
      <c r="C26">
        <v>2.6723901160863359E-2</v>
      </c>
      <c r="D26">
        <v>0</v>
      </c>
      <c r="E26">
        <v>8.3641979620553229E-3</v>
      </c>
      <c r="F26">
        <v>0</v>
      </c>
      <c r="G26">
        <v>0</v>
      </c>
      <c r="H26">
        <v>2.8560284795802072E-3</v>
      </c>
      <c r="I26">
        <v>0</v>
      </c>
      <c r="J26">
        <v>0</v>
      </c>
      <c r="K26" s="2">
        <v>0</v>
      </c>
      <c r="L26" s="1">
        <v>0</v>
      </c>
      <c r="M26">
        <v>0</v>
      </c>
      <c r="N26">
        <v>0</v>
      </c>
      <c r="O26">
        <v>3.7594679168096994E-2</v>
      </c>
      <c r="P26" s="53">
        <v>0</v>
      </c>
      <c r="Q26" s="53">
        <v>1.0007563390616651E-2</v>
      </c>
      <c r="R26" s="53">
        <v>2.5357655986226316E-2</v>
      </c>
      <c r="S26" s="53">
        <v>2.7327414509715174E-2</v>
      </c>
      <c r="T26" s="53">
        <v>1.9507476399052457E-2</v>
      </c>
      <c r="U26" s="54">
        <v>0</v>
      </c>
      <c r="V26" s="55">
        <v>0</v>
      </c>
      <c r="W26" s="53">
        <v>0</v>
      </c>
      <c r="X26" s="53">
        <v>0</v>
      </c>
      <c r="Y26" s="53">
        <v>0</v>
      </c>
      <c r="Z26" s="54">
        <v>1.3817861222691922E-3</v>
      </c>
      <c r="AA26" s="55">
        <v>0</v>
      </c>
      <c r="AB26" s="53">
        <v>0</v>
      </c>
      <c r="AC26" s="53">
        <v>0</v>
      </c>
      <c r="AD26" s="53">
        <v>0</v>
      </c>
      <c r="AE26" s="54">
        <v>1.3817861222691922E-3</v>
      </c>
      <c r="AF26" s="55">
        <v>9.3910452264591507E-2</v>
      </c>
      <c r="AG26" s="53">
        <v>3.2840310828142899E-2</v>
      </c>
      <c r="AH26" s="53">
        <v>1.3896611241440468E-2</v>
      </c>
      <c r="AI26" s="53">
        <v>4.5665595711558904E-3</v>
      </c>
      <c r="AJ26" s="54">
        <v>5.4018218890559057E-2</v>
      </c>
      <c r="AK26" s="55">
        <v>9.3910452264591507E-2</v>
      </c>
      <c r="AL26" s="53">
        <v>3.2840310828142899E-2</v>
      </c>
      <c r="AM26" s="53">
        <v>1.3896611241440468E-2</v>
      </c>
      <c r="AN26" s="53">
        <v>4.5665595711558904E-3</v>
      </c>
      <c r="AO26" s="54">
        <v>5.4018218890559057E-2</v>
      </c>
      <c r="AP26" s="55">
        <v>0</v>
      </c>
      <c r="AQ26" s="53">
        <v>4.4909305060640697E-3</v>
      </c>
      <c r="AR26" s="53">
        <v>0</v>
      </c>
      <c r="AS26" s="53">
        <v>0</v>
      </c>
      <c r="AT26" s="54">
        <v>0</v>
      </c>
      <c r="AU26" s="55">
        <v>0</v>
      </c>
      <c r="AV26" s="53">
        <v>4.4909305060640697E-3</v>
      </c>
      <c r="AW26" s="53">
        <v>0</v>
      </c>
      <c r="AX26" s="53">
        <v>0</v>
      </c>
      <c r="AY26" s="54">
        <v>0</v>
      </c>
    </row>
    <row r="27" spans="1:51" ht="15.75" thickBot="1" x14ac:dyDescent="0.3">
      <c r="A27">
        <v>55</v>
      </c>
      <c r="B27">
        <v>3.108213556734131E-2</v>
      </c>
      <c r="C27">
        <v>7.433552937899772E-2</v>
      </c>
      <c r="D27">
        <v>4.317260810656727E-2</v>
      </c>
      <c r="E27">
        <v>0</v>
      </c>
      <c r="F27">
        <v>0</v>
      </c>
      <c r="G27">
        <v>3.9740230055046212E-2</v>
      </c>
      <c r="H27">
        <v>2.6420832831434628E-2</v>
      </c>
      <c r="I27">
        <v>9.6007370839076595E-2</v>
      </c>
      <c r="J27">
        <v>6.0507140771508677E-2</v>
      </c>
      <c r="K27" s="2">
        <v>0</v>
      </c>
      <c r="L27" s="1">
        <v>4.9482847246425765E-2</v>
      </c>
      <c r="M27">
        <v>4.9686384356791055E-2</v>
      </c>
      <c r="N27">
        <v>4.3725631492301936E-2</v>
      </c>
      <c r="O27">
        <v>0.16138576286157755</v>
      </c>
      <c r="P27" s="53">
        <v>0</v>
      </c>
      <c r="Q27" s="53">
        <v>0</v>
      </c>
      <c r="R27" s="53">
        <v>6.1118615959278456E-2</v>
      </c>
      <c r="S27" s="53">
        <v>0</v>
      </c>
      <c r="T27" s="53">
        <v>0</v>
      </c>
      <c r="U27" s="54">
        <v>0</v>
      </c>
      <c r="V27" s="55">
        <v>6.6618537816091339E-2</v>
      </c>
      <c r="W27" s="53">
        <v>0</v>
      </c>
      <c r="X27" s="53">
        <v>0.12305580145151533</v>
      </c>
      <c r="Y27" s="53">
        <v>0</v>
      </c>
      <c r="Z27" s="54">
        <v>1.6963503887311614E-2</v>
      </c>
      <c r="AA27" s="55">
        <v>6.6618537816091339E-2</v>
      </c>
      <c r="AB27" s="53">
        <v>0</v>
      </c>
      <c r="AC27" s="53">
        <v>0.12305580145151533</v>
      </c>
      <c r="AD27" s="53">
        <v>0</v>
      </c>
      <c r="AE27" s="54">
        <v>1.6963503887311614E-2</v>
      </c>
      <c r="AF27" s="55">
        <v>6.0550687797052839E-2</v>
      </c>
      <c r="AG27" s="53">
        <v>0.18265188461310899</v>
      </c>
      <c r="AH27" s="53">
        <v>0.13304444085954809</v>
      </c>
      <c r="AI27" s="53">
        <v>0</v>
      </c>
      <c r="AJ27" s="54">
        <v>0.19560823056290549</v>
      </c>
      <c r="AK27" s="55">
        <v>6.0550687797052839E-2</v>
      </c>
      <c r="AL27" s="53">
        <v>0.18265188461310899</v>
      </c>
      <c r="AM27" s="53">
        <v>0.13304444085954809</v>
      </c>
      <c r="AN27" s="53">
        <v>0</v>
      </c>
      <c r="AO27" s="54">
        <v>0.19560823056290549</v>
      </c>
      <c r="AP27" s="55">
        <v>3.1677968550164227E-2</v>
      </c>
      <c r="AQ27" s="53">
        <v>4.4266334333254137E-2</v>
      </c>
      <c r="AR27" s="53">
        <v>0</v>
      </c>
      <c r="AS27" s="53">
        <v>0.14875586119974493</v>
      </c>
      <c r="AT27" s="54">
        <v>0</v>
      </c>
      <c r="AU27" s="55">
        <v>3.1677968550164227E-2</v>
      </c>
      <c r="AV27" s="53">
        <v>4.4266334333254137E-2</v>
      </c>
      <c r="AW27" s="53">
        <v>0</v>
      </c>
      <c r="AX27" s="53">
        <v>0.14875586119974493</v>
      </c>
      <c r="AY27" s="54">
        <v>0</v>
      </c>
    </row>
    <row r="28" spans="1:51" ht="15.75" thickBot="1" x14ac:dyDescent="0.3">
      <c r="A28">
        <v>56</v>
      </c>
      <c r="B28">
        <v>0</v>
      </c>
      <c r="C28">
        <v>8.6661951535515272E-3</v>
      </c>
      <c r="D28">
        <v>0</v>
      </c>
      <c r="E28">
        <v>0</v>
      </c>
      <c r="F28">
        <v>1.0751605894160811E-2</v>
      </c>
      <c r="G28">
        <v>5.2864555232192819E-3</v>
      </c>
      <c r="H28">
        <v>1.9948795997513123E-2</v>
      </c>
      <c r="I28">
        <v>0</v>
      </c>
      <c r="J28">
        <v>0</v>
      </c>
      <c r="K28" s="2">
        <v>2.5181920280097046E-2</v>
      </c>
      <c r="L28" s="1">
        <v>0</v>
      </c>
      <c r="M28">
        <v>0</v>
      </c>
      <c r="N28">
        <v>0</v>
      </c>
      <c r="O28">
        <v>7.1576488037087506E-3</v>
      </c>
      <c r="P28" s="53">
        <v>2.5839463657411098E-2</v>
      </c>
      <c r="Q28" s="53">
        <v>0</v>
      </c>
      <c r="R28" s="53">
        <v>2.6683112759759344E-2</v>
      </c>
      <c r="S28" s="53">
        <v>0.10921865263531891</v>
      </c>
      <c r="T28" s="53">
        <v>3.1460217418865281E-2</v>
      </c>
      <c r="U28" s="54">
        <v>0</v>
      </c>
      <c r="V28" s="55">
        <v>4.7442420068918266E-2</v>
      </c>
      <c r="W28" s="53">
        <v>7.4500801064360566E-3</v>
      </c>
      <c r="X28" s="53">
        <v>4.7626574202648465E-2</v>
      </c>
      <c r="Y28" s="53">
        <v>0</v>
      </c>
      <c r="Z28" s="54">
        <v>7.5931744395088012E-3</v>
      </c>
      <c r="AA28" s="55">
        <v>4.7442420068918266E-2</v>
      </c>
      <c r="AB28" s="53">
        <v>7.4500801064360566E-3</v>
      </c>
      <c r="AC28" s="53">
        <v>4.7626574202648465E-2</v>
      </c>
      <c r="AD28" s="53">
        <v>0</v>
      </c>
      <c r="AE28" s="54">
        <v>7.5931744395088012E-3</v>
      </c>
      <c r="AF28" s="55">
        <v>0.17871034625801169</v>
      </c>
      <c r="AG28" s="53">
        <v>0.11681876068770604</v>
      </c>
      <c r="AH28" s="53">
        <v>3.8969001727216679E-2</v>
      </c>
      <c r="AI28" s="53">
        <v>1.0816662451457609E-2</v>
      </c>
      <c r="AJ28" s="54">
        <v>0.1366640768749402</v>
      </c>
      <c r="AK28" s="55">
        <v>0.17871034625801169</v>
      </c>
      <c r="AL28" s="53">
        <v>0.11681876068770604</v>
      </c>
      <c r="AM28" s="53">
        <v>3.8969001727216679E-2</v>
      </c>
      <c r="AN28" s="53">
        <v>1.0816662451457609E-2</v>
      </c>
      <c r="AO28" s="54">
        <v>0.1366640768749402</v>
      </c>
      <c r="AP28" s="55">
        <v>0</v>
      </c>
      <c r="AQ28" s="53">
        <v>2.6621941496010184E-2</v>
      </c>
      <c r="AR28" s="53">
        <v>0</v>
      </c>
      <c r="AS28" s="53">
        <v>6.4926147794505895E-2</v>
      </c>
      <c r="AT28" s="54">
        <v>0</v>
      </c>
      <c r="AU28" s="55">
        <v>0</v>
      </c>
      <c r="AV28" s="53">
        <v>2.6621941496010184E-2</v>
      </c>
      <c r="AW28" s="53">
        <v>0</v>
      </c>
      <c r="AX28" s="53">
        <v>6.4926147794505895E-2</v>
      </c>
      <c r="AY28" s="54">
        <v>0</v>
      </c>
    </row>
    <row r="29" spans="1:51" ht="15.75" thickBot="1" x14ac:dyDescent="0.3">
      <c r="A29">
        <v>57</v>
      </c>
      <c r="B29">
        <v>0.17642797871078175</v>
      </c>
      <c r="C29">
        <v>0.27979970099835311</v>
      </c>
      <c r="D29">
        <v>0.2837523947330069</v>
      </c>
      <c r="E29">
        <v>6.4424500236115873E-2</v>
      </c>
      <c r="F29">
        <v>0.15146161552145657</v>
      </c>
      <c r="G29">
        <v>0.31924616759682312</v>
      </c>
      <c r="H29">
        <v>0.42330714952049919</v>
      </c>
      <c r="I29">
        <v>0.36433121998726009</v>
      </c>
      <c r="J29">
        <v>0.24333379748395911</v>
      </c>
      <c r="K29" s="2">
        <v>0.14471837176380428</v>
      </c>
      <c r="L29" s="1">
        <v>0</v>
      </c>
      <c r="M29">
        <v>0.30164408566380563</v>
      </c>
      <c r="N29">
        <v>0.231116175483048</v>
      </c>
      <c r="O29">
        <v>0.20344963926108767</v>
      </c>
      <c r="P29" s="53">
        <v>0.354415097624807</v>
      </c>
      <c r="Q29" s="53">
        <v>0.31981672344133116</v>
      </c>
      <c r="R29" s="53">
        <v>0.43488869920369183</v>
      </c>
      <c r="S29" s="53">
        <v>0.2922598949700575</v>
      </c>
      <c r="T29" s="53">
        <v>0.39144359915285715</v>
      </c>
      <c r="U29" s="54">
        <v>0.19452857762425724</v>
      </c>
      <c r="V29" s="55">
        <v>0.36220771133773555</v>
      </c>
      <c r="W29" s="53">
        <v>0.5414590110266686</v>
      </c>
      <c r="X29" s="53">
        <v>0.30736028586444453</v>
      </c>
      <c r="Y29" s="53">
        <v>0.14141305889086914</v>
      </c>
      <c r="Z29" s="54">
        <v>0.90437192800073063</v>
      </c>
      <c r="AA29" s="55">
        <v>0.36220771133773555</v>
      </c>
      <c r="AB29" s="53">
        <v>0.5414590110266686</v>
      </c>
      <c r="AC29" s="53">
        <v>0.30736028586444453</v>
      </c>
      <c r="AD29" s="53">
        <v>0.14141305889086914</v>
      </c>
      <c r="AE29" s="54">
        <v>0.90437192800073063</v>
      </c>
      <c r="AF29" s="55">
        <v>0.79700977613859147</v>
      </c>
      <c r="AG29" s="53">
        <v>1.0271725936840612</v>
      </c>
      <c r="AH29" s="53">
        <v>0.58239638385521275</v>
      </c>
      <c r="AI29" s="53">
        <v>0.80600025717738399</v>
      </c>
      <c r="AJ29" s="54">
        <v>0.70019328296877525</v>
      </c>
      <c r="AK29" s="55">
        <v>0.79700977613859147</v>
      </c>
      <c r="AL29" s="53">
        <v>1.0271725936840612</v>
      </c>
      <c r="AM29" s="53">
        <v>0.58239638385521275</v>
      </c>
      <c r="AN29" s="53">
        <v>0.80600025717738399</v>
      </c>
      <c r="AO29" s="54">
        <v>0.70019328296877525</v>
      </c>
      <c r="AP29" s="55">
        <v>0.1735391547496426</v>
      </c>
      <c r="AQ29" s="53">
        <v>0.214775506934993</v>
      </c>
      <c r="AR29" s="53">
        <v>0.53612298305192641</v>
      </c>
      <c r="AS29" s="53">
        <v>0.7519530480119383</v>
      </c>
      <c r="AT29" s="54">
        <v>0.40528838891283009</v>
      </c>
      <c r="AU29" s="55">
        <v>0.1735391547496426</v>
      </c>
      <c r="AV29" s="53">
        <v>0.214775506934993</v>
      </c>
      <c r="AW29" s="53">
        <v>0.53612298305192641</v>
      </c>
      <c r="AX29" s="53">
        <v>0.7519530480119383</v>
      </c>
      <c r="AY29" s="54">
        <v>0.40528838891283009</v>
      </c>
    </row>
    <row r="30" spans="1:51" ht="15.75" thickBot="1" x14ac:dyDescent="0.3">
      <c r="A30">
        <v>58</v>
      </c>
      <c r="B30">
        <v>3.9044884178416703</v>
      </c>
      <c r="C30">
        <v>3.0060712524067181</v>
      </c>
      <c r="D30">
        <v>2.6649674873810718</v>
      </c>
      <c r="E30">
        <v>2.1020419997087427</v>
      </c>
      <c r="F30">
        <v>2.372514816497135</v>
      </c>
      <c r="G30">
        <v>2.6641971392655344</v>
      </c>
      <c r="H30">
        <v>3.7270404000581703</v>
      </c>
      <c r="I30">
        <v>4.0217676010028649</v>
      </c>
      <c r="J30">
        <v>4.9151099249227626</v>
      </c>
      <c r="K30" s="2">
        <v>4.9179737081581223</v>
      </c>
      <c r="L30" s="1">
        <v>5.3641404634147047</v>
      </c>
      <c r="M30">
        <v>4.9529150875216272</v>
      </c>
      <c r="N30">
        <v>4.7349477262480235</v>
      </c>
      <c r="O30">
        <v>5.6009495450482474</v>
      </c>
      <c r="P30" s="53">
        <v>6.0504156209658193</v>
      </c>
      <c r="Q30" s="53">
        <v>5.8639282398448893</v>
      </c>
      <c r="R30" s="53">
        <v>5.0400889350614495</v>
      </c>
      <c r="S30" s="53">
        <v>6.3730235141922762</v>
      </c>
      <c r="T30" s="53">
        <v>5.0157602885068169</v>
      </c>
      <c r="U30" s="54">
        <v>5.9823409494333015</v>
      </c>
      <c r="V30" s="55">
        <v>7.1571997330992767</v>
      </c>
      <c r="W30" s="53">
        <v>4.3449689276806804</v>
      </c>
      <c r="X30" s="53">
        <v>4.3913283256780966</v>
      </c>
      <c r="Y30" s="53">
        <v>3.9476410365024965</v>
      </c>
      <c r="Z30" s="54">
        <v>3.9980883536768839</v>
      </c>
      <c r="AA30" s="55">
        <v>7.1571997330992767</v>
      </c>
      <c r="AB30" s="53">
        <v>4.3449689276806804</v>
      </c>
      <c r="AC30" s="53">
        <v>4.3913283256780966</v>
      </c>
      <c r="AD30" s="53">
        <v>3.9476410365024965</v>
      </c>
      <c r="AE30" s="54">
        <v>3.9980883536768839</v>
      </c>
      <c r="AF30" s="55">
        <v>6.7932341167369552</v>
      </c>
      <c r="AG30" s="53">
        <v>4.4603747482733063</v>
      </c>
      <c r="AH30" s="53">
        <v>3.1526981387158339</v>
      </c>
      <c r="AI30" s="53">
        <v>3.073224385518206</v>
      </c>
      <c r="AJ30" s="54">
        <v>3.3008819703524868</v>
      </c>
      <c r="AK30" s="55">
        <v>6.7932341167369552</v>
      </c>
      <c r="AL30" s="53">
        <v>4.4603747482733063</v>
      </c>
      <c r="AM30" s="53">
        <v>3.1526981387158339</v>
      </c>
      <c r="AN30" s="53">
        <v>3.073224385518206</v>
      </c>
      <c r="AO30" s="54">
        <v>3.3008819703524868</v>
      </c>
      <c r="AP30" s="55">
        <v>2.5539639281587196</v>
      </c>
      <c r="AQ30" s="53">
        <v>2.8512793890739485</v>
      </c>
      <c r="AR30" s="53">
        <v>2.8913760451897463</v>
      </c>
      <c r="AS30" s="53">
        <v>4.0943950728794762</v>
      </c>
      <c r="AT30" s="54">
        <v>2.5962651833463295</v>
      </c>
      <c r="AU30" s="55">
        <v>2.5539639281587196</v>
      </c>
      <c r="AV30" s="53">
        <v>2.8512793890739485</v>
      </c>
      <c r="AW30" s="53">
        <v>2.8913760451897463</v>
      </c>
      <c r="AX30" s="53">
        <v>4.0943950728794762</v>
      </c>
      <c r="AY30" s="54">
        <v>2.5962651833463295</v>
      </c>
    </row>
    <row r="31" spans="1:51" ht="15.75" thickBot="1" x14ac:dyDescent="0.3">
      <c r="A31">
        <v>59</v>
      </c>
      <c r="B31">
        <v>77.154443482850425</v>
      </c>
      <c r="C31">
        <v>60.393578599184139</v>
      </c>
      <c r="D31">
        <v>68.410661614483544</v>
      </c>
      <c r="E31">
        <v>50.018676755306394</v>
      </c>
      <c r="F31">
        <v>55.978202181830923</v>
      </c>
      <c r="G31">
        <v>62.665358992724208</v>
      </c>
      <c r="H31">
        <v>72.111968570698238</v>
      </c>
      <c r="I31">
        <v>72.228075901475933</v>
      </c>
      <c r="J31">
        <v>100</v>
      </c>
      <c r="K31" s="2">
        <v>100</v>
      </c>
      <c r="L31" s="1">
        <v>100</v>
      </c>
      <c r="M31">
        <v>100</v>
      </c>
      <c r="N31">
        <v>100</v>
      </c>
      <c r="O31">
        <v>100</v>
      </c>
      <c r="P31" s="53">
        <v>100</v>
      </c>
      <c r="Q31" s="53">
        <v>100</v>
      </c>
      <c r="R31" s="53">
        <v>100</v>
      </c>
      <c r="S31" s="53">
        <v>100</v>
      </c>
      <c r="T31" s="53">
        <v>100</v>
      </c>
      <c r="U31" s="54">
        <v>100</v>
      </c>
      <c r="V31" s="55">
        <v>100</v>
      </c>
      <c r="W31" s="53">
        <v>75.729427212705957</v>
      </c>
      <c r="X31" s="53">
        <v>70.46300659921512</v>
      </c>
      <c r="Y31" s="53">
        <v>55.815843711241669</v>
      </c>
      <c r="Z31" s="54">
        <v>66.164987262272277</v>
      </c>
      <c r="AA31" s="55">
        <v>100</v>
      </c>
      <c r="AB31" s="53">
        <v>75.729427212705957</v>
      </c>
      <c r="AC31" s="53">
        <v>70.46300659921512</v>
      </c>
      <c r="AD31" s="53">
        <v>55.815843711241669</v>
      </c>
      <c r="AE31" s="54">
        <v>66.164987262272277</v>
      </c>
      <c r="AF31" s="55">
        <v>88.28265210722131</v>
      </c>
      <c r="AG31" s="53">
        <v>68.398526490049647</v>
      </c>
      <c r="AH31" s="53">
        <v>65.451607961088115</v>
      </c>
      <c r="AI31" s="53">
        <v>54.285129745728</v>
      </c>
      <c r="AJ31" s="54">
        <v>65.098752942905691</v>
      </c>
      <c r="AK31" s="55">
        <v>88.28265210722131</v>
      </c>
      <c r="AL31" s="53">
        <v>68.398526490049647</v>
      </c>
      <c r="AM31" s="53">
        <v>65.451607961088115</v>
      </c>
      <c r="AN31" s="53">
        <v>54.285129745728</v>
      </c>
      <c r="AO31" s="54">
        <v>65.098752942905691</v>
      </c>
      <c r="AP31" s="55">
        <v>60.913259673465149</v>
      </c>
      <c r="AQ31" s="53">
        <v>49.481763037348934</v>
      </c>
      <c r="AR31" s="53">
        <v>62.057958936608848</v>
      </c>
      <c r="AS31" s="53">
        <v>81.196249988477987</v>
      </c>
      <c r="AT31" s="54">
        <v>59.442608224983708</v>
      </c>
      <c r="AU31" s="55">
        <v>60.913259673465149</v>
      </c>
      <c r="AV31" s="53">
        <v>49.481763037348934</v>
      </c>
      <c r="AW31" s="53">
        <v>62.057958936608848</v>
      </c>
      <c r="AX31" s="53">
        <v>81.196249988477987</v>
      </c>
      <c r="AY31" s="54">
        <v>59.442608224983708</v>
      </c>
    </row>
    <row r="32" spans="1:51" ht="15.75" thickBot="1" x14ac:dyDescent="0.3">
      <c r="A32">
        <v>60</v>
      </c>
      <c r="B32">
        <v>0</v>
      </c>
      <c r="C32">
        <v>0</v>
      </c>
      <c r="D32">
        <v>0.44904204371531842</v>
      </c>
      <c r="E32">
        <v>0.26323071813018967</v>
      </c>
      <c r="F32">
        <v>1.8447608644606024</v>
      </c>
      <c r="G32">
        <v>4.3218239934189882</v>
      </c>
      <c r="H32">
        <v>1.9715773364868423</v>
      </c>
      <c r="I32">
        <v>1.79973145631003</v>
      </c>
      <c r="J32">
        <v>0</v>
      </c>
      <c r="K32" s="2">
        <v>0</v>
      </c>
      <c r="L32" s="1">
        <v>3.9452966187673342</v>
      </c>
      <c r="M32">
        <v>0</v>
      </c>
      <c r="N32">
        <v>0.391326269904824</v>
      </c>
      <c r="O32">
        <v>0.81867736339510122</v>
      </c>
      <c r="P32" s="53">
        <v>0</v>
      </c>
      <c r="Q32" s="53">
        <v>0</v>
      </c>
      <c r="R32" s="53">
        <v>7.6864767829527691</v>
      </c>
      <c r="S32" s="53">
        <v>0</v>
      </c>
      <c r="T32" s="53">
        <v>2.8551676822020911</v>
      </c>
      <c r="U32" s="54">
        <v>1.4216510995892226</v>
      </c>
      <c r="V32" s="55">
        <v>0</v>
      </c>
      <c r="W32" s="53">
        <v>4.1724376512318617</v>
      </c>
      <c r="X32" s="53">
        <v>4.8952993067738761</v>
      </c>
      <c r="Y32" s="53">
        <v>5.5688627198145788</v>
      </c>
      <c r="Z32" s="54">
        <v>1.5226791808695759</v>
      </c>
      <c r="AA32" s="55">
        <v>0</v>
      </c>
      <c r="AB32" s="53">
        <v>4.1724376512318617</v>
      </c>
      <c r="AC32" s="53">
        <v>4.8952993067738761</v>
      </c>
      <c r="AD32" s="53">
        <v>5.5688627198145788</v>
      </c>
      <c r="AE32" s="54">
        <v>1.5226791808695759</v>
      </c>
      <c r="AF32" s="55">
        <v>3.8530472854950459</v>
      </c>
      <c r="AG32" s="53">
        <v>0.29721789545701977</v>
      </c>
      <c r="AH32" s="53">
        <v>2.50229467023909</v>
      </c>
      <c r="AI32" s="53">
        <v>1.7836778368237154</v>
      </c>
      <c r="AJ32" s="54">
        <v>0.73056812653515402</v>
      </c>
      <c r="AK32" s="55">
        <v>3.8530472854950459</v>
      </c>
      <c r="AL32" s="53">
        <v>0.29721789545701977</v>
      </c>
      <c r="AM32" s="53">
        <v>2.50229467023909</v>
      </c>
      <c r="AN32" s="53">
        <v>1.7836778368237154</v>
      </c>
      <c r="AO32" s="54">
        <v>0.73056812653515402</v>
      </c>
      <c r="AP32" s="55">
        <v>2.0480271338997551</v>
      </c>
      <c r="AQ32" s="53">
        <v>2.5631806512424409</v>
      </c>
      <c r="AR32" s="53">
        <v>2.022078534402123</v>
      </c>
      <c r="AS32" s="53">
        <v>0</v>
      </c>
      <c r="AT32" s="54">
        <v>3.7646851397875221</v>
      </c>
      <c r="AU32" s="55">
        <v>2.0480271338997551</v>
      </c>
      <c r="AV32" s="53">
        <v>2.5631806512424409</v>
      </c>
      <c r="AW32" s="53">
        <v>2.022078534402123</v>
      </c>
      <c r="AX32" s="53">
        <v>0</v>
      </c>
      <c r="AY32" s="54">
        <v>3.7646851397875221</v>
      </c>
    </row>
    <row r="33" spans="1:51" ht="15.75" thickBot="1" x14ac:dyDescent="0.3">
      <c r="A33">
        <v>61</v>
      </c>
      <c r="B33">
        <v>1.6522768257465801</v>
      </c>
      <c r="C33">
        <v>0.89131455487014666</v>
      </c>
      <c r="D33">
        <v>1.1081142495524583</v>
      </c>
      <c r="E33">
        <v>0.8478096216479365</v>
      </c>
      <c r="F33">
        <v>0.86419728077591362</v>
      </c>
      <c r="G33">
        <v>1.4542138927681918</v>
      </c>
      <c r="H33">
        <v>1.6192435279895547</v>
      </c>
      <c r="I33">
        <v>1.6052190683125029</v>
      </c>
      <c r="J33">
        <v>1.1770332580847347</v>
      </c>
      <c r="K33" s="2">
        <v>1.0928015409812251</v>
      </c>
      <c r="L33" s="1">
        <v>1.5811398022116261</v>
      </c>
      <c r="M33">
        <v>1.3297021462888987</v>
      </c>
      <c r="N33">
        <v>1.3618358907542158</v>
      </c>
      <c r="O33">
        <v>1.5785648760709692</v>
      </c>
      <c r="P33" s="53">
        <v>1.6932820445001371</v>
      </c>
      <c r="Q33" s="53">
        <v>1.591037583190118</v>
      </c>
      <c r="R33" s="53">
        <v>2.2104402953995086</v>
      </c>
      <c r="S33" s="53">
        <v>0.95076252847366516</v>
      </c>
      <c r="T33" s="53">
        <v>0.99592820786029868</v>
      </c>
      <c r="U33" s="54">
        <v>2.2630467025328458</v>
      </c>
      <c r="V33" s="55">
        <v>2.3140325633464758</v>
      </c>
      <c r="W33" s="53">
        <v>2.2830999513136585</v>
      </c>
      <c r="X33" s="53">
        <v>1.2129755249797243</v>
      </c>
      <c r="Y33" s="53">
        <v>1.7465263015743608</v>
      </c>
      <c r="Z33" s="54">
        <v>2.2280359118759243</v>
      </c>
      <c r="AA33" s="55">
        <v>2.3140325633464758</v>
      </c>
      <c r="AB33" s="53">
        <v>2.2830999513136585</v>
      </c>
      <c r="AC33" s="53">
        <v>1.2129755249797243</v>
      </c>
      <c r="AD33" s="53">
        <v>1.7465263015743608</v>
      </c>
      <c r="AE33" s="54">
        <v>2.2280359118759243</v>
      </c>
      <c r="AF33" s="55">
        <v>1.4519837206653055</v>
      </c>
      <c r="AG33" s="53">
        <v>0.98451037814596609</v>
      </c>
      <c r="AH33" s="53">
        <v>1.5171442468890532</v>
      </c>
      <c r="AI33" s="53">
        <v>0.59357378467164279</v>
      </c>
      <c r="AJ33" s="54">
        <v>1.0601845501952718</v>
      </c>
      <c r="AK33" s="55">
        <v>1.4519837206653055</v>
      </c>
      <c r="AL33" s="53">
        <v>0.98451037814596609</v>
      </c>
      <c r="AM33" s="53">
        <v>1.5171442468890532</v>
      </c>
      <c r="AN33" s="53">
        <v>0.59357378467164279</v>
      </c>
      <c r="AO33" s="54">
        <v>1.0601845501952718</v>
      </c>
      <c r="AP33" s="55">
        <v>0</v>
      </c>
      <c r="AQ33" s="53">
        <v>0.7666687092586415</v>
      </c>
      <c r="AR33" s="53">
        <v>0.96069074978100721</v>
      </c>
      <c r="AS33" s="53">
        <v>1.1923925306093275</v>
      </c>
      <c r="AT33" s="54">
        <v>0.61452092796301316</v>
      </c>
      <c r="AU33" s="55">
        <v>0</v>
      </c>
      <c r="AV33" s="53">
        <v>0.7666687092586415</v>
      </c>
      <c r="AW33" s="53">
        <v>0.96069074978100721</v>
      </c>
      <c r="AX33" s="53">
        <v>1.1923925306093275</v>
      </c>
      <c r="AY33" s="54">
        <v>0.61452092796301316</v>
      </c>
    </row>
    <row r="34" spans="1:51" ht="15.75" thickBot="1" x14ac:dyDescent="0.3">
      <c r="A34">
        <v>62</v>
      </c>
      <c r="B34">
        <v>15.475598471890242</v>
      </c>
      <c r="C34">
        <v>11.529323316982687</v>
      </c>
      <c r="D34">
        <v>13.229115455784514</v>
      </c>
      <c r="E34">
        <v>10.493379157243705</v>
      </c>
      <c r="F34">
        <v>11.558407960756929</v>
      </c>
      <c r="G34">
        <v>15.259201547581231</v>
      </c>
      <c r="H34">
        <v>14.538356731186379</v>
      </c>
      <c r="I34">
        <v>15.589436188391121</v>
      </c>
      <c r="J34">
        <v>12.542004081859655</v>
      </c>
      <c r="K34" s="2">
        <v>5.86685674256218</v>
      </c>
      <c r="L34" s="1">
        <v>15.251342394572717</v>
      </c>
      <c r="M34">
        <v>10.220492559040414</v>
      </c>
      <c r="N34">
        <v>12.576378066308152</v>
      </c>
      <c r="O34">
        <v>15.813836597365594</v>
      </c>
      <c r="P34" s="53">
        <v>12.161851284706401</v>
      </c>
      <c r="Q34" s="53">
        <v>11.741203047641676</v>
      </c>
      <c r="R34" s="53">
        <v>16.123616803758829</v>
      </c>
      <c r="S34" s="53">
        <v>6.6947549888403044</v>
      </c>
      <c r="T34" s="53">
        <v>14.589148317769114</v>
      </c>
      <c r="U34" s="54">
        <v>17.953899010033254</v>
      </c>
      <c r="V34" s="55">
        <v>14.83312349805043</v>
      </c>
      <c r="W34" s="53">
        <v>13.392886985115682</v>
      </c>
      <c r="X34" s="53">
        <v>12.642130723654386</v>
      </c>
      <c r="Y34" s="53">
        <v>10.637636465409388</v>
      </c>
      <c r="Z34" s="54">
        <v>9.5660161458597912</v>
      </c>
      <c r="AA34" s="55">
        <v>14.83312349805043</v>
      </c>
      <c r="AB34" s="53">
        <v>13.392886985115682</v>
      </c>
      <c r="AC34" s="53">
        <v>12.642130723654386</v>
      </c>
      <c r="AD34" s="53">
        <v>10.637636465409388</v>
      </c>
      <c r="AE34" s="54">
        <v>9.5660161458597912</v>
      </c>
      <c r="AF34" s="55">
        <v>7.5039624343432578</v>
      </c>
      <c r="AG34" s="53">
        <v>8.7681674901055189</v>
      </c>
      <c r="AH34" s="53">
        <v>13.770030640792223</v>
      </c>
      <c r="AI34" s="53">
        <v>4.7795009325002296</v>
      </c>
      <c r="AJ34" s="54">
        <v>3.617309223616437</v>
      </c>
      <c r="AK34" s="55">
        <v>7.5039624343432578</v>
      </c>
      <c r="AL34" s="53">
        <v>8.7681674901055189</v>
      </c>
      <c r="AM34" s="53">
        <v>13.770030640792223</v>
      </c>
      <c r="AN34" s="53">
        <v>4.7795009325002296</v>
      </c>
      <c r="AO34" s="54">
        <v>3.617309223616437</v>
      </c>
      <c r="AP34" s="55">
        <v>0</v>
      </c>
      <c r="AQ34" s="53">
        <v>5.294686411520745</v>
      </c>
      <c r="AR34" s="53">
        <v>6.3463840846109578</v>
      </c>
      <c r="AS34" s="53">
        <v>6.9212138172470725</v>
      </c>
      <c r="AT34" s="54">
        <v>7.7429121329971089</v>
      </c>
      <c r="AU34" s="55">
        <v>0</v>
      </c>
      <c r="AV34" s="53">
        <v>5.294686411520745</v>
      </c>
      <c r="AW34" s="53">
        <v>6.3463840846109578</v>
      </c>
      <c r="AX34" s="53">
        <v>6.9212138172470725</v>
      </c>
      <c r="AY34" s="54">
        <v>7.7429121329971089</v>
      </c>
    </row>
    <row r="35" spans="1:51" ht="15.75" thickBot="1" x14ac:dyDescent="0.3">
      <c r="A35">
        <v>63</v>
      </c>
      <c r="B35">
        <v>6.2511234996539211E-2</v>
      </c>
      <c r="C35">
        <v>0.13314403737851876</v>
      </c>
      <c r="D35">
        <v>7.4245630449053968E-2</v>
      </c>
      <c r="E35">
        <v>0.14304559756086965</v>
      </c>
      <c r="F35">
        <v>0.140588210615708</v>
      </c>
      <c r="G35">
        <v>0.18620635822516526</v>
      </c>
      <c r="H35">
        <v>0</v>
      </c>
      <c r="I35">
        <v>0.10238160514414746</v>
      </c>
      <c r="J35">
        <v>0.23429490571949818</v>
      </c>
      <c r="K35" s="2">
        <v>0</v>
      </c>
      <c r="L35" s="1">
        <v>0.1289384237574531</v>
      </c>
      <c r="M35">
        <v>0</v>
      </c>
      <c r="N35">
        <v>5.8806131896121994E-2</v>
      </c>
      <c r="O35">
        <v>0.11955408239073342</v>
      </c>
      <c r="P35" s="53">
        <v>0</v>
      </c>
      <c r="Q35" s="53">
        <v>0</v>
      </c>
      <c r="R35" s="53">
        <v>0.25848731465784863</v>
      </c>
      <c r="S35" s="53">
        <v>0.17656971997368001</v>
      </c>
      <c r="T35" s="53">
        <v>0.20166559985777655</v>
      </c>
      <c r="U35" s="54">
        <v>8.9460225099950413E-2</v>
      </c>
      <c r="V35" s="55">
        <v>0.12888032249472997</v>
      </c>
      <c r="W35" s="53">
        <v>0</v>
      </c>
      <c r="X35" s="53">
        <v>2.5612478469269326E-2</v>
      </c>
      <c r="Y35" s="53">
        <v>0</v>
      </c>
      <c r="Z35" s="54">
        <v>0.16080442884613694</v>
      </c>
      <c r="AA35" s="55">
        <v>0.12888032249472997</v>
      </c>
      <c r="AB35" s="53">
        <v>0</v>
      </c>
      <c r="AC35" s="53">
        <v>2.5612478469269326E-2</v>
      </c>
      <c r="AD35" s="53">
        <v>0</v>
      </c>
      <c r="AE35" s="54">
        <v>0.16080442884613694</v>
      </c>
      <c r="AF35" s="55">
        <v>0.45142278042064715</v>
      </c>
      <c r="AG35" s="53">
        <v>0</v>
      </c>
      <c r="AH35" s="53">
        <v>0.11473240130839008</v>
      </c>
      <c r="AI35" s="53">
        <v>0</v>
      </c>
      <c r="AJ35" s="54">
        <v>0.15761151735184301</v>
      </c>
      <c r="AK35" s="55">
        <v>0.45142278042064715</v>
      </c>
      <c r="AL35" s="53">
        <v>0</v>
      </c>
      <c r="AM35" s="53">
        <v>0.11473240130839008</v>
      </c>
      <c r="AN35" s="53">
        <v>0</v>
      </c>
      <c r="AO35" s="54">
        <v>0.15761151735184301</v>
      </c>
      <c r="AP35" s="55">
        <v>0.10097782063623707</v>
      </c>
      <c r="AQ35" s="53">
        <v>0</v>
      </c>
      <c r="AR35" s="53">
        <v>7.152035032328169E-2</v>
      </c>
      <c r="AS35" s="53">
        <v>1.4460925117986627E-2</v>
      </c>
      <c r="AT35" s="54">
        <v>4.258672941046366E-2</v>
      </c>
      <c r="AU35" s="55">
        <v>0.10097782063623707</v>
      </c>
      <c r="AV35" s="53">
        <v>0</v>
      </c>
      <c r="AW35" s="53">
        <v>7.152035032328169E-2</v>
      </c>
      <c r="AX35" s="53">
        <v>1.4460925117986627E-2</v>
      </c>
      <c r="AY35" s="54">
        <v>4.258672941046366E-2</v>
      </c>
    </row>
    <row r="36" spans="1:51" ht="15.75" thickBot="1" x14ac:dyDescent="0.3">
      <c r="A36">
        <v>64</v>
      </c>
      <c r="B36">
        <v>2.729673967413335E-2</v>
      </c>
      <c r="C36">
        <v>0.21711614675720217</v>
      </c>
      <c r="D36">
        <v>0.23701559200856975</v>
      </c>
      <c r="E36">
        <v>0.34436800369140219</v>
      </c>
      <c r="F36">
        <v>9.6372090347468783E-2</v>
      </c>
      <c r="G36">
        <v>0.26068963087615787</v>
      </c>
      <c r="H36">
        <v>0.2255157135063795</v>
      </c>
      <c r="I36">
        <v>0.47753073357342501</v>
      </c>
      <c r="J36">
        <v>0.44417600528553952</v>
      </c>
      <c r="K36" s="2">
        <v>6.1430877021947244E-2</v>
      </c>
      <c r="L36" s="1">
        <v>5.9810403808405584E-2</v>
      </c>
      <c r="M36">
        <v>0.19532614307269772</v>
      </c>
      <c r="N36">
        <v>0.33655734927676462</v>
      </c>
      <c r="O36">
        <v>0</v>
      </c>
      <c r="P36" s="53">
        <v>0</v>
      </c>
      <c r="Q36" s="53">
        <v>0.49108620593326407</v>
      </c>
      <c r="R36" s="53">
        <v>0.46065807145421606</v>
      </c>
      <c r="S36" s="53">
        <v>0.36706579168287939</v>
      </c>
      <c r="T36" s="53">
        <v>0.35693287746511637</v>
      </c>
      <c r="U36" s="54">
        <v>0.27193233157919389</v>
      </c>
      <c r="V36" s="55">
        <v>0.38324312914080894</v>
      </c>
      <c r="W36" s="53">
        <v>0.35302518006208505</v>
      </c>
      <c r="X36" s="53">
        <v>9.8678422642905661E-2</v>
      </c>
      <c r="Y36" s="53">
        <v>0.34212293870337251</v>
      </c>
      <c r="Z36" s="54">
        <v>0.27728524981623887</v>
      </c>
      <c r="AA36" s="55">
        <v>0.38324312914080894</v>
      </c>
      <c r="AB36" s="53">
        <v>0.35302518006208505</v>
      </c>
      <c r="AC36" s="53">
        <v>9.8678422642905661E-2</v>
      </c>
      <c r="AD36" s="53">
        <v>0.34212293870337251</v>
      </c>
      <c r="AE36" s="54">
        <v>0.27728524981623887</v>
      </c>
      <c r="AF36" s="55">
        <v>0.65661692220702983</v>
      </c>
      <c r="AG36" s="53">
        <v>0.18682787811946852</v>
      </c>
      <c r="AH36" s="53">
        <v>0.37075361850382332</v>
      </c>
      <c r="AI36" s="53">
        <v>0</v>
      </c>
      <c r="AJ36" s="54">
        <v>0.48831218494685125</v>
      </c>
      <c r="AK36" s="55">
        <v>0.65661692220702983</v>
      </c>
      <c r="AL36" s="53">
        <v>0.18682787811946852</v>
      </c>
      <c r="AM36" s="53">
        <v>0.37075361850382332</v>
      </c>
      <c r="AN36" s="53">
        <v>0</v>
      </c>
      <c r="AO36" s="54">
        <v>0.48831218494685125</v>
      </c>
      <c r="AP36" s="55">
        <v>0.23219158460270256</v>
      </c>
      <c r="AQ36" s="53">
        <v>0.23507957166042909</v>
      </c>
      <c r="AR36" s="53">
        <v>0</v>
      </c>
      <c r="AS36" s="53">
        <v>0</v>
      </c>
      <c r="AT36" s="54">
        <v>0</v>
      </c>
      <c r="AU36" s="55">
        <v>0.23219158460270256</v>
      </c>
      <c r="AV36" s="53">
        <v>0.23507957166042909</v>
      </c>
      <c r="AW36" s="53">
        <v>0</v>
      </c>
      <c r="AX36" s="53">
        <v>0</v>
      </c>
      <c r="AY36" s="54">
        <v>0</v>
      </c>
    </row>
    <row r="37" spans="1:51" ht="15.75" thickBot="1" x14ac:dyDescent="0.3">
      <c r="A37">
        <v>65</v>
      </c>
      <c r="B37">
        <v>1.3873297851655744E-2</v>
      </c>
      <c r="C37">
        <v>3.9944197000206218E-2</v>
      </c>
      <c r="D37">
        <v>0</v>
      </c>
      <c r="E37">
        <v>0</v>
      </c>
      <c r="F37">
        <v>0</v>
      </c>
      <c r="G37">
        <v>0</v>
      </c>
      <c r="H37">
        <v>0</v>
      </c>
      <c r="I37">
        <v>3.4025994764851748E-2</v>
      </c>
      <c r="J37">
        <v>1.8598552604722464E-2</v>
      </c>
      <c r="K37" s="2">
        <v>0</v>
      </c>
      <c r="L37" s="1">
        <v>0.15180262376101819</v>
      </c>
      <c r="M37">
        <v>0</v>
      </c>
      <c r="N37">
        <v>2.3653069221653559E-2</v>
      </c>
      <c r="O37">
        <v>0</v>
      </c>
      <c r="P37" s="53">
        <v>0</v>
      </c>
      <c r="Q37" s="53">
        <v>4.9584297184896702E-2</v>
      </c>
      <c r="R37" s="53">
        <v>9.9318804611081016E-2</v>
      </c>
      <c r="S37" s="53">
        <v>0.11934531814873471</v>
      </c>
      <c r="T37" s="53">
        <v>0</v>
      </c>
      <c r="U37" s="54">
        <v>0</v>
      </c>
      <c r="V37" s="55">
        <v>0</v>
      </c>
      <c r="W37" s="53">
        <v>0.12160074007172335</v>
      </c>
      <c r="X37" s="53">
        <v>0.10981089430835347</v>
      </c>
      <c r="Y37" s="53">
        <v>4.9216509201764277E-3</v>
      </c>
      <c r="Z37" s="54">
        <v>0.15710655762873296</v>
      </c>
      <c r="AA37" s="55">
        <v>0</v>
      </c>
      <c r="AB37" s="53">
        <v>0.12160074007172335</v>
      </c>
      <c r="AC37" s="53">
        <v>0.10981089430835347</v>
      </c>
      <c r="AD37" s="53">
        <v>4.9216509201764277E-3</v>
      </c>
      <c r="AE37" s="54">
        <v>0.15710655762873296</v>
      </c>
      <c r="AF37" s="55">
        <v>0.11743066175966989</v>
      </c>
      <c r="AG37" s="53">
        <v>0</v>
      </c>
      <c r="AH37" s="53">
        <v>0.21106262243331075</v>
      </c>
      <c r="AI37" s="53">
        <v>7.0927155571520448E-2</v>
      </c>
      <c r="AJ37" s="54">
        <v>8.366753768733616E-2</v>
      </c>
      <c r="AK37" s="55">
        <v>0.11743066175966989</v>
      </c>
      <c r="AL37" s="53">
        <v>0</v>
      </c>
      <c r="AM37" s="53">
        <v>0.21106262243331075</v>
      </c>
      <c r="AN37" s="53">
        <v>7.0927155571520448E-2</v>
      </c>
      <c r="AO37" s="54">
        <v>8.366753768733616E-2</v>
      </c>
      <c r="AP37" s="55">
        <v>0</v>
      </c>
      <c r="AQ37" s="53">
        <v>3.4125668907671387E-2</v>
      </c>
      <c r="AR37" s="53">
        <v>3.2684870329509307E-2</v>
      </c>
      <c r="AS37" s="53">
        <v>0</v>
      </c>
      <c r="AT37" s="54">
        <v>3.0064352096022876E-2</v>
      </c>
      <c r="AU37" s="55">
        <v>0</v>
      </c>
      <c r="AV37" s="53">
        <v>3.4125668907671387E-2</v>
      </c>
      <c r="AW37" s="53">
        <v>3.2684870329509307E-2</v>
      </c>
      <c r="AX37" s="53">
        <v>0</v>
      </c>
      <c r="AY37" s="54">
        <v>3.0064352096022876E-2</v>
      </c>
    </row>
    <row r="38" spans="1:51" ht="15.75" thickBot="1" x14ac:dyDescent="0.3">
      <c r="A38">
        <v>66</v>
      </c>
      <c r="B38">
        <v>8.8018868485043422E-2</v>
      </c>
      <c r="C38">
        <v>0</v>
      </c>
      <c r="D38">
        <v>2.2339300962859139E-2</v>
      </c>
      <c r="E38">
        <v>2.4024422273969438E-2</v>
      </c>
      <c r="F38">
        <v>5.9981992248027069E-2</v>
      </c>
      <c r="G38">
        <v>4.8379005275845611E-3</v>
      </c>
      <c r="H38">
        <v>6.1143857376738039E-2</v>
      </c>
      <c r="I38">
        <v>0.1131984410345717</v>
      </c>
      <c r="J38">
        <v>6.1879095505027515E-2</v>
      </c>
      <c r="K38" s="2">
        <v>2.8196729112024799E-2</v>
      </c>
      <c r="L38" s="1">
        <v>6.8074010543843225E-2</v>
      </c>
      <c r="M38">
        <v>4.4399251670955098E-2</v>
      </c>
      <c r="N38">
        <v>8.9583836210177431E-2</v>
      </c>
      <c r="O38">
        <v>0.12485426149453373</v>
      </c>
      <c r="P38" s="53">
        <v>0.16604334741891069</v>
      </c>
      <c r="Q38" s="53">
        <v>0.12914978322456494</v>
      </c>
      <c r="R38" s="53">
        <v>0</v>
      </c>
      <c r="S38" s="53">
        <v>0.14482105358539141</v>
      </c>
      <c r="T38" s="53">
        <v>8.7849749102242941E-2</v>
      </c>
      <c r="U38" s="54">
        <v>5.4807514772332727E-3</v>
      </c>
      <c r="V38" s="55">
        <v>0</v>
      </c>
      <c r="W38" s="53">
        <v>3.5614405646569716E-2</v>
      </c>
      <c r="X38" s="53">
        <v>3.3219622222834116E-2</v>
      </c>
      <c r="Y38" s="53">
        <v>2.3036508066136552E-2</v>
      </c>
      <c r="Z38" s="54">
        <v>0</v>
      </c>
      <c r="AA38" s="55">
        <v>0</v>
      </c>
      <c r="AB38" s="53">
        <v>3.5614405646569716E-2</v>
      </c>
      <c r="AC38" s="53">
        <v>3.3219622222834116E-2</v>
      </c>
      <c r="AD38" s="53">
        <v>2.3036508066136552E-2</v>
      </c>
      <c r="AE38" s="54">
        <v>0</v>
      </c>
      <c r="AF38" s="55">
        <v>0.25158353655215632</v>
      </c>
      <c r="AG38" s="53">
        <v>0</v>
      </c>
      <c r="AH38" s="53">
        <v>5.462396564230055E-2</v>
      </c>
      <c r="AI38" s="53">
        <v>0</v>
      </c>
      <c r="AJ38" s="54">
        <v>0.1236746477494742</v>
      </c>
      <c r="AK38" s="55">
        <v>0.25158353655215632</v>
      </c>
      <c r="AL38" s="53">
        <v>0</v>
      </c>
      <c r="AM38" s="53">
        <v>5.462396564230055E-2</v>
      </c>
      <c r="AN38" s="53">
        <v>0</v>
      </c>
      <c r="AO38" s="54">
        <v>0.1236746477494742</v>
      </c>
      <c r="AP38" s="55">
        <v>3.8976080540873988E-2</v>
      </c>
      <c r="AQ38" s="53">
        <v>4.8420409458584529E-2</v>
      </c>
      <c r="AR38" s="53">
        <v>0</v>
      </c>
      <c r="AS38" s="53">
        <v>8.3775567373681872E-2</v>
      </c>
      <c r="AT38" s="54">
        <v>4.5735312378174103E-2</v>
      </c>
      <c r="AU38" s="55">
        <v>3.8976080540873988E-2</v>
      </c>
      <c r="AV38" s="53">
        <v>4.8420409458584529E-2</v>
      </c>
      <c r="AW38" s="53">
        <v>0</v>
      </c>
      <c r="AX38" s="53">
        <v>8.3775567373681872E-2</v>
      </c>
      <c r="AY38" s="54">
        <v>4.5735312378174103E-2</v>
      </c>
    </row>
    <row r="39" spans="1:51" ht="15.75" thickBot="1" x14ac:dyDescent="0.3">
      <c r="A39">
        <v>67</v>
      </c>
      <c r="B39">
        <v>3.135305002878018E-2</v>
      </c>
      <c r="C39">
        <v>0.11112936446094904</v>
      </c>
      <c r="D39">
        <v>2.9024200014901066E-2</v>
      </c>
      <c r="E39">
        <v>4.6325902092298997E-2</v>
      </c>
      <c r="F39">
        <v>0</v>
      </c>
      <c r="G39">
        <v>0.13020856996050353</v>
      </c>
      <c r="H39">
        <v>0</v>
      </c>
      <c r="I39">
        <v>0.10733088864209624</v>
      </c>
      <c r="J39">
        <v>2.7249594265175942E-2</v>
      </c>
      <c r="K39" s="2">
        <v>0</v>
      </c>
      <c r="L39" s="1">
        <v>3.7791978435538366E-2</v>
      </c>
      <c r="M39">
        <v>0</v>
      </c>
      <c r="N39">
        <v>2.4806462048147359E-2</v>
      </c>
      <c r="O39">
        <v>8.5147126355278241E-2</v>
      </c>
      <c r="P39" s="53">
        <v>5.7993665410416728E-2</v>
      </c>
      <c r="Q39" s="53">
        <v>6.1431809947352811E-2</v>
      </c>
      <c r="R39" s="53">
        <v>0.12238456101479518</v>
      </c>
      <c r="S39" s="53">
        <v>6.9955037676776105E-2</v>
      </c>
      <c r="T39" s="53">
        <v>0.17445364541661004</v>
      </c>
      <c r="U39" s="54">
        <v>6.0613021417792193E-2</v>
      </c>
      <c r="V39" s="55">
        <v>0</v>
      </c>
      <c r="W39" s="53">
        <v>2.2442021153259939E-2</v>
      </c>
      <c r="X39" s="53">
        <v>6.3545349424220396E-2</v>
      </c>
      <c r="Y39" s="53">
        <v>6.3839949446460015E-2</v>
      </c>
      <c r="Z39" s="54">
        <v>0</v>
      </c>
      <c r="AA39" s="55">
        <v>0</v>
      </c>
      <c r="AB39" s="53">
        <v>2.2442021153259939E-2</v>
      </c>
      <c r="AC39" s="53">
        <v>6.3545349424220396E-2</v>
      </c>
      <c r="AD39" s="53">
        <v>6.3839949446460015E-2</v>
      </c>
      <c r="AE39" s="54">
        <v>0</v>
      </c>
      <c r="AF39" s="55">
        <v>0</v>
      </c>
      <c r="AG39" s="53">
        <v>4.4914357260091582E-2</v>
      </c>
      <c r="AH39" s="53">
        <v>9.3600029788427949E-2</v>
      </c>
      <c r="AI39" s="53">
        <v>0</v>
      </c>
      <c r="AJ39" s="54">
        <v>0</v>
      </c>
      <c r="AK39" s="55">
        <v>0</v>
      </c>
      <c r="AL39" s="53">
        <v>4.4914357260091582E-2</v>
      </c>
      <c r="AM39" s="53">
        <v>9.3600029788427949E-2</v>
      </c>
      <c r="AN39" s="53">
        <v>0</v>
      </c>
      <c r="AO39" s="54">
        <v>0</v>
      </c>
      <c r="AP39" s="55">
        <v>2.9058121232414792E-2</v>
      </c>
      <c r="AQ39" s="53">
        <v>0</v>
      </c>
      <c r="AR39" s="53">
        <v>7.9362988862791931E-2</v>
      </c>
      <c r="AS39" s="53">
        <v>0</v>
      </c>
      <c r="AT39" s="54">
        <v>0</v>
      </c>
      <c r="AU39" s="55">
        <v>2.9058121232414792E-2</v>
      </c>
      <c r="AV39" s="53">
        <v>0</v>
      </c>
      <c r="AW39" s="53">
        <v>7.9362988862791931E-2</v>
      </c>
      <c r="AX39" s="53">
        <v>0</v>
      </c>
      <c r="AY39" s="54">
        <v>0</v>
      </c>
    </row>
    <row r="40" spans="1:51" ht="15.75" thickBot="1" x14ac:dyDescent="0.3">
      <c r="A40">
        <v>68</v>
      </c>
      <c r="B40">
        <v>5.2769793597974464E-2</v>
      </c>
      <c r="C40">
        <v>1.4503520815810843E-2</v>
      </c>
      <c r="D40">
        <v>5.7910481075595051E-2</v>
      </c>
      <c r="E40">
        <v>3.8827193839289863E-2</v>
      </c>
      <c r="F40">
        <v>3.8436899907376504E-2</v>
      </c>
      <c r="G40">
        <v>0.10024219638473406</v>
      </c>
      <c r="H40">
        <v>0.12510307645446561</v>
      </c>
      <c r="I40">
        <v>7.2390143073050195E-2</v>
      </c>
      <c r="J40">
        <v>2.0841472814544178E-2</v>
      </c>
      <c r="K40" s="2">
        <v>0.1309078813045782</v>
      </c>
      <c r="L40" s="1">
        <v>3.8651087346703826E-2</v>
      </c>
      <c r="M40">
        <v>3.3515023981816952E-2</v>
      </c>
      <c r="N40">
        <v>2.3629068139814191E-2</v>
      </c>
      <c r="O40">
        <v>2.4141950544208462E-2</v>
      </c>
      <c r="P40" s="53">
        <v>1.1030267340917338E-2</v>
      </c>
      <c r="Q40" s="53">
        <v>4.9956606449775412E-2</v>
      </c>
      <c r="R40" s="53">
        <v>5.3300291542166742E-2</v>
      </c>
      <c r="S40" s="53">
        <v>6.0901634593979077E-2</v>
      </c>
      <c r="T40" s="53">
        <v>8.3461638095583494E-3</v>
      </c>
      <c r="U40" s="54">
        <v>4.5817533863560453E-2</v>
      </c>
      <c r="V40" s="55">
        <v>4.9816436775340533E-2</v>
      </c>
      <c r="W40" s="53">
        <v>0.13507869297389835</v>
      </c>
      <c r="X40" s="53">
        <v>0</v>
      </c>
      <c r="Y40" s="53">
        <v>8.4530655647774955E-2</v>
      </c>
      <c r="Z40" s="54">
        <v>0.15648245539373062</v>
      </c>
      <c r="AA40" s="55">
        <v>4.9816436775340533E-2</v>
      </c>
      <c r="AB40" s="53">
        <v>0.13507869297389835</v>
      </c>
      <c r="AC40" s="53">
        <v>0</v>
      </c>
      <c r="AD40" s="53">
        <v>8.4530655647774955E-2</v>
      </c>
      <c r="AE40" s="54">
        <v>0.15648245539373062</v>
      </c>
      <c r="AF40" s="55">
        <v>0.17641924188669794</v>
      </c>
      <c r="AG40" s="53">
        <v>0.10131097412212063</v>
      </c>
      <c r="AH40" s="53">
        <v>5.6772455488825042E-2</v>
      </c>
      <c r="AI40" s="53">
        <v>5.7472830815404302E-2</v>
      </c>
      <c r="AJ40" s="54">
        <v>0.14087074073504352</v>
      </c>
      <c r="AK40" s="55">
        <v>0.17641924188669794</v>
      </c>
      <c r="AL40" s="53">
        <v>0.10131097412212063</v>
      </c>
      <c r="AM40" s="53">
        <v>5.6772455488825042E-2</v>
      </c>
      <c r="AN40" s="53">
        <v>5.7472830815404302E-2</v>
      </c>
      <c r="AO40" s="54">
        <v>0.14087074073504352</v>
      </c>
      <c r="AP40" s="55">
        <v>3.1916439045089715E-2</v>
      </c>
      <c r="AQ40" s="53">
        <v>1.8640996857159531E-2</v>
      </c>
      <c r="AR40" s="53">
        <v>0</v>
      </c>
      <c r="AS40" s="53">
        <v>0</v>
      </c>
      <c r="AT40" s="54">
        <v>0</v>
      </c>
      <c r="AU40" s="55">
        <v>3.1916439045089715E-2</v>
      </c>
      <c r="AV40" s="53">
        <v>1.8640996857159531E-2</v>
      </c>
      <c r="AW40" s="53">
        <v>0</v>
      </c>
      <c r="AX40" s="53">
        <v>0</v>
      </c>
      <c r="AY40" s="54">
        <v>0</v>
      </c>
    </row>
    <row r="41" spans="1:51" ht="15.75" thickBot="1" x14ac:dyDescent="0.3">
      <c r="A41">
        <v>69</v>
      </c>
      <c r="B41">
        <v>0.1888412334511064</v>
      </c>
      <c r="C41">
        <v>0.17258082165081315</v>
      </c>
      <c r="D41">
        <v>0.18229154968423139</v>
      </c>
      <c r="E41">
        <v>7.89590192944854E-2</v>
      </c>
      <c r="F41">
        <v>0.10573336061289224</v>
      </c>
      <c r="G41">
        <v>0.37610557139329848</v>
      </c>
      <c r="H41">
        <v>0.2958959801305121</v>
      </c>
      <c r="I41">
        <v>0.34021260234427619</v>
      </c>
      <c r="J41">
        <v>0.22172420458130576</v>
      </c>
      <c r="K41" s="2">
        <v>0.10533797767086915</v>
      </c>
      <c r="L41" s="1">
        <v>0.26535602416151832</v>
      </c>
      <c r="M41">
        <v>0.11838900218724402</v>
      </c>
      <c r="N41">
        <v>0.21657720994308116</v>
      </c>
      <c r="O41">
        <v>0.24258797633201021</v>
      </c>
      <c r="P41" s="53">
        <v>0.15485967335785283</v>
      </c>
      <c r="Q41" s="53">
        <v>0.31816758319999366</v>
      </c>
      <c r="R41" s="53">
        <v>0.36955463361787333</v>
      </c>
      <c r="S41" s="53">
        <v>0.19725433661646499</v>
      </c>
      <c r="T41" s="53">
        <v>0.30439480800994001</v>
      </c>
      <c r="U41" s="54">
        <v>0.20372428039666063</v>
      </c>
      <c r="V41" s="55">
        <v>0.25790534073137172</v>
      </c>
      <c r="W41" s="53">
        <v>0.33818398900727398</v>
      </c>
      <c r="X41" s="53">
        <v>0.51452970117178221</v>
      </c>
      <c r="Y41" s="53">
        <v>0.45062958670296449</v>
      </c>
      <c r="Z41" s="54">
        <v>0.57067092143290843</v>
      </c>
      <c r="AA41" s="55">
        <v>0.25790534073137172</v>
      </c>
      <c r="AB41" s="53">
        <v>0.33818398900727398</v>
      </c>
      <c r="AC41" s="53">
        <v>0.51452970117178221</v>
      </c>
      <c r="AD41" s="53">
        <v>0.45062958670296449</v>
      </c>
      <c r="AE41" s="54">
        <v>0.57067092143290843</v>
      </c>
      <c r="AF41" s="55">
        <v>0.52231709347077349</v>
      </c>
      <c r="AG41" s="53">
        <v>0.58042496244393549</v>
      </c>
      <c r="AH41" s="53">
        <v>0.38471033943925953</v>
      </c>
      <c r="AI41" s="53">
        <v>0.27473527046152191</v>
      </c>
      <c r="AJ41" s="54">
        <v>0.45318038425040813</v>
      </c>
      <c r="AK41" s="55">
        <v>0.52231709347077349</v>
      </c>
      <c r="AL41" s="53">
        <v>0.58042496244393549</v>
      </c>
      <c r="AM41" s="53">
        <v>0.38471033943925953</v>
      </c>
      <c r="AN41" s="53">
        <v>0.27473527046152191</v>
      </c>
      <c r="AO41" s="54">
        <v>0.45318038425040813</v>
      </c>
      <c r="AP41" s="55">
        <v>0.33401752105791405</v>
      </c>
      <c r="AQ41" s="53">
        <v>0.27303646215292487</v>
      </c>
      <c r="AR41" s="53">
        <v>0.11508344068495401</v>
      </c>
      <c r="AS41" s="53">
        <v>0.30766411868299171</v>
      </c>
      <c r="AT41" s="54">
        <v>0.36588267390896023</v>
      </c>
      <c r="AU41" s="55">
        <v>0.33401752105791405</v>
      </c>
      <c r="AV41" s="53">
        <v>0.27303646215292487</v>
      </c>
      <c r="AW41" s="53">
        <v>0.11508344068495401</v>
      </c>
      <c r="AX41" s="53">
        <v>0.30766411868299171</v>
      </c>
      <c r="AY41" s="54">
        <v>0.36588267390896023</v>
      </c>
    </row>
    <row r="42" spans="1:51" ht="15.75" thickBot="1" x14ac:dyDescent="0.3">
      <c r="A42">
        <v>70</v>
      </c>
      <c r="B42">
        <v>8.3715092373449693E-3</v>
      </c>
      <c r="C42">
        <v>2.4721685235046763E-2</v>
      </c>
      <c r="D42">
        <v>2.4983362102523939E-2</v>
      </c>
      <c r="E42">
        <v>2.9270926236104892E-2</v>
      </c>
      <c r="F42">
        <v>2.9638023983332568E-2</v>
      </c>
      <c r="G42">
        <v>0</v>
      </c>
      <c r="H42">
        <v>0</v>
      </c>
      <c r="I42">
        <v>7.362121014214576E-2</v>
      </c>
      <c r="J42">
        <v>0</v>
      </c>
      <c r="K42" s="2">
        <v>8.0434683568644569E-2</v>
      </c>
      <c r="L42" s="1">
        <v>0</v>
      </c>
      <c r="M42">
        <v>0</v>
      </c>
      <c r="N42">
        <v>0</v>
      </c>
      <c r="O42">
        <v>9.519451738801081E-2</v>
      </c>
      <c r="P42" s="53">
        <v>6.547998007472268E-2</v>
      </c>
      <c r="Q42" s="53">
        <v>8.4942504559604656E-2</v>
      </c>
      <c r="R42" s="53">
        <v>8.3247821088303392E-2</v>
      </c>
      <c r="S42" s="53">
        <v>7.7912543395256176E-2</v>
      </c>
      <c r="T42" s="53">
        <v>3.0814153029148198E-2</v>
      </c>
      <c r="U42" s="54">
        <v>0</v>
      </c>
      <c r="V42" s="55">
        <v>6.5030957683770652E-2</v>
      </c>
      <c r="W42" s="53">
        <v>0.10571571553390972</v>
      </c>
      <c r="X42" s="53">
        <v>0.10867085308020147</v>
      </c>
      <c r="Y42" s="53">
        <v>7.3822072291000976E-2</v>
      </c>
      <c r="Z42" s="54">
        <v>0.11422015777477897</v>
      </c>
      <c r="AA42" s="55">
        <v>6.5030957683770652E-2</v>
      </c>
      <c r="AB42" s="53">
        <v>0.10571571553390972</v>
      </c>
      <c r="AC42" s="53">
        <v>0.10867085308020147</v>
      </c>
      <c r="AD42" s="53">
        <v>7.3822072291000976E-2</v>
      </c>
      <c r="AE42" s="54">
        <v>0.11422015777477897</v>
      </c>
      <c r="AF42" s="55">
        <v>0.18279672692506921</v>
      </c>
      <c r="AG42" s="53">
        <v>9.0713537371161404E-2</v>
      </c>
      <c r="AH42" s="53">
        <v>8.0722167519142671E-2</v>
      </c>
      <c r="AI42" s="53">
        <v>3.6281661438579887E-2</v>
      </c>
      <c r="AJ42" s="54">
        <v>3.1902887245881945E-2</v>
      </c>
      <c r="AK42" s="55">
        <v>0.18279672692506921</v>
      </c>
      <c r="AL42" s="53">
        <v>9.0713537371161404E-2</v>
      </c>
      <c r="AM42" s="53">
        <v>8.0722167519142671E-2</v>
      </c>
      <c r="AN42" s="53">
        <v>3.6281661438579887E-2</v>
      </c>
      <c r="AO42" s="54">
        <v>3.1902887245881945E-2</v>
      </c>
      <c r="AP42" s="55">
        <v>5.732909627685296E-2</v>
      </c>
      <c r="AQ42" s="53">
        <v>3.4913672185099824E-2</v>
      </c>
      <c r="AR42" s="53">
        <v>2.9310133091808962E-2</v>
      </c>
      <c r="AS42" s="53">
        <v>3.4923646789158991E-2</v>
      </c>
      <c r="AT42" s="54">
        <v>0</v>
      </c>
      <c r="AU42" s="55">
        <v>5.732909627685296E-2</v>
      </c>
      <c r="AV42" s="53">
        <v>3.4913672185099824E-2</v>
      </c>
      <c r="AW42" s="53">
        <v>2.9310133091808962E-2</v>
      </c>
      <c r="AX42" s="53">
        <v>3.4923646789158991E-2</v>
      </c>
      <c r="AY42" s="54">
        <v>0</v>
      </c>
    </row>
    <row r="43" spans="1:51" ht="15.75" thickBot="1" x14ac:dyDescent="0.3">
      <c r="A43">
        <v>71</v>
      </c>
      <c r="B43">
        <v>0.26421023446481046</v>
      </c>
      <c r="C43">
        <v>0.24842795138690857</v>
      </c>
      <c r="D43">
        <v>0.30544536597386102</v>
      </c>
      <c r="E43">
        <v>0.24786815214348931</v>
      </c>
      <c r="F43">
        <v>0.24885339621477279</v>
      </c>
      <c r="G43">
        <v>0.18755903593340409</v>
      </c>
      <c r="H43">
        <v>0.16743426217328608</v>
      </c>
      <c r="I43">
        <v>0.26013392624255055</v>
      </c>
      <c r="J43">
        <v>0.20194597351300192</v>
      </c>
      <c r="K43" s="2">
        <v>0.10946082076723483</v>
      </c>
      <c r="L43" s="1">
        <v>0.17988287070663614</v>
      </c>
      <c r="M43">
        <v>8.7296264702128493E-2</v>
      </c>
      <c r="N43">
        <v>0.26449806456909825</v>
      </c>
      <c r="O43">
        <v>0.3565934760304259</v>
      </c>
      <c r="P43" s="53">
        <v>2.8655667080195429E-2</v>
      </c>
      <c r="Q43" s="53">
        <v>0.23977286726832925</v>
      </c>
      <c r="R43" s="53">
        <v>0.34018292921960464</v>
      </c>
      <c r="S43" s="53">
        <v>0</v>
      </c>
      <c r="T43" s="53">
        <v>0.26430524790079046</v>
      </c>
      <c r="U43" s="54">
        <v>0.25882515327865208</v>
      </c>
      <c r="V43" s="55">
        <v>0.75019483575648171</v>
      </c>
      <c r="W43" s="53">
        <v>0.40533381363696025</v>
      </c>
      <c r="X43" s="53">
        <v>0.22884670430819393</v>
      </c>
      <c r="Y43" s="53">
        <v>0.47230497027980589</v>
      </c>
      <c r="Z43" s="54">
        <v>0.38410953927879754</v>
      </c>
      <c r="AA43" s="55">
        <v>0.75019483575648171</v>
      </c>
      <c r="AB43" s="53">
        <v>0.40533381363696025</v>
      </c>
      <c r="AC43" s="53">
        <v>0.22884670430819393</v>
      </c>
      <c r="AD43" s="53">
        <v>0.47230497027980589</v>
      </c>
      <c r="AE43" s="54">
        <v>0.38410953927879754</v>
      </c>
      <c r="AF43" s="55">
        <v>0.47357953556285454</v>
      </c>
      <c r="AG43" s="53">
        <v>0.41604542568989361</v>
      </c>
      <c r="AH43" s="53">
        <v>0.39518620861273962</v>
      </c>
      <c r="AI43" s="53">
        <v>0.30260422257425573</v>
      </c>
      <c r="AJ43" s="54">
        <v>0.42565324793046588</v>
      </c>
      <c r="AK43" s="55">
        <v>0.47357953556285454</v>
      </c>
      <c r="AL43" s="53">
        <v>0.41604542568989361</v>
      </c>
      <c r="AM43" s="53">
        <v>0.39518620861273962</v>
      </c>
      <c r="AN43" s="53">
        <v>0.30260422257425573</v>
      </c>
      <c r="AO43" s="54">
        <v>0.42565324793046588</v>
      </c>
      <c r="AP43" s="55">
        <v>0.14341832269690663</v>
      </c>
      <c r="AQ43" s="53">
        <v>0.25275647176002425</v>
      </c>
      <c r="AR43" s="53">
        <v>0.34052848196622998</v>
      </c>
      <c r="AS43" s="53">
        <v>0.27061756223438022</v>
      </c>
      <c r="AT43" s="54">
        <v>0.11088262027260454</v>
      </c>
      <c r="AU43" s="55">
        <v>0.14341832269690663</v>
      </c>
      <c r="AV43" s="53">
        <v>0.25275647176002425</v>
      </c>
      <c r="AW43" s="53">
        <v>0.34052848196622998</v>
      </c>
      <c r="AX43" s="53">
        <v>0.27061756223438022</v>
      </c>
      <c r="AY43" s="54">
        <v>0.11088262027260454</v>
      </c>
    </row>
    <row r="44" spans="1:51" ht="15.75" thickBot="1" x14ac:dyDescent="0.3">
      <c r="A44">
        <v>72</v>
      </c>
      <c r="B44">
        <v>5.6888870939343986E-2</v>
      </c>
      <c r="C44">
        <v>8.260482284430197E-2</v>
      </c>
      <c r="D44">
        <v>0.14903363900371819</v>
      </c>
      <c r="E44">
        <v>7.0197992713443194E-2</v>
      </c>
      <c r="F44">
        <v>0.1106513979213798</v>
      </c>
      <c r="G44">
        <v>9.8874484195915463E-2</v>
      </c>
      <c r="H44">
        <v>7.4181245580063893E-2</v>
      </c>
      <c r="I44">
        <v>0.13869749424697705</v>
      </c>
      <c r="J44">
        <v>0.17643843761342387</v>
      </c>
      <c r="K44" s="2">
        <v>0.17189490895201995</v>
      </c>
      <c r="L44" s="1">
        <v>0.18941027409200342</v>
      </c>
      <c r="M44">
        <v>5.7938318854270324E-2</v>
      </c>
      <c r="N44">
        <v>1.0072834638674108E-2</v>
      </c>
      <c r="O44">
        <v>9.672746769841252E-2</v>
      </c>
      <c r="P44" s="53">
        <v>0.2572354682494552</v>
      </c>
      <c r="Q44" s="53">
        <v>0.23135214342488639</v>
      </c>
      <c r="R44" s="53">
        <v>0.11211677370347031</v>
      </c>
      <c r="S44" s="53">
        <v>0.15340376593311536</v>
      </c>
      <c r="T44" s="53">
        <v>0.15616474606528422</v>
      </c>
      <c r="U44" s="54">
        <v>0.12899285662775795</v>
      </c>
      <c r="V44" s="55">
        <v>0.23856349594007523</v>
      </c>
      <c r="W44" s="53">
        <v>0.12852324609675161</v>
      </c>
      <c r="X44" s="53">
        <v>0.25640539326070266</v>
      </c>
      <c r="Y44" s="53">
        <v>0.21009689077012741</v>
      </c>
      <c r="Z44" s="54">
        <v>0.11010421357409808</v>
      </c>
      <c r="AA44" s="55">
        <v>0.23856349594007523</v>
      </c>
      <c r="AB44" s="53">
        <v>0.12852324609675161</v>
      </c>
      <c r="AC44" s="53">
        <v>0.25640539326070266</v>
      </c>
      <c r="AD44" s="53">
        <v>0.21009689077012741</v>
      </c>
      <c r="AE44" s="54">
        <v>0.11010421357409808</v>
      </c>
      <c r="AF44" s="55">
        <v>0.53190343177551791</v>
      </c>
      <c r="AG44" s="53">
        <v>0.29584238234565935</v>
      </c>
      <c r="AH44" s="53">
        <v>0.14409834772184565</v>
      </c>
      <c r="AI44" s="53">
        <v>0.15456724083716272</v>
      </c>
      <c r="AJ44" s="54">
        <v>0.24146438797425918</v>
      </c>
      <c r="AK44" s="55">
        <v>0.53190343177551791</v>
      </c>
      <c r="AL44" s="53">
        <v>0.29584238234565935</v>
      </c>
      <c r="AM44" s="53">
        <v>0.14409834772184565</v>
      </c>
      <c r="AN44" s="53">
        <v>0.15456724083716272</v>
      </c>
      <c r="AO44" s="54">
        <v>0.24146438797425918</v>
      </c>
      <c r="AP44" s="55">
        <v>0.19364738831180361</v>
      </c>
      <c r="AQ44" s="53">
        <v>0.10366129521930359</v>
      </c>
      <c r="AR44" s="53">
        <v>9.4360467396037498E-2</v>
      </c>
      <c r="AS44" s="53">
        <v>0.26107011125819946</v>
      </c>
      <c r="AT44" s="54">
        <v>0.21371740410193071</v>
      </c>
      <c r="AU44" s="55">
        <v>0.19364738831180361</v>
      </c>
      <c r="AV44" s="53">
        <v>0.10366129521930359</v>
      </c>
      <c r="AW44" s="53">
        <v>9.4360467396037498E-2</v>
      </c>
      <c r="AX44" s="53">
        <v>0.26107011125819946</v>
      </c>
      <c r="AY44" s="54">
        <v>0.21371740410193071</v>
      </c>
    </row>
    <row r="45" spans="1:51" ht="15.75" thickBot="1" x14ac:dyDescent="0.3">
      <c r="A45">
        <v>73</v>
      </c>
      <c r="B45">
        <v>0.62987505900219976</v>
      </c>
      <c r="C45">
        <v>0.70241128683020648</v>
      </c>
      <c r="D45">
        <v>0.80402595485903117</v>
      </c>
      <c r="E45">
        <v>0.60657602218253293</v>
      </c>
      <c r="F45">
        <v>0.7157210517625886</v>
      </c>
      <c r="G45">
        <v>0.95901378516748426</v>
      </c>
      <c r="H45">
        <v>0.83151716935558406</v>
      </c>
      <c r="I45">
        <v>0.98844445545099968</v>
      </c>
      <c r="J45">
        <v>1.2961313220369397</v>
      </c>
      <c r="K45" s="2">
        <v>1.3490818521137746</v>
      </c>
      <c r="L45" s="1">
        <v>1.0850004722110824</v>
      </c>
      <c r="M45">
        <v>1.1178808133985552</v>
      </c>
      <c r="N45">
        <v>1.266106543379492</v>
      </c>
      <c r="O45">
        <v>0.6730119946318025</v>
      </c>
      <c r="P45" s="53">
        <v>1.2922765129222067</v>
      </c>
      <c r="Q45" s="53">
        <v>1.306581066494326</v>
      </c>
      <c r="R45" s="53">
        <v>1.5097522679030277</v>
      </c>
      <c r="S45" s="53">
        <v>1.4931141570632032</v>
      </c>
      <c r="T45" s="53">
        <v>1.6250423892983872</v>
      </c>
      <c r="U45" s="54">
        <v>1.3280637467629526</v>
      </c>
      <c r="V45" s="55">
        <v>1.0677201745047731</v>
      </c>
      <c r="W45" s="53">
        <v>1.4054068667684028</v>
      </c>
      <c r="X45" s="53">
        <v>1.5906459186973911</v>
      </c>
      <c r="Y45" s="53">
        <v>1.589802459130125</v>
      </c>
      <c r="Z45" s="54">
        <v>2.026216651642383</v>
      </c>
      <c r="AA45" s="55">
        <v>1.0677201745047731</v>
      </c>
      <c r="AB45" s="53">
        <v>1.4054068667684028</v>
      </c>
      <c r="AC45" s="53">
        <v>1.5906459186973911</v>
      </c>
      <c r="AD45" s="53">
        <v>1.589802459130125</v>
      </c>
      <c r="AE45" s="54">
        <v>2.026216651642383</v>
      </c>
      <c r="AF45" s="55">
        <v>4.267799618700578</v>
      </c>
      <c r="AG45" s="53">
        <v>2.2726735903331479</v>
      </c>
      <c r="AH45" s="53">
        <v>1.7715095541801045</v>
      </c>
      <c r="AI45" s="53">
        <v>1.554550439069011</v>
      </c>
      <c r="AJ45" s="54">
        <v>2.2050231417698414</v>
      </c>
      <c r="AK45" s="55">
        <v>4.267799618700578</v>
      </c>
      <c r="AL45" s="53">
        <v>2.2726735903331479</v>
      </c>
      <c r="AM45" s="53">
        <v>1.7715095541801045</v>
      </c>
      <c r="AN45" s="53">
        <v>1.554550439069011</v>
      </c>
      <c r="AO45" s="54">
        <v>2.2050231417698414</v>
      </c>
      <c r="AP45" s="55">
        <v>1.5464819470608813</v>
      </c>
      <c r="AQ45" s="53">
        <v>1.0128969161360724</v>
      </c>
      <c r="AR45" s="53">
        <v>1.4336959757714127</v>
      </c>
      <c r="AS45" s="53">
        <v>2.1016732445695316</v>
      </c>
      <c r="AT45" s="54">
        <v>1.434872343976858</v>
      </c>
      <c r="AU45" s="55">
        <v>1.5464819470608813</v>
      </c>
      <c r="AV45" s="53">
        <v>1.0128969161360724</v>
      </c>
      <c r="AW45" s="53">
        <v>1.4336959757714127</v>
      </c>
      <c r="AX45" s="53">
        <v>2.1016732445695316</v>
      </c>
      <c r="AY45" s="54">
        <v>1.434872343976858</v>
      </c>
    </row>
    <row r="46" spans="1:51" ht="15.75" thickBot="1" x14ac:dyDescent="0.3">
      <c r="A46">
        <v>74</v>
      </c>
      <c r="B46">
        <v>0.12650629494229121</v>
      </c>
      <c r="C46">
        <v>0.13022801028093842</v>
      </c>
      <c r="D46">
        <v>0.13321181499525833</v>
      </c>
      <c r="E46">
        <v>7.2334049358875357E-2</v>
      </c>
      <c r="F46">
        <v>9.3217159328769977E-2</v>
      </c>
      <c r="G46">
        <v>0.14203424566623402</v>
      </c>
      <c r="H46">
        <v>0.14188974090953524</v>
      </c>
      <c r="I46">
        <v>0.14647578300878353</v>
      </c>
      <c r="J46">
        <v>9.4522673877482685E-2</v>
      </c>
      <c r="K46" s="2">
        <v>0.19517027441246992</v>
      </c>
      <c r="L46" s="1">
        <v>0.2088721423514239</v>
      </c>
      <c r="M46">
        <v>0.12753281778783859</v>
      </c>
      <c r="N46">
        <v>0.16082778937873177</v>
      </c>
      <c r="O46">
        <v>0</v>
      </c>
      <c r="P46" s="53">
        <v>0.17095707262172657</v>
      </c>
      <c r="Q46" s="53">
        <v>0.22175948000858781</v>
      </c>
      <c r="R46" s="53">
        <v>0.22914177592097004</v>
      </c>
      <c r="S46" s="53">
        <v>0.19186999467692445</v>
      </c>
      <c r="T46" s="53">
        <v>0.14666123757911476</v>
      </c>
      <c r="U46" s="54">
        <v>0.17220031488846754</v>
      </c>
      <c r="V46" s="55">
        <v>0.24478381534139843</v>
      </c>
      <c r="W46" s="53">
        <v>0.22021332935420024</v>
      </c>
      <c r="X46" s="53">
        <v>0.26205074967711001</v>
      </c>
      <c r="Y46" s="53">
        <v>0.15858721378724011</v>
      </c>
      <c r="Z46" s="54">
        <v>0.29077305252628488</v>
      </c>
      <c r="AA46" s="55">
        <v>0.24478381534139843</v>
      </c>
      <c r="AB46" s="53">
        <v>0.22021332935420024</v>
      </c>
      <c r="AC46" s="53">
        <v>0.26205074967711001</v>
      </c>
      <c r="AD46" s="53">
        <v>0.15858721378724011</v>
      </c>
      <c r="AE46" s="54">
        <v>0.29077305252628488</v>
      </c>
      <c r="AF46" s="55">
        <v>0.50401304059803465</v>
      </c>
      <c r="AG46" s="53">
        <v>0.29560058325852967</v>
      </c>
      <c r="AH46" s="53">
        <v>0.19474390633459898</v>
      </c>
      <c r="AI46" s="53">
        <v>0.17452792329442135</v>
      </c>
      <c r="AJ46" s="54">
        <v>0.18159470746247658</v>
      </c>
      <c r="AK46" s="55">
        <v>0.50401304059803465</v>
      </c>
      <c r="AL46" s="53">
        <v>0.29560058325852967</v>
      </c>
      <c r="AM46" s="53">
        <v>0.19474390633459898</v>
      </c>
      <c r="AN46" s="53">
        <v>0.17452792329442135</v>
      </c>
      <c r="AO46" s="54">
        <v>0.18159470746247658</v>
      </c>
      <c r="AP46" s="55">
        <v>7.9549203534679966E-2</v>
      </c>
      <c r="AQ46" s="53">
        <v>0.11316730379073785</v>
      </c>
      <c r="AR46" s="53">
        <v>0.2326175445546603</v>
      </c>
      <c r="AS46" s="53">
        <v>0.24304916044174765</v>
      </c>
      <c r="AT46" s="54">
        <v>6.9510924131223728E-2</v>
      </c>
      <c r="AU46" s="55">
        <v>7.9549203534679966E-2</v>
      </c>
      <c r="AV46" s="53">
        <v>0.11316730379073785</v>
      </c>
      <c r="AW46" s="53">
        <v>0.2326175445546603</v>
      </c>
      <c r="AX46" s="53">
        <v>0.24304916044174765</v>
      </c>
      <c r="AY46" s="54">
        <v>6.9510924131223728E-2</v>
      </c>
    </row>
    <row r="47" spans="1:51" ht="15.75" thickBot="1" x14ac:dyDescent="0.3">
      <c r="A47">
        <v>75</v>
      </c>
      <c r="B47">
        <v>0.90065643281727359</v>
      </c>
      <c r="C47">
        <v>0.59469164884872605</v>
      </c>
      <c r="D47">
        <v>0.61432117491967653</v>
      </c>
      <c r="E47">
        <v>0.52859507192919197</v>
      </c>
      <c r="F47">
        <v>0.59087417993298286</v>
      </c>
      <c r="G47">
        <v>0.82164572382819334</v>
      </c>
      <c r="H47">
        <v>0.70642042785252301</v>
      </c>
      <c r="I47">
        <v>0.81419987459425824</v>
      </c>
      <c r="J47">
        <v>0.95214031518985898</v>
      </c>
      <c r="K47" s="2">
        <v>0.82991115665438875</v>
      </c>
      <c r="L47" s="1">
        <v>1.0487834154696651</v>
      </c>
      <c r="M47">
        <v>0.69600944893542616</v>
      </c>
      <c r="N47">
        <v>1.2156164488372267</v>
      </c>
      <c r="O47">
        <v>1.0032887813802505</v>
      </c>
      <c r="P47" s="53">
        <v>0.90528900379394306</v>
      </c>
      <c r="Q47" s="53">
        <v>1.2165933715528814</v>
      </c>
      <c r="R47" s="53">
        <v>1.0347413859937911</v>
      </c>
      <c r="S47" s="53">
        <v>0.82338579988349669</v>
      </c>
      <c r="T47" s="53">
        <v>1.0033950456389484</v>
      </c>
      <c r="U47" s="54">
        <v>0.90878229724949289</v>
      </c>
      <c r="V47" s="55">
        <v>1.2704706037240492</v>
      </c>
      <c r="W47" s="53">
        <v>1.2659009401872945</v>
      </c>
      <c r="X47" s="53">
        <v>1.1524396036373763</v>
      </c>
      <c r="Y47" s="53">
        <v>0.98146002006742439</v>
      </c>
      <c r="Z47" s="54">
        <v>1.3299638601692176</v>
      </c>
      <c r="AA47" s="55">
        <v>1.2704706037240492</v>
      </c>
      <c r="AB47" s="53">
        <v>1.2659009401872945</v>
      </c>
      <c r="AC47" s="53">
        <v>1.1524396036373763</v>
      </c>
      <c r="AD47" s="53">
        <v>0.98146002006742439</v>
      </c>
      <c r="AE47" s="54">
        <v>1.3299638601692176</v>
      </c>
      <c r="AF47" s="55">
        <v>1.391521079889033</v>
      </c>
      <c r="AG47" s="53">
        <v>0.87742302816431916</v>
      </c>
      <c r="AH47" s="53">
        <v>0.81494123441500843</v>
      </c>
      <c r="AI47" s="53">
        <v>0.87706741813957334</v>
      </c>
      <c r="AJ47" s="54">
        <v>1.0076450618276711</v>
      </c>
      <c r="AK47" s="55">
        <v>1.391521079889033</v>
      </c>
      <c r="AL47" s="53">
        <v>0.87742302816431916</v>
      </c>
      <c r="AM47" s="53">
        <v>0.81494123441500843</v>
      </c>
      <c r="AN47" s="53">
        <v>0.87706741813957334</v>
      </c>
      <c r="AO47" s="54">
        <v>1.0076450618276711</v>
      </c>
      <c r="AP47" s="55">
        <v>0.75134360164649239</v>
      </c>
      <c r="AQ47" s="53">
        <v>0.58330588849363751</v>
      </c>
      <c r="AR47" s="53">
        <v>0.87969303076368799</v>
      </c>
      <c r="AS47" s="53">
        <v>1.0558431418387455</v>
      </c>
      <c r="AT47" s="54">
        <v>0.65833430499021095</v>
      </c>
      <c r="AU47" s="55">
        <v>0.75134360164649239</v>
      </c>
      <c r="AV47" s="53">
        <v>0.58330588849363751</v>
      </c>
      <c r="AW47" s="53">
        <v>0.87969303076368799</v>
      </c>
      <c r="AX47" s="53">
        <v>1.0558431418387455</v>
      </c>
      <c r="AY47" s="54">
        <v>0.65833430499021095</v>
      </c>
    </row>
    <row r="48" spans="1:51" ht="15.75" thickBot="1" x14ac:dyDescent="0.3">
      <c r="A48">
        <v>76</v>
      </c>
      <c r="B48">
        <v>0</v>
      </c>
      <c r="C48">
        <v>2.6085957591769564E-2</v>
      </c>
      <c r="D48">
        <v>4.4279391397067679E-2</v>
      </c>
      <c r="E48">
        <v>5.343760650950645E-2</v>
      </c>
      <c r="F48">
        <v>5.0085591943974973E-3</v>
      </c>
      <c r="G48">
        <v>5.2579945599243443E-2</v>
      </c>
      <c r="H48">
        <v>1.3618528935037415E-3</v>
      </c>
      <c r="I48">
        <v>5.6698994344075632E-2</v>
      </c>
      <c r="J48">
        <v>1.7984149848430209E-2</v>
      </c>
      <c r="K48" s="2">
        <v>9.1609827235335679E-3</v>
      </c>
      <c r="L48" s="1">
        <v>5.6621381034468003E-2</v>
      </c>
      <c r="M48">
        <v>3.1308110863215499E-2</v>
      </c>
      <c r="N48">
        <v>1.644088493084624E-2</v>
      </c>
      <c r="O48">
        <v>8.55601210218387E-2</v>
      </c>
      <c r="P48" s="53">
        <v>3.4996510121602493E-3</v>
      </c>
      <c r="Q48" s="53">
        <v>0</v>
      </c>
      <c r="R48" s="53">
        <v>3.0976880035188739E-2</v>
      </c>
      <c r="S48" s="53">
        <v>0</v>
      </c>
      <c r="T48" s="53">
        <v>8.4045679340020857E-2</v>
      </c>
      <c r="U48" s="54">
        <v>5.8616039331867154E-2</v>
      </c>
      <c r="V48" s="55">
        <v>0.18817948399991558</v>
      </c>
      <c r="W48" s="53">
        <v>6.6055458052783095E-2</v>
      </c>
      <c r="X48" s="53">
        <v>0.1040487664441026</v>
      </c>
      <c r="Y48" s="53">
        <v>4.9843415238506848E-2</v>
      </c>
      <c r="Z48" s="54">
        <v>0.12289524984629521</v>
      </c>
      <c r="AA48" s="55">
        <v>0.18817948399991558</v>
      </c>
      <c r="AB48" s="53">
        <v>6.6055458052783095E-2</v>
      </c>
      <c r="AC48" s="53">
        <v>0.1040487664441026</v>
      </c>
      <c r="AD48" s="53">
        <v>4.9843415238506848E-2</v>
      </c>
      <c r="AE48" s="54">
        <v>0.12289524984629521</v>
      </c>
      <c r="AF48" s="55">
        <v>5.5691028256653986E-2</v>
      </c>
      <c r="AG48" s="53">
        <v>7.2935082464100215E-2</v>
      </c>
      <c r="AH48" s="53">
        <v>4.2810799506289826E-2</v>
      </c>
      <c r="AI48" s="53">
        <v>0</v>
      </c>
      <c r="AJ48" s="54">
        <v>2.5250349377931785E-2</v>
      </c>
      <c r="AK48" s="55">
        <v>5.5691028256653986E-2</v>
      </c>
      <c r="AL48" s="53">
        <v>7.2935082464100215E-2</v>
      </c>
      <c r="AM48" s="53">
        <v>4.2810799506289826E-2</v>
      </c>
      <c r="AN48" s="53">
        <v>0</v>
      </c>
      <c r="AO48" s="54">
        <v>2.5250349377931785E-2</v>
      </c>
      <c r="AP48" s="55">
        <v>1.0056989841077522E-2</v>
      </c>
      <c r="AQ48" s="53">
        <v>1.7744982044517271E-2</v>
      </c>
      <c r="AR48" s="53">
        <v>0</v>
      </c>
      <c r="AS48" s="53">
        <v>0</v>
      </c>
      <c r="AT48" s="54">
        <v>0</v>
      </c>
      <c r="AU48" s="55">
        <v>1.0056989841077522E-2</v>
      </c>
      <c r="AV48" s="53">
        <v>1.7744982044517271E-2</v>
      </c>
      <c r="AW48" s="53">
        <v>0</v>
      </c>
      <c r="AX48" s="53">
        <v>0</v>
      </c>
      <c r="AY48" s="54">
        <v>0</v>
      </c>
    </row>
    <row r="49" spans="1:51" ht="15.75" thickBot="1" x14ac:dyDescent="0.3">
      <c r="A49">
        <v>77</v>
      </c>
      <c r="B49">
        <v>0</v>
      </c>
      <c r="C49">
        <v>6.6094681627391044E-2</v>
      </c>
      <c r="D49">
        <v>2.622411463648101E-2</v>
      </c>
      <c r="E49">
        <v>0</v>
      </c>
      <c r="F49">
        <v>0</v>
      </c>
      <c r="G49">
        <v>0.10411632149133884</v>
      </c>
      <c r="H49">
        <v>8.3602856710122922E-2</v>
      </c>
      <c r="I49">
        <v>0</v>
      </c>
      <c r="J49">
        <v>0</v>
      </c>
      <c r="K49" s="2">
        <v>0</v>
      </c>
      <c r="L49" s="1">
        <v>8.561311207904708E-2</v>
      </c>
      <c r="M49">
        <v>0</v>
      </c>
      <c r="N49">
        <v>0</v>
      </c>
      <c r="O49">
        <v>3.1393518118872338E-2</v>
      </c>
      <c r="P49" s="53">
        <v>0</v>
      </c>
      <c r="Q49" s="53">
        <v>0</v>
      </c>
      <c r="R49" s="53">
        <v>7.0296093732038628E-2</v>
      </c>
      <c r="S49" s="53">
        <v>0.14969196400748519</v>
      </c>
      <c r="T49" s="53">
        <v>8.0415416073345514E-2</v>
      </c>
      <c r="U49" s="54">
        <v>0.15573746590041243</v>
      </c>
      <c r="V49" s="55">
        <v>0.35222837158150216</v>
      </c>
      <c r="W49" s="53">
        <v>2.3660445862753524E-3</v>
      </c>
      <c r="X49" s="53">
        <v>0.11674150363630441</v>
      </c>
      <c r="Y49" s="53">
        <v>0.17217860209665692</v>
      </c>
      <c r="Z49" s="54">
        <v>0.11202081865829164</v>
      </c>
      <c r="AA49" s="55">
        <v>0.35222837158150216</v>
      </c>
      <c r="AB49" s="53">
        <v>2.3660445862753524E-3</v>
      </c>
      <c r="AC49" s="53">
        <v>0.11674150363630441</v>
      </c>
      <c r="AD49" s="53">
        <v>0.17217860209665692</v>
      </c>
      <c r="AE49" s="54">
        <v>0.11202081865829164</v>
      </c>
      <c r="AF49" s="55">
        <v>0.22143967082045821</v>
      </c>
      <c r="AG49" s="53">
        <v>0</v>
      </c>
      <c r="AH49" s="53">
        <v>4.6618051217584978E-2</v>
      </c>
      <c r="AI49" s="53">
        <v>3.7310504110859434E-2</v>
      </c>
      <c r="AJ49" s="54">
        <v>1.8541001162000491E-2</v>
      </c>
      <c r="AK49" s="55">
        <v>0.22143967082045821</v>
      </c>
      <c r="AL49" s="53">
        <v>0</v>
      </c>
      <c r="AM49" s="53">
        <v>4.6618051217584978E-2</v>
      </c>
      <c r="AN49" s="53">
        <v>3.7310504110859434E-2</v>
      </c>
      <c r="AO49" s="54">
        <v>1.8541001162000491E-2</v>
      </c>
      <c r="AP49" s="55">
        <v>0</v>
      </c>
      <c r="AQ49" s="53">
        <v>1.7086950164292417E-2</v>
      </c>
      <c r="AR49" s="53">
        <v>0</v>
      </c>
      <c r="AS49" s="53">
        <v>9.3062493575217717E-2</v>
      </c>
      <c r="AT49" s="54">
        <v>7.4257462573734931E-2</v>
      </c>
      <c r="AU49" s="55">
        <v>0</v>
      </c>
      <c r="AV49" s="53">
        <v>1.7086950164292417E-2</v>
      </c>
      <c r="AW49" s="53">
        <v>0</v>
      </c>
      <c r="AX49" s="53">
        <v>9.3062493575217717E-2</v>
      </c>
      <c r="AY49" s="54">
        <v>7.4257462573734931E-2</v>
      </c>
    </row>
    <row r="50" spans="1:51" ht="15.75" thickBot="1" x14ac:dyDescent="0.3">
      <c r="A50">
        <v>78</v>
      </c>
      <c r="B50">
        <v>1.3713830111970398E-2</v>
      </c>
      <c r="C50">
        <v>6.0286554621205107E-2</v>
      </c>
      <c r="D50">
        <v>2.2893685787100368E-2</v>
      </c>
      <c r="E50">
        <v>3.2514833060610628E-2</v>
      </c>
      <c r="F50">
        <v>0</v>
      </c>
      <c r="G50">
        <v>5.6533167730061347E-2</v>
      </c>
      <c r="H50">
        <v>2.7057791965016256E-2</v>
      </c>
      <c r="I50">
        <v>7.7844089297252561E-2</v>
      </c>
      <c r="J50">
        <v>0</v>
      </c>
      <c r="K50" s="2">
        <v>1.9199416891744529E-2</v>
      </c>
      <c r="L50" s="1">
        <v>8.6843836743843699E-3</v>
      </c>
      <c r="M50">
        <v>3.7692220343145795E-2</v>
      </c>
      <c r="N50">
        <v>0</v>
      </c>
      <c r="O50">
        <v>0</v>
      </c>
      <c r="P50" s="53">
        <v>5.6028015518616026E-2</v>
      </c>
      <c r="Q50" s="53">
        <v>0</v>
      </c>
      <c r="R50" s="53">
        <v>5.1244340964238473E-2</v>
      </c>
      <c r="S50" s="53">
        <v>0</v>
      </c>
      <c r="T50" s="53">
        <v>5.6091300014084113E-2</v>
      </c>
      <c r="U50" s="54">
        <v>0</v>
      </c>
      <c r="V50" s="55">
        <v>2.4561139508923975E-2</v>
      </c>
      <c r="W50" s="53">
        <v>1.8005780737154918E-3</v>
      </c>
      <c r="X50" s="53">
        <v>5.6135515174398333E-2</v>
      </c>
      <c r="Y50" s="53">
        <v>7.4721693662259711E-2</v>
      </c>
      <c r="Z50" s="54">
        <v>5.7586738930121277E-2</v>
      </c>
      <c r="AA50" s="55">
        <v>2.4561139508923975E-2</v>
      </c>
      <c r="AB50" s="53">
        <v>1.8005780737154918E-3</v>
      </c>
      <c r="AC50" s="53">
        <v>5.6135515174398333E-2</v>
      </c>
      <c r="AD50" s="53">
        <v>7.4721693662259711E-2</v>
      </c>
      <c r="AE50" s="54">
        <v>5.7586738930121277E-2</v>
      </c>
      <c r="AF50" s="55">
        <v>0.15843605834570818</v>
      </c>
      <c r="AG50" s="53">
        <v>9.9666001285933031E-2</v>
      </c>
      <c r="AH50" s="53">
        <v>0</v>
      </c>
      <c r="AI50" s="53">
        <v>0</v>
      </c>
      <c r="AJ50" s="54">
        <v>0</v>
      </c>
      <c r="AK50" s="55">
        <v>0.15843605834570818</v>
      </c>
      <c r="AL50" s="53">
        <v>9.9666001285933031E-2</v>
      </c>
      <c r="AM50" s="53">
        <v>0</v>
      </c>
      <c r="AN50" s="53">
        <v>0</v>
      </c>
      <c r="AO50" s="54">
        <v>0</v>
      </c>
      <c r="AP50" s="55">
        <v>3.9824818017072307E-2</v>
      </c>
      <c r="AQ50" s="53">
        <v>0</v>
      </c>
      <c r="AR50" s="53">
        <v>3.5937385786297842E-2</v>
      </c>
      <c r="AS50" s="53">
        <v>2.9978288666954126E-2</v>
      </c>
      <c r="AT50" s="54">
        <v>2.2822306997701582E-2</v>
      </c>
      <c r="AU50" s="55">
        <v>3.9824818017072307E-2</v>
      </c>
      <c r="AV50" s="53">
        <v>0</v>
      </c>
      <c r="AW50" s="53">
        <v>3.5937385786297842E-2</v>
      </c>
      <c r="AX50" s="53">
        <v>2.9978288666954126E-2</v>
      </c>
      <c r="AY50" s="54">
        <v>2.2822306997701582E-2</v>
      </c>
    </row>
    <row r="51" spans="1:51" ht="15.75" thickBot="1" x14ac:dyDescent="0.3">
      <c r="A51">
        <v>79</v>
      </c>
      <c r="B51">
        <v>0</v>
      </c>
      <c r="C51">
        <v>8.8509350690872984E-2</v>
      </c>
      <c r="D51">
        <v>4.3773073954150407E-2</v>
      </c>
      <c r="E51">
        <v>0</v>
      </c>
      <c r="F51">
        <v>1.7302783348013388E-2</v>
      </c>
      <c r="G51">
        <v>6.1199715342242271E-2</v>
      </c>
      <c r="H51">
        <v>0.13723879650000539</v>
      </c>
      <c r="I51">
        <v>2.9255328355569737E-3</v>
      </c>
      <c r="J51">
        <v>0</v>
      </c>
      <c r="K51" s="2">
        <v>0</v>
      </c>
      <c r="L51" s="1">
        <v>6.0562629539307668E-2</v>
      </c>
      <c r="M51">
        <v>0</v>
      </c>
      <c r="N51">
        <v>0.12138524455596716</v>
      </c>
      <c r="O51">
        <v>0</v>
      </c>
      <c r="P51" s="53">
        <v>0</v>
      </c>
      <c r="Q51" s="53">
        <v>7.8035917817627948E-2</v>
      </c>
      <c r="R51" s="53">
        <v>0</v>
      </c>
      <c r="S51" s="53">
        <v>0</v>
      </c>
      <c r="T51" s="53">
        <v>0</v>
      </c>
      <c r="U51" s="54">
        <v>0</v>
      </c>
      <c r="V51" s="55">
        <v>0.16770584872711192</v>
      </c>
      <c r="W51" s="53">
        <v>1.1800619187546312E-2</v>
      </c>
      <c r="X51" s="53">
        <v>0</v>
      </c>
      <c r="Y51" s="53">
        <v>0</v>
      </c>
      <c r="Z51" s="54">
        <v>0</v>
      </c>
      <c r="AA51" s="55">
        <v>0.16770584872711192</v>
      </c>
      <c r="AB51" s="53">
        <v>1.1800619187546312E-2</v>
      </c>
      <c r="AC51" s="53">
        <v>0</v>
      </c>
      <c r="AD51" s="53">
        <v>0</v>
      </c>
      <c r="AE51" s="54">
        <v>0</v>
      </c>
      <c r="AF51" s="55">
        <v>0.12544457086248367</v>
      </c>
      <c r="AG51" s="53">
        <v>6.7265261766054324E-2</v>
      </c>
      <c r="AH51" s="53">
        <v>0.28405728529671542</v>
      </c>
      <c r="AI51" s="53">
        <v>0.18032407512214604</v>
      </c>
      <c r="AJ51" s="54">
        <v>0.15932551108738516</v>
      </c>
      <c r="AK51" s="55">
        <v>0.12544457086248367</v>
      </c>
      <c r="AL51" s="53">
        <v>6.7265261766054324E-2</v>
      </c>
      <c r="AM51" s="53">
        <v>0.28405728529671542</v>
      </c>
      <c r="AN51" s="53">
        <v>0.18032407512214604</v>
      </c>
      <c r="AO51" s="54">
        <v>0.15932551108738516</v>
      </c>
      <c r="AP51" s="55">
        <v>0</v>
      </c>
      <c r="AQ51" s="53">
        <v>0</v>
      </c>
      <c r="AR51" s="53">
        <v>2.2341969242690819E-2</v>
      </c>
      <c r="AS51" s="53">
        <v>0.19332399961321348</v>
      </c>
      <c r="AT51" s="54">
        <v>0</v>
      </c>
      <c r="AU51" s="55">
        <v>0</v>
      </c>
      <c r="AV51" s="53">
        <v>0</v>
      </c>
      <c r="AW51" s="53">
        <v>2.2341969242690819E-2</v>
      </c>
      <c r="AX51" s="53">
        <v>0.19332399961321348</v>
      </c>
      <c r="AY51" s="54">
        <v>0</v>
      </c>
    </row>
    <row r="52" spans="1:51" ht="15.75" thickBot="1" x14ac:dyDescent="0.3">
      <c r="A52">
        <v>80</v>
      </c>
      <c r="B52">
        <v>0</v>
      </c>
      <c r="C52">
        <v>0</v>
      </c>
      <c r="D52">
        <v>0</v>
      </c>
      <c r="E52">
        <v>0</v>
      </c>
      <c r="F52">
        <v>6.019578402353469E-2</v>
      </c>
      <c r="G52">
        <v>0</v>
      </c>
      <c r="H52">
        <v>4.9841409220076717E-2</v>
      </c>
      <c r="I52">
        <v>0</v>
      </c>
      <c r="J52">
        <v>0</v>
      </c>
      <c r="K52" s="2">
        <v>0</v>
      </c>
      <c r="L52" s="1">
        <v>0</v>
      </c>
      <c r="M52">
        <v>0</v>
      </c>
      <c r="N52">
        <v>0</v>
      </c>
      <c r="O52">
        <v>0</v>
      </c>
      <c r="P52" s="53">
        <v>4.7267908476701877E-2</v>
      </c>
      <c r="Q52" s="53">
        <v>0</v>
      </c>
      <c r="R52" s="53">
        <v>3.9943270847698206E-2</v>
      </c>
      <c r="S52" s="53">
        <v>0</v>
      </c>
      <c r="T52" s="53">
        <v>0</v>
      </c>
      <c r="U52" s="54">
        <v>0</v>
      </c>
      <c r="V52" s="55">
        <v>0</v>
      </c>
      <c r="W52" s="53">
        <v>0</v>
      </c>
      <c r="X52" s="53">
        <v>0</v>
      </c>
      <c r="Y52" s="53">
        <v>0</v>
      </c>
      <c r="Z52" s="54">
        <v>2.5903343987575E-2</v>
      </c>
      <c r="AA52" s="55">
        <v>0</v>
      </c>
      <c r="AB52" s="53">
        <v>0</v>
      </c>
      <c r="AC52" s="53">
        <v>0</v>
      </c>
      <c r="AD52" s="53">
        <v>0</v>
      </c>
      <c r="AE52" s="54">
        <v>2.5903343987575E-2</v>
      </c>
      <c r="AF52" s="55">
        <v>0</v>
      </c>
      <c r="AG52" s="53">
        <v>0</v>
      </c>
      <c r="AH52" s="53">
        <v>0</v>
      </c>
      <c r="AI52" s="53">
        <v>0.13001616893891813</v>
      </c>
      <c r="AJ52" s="54">
        <v>0</v>
      </c>
      <c r="AK52" s="55">
        <v>0</v>
      </c>
      <c r="AL52" s="53">
        <v>0</v>
      </c>
      <c r="AM52" s="53">
        <v>0</v>
      </c>
      <c r="AN52" s="53">
        <v>0.13001616893891813</v>
      </c>
      <c r="AO52" s="54">
        <v>0</v>
      </c>
      <c r="AP52" s="55">
        <v>7.5781742256472967E-2</v>
      </c>
      <c r="AQ52" s="53">
        <v>0</v>
      </c>
      <c r="AR52" s="53">
        <v>0</v>
      </c>
      <c r="AS52" s="53">
        <v>0</v>
      </c>
      <c r="AT52" s="54">
        <v>0</v>
      </c>
      <c r="AU52" s="55">
        <v>7.5781742256472967E-2</v>
      </c>
      <c r="AV52" s="53">
        <v>0</v>
      </c>
      <c r="AW52" s="53">
        <v>0</v>
      </c>
      <c r="AX52" s="53">
        <v>0</v>
      </c>
      <c r="AY52" s="54">
        <v>0</v>
      </c>
    </row>
    <row r="53" spans="1:51" ht="15.75" thickBot="1" x14ac:dyDescent="0.3">
      <c r="A53">
        <v>81</v>
      </c>
      <c r="B53">
        <v>0.17273099051776949</v>
      </c>
      <c r="C53">
        <v>0.19959425874550596</v>
      </c>
      <c r="D53">
        <v>0.23237917442242162</v>
      </c>
      <c r="E53">
        <v>6.7300104580408637E-2</v>
      </c>
      <c r="F53">
        <v>0.17820965701811237</v>
      </c>
      <c r="G53">
        <v>9.4660970473922509E-2</v>
      </c>
      <c r="H53">
        <v>0.11164999938774181</v>
      </c>
      <c r="I53">
        <v>4.8423917300809687E-2</v>
      </c>
      <c r="J53">
        <v>0.29058993340301553</v>
      </c>
      <c r="K53" s="2">
        <v>0.20805406742840665</v>
      </c>
      <c r="L53" s="1">
        <v>0.22296887579467342</v>
      </c>
      <c r="M53">
        <v>0.20887358049638399</v>
      </c>
      <c r="N53">
        <v>9.6472713155338508E-2</v>
      </c>
      <c r="O53">
        <v>0.27453999405437463</v>
      </c>
      <c r="P53" s="53">
        <v>0.20008077326222917</v>
      </c>
      <c r="Q53" s="53">
        <v>0</v>
      </c>
      <c r="R53" s="53">
        <v>9.2293141249737642E-2</v>
      </c>
      <c r="S53" s="53">
        <v>0</v>
      </c>
      <c r="T53" s="53">
        <v>0.1485180314665708</v>
      </c>
      <c r="U53" s="54">
        <v>0.10487231420366247</v>
      </c>
      <c r="V53" s="55">
        <v>0.25990927205399733</v>
      </c>
      <c r="W53" s="53">
        <v>0.24178024024865119</v>
      </c>
      <c r="X53" s="53">
        <v>0.32600800593399343</v>
      </c>
      <c r="Y53" s="53">
        <v>9.7114560510076602E-3</v>
      </c>
      <c r="Z53" s="54">
        <v>0.14215040134017176</v>
      </c>
      <c r="AA53" s="55">
        <v>0.25990927205399733</v>
      </c>
      <c r="AB53" s="53">
        <v>0.24178024024865119</v>
      </c>
      <c r="AC53" s="53">
        <v>0.32600800593399343</v>
      </c>
      <c r="AD53" s="53">
        <v>9.7114560510076602E-3</v>
      </c>
      <c r="AE53" s="54">
        <v>0.14215040134017176</v>
      </c>
      <c r="AF53" s="55">
        <v>0</v>
      </c>
      <c r="AG53" s="53">
        <v>0.36093602357782822</v>
      </c>
      <c r="AH53" s="53">
        <v>0.37841071702184709</v>
      </c>
      <c r="AI53" s="53">
        <v>0</v>
      </c>
      <c r="AJ53" s="54">
        <v>0.45868761837046146</v>
      </c>
      <c r="AK53" s="55">
        <v>0</v>
      </c>
      <c r="AL53" s="53">
        <v>0.36093602357782822</v>
      </c>
      <c r="AM53" s="53">
        <v>0.37841071702184709</v>
      </c>
      <c r="AN53" s="53">
        <v>0</v>
      </c>
      <c r="AO53" s="54">
        <v>0.45868761837046146</v>
      </c>
      <c r="AP53" s="55">
        <v>0.21178607052434115</v>
      </c>
      <c r="AQ53" s="53">
        <v>0.11040818929659102</v>
      </c>
      <c r="AR53" s="53">
        <v>3.4327813237032344E-2</v>
      </c>
      <c r="AS53" s="53">
        <v>0.20800759158773355</v>
      </c>
      <c r="AT53" s="54">
        <v>0</v>
      </c>
      <c r="AU53" s="55">
        <v>0.21178607052434115</v>
      </c>
      <c r="AV53" s="53">
        <v>0.11040818929659102</v>
      </c>
      <c r="AW53" s="53">
        <v>3.4327813237032344E-2</v>
      </c>
      <c r="AX53" s="53">
        <v>0.20800759158773355</v>
      </c>
      <c r="AY53" s="54">
        <v>0</v>
      </c>
    </row>
    <row r="54" spans="1:51" ht="15.75" thickBot="1" x14ac:dyDescent="0.3">
      <c r="A54">
        <v>82</v>
      </c>
      <c r="B54">
        <v>1.304816784874206E-2</v>
      </c>
      <c r="C54">
        <v>5.7752976479850858E-2</v>
      </c>
      <c r="D54">
        <v>8.3938084767787316E-2</v>
      </c>
      <c r="E54">
        <v>0</v>
      </c>
      <c r="F54">
        <v>1.244217600962628E-2</v>
      </c>
      <c r="G54">
        <v>4.6675701460496703E-2</v>
      </c>
      <c r="H54">
        <v>0.10084804677232512</v>
      </c>
      <c r="I54">
        <v>0.11622616205079725</v>
      </c>
      <c r="J54">
        <v>0.12532196825246056</v>
      </c>
      <c r="K54" s="2">
        <v>7.9998113403603646E-2</v>
      </c>
      <c r="L54" s="1">
        <v>0.156573761219753</v>
      </c>
      <c r="M54">
        <v>0.15127324428033023</v>
      </c>
      <c r="N54">
        <v>7.9478955100496518E-2</v>
      </c>
      <c r="O54">
        <v>9.7222743610235918E-2</v>
      </c>
      <c r="P54" s="53">
        <v>0.13157295941269045</v>
      </c>
      <c r="Q54" s="53">
        <v>0</v>
      </c>
      <c r="R54" s="53">
        <v>0.15506124894609979</v>
      </c>
      <c r="S54" s="53">
        <v>0</v>
      </c>
      <c r="T54" s="53">
        <v>0.11609462537695567</v>
      </c>
      <c r="U54" s="54">
        <v>0</v>
      </c>
      <c r="V54" s="55">
        <v>0.32962873885834698</v>
      </c>
      <c r="W54" s="53">
        <v>0.1544664553850322</v>
      </c>
      <c r="X54" s="53">
        <v>0</v>
      </c>
      <c r="Y54" s="53">
        <v>0.20512600667783787</v>
      </c>
      <c r="Z54" s="54">
        <v>0.17088277652056658</v>
      </c>
      <c r="AA54" s="55">
        <v>0.32962873885834698</v>
      </c>
      <c r="AB54" s="53">
        <v>0.1544664553850322</v>
      </c>
      <c r="AC54" s="53">
        <v>0</v>
      </c>
      <c r="AD54" s="53">
        <v>0.20512600667783787</v>
      </c>
      <c r="AE54" s="54">
        <v>0.17088277652056658</v>
      </c>
      <c r="AF54" s="55">
        <v>0.27532942495654938</v>
      </c>
      <c r="AG54" s="53">
        <v>0</v>
      </c>
      <c r="AH54" s="53">
        <v>0.10384112852045911</v>
      </c>
      <c r="AI54" s="53">
        <v>0.18285211414213567</v>
      </c>
      <c r="AJ54" s="54">
        <v>0</v>
      </c>
      <c r="AK54" s="55">
        <v>0.27532942495654938</v>
      </c>
      <c r="AL54" s="53">
        <v>0</v>
      </c>
      <c r="AM54" s="53">
        <v>0.10384112852045911</v>
      </c>
      <c r="AN54" s="53">
        <v>0.18285211414213567</v>
      </c>
      <c r="AO54" s="54">
        <v>0</v>
      </c>
      <c r="AP54" s="55">
        <v>4.6460458371381005E-2</v>
      </c>
      <c r="AQ54" s="53">
        <v>1.9293306317382512E-2</v>
      </c>
      <c r="AR54" s="53">
        <v>0</v>
      </c>
      <c r="AS54" s="53">
        <v>0.21958143241226219</v>
      </c>
      <c r="AT54" s="54">
        <v>0</v>
      </c>
      <c r="AU54" s="55">
        <v>4.6460458371381005E-2</v>
      </c>
      <c r="AV54" s="53">
        <v>1.9293306317382512E-2</v>
      </c>
      <c r="AW54" s="53">
        <v>0</v>
      </c>
      <c r="AX54" s="53">
        <v>0.21958143241226219</v>
      </c>
      <c r="AY54" s="54">
        <v>0</v>
      </c>
    </row>
    <row r="55" spans="1:51" ht="15.75" thickBot="1" x14ac:dyDescent="0.3">
      <c r="A55">
        <v>83</v>
      </c>
      <c r="B55">
        <v>0.56510739002664467</v>
      </c>
      <c r="C55">
        <v>0.37948417349438796</v>
      </c>
      <c r="D55">
        <v>0.37340092093216593</v>
      </c>
      <c r="E55">
        <v>0.33308154135106338</v>
      </c>
      <c r="F55">
        <v>0.25939965145395383</v>
      </c>
      <c r="G55">
        <v>0.23819134465868244</v>
      </c>
      <c r="H55">
        <v>0.4295189288190136</v>
      </c>
      <c r="I55">
        <v>0.51810321247407987</v>
      </c>
      <c r="J55">
        <v>0.60677281965873098</v>
      </c>
      <c r="K55" s="2">
        <v>0.57546952293753084</v>
      </c>
      <c r="L55" s="1">
        <v>0.4458263301614192</v>
      </c>
      <c r="M55">
        <v>0.40830500398737618</v>
      </c>
      <c r="N55">
        <v>0.3257545849768958</v>
      </c>
      <c r="O55">
        <v>0.2009415105822327</v>
      </c>
      <c r="P55" s="53">
        <v>0.30425601319668161</v>
      </c>
      <c r="Q55" s="53">
        <v>9.6753227720787136E-2</v>
      </c>
      <c r="R55" s="53">
        <v>0.71980819082882475</v>
      </c>
      <c r="S55" s="53">
        <v>0.47931497743290558</v>
      </c>
      <c r="T55" s="53">
        <v>0.50177373919901558</v>
      </c>
      <c r="U55" s="54">
        <v>0.38206022593392891</v>
      </c>
      <c r="V55" s="55">
        <v>0.46366408288347943</v>
      </c>
      <c r="W55" s="53">
        <v>0.97985889262736758</v>
      </c>
      <c r="X55" s="53">
        <v>0.79124844584128962</v>
      </c>
      <c r="Y55" s="53">
        <v>0.66196419423938291</v>
      </c>
      <c r="Z55" s="54">
        <v>0.59839530223748749</v>
      </c>
      <c r="AA55" s="55">
        <v>0.46366408288347943</v>
      </c>
      <c r="AB55" s="53">
        <v>0.97985889262736758</v>
      </c>
      <c r="AC55" s="53">
        <v>0.79124844584128962</v>
      </c>
      <c r="AD55" s="53">
        <v>0.66196419423938291</v>
      </c>
      <c r="AE55" s="54">
        <v>0.59839530223748749</v>
      </c>
      <c r="AF55" s="55">
        <v>1.154216523979313</v>
      </c>
      <c r="AG55" s="53">
        <v>0.50951177836116213</v>
      </c>
      <c r="AH55" s="53">
        <v>0.85152080556920717</v>
      </c>
      <c r="AI55" s="53">
        <v>0.73603124978902379</v>
      </c>
      <c r="AJ55" s="54">
        <v>0.94171280291656867</v>
      </c>
      <c r="AK55" s="55">
        <v>1.154216523979313</v>
      </c>
      <c r="AL55" s="53">
        <v>0.50951177836116213</v>
      </c>
      <c r="AM55" s="53">
        <v>0.85152080556920717</v>
      </c>
      <c r="AN55" s="53">
        <v>0.73603124978902379</v>
      </c>
      <c r="AO55" s="54">
        <v>0.94171280291656867</v>
      </c>
      <c r="AP55" s="55">
        <v>0.35583693695367102</v>
      </c>
      <c r="AQ55" s="53">
        <v>0.52825996164673228</v>
      </c>
      <c r="AR55" s="53">
        <v>0.50417285304317838</v>
      </c>
      <c r="AS55" s="53">
        <v>1.06202482440845</v>
      </c>
      <c r="AT55" s="54">
        <v>0.53335793836748291</v>
      </c>
      <c r="AU55" s="55">
        <v>0.35583693695367102</v>
      </c>
      <c r="AV55" s="53">
        <v>0.52825996164673228</v>
      </c>
      <c r="AW55" s="53">
        <v>0.50417285304317838</v>
      </c>
      <c r="AX55" s="53">
        <v>1.06202482440845</v>
      </c>
      <c r="AY55" s="54">
        <v>0.53335793836748291</v>
      </c>
    </row>
    <row r="56" spans="1:51" ht="15.75" thickBot="1" x14ac:dyDescent="0.3">
      <c r="A56">
        <v>84</v>
      </c>
      <c r="B56">
        <v>0.19733320739768304</v>
      </c>
      <c r="C56">
        <v>0.10127227780047671</v>
      </c>
      <c r="D56">
        <v>0.1396759371985532</v>
      </c>
      <c r="E56">
        <v>2.9438738642412685E-2</v>
      </c>
      <c r="F56">
        <v>0.14156701822865539</v>
      </c>
      <c r="G56">
        <v>1.2034823228968417E-2</v>
      </c>
      <c r="H56">
        <v>0.13916701744591625</v>
      </c>
      <c r="I56">
        <v>0.19015966480068938</v>
      </c>
      <c r="J56">
        <v>0</v>
      </c>
      <c r="K56" s="2">
        <v>0.15603814269840702</v>
      </c>
      <c r="L56" s="1">
        <v>0.25134448949112487</v>
      </c>
      <c r="M56">
        <v>0.12723134963987495</v>
      </c>
      <c r="N56">
        <v>0.29469565969160255</v>
      </c>
      <c r="O56">
        <v>0.13945532719011855</v>
      </c>
      <c r="P56" s="53">
        <v>0.19615293390258193</v>
      </c>
      <c r="Q56" s="53">
        <v>0.12849350377376609</v>
      </c>
      <c r="R56" s="53">
        <v>0.24416732911798253</v>
      </c>
      <c r="S56" s="53">
        <v>0.14661738125391133</v>
      </c>
      <c r="T56" s="53">
        <v>0.1895083185770258</v>
      </c>
      <c r="U56" s="54">
        <v>0.32066818110639916</v>
      </c>
      <c r="V56" s="55">
        <v>0.16288123323937526</v>
      </c>
      <c r="W56" s="53">
        <v>0.28372516976710699</v>
      </c>
      <c r="X56" s="53">
        <v>0.12619937824406935</v>
      </c>
      <c r="Y56" s="53">
        <v>0.26560574633428558</v>
      </c>
      <c r="Z56" s="54">
        <v>0.19275648114875357</v>
      </c>
      <c r="AA56" s="55">
        <v>0.16288123323937526</v>
      </c>
      <c r="AB56" s="53">
        <v>0.28372516976710699</v>
      </c>
      <c r="AC56" s="53">
        <v>0.12619937824406935</v>
      </c>
      <c r="AD56" s="53">
        <v>0.26560574633428558</v>
      </c>
      <c r="AE56" s="54">
        <v>0.19275648114875357</v>
      </c>
      <c r="AF56" s="55">
        <v>0.60486159279528473</v>
      </c>
      <c r="AG56" s="53">
        <v>0.17482614152371312</v>
      </c>
      <c r="AH56" s="53">
        <v>0.14820624801907492</v>
      </c>
      <c r="AI56" s="53">
        <v>0.36289372995406721</v>
      </c>
      <c r="AJ56" s="54">
        <v>0.31114041549131766</v>
      </c>
      <c r="AK56" s="55">
        <v>0.60486159279528473</v>
      </c>
      <c r="AL56" s="53">
        <v>0.17482614152371312</v>
      </c>
      <c r="AM56" s="53">
        <v>0.14820624801907492</v>
      </c>
      <c r="AN56" s="53">
        <v>0.36289372995406721</v>
      </c>
      <c r="AO56" s="54">
        <v>0.31114041549131766</v>
      </c>
      <c r="AP56" s="55">
        <v>0.1708481736167286</v>
      </c>
      <c r="AQ56" s="53">
        <v>0.12327222967849188</v>
      </c>
      <c r="AR56" s="53">
        <v>0.12845041526497691</v>
      </c>
      <c r="AS56" s="53">
        <v>0.4035653280862212</v>
      </c>
      <c r="AT56" s="54">
        <v>0.11041120129345429</v>
      </c>
      <c r="AU56" s="55">
        <v>0.1708481736167286</v>
      </c>
      <c r="AV56" s="53">
        <v>0.12327222967849188</v>
      </c>
      <c r="AW56" s="53">
        <v>0.12845041526497691</v>
      </c>
      <c r="AX56" s="53">
        <v>0.4035653280862212</v>
      </c>
      <c r="AY56" s="54">
        <v>0.11041120129345429</v>
      </c>
    </row>
    <row r="57" spans="1:51" ht="15.75" thickBot="1" x14ac:dyDescent="0.3">
      <c r="A57">
        <v>85</v>
      </c>
      <c r="B57">
        <v>0.81332477839021455</v>
      </c>
      <c r="C57">
        <v>0.65060126231975757</v>
      </c>
      <c r="D57">
        <v>0.49598890545464758</v>
      </c>
      <c r="E57">
        <v>0.40342069997052626</v>
      </c>
      <c r="F57">
        <v>0.67016988615128159</v>
      </c>
      <c r="G57">
        <v>0.80463039153027893</v>
      </c>
      <c r="H57">
        <v>1.0168651049791027</v>
      </c>
      <c r="I57">
        <v>0.89283835057239946</v>
      </c>
      <c r="J57">
        <v>0.50449088030954781</v>
      </c>
      <c r="K57" s="2">
        <v>0.38423495233032484</v>
      </c>
      <c r="L57" s="1">
        <v>0.72661736659232057</v>
      </c>
      <c r="M57">
        <v>0.91173540313156753</v>
      </c>
      <c r="N57">
        <v>0.76024847475990476</v>
      </c>
      <c r="O57">
        <v>1.0066681346274782</v>
      </c>
      <c r="P57" s="53">
        <v>0.74180795149765411</v>
      </c>
      <c r="Q57" s="53">
        <v>0.70943535223387832</v>
      </c>
      <c r="R57" s="53">
        <v>1.1003950774827462</v>
      </c>
      <c r="S57" s="53">
        <v>0.9234068612500661</v>
      </c>
      <c r="T57" s="53">
        <v>1.103422989712983</v>
      </c>
      <c r="U57" s="54">
        <v>0.73439831093546515</v>
      </c>
      <c r="V57" s="55">
        <v>1.2189503783929132</v>
      </c>
      <c r="W57" s="53">
        <v>1.2942056762193757</v>
      </c>
      <c r="X57" s="53">
        <v>0.50679319040755955</v>
      </c>
      <c r="Y57" s="53">
        <v>0.91505701820882468</v>
      </c>
      <c r="Z57" s="54">
        <v>1.4497692608159329</v>
      </c>
      <c r="AA57" s="55">
        <v>1.2189503783929132</v>
      </c>
      <c r="AB57" s="53">
        <v>1.2942056762193757</v>
      </c>
      <c r="AC57" s="53">
        <v>0.50679319040755955</v>
      </c>
      <c r="AD57" s="53">
        <v>0.91505701820882468</v>
      </c>
      <c r="AE57" s="54">
        <v>1.4497692608159329</v>
      </c>
      <c r="AF57" s="55">
        <v>1.5037370179797167</v>
      </c>
      <c r="AG57" s="53">
        <v>1.5261040846524301</v>
      </c>
      <c r="AH57" s="53">
        <v>1.5155281246156995</v>
      </c>
      <c r="AI57" s="53">
        <v>1.3487264536337618</v>
      </c>
      <c r="AJ57" s="54">
        <v>0.61304411166073203</v>
      </c>
      <c r="AK57" s="55">
        <v>1.5037370179797167</v>
      </c>
      <c r="AL57" s="53">
        <v>1.5261040846524301</v>
      </c>
      <c r="AM57" s="53">
        <v>1.5155281246156995</v>
      </c>
      <c r="AN57" s="53">
        <v>1.3487264536337618</v>
      </c>
      <c r="AO57" s="54">
        <v>0.61304411166073203</v>
      </c>
      <c r="AP57" s="55">
        <v>0.54950330323604313</v>
      </c>
      <c r="AQ57" s="53">
        <v>0.85958574492470552</v>
      </c>
      <c r="AR57" s="53">
        <v>0.85081479396431137</v>
      </c>
      <c r="AS57" s="53">
        <v>1.3254157042308201</v>
      </c>
      <c r="AT57" s="54">
        <v>0.87664766502623892</v>
      </c>
      <c r="AU57" s="55">
        <v>0.54950330323604313</v>
      </c>
      <c r="AV57" s="53">
        <v>0.85958574492470552</v>
      </c>
      <c r="AW57" s="53">
        <v>0.85081479396431137</v>
      </c>
      <c r="AX57" s="53">
        <v>1.3254157042308201</v>
      </c>
      <c r="AY57" s="54">
        <v>0.87664766502623892</v>
      </c>
    </row>
    <row r="58" spans="1:51" ht="15.75" thickBot="1" x14ac:dyDescent="0.3">
      <c r="A58">
        <v>86</v>
      </c>
      <c r="B58">
        <v>0.20315824643426489</v>
      </c>
      <c r="C58">
        <v>0.34773005812965219</v>
      </c>
      <c r="D58">
        <v>0.22888205335084277</v>
      </c>
      <c r="E58">
        <v>0.17556305651848114</v>
      </c>
      <c r="F58">
        <v>0.19662487699665038</v>
      </c>
      <c r="G58">
        <v>0.16426255628395334</v>
      </c>
      <c r="H58">
        <v>0.38524318978559224</v>
      </c>
      <c r="I58">
        <v>0.47103484131489698</v>
      </c>
      <c r="J58">
        <v>0.50744541992234027</v>
      </c>
      <c r="K58" s="2">
        <v>0.35205614985733669</v>
      </c>
      <c r="L58" s="1">
        <v>0.66674307394457921</v>
      </c>
      <c r="M58">
        <v>0.28141676462785381</v>
      </c>
      <c r="N58">
        <v>0.67507251900903897</v>
      </c>
      <c r="O58">
        <v>0.47452423091217361</v>
      </c>
      <c r="P58" s="53">
        <v>0.29665857958184955</v>
      </c>
      <c r="Q58" s="53">
        <v>0.56225410655834862</v>
      </c>
      <c r="R58" s="53">
        <v>0.68834178252473799</v>
      </c>
      <c r="S58" s="53">
        <v>0.56846737710448114</v>
      </c>
      <c r="T58" s="53">
        <v>0.53666980596845859</v>
      </c>
      <c r="U58" s="54">
        <v>0.58002074448167662</v>
      </c>
      <c r="V58" s="55">
        <v>0.91339437911048993</v>
      </c>
      <c r="W58" s="53">
        <v>1.6622185883029448</v>
      </c>
      <c r="X58" s="53">
        <v>1.7837852233761116</v>
      </c>
      <c r="Y58" s="53">
        <v>1.5860398299974798</v>
      </c>
      <c r="Z58" s="54">
        <v>2.1114991120275395</v>
      </c>
      <c r="AA58" s="55">
        <v>0.91339437911048993</v>
      </c>
      <c r="AB58" s="53">
        <v>1.6622185883029448</v>
      </c>
      <c r="AC58" s="53">
        <v>1.7837852233761116</v>
      </c>
      <c r="AD58" s="53">
        <v>1.5860398299974798</v>
      </c>
      <c r="AE58" s="54">
        <v>2.1114991120275395</v>
      </c>
      <c r="AF58" s="55">
        <v>3.886151337532552</v>
      </c>
      <c r="AG58" s="53">
        <v>1.5278698332486766</v>
      </c>
      <c r="AH58" s="53">
        <v>1.3899221758939242</v>
      </c>
      <c r="AI58" s="53">
        <v>1.3217492305433762</v>
      </c>
      <c r="AJ58" s="54">
        <v>2.0719657872108126</v>
      </c>
      <c r="AK58" s="55">
        <v>3.886151337532552</v>
      </c>
      <c r="AL58" s="53">
        <v>1.5278698332486766</v>
      </c>
      <c r="AM58" s="53">
        <v>1.3899221758939242</v>
      </c>
      <c r="AN58" s="53">
        <v>1.3217492305433762</v>
      </c>
      <c r="AO58" s="54">
        <v>2.0719657872108126</v>
      </c>
      <c r="AP58" s="55">
        <v>1.1958612346194379</v>
      </c>
      <c r="AQ58" s="53">
        <v>1.1195878965228971</v>
      </c>
      <c r="AR58" s="53">
        <v>1.1140592280659076</v>
      </c>
      <c r="AS58" s="53">
        <v>1.8371935820171224</v>
      </c>
      <c r="AT58" s="54">
        <v>1.1495774676088442</v>
      </c>
      <c r="AU58" s="55">
        <v>1.1958612346194379</v>
      </c>
      <c r="AV58" s="53">
        <v>1.1195878965228971</v>
      </c>
      <c r="AW58" s="53">
        <v>1.1140592280659076</v>
      </c>
      <c r="AX58" s="53">
        <v>1.8371935820171224</v>
      </c>
      <c r="AY58" s="54">
        <v>1.1495774676088442</v>
      </c>
    </row>
    <row r="59" spans="1:51" ht="15.75" thickBot="1" x14ac:dyDescent="0.3">
      <c r="A59">
        <v>87</v>
      </c>
      <c r="B59">
        <v>1.9893291395671506</v>
      </c>
      <c r="C59">
        <v>1.7611445152076961</v>
      </c>
      <c r="D59">
        <v>2.0982007034873194</v>
      </c>
      <c r="E59">
        <v>1.5045891708295873</v>
      </c>
      <c r="F59">
        <v>2.134286487936079</v>
      </c>
      <c r="G59">
        <v>2.7157033948188123</v>
      </c>
      <c r="H59">
        <v>2.3084210271722854</v>
      </c>
      <c r="I59">
        <v>2.9243859980167799</v>
      </c>
      <c r="J59">
        <v>3.5631882209302654</v>
      </c>
      <c r="K59" s="2">
        <v>3.55487735360391</v>
      </c>
      <c r="L59" s="1">
        <v>3.8804435382907414</v>
      </c>
      <c r="M59">
        <v>3.4432242756114362</v>
      </c>
      <c r="N59">
        <v>3.9490465092942046</v>
      </c>
      <c r="O59">
        <v>3.412143723126404</v>
      </c>
      <c r="P59" s="53">
        <v>3.2843561096329963</v>
      </c>
      <c r="Q59" s="53">
        <v>3.4627115228548231</v>
      </c>
      <c r="R59" s="53">
        <v>3.7985013707165791</v>
      </c>
      <c r="S59" s="53">
        <v>3.9214194054877782</v>
      </c>
      <c r="T59" s="53">
        <v>4.6912296624844911</v>
      </c>
      <c r="U59" s="54">
        <v>3.7899316431407377</v>
      </c>
      <c r="V59" s="55">
        <v>3.6147236052157248</v>
      </c>
      <c r="W59" s="53">
        <v>10.815951600027747</v>
      </c>
      <c r="X59" s="53">
        <v>14.037615467077057</v>
      </c>
      <c r="Y59" s="53">
        <v>9.8539357190615497</v>
      </c>
      <c r="Z59" s="54">
        <v>11.482942295194825</v>
      </c>
      <c r="AA59" s="55">
        <v>3.6147236052157248</v>
      </c>
      <c r="AB59" s="53">
        <v>10.815951600027747</v>
      </c>
      <c r="AC59" s="53">
        <v>14.037615467077057</v>
      </c>
      <c r="AD59" s="53">
        <v>9.8539357190615497</v>
      </c>
      <c r="AE59" s="54">
        <v>11.482942295194825</v>
      </c>
      <c r="AF59" s="55">
        <v>18.51959873315441</v>
      </c>
      <c r="AG59" s="53">
        <v>12.394851843002805</v>
      </c>
      <c r="AH59" s="53">
        <v>10.88049781809392</v>
      </c>
      <c r="AI59" s="53">
        <v>11.763011930885265</v>
      </c>
      <c r="AJ59" s="54">
        <v>14.467268290794642</v>
      </c>
      <c r="AK59" s="55">
        <v>18.51959873315441</v>
      </c>
      <c r="AL59" s="53">
        <v>12.394851843002805</v>
      </c>
      <c r="AM59" s="53">
        <v>10.88049781809392</v>
      </c>
      <c r="AN59" s="53">
        <v>11.763011930885265</v>
      </c>
      <c r="AO59" s="54">
        <v>14.467268290794642</v>
      </c>
      <c r="AP59" s="55">
        <v>9.6060546059207095</v>
      </c>
      <c r="AQ59" s="53">
        <v>8.7848977907860135</v>
      </c>
      <c r="AR59" s="53">
        <v>10.08122214884361</v>
      </c>
      <c r="AS59" s="53">
        <v>13.016622704517594</v>
      </c>
      <c r="AT59" s="54">
        <v>9.290789126133264</v>
      </c>
      <c r="AU59" s="55">
        <v>9.6060546059207095</v>
      </c>
      <c r="AV59" s="53">
        <v>8.7848977907860135</v>
      </c>
      <c r="AW59" s="53">
        <v>10.08122214884361</v>
      </c>
      <c r="AX59" s="53">
        <v>13.016622704517594</v>
      </c>
      <c r="AY59" s="54">
        <v>9.290789126133264</v>
      </c>
    </row>
    <row r="60" spans="1:51" ht="15.75" thickBot="1" x14ac:dyDescent="0.3">
      <c r="A60">
        <v>88</v>
      </c>
      <c r="B60">
        <v>0.3918951201926037</v>
      </c>
      <c r="C60">
        <v>0.43963629013439787</v>
      </c>
      <c r="D60">
        <v>0.43267153738768516</v>
      </c>
      <c r="E60">
        <v>0.29694700875648189</v>
      </c>
      <c r="F60">
        <v>0.14158283319388751</v>
      </c>
      <c r="G60">
        <v>0</v>
      </c>
      <c r="H60">
        <v>0.25515053301393648</v>
      </c>
      <c r="I60">
        <v>0.2813782510176826</v>
      </c>
      <c r="J60">
        <v>0.34044160845673377</v>
      </c>
      <c r="K60" s="2">
        <v>0</v>
      </c>
      <c r="L60" s="1">
        <v>0</v>
      </c>
      <c r="M60">
        <v>0</v>
      </c>
      <c r="N60">
        <v>0</v>
      </c>
      <c r="O60">
        <v>0</v>
      </c>
      <c r="P60" s="53">
        <v>0</v>
      </c>
      <c r="Q60" s="53">
        <v>0</v>
      </c>
      <c r="R60" s="53">
        <v>0.29888339667145319</v>
      </c>
      <c r="S60" s="53">
        <v>0</v>
      </c>
      <c r="T60" s="53">
        <v>5.0667143726620151E-2</v>
      </c>
      <c r="U60" s="54">
        <v>0.22938137084361071</v>
      </c>
      <c r="V60" s="55">
        <v>0.65056424314875927</v>
      </c>
      <c r="W60" s="53">
        <v>1.0436250180545712</v>
      </c>
      <c r="X60" s="53">
        <v>1.2460922820672131</v>
      </c>
      <c r="Y60" s="53">
        <v>0.82021586347361231</v>
      </c>
      <c r="Z60" s="54">
        <v>0.6488378590374797</v>
      </c>
      <c r="AA60" s="55">
        <v>0.65056424314875927</v>
      </c>
      <c r="AB60" s="53">
        <v>1.0436250180545712</v>
      </c>
      <c r="AC60" s="53">
        <v>1.2460922820672131</v>
      </c>
      <c r="AD60" s="53">
        <v>0.82021586347361231</v>
      </c>
      <c r="AE60" s="54">
        <v>0.6488378590374797</v>
      </c>
      <c r="AF60" s="55">
        <v>1.3586188782170461</v>
      </c>
      <c r="AG60" s="53">
        <v>0.30120891476688277</v>
      </c>
      <c r="AH60" s="53">
        <v>0.57366653585318872</v>
      </c>
      <c r="AI60" s="53">
        <v>0.25225226618537178</v>
      </c>
      <c r="AJ60" s="54">
        <v>0.32200546977301847</v>
      </c>
      <c r="AK60" s="55">
        <v>1.3586188782170461</v>
      </c>
      <c r="AL60" s="53">
        <v>0.30120891476688277</v>
      </c>
      <c r="AM60" s="53">
        <v>0.57366653585318872</v>
      </c>
      <c r="AN60" s="53">
        <v>0.25225226618537178</v>
      </c>
      <c r="AO60" s="54">
        <v>0.32200546977301847</v>
      </c>
      <c r="AP60" s="55">
        <v>0.21677354750182759</v>
      </c>
      <c r="AQ60" s="53">
        <v>0.31778165949436571</v>
      </c>
      <c r="AR60" s="53">
        <v>0.61467319001023468</v>
      </c>
      <c r="AS60" s="53">
        <v>0</v>
      </c>
      <c r="AT60" s="54">
        <v>0.53352411369544117</v>
      </c>
      <c r="AU60" s="55">
        <v>0.21677354750182759</v>
      </c>
      <c r="AV60" s="53">
        <v>0.31778165949436571</v>
      </c>
      <c r="AW60" s="53">
        <v>0.61467319001023468</v>
      </c>
      <c r="AX60" s="53">
        <v>0</v>
      </c>
      <c r="AY60" s="54">
        <v>0.53352411369544117</v>
      </c>
    </row>
    <row r="61" spans="1:51" ht="15.75" thickBot="1" x14ac:dyDescent="0.3">
      <c r="A61">
        <v>89</v>
      </c>
      <c r="B61">
        <v>3.4681718158890247</v>
      </c>
      <c r="C61">
        <v>2.5329533027642808</v>
      </c>
      <c r="D61">
        <v>2.6581156974635554</v>
      </c>
      <c r="E61">
        <v>1.6877622539526635</v>
      </c>
      <c r="F61">
        <v>1.2969133652053257</v>
      </c>
      <c r="G61">
        <v>1.2769534019267255</v>
      </c>
      <c r="H61">
        <v>1.7349166690714903</v>
      </c>
      <c r="I61">
        <v>1.5087887834316496</v>
      </c>
      <c r="J61">
        <v>1.6823210970520857</v>
      </c>
      <c r="K61" s="2">
        <v>1.1699868172035703</v>
      </c>
      <c r="L61" s="1">
        <v>1.2815632703825737</v>
      </c>
      <c r="M61">
        <v>1.2344171541037112</v>
      </c>
      <c r="N61">
        <v>1.2664019369126596</v>
      </c>
      <c r="O61">
        <v>0.83046162323050787</v>
      </c>
      <c r="P61" s="53">
        <v>1.0248302012318224</v>
      </c>
      <c r="Q61" s="53">
        <v>0.81672621121766642</v>
      </c>
      <c r="R61" s="53">
        <v>0.90041871704425858</v>
      </c>
      <c r="S61" s="53">
        <v>0.69282938842072517</v>
      </c>
      <c r="T61" s="53">
        <v>0.89971887032189435</v>
      </c>
      <c r="U61" s="54">
        <v>0.70571551227909446</v>
      </c>
      <c r="V61" s="55">
        <v>3.2694129914856962</v>
      </c>
      <c r="W61" s="53">
        <v>3.9023677675245385</v>
      </c>
      <c r="X61" s="53">
        <v>2.9386146084028542</v>
      </c>
      <c r="Y61" s="53">
        <v>2.4237836234644896</v>
      </c>
      <c r="Z61" s="54">
        <v>2.6038580713359387</v>
      </c>
      <c r="AA61" s="55">
        <v>3.2694129914856962</v>
      </c>
      <c r="AB61" s="53">
        <v>3.9023677675245385</v>
      </c>
      <c r="AC61" s="53">
        <v>2.9386146084028542</v>
      </c>
      <c r="AD61" s="53">
        <v>2.4237836234644896</v>
      </c>
      <c r="AE61" s="54">
        <v>2.6038580713359387</v>
      </c>
      <c r="AF61" s="55">
        <v>2.4417972672433677</v>
      </c>
      <c r="AG61" s="53">
        <v>2.1944420918080016</v>
      </c>
      <c r="AH61" s="53">
        <v>2.3768635734287873</v>
      </c>
      <c r="AI61" s="53">
        <v>2.3161674486130335</v>
      </c>
      <c r="AJ61" s="54">
        <v>2.3740548510649675</v>
      </c>
      <c r="AK61" s="55">
        <v>2.4417972672433677</v>
      </c>
      <c r="AL61" s="53">
        <v>2.1944420918080016</v>
      </c>
      <c r="AM61" s="53">
        <v>2.3768635734287873</v>
      </c>
      <c r="AN61" s="53">
        <v>2.3161674486130335</v>
      </c>
      <c r="AO61" s="54">
        <v>2.3740548510649675</v>
      </c>
      <c r="AP61" s="55">
        <v>0.96233403326634936</v>
      </c>
      <c r="AQ61" s="53">
        <v>1.1160738635919187</v>
      </c>
      <c r="AR61" s="53">
        <v>1.742656267822873</v>
      </c>
      <c r="AS61" s="53">
        <v>2.4548557213886406</v>
      </c>
      <c r="AT61" s="54">
        <v>1.4153066590023682</v>
      </c>
      <c r="AU61" s="55">
        <v>0.96233403326634936</v>
      </c>
      <c r="AV61" s="53">
        <v>1.1160738635919187</v>
      </c>
      <c r="AW61" s="53">
        <v>1.742656267822873</v>
      </c>
      <c r="AX61" s="53">
        <v>2.4548557213886406</v>
      </c>
      <c r="AY61" s="54">
        <v>1.4153066590023682</v>
      </c>
    </row>
    <row r="62" spans="1:51" ht="15.75" thickBot="1" x14ac:dyDescent="0.3">
      <c r="A62">
        <v>90</v>
      </c>
      <c r="B62">
        <v>6.398954907037592E-2</v>
      </c>
      <c r="C62">
        <v>0.1186496271007166</v>
      </c>
      <c r="D62">
        <v>0.30513548233366461</v>
      </c>
      <c r="E62">
        <v>7.8294492511084959E-2</v>
      </c>
      <c r="F62">
        <v>0.13570294067195618</v>
      </c>
      <c r="G62">
        <v>0.14104917861520933</v>
      </c>
      <c r="H62">
        <v>2.18500319033272E-2</v>
      </c>
      <c r="I62">
        <v>0.23472409726069243</v>
      </c>
      <c r="J62">
        <v>0.15247262034372325</v>
      </c>
      <c r="K62" s="2">
        <v>8.4578060241487854E-3</v>
      </c>
      <c r="L62" s="1">
        <v>3.4720936608314728E-3</v>
      </c>
      <c r="M62">
        <v>7.9197364304378265E-2</v>
      </c>
      <c r="N62">
        <v>8.3896225938852542E-2</v>
      </c>
      <c r="O62">
        <v>0</v>
      </c>
      <c r="P62" s="53">
        <v>0.14547633058336898</v>
      </c>
      <c r="Q62" s="53">
        <v>0.17337842976359055</v>
      </c>
      <c r="R62" s="53">
        <v>0.10048704317505944</v>
      </c>
      <c r="S62" s="53">
        <v>0</v>
      </c>
      <c r="T62" s="53">
        <v>0.17801904621141715</v>
      </c>
      <c r="U62" s="54">
        <v>0.10055169202483918</v>
      </c>
      <c r="V62" s="55">
        <v>0.30832032490264072</v>
      </c>
      <c r="W62" s="53">
        <v>0.17834749284499732</v>
      </c>
      <c r="X62" s="53">
        <v>0.25291995919086707</v>
      </c>
      <c r="Y62" s="53">
        <v>0.11752940238987947</v>
      </c>
      <c r="Z62" s="54">
        <v>0.21495553279222995</v>
      </c>
      <c r="AA62" s="55">
        <v>0.30832032490264072</v>
      </c>
      <c r="AB62" s="53">
        <v>0.17834749284499732</v>
      </c>
      <c r="AC62" s="53">
        <v>0.25291995919086707</v>
      </c>
      <c r="AD62" s="53">
        <v>0.11752940238987947</v>
      </c>
      <c r="AE62" s="54">
        <v>0.21495553279222995</v>
      </c>
      <c r="AF62" s="55">
        <v>5.8037308751981195E-2</v>
      </c>
      <c r="AG62" s="53">
        <v>0.25167773829634948</v>
      </c>
      <c r="AH62" s="53">
        <v>0.17660232229168618</v>
      </c>
      <c r="AI62" s="53">
        <v>0</v>
      </c>
      <c r="AJ62" s="54">
        <v>0.17953674922721993</v>
      </c>
      <c r="AK62" s="55">
        <v>5.8037308751981195E-2</v>
      </c>
      <c r="AL62" s="53">
        <v>0.25167773829634948</v>
      </c>
      <c r="AM62" s="53">
        <v>0.17660232229168618</v>
      </c>
      <c r="AN62" s="53">
        <v>0</v>
      </c>
      <c r="AO62" s="54">
        <v>0.17953674922721993</v>
      </c>
      <c r="AP62" s="55">
        <v>8.9610952665343621E-2</v>
      </c>
      <c r="AQ62" s="53">
        <v>0.11924798186848469</v>
      </c>
      <c r="AR62" s="53">
        <v>8.6968344760497043E-2</v>
      </c>
      <c r="AS62" s="53">
        <v>0</v>
      </c>
      <c r="AT62" s="54">
        <v>6.6918544699522423E-2</v>
      </c>
      <c r="AU62" s="55">
        <v>8.9610952665343621E-2</v>
      </c>
      <c r="AV62" s="53">
        <v>0.11924798186848469</v>
      </c>
      <c r="AW62" s="53">
        <v>8.6968344760497043E-2</v>
      </c>
      <c r="AX62" s="53">
        <v>0</v>
      </c>
      <c r="AY62" s="54">
        <v>6.6918544699522423E-2</v>
      </c>
    </row>
    <row r="63" spans="1:51" ht="15.75" thickBot="1" x14ac:dyDescent="0.3">
      <c r="A63">
        <v>91</v>
      </c>
      <c r="B63">
        <v>0.30038257441160143</v>
      </c>
      <c r="C63">
        <v>0.20958555363351397</v>
      </c>
      <c r="D63">
        <v>0.2011197322209704</v>
      </c>
      <c r="E63">
        <v>0.12879616127642352</v>
      </c>
      <c r="F63">
        <v>0.11620913077875628</v>
      </c>
      <c r="G63">
        <v>0.40211896450190837</v>
      </c>
      <c r="H63">
        <v>0.26132078217241</v>
      </c>
      <c r="I63">
        <v>0.20017905780370565</v>
      </c>
      <c r="J63">
        <v>0.27239802916047418</v>
      </c>
      <c r="K63" s="2">
        <v>0.44105612837478969</v>
      </c>
      <c r="L63" s="1">
        <v>0.3558808206567412</v>
      </c>
      <c r="M63">
        <v>0.3710801376888932</v>
      </c>
      <c r="N63">
        <v>0.43809838135886947</v>
      </c>
      <c r="O63">
        <v>0.33451204582720062</v>
      </c>
      <c r="P63" s="53">
        <v>0.4231894176432156</v>
      </c>
      <c r="Q63" s="53">
        <v>0.44275040459807652</v>
      </c>
      <c r="R63" s="53">
        <v>0.45331740453351183</v>
      </c>
      <c r="S63" s="53">
        <v>0.55366538815418886</v>
      </c>
      <c r="T63" s="53">
        <v>0.2668955773472359</v>
      </c>
      <c r="U63" s="54">
        <v>0.46417567987276481</v>
      </c>
      <c r="V63" s="55">
        <v>0.32322211385109223</v>
      </c>
      <c r="W63" s="53">
        <v>0.59908862830071719</v>
      </c>
      <c r="X63" s="53">
        <v>0.33576521198745551</v>
      </c>
      <c r="Y63" s="53">
        <v>0.28492118670281757</v>
      </c>
      <c r="Z63" s="54">
        <v>0.93558619741412563</v>
      </c>
      <c r="AA63" s="55">
        <v>0.32322211385109223</v>
      </c>
      <c r="AB63" s="53">
        <v>0.59908862830071719</v>
      </c>
      <c r="AC63" s="53">
        <v>0.33576521198745551</v>
      </c>
      <c r="AD63" s="53">
        <v>0.28492118670281757</v>
      </c>
      <c r="AE63" s="54">
        <v>0.93558619741412563</v>
      </c>
      <c r="AF63" s="55">
        <v>0.82277902719949059</v>
      </c>
      <c r="AG63" s="53">
        <v>0.71010013099501179</v>
      </c>
      <c r="AH63" s="53">
        <v>0.6954769885014066</v>
      </c>
      <c r="AI63" s="53">
        <v>0.6717255189215785</v>
      </c>
      <c r="AJ63" s="54">
        <v>0.42913497747341017</v>
      </c>
      <c r="AK63" s="55">
        <v>0.82277902719949059</v>
      </c>
      <c r="AL63" s="53">
        <v>0.71010013099501179</v>
      </c>
      <c r="AM63" s="53">
        <v>0.6954769885014066</v>
      </c>
      <c r="AN63" s="53">
        <v>0.6717255189215785</v>
      </c>
      <c r="AO63" s="54">
        <v>0.42913497747341017</v>
      </c>
      <c r="AP63" s="55">
        <v>8.6961481367538729E-2</v>
      </c>
      <c r="AQ63" s="53">
        <v>0.19750145396483512</v>
      </c>
      <c r="AR63" s="53">
        <v>0.71726623181561489</v>
      </c>
      <c r="AS63" s="53">
        <v>0.59442753573309925</v>
      </c>
      <c r="AT63" s="54">
        <v>0.36431408579089847</v>
      </c>
      <c r="AU63" s="55">
        <v>8.6961481367538729E-2</v>
      </c>
      <c r="AV63" s="53">
        <v>0.19750145396483512</v>
      </c>
      <c r="AW63" s="53">
        <v>0.71726623181561489</v>
      </c>
      <c r="AX63" s="53">
        <v>0.59442753573309925</v>
      </c>
      <c r="AY63" s="54">
        <v>0.36431408579089847</v>
      </c>
    </row>
    <row r="64" spans="1:51" ht="15.75" thickBot="1" x14ac:dyDescent="0.3">
      <c r="A64">
        <v>92</v>
      </c>
      <c r="B64">
        <v>0.13218448814611852</v>
      </c>
      <c r="C64">
        <v>0.13986893555721872</v>
      </c>
      <c r="D64">
        <v>0.21691763630842761</v>
      </c>
      <c r="E64">
        <v>0.16933224291389851</v>
      </c>
      <c r="F64">
        <v>0.27808166536413514</v>
      </c>
      <c r="G64">
        <v>7.048224385016931E-2</v>
      </c>
      <c r="H64">
        <v>0.47632215393408461</v>
      </c>
      <c r="I64">
        <v>0.43055758055823029</v>
      </c>
      <c r="J64">
        <v>0.38312385479243405</v>
      </c>
      <c r="K64" s="2">
        <v>0.35448799470903847</v>
      </c>
      <c r="L64" s="1">
        <v>0.43615120974311827</v>
      </c>
      <c r="M64">
        <v>0.27219302355468056</v>
      </c>
      <c r="N64">
        <v>0.26107772971108301</v>
      </c>
      <c r="O64">
        <v>0.32268236221190433</v>
      </c>
      <c r="P64" s="53">
        <v>0.26089316275725549</v>
      </c>
      <c r="Q64" s="53">
        <v>0.1567112832981046</v>
      </c>
      <c r="R64" s="53">
        <v>0.36404662248822878</v>
      </c>
      <c r="S64" s="53">
        <v>0.2715205644808501</v>
      </c>
      <c r="T64" s="53">
        <v>0.46237776053412882</v>
      </c>
      <c r="U64" s="54">
        <v>0.40590432485541639</v>
      </c>
      <c r="V64" s="55">
        <v>0.25214501455239602</v>
      </c>
      <c r="W64" s="53">
        <v>0.49280176359671712</v>
      </c>
      <c r="X64" s="53">
        <v>0.35658207336308706</v>
      </c>
      <c r="Y64" s="53">
        <v>0.5114644258901504</v>
      </c>
      <c r="Z64" s="54">
        <v>0.53561262051772984</v>
      </c>
      <c r="AA64" s="55">
        <v>0.25214501455239602</v>
      </c>
      <c r="AB64" s="53">
        <v>0.49280176359671712</v>
      </c>
      <c r="AC64" s="53">
        <v>0.35658207336308706</v>
      </c>
      <c r="AD64" s="53">
        <v>0.5114644258901504</v>
      </c>
      <c r="AE64" s="54">
        <v>0.53561262051772984</v>
      </c>
      <c r="AF64" s="55">
        <v>0.58275517175560088</v>
      </c>
      <c r="AG64" s="53">
        <v>0.7670260221812204</v>
      </c>
      <c r="AH64" s="53">
        <v>0.63800737183381739</v>
      </c>
      <c r="AI64" s="53">
        <v>0.28739638287877045</v>
      </c>
      <c r="AJ64" s="54">
        <v>0.62967316050902544</v>
      </c>
      <c r="AK64" s="55">
        <v>0.58275517175560088</v>
      </c>
      <c r="AL64" s="53">
        <v>0.7670260221812204</v>
      </c>
      <c r="AM64" s="53">
        <v>0.63800737183381739</v>
      </c>
      <c r="AN64" s="53">
        <v>0.28739638287877045</v>
      </c>
      <c r="AO64" s="54">
        <v>0.62967316050902544</v>
      </c>
      <c r="AP64" s="55">
        <v>0.32604743988906926</v>
      </c>
      <c r="AQ64" s="53">
        <v>0.17419078029357785</v>
      </c>
      <c r="AR64" s="53">
        <v>0.22570129409230735</v>
      </c>
      <c r="AS64" s="53">
        <v>0.47162936152101703</v>
      </c>
      <c r="AT64" s="54">
        <v>0.51207699018872688</v>
      </c>
      <c r="AU64" s="55">
        <v>0.32604743988906926</v>
      </c>
      <c r="AV64" s="53">
        <v>0.17419078029357785</v>
      </c>
      <c r="AW64" s="53">
        <v>0.22570129409230735</v>
      </c>
      <c r="AX64" s="53">
        <v>0.47162936152101703</v>
      </c>
      <c r="AY64" s="54">
        <v>0.51207699018872688</v>
      </c>
    </row>
    <row r="65" spans="1:51" ht="15.75" thickBot="1" x14ac:dyDescent="0.3">
      <c r="A65">
        <v>93</v>
      </c>
      <c r="B65">
        <v>0.44107546191594588</v>
      </c>
      <c r="C65">
        <v>0.35618043607106753</v>
      </c>
      <c r="D65">
        <v>0.35937347137401787</v>
      </c>
      <c r="E65">
        <v>0.38688512657461943</v>
      </c>
      <c r="F65">
        <v>0.46881196767434546</v>
      </c>
      <c r="G65">
        <v>0.77066406150326339</v>
      </c>
      <c r="H65">
        <v>0.87151814277390582</v>
      </c>
      <c r="I65">
        <v>0.29598311194720711</v>
      </c>
      <c r="J65">
        <v>1.1703379555274842</v>
      </c>
      <c r="K65" s="2">
        <v>0.24093833034431833</v>
      </c>
      <c r="L65" s="1">
        <v>0.65019392151431765</v>
      </c>
      <c r="M65">
        <v>0.14095318880130994</v>
      </c>
      <c r="N65">
        <v>4.6216869667640735E-2</v>
      </c>
      <c r="O65">
        <v>0.52376790692070108</v>
      </c>
      <c r="P65" s="53">
        <v>0.53520520690354612</v>
      </c>
      <c r="Q65" s="53">
        <v>0</v>
      </c>
      <c r="R65" s="53">
        <v>0.64821316003624607</v>
      </c>
      <c r="S65" s="53">
        <v>0.65304567587852258</v>
      </c>
      <c r="T65" s="53">
        <v>0.37359097641431577</v>
      </c>
      <c r="U65" s="54">
        <v>0.38423121649429348</v>
      </c>
      <c r="V65" s="55">
        <v>0.41573798840357501</v>
      </c>
      <c r="W65" s="53">
        <v>0.90334562921407535</v>
      </c>
      <c r="X65" s="53">
        <v>0.52122272005984915</v>
      </c>
      <c r="Y65" s="53">
        <v>0.71784715500380936</v>
      </c>
      <c r="Z65" s="54">
        <v>0.90369480122569013</v>
      </c>
      <c r="AA65" s="55">
        <v>0.41573798840357501</v>
      </c>
      <c r="AB65" s="53">
        <v>0.90334562921407535</v>
      </c>
      <c r="AC65" s="53">
        <v>0.52122272005984915</v>
      </c>
      <c r="AD65" s="53">
        <v>0.71784715500380936</v>
      </c>
      <c r="AE65" s="54">
        <v>0.90369480122569013</v>
      </c>
      <c r="AF65" s="55">
        <v>1.6475698486817369</v>
      </c>
      <c r="AG65" s="53">
        <v>1.5974286568785407</v>
      </c>
      <c r="AH65" s="53">
        <v>1.6370702495776868</v>
      </c>
      <c r="AI65" s="53">
        <v>1.4157569020501246</v>
      </c>
      <c r="AJ65" s="54">
        <v>1.5736874978221953</v>
      </c>
      <c r="AK65" s="55">
        <v>1.6475698486817369</v>
      </c>
      <c r="AL65" s="53">
        <v>1.5974286568785407</v>
      </c>
      <c r="AM65" s="53">
        <v>1.6370702495776868</v>
      </c>
      <c r="AN65" s="53">
        <v>1.4157569020501246</v>
      </c>
      <c r="AO65" s="54">
        <v>1.5736874978221953</v>
      </c>
      <c r="AP65" s="55">
        <v>0.64088518853237542</v>
      </c>
      <c r="AQ65" s="53">
        <v>0.35114177623781734</v>
      </c>
      <c r="AR65" s="53">
        <v>0.23659657256852101</v>
      </c>
      <c r="AS65" s="53">
        <v>1.1311706191313864</v>
      </c>
      <c r="AT65" s="54">
        <v>0.59482615238818504</v>
      </c>
      <c r="AU65" s="55">
        <v>0.64088518853237542</v>
      </c>
      <c r="AV65" s="53">
        <v>0.35114177623781734</v>
      </c>
      <c r="AW65" s="53">
        <v>0.23659657256852101</v>
      </c>
      <c r="AX65" s="53">
        <v>1.1311706191313864</v>
      </c>
      <c r="AY65" s="54">
        <v>0.59482615238818504</v>
      </c>
    </row>
    <row r="66" spans="1:51" ht="15.75" thickBot="1" x14ac:dyDescent="0.3">
      <c r="A66">
        <v>94</v>
      </c>
      <c r="B66">
        <v>0.36926278586388511</v>
      </c>
      <c r="C66">
        <v>0.24688775468477719</v>
      </c>
      <c r="D66">
        <v>0.26077376532368035</v>
      </c>
      <c r="E66">
        <v>0.15022492364548462</v>
      </c>
      <c r="F66">
        <v>0.19530622930679492</v>
      </c>
      <c r="G66">
        <v>0.33711032300381233</v>
      </c>
      <c r="H66">
        <v>0.57856023748832563</v>
      </c>
      <c r="I66">
        <v>0.48091251493879533</v>
      </c>
      <c r="J66">
        <v>0.43540318433077718</v>
      </c>
      <c r="K66" s="2">
        <v>0.36382382132477603</v>
      </c>
      <c r="L66" s="1">
        <v>0.73248601318044904</v>
      </c>
      <c r="M66">
        <v>0.4154238305757878</v>
      </c>
      <c r="N66">
        <v>0.42944470725967848</v>
      </c>
      <c r="O66">
        <v>0.50614002627513555</v>
      </c>
      <c r="P66" s="53">
        <v>0.59626331161862256</v>
      </c>
      <c r="Q66" s="53">
        <v>0.52055507497483233</v>
      </c>
      <c r="R66" s="53">
        <v>0.53482448424603579</v>
      </c>
      <c r="S66" s="53">
        <v>0.64606101822357798</v>
      </c>
      <c r="T66" s="53">
        <v>0.34420597702599737</v>
      </c>
      <c r="U66" s="54">
        <v>0.49690942017109352</v>
      </c>
      <c r="V66" s="55">
        <v>0.31825015972481768</v>
      </c>
      <c r="W66" s="53">
        <v>0.27866205923836618</v>
      </c>
      <c r="X66" s="53">
        <v>0</v>
      </c>
      <c r="Y66" s="53">
        <v>0.21230279116982687</v>
      </c>
      <c r="Z66" s="54">
        <v>0.41000800744198473</v>
      </c>
      <c r="AA66" s="55">
        <v>0.31825015972481768</v>
      </c>
      <c r="AB66" s="53">
        <v>0.27866205923836618</v>
      </c>
      <c r="AC66" s="53">
        <v>0</v>
      </c>
      <c r="AD66" s="53">
        <v>0.21230279116982687</v>
      </c>
      <c r="AE66" s="54">
        <v>0.41000800744198473</v>
      </c>
      <c r="AF66" s="55">
        <v>0.48519144276111886</v>
      </c>
      <c r="AG66" s="53">
        <v>0.20169267609907535</v>
      </c>
      <c r="AH66" s="53">
        <v>0.24854018806005893</v>
      </c>
      <c r="AI66" s="53">
        <v>0.40751560994577285</v>
      </c>
      <c r="AJ66" s="54">
        <v>0.3251591316694396</v>
      </c>
      <c r="AK66" s="55">
        <v>0.48519144276111886</v>
      </c>
      <c r="AL66" s="53">
        <v>0.20169267609907535</v>
      </c>
      <c r="AM66" s="53">
        <v>0.24854018806005893</v>
      </c>
      <c r="AN66" s="53">
        <v>0.40751560994577285</v>
      </c>
      <c r="AO66" s="54">
        <v>0.3251591316694396</v>
      </c>
      <c r="AP66" s="55">
        <v>0.16464626878860164</v>
      </c>
      <c r="AQ66" s="53">
        <v>0.2987400924969057</v>
      </c>
      <c r="AR66" s="53">
        <v>0.33797566195601264</v>
      </c>
      <c r="AS66" s="53">
        <v>0.15967953210948513</v>
      </c>
      <c r="AT66" s="54">
        <v>7.4033036693991763E-2</v>
      </c>
      <c r="AU66" s="55">
        <v>0.16464626878860164</v>
      </c>
      <c r="AV66" s="53">
        <v>0.2987400924969057</v>
      </c>
      <c r="AW66" s="53">
        <v>0.33797566195601264</v>
      </c>
      <c r="AX66" s="53">
        <v>0.15967953210948513</v>
      </c>
      <c r="AY66" s="54">
        <v>7.4033036693991763E-2</v>
      </c>
    </row>
    <row r="67" spans="1:51" ht="15.75" thickBot="1" x14ac:dyDescent="0.3">
      <c r="A67">
        <v>95</v>
      </c>
      <c r="B67">
        <v>0.26279544461661536</v>
      </c>
      <c r="C67">
        <v>0.22838096732458976</v>
      </c>
      <c r="D67">
        <v>0.17812435975617463</v>
      </c>
      <c r="E67">
        <v>0.16083862457918074</v>
      </c>
      <c r="F67">
        <v>8.4624665998886364E-2</v>
      </c>
      <c r="G67">
        <v>0.27370012566975865</v>
      </c>
      <c r="H67">
        <v>0.34332932634958935</v>
      </c>
      <c r="I67">
        <v>0.36751966953923881</v>
      </c>
      <c r="J67">
        <v>0.29898001716710332</v>
      </c>
      <c r="K67" s="2">
        <v>0.27074428141505197</v>
      </c>
      <c r="L67" s="1">
        <v>0</v>
      </c>
      <c r="M67">
        <v>0.25436428438815412</v>
      </c>
      <c r="N67">
        <v>0.19486445885872991</v>
      </c>
      <c r="O67">
        <v>0.2620433871064532</v>
      </c>
      <c r="P67" s="53">
        <v>0.40498616085332578</v>
      </c>
      <c r="Q67" s="53">
        <v>0.26358537633596218</v>
      </c>
      <c r="R67" s="53">
        <v>0.35735903713975531</v>
      </c>
      <c r="S67" s="53">
        <v>0.21141059795078035</v>
      </c>
      <c r="T67" s="53">
        <v>0.33668985228756448</v>
      </c>
      <c r="U67" s="54">
        <v>0.25351134511130013</v>
      </c>
      <c r="V67" s="55">
        <v>0.17723727617327076</v>
      </c>
      <c r="W67" s="53">
        <v>0.41731885052438228</v>
      </c>
      <c r="X67" s="53">
        <v>0.5833471722746908</v>
      </c>
      <c r="Y67" s="53">
        <v>0.43141590149083964</v>
      </c>
      <c r="Z67" s="54">
        <v>0.47870187352308696</v>
      </c>
      <c r="AA67" s="55">
        <v>0.17723727617327076</v>
      </c>
      <c r="AB67" s="53">
        <v>0.41731885052438228</v>
      </c>
      <c r="AC67" s="53">
        <v>0.5833471722746908</v>
      </c>
      <c r="AD67" s="53">
        <v>0.43141590149083964</v>
      </c>
      <c r="AE67" s="54">
        <v>0.47870187352308696</v>
      </c>
      <c r="AF67" s="55">
        <v>0.84407859848106637</v>
      </c>
      <c r="AG67" s="53">
        <v>0.54485133197898106</v>
      </c>
      <c r="AH67" s="53">
        <v>0.39073438269633592</v>
      </c>
      <c r="AI67" s="53">
        <v>0.21618038402513098</v>
      </c>
      <c r="AJ67" s="54">
        <v>0.477235973089979</v>
      </c>
      <c r="AK67" s="55">
        <v>0.84407859848106637</v>
      </c>
      <c r="AL67" s="53">
        <v>0.54485133197898106</v>
      </c>
      <c r="AM67" s="53">
        <v>0.39073438269633592</v>
      </c>
      <c r="AN67" s="53">
        <v>0.21618038402513098</v>
      </c>
      <c r="AO67" s="54">
        <v>0.477235973089979</v>
      </c>
      <c r="AP67" s="55">
        <v>0.28940610624598728</v>
      </c>
      <c r="AQ67" s="53">
        <v>0.2290074280049014</v>
      </c>
      <c r="AR67" s="53">
        <v>0.25066575149410847</v>
      </c>
      <c r="AS67" s="53">
        <v>0.35416485076474724</v>
      </c>
      <c r="AT67" s="54">
        <v>4.3045958611939231E-2</v>
      </c>
      <c r="AU67" s="55">
        <v>0.28940610624598728</v>
      </c>
      <c r="AV67" s="53">
        <v>0.2290074280049014</v>
      </c>
      <c r="AW67" s="53">
        <v>0.25066575149410847</v>
      </c>
      <c r="AX67" s="53">
        <v>0.35416485076474724</v>
      </c>
      <c r="AY67" s="54">
        <v>4.3045958611939231E-2</v>
      </c>
    </row>
    <row r="68" spans="1:51" ht="15.75" thickBot="1" x14ac:dyDescent="0.3">
      <c r="A68">
        <v>96</v>
      </c>
      <c r="B68">
        <v>0.11720339884386327</v>
      </c>
      <c r="C68">
        <v>0.13085994164704257</v>
      </c>
      <c r="D68">
        <v>0.20455937044749503</v>
      </c>
      <c r="E68">
        <v>0.115436826001517</v>
      </c>
      <c r="F68">
        <v>0.12736503418752376</v>
      </c>
      <c r="G68">
        <v>0.24946955394286038</v>
      </c>
      <c r="H68">
        <v>6.4835475576074317E-2</v>
      </c>
      <c r="I68">
        <v>0.19725252854593001</v>
      </c>
      <c r="J68">
        <v>0.11229477015362697</v>
      </c>
      <c r="K68" s="2">
        <v>2.9629468648462234E-2</v>
      </c>
      <c r="L68" s="1">
        <v>0</v>
      </c>
      <c r="M68">
        <v>0.11888556823197459</v>
      </c>
      <c r="N68">
        <v>9.5949467536327035E-2</v>
      </c>
      <c r="O68">
        <v>0.12667303989839712</v>
      </c>
      <c r="P68" s="53">
        <v>0.17307745290746152</v>
      </c>
      <c r="Q68" s="53">
        <v>0.11198279804308378</v>
      </c>
      <c r="R68" s="53">
        <v>0.10757874015127698</v>
      </c>
      <c r="S68" s="53">
        <v>0.16264129525771906</v>
      </c>
      <c r="T68" s="53">
        <v>0</v>
      </c>
      <c r="U68" s="54">
        <v>3.1719611550969945E-2</v>
      </c>
      <c r="V68" s="55">
        <v>0.4311095134702192</v>
      </c>
      <c r="W68" s="53">
        <v>0.33847682069283974</v>
      </c>
      <c r="X68" s="53">
        <v>0.39206234061936163</v>
      </c>
      <c r="Y68" s="53">
        <v>0.36049368761755479</v>
      </c>
      <c r="Z68" s="54">
        <v>2.1282884288265663E-2</v>
      </c>
      <c r="AA68" s="55">
        <v>0.4311095134702192</v>
      </c>
      <c r="AB68" s="53">
        <v>0.33847682069283974</v>
      </c>
      <c r="AC68" s="53">
        <v>0.39206234061936163</v>
      </c>
      <c r="AD68" s="53">
        <v>0.36049368761755479</v>
      </c>
      <c r="AE68" s="54">
        <v>2.1282884288265663E-2</v>
      </c>
      <c r="AF68" s="55">
        <v>0.34474174549901715</v>
      </c>
      <c r="AG68" s="53">
        <v>0.25416841703741555</v>
      </c>
      <c r="AH68" s="53">
        <v>7.7093508861226678E-2</v>
      </c>
      <c r="AI68" s="53">
        <v>0.21484799298226748</v>
      </c>
      <c r="AJ68" s="54">
        <v>0.41625123725156149</v>
      </c>
      <c r="AK68" s="55">
        <v>0.34474174549901715</v>
      </c>
      <c r="AL68" s="53">
        <v>0.25416841703741555</v>
      </c>
      <c r="AM68" s="53">
        <v>7.7093508861226678E-2</v>
      </c>
      <c r="AN68" s="53">
        <v>0.21484799298226748</v>
      </c>
      <c r="AO68" s="54">
        <v>0.41625123725156149</v>
      </c>
      <c r="AP68" s="55">
        <v>0.11747166866403491</v>
      </c>
      <c r="AQ68" s="53">
        <v>0.13904449167165039</v>
      </c>
      <c r="AR68" s="53">
        <v>0.10044094335750336</v>
      </c>
      <c r="AS68" s="53">
        <v>0.11975315015266269</v>
      </c>
      <c r="AT68" s="54">
        <v>0</v>
      </c>
      <c r="AU68" s="55">
        <v>0.11747166866403491</v>
      </c>
      <c r="AV68" s="53">
        <v>0.13904449167165039</v>
      </c>
      <c r="AW68" s="53">
        <v>0.10044094335750336</v>
      </c>
      <c r="AX68" s="53">
        <v>0.11975315015266269</v>
      </c>
      <c r="AY68" s="54">
        <v>0</v>
      </c>
    </row>
    <row r="69" spans="1:51" ht="15.75" thickBot="1" x14ac:dyDescent="0.3">
      <c r="A69">
        <v>97</v>
      </c>
      <c r="B69">
        <v>0.3281871772389483</v>
      </c>
      <c r="C69">
        <v>0.11903523263622554</v>
      </c>
      <c r="D69">
        <v>0.29095277990170054</v>
      </c>
      <c r="E69">
        <v>0.20295756022707556</v>
      </c>
      <c r="F69">
        <v>0.27185602001666931</v>
      </c>
      <c r="G69">
        <v>0.2146611608079381</v>
      </c>
      <c r="H69">
        <v>0</v>
      </c>
      <c r="I69">
        <v>0.35450540240178807</v>
      </c>
      <c r="J69">
        <v>0.52657683851715142</v>
      </c>
      <c r="K69" s="2">
        <v>0.19847780359812114</v>
      </c>
      <c r="L69" s="1">
        <v>0.35339760915451612</v>
      </c>
      <c r="M69">
        <v>0.27110672231824784</v>
      </c>
      <c r="N69">
        <v>0.37721857806883768</v>
      </c>
      <c r="O69">
        <v>0.22211829649094064</v>
      </c>
      <c r="P69" s="53">
        <v>0.29607037564354344</v>
      </c>
      <c r="Q69" s="53">
        <v>0.24557699390287133</v>
      </c>
      <c r="R69" s="53">
        <v>0.20301394542675236</v>
      </c>
      <c r="S69" s="53">
        <v>0.20618341469777213</v>
      </c>
      <c r="T69" s="53">
        <v>0.14153807812290367</v>
      </c>
      <c r="U69" s="54">
        <v>0.2381702706108382</v>
      </c>
      <c r="V69" s="55">
        <v>0.71293334143537901</v>
      </c>
      <c r="W69" s="53">
        <v>0.55250290860856921</v>
      </c>
      <c r="X69" s="53">
        <v>0.47794423057573632</v>
      </c>
      <c r="Y69" s="53">
        <v>0.52185110999929285</v>
      </c>
      <c r="Z69" s="54">
        <v>0.37962854163235554</v>
      </c>
      <c r="AA69" s="55">
        <v>0.71293334143537901</v>
      </c>
      <c r="AB69" s="53">
        <v>0.55250290860856921</v>
      </c>
      <c r="AC69" s="53">
        <v>0.47794423057573632</v>
      </c>
      <c r="AD69" s="53">
        <v>0.52185110999929285</v>
      </c>
      <c r="AE69" s="54">
        <v>0.37962854163235554</v>
      </c>
      <c r="AF69" s="55">
        <v>0.65000704400170162</v>
      </c>
      <c r="AG69" s="53">
        <v>0.72431089644712432</v>
      </c>
      <c r="AH69" s="53">
        <v>0.52700087847031751</v>
      </c>
      <c r="AI69" s="53">
        <v>0.5337689779219903</v>
      </c>
      <c r="AJ69" s="54">
        <v>0.43421684692321544</v>
      </c>
      <c r="AK69" s="55">
        <v>0.65000704400170162</v>
      </c>
      <c r="AL69" s="53">
        <v>0.72431089644712432</v>
      </c>
      <c r="AM69" s="53">
        <v>0.52700087847031751</v>
      </c>
      <c r="AN69" s="53">
        <v>0.5337689779219903</v>
      </c>
      <c r="AO69" s="54">
        <v>0.43421684692321544</v>
      </c>
      <c r="AP69" s="55">
        <v>0.37897704282254063</v>
      </c>
      <c r="AQ69" s="53">
        <v>0.36694147457670334</v>
      </c>
      <c r="AR69" s="53">
        <v>0.44025541216697667</v>
      </c>
      <c r="AS69" s="53">
        <v>0.51755968898299309</v>
      </c>
      <c r="AT69" s="54">
        <v>0.23479925576746186</v>
      </c>
      <c r="AU69" s="55">
        <v>0.37897704282254063</v>
      </c>
      <c r="AV69" s="53">
        <v>0.36694147457670334</v>
      </c>
      <c r="AW69" s="53">
        <v>0.44025541216697667</v>
      </c>
      <c r="AX69" s="53">
        <v>0.51755968898299309</v>
      </c>
      <c r="AY69" s="54">
        <v>0.23479925576746186</v>
      </c>
    </row>
    <row r="70" spans="1:51" ht="15.75" thickBot="1" x14ac:dyDescent="0.3">
      <c r="A70">
        <v>98</v>
      </c>
      <c r="B70">
        <v>0.32022386516728185</v>
      </c>
      <c r="C70">
        <v>0.14359515812961157</v>
      </c>
      <c r="D70">
        <v>0.27550913060427867</v>
      </c>
      <c r="E70">
        <v>5.8451714723336178E-2</v>
      </c>
      <c r="F70">
        <v>0</v>
      </c>
      <c r="G70">
        <v>0.3637015113669273</v>
      </c>
      <c r="H70">
        <v>0</v>
      </c>
      <c r="I70">
        <v>0.1448737103042588</v>
      </c>
      <c r="J70">
        <v>9.5856532278878706E-2</v>
      </c>
      <c r="K70" s="2">
        <v>0.30526946728246579</v>
      </c>
      <c r="L70" s="1">
        <v>0.37961642456232358</v>
      </c>
      <c r="M70">
        <v>0.17532916729536591</v>
      </c>
      <c r="N70">
        <v>6.6865948302505529E-3</v>
      </c>
      <c r="O70">
        <v>0.28771323422614731</v>
      </c>
      <c r="P70" s="53">
        <v>0</v>
      </c>
      <c r="Q70" s="53">
        <v>0.19354736533063152</v>
      </c>
      <c r="R70" s="53">
        <v>0.22617879953309522</v>
      </c>
      <c r="S70" s="53">
        <v>0</v>
      </c>
      <c r="T70" s="53">
        <v>0.2100787113762228</v>
      </c>
      <c r="U70" s="54">
        <v>0.15605663578704906</v>
      </c>
      <c r="V70" s="55">
        <v>0.48278353003316088</v>
      </c>
      <c r="W70" s="53">
        <v>0.35145118655853319</v>
      </c>
      <c r="X70" s="53">
        <v>0.24643718801050107</v>
      </c>
      <c r="Y70" s="53">
        <v>0.36919692527719833</v>
      </c>
      <c r="Z70" s="54">
        <v>0.30158577669239478</v>
      </c>
      <c r="AA70" s="55">
        <v>0.48278353003316088</v>
      </c>
      <c r="AB70" s="53">
        <v>0.35145118655853319</v>
      </c>
      <c r="AC70" s="53">
        <v>0.24643718801050107</v>
      </c>
      <c r="AD70" s="53">
        <v>0.36919692527719833</v>
      </c>
      <c r="AE70" s="54">
        <v>0.30158577669239478</v>
      </c>
      <c r="AF70" s="55">
        <v>0.39844084675345609</v>
      </c>
      <c r="AG70" s="53">
        <v>0.42960722977242927</v>
      </c>
      <c r="AH70" s="53">
        <v>0.38662901039290459</v>
      </c>
      <c r="AI70" s="53">
        <v>8.5660909994265233E-2</v>
      </c>
      <c r="AJ70" s="54">
        <v>0.40782744676250043</v>
      </c>
      <c r="AK70" s="55">
        <v>0.39844084675345609</v>
      </c>
      <c r="AL70" s="53">
        <v>0.42960722977242927</v>
      </c>
      <c r="AM70" s="53">
        <v>0.38662901039290459</v>
      </c>
      <c r="AN70" s="53">
        <v>8.5660909994265233E-2</v>
      </c>
      <c r="AO70" s="54">
        <v>0.40782744676250043</v>
      </c>
      <c r="AP70" s="55">
        <v>0.30225233761954484</v>
      </c>
      <c r="AQ70" s="53">
        <v>0.22300657279349648</v>
      </c>
      <c r="AR70" s="53">
        <v>0.20952982062726788</v>
      </c>
      <c r="AS70" s="53">
        <v>0.51254681192062379</v>
      </c>
      <c r="AT70" s="54">
        <v>0</v>
      </c>
      <c r="AU70" s="55">
        <v>0.30225233761954484</v>
      </c>
      <c r="AV70" s="53">
        <v>0.22300657279349648</v>
      </c>
      <c r="AW70" s="53">
        <v>0.20952982062726788</v>
      </c>
      <c r="AX70" s="53">
        <v>0.51254681192062379</v>
      </c>
      <c r="AY70" s="54">
        <v>0</v>
      </c>
    </row>
    <row r="71" spans="1:51" ht="15.75" thickBot="1" x14ac:dyDescent="0.3">
      <c r="A71">
        <v>99</v>
      </c>
      <c r="B71">
        <v>0.2896480504678301</v>
      </c>
      <c r="C71">
        <v>0.35986791431747017</v>
      </c>
      <c r="D71">
        <v>0.32949700071831778</v>
      </c>
      <c r="E71">
        <v>0.34136691654148532</v>
      </c>
      <c r="F71">
        <v>0.32499053899469693</v>
      </c>
      <c r="G71">
        <v>0.40314974310256818</v>
      </c>
      <c r="H71">
        <v>0.44543906528630456</v>
      </c>
      <c r="I71">
        <v>0.2131299235427129</v>
      </c>
      <c r="J71">
        <v>0.47679538799943039</v>
      </c>
      <c r="K71" s="2">
        <v>0.26522215246129538</v>
      </c>
      <c r="L71" s="1">
        <v>0.5421957462633793</v>
      </c>
      <c r="M71">
        <v>0.22554655570233986</v>
      </c>
      <c r="N71">
        <v>0</v>
      </c>
      <c r="O71">
        <v>0.55067852247735705</v>
      </c>
      <c r="P71" s="53">
        <v>0.3385050494737521</v>
      </c>
      <c r="Q71" s="53">
        <v>0.3736187475843345</v>
      </c>
      <c r="R71" s="53">
        <v>0.3058363604142057</v>
      </c>
      <c r="S71" s="53">
        <v>0.10260700345943514</v>
      </c>
      <c r="T71" s="53">
        <v>0.35524582177091468</v>
      </c>
      <c r="U71" s="54">
        <v>0.43616860743086533</v>
      </c>
      <c r="V71" s="55">
        <v>0.47746030801161404</v>
      </c>
      <c r="W71" s="53">
        <v>0.30420711535134026</v>
      </c>
      <c r="X71" s="53">
        <v>0.61513840152499011</v>
      </c>
      <c r="Y71" s="53">
        <v>0.2922079603445627</v>
      </c>
      <c r="Z71" s="54">
        <v>0.51830805081271247</v>
      </c>
      <c r="AA71" s="55">
        <v>0.47746030801161404</v>
      </c>
      <c r="AB71" s="53">
        <v>0.30420711535134026</v>
      </c>
      <c r="AC71" s="53">
        <v>0.61513840152499011</v>
      </c>
      <c r="AD71" s="53">
        <v>0.2922079603445627</v>
      </c>
      <c r="AE71" s="54">
        <v>0.51830805081271247</v>
      </c>
      <c r="AF71" s="55">
        <v>0.23672199834601654</v>
      </c>
      <c r="AG71" s="53">
        <v>0.68761775243390832</v>
      </c>
      <c r="AH71" s="53">
        <v>0.52535921803467689</v>
      </c>
      <c r="AI71" s="53">
        <v>0.75402155976058971</v>
      </c>
      <c r="AJ71" s="54">
        <v>0.59512091579704629</v>
      </c>
      <c r="AK71" s="55">
        <v>0.23672199834601654</v>
      </c>
      <c r="AL71" s="53">
        <v>0.68761775243390832</v>
      </c>
      <c r="AM71" s="53">
        <v>0.52535921803467689</v>
      </c>
      <c r="AN71" s="53">
        <v>0.75402155976058971</v>
      </c>
      <c r="AO71" s="54">
        <v>0.59512091579704629</v>
      </c>
      <c r="AP71" s="55">
        <v>0.47112437257044187</v>
      </c>
      <c r="AQ71" s="53">
        <v>0.46050220199006003</v>
      </c>
      <c r="AR71" s="53">
        <v>8.6429741630308046E-2</v>
      </c>
      <c r="AS71" s="53">
        <v>0.46481212976409192</v>
      </c>
      <c r="AT71" s="54">
        <v>0.42691620706531036</v>
      </c>
      <c r="AU71" s="55">
        <v>0.47112437257044187</v>
      </c>
      <c r="AV71" s="53">
        <v>0.46050220199006003</v>
      </c>
      <c r="AW71" s="53">
        <v>8.6429741630308046E-2</v>
      </c>
      <c r="AX71" s="53">
        <v>0.46481212976409192</v>
      </c>
      <c r="AY71" s="54">
        <v>0.42691620706531036</v>
      </c>
    </row>
    <row r="72" spans="1:51" ht="15.75" thickBot="1" x14ac:dyDescent="0.3">
      <c r="A72">
        <v>100</v>
      </c>
      <c r="B72">
        <v>0.46873112707768999</v>
      </c>
      <c r="C72">
        <v>0.2652415630209905</v>
      </c>
      <c r="D72">
        <v>0.37922188997279094</v>
      </c>
      <c r="E72">
        <v>0.19029206310353233</v>
      </c>
      <c r="F72">
        <v>0.24600069181139736</v>
      </c>
      <c r="G72">
        <v>0.34937736802848018</v>
      </c>
      <c r="H72">
        <v>0.77647338165633806</v>
      </c>
      <c r="I72">
        <v>0.49176969393348396</v>
      </c>
      <c r="J72">
        <v>0.60263118661896842</v>
      </c>
      <c r="K72" s="2">
        <v>0.5530822544651236</v>
      </c>
      <c r="L72" s="1">
        <v>0.92159234113537003</v>
      </c>
      <c r="M72">
        <v>0.44791529789013512</v>
      </c>
      <c r="N72">
        <v>0.38520500423991905</v>
      </c>
      <c r="O72">
        <v>0.54597311619965971</v>
      </c>
      <c r="P72" s="53">
        <v>0.3115867571167692</v>
      </c>
      <c r="Q72" s="53">
        <v>0.3755244929344641</v>
      </c>
      <c r="R72" s="53">
        <v>0.66853506824678877</v>
      </c>
      <c r="S72" s="53">
        <v>0.58589142675270378</v>
      </c>
      <c r="T72" s="53">
        <v>0.89449750979400422</v>
      </c>
      <c r="U72" s="54">
        <v>0.57025704861451798</v>
      </c>
      <c r="V72" s="55">
        <v>0.78291096224094026</v>
      </c>
      <c r="W72" s="53">
        <v>2.0907580201280473</v>
      </c>
      <c r="X72" s="53">
        <v>2.9891910736744944</v>
      </c>
      <c r="Y72" s="53">
        <v>2.7709209835439665</v>
      </c>
      <c r="Z72" s="54">
        <v>2.705614371928605</v>
      </c>
      <c r="AA72" s="55">
        <v>0.78291096224094026</v>
      </c>
      <c r="AB72" s="53">
        <v>2.0907580201280473</v>
      </c>
      <c r="AC72" s="53">
        <v>2.9891910736744944</v>
      </c>
      <c r="AD72" s="53">
        <v>2.7709209835439665</v>
      </c>
      <c r="AE72" s="54">
        <v>2.705614371928605</v>
      </c>
      <c r="AF72" s="55">
        <v>4.3839912243802486</v>
      </c>
      <c r="AG72" s="53">
        <v>3.1404749038812803</v>
      </c>
      <c r="AH72" s="53">
        <v>2.1128684362111776</v>
      </c>
      <c r="AI72" s="53">
        <v>2.1609894492576043</v>
      </c>
      <c r="AJ72" s="54">
        <v>2.413378545653202</v>
      </c>
      <c r="AK72" s="55">
        <v>4.3839912243802486</v>
      </c>
      <c r="AL72" s="53">
        <v>3.1404749038812803</v>
      </c>
      <c r="AM72" s="53">
        <v>2.1128684362111776</v>
      </c>
      <c r="AN72" s="53">
        <v>2.1609894492576043</v>
      </c>
      <c r="AO72" s="54">
        <v>2.413378545653202</v>
      </c>
      <c r="AP72" s="55">
        <v>1.7204059427139744</v>
      </c>
      <c r="AQ72" s="53">
        <v>1.6154575098426849</v>
      </c>
      <c r="AR72" s="53">
        <v>2.0182318647657431</v>
      </c>
      <c r="AS72" s="53">
        <v>2.5947804638217602</v>
      </c>
      <c r="AT72" s="54">
        <v>1.9472655854497907</v>
      </c>
      <c r="AU72" s="55">
        <v>1.7204059427139744</v>
      </c>
      <c r="AV72" s="53">
        <v>1.6154575098426849</v>
      </c>
      <c r="AW72" s="53">
        <v>2.0182318647657431</v>
      </c>
      <c r="AX72" s="53">
        <v>2.5947804638217602</v>
      </c>
      <c r="AY72" s="54">
        <v>1.9472655854497907</v>
      </c>
    </row>
    <row r="73" spans="1:51" ht="15.75" thickBot="1" x14ac:dyDescent="0.3">
      <c r="A73">
        <v>101</v>
      </c>
      <c r="B73">
        <v>1.6591324566050076</v>
      </c>
      <c r="C73">
        <v>1.4187912966157536</v>
      </c>
      <c r="D73">
        <v>1.7472970148235372</v>
      </c>
      <c r="E73">
        <v>1.2131425499523372</v>
      </c>
      <c r="F73">
        <v>1.0982502357465629</v>
      </c>
      <c r="G73">
        <v>1.41225621876341</v>
      </c>
      <c r="H73">
        <v>2.355923094853329</v>
      </c>
      <c r="I73">
        <v>1.8274048206881075</v>
      </c>
      <c r="J73">
        <v>2.7608163053447483</v>
      </c>
      <c r="K73" s="2">
        <v>3.0426755096407101</v>
      </c>
      <c r="L73" s="1">
        <v>2.5851357878205561</v>
      </c>
      <c r="M73">
        <v>2.2004057957099481</v>
      </c>
      <c r="N73">
        <v>2.7584111670261384</v>
      </c>
      <c r="O73">
        <v>2.5050278107867174</v>
      </c>
      <c r="P73" s="53">
        <v>2.3937797276366379</v>
      </c>
      <c r="Q73" s="53">
        <v>2.9255366029913543</v>
      </c>
      <c r="R73" s="53">
        <v>2.6053357017133973</v>
      </c>
      <c r="S73" s="53">
        <v>3.1105260001911197</v>
      </c>
      <c r="T73" s="53">
        <v>3.7677798315759965</v>
      </c>
      <c r="U73" s="54">
        <v>2.843958588784099</v>
      </c>
      <c r="V73" s="55">
        <v>4.657317915429223</v>
      </c>
      <c r="W73" s="53">
        <v>10.818202079173972</v>
      </c>
      <c r="X73" s="53">
        <v>13.063002828657165</v>
      </c>
      <c r="Y73" s="53">
        <v>13.256031337625791</v>
      </c>
      <c r="Z73" s="54">
        <v>13.179420924583304</v>
      </c>
      <c r="AA73" s="55">
        <v>4.657317915429223</v>
      </c>
      <c r="AB73" s="53">
        <v>10.818202079173972</v>
      </c>
      <c r="AC73" s="53">
        <v>13.063002828657165</v>
      </c>
      <c r="AD73" s="53">
        <v>13.256031337625791</v>
      </c>
      <c r="AE73" s="54">
        <v>13.179420924583304</v>
      </c>
      <c r="AF73" s="55">
        <v>21.446172354692802</v>
      </c>
      <c r="AG73" s="53">
        <v>13.516625321212738</v>
      </c>
      <c r="AH73" s="53">
        <v>13.734008132585869</v>
      </c>
      <c r="AI73" s="53">
        <v>13.675179016061648</v>
      </c>
      <c r="AJ73" s="54">
        <v>18.198610531654218</v>
      </c>
      <c r="AK73" s="55">
        <v>21.446172354692802</v>
      </c>
      <c r="AL73" s="53">
        <v>13.516625321212738</v>
      </c>
      <c r="AM73" s="53">
        <v>13.734008132585869</v>
      </c>
      <c r="AN73" s="53">
        <v>13.675179016061648</v>
      </c>
      <c r="AO73" s="54">
        <v>18.198610531654218</v>
      </c>
      <c r="AP73" s="55">
        <v>12.140935681286868</v>
      </c>
      <c r="AQ73" s="53">
        <v>10.975819695340316</v>
      </c>
      <c r="AR73" s="53">
        <v>13.041013849860359</v>
      </c>
      <c r="AS73" s="53">
        <v>15.227175592825212</v>
      </c>
      <c r="AT73" s="54">
        <v>11.941294009488008</v>
      </c>
      <c r="AU73" s="55">
        <v>12.140935681286868</v>
      </c>
      <c r="AV73" s="53">
        <v>10.975819695340316</v>
      </c>
      <c r="AW73" s="53">
        <v>13.041013849860359</v>
      </c>
      <c r="AX73" s="53">
        <v>15.227175592825212</v>
      </c>
      <c r="AY73" s="54">
        <v>11.941294009488008</v>
      </c>
    </row>
    <row r="74" spans="1:51" ht="15.75" thickBot="1" x14ac:dyDescent="0.3">
      <c r="A74">
        <v>102</v>
      </c>
      <c r="B74">
        <v>0.12607286916738533</v>
      </c>
      <c r="C74">
        <v>0.17984544540921468</v>
      </c>
      <c r="D74">
        <v>0.11022323044900158</v>
      </c>
      <c r="E74">
        <v>0.10892484432186544</v>
      </c>
      <c r="F74">
        <v>0.11823593107953877</v>
      </c>
      <c r="G74">
        <v>0.11109157798305039</v>
      </c>
      <c r="H74">
        <v>0.15343780464858969</v>
      </c>
      <c r="I74">
        <v>8.9283658388024836E-2</v>
      </c>
      <c r="J74">
        <v>0.13190996001933009</v>
      </c>
      <c r="K74" s="2">
        <v>0.113051935614181</v>
      </c>
      <c r="L74" s="1">
        <v>0.22646611401558528</v>
      </c>
      <c r="M74">
        <v>0.19445697443844848</v>
      </c>
      <c r="N74">
        <v>0.16324183978701298</v>
      </c>
      <c r="O74">
        <v>0.17486988829175093</v>
      </c>
      <c r="P74" s="53">
        <v>8.91932707643186E-2</v>
      </c>
      <c r="Q74" s="53">
        <v>0.32040328966069231</v>
      </c>
      <c r="R74" s="53">
        <v>0.27862081669734401</v>
      </c>
      <c r="S74" s="53">
        <v>0.18895067403522026</v>
      </c>
      <c r="T74" s="53">
        <v>0.39388646581040249</v>
      </c>
      <c r="U74" s="54">
        <v>0.20881445074773128</v>
      </c>
      <c r="V74" s="55">
        <v>0.31561237523407698</v>
      </c>
      <c r="W74" s="53">
        <v>0.84994232232232936</v>
      </c>
      <c r="X74" s="53">
        <v>1.0272891321661948</v>
      </c>
      <c r="Y74" s="53">
        <v>0.75698146171425496</v>
      </c>
      <c r="Z74" s="54">
        <v>0.83433600598981061</v>
      </c>
      <c r="AA74" s="55">
        <v>0.31561237523407698</v>
      </c>
      <c r="AB74" s="53">
        <v>0.84994232232232936</v>
      </c>
      <c r="AC74" s="53">
        <v>1.0272891321661948</v>
      </c>
      <c r="AD74" s="53">
        <v>0.75698146171425496</v>
      </c>
      <c r="AE74" s="54">
        <v>0.83433600598981061</v>
      </c>
      <c r="AF74" s="55">
        <v>1.6505571485660706</v>
      </c>
      <c r="AG74" s="53">
        <v>0.7800693267960952</v>
      </c>
      <c r="AH74" s="53">
        <v>0.95657917488642807</v>
      </c>
      <c r="AI74" s="53">
        <v>0.884064788608525</v>
      </c>
      <c r="AJ74" s="54">
        <v>1.2735280993031164</v>
      </c>
      <c r="AK74" s="55">
        <v>1.6505571485660706</v>
      </c>
      <c r="AL74" s="53">
        <v>0.7800693267960952</v>
      </c>
      <c r="AM74" s="53">
        <v>0.95657917488642807</v>
      </c>
      <c r="AN74" s="53">
        <v>0.884064788608525</v>
      </c>
      <c r="AO74" s="54">
        <v>1.2735280993031164</v>
      </c>
      <c r="AP74" s="55">
        <v>0.74949641286519764</v>
      </c>
      <c r="AQ74" s="53">
        <v>0.64407276415504089</v>
      </c>
      <c r="AR74" s="53">
        <v>0.70592568881339512</v>
      </c>
      <c r="AS74" s="53">
        <v>0.91315763925335602</v>
      </c>
      <c r="AT74" s="54">
        <v>0.66197186644695549</v>
      </c>
      <c r="AU74" s="55">
        <v>0.74949641286519764</v>
      </c>
      <c r="AV74" s="53">
        <v>0.64407276415504089</v>
      </c>
      <c r="AW74" s="53">
        <v>0.70592568881339512</v>
      </c>
      <c r="AX74" s="53">
        <v>0.91315763925335602</v>
      </c>
      <c r="AY74" s="54">
        <v>0.66197186644695549</v>
      </c>
    </row>
    <row r="75" spans="1:51" ht="15.75" thickBot="1" x14ac:dyDescent="0.3">
      <c r="A75">
        <v>103</v>
      </c>
      <c r="B75">
        <v>0.17875543141659786</v>
      </c>
      <c r="C75">
        <v>7.7499162443758568E-2</v>
      </c>
      <c r="D75">
        <v>6.2825350042512829E-2</v>
      </c>
      <c r="E75">
        <v>0.14400167970028527</v>
      </c>
      <c r="F75">
        <v>0.11603929485399316</v>
      </c>
      <c r="G75">
        <v>0</v>
      </c>
      <c r="H75">
        <v>0.1720515158113943</v>
      </c>
      <c r="I75">
        <v>2.0234325366175039E-2</v>
      </c>
      <c r="J75">
        <v>9.630066987429442E-2</v>
      </c>
      <c r="K75" s="2">
        <v>0.21434793852163231</v>
      </c>
      <c r="L75" s="1">
        <v>1.4655909423838187E-2</v>
      </c>
      <c r="M75">
        <v>1.1457359528359173E-2</v>
      </c>
      <c r="N75">
        <v>1.9159036301548919E-2</v>
      </c>
      <c r="O75">
        <v>0.18419011630516413</v>
      </c>
      <c r="P75" s="53">
        <v>0</v>
      </c>
      <c r="Q75" s="53">
        <v>0</v>
      </c>
      <c r="R75" s="53">
        <v>0.16341858125854924</v>
      </c>
      <c r="S75" s="53">
        <v>0</v>
      </c>
      <c r="T75" s="53">
        <v>0</v>
      </c>
      <c r="U75" s="54">
        <v>8.2820483062781364E-2</v>
      </c>
      <c r="V75" s="55">
        <v>0.12823287999308136</v>
      </c>
      <c r="W75" s="53">
        <v>0.18208581593397538</v>
      </c>
      <c r="X75" s="53">
        <v>0.33829454213793542</v>
      </c>
      <c r="Y75" s="53">
        <v>0.15205643804174984</v>
      </c>
      <c r="Z75" s="54">
        <v>0.16951197328988574</v>
      </c>
      <c r="AA75" s="55">
        <v>0.12823287999308136</v>
      </c>
      <c r="AB75" s="53">
        <v>0.18208581593397538</v>
      </c>
      <c r="AC75" s="53">
        <v>0.33829454213793542</v>
      </c>
      <c r="AD75" s="53">
        <v>0.15205643804174984</v>
      </c>
      <c r="AE75" s="54">
        <v>0.16951197328988574</v>
      </c>
      <c r="AF75" s="55">
        <v>0.24389163397326255</v>
      </c>
      <c r="AG75" s="53">
        <v>0.30923136758091263</v>
      </c>
      <c r="AH75" s="53">
        <v>0.13827661751351053</v>
      </c>
      <c r="AI75" s="53">
        <v>0.25341654938585717</v>
      </c>
      <c r="AJ75" s="54">
        <v>0.35079844985414993</v>
      </c>
      <c r="AK75" s="55">
        <v>0.24389163397326255</v>
      </c>
      <c r="AL75" s="53">
        <v>0.30923136758091263</v>
      </c>
      <c r="AM75" s="53">
        <v>0.13827661751351053</v>
      </c>
      <c r="AN75" s="53">
        <v>0.25341654938585717</v>
      </c>
      <c r="AO75" s="54">
        <v>0.35079844985414993</v>
      </c>
      <c r="AP75" s="55">
        <v>0</v>
      </c>
      <c r="AQ75" s="53">
        <v>0.10579320886226588</v>
      </c>
      <c r="AR75" s="53">
        <v>0</v>
      </c>
      <c r="AS75" s="53">
        <v>0</v>
      </c>
      <c r="AT75" s="54">
        <v>0.27363400519029224</v>
      </c>
      <c r="AU75" s="55">
        <v>0</v>
      </c>
      <c r="AV75" s="53">
        <v>0.10579320886226588</v>
      </c>
      <c r="AW75" s="53">
        <v>0</v>
      </c>
      <c r="AX75" s="53">
        <v>0</v>
      </c>
      <c r="AY75" s="54">
        <v>0.27363400519029224</v>
      </c>
    </row>
    <row r="76" spans="1:51" ht="15.75" thickBot="1" x14ac:dyDescent="0.3">
      <c r="A76">
        <v>104</v>
      </c>
      <c r="B76">
        <v>6.9241566222383685E-2</v>
      </c>
      <c r="C76">
        <v>0.15559064062985423</v>
      </c>
      <c r="D76">
        <v>6.7651359937265107E-2</v>
      </c>
      <c r="E76">
        <v>9.4171418992710976E-2</v>
      </c>
      <c r="F76">
        <v>0.19418691273330591</v>
      </c>
      <c r="G76">
        <v>9.4771608642005997E-2</v>
      </c>
      <c r="H76">
        <v>0.15162195501779013</v>
      </c>
      <c r="I76">
        <v>6.3671785609987847E-2</v>
      </c>
      <c r="J76">
        <v>5.1086654034579057E-2</v>
      </c>
      <c r="K76" s="2">
        <v>1.7251166440317326E-2</v>
      </c>
      <c r="L76" s="1">
        <v>0</v>
      </c>
      <c r="M76">
        <v>0</v>
      </c>
      <c r="N76">
        <v>0</v>
      </c>
      <c r="O76">
        <v>0</v>
      </c>
      <c r="P76" s="53">
        <v>0</v>
      </c>
      <c r="Q76" s="53">
        <v>0</v>
      </c>
      <c r="R76" s="53">
        <v>0</v>
      </c>
      <c r="S76" s="53">
        <v>0</v>
      </c>
      <c r="T76" s="53">
        <v>0</v>
      </c>
      <c r="U76" s="54">
        <v>0</v>
      </c>
      <c r="V76" s="55">
        <v>0</v>
      </c>
      <c r="W76" s="53">
        <v>0</v>
      </c>
      <c r="X76" s="53">
        <v>0.47816177840742058</v>
      </c>
      <c r="Y76" s="53">
        <v>0.10164565358394494</v>
      </c>
      <c r="Z76" s="54">
        <v>0</v>
      </c>
      <c r="AA76" s="55">
        <v>0</v>
      </c>
      <c r="AB76" s="53">
        <v>0</v>
      </c>
      <c r="AC76" s="53">
        <v>0.47816177840742058</v>
      </c>
      <c r="AD76" s="53">
        <v>0.10164565358394494</v>
      </c>
      <c r="AE76" s="54">
        <v>0</v>
      </c>
      <c r="AF76" s="55">
        <v>0</v>
      </c>
      <c r="AG76" s="53">
        <v>0</v>
      </c>
      <c r="AH76" s="53">
        <v>5.7995363934755038E-2</v>
      </c>
      <c r="AI76" s="53">
        <v>0</v>
      </c>
      <c r="AJ76" s="54">
        <v>0</v>
      </c>
      <c r="AK76" s="55">
        <v>0</v>
      </c>
      <c r="AL76" s="53">
        <v>0</v>
      </c>
      <c r="AM76" s="53">
        <v>5.7995363934755038E-2</v>
      </c>
      <c r="AN76" s="53">
        <v>0</v>
      </c>
      <c r="AO76" s="54">
        <v>0</v>
      </c>
      <c r="AP76" s="55">
        <v>0</v>
      </c>
      <c r="AQ76" s="53">
        <v>0</v>
      </c>
      <c r="AR76" s="53">
        <v>0</v>
      </c>
      <c r="AS76" s="53">
        <v>0</v>
      </c>
      <c r="AT76" s="54">
        <v>0</v>
      </c>
      <c r="AU76" s="55">
        <v>0</v>
      </c>
      <c r="AV76" s="53">
        <v>0</v>
      </c>
      <c r="AW76" s="53">
        <v>0</v>
      </c>
      <c r="AX76" s="53">
        <v>0</v>
      </c>
      <c r="AY76" s="54">
        <v>0</v>
      </c>
    </row>
    <row r="77" spans="1:51" ht="15.75" thickBot="1" x14ac:dyDescent="0.3">
      <c r="A77">
        <v>105</v>
      </c>
      <c r="B77">
        <v>0.21240953249915862</v>
      </c>
      <c r="C77">
        <v>0.1036141338092008</v>
      </c>
      <c r="D77">
        <v>0.1467597866427546</v>
      </c>
      <c r="E77">
        <v>6.9648217158232675E-2</v>
      </c>
      <c r="F77">
        <v>0.13187585562713505</v>
      </c>
      <c r="G77">
        <v>0.16189472088926721</v>
      </c>
      <c r="H77">
        <v>0</v>
      </c>
      <c r="I77">
        <v>0.14494911582455905</v>
      </c>
      <c r="J77">
        <v>0</v>
      </c>
      <c r="K77" s="2">
        <v>6.8261051176600071E-2</v>
      </c>
      <c r="L77" s="1">
        <v>0</v>
      </c>
      <c r="M77">
        <v>0.13894089540827903</v>
      </c>
      <c r="N77">
        <v>0.17390190576058689</v>
      </c>
      <c r="O77">
        <v>8.7256475183025317E-2</v>
      </c>
      <c r="P77" s="53">
        <v>0.15232091843326737</v>
      </c>
      <c r="Q77" s="53">
        <v>0.1141677409376794</v>
      </c>
      <c r="R77" s="53">
        <v>4.3019424683176953E-2</v>
      </c>
      <c r="S77" s="53">
        <v>8.7651299507836185E-3</v>
      </c>
      <c r="T77" s="53">
        <v>0.19440448835668819</v>
      </c>
      <c r="U77" s="54">
        <v>0.20337848832798813</v>
      </c>
      <c r="V77" s="55">
        <v>0.28097676287151546</v>
      </c>
      <c r="W77" s="53">
        <v>0.11845708883131936</v>
      </c>
      <c r="X77" s="53">
        <v>0.1608303913087917</v>
      </c>
      <c r="Y77" s="53">
        <v>6.2326817108128346E-2</v>
      </c>
      <c r="Z77" s="54">
        <v>3.0226509244308329E-2</v>
      </c>
      <c r="AA77" s="55">
        <v>0.28097676287151546</v>
      </c>
      <c r="AB77" s="53">
        <v>0.11845708883131936</v>
      </c>
      <c r="AC77" s="53">
        <v>0.1608303913087917</v>
      </c>
      <c r="AD77" s="53">
        <v>6.2326817108128346E-2</v>
      </c>
      <c r="AE77" s="54">
        <v>3.0226509244308329E-2</v>
      </c>
      <c r="AF77" s="55">
        <v>5.6432731339530508E-2</v>
      </c>
      <c r="AG77" s="53">
        <v>0.11701004920157544</v>
      </c>
      <c r="AH77" s="53">
        <v>0.23259524552648272</v>
      </c>
      <c r="AI77" s="53">
        <v>0.28049167658502444</v>
      </c>
      <c r="AJ77" s="54">
        <v>0</v>
      </c>
      <c r="AK77" s="55">
        <v>5.6432731339530508E-2</v>
      </c>
      <c r="AL77" s="53">
        <v>0.11701004920157544</v>
      </c>
      <c r="AM77" s="53">
        <v>0.23259524552648272</v>
      </c>
      <c r="AN77" s="53">
        <v>0.28049167658502444</v>
      </c>
      <c r="AO77" s="54">
        <v>0</v>
      </c>
      <c r="AP77" s="55">
        <v>6.1208805657395775E-2</v>
      </c>
      <c r="AQ77" s="53">
        <v>2.3885589302434725E-2</v>
      </c>
      <c r="AR77" s="53">
        <v>0.19898227196943191</v>
      </c>
      <c r="AS77" s="53">
        <v>3.3564121301803071E-2</v>
      </c>
      <c r="AT77" s="54">
        <v>0.11587122647893695</v>
      </c>
      <c r="AU77" s="55">
        <v>6.1208805657395775E-2</v>
      </c>
      <c r="AV77" s="53">
        <v>2.3885589302434725E-2</v>
      </c>
      <c r="AW77" s="53">
        <v>0.19898227196943191</v>
      </c>
      <c r="AX77" s="53">
        <v>3.3564121301803071E-2</v>
      </c>
      <c r="AY77" s="54">
        <v>0.11587122647893695</v>
      </c>
    </row>
    <row r="78" spans="1:51" ht="15.75" thickBot="1" x14ac:dyDescent="0.3">
      <c r="A78">
        <v>106</v>
      </c>
      <c r="B78">
        <v>7.8168005528785417E-2</v>
      </c>
      <c r="C78">
        <v>0</v>
      </c>
      <c r="D78">
        <v>6.9811652462987969E-2</v>
      </c>
      <c r="E78">
        <v>3.7343551605343479E-2</v>
      </c>
      <c r="F78">
        <v>3.511643283271032E-2</v>
      </c>
      <c r="G78">
        <v>2.3290444814754889E-2</v>
      </c>
      <c r="H78">
        <v>8.5176789633052183E-2</v>
      </c>
      <c r="I78">
        <v>8.9830099493358379E-2</v>
      </c>
      <c r="J78">
        <v>3.2956451611235961E-3</v>
      </c>
      <c r="K78" s="2">
        <v>0</v>
      </c>
      <c r="L78" s="1">
        <v>0.1653085035792129</v>
      </c>
      <c r="M78">
        <v>3.3858985011518981E-2</v>
      </c>
      <c r="N78">
        <v>6.9727157495847278E-2</v>
      </c>
      <c r="O78">
        <v>5.5056802884099483E-2</v>
      </c>
      <c r="P78" s="53">
        <v>0</v>
      </c>
      <c r="Q78" s="53">
        <v>4.3848695206721459E-2</v>
      </c>
      <c r="R78" s="53">
        <v>0.10062092268776696</v>
      </c>
      <c r="S78" s="53">
        <v>6.3645730046924309E-2</v>
      </c>
      <c r="T78" s="53">
        <v>2.8726396514989861E-2</v>
      </c>
      <c r="U78" s="54">
        <v>8.8520309583679582E-2</v>
      </c>
      <c r="V78" s="55">
        <v>6.5971771108501318E-2</v>
      </c>
      <c r="W78" s="53">
        <v>4.771589192859909E-2</v>
      </c>
      <c r="X78" s="53">
        <v>0.18639224503371146</v>
      </c>
      <c r="Y78" s="53">
        <v>0.10311409154460022</v>
      </c>
      <c r="Z78" s="54">
        <v>3.9226071668221334E-2</v>
      </c>
      <c r="AA78" s="55">
        <v>6.5971771108501318E-2</v>
      </c>
      <c r="AB78" s="53">
        <v>4.771589192859909E-2</v>
      </c>
      <c r="AC78" s="53">
        <v>0.18639224503371146</v>
      </c>
      <c r="AD78" s="53">
        <v>0.10311409154460022</v>
      </c>
      <c r="AE78" s="54">
        <v>3.9226071668221334E-2</v>
      </c>
      <c r="AF78" s="55">
        <v>0.17229381522728962</v>
      </c>
      <c r="AG78" s="53">
        <v>0.29856617292926385</v>
      </c>
      <c r="AH78" s="53">
        <v>0.18198907065410905</v>
      </c>
      <c r="AI78" s="53">
        <v>0.12893972517839727</v>
      </c>
      <c r="AJ78" s="54">
        <v>0.28763526193633454</v>
      </c>
      <c r="AK78" s="55">
        <v>0.17229381522728962</v>
      </c>
      <c r="AL78" s="53">
        <v>0.29856617292926385</v>
      </c>
      <c r="AM78" s="53">
        <v>0.18198907065410905</v>
      </c>
      <c r="AN78" s="53">
        <v>0.12893972517839727</v>
      </c>
      <c r="AO78" s="54">
        <v>0.28763526193633454</v>
      </c>
      <c r="AP78" s="55">
        <v>7.9273828636144631E-3</v>
      </c>
      <c r="AQ78" s="53">
        <v>9.1583100433498585E-2</v>
      </c>
      <c r="AR78" s="53">
        <v>0.10249016385491751</v>
      </c>
      <c r="AS78" s="53">
        <v>5.1150159164999036E-2</v>
      </c>
      <c r="AT78" s="54">
        <v>0.20548142572387493</v>
      </c>
      <c r="AU78" s="55">
        <v>7.9273828636144631E-3</v>
      </c>
      <c r="AV78" s="53">
        <v>9.1583100433498585E-2</v>
      </c>
      <c r="AW78" s="53">
        <v>0.10249016385491751</v>
      </c>
      <c r="AX78" s="53">
        <v>5.1150159164999036E-2</v>
      </c>
      <c r="AY78" s="54">
        <v>0.20548142572387493</v>
      </c>
    </row>
    <row r="79" spans="1:51" ht="15.75" thickBot="1" x14ac:dyDescent="0.3">
      <c r="A79">
        <v>107</v>
      </c>
      <c r="B79">
        <v>0.20246289577634302</v>
      </c>
      <c r="C79">
        <v>0.16066025794756486</v>
      </c>
      <c r="D79">
        <v>0.15614533834832944</v>
      </c>
      <c r="E79">
        <v>7.7764811644806656E-2</v>
      </c>
      <c r="F79">
        <v>0.22273843883572395</v>
      </c>
      <c r="G79">
        <v>0.16872783562604823</v>
      </c>
      <c r="H79">
        <v>0.22395035760736273</v>
      </c>
      <c r="I79">
        <v>0.18183624435305554</v>
      </c>
      <c r="J79">
        <v>0.34788539852138278</v>
      </c>
      <c r="K79" s="2">
        <v>0.33979272365113156</v>
      </c>
      <c r="L79" s="1">
        <v>0.3308826813900963</v>
      </c>
      <c r="M79">
        <v>0.13842763533542063</v>
      </c>
      <c r="N79">
        <v>0.14853048009070222</v>
      </c>
      <c r="O79">
        <v>0.19138536611562021</v>
      </c>
      <c r="P79" s="53">
        <v>0.24871751105561177</v>
      </c>
      <c r="Q79" s="53">
        <v>0.27555459946030719</v>
      </c>
      <c r="R79" s="53">
        <v>0.24911072332761888</v>
      </c>
      <c r="S79" s="53">
        <v>0.39697610852695758</v>
      </c>
      <c r="T79" s="53">
        <v>0.3489874578128449</v>
      </c>
      <c r="U79" s="54">
        <v>0.33363377171511349</v>
      </c>
      <c r="V79" s="55">
        <v>0.21686946421261574</v>
      </c>
      <c r="W79" s="53">
        <v>0.34887619488204619</v>
      </c>
      <c r="X79" s="53">
        <v>0.4926492871245462</v>
      </c>
      <c r="Y79" s="53">
        <v>0.39827005816252914</v>
      </c>
      <c r="Z79" s="54">
        <v>0.54654210534430725</v>
      </c>
      <c r="AA79" s="55">
        <v>0.21686946421261574</v>
      </c>
      <c r="AB79" s="53">
        <v>0.34887619488204619</v>
      </c>
      <c r="AC79" s="53">
        <v>0.4926492871245462</v>
      </c>
      <c r="AD79" s="53">
        <v>0.39827005816252914</v>
      </c>
      <c r="AE79" s="54">
        <v>0.54654210534430725</v>
      </c>
      <c r="AF79" s="55">
        <v>0.81839715203991681</v>
      </c>
      <c r="AG79" s="53">
        <v>0.84043352235268243</v>
      </c>
      <c r="AH79" s="53">
        <v>0.55639223577911834</v>
      </c>
      <c r="AI79" s="53">
        <v>0.72722703754693263</v>
      </c>
      <c r="AJ79" s="54">
        <v>0.87456567479948999</v>
      </c>
      <c r="AK79" s="55">
        <v>0.81839715203991681</v>
      </c>
      <c r="AL79" s="53">
        <v>0.84043352235268243</v>
      </c>
      <c r="AM79" s="53">
        <v>0.55639223577911834</v>
      </c>
      <c r="AN79" s="53">
        <v>0.72722703754693263</v>
      </c>
      <c r="AO79" s="54">
        <v>0.87456567479948999</v>
      </c>
      <c r="AP79" s="55">
        <v>0.14666757426308299</v>
      </c>
      <c r="AQ79" s="53">
        <v>0.23006689936563149</v>
      </c>
      <c r="AR79" s="53">
        <v>0.20897391312520777</v>
      </c>
      <c r="AS79" s="53">
        <v>0.17035834942102035</v>
      </c>
      <c r="AT79" s="54">
        <v>0.28130774013719606</v>
      </c>
      <c r="AU79" s="55">
        <v>0.14666757426308299</v>
      </c>
      <c r="AV79" s="53">
        <v>0.23006689936563149</v>
      </c>
      <c r="AW79" s="53">
        <v>0.20897391312520777</v>
      </c>
      <c r="AX79" s="53">
        <v>0.17035834942102035</v>
      </c>
      <c r="AY79" s="54">
        <v>0.28130774013719606</v>
      </c>
    </row>
    <row r="80" spans="1:51" ht="15.75" thickBot="1" x14ac:dyDescent="0.3">
      <c r="A80">
        <v>108</v>
      </c>
      <c r="B80">
        <v>0.372922878139122</v>
      </c>
      <c r="C80">
        <v>0.26749142528265535</v>
      </c>
      <c r="D80">
        <v>0.34341309286128707</v>
      </c>
      <c r="E80">
        <v>0.31381201425998517</v>
      </c>
      <c r="F80">
        <v>0.1953772520431252</v>
      </c>
      <c r="G80">
        <v>0.50800397202534242</v>
      </c>
      <c r="H80">
        <v>0.39984320197215184</v>
      </c>
      <c r="I80">
        <v>0.40538890903889663</v>
      </c>
      <c r="J80">
        <v>0.66557890289448784</v>
      </c>
      <c r="K80" s="2">
        <v>0.51875796303318555</v>
      </c>
      <c r="L80" s="1">
        <v>0.49294318983857882</v>
      </c>
      <c r="M80">
        <v>0.47135450043641119</v>
      </c>
      <c r="N80">
        <v>0.25301098677983097</v>
      </c>
      <c r="O80">
        <v>0.48592686977667426</v>
      </c>
      <c r="P80" s="53">
        <v>0.56084997348142818</v>
      </c>
      <c r="Q80" s="53">
        <v>0.29523848748067172</v>
      </c>
      <c r="R80" s="53">
        <v>0.66607448091499299</v>
      </c>
      <c r="S80" s="53">
        <v>0.84198980095546194</v>
      </c>
      <c r="T80" s="53">
        <v>0.64518598281488293</v>
      </c>
      <c r="U80" s="54">
        <v>0.36686860107026326</v>
      </c>
      <c r="V80" s="55">
        <v>0.37965036330100049</v>
      </c>
      <c r="W80" s="53">
        <v>0.6073834998652331</v>
      </c>
      <c r="X80" s="53">
        <v>0.27486871857933265</v>
      </c>
      <c r="Y80" s="53">
        <v>0.66834834107766727</v>
      </c>
      <c r="Z80" s="54">
        <v>0.14312608831218829</v>
      </c>
      <c r="AA80" s="55">
        <v>0.37965036330100049</v>
      </c>
      <c r="AB80" s="53">
        <v>0.6073834998652331</v>
      </c>
      <c r="AC80" s="53">
        <v>0.27486871857933265</v>
      </c>
      <c r="AD80" s="53">
        <v>0.66834834107766727</v>
      </c>
      <c r="AE80" s="54">
        <v>0.14312608831218829</v>
      </c>
      <c r="AF80" s="55">
        <v>1.0310252342448816</v>
      </c>
      <c r="AG80" s="53">
        <v>0.67944112364796083</v>
      </c>
      <c r="AH80" s="53">
        <v>0.51893751240652308</v>
      </c>
      <c r="AI80" s="53">
        <v>0.69972581591139948</v>
      </c>
      <c r="AJ80" s="54">
        <v>0.92933860116097278</v>
      </c>
      <c r="AK80" s="55">
        <v>1.0310252342448816</v>
      </c>
      <c r="AL80" s="53">
        <v>0.67944112364796083</v>
      </c>
      <c r="AM80" s="53">
        <v>0.51893751240652308</v>
      </c>
      <c r="AN80" s="53">
        <v>0.69972581591139948</v>
      </c>
      <c r="AO80" s="54">
        <v>0.92933860116097278</v>
      </c>
      <c r="AP80" s="55">
        <v>0.65430776180011163</v>
      </c>
      <c r="AQ80" s="53">
        <v>0.31237919580320378</v>
      </c>
      <c r="AR80" s="53">
        <v>6.9864151480788256E-2</v>
      </c>
      <c r="AS80" s="53">
        <v>0.33328160738549567</v>
      </c>
      <c r="AT80" s="54">
        <v>0.50410812986158515</v>
      </c>
      <c r="AU80" s="55">
        <v>0.65430776180011163</v>
      </c>
      <c r="AV80" s="53">
        <v>0.31237919580320378</v>
      </c>
      <c r="AW80" s="53">
        <v>6.9864151480788256E-2</v>
      </c>
      <c r="AX80" s="53">
        <v>0.33328160738549567</v>
      </c>
      <c r="AY80" s="54">
        <v>0.50410812986158515</v>
      </c>
    </row>
    <row r="81" spans="1:51" ht="15.75" thickBot="1" x14ac:dyDescent="0.3">
      <c r="A81">
        <v>109</v>
      </c>
      <c r="B81">
        <v>0.27432262760019666</v>
      </c>
      <c r="C81">
        <v>0.16354901040944334</v>
      </c>
      <c r="D81">
        <v>7.6856531043607998E-2</v>
      </c>
      <c r="E81">
        <v>9.1082180927163803E-2</v>
      </c>
      <c r="F81">
        <v>0.22378047203383725</v>
      </c>
      <c r="G81">
        <v>9.5345411751526221E-2</v>
      </c>
      <c r="H81">
        <v>0.23550725297727407</v>
      </c>
      <c r="I81">
        <v>0.31666439062988988</v>
      </c>
      <c r="J81">
        <v>0.15890643819649231</v>
      </c>
      <c r="K81" s="2">
        <v>6.4329186253453421E-2</v>
      </c>
      <c r="L81" s="1">
        <v>0</v>
      </c>
      <c r="M81">
        <v>0</v>
      </c>
      <c r="N81">
        <v>0</v>
      </c>
      <c r="O81">
        <v>8.4025382139573113E-2</v>
      </c>
      <c r="P81" s="53">
        <v>0.19030145756285954</v>
      </c>
      <c r="Q81" s="53">
        <v>0.2149072904965566</v>
      </c>
      <c r="R81" s="53">
        <v>0.2858085121238938</v>
      </c>
      <c r="S81" s="53">
        <v>0.26816821244358863</v>
      </c>
      <c r="T81" s="53">
        <v>0.13060862645157265</v>
      </c>
      <c r="U81" s="54">
        <v>0.11279583550750964</v>
      </c>
      <c r="V81" s="55">
        <v>0</v>
      </c>
      <c r="W81" s="53">
        <v>0.26119553308253091</v>
      </c>
      <c r="X81" s="53">
        <v>0.48729380764633023</v>
      </c>
      <c r="Y81" s="53">
        <v>0.2367762032750412</v>
      </c>
      <c r="Z81" s="54">
        <v>0.34882288122174437</v>
      </c>
      <c r="AA81" s="55">
        <v>0</v>
      </c>
      <c r="AB81" s="53">
        <v>0.26119553308253091</v>
      </c>
      <c r="AC81" s="53">
        <v>0.48729380764633023</v>
      </c>
      <c r="AD81" s="53">
        <v>0.2367762032750412</v>
      </c>
      <c r="AE81" s="54">
        <v>0.34882288122174437</v>
      </c>
      <c r="AF81" s="55">
        <v>0.16949362850127872</v>
      </c>
      <c r="AG81" s="53">
        <v>0.41503602353599706</v>
      </c>
      <c r="AH81" s="53">
        <v>0.38331464081683214</v>
      </c>
      <c r="AI81" s="53">
        <v>0.2777213581382198</v>
      </c>
      <c r="AJ81" s="54">
        <v>0.53586510347405003</v>
      </c>
      <c r="AK81" s="55">
        <v>0.16949362850127872</v>
      </c>
      <c r="AL81" s="53">
        <v>0.41503602353599706</v>
      </c>
      <c r="AM81" s="53">
        <v>0.38331464081683214</v>
      </c>
      <c r="AN81" s="53">
        <v>0.2777213581382198</v>
      </c>
      <c r="AO81" s="54">
        <v>0.53586510347405003</v>
      </c>
      <c r="AP81" s="55">
        <v>0.20808212440717955</v>
      </c>
      <c r="AQ81" s="53">
        <v>0.1726929305936582</v>
      </c>
      <c r="AR81" s="53">
        <v>1.5689493233797865E-2</v>
      </c>
      <c r="AS81" s="53">
        <v>0.23829928139371703</v>
      </c>
      <c r="AT81" s="54">
        <v>3.6670155571816403E-2</v>
      </c>
      <c r="AU81" s="55">
        <v>0.20808212440717955</v>
      </c>
      <c r="AV81" s="53">
        <v>0.1726929305936582</v>
      </c>
      <c r="AW81" s="53">
        <v>1.5689493233797865E-2</v>
      </c>
      <c r="AX81" s="53">
        <v>0.23829928139371703</v>
      </c>
      <c r="AY81" s="54">
        <v>3.6670155571816403E-2</v>
      </c>
    </row>
    <row r="82" spans="1:51" ht="15.75" thickBot="1" x14ac:dyDescent="0.3">
      <c r="A82">
        <v>110</v>
      </c>
      <c r="B82">
        <v>0.19929150899543421</v>
      </c>
      <c r="C82">
        <v>8.6318022100492733E-2</v>
      </c>
      <c r="D82">
        <v>7.5025595629297035E-3</v>
      </c>
      <c r="E82">
        <v>0.10202915971537789</v>
      </c>
      <c r="F82">
        <v>1.0432110082040397E-2</v>
      </c>
      <c r="G82">
        <v>9.2786874071161374E-2</v>
      </c>
      <c r="H82">
        <v>8.8815121808694317E-2</v>
      </c>
      <c r="I82">
        <v>0.18051053674601547</v>
      </c>
      <c r="J82">
        <v>0.12720598192359453</v>
      </c>
      <c r="K82" s="2">
        <v>0.10061783886537287</v>
      </c>
      <c r="L82" s="1">
        <v>0.12831866936243608</v>
      </c>
      <c r="M82">
        <v>7.2256702876550824E-2</v>
      </c>
      <c r="N82">
        <v>1.8671315022680362E-2</v>
      </c>
      <c r="O82">
        <v>0.10610560082089898</v>
      </c>
      <c r="P82" s="53">
        <v>0.17784258467103675</v>
      </c>
      <c r="Q82" s="53">
        <v>0.17511651293873878</v>
      </c>
      <c r="R82" s="53">
        <v>0.15222782855679232</v>
      </c>
      <c r="S82" s="53">
        <v>5.2649221664102734E-2</v>
      </c>
      <c r="T82" s="53">
        <v>9.6220273369613307E-2</v>
      </c>
      <c r="U82" s="54">
        <v>0.19057238808777605</v>
      </c>
      <c r="V82" s="55">
        <v>0</v>
      </c>
      <c r="W82" s="53">
        <v>0.26327136032170662</v>
      </c>
      <c r="X82" s="53">
        <v>0.26047056511448102</v>
      </c>
      <c r="Y82" s="53">
        <v>0.20398103524538741</v>
      </c>
      <c r="Z82" s="54">
        <v>0.14917405969757297</v>
      </c>
      <c r="AA82" s="55">
        <v>0</v>
      </c>
      <c r="AB82" s="53">
        <v>0.26327136032170662</v>
      </c>
      <c r="AC82" s="53">
        <v>0.26047056511448102</v>
      </c>
      <c r="AD82" s="53">
        <v>0.20398103524538741</v>
      </c>
      <c r="AE82" s="54">
        <v>0.14917405969757297</v>
      </c>
      <c r="AF82" s="55">
        <v>0.41347407907779926</v>
      </c>
      <c r="AG82" s="53">
        <v>0.24781514417054759</v>
      </c>
      <c r="AH82" s="53">
        <v>0.31036551842971949</v>
      </c>
      <c r="AI82" s="53">
        <v>3.6305992927563459E-2</v>
      </c>
      <c r="AJ82" s="54">
        <v>5.0685778482014394E-2</v>
      </c>
      <c r="AK82" s="55">
        <v>0.41347407907779926</v>
      </c>
      <c r="AL82" s="53">
        <v>0.24781514417054759</v>
      </c>
      <c r="AM82" s="53">
        <v>0.31036551842971949</v>
      </c>
      <c r="AN82" s="53">
        <v>3.6305992927563459E-2</v>
      </c>
      <c r="AO82" s="54">
        <v>5.0685778482014394E-2</v>
      </c>
      <c r="AP82" s="55">
        <v>0.17187095410751491</v>
      </c>
      <c r="AQ82" s="53">
        <v>4.0467843723043052E-2</v>
      </c>
      <c r="AR82" s="53">
        <v>0.1148029964871661</v>
      </c>
      <c r="AS82" s="53">
        <v>0.21952704215796323</v>
      </c>
      <c r="AT82" s="54">
        <v>1.5505671213645983E-2</v>
      </c>
      <c r="AU82" s="55">
        <v>0.17187095410751491</v>
      </c>
      <c r="AV82" s="53">
        <v>4.0467843723043052E-2</v>
      </c>
      <c r="AW82" s="53">
        <v>0.1148029964871661</v>
      </c>
      <c r="AX82" s="53">
        <v>0.21952704215796323</v>
      </c>
      <c r="AY82" s="54">
        <v>1.5505671213645983E-2</v>
      </c>
    </row>
    <row r="83" spans="1:51" ht="15.75" thickBot="1" x14ac:dyDescent="0.3">
      <c r="A83">
        <v>111</v>
      </c>
      <c r="B83">
        <v>0.26495763554925178</v>
      </c>
      <c r="C83">
        <v>0</v>
      </c>
      <c r="D83">
        <v>0.20545273846942144</v>
      </c>
      <c r="E83">
        <v>0.26767621302050038</v>
      </c>
      <c r="F83">
        <v>0.33839409993619368</v>
      </c>
      <c r="G83">
        <v>0.3695582840408877</v>
      </c>
      <c r="H83">
        <v>0.40058976475562963</v>
      </c>
      <c r="I83">
        <v>0.26490107299436078</v>
      </c>
      <c r="J83">
        <v>0.50222056340895505</v>
      </c>
      <c r="K83" s="2">
        <v>0.25691248640249587</v>
      </c>
      <c r="L83" s="1">
        <v>0.27950773093936798</v>
      </c>
      <c r="M83">
        <v>0.44116551528085673</v>
      </c>
      <c r="N83">
        <v>0.3050234297075109</v>
      </c>
      <c r="O83">
        <v>0.2861155078110682</v>
      </c>
      <c r="P83" s="53">
        <v>0.29762928803142186</v>
      </c>
      <c r="Q83" s="53">
        <v>0.10109863834844268</v>
      </c>
      <c r="R83" s="53">
        <v>0.44974702705462244</v>
      </c>
      <c r="S83" s="53">
        <v>0.28636177959403786</v>
      </c>
      <c r="T83" s="53">
        <v>0.27330902623000247</v>
      </c>
      <c r="U83" s="54">
        <v>0.1466062238687334</v>
      </c>
      <c r="V83" s="55">
        <v>0.55406580592844534</v>
      </c>
      <c r="W83" s="53">
        <v>0.44959159505428214</v>
      </c>
      <c r="X83" s="53">
        <v>0.21927420492828109</v>
      </c>
      <c r="Y83" s="53">
        <v>0.57501782202366347</v>
      </c>
      <c r="Z83" s="54">
        <v>0.44759804346122845</v>
      </c>
      <c r="AA83" s="55">
        <v>0.55406580592844534</v>
      </c>
      <c r="AB83" s="53">
        <v>0.44959159505428214</v>
      </c>
      <c r="AC83" s="53">
        <v>0.21927420492828109</v>
      </c>
      <c r="AD83" s="53">
        <v>0.57501782202366347</v>
      </c>
      <c r="AE83" s="54">
        <v>0.44759804346122845</v>
      </c>
      <c r="AF83" s="55">
        <v>0.51768902903680747</v>
      </c>
      <c r="AG83" s="53">
        <v>0.42251260501163906</v>
      </c>
      <c r="AH83" s="53">
        <v>0.70578097017632857</v>
      </c>
      <c r="AI83" s="53">
        <v>0.43928905892762493</v>
      </c>
      <c r="AJ83" s="54">
        <v>0.16389254503591688</v>
      </c>
      <c r="AK83" s="55">
        <v>0.51768902903680747</v>
      </c>
      <c r="AL83" s="53">
        <v>0.42251260501163906</v>
      </c>
      <c r="AM83" s="53">
        <v>0.70578097017632857</v>
      </c>
      <c r="AN83" s="53">
        <v>0.43928905892762493</v>
      </c>
      <c r="AO83" s="54">
        <v>0.16389254503591688</v>
      </c>
      <c r="AP83" s="55">
        <v>0.3181042115092555</v>
      </c>
      <c r="AQ83" s="53">
        <v>0.30951011121708938</v>
      </c>
      <c r="AR83" s="53">
        <v>0.4091635935117493</v>
      </c>
      <c r="AS83" s="53">
        <v>0.61836459550355372</v>
      </c>
      <c r="AT83" s="54">
        <v>0.25594315428197878</v>
      </c>
      <c r="AU83" s="55">
        <v>0.3181042115092555</v>
      </c>
      <c r="AV83" s="53">
        <v>0.30951011121708938</v>
      </c>
      <c r="AW83" s="53">
        <v>0.4091635935117493</v>
      </c>
      <c r="AX83" s="53">
        <v>0.61836459550355372</v>
      </c>
      <c r="AY83" s="54">
        <v>0.25594315428197878</v>
      </c>
    </row>
    <row r="84" spans="1:51" ht="15.75" thickBot="1" x14ac:dyDescent="0.3">
      <c r="A84">
        <v>112</v>
      </c>
      <c r="B84">
        <v>0.18913810595320468</v>
      </c>
      <c r="C84">
        <v>0.13689494033854238</v>
      </c>
      <c r="D84">
        <v>0.12588408678420984</v>
      </c>
      <c r="E84">
        <v>2.5916410070588532E-2</v>
      </c>
      <c r="F84">
        <v>4.8088535860621145E-2</v>
      </c>
      <c r="G84">
        <v>4.1706203532000226E-2</v>
      </c>
      <c r="H84">
        <v>0.13942789570301442</v>
      </c>
      <c r="I84">
        <v>4.4788551366783343E-2</v>
      </c>
      <c r="J84">
        <v>0.209723256523769</v>
      </c>
      <c r="K84" s="2">
        <v>0</v>
      </c>
      <c r="L84" s="1">
        <v>0.16209417612097254</v>
      </c>
      <c r="M84">
        <v>0.12640081949754903</v>
      </c>
      <c r="N84">
        <v>0.19141310460194558</v>
      </c>
      <c r="O84">
        <v>3.9925598460257124E-2</v>
      </c>
      <c r="P84" s="53">
        <v>0.10066727929510887</v>
      </c>
      <c r="Q84" s="53">
        <v>0.21259300218562766</v>
      </c>
      <c r="R84" s="53">
        <v>0.1128092226076977</v>
      </c>
      <c r="S84" s="53">
        <v>0.11705571045378202</v>
      </c>
      <c r="T84" s="53">
        <v>9.8671955305123404E-2</v>
      </c>
      <c r="U84" s="54">
        <v>0.12340928521416047</v>
      </c>
      <c r="V84" s="55">
        <v>8.6439180018103537E-2</v>
      </c>
      <c r="W84" s="53">
        <v>0.23781556271258711</v>
      </c>
      <c r="X84" s="53">
        <v>0.14544290468403445</v>
      </c>
      <c r="Y84" s="53">
        <v>0.22212710486277831</v>
      </c>
      <c r="Z84" s="54">
        <v>0.18180441729960684</v>
      </c>
      <c r="AA84" s="55">
        <v>8.6439180018103537E-2</v>
      </c>
      <c r="AB84" s="53">
        <v>0.23781556271258711</v>
      </c>
      <c r="AC84" s="53">
        <v>0.14544290468403445</v>
      </c>
      <c r="AD84" s="53">
        <v>0.22212710486277831</v>
      </c>
      <c r="AE84" s="54">
        <v>0.18180441729960684</v>
      </c>
      <c r="AF84" s="55">
        <v>0.36045892751499459</v>
      </c>
      <c r="AG84" s="53">
        <v>0.35551752055488761</v>
      </c>
      <c r="AH84" s="53">
        <v>0.29043066702465442</v>
      </c>
      <c r="AI84" s="53">
        <v>0.14649655344235388</v>
      </c>
      <c r="AJ84" s="54">
        <v>0.16593241491826194</v>
      </c>
      <c r="AK84" s="55">
        <v>0.36045892751499459</v>
      </c>
      <c r="AL84" s="53">
        <v>0.35551752055488761</v>
      </c>
      <c r="AM84" s="53">
        <v>0.29043066702465442</v>
      </c>
      <c r="AN84" s="53">
        <v>0.14649655344235388</v>
      </c>
      <c r="AO84" s="54">
        <v>0.16593241491826194</v>
      </c>
      <c r="AP84" s="55">
        <v>0.14921746328260657</v>
      </c>
      <c r="AQ84" s="53">
        <v>0.14526050507860949</v>
      </c>
      <c r="AR84" s="53">
        <v>0.11241741148930219</v>
      </c>
      <c r="AS84" s="53">
        <v>0.37055469586965045</v>
      </c>
      <c r="AT84" s="54">
        <v>0</v>
      </c>
      <c r="AU84" s="55">
        <v>0.14921746328260657</v>
      </c>
      <c r="AV84" s="53">
        <v>0.14526050507860949</v>
      </c>
      <c r="AW84" s="53">
        <v>0.11241741148930219</v>
      </c>
      <c r="AX84" s="53">
        <v>0.37055469586965045</v>
      </c>
      <c r="AY84" s="54">
        <v>0</v>
      </c>
    </row>
    <row r="85" spans="1:51" ht="15.75" thickBot="1" x14ac:dyDescent="0.3">
      <c r="A85">
        <v>113</v>
      </c>
      <c r="B85">
        <v>0.33175043715315655</v>
      </c>
      <c r="C85">
        <v>0.15181838055014601</v>
      </c>
      <c r="D85">
        <v>0.26841411210893296</v>
      </c>
      <c r="E85">
        <v>0.23020175182914637</v>
      </c>
      <c r="F85">
        <v>0.19110195385276091</v>
      </c>
      <c r="G85">
        <v>0.34032652463690011</v>
      </c>
      <c r="H85">
        <v>0.15622086062776699</v>
      </c>
      <c r="I85">
        <v>0.22360953132285366</v>
      </c>
      <c r="J85">
        <v>0.4231022171829929</v>
      </c>
      <c r="K85" s="2">
        <v>0</v>
      </c>
      <c r="L85" s="1">
        <v>0.35152264829523699</v>
      </c>
      <c r="M85">
        <v>0.12490738599164532</v>
      </c>
      <c r="N85">
        <v>0.11227239217668342</v>
      </c>
      <c r="O85">
        <v>0.33033661531941327</v>
      </c>
      <c r="P85" s="53">
        <v>0.26893940205377809</v>
      </c>
      <c r="Q85" s="53">
        <v>0.35423514974895676</v>
      </c>
      <c r="R85" s="53">
        <v>0.31257514822799387</v>
      </c>
      <c r="S85" s="53">
        <v>7.193869398960541E-2</v>
      </c>
      <c r="T85" s="53">
        <v>0</v>
      </c>
      <c r="U85" s="54">
        <v>0.37158807658114118</v>
      </c>
      <c r="V85" s="55">
        <v>0.30872821598280836</v>
      </c>
      <c r="W85" s="53">
        <v>0.43202456572558978</v>
      </c>
      <c r="X85" s="53">
        <v>0.84939547862929354</v>
      </c>
      <c r="Y85" s="53">
        <v>0.28929743010569087</v>
      </c>
      <c r="Z85" s="54">
        <v>0.3318878339480496</v>
      </c>
      <c r="AA85" s="55">
        <v>0.30872821598280836</v>
      </c>
      <c r="AB85" s="53">
        <v>0.43202456572558978</v>
      </c>
      <c r="AC85" s="53">
        <v>0.84939547862929354</v>
      </c>
      <c r="AD85" s="53">
        <v>0.28929743010569087</v>
      </c>
      <c r="AE85" s="54">
        <v>0.3318878339480496</v>
      </c>
      <c r="AF85" s="55">
        <v>0.67168590021065677</v>
      </c>
      <c r="AG85" s="53">
        <v>0.57361312860867975</v>
      </c>
      <c r="AH85" s="53">
        <v>0.70591660852872418</v>
      </c>
      <c r="AI85" s="53">
        <v>0.61177019743581929</v>
      </c>
      <c r="AJ85" s="54">
        <v>0.81683251305289806</v>
      </c>
      <c r="AK85" s="55">
        <v>0.67168590021065677</v>
      </c>
      <c r="AL85" s="53">
        <v>0.57361312860867975</v>
      </c>
      <c r="AM85" s="53">
        <v>0.70591660852872418</v>
      </c>
      <c r="AN85" s="53">
        <v>0.61177019743581929</v>
      </c>
      <c r="AO85" s="54">
        <v>0.81683251305289806</v>
      </c>
      <c r="AP85" s="55">
        <v>0.47574249135030044</v>
      </c>
      <c r="AQ85" s="53">
        <v>0.54242978732697678</v>
      </c>
      <c r="AR85" s="53">
        <v>0.58127065595033423</v>
      </c>
      <c r="AS85" s="53">
        <v>0.67052550684491385</v>
      </c>
      <c r="AT85" s="54">
        <v>0.21019044595297565</v>
      </c>
      <c r="AU85" s="55">
        <v>0.47574249135030044</v>
      </c>
      <c r="AV85" s="53">
        <v>0.54242978732697678</v>
      </c>
      <c r="AW85" s="53">
        <v>0.58127065595033423</v>
      </c>
      <c r="AX85" s="53">
        <v>0.67052550684491385</v>
      </c>
      <c r="AY85" s="54">
        <v>0.21019044595297565</v>
      </c>
    </row>
    <row r="86" spans="1:51" ht="15.75" thickBot="1" x14ac:dyDescent="0.3">
      <c r="A86">
        <v>114</v>
      </c>
      <c r="B86">
        <v>0.4474816638736025</v>
      </c>
      <c r="C86">
        <v>0.34830697760631313</v>
      </c>
      <c r="D86">
        <v>0.2696586841598877</v>
      </c>
      <c r="E86">
        <v>0.22466224270077761</v>
      </c>
      <c r="F86">
        <v>0.3204680694431003</v>
      </c>
      <c r="G86">
        <v>0.43801609909913591</v>
      </c>
      <c r="H86">
        <v>0.16219881318801047</v>
      </c>
      <c r="I86">
        <v>0.47340156698771413</v>
      </c>
      <c r="J86">
        <v>0.52155088443553521</v>
      </c>
      <c r="K86" s="2">
        <v>0.63300394604885524</v>
      </c>
      <c r="L86" s="1">
        <v>0.71221819561292543</v>
      </c>
      <c r="M86">
        <v>0.49813630358416972</v>
      </c>
      <c r="N86">
        <v>0.67675882576707391</v>
      </c>
      <c r="O86">
        <v>0.56083461822001235</v>
      </c>
      <c r="P86" s="53">
        <v>0.46704075352615743</v>
      </c>
      <c r="Q86" s="53">
        <v>0.69635340965251102</v>
      </c>
      <c r="R86" s="53">
        <v>0.53909470310373397</v>
      </c>
      <c r="S86" s="53">
        <v>0.59940691667642121</v>
      </c>
      <c r="T86" s="53">
        <v>1.0359194653768329</v>
      </c>
      <c r="U86" s="54">
        <v>0.9025224368056487</v>
      </c>
      <c r="V86" s="55">
        <v>0.64882373023078554</v>
      </c>
      <c r="W86" s="53">
        <v>1.4854030061654739</v>
      </c>
      <c r="X86" s="53">
        <v>2.2795345505706104</v>
      </c>
      <c r="Y86" s="53">
        <v>1.4808800022070889</v>
      </c>
      <c r="Z86" s="54">
        <v>1.948814331984781</v>
      </c>
      <c r="AA86" s="55">
        <v>0.64882373023078554</v>
      </c>
      <c r="AB86" s="53">
        <v>1.4854030061654739</v>
      </c>
      <c r="AC86" s="53">
        <v>2.2795345505706104</v>
      </c>
      <c r="AD86" s="53">
        <v>1.4808800022070889</v>
      </c>
      <c r="AE86" s="54">
        <v>1.948814331984781</v>
      </c>
      <c r="AF86" s="55">
        <v>3.6015244212940232</v>
      </c>
      <c r="AG86" s="53">
        <v>2.143223886036608</v>
      </c>
      <c r="AH86" s="53">
        <v>1.7249503212713921</v>
      </c>
      <c r="AI86" s="53">
        <v>1.6248679271851192</v>
      </c>
      <c r="AJ86" s="54">
        <v>2.4180759121944666</v>
      </c>
      <c r="AK86" s="55">
        <v>3.6015244212940232</v>
      </c>
      <c r="AL86" s="53">
        <v>2.143223886036608</v>
      </c>
      <c r="AM86" s="53">
        <v>1.7249503212713921</v>
      </c>
      <c r="AN86" s="53">
        <v>1.6248679271851192</v>
      </c>
      <c r="AO86" s="54">
        <v>2.4180759121944666</v>
      </c>
      <c r="AP86" s="55">
        <v>2.2367934525314044</v>
      </c>
      <c r="AQ86" s="53">
        <v>2.8015026290570688</v>
      </c>
      <c r="AR86" s="53">
        <v>2.2285390503820475</v>
      </c>
      <c r="AS86" s="53">
        <v>2.9218745040558134</v>
      </c>
      <c r="AT86" s="54">
        <v>2.3125422325698364</v>
      </c>
      <c r="AU86" s="55">
        <v>2.2367934525314044</v>
      </c>
      <c r="AV86" s="53">
        <v>2.8015026290570688</v>
      </c>
      <c r="AW86" s="53">
        <v>2.2285390503820475</v>
      </c>
      <c r="AX86" s="53">
        <v>2.9218745040558134</v>
      </c>
      <c r="AY86" s="54">
        <v>2.3125422325698364</v>
      </c>
    </row>
    <row r="87" spans="1:51" ht="15.75" thickBot="1" x14ac:dyDescent="0.3">
      <c r="A87">
        <v>115</v>
      </c>
      <c r="B87">
        <v>1.1922173332225492</v>
      </c>
      <c r="C87">
        <v>1.2457197398411617</v>
      </c>
      <c r="D87">
        <v>1.1947208917209242</v>
      </c>
      <c r="E87">
        <v>0.96647601328244281</v>
      </c>
      <c r="F87">
        <v>1.2184817947006379</v>
      </c>
      <c r="G87">
        <v>1.5669428814251383</v>
      </c>
      <c r="H87">
        <v>1.8555025614939404</v>
      </c>
      <c r="I87">
        <v>1.8387639354865914</v>
      </c>
      <c r="J87">
        <v>2.2183157005786094</v>
      </c>
      <c r="K87" s="2">
        <v>2.3935237903978841</v>
      </c>
      <c r="L87" s="1">
        <v>2.3801370150515151</v>
      </c>
      <c r="M87">
        <v>2.0493911883878653</v>
      </c>
      <c r="N87">
        <v>2.5686312279267089</v>
      </c>
      <c r="O87">
        <v>2.2076641581223035</v>
      </c>
      <c r="P87" s="53">
        <v>2.8408638663558183</v>
      </c>
      <c r="Q87" s="53">
        <v>2.7392005713825611</v>
      </c>
      <c r="R87" s="53">
        <v>2.4851552485977244</v>
      </c>
      <c r="S87" s="53">
        <v>2.783524877540231</v>
      </c>
      <c r="T87" s="53">
        <v>3.4451378293111206</v>
      </c>
      <c r="U87" s="54">
        <v>2.8569854111341977</v>
      </c>
      <c r="V87" s="55">
        <v>2.4189050070162437</v>
      </c>
      <c r="W87" s="53">
        <v>5.0814019582448244</v>
      </c>
      <c r="X87" s="53">
        <v>7.3577053182657188</v>
      </c>
      <c r="Y87" s="53">
        <v>5.6196295191760344</v>
      </c>
      <c r="Z87" s="54">
        <v>6.9597429110081857</v>
      </c>
      <c r="AA87" s="55">
        <v>2.4189050070162437</v>
      </c>
      <c r="AB87" s="53">
        <v>5.0814019582448244</v>
      </c>
      <c r="AC87" s="53">
        <v>7.3577053182657188</v>
      </c>
      <c r="AD87" s="53">
        <v>5.6196295191760344</v>
      </c>
      <c r="AE87" s="54">
        <v>6.9597429110081857</v>
      </c>
      <c r="AF87" s="55">
        <v>12.215145562748425</v>
      </c>
      <c r="AG87" s="53">
        <v>8.5379143752802946</v>
      </c>
      <c r="AH87" s="53">
        <v>9.51249704328254</v>
      </c>
      <c r="AI87" s="53">
        <v>8.3342450754178472</v>
      </c>
      <c r="AJ87" s="54">
        <v>13.81123927991662</v>
      </c>
      <c r="AK87" s="55">
        <v>12.215145562748425</v>
      </c>
      <c r="AL87" s="53">
        <v>8.5379143752802946</v>
      </c>
      <c r="AM87" s="53">
        <v>9.51249704328254</v>
      </c>
      <c r="AN87" s="53">
        <v>8.3342450754178472</v>
      </c>
      <c r="AO87" s="54">
        <v>13.81123927991662</v>
      </c>
      <c r="AP87" s="55">
        <v>13.329115110671484</v>
      </c>
      <c r="AQ87" s="53">
        <v>12.952207416005427</v>
      </c>
      <c r="AR87" s="53">
        <v>13.048353609942541</v>
      </c>
      <c r="AS87" s="53">
        <v>11.961970289076906</v>
      </c>
      <c r="AT87" s="54">
        <v>11.852931434631843</v>
      </c>
      <c r="AU87" s="55">
        <v>13.329115110671484</v>
      </c>
      <c r="AV87" s="53">
        <v>12.952207416005427</v>
      </c>
      <c r="AW87" s="53">
        <v>13.048353609942541</v>
      </c>
      <c r="AX87" s="53">
        <v>11.961970289076906</v>
      </c>
      <c r="AY87" s="54">
        <v>11.852931434631843</v>
      </c>
    </row>
    <row r="88" spans="1:51" ht="15.75" thickBot="1" x14ac:dyDescent="0.3">
      <c r="A88">
        <v>116</v>
      </c>
      <c r="B88">
        <v>0</v>
      </c>
      <c r="C88">
        <v>0.21642731520817324</v>
      </c>
      <c r="D88">
        <v>0.19164367991510525</v>
      </c>
      <c r="E88">
        <v>0.12004773942682367</v>
      </c>
      <c r="F88">
        <v>0.13530475628736263</v>
      </c>
      <c r="G88">
        <v>0.21124245705120684</v>
      </c>
      <c r="H88">
        <v>0.24828663631575898</v>
      </c>
      <c r="I88">
        <v>0.16321206835062058</v>
      </c>
      <c r="J88">
        <v>0.2630409777761803</v>
      </c>
      <c r="K88" s="2">
        <v>6.9669817801094585E-3</v>
      </c>
      <c r="L88" s="1">
        <v>0.40451867256338458</v>
      </c>
      <c r="M88">
        <v>0.3260776683962236</v>
      </c>
      <c r="N88">
        <v>0.18760563108320111</v>
      </c>
      <c r="O88">
        <v>0.37411800131427742</v>
      </c>
      <c r="P88" s="53">
        <v>0.25538367131345002</v>
      </c>
      <c r="Q88" s="53">
        <v>0.20518407686561416</v>
      </c>
      <c r="R88" s="53">
        <v>0.16227320095127884</v>
      </c>
      <c r="S88" s="53">
        <v>3.4479300061184361E-2</v>
      </c>
      <c r="T88" s="53">
        <v>0.26633836414068268</v>
      </c>
      <c r="U88" s="54">
        <v>0.33801151310476152</v>
      </c>
      <c r="V88" s="55">
        <v>0.302791608613737</v>
      </c>
      <c r="W88" s="53">
        <v>0.24780968137505455</v>
      </c>
      <c r="X88" s="53">
        <v>0.20715632165771045</v>
      </c>
      <c r="Y88" s="53">
        <v>0.35741588895135584</v>
      </c>
      <c r="Z88" s="54">
        <v>0.4655157291358652</v>
      </c>
      <c r="AA88" s="55">
        <v>0.302791608613737</v>
      </c>
      <c r="AB88" s="53">
        <v>0.24780968137505455</v>
      </c>
      <c r="AC88" s="53">
        <v>0.20715632165771045</v>
      </c>
      <c r="AD88" s="53">
        <v>0.35741588895135584</v>
      </c>
      <c r="AE88" s="54">
        <v>0.4655157291358652</v>
      </c>
      <c r="AF88" s="55">
        <v>1.0464930988309269</v>
      </c>
      <c r="AG88" s="53">
        <v>0.39286778187894295</v>
      </c>
      <c r="AH88" s="53">
        <v>0.74120838165190683</v>
      </c>
      <c r="AI88" s="53">
        <v>0.44409337908099827</v>
      </c>
      <c r="AJ88" s="54">
        <v>0.9467218609776421</v>
      </c>
      <c r="AK88" s="55">
        <v>1.0464930988309269</v>
      </c>
      <c r="AL88" s="53">
        <v>0.39286778187894295</v>
      </c>
      <c r="AM88" s="53">
        <v>0.74120838165190683</v>
      </c>
      <c r="AN88" s="53">
        <v>0.44409337908099827</v>
      </c>
      <c r="AO88" s="54">
        <v>0.9467218609776421</v>
      </c>
      <c r="AP88" s="55">
        <v>1.008004348256009</v>
      </c>
      <c r="AQ88" s="53">
        <v>0.95486395384666034</v>
      </c>
      <c r="AR88" s="53">
        <v>1.0098282270414698</v>
      </c>
      <c r="AS88" s="53">
        <v>0.7410030334461043</v>
      </c>
      <c r="AT88" s="54">
        <v>0.84426605860030279</v>
      </c>
      <c r="AU88" s="55">
        <v>1.008004348256009</v>
      </c>
      <c r="AV88" s="53">
        <v>0.95486395384666034</v>
      </c>
      <c r="AW88" s="53">
        <v>1.0098282270414698</v>
      </c>
      <c r="AX88" s="53">
        <v>0.7410030334461043</v>
      </c>
      <c r="AY88" s="54">
        <v>0.84426605860030279</v>
      </c>
    </row>
    <row r="89" spans="1:51" ht="15.75" thickBot="1" x14ac:dyDescent="0.3">
      <c r="A89">
        <v>117</v>
      </c>
      <c r="B89">
        <v>0.34911275535135156</v>
      </c>
      <c r="C89">
        <v>0.24262153708198803</v>
      </c>
      <c r="D89">
        <v>0.22710127987911702</v>
      </c>
      <c r="E89">
        <v>0.18233368936227015</v>
      </c>
      <c r="F89">
        <v>8.6201068148305179E-2</v>
      </c>
      <c r="G89">
        <v>0.13125009197618784</v>
      </c>
      <c r="H89">
        <v>0.20929470176012641</v>
      </c>
      <c r="I89">
        <v>0.17153137013630021</v>
      </c>
      <c r="J89">
        <v>6.978783082756114E-2</v>
      </c>
      <c r="K89" s="2">
        <v>0.15539127863748325</v>
      </c>
      <c r="L89" s="1">
        <v>0.35531959636618887</v>
      </c>
      <c r="M89">
        <v>0.19134196409819457</v>
      </c>
      <c r="N89">
        <v>0.15793094031541621</v>
      </c>
      <c r="O89">
        <v>0.19649024366345486</v>
      </c>
      <c r="P89" s="53">
        <v>0.17524510524285558</v>
      </c>
      <c r="Q89" s="53">
        <v>0.20397009031819088</v>
      </c>
      <c r="R89" s="53">
        <v>0.28391335149368446</v>
      </c>
      <c r="S89" s="53">
        <v>0.20338680908915183</v>
      </c>
      <c r="T89" s="53">
        <v>9.534477589227848E-2</v>
      </c>
      <c r="U89" s="54">
        <v>7.3235723936146566E-2</v>
      </c>
      <c r="V89" s="55">
        <v>0.14202681830529393</v>
      </c>
      <c r="W89" s="53">
        <v>0.19885427554703924</v>
      </c>
      <c r="X89" s="53">
        <v>0.16625552953134853</v>
      </c>
      <c r="Y89" s="53">
        <v>8.7129841927456028E-2</v>
      </c>
      <c r="Z89" s="54">
        <v>0.19284309612895864</v>
      </c>
      <c r="AA89" s="55">
        <v>0.14202681830529393</v>
      </c>
      <c r="AB89" s="53">
        <v>0.19885427554703924</v>
      </c>
      <c r="AC89" s="53">
        <v>0.16625552953134853</v>
      </c>
      <c r="AD89" s="53">
        <v>8.7129841927456028E-2</v>
      </c>
      <c r="AE89" s="54">
        <v>0.19284309612895864</v>
      </c>
      <c r="AF89" s="55">
        <v>0.32603279986946088</v>
      </c>
      <c r="AG89" s="53">
        <v>0.349602273850603</v>
      </c>
      <c r="AH89" s="53">
        <v>0.30443778972770313</v>
      </c>
      <c r="AI89" s="53">
        <v>0.1238413066734812</v>
      </c>
      <c r="AJ89" s="54">
        <v>0.21693168020623257</v>
      </c>
      <c r="AK89" s="55">
        <v>0.32603279986946088</v>
      </c>
      <c r="AL89" s="53">
        <v>0.349602273850603</v>
      </c>
      <c r="AM89" s="53">
        <v>0.30443778972770313</v>
      </c>
      <c r="AN89" s="53">
        <v>0.1238413066734812</v>
      </c>
      <c r="AO89" s="54">
        <v>0.21693168020623257</v>
      </c>
      <c r="AP89" s="55">
        <v>0.16092868146354941</v>
      </c>
      <c r="AQ89" s="53">
        <v>0.29658800454617934</v>
      </c>
      <c r="AR89" s="53">
        <v>0.42827710450593381</v>
      </c>
      <c r="AS89" s="53">
        <v>0.11526471705814702</v>
      </c>
      <c r="AT89" s="54">
        <v>0.21657111036328783</v>
      </c>
      <c r="AU89" s="55">
        <v>0.16092868146354941</v>
      </c>
      <c r="AV89" s="53">
        <v>0.29658800454617934</v>
      </c>
      <c r="AW89" s="53">
        <v>0.42827710450593381</v>
      </c>
      <c r="AX89" s="53">
        <v>0.11526471705814702</v>
      </c>
      <c r="AY89" s="54">
        <v>0.21657111036328783</v>
      </c>
    </row>
    <row r="90" spans="1:51" ht="15.75" thickBot="1" x14ac:dyDescent="0.3">
      <c r="A90">
        <v>118</v>
      </c>
      <c r="B90">
        <v>1.6814393567439589</v>
      </c>
      <c r="C90">
        <v>1.1670122526508155</v>
      </c>
      <c r="D90">
        <v>1.4045460612140663</v>
      </c>
      <c r="E90">
        <v>0.95404749376055842</v>
      </c>
      <c r="F90">
        <v>1.1687276064089946</v>
      </c>
      <c r="G90">
        <v>1.2108749882033525</v>
      </c>
      <c r="H90">
        <v>1.6087955900280626</v>
      </c>
      <c r="I90">
        <v>1.4149901557449509</v>
      </c>
      <c r="J90">
        <v>1.4941065983620674</v>
      </c>
      <c r="K90" s="2">
        <v>0.90698919463365146</v>
      </c>
      <c r="L90" s="1">
        <v>0.91120140767890112</v>
      </c>
      <c r="M90">
        <v>1.2686264130095122</v>
      </c>
      <c r="N90">
        <v>1.248282300363307</v>
      </c>
      <c r="O90">
        <v>0.93393607065270956</v>
      </c>
      <c r="P90" s="53">
        <v>1.1169355856799768</v>
      </c>
      <c r="Q90" s="53">
        <v>0.8958672520367289</v>
      </c>
      <c r="R90" s="53">
        <v>1.1476575427755855</v>
      </c>
      <c r="S90" s="53">
        <v>1.1756452682942089</v>
      </c>
      <c r="T90" s="53">
        <v>1.3286400058349097</v>
      </c>
      <c r="U90" s="54">
        <v>1.1398938525521953</v>
      </c>
      <c r="V90" s="55">
        <v>2.9929472329599474</v>
      </c>
      <c r="W90" s="53">
        <v>2.1651885125306602</v>
      </c>
      <c r="X90" s="53">
        <v>1.8086079647337889</v>
      </c>
      <c r="Y90" s="53">
        <v>1.7399067111519502</v>
      </c>
      <c r="Z90" s="54">
        <v>1.911772504951192</v>
      </c>
      <c r="AA90" s="55">
        <v>2.9929472329599474</v>
      </c>
      <c r="AB90" s="53">
        <v>2.1651885125306602</v>
      </c>
      <c r="AC90" s="53">
        <v>1.8086079647337889</v>
      </c>
      <c r="AD90" s="53">
        <v>1.7399067111519502</v>
      </c>
      <c r="AE90" s="54">
        <v>1.911772504951192</v>
      </c>
      <c r="AF90" s="55">
        <v>2.2554040310008809</v>
      </c>
      <c r="AG90" s="53">
        <v>1.6056691163489734</v>
      </c>
      <c r="AH90" s="53">
        <v>1.6287051907485859</v>
      </c>
      <c r="AI90" s="53">
        <v>1.5722392809338737</v>
      </c>
      <c r="AJ90" s="54">
        <v>0.77777978233278455</v>
      </c>
      <c r="AK90" s="55">
        <v>2.2554040310008809</v>
      </c>
      <c r="AL90" s="53">
        <v>1.6056691163489734</v>
      </c>
      <c r="AM90" s="53">
        <v>1.6287051907485859</v>
      </c>
      <c r="AN90" s="53">
        <v>1.5722392809338737</v>
      </c>
      <c r="AO90" s="54">
        <v>0.77777978233278455</v>
      </c>
      <c r="AP90" s="55">
        <v>0.78393900507337888</v>
      </c>
      <c r="AQ90" s="53">
        <v>0.83254630148611941</v>
      </c>
      <c r="AR90" s="53">
        <v>1.1938589874754724</v>
      </c>
      <c r="AS90" s="53">
        <v>1.5437187981838383</v>
      </c>
      <c r="AT90" s="54">
        <v>0.58625808981637295</v>
      </c>
      <c r="AU90" s="55">
        <v>0.78393900507337888</v>
      </c>
      <c r="AV90" s="53">
        <v>0.83254630148611941</v>
      </c>
      <c r="AW90" s="53">
        <v>1.1938589874754724</v>
      </c>
      <c r="AX90" s="53">
        <v>1.5437187981838383</v>
      </c>
      <c r="AY90" s="54">
        <v>0.58625808981637295</v>
      </c>
    </row>
    <row r="91" spans="1:51" ht="15.75" thickBot="1" x14ac:dyDescent="0.3">
      <c r="A91">
        <v>119</v>
      </c>
      <c r="B91">
        <v>4.6538955228672148</v>
      </c>
      <c r="C91">
        <v>4.277961586567125</v>
      </c>
      <c r="D91">
        <v>4.3186256779860752</v>
      </c>
      <c r="E91">
        <v>3.612214825469525</v>
      </c>
      <c r="F91">
        <v>3.504214637705223</v>
      </c>
      <c r="G91">
        <v>4.9524330383443758</v>
      </c>
      <c r="H91">
        <v>4.1937714596242905</v>
      </c>
      <c r="I91">
        <v>3.5780634811826926</v>
      </c>
      <c r="J91">
        <v>4.3573769542946508</v>
      </c>
      <c r="K91" s="2">
        <v>2.720930239445488</v>
      </c>
      <c r="L91" s="1">
        <v>3.1735016780349774</v>
      </c>
      <c r="M91">
        <v>3.5553808909719171</v>
      </c>
      <c r="N91">
        <v>2.958981251589325</v>
      </c>
      <c r="O91">
        <v>3.0606705330498616</v>
      </c>
      <c r="P91" s="53">
        <v>2.6376651034892857</v>
      </c>
      <c r="Q91" s="53">
        <v>2.9505186103516858</v>
      </c>
      <c r="R91" s="53">
        <v>3.5811543269861801</v>
      </c>
      <c r="S91" s="53">
        <v>3.3555638095126552</v>
      </c>
      <c r="T91" s="53">
        <v>3.8139358191194126</v>
      </c>
      <c r="U91" s="54">
        <v>3.3500636120336282</v>
      </c>
      <c r="V91" s="55">
        <v>4.7408702524919821</v>
      </c>
      <c r="W91" s="53">
        <v>5.0653872626893239</v>
      </c>
      <c r="X91" s="53">
        <v>4.0410903648513976</v>
      </c>
      <c r="Y91" s="53">
        <v>4.449327675582464</v>
      </c>
      <c r="Z91" s="54">
        <v>5.3860693447956223</v>
      </c>
      <c r="AA91" s="55">
        <v>4.7408702524919821</v>
      </c>
      <c r="AB91" s="53">
        <v>5.0653872626893239</v>
      </c>
      <c r="AC91" s="53">
        <v>4.0410903648513976</v>
      </c>
      <c r="AD91" s="53">
        <v>4.449327675582464</v>
      </c>
      <c r="AE91" s="54">
        <v>5.3860693447956223</v>
      </c>
      <c r="AF91" s="55">
        <v>5.5860639373130354</v>
      </c>
      <c r="AG91" s="53">
        <v>5.3672363733507531</v>
      </c>
      <c r="AH91" s="53">
        <v>6.0640289817852588</v>
      </c>
      <c r="AI91" s="53">
        <v>5.095968813815535</v>
      </c>
      <c r="AJ91" s="54">
        <v>4.0562117608447306</v>
      </c>
      <c r="AK91" s="55">
        <v>5.5860639373130354</v>
      </c>
      <c r="AL91" s="53">
        <v>5.3672363733507531</v>
      </c>
      <c r="AM91" s="53">
        <v>6.0640289817852588</v>
      </c>
      <c r="AN91" s="53">
        <v>5.095968813815535</v>
      </c>
      <c r="AO91" s="54">
        <v>4.0562117608447306</v>
      </c>
      <c r="AP91" s="55">
        <v>3.9241313174048833</v>
      </c>
      <c r="AQ91" s="53">
        <v>2.2246919748620368</v>
      </c>
      <c r="AR91" s="53">
        <v>3.4014601206369175</v>
      </c>
      <c r="AS91" s="53">
        <v>4.4671442682241951</v>
      </c>
      <c r="AT91" s="54">
        <v>3.7541613041696058</v>
      </c>
      <c r="AU91" s="55">
        <v>3.9241313174048833</v>
      </c>
      <c r="AV91" s="53">
        <v>2.2246919748620368</v>
      </c>
      <c r="AW91" s="53">
        <v>3.4014601206369175</v>
      </c>
      <c r="AX91" s="53">
        <v>4.4671442682241951</v>
      </c>
      <c r="AY91" s="54">
        <v>3.7541613041696058</v>
      </c>
    </row>
    <row r="92" spans="1:51" ht="15.75" thickBot="1" x14ac:dyDescent="0.3">
      <c r="A92">
        <v>120</v>
      </c>
      <c r="B92">
        <v>0.7879106395973402</v>
      </c>
      <c r="C92">
        <v>0.35760018182619502</v>
      </c>
      <c r="D92">
        <v>0.65198940641336389</v>
      </c>
      <c r="E92">
        <v>0.36341560560427305</v>
      </c>
      <c r="F92">
        <v>0.21059936323157347</v>
      </c>
      <c r="G92">
        <v>0.75004496514062802</v>
      </c>
      <c r="H92">
        <v>0.45043416455510743</v>
      </c>
      <c r="I92">
        <v>0.1056735752536748</v>
      </c>
      <c r="J92">
        <v>0.21293524792628113</v>
      </c>
      <c r="K92" s="2">
        <v>0.63887571754150374</v>
      </c>
      <c r="L92" s="1">
        <v>0.25679830600697257</v>
      </c>
      <c r="M92">
        <v>0.39447913500053383</v>
      </c>
      <c r="N92">
        <v>0.30495767701700155</v>
      </c>
      <c r="O92">
        <v>0.19580393033891358</v>
      </c>
      <c r="P92" s="53">
        <v>4.759829204630376E-2</v>
      </c>
      <c r="Q92" s="53">
        <v>0.20732167766798576</v>
      </c>
      <c r="R92" s="53">
        <v>0.34591996578822126</v>
      </c>
      <c r="S92" s="53">
        <v>0.15470054750377948</v>
      </c>
      <c r="T92" s="53">
        <v>0.63412949820395637</v>
      </c>
      <c r="U92" s="54">
        <v>0.30425766731318743</v>
      </c>
      <c r="V92" s="55">
        <v>0.34366840097325052</v>
      </c>
      <c r="W92" s="53">
        <v>0.5821543040906163</v>
      </c>
      <c r="X92" s="53">
        <v>0.70250875485920994</v>
      </c>
      <c r="Y92" s="53">
        <v>0.582836804937924</v>
      </c>
      <c r="Z92" s="54">
        <v>0.40469004035570233</v>
      </c>
      <c r="AA92" s="55">
        <v>0.34366840097325052</v>
      </c>
      <c r="AB92" s="53">
        <v>0.5821543040906163</v>
      </c>
      <c r="AC92" s="53">
        <v>0.70250875485920994</v>
      </c>
      <c r="AD92" s="53">
        <v>0.582836804937924</v>
      </c>
      <c r="AE92" s="54">
        <v>0.40469004035570233</v>
      </c>
      <c r="AF92" s="55">
        <v>0.79246053623368828</v>
      </c>
      <c r="AG92" s="53">
        <v>0.30768212096095454</v>
      </c>
      <c r="AH92" s="53">
        <v>0.35818472446171629</v>
      </c>
      <c r="AI92" s="53">
        <v>0.85815198152673466</v>
      </c>
      <c r="AJ92" s="54">
        <v>0.94929294732284908</v>
      </c>
      <c r="AK92" s="55">
        <v>0.79246053623368828</v>
      </c>
      <c r="AL92" s="53">
        <v>0.30768212096095454</v>
      </c>
      <c r="AM92" s="53">
        <v>0.35818472446171629</v>
      </c>
      <c r="AN92" s="53">
        <v>0.85815198152673466</v>
      </c>
      <c r="AO92" s="54">
        <v>0.94929294732284908</v>
      </c>
      <c r="AP92" s="55">
        <v>0.3226565406079977</v>
      </c>
      <c r="AQ92" s="53">
        <v>0.23335296659229068</v>
      </c>
      <c r="AR92" s="53">
        <v>0.48939305513601306</v>
      </c>
      <c r="AS92" s="53">
        <v>0.23259558656120871</v>
      </c>
      <c r="AT92" s="54">
        <v>0.18270117341519707</v>
      </c>
      <c r="AU92" s="55">
        <v>0.3226565406079977</v>
      </c>
      <c r="AV92" s="53">
        <v>0.23335296659229068</v>
      </c>
      <c r="AW92" s="53">
        <v>0.48939305513601306</v>
      </c>
      <c r="AX92" s="53">
        <v>0.23259558656120871</v>
      </c>
      <c r="AY92" s="54">
        <v>0.18270117341519707</v>
      </c>
    </row>
    <row r="93" spans="1:51" ht="15.75" thickBot="1" x14ac:dyDescent="0.3">
      <c r="A93">
        <v>121</v>
      </c>
      <c r="B93">
        <v>0.58221131985556784</v>
      </c>
      <c r="C93">
        <v>0.51743511923816488</v>
      </c>
      <c r="D93">
        <v>0.43663649046329017</v>
      </c>
      <c r="E93">
        <v>0.328303652773341</v>
      </c>
      <c r="F93">
        <v>0.46278889832993808</v>
      </c>
      <c r="G93">
        <v>0.40347111307730144</v>
      </c>
      <c r="H93">
        <v>0.31613719299005433</v>
      </c>
      <c r="I93">
        <v>0.22209650293953653</v>
      </c>
      <c r="J93">
        <v>0.56918476037874188</v>
      </c>
      <c r="K93" s="2">
        <v>0.41892758188413792</v>
      </c>
      <c r="L93" s="1">
        <v>0.32582453696515729</v>
      </c>
      <c r="M93">
        <v>0.50139127980306375</v>
      </c>
      <c r="N93">
        <v>0.73228963566935934</v>
      </c>
      <c r="O93">
        <v>0.54187979065694114</v>
      </c>
      <c r="P93" s="53">
        <v>0.44421368032777137</v>
      </c>
      <c r="Q93" s="53">
        <v>0.51181800031164693</v>
      </c>
      <c r="R93" s="53">
        <v>0.43804920388371499</v>
      </c>
      <c r="S93" s="53">
        <v>0.38069330761842035</v>
      </c>
      <c r="T93" s="53">
        <v>0.46107704017211248</v>
      </c>
      <c r="U93" s="54">
        <v>0.53489653141999083</v>
      </c>
      <c r="V93" s="55">
        <v>0.85938867842344935</v>
      </c>
      <c r="W93" s="53">
        <v>0.93138498351857912</v>
      </c>
      <c r="X93" s="53">
        <v>0.8631234330302977</v>
      </c>
      <c r="Y93" s="53">
        <v>0.49949342948700787</v>
      </c>
      <c r="Z93" s="54">
        <v>0.78678530762625776</v>
      </c>
      <c r="AA93" s="55">
        <v>0.85938867842344935</v>
      </c>
      <c r="AB93" s="53">
        <v>0.93138498351857912</v>
      </c>
      <c r="AC93" s="53">
        <v>0.8631234330302977</v>
      </c>
      <c r="AD93" s="53">
        <v>0.49949342948700787</v>
      </c>
      <c r="AE93" s="54">
        <v>0.78678530762625776</v>
      </c>
      <c r="AF93" s="55">
        <v>1.5390975773470184</v>
      </c>
      <c r="AG93" s="53">
        <v>1.1770938081115299</v>
      </c>
      <c r="AH93" s="53">
        <v>0.8934329296141077</v>
      </c>
      <c r="AI93" s="53">
        <v>1.3015808878877908</v>
      </c>
      <c r="AJ93" s="54">
        <v>1.3981848088441398</v>
      </c>
      <c r="AK93" s="55">
        <v>1.5390975773470184</v>
      </c>
      <c r="AL93" s="53">
        <v>1.1770938081115299</v>
      </c>
      <c r="AM93" s="53">
        <v>0.8934329296141077</v>
      </c>
      <c r="AN93" s="53">
        <v>1.3015808878877908</v>
      </c>
      <c r="AO93" s="54">
        <v>1.3981848088441398</v>
      </c>
      <c r="AP93" s="55">
        <v>0.54589278404479091</v>
      </c>
      <c r="AQ93" s="53">
        <v>0.47028078512566951</v>
      </c>
      <c r="AR93" s="53">
        <v>0.74909867069966918</v>
      </c>
      <c r="AS93" s="53">
        <v>0.37238428646852484</v>
      </c>
      <c r="AT93" s="54">
        <v>0.33732936527382817</v>
      </c>
      <c r="AU93" s="55">
        <v>0.54589278404479091</v>
      </c>
      <c r="AV93" s="53">
        <v>0.47028078512566951</v>
      </c>
      <c r="AW93" s="53">
        <v>0.74909867069966918</v>
      </c>
      <c r="AX93" s="53">
        <v>0.37238428646852484</v>
      </c>
      <c r="AY93" s="54">
        <v>0.33732936527382817</v>
      </c>
    </row>
    <row r="94" spans="1:51" ht="15.75" thickBot="1" x14ac:dyDescent="0.3">
      <c r="A94">
        <v>122</v>
      </c>
      <c r="B94">
        <v>0.26901466336412605</v>
      </c>
      <c r="C94">
        <v>7.8316773935796544E-2</v>
      </c>
      <c r="D94">
        <v>0.12991886266663383</v>
      </c>
      <c r="E94">
        <v>8.7002120912558864E-2</v>
      </c>
      <c r="F94">
        <v>0.27013574039637156</v>
      </c>
      <c r="G94">
        <v>0.13988253892609953</v>
      </c>
      <c r="H94">
        <v>0.25719324468381433</v>
      </c>
      <c r="I94">
        <v>0.23143882308599384</v>
      </c>
      <c r="J94">
        <v>0.12153616477718969</v>
      </c>
      <c r="K94" s="2">
        <v>0.29608532381248159</v>
      </c>
      <c r="L94" s="1">
        <v>0.10591156557020828</v>
      </c>
      <c r="M94">
        <v>5.9652637267007654E-2</v>
      </c>
      <c r="N94">
        <v>0.15005566906585088</v>
      </c>
      <c r="O94">
        <v>0.10059759126207925</v>
      </c>
      <c r="P94" s="53">
        <v>0.15370385460785768</v>
      </c>
      <c r="Q94" s="53">
        <v>0.15992343603067993</v>
      </c>
      <c r="R94" s="53">
        <v>0.25143914569237158</v>
      </c>
      <c r="S94" s="53">
        <v>0.25425443790877911</v>
      </c>
      <c r="T94" s="53">
        <v>0.28852591374257031</v>
      </c>
      <c r="U94" s="54">
        <v>3.501568543373846E-2</v>
      </c>
      <c r="V94" s="55">
        <v>0.21329950271504688</v>
      </c>
      <c r="W94" s="53">
        <v>0.38478156814233155</v>
      </c>
      <c r="X94" s="53">
        <v>0.3966903297004995</v>
      </c>
      <c r="Y94" s="53">
        <v>0.28088336493028265</v>
      </c>
      <c r="Z94" s="54">
        <v>0.37577409691571712</v>
      </c>
      <c r="AA94" s="55">
        <v>0.21329950271504688</v>
      </c>
      <c r="AB94" s="53">
        <v>0.38478156814233155</v>
      </c>
      <c r="AC94" s="53">
        <v>0.3966903297004995</v>
      </c>
      <c r="AD94" s="53">
        <v>0.28088336493028265</v>
      </c>
      <c r="AE94" s="54">
        <v>0.37577409691571712</v>
      </c>
      <c r="AF94" s="55">
        <v>0.42194298248827755</v>
      </c>
      <c r="AG94" s="53">
        <v>0.4640709703333436</v>
      </c>
      <c r="AH94" s="53">
        <v>0.30764764820950374</v>
      </c>
      <c r="AI94" s="53">
        <v>0.32196655119665846</v>
      </c>
      <c r="AJ94" s="54">
        <v>0.38834485331707752</v>
      </c>
      <c r="AK94" s="55">
        <v>0.42194298248827755</v>
      </c>
      <c r="AL94" s="53">
        <v>0.4640709703333436</v>
      </c>
      <c r="AM94" s="53">
        <v>0.30764764820950374</v>
      </c>
      <c r="AN94" s="53">
        <v>0.32196655119665846</v>
      </c>
      <c r="AO94" s="54">
        <v>0.38834485331707752</v>
      </c>
      <c r="AP94" s="55">
        <v>0.28044897479223124</v>
      </c>
      <c r="AQ94" s="53">
        <v>0.20043851818495959</v>
      </c>
      <c r="AR94" s="53">
        <v>0.26598115659499094</v>
      </c>
      <c r="AS94" s="53">
        <v>0.32370191324497399</v>
      </c>
      <c r="AT94" s="54">
        <v>0.22481540279509929</v>
      </c>
      <c r="AU94" s="55">
        <v>0.28044897479223124</v>
      </c>
      <c r="AV94" s="53">
        <v>0.20043851818495959</v>
      </c>
      <c r="AW94" s="53">
        <v>0.26598115659499094</v>
      </c>
      <c r="AX94" s="53">
        <v>0.32370191324497399</v>
      </c>
      <c r="AY94" s="54">
        <v>0.22481540279509929</v>
      </c>
    </row>
    <row r="95" spans="1:51" ht="15.75" thickBot="1" x14ac:dyDescent="0.3">
      <c r="A95">
        <v>123</v>
      </c>
      <c r="B95">
        <v>0.22371053716143582</v>
      </c>
      <c r="C95">
        <v>0.11006044900464415</v>
      </c>
      <c r="D95">
        <v>0.23991028801352515</v>
      </c>
      <c r="E95">
        <v>0.15277657984838597</v>
      </c>
      <c r="F95">
        <v>0.11397608985443136</v>
      </c>
      <c r="G95">
        <v>0.39975763270272408</v>
      </c>
      <c r="H95">
        <v>0.53825829929069147</v>
      </c>
      <c r="I95">
        <v>0.40360546405318559</v>
      </c>
      <c r="J95">
        <v>0.12318249099852785</v>
      </c>
      <c r="K95" s="2">
        <v>0.15314677693526771</v>
      </c>
      <c r="L95" s="1">
        <v>0.23125424517286192</v>
      </c>
      <c r="M95">
        <v>0.22955597322142615</v>
      </c>
      <c r="N95">
        <v>0.24153548739630923</v>
      </c>
      <c r="O95">
        <v>0</v>
      </c>
      <c r="P95" s="53">
        <v>0.33140675205161874</v>
      </c>
      <c r="Q95" s="53">
        <v>0.2944303589967438</v>
      </c>
      <c r="R95" s="53">
        <v>0.35629660021094206</v>
      </c>
      <c r="S95" s="53">
        <v>0</v>
      </c>
      <c r="T95" s="53">
        <v>0.46624987334777379</v>
      </c>
      <c r="U95" s="54">
        <v>0.1517668271261258</v>
      </c>
      <c r="V95" s="55">
        <v>0.24806655873754191</v>
      </c>
      <c r="W95" s="53">
        <v>0.49933388151692454</v>
      </c>
      <c r="X95" s="53">
        <v>0.41707834400641108</v>
      </c>
      <c r="Y95" s="53">
        <v>0.26686062922801512</v>
      </c>
      <c r="Z95" s="54">
        <v>0.42625368398887875</v>
      </c>
      <c r="AA95" s="55">
        <v>0.24806655873754191</v>
      </c>
      <c r="AB95" s="53">
        <v>0.49933388151692454</v>
      </c>
      <c r="AC95" s="53">
        <v>0.41707834400641108</v>
      </c>
      <c r="AD95" s="53">
        <v>0.26686062922801512</v>
      </c>
      <c r="AE95" s="54">
        <v>0.42625368398887875</v>
      </c>
      <c r="AF95" s="55">
        <v>0.80988504536034844</v>
      </c>
      <c r="AG95" s="53">
        <v>0.82427056846119728</v>
      </c>
      <c r="AH95" s="53">
        <v>0.54205334809240646</v>
      </c>
      <c r="AI95" s="53">
        <v>0.38840176425149248</v>
      </c>
      <c r="AJ95" s="54">
        <v>0.37700030024688985</v>
      </c>
      <c r="AK95" s="55">
        <v>0.80988504536034844</v>
      </c>
      <c r="AL95" s="53">
        <v>0.82427056846119728</v>
      </c>
      <c r="AM95" s="53">
        <v>0.54205334809240646</v>
      </c>
      <c r="AN95" s="53">
        <v>0.38840176425149248</v>
      </c>
      <c r="AO95" s="54">
        <v>0.37700030024688985</v>
      </c>
      <c r="AP95" s="55">
        <v>0.32073254320937966</v>
      </c>
      <c r="AQ95" s="53">
        <v>0.12307777110593812</v>
      </c>
      <c r="AR95" s="53">
        <v>0.16514617098767931</v>
      </c>
      <c r="AS95" s="53">
        <v>0.44307413281742347</v>
      </c>
      <c r="AT95" s="54">
        <v>0.17462549806239869</v>
      </c>
      <c r="AU95" s="55">
        <v>0.32073254320937966</v>
      </c>
      <c r="AV95" s="53">
        <v>0.12307777110593812</v>
      </c>
      <c r="AW95" s="53">
        <v>0.16514617098767931</v>
      </c>
      <c r="AX95" s="53">
        <v>0.44307413281742347</v>
      </c>
      <c r="AY95" s="54">
        <v>0.17462549806239869</v>
      </c>
    </row>
    <row r="96" spans="1:51" ht="15.75" thickBot="1" x14ac:dyDescent="0.3">
      <c r="A96">
        <v>124</v>
      </c>
      <c r="B96">
        <v>1.6794582608575904E-2</v>
      </c>
      <c r="C96">
        <v>0.2221959079399089</v>
      </c>
      <c r="D96">
        <v>0.18191399224192339</v>
      </c>
      <c r="E96">
        <v>0.1908305672744946</v>
      </c>
      <c r="F96">
        <v>1.6151967893861172E-2</v>
      </c>
      <c r="G96">
        <v>0.24415399949149166</v>
      </c>
      <c r="H96">
        <v>0.21777286586758965</v>
      </c>
      <c r="I96">
        <v>0.25795116014610625</v>
      </c>
      <c r="J96">
        <v>0.28645024640417599</v>
      </c>
      <c r="K96" s="2">
        <v>0.1037966474842435</v>
      </c>
      <c r="L96" s="1">
        <v>0.16070415550506162</v>
      </c>
      <c r="M96">
        <v>0.23547095613240532</v>
      </c>
      <c r="N96">
        <v>0.30318613623025142</v>
      </c>
      <c r="O96">
        <v>0.24528568768300948</v>
      </c>
      <c r="P96" s="53">
        <v>0.30576642401208393</v>
      </c>
      <c r="Q96" s="53">
        <v>0</v>
      </c>
      <c r="R96" s="53">
        <v>0.45367525540406145</v>
      </c>
      <c r="S96" s="53">
        <v>0</v>
      </c>
      <c r="T96" s="53">
        <v>0.35912281304071925</v>
      </c>
      <c r="U96" s="54">
        <v>0.16916759628779315</v>
      </c>
      <c r="V96" s="55">
        <v>0.50617321142715255</v>
      </c>
      <c r="W96" s="53">
        <v>0.44700274304230098</v>
      </c>
      <c r="X96" s="53">
        <v>0.58669584681800779</v>
      </c>
      <c r="Y96" s="53">
        <v>0.24187678560510772</v>
      </c>
      <c r="Z96" s="54">
        <v>0.5070685784758453</v>
      </c>
      <c r="AA96" s="55">
        <v>0.50617321142715255</v>
      </c>
      <c r="AB96" s="53">
        <v>0.44700274304230098</v>
      </c>
      <c r="AC96" s="53">
        <v>0.58669584681800779</v>
      </c>
      <c r="AD96" s="53">
        <v>0.24187678560510772</v>
      </c>
      <c r="AE96" s="54">
        <v>0.5070685784758453</v>
      </c>
      <c r="AF96" s="55">
        <v>0.24094167943257255</v>
      </c>
      <c r="AG96" s="53">
        <v>0.44685229579308661</v>
      </c>
      <c r="AH96" s="53">
        <v>0.72267054150069543</v>
      </c>
      <c r="AI96" s="53">
        <v>6.3088925474499249E-2</v>
      </c>
      <c r="AJ96" s="54">
        <v>0.27941519806867343</v>
      </c>
      <c r="AK96" s="55">
        <v>0.24094167943257255</v>
      </c>
      <c r="AL96" s="53">
        <v>0.44685229579308661</v>
      </c>
      <c r="AM96" s="53">
        <v>0.72267054150069543</v>
      </c>
      <c r="AN96" s="53">
        <v>6.3088925474499249E-2</v>
      </c>
      <c r="AO96" s="54">
        <v>0.27941519806867343</v>
      </c>
      <c r="AP96" s="55">
        <v>0.259468930053109</v>
      </c>
      <c r="AQ96" s="53">
        <v>0.28746145128381606</v>
      </c>
      <c r="AR96" s="53">
        <v>0</v>
      </c>
      <c r="AS96" s="53">
        <v>0.38563652832678835</v>
      </c>
      <c r="AT96" s="54">
        <v>0.11538080936313123</v>
      </c>
      <c r="AU96" s="55">
        <v>0.259468930053109</v>
      </c>
      <c r="AV96" s="53">
        <v>0.28746145128381606</v>
      </c>
      <c r="AW96" s="53">
        <v>0</v>
      </c>
      <c r="AX96" s="53">
        <v>0.38563652832678835</v>
      </c>
      <c r="AY96" s="54">
        <v>0.11538080936313123</v>
      </c>
    </row>
    <row r="97" spans="1:51" ht="15.75" thickBot="1" x14ac:dyDescent="0.3">
      <c r="A97">
        <v>125</v>
      </c>
      <c r="B97">
        <v>0.3567116089674407</v>
      </c>
      <c r="C97">
        <v>0.23317017149715089</v>
      </c>
      <c r="D97">
        <v>0.29471713408536726</v>
      </c>
      <c r="E97">
        <v>0.22410418710498237</v>
      </c>
      <c r="F97">
        <v>0.1873784374504425</v>
      </c>
      <c r="G97">
        <v>0.34941549656915771</v>
      </c>
      <c r="H97">
        <v>0.31581717310449148</v>
      </c>
      <c r="I97">
        <v>0.33719278520390245</v>
      </c>
      <c r="J97">
        <v>0.34526159627235153</v>
      </c>
      <c r="K97" s="2">
        <v>0.18112814544230882</v>
      </c>
      <c r="L97" s="1">
        <v>0.22594767403472218</v>
      </c>
      <c r="M97">
        <v>0.17913008174420353</v>
      </c>
      <c r="N97">
        <v>0.44573031251513245</v>
      </c>
      <c r="O97">
        <v>5.4452288166478881E-2</v>
      </c>
      <c r="P97" s="53">
        <v>0.27643385477754118</v>
      </c>
      <c r="Q97" s="53">
        <v>5.5375357983695637E-3</v>
      </c>
      <c r="R97" s="53">
        <v>0.39245045220415004</v>
      </c>
      <c r="S97" s="53">
        <v>0.52281229426834019</v>
      </c>
      <c r="T97" s="53">
        <v>0.17240941561294962</v>
      </c>
      <c r="U97" s="54">
        <v>0.28463988900294501</v>
      </c>
      <c r="V97" s="55">
        <v>0.32060082474847096</v>
      </c>
      <c r="W97" s="53">
        <v>0.36697389323983631</v>
      </c>
      <c r="X97" s="53">
        <v>0.63757461061933751</v>
      </c>
      <c r="Y97" s="53">
        <v>0.15398888401085464</v>
      </c>
      <c r="Z97" s="54">
        <v>0.47800303547690048</v>
      </c>
      <c r="AA97" s="55">
        <v>0.32060082474847096</v>
      </c>
      <c r="AB97" s="53">
        <v>0.36697389323983631</v>
      </c>
      <c r="AC97" s="53">
        <v>0.63757461061933751</v>
      </c>
      <c r="AD97" s="53">
        <v>0.15398888401085464</v>
      </c>
      <c r="AE97" s="54">
        <v>0.47800303547690048</v>
      </c>
      <c r="AF97" s="55">
        <v>0.3171954934152601</v>
      </c>
      <c r="AG97" s="53">
        <v>0.54588356027379947</v>
      </c>
      <c r="AH97" s="53">
        <v>0.5750434257504724</v>
      </c>
      <c r="AI97" s="53">
        <v>0.13337447847317066</v>
      </c>
      <c r="AJ97" s="54">
        <v>0.84884685848120423</v>
      </c>
      <c r="AK97" s="55">
        <v>0.3171954934152601</v>
      </c>
      <c r="AL97" s="53">
        <v>0.54588356027379947</v>
      </c>
      <c r="AM97" s="53">
        <v>0.5750434257504724</v>
      </c>
      <c r="AN97" s="53">
        <v>0.13337447847317066</v>
      </c>
      <c r="AO97" s="54">
        <v>0.84884685848120423</v>
      </c>
      <c r="AP97" s="55">
        <v>0.21018058747630353</v>
      </c>
      <c r="AQ97" s="53">
        <v>0.43412350284326218</v>
      </c>
      <c r="AR97" s="53">
        <v>0.36821361559960203</v>
      </c>
      <c r="AS97" s="53">
        <v>0.52073483950034294</v>
      </c>
      <c r="AT97" s="54">
        <v>0.37049241617015632</v>
      </c>
      <c r="AU97" s="55">
        <v>0.21018058747630353</v>
      </c>
      <c r="AV97" s="53">
        <v>0.43412350284326218</v>
      </c>
      <c r="AW97" s="53">
        <v>0.36821361559960203</v>
      </c>
      <c r="AX97" s="53">
        <v>0.52073483950034294</v>
      </c>
      <c r="AY97" s="54">
        <v>0.37049241617015632</v>
      </c>
    </row>
    <row r="98" spans="1:51" ht="15.75" thickBot="1" x14ac:dyDescent="0.3">
      <c r="A98">
        <v>126</v>
      </c>
      <c r="B98">
        <v>0.19216279252596366</v>
      </c>
      <c r="C98">
        <v>9.6221805891251289E-2</v>
      </c>
      <c r="D98">
        <v>0.20048408282217503</v>
      </c>
      <c r="E98">
        <v>0.10014031790919241</v>
      </c>
      <c r="F98">
        <v>0</v>
      </c>
      <c r="G98">
        <v>0</v>
      </c>
      <c r="H98">
        <v>5.1013303578885345E-2</v>
      </c>
      <c r="I98">
        <v>0</v>
      </c>
      <c r="J98">
        <v>0.2332859168980185</v>
      </c>
      <c r="K98" s="2">
        <v>2.4350357030648185E-3</v>
      </c>
      <c r="L98" s="1">
        <v>0.17896105120096348</v>
      </c>
      <c r="M98">
        <v>0.21168410819757114</v>
      </c>
      <c r="N98">
        <v>1.0812321144161826E-2</v>
      </c>
      <c r="O98">
        <v>0.17347075468852666</v>
      </c>
      <c r="P98" s="53">
        <v>9.8509087274506607E-2</v>
      </c>
      <c r="Q98" s="53">
        <v>0.35467429218691515</v>
      </c>
      <c r="R98" s="53">
        <v>0.15885295830255022</v>
      </c>
      <c r="S98" s="53">
        <v>0.10159558714154528</v>
      </c>
      <c r="T98" s="53">
        <v>0.23094486539439898</v>
      </c>
      <c r="U98" s="54">
        <v>7.8341662072927615E-2</v>
      </c>
      <c r="V98" s="55">
        <v>0.31132635970372363</v>
      </c>
      <c r="W98" s="53">
        <v>0.3113772950683531</v>
      </c>
      <c r="X98" s="53">
        <v>0.40467296823431831</v>
      </c>
      <c r="Y98" s="53">
        <v>0.29406319001965597</v>
      </c>
      <c r="Z98" s="54">
        <v>0.14129374683091106</v>
      </c>
      <c r="AA98" s="55">
        <v>0.31132635970372363</v>
      </c>
      <c r="AB98" s="53">
        <v>0.3113772950683531</v>
      </c>
      <c r="AC98" s="53">
        <v>0.40467296823431831</v>
      </c>
      <c r="AD98" s="53">
        <v>0.29406319001965597</v>
      </c>
      <c r="AE98" s="54">
        <v>0.14129374683091106</v>
      </c>
      <c r="AF98" s="55">
        <v>0.59640216654757783</v>
      </c>
      <c r="AG98" s="53">
        <v>0.19298055058201477</v>
      </c>
      <c r="AH98" s="53">
        <v>0.43949978531707395</v>
      </c>
      <c r="AI98" s="53">
        <v>0.14289107822613914</v>
      </c>
      <c r="AJ98" s="54">
        <v>0.39555445766719816</v>
      </c>
      <c r="AK98" s="55">
        <v>0.59640216654757783</v>
      </c>
      <c r="AL98" s="53">
        <v>0.19298055058201477</v>
      </c>
      <c r="AM98" s="53">
        <v>0.43949978531707395</v>
      </c>
      <c r="AN98" s="53">
        <v>0.14289107822613914</v>
      </c>
      <c r="AO98" s="54">
        <v>0.39555445766719816</v>
      </c>
      <c r="AP98" s="55">
        <v>5.8315906415270902E-2</v>
      </c>
      <c r="AQ98" s="53">
        <v>0.18870132739905179</v>
      </c>
      <c r="AR98" s="53">
        <v>0.32823541065492223</v>
      </c>
      <c r="AS98" s="53">
        <v>0.14187773344736823</v>
      </c>
      <c r="AT98" s="54">
        <v>4.1269678003415695E-2</v>
      </c>
      <c r="AU98" s="55">
        <v>5.8315906415270902E-2</v>
      </c>
      <c r="AV98" s="53">
        <v>0.18870132739905179</v>
      </c>
      <c r="AW98" s="53">
        <v>0.32823541065492223</v>
      </c>
      <c r="AX98" s="53">
        <v>0.14187773344736823</v>
      </c>
      <c r="AY98" s="54">
        <v>4.1269678003415695E-2</v>
      </c>
    </row>
    <row r="99" spans="1:51" ht="15.75" thickBot="1" x14ac:dyDescent="0.3">
      <c r="A99">
        <v>127</v>
      </c>
      <c r="B99">
        <v>0.29957783875628996</v>
      </c>
      <c r="C99">
        <v>0.16142287679995271</v>
      </c>
      <c r="D99">
        <v>0.18658701354464935</v>
      </c>
      <c r="E99">
        <v>4.6552669426976258E-2</v>
      </c>
      <c r="F99">
        <v>0.31948985793513657</v>
      </c>
      <c r="G99">
        <v>0.12909943806124158</v>
      </c>
      <c r="H99">
        <v>0.21463010945219516</v>
      </c>
      <c r="I99">
        <v>0.29542906595750695</v>
      </c>
      <c r="J99">
        <v>0.17418915986892136</v>
      </c>
      <c r="K99" s="2">
        <v>0.23655844098435866</v>
      </c>
      <c r="L99" s="1">
        <v>0.26017312360507194</v>
      </c>
      <c r="M99">
        <v>0</v>
      </c>
      <c r="N99">
        <v>0.31248143172513548</v>
      </c>
      <c r="O99">
        <v>0.23063159892353785</v>
      </c>
      <c r="P99" s="53">
        <v>0.24163846642789946</v>
      </c>
      <c r="Q99" s="53">
        <v>3.5646048927275046E-3</v>
      </c>
      <c r="R99" s="53">
        <v>0.32597725976358499</v>
      </c>
      <c r="S99" s="53">
        <v>0.59718168667653126</v>
      </c>
      <c r="T99" s="53">
        <v>0.2186383195687133</v>
      </c>
      <c r="U99" s="54">
        <v>0.41689723672860379</v>
      </c>
      <c r="V99" s="55">
        <v>0.72021548650883671</v>
      </c>
      <c r="W99" s="53">
        <v>0.61749113540241929</v>
      </c>
      <c r="X99" s="53">
        <v>0.56573003763251772</v>
      </c>
      <c r="Y99" s="53">
        <v>0.52088457168678415</v>
      </c>
      <c r="Z99" s="54">
        <v>0.93506685437635961</v>
      </c>
      <c r="AA99" s="55">
        <v>0.72021548650883671</v>
      </c>
      <c r="AB99" s="53">
        <v>0.61749113540241929</v>
      </c>
      <c r="AC99" s="53">
        <v>0.56573003763251772</v>
      </c>
      <c r="AD99" s="53">
        <v>0.52088457168678415</v>
      </c>
      <c r="AE99" s="54">
        <v>0.93506685437635961</v>
      </c>
      <c r="AF99" s="55">
        <v>0.62054638046345167</v>
      </c>
      <c r="AG99" s="53">
        <v>0.18445547126732315</v>
      </c>
      <c r="AH99" s="53">
        <v>0.81018712900845236</v>
      </c>
      <c r="AI99" s="53">
        <v>0.59547428391013668</v>
      </c>
      <c r="AJ99" s="54">
        <v>1.6684555209425082E-2</v>
      </c>
      <c r="AK99" s="55">
        <v>0.62054638046345167</v>
      </c>
      <c r="AL99" s="53">
        <v>0.18445547126732315</v>
      </c>
      <c r="AM99" s="53">
        <v>0.81018712900845236</v>
      </c>
      <c r="AN99" s="53">
        <v>0.59547428391013668</v>
      </c>
      <c r="AO99" s="54">
        <v>1.6684555209425082E-2</v>
      </c>
      <c r="AP99" s="55">
        <v>0.39990254760388422</v>
      </c>
      <c r="AQ99" s="53">
        <v>0.41281299045042935</v>
      </c>
      <c r="AR99" s="53">
        <v>0.60745413339043386</v>
      </c>
      <c r="AS99" s="53">
        <v>0.7842613871711277</v>
      </c>
      <c r="AT99" s="54">
        <v>0.41957769795946082</v>
      </c>
      <c r="AU99" s="55">
        <v>0.39990254760388422</v>
      </c>
      <c r="AV99" s="53">
        <v>0.41281299045042935</v>
      </c>
      <c r="AW99" s="53">
        <v>0.60745413339043386</v>
      </c>
      <c r="AX99" s="53">
        <v>0.7842613871711277</v>
      </c>
      <c r="AY99" s="54">
        <v>0.41957769795946082</v>
      </c>
    </row>
    <row r="100" spans="1:51" ht="15.75" thickBot="1" x14ac:dyDescent="0.3">
      <c r="A100">
        <v>128</v>
      </c>
      <c r="B100">
        <v>0.32657047504936004</v>
      </c>
      <c r="C100">
        <v>0.25237543544038432</v>
      </c>
      <c r="D100">
        <v>0.2223842589894558</v>
      </c>
      <c r="E100">
        <v>0.28416251227752404</v>
      </c>
      <c r="F100">
        <v>0.17129604750005262</v>
      </c>
      <c r="G100">
        <v>0.28392987704209388</v>
      </c>
      <c r="H100">
        <v>0.3112637101943333</v>
      </c>
      <c r="I100">
        <v>0.23292488915395554</v>
      </c>
      <c r="J100">
        <v>0.30090758900161912</v>
      </c>
      <c r="K100" s="2">
        <v>0.34655685619784249</v>
      </c>
      <c r="L100" s="1">
        <v>0.10096883418086436</v>
      </c>
      <c r="M100">
        <v>0.16223587988095903</v>
      </c>
      <c r="N100">
        <v>0.29675051894783827</v>
      </c>
      <c r="O100">
        <v>0.34156364031627851</v>
      </c>
      <c r="P100" s="53">
        <v>0.36867993316398057</v>
      </c>
      <c r="Q100" s="53">
        <v>0.2582248416527213</v>
      </c>
      <c r="R100" s="53">
        <v>0.40245967026212875</v>
      </c>
      <c r="S100" s="53">
        <v>0.10744872488865877</v>
      </c>
      <c r="T100" s="53">
        <v>0.3498024906812246</v>
      </c>
      <c r="U100" s="54">
        <v>0</v>
      </c>
      <c r="V100" s="55">
        <v>0.36694569502962343</v>
      </c>
      <c r="W100" s="53">
        <v>0.47356829370411829</v>
      </c>
      <c r="X100" s="53">
        <v>0.48595739821477496</v>
      </c>
      <c r="Y100" s="53">
        <v>0.46315326864035139</v>
      </c>
      <c r="Z100" s="54">
        <v>0.50471794357316579</v>
      </c>
      <c r="AA100" s="55">
        <v>0.36694569502962343</v>
      </c>
      <c r="AB100" s="53">
        <v>0.47356829370411829</v>
      </c>
      <c r="AC100" s="53">
        <v>0.48595739821477496</v>
      </c>
      <c r="AD100" s="53">
        <v>0.46315326864035139</v>
      </c>
      <c r="AE100" s="54">
        <v>0.50471794357316579</v>
      </c>
      <c r="AF100" s="55">
        <v>0.93857579812491332</v>
      </c>
      <c r="AG100" s="53">
        <v>0.41734112660510442</v>
      </c>
      <c r="AH100" s="53">
        <v>0.75377477184613795</v>
      </c>
      <c r="AI100" s="53">
        <v>0.64817533591701015</v>
      </c>
      <c r="AJ100" s="54">
        <v>0.45862212677958974</v>
      </c>
      <c r="AK100" s="55">
        <v>0.93857579812491332</v>
      </c>
      <c r="AL100" s="53">
        <v>0.41734112660510442</v>
      </c>
      <c r="AM100" s="53">
        <v>0.75377477184613795</v>
      </c>
      <c r="AN100" s="53">
        <v>0.64817533591701015</v>
      </c>
      <c r="AO100" s="54">
        <v>0.45862212677958974</v>
      </c>
      <c r="AP100" s="55">
        <v>0.37388952960641197</v>
      </c>
      <c r="AQ100" s="53">
        <v>0.54971634999955676</v>
      </c>
      <c r="AR100" s="53">
        <v>0.38359881336371959</v>
      </c>
      <c r="AS100" s="53">
        <v>0.6183082903067092</v>
      </c>
      <c r="AT100" s="54">
        <v>0.41829213086905231</v>
      </c>
      <c r="AU100" s="55">
        <v>0.37388952960641197</v>
      </c>
      <c r="AV100" s="53">
        <v>0.54971634999955676</v>
      </c>
      <c r="AW100" s="53">
        <v>0.38359881336371959</v>
      </c>
      <c r="AX100" s="53">
        <v>0.6183082903067092</v>
      </c>
      <c r="AY100" s="54">
        <v>0.41829213086905231</v>
      </c>
    </row>
    <row r="101" spans="1:51" ht="15.75" thickBot="1" x14ac:dyDescent="0.3">
      <c r="A101">
        <v>129</v>
      </c>
      <c r="B101">
        <v>0.99815730614426634</v>
      </c>
      <c r="C101">
        <v>0.83914813237497832</v>
      </c>
      <c r="D101">
        <v>0.99248102205824917</v>
      </c>
      <c r="E101">
        <v>0.8985265596480092</v>
      </c>
      <c r="F101">
        <v>0.60114564203864551</v>
      </c>
      <c r="G101">
        <v>0.84704512890788652</v>
      </c>
      <c r="H101">
        <v>0.52625494463420874</v>
      </c>
      <c r="I101">
        <v>0.91167017729927535</v>
      </c>
      <c r="J101">
        <v>1.0966587699688042</v>
      </c>
      <c r="K101" s="2">
        <v>1.0318547138573866</v>
      </c>
      <c r="L101" s="1">
        <v>0.90762303282483148</v>
      </c>
      <c r="M101">
        <v>1.0068182363490308</v>
      </c>
      <c r="N101">
        <v>0.92901448828544919</v>
      </c>
      <c r="O101">
        <v>0.92098841165693035</v>
      </c>
      <c r="P101" s="53">
        <v>0.88713319664839396</v>
      </c>
      <c r="Q101" s="53">
        <v>0.88920291733493473</v>
      </c>
      <c r="R101" s="53">
        <v>0.8586292226076544</v>
      </c>
      <c r="S101" s="53">
        <v>0.80370714187197134</v>
      </c>
      <c r="T101" s="53">
        <v>1.272431876055129</v>
      </c>
      <c r="U101" s="54">
        <v>0.41630077819382594</v>
      </c>
      <c r="V101" s="55">
        <v>1.2438018584571817</v>
      </c>
      <c r="W101" s="53">
        <v>2.0047902791913468</v>
      </c>
      <c r="X101" s="53">
        <v>1.8709327525563044</v>
      </c>
      <c r="Y101" s="53">
        <v>1.2006589158480938</v>
      </c>
      <c r="Z101" s="54">
        <v>1.5026043946750383</v>
      </c>
      <c r="AA101" s="55">
        <v>1.2438018584571817</v>
      </c>
      <c r="AB101" s="53">
        <v>2.0047902791913468</v>
      </c>
      <c r="AC101" s="53">
        <v>1.8709327525563044</v>
      </c>
      <c r="AD101" s="53">
        <v>1.2006589158480938</v>
      </c>
      <c r="AE101" s="54">
        <v>1.5026043946750383</v>
      </c>
      <c r="AF101" s="55">
        <v>2.1094857308907229</v>
      </c>
      <c r="AG101" s="53">
        <v>1.5114275754471311</v>
      </c>
      <c r="AH101" s="53">
        <v>1.9668549188526991</v>
      </c>
      <c r="AI101" s="53">
        <v>1.6754972220233966</v>
      </c>
      <c r="AJ101" s="54">
        <v>1.8968560830418226</v>
      </c>
      <c r="AK101" s="55">
        <v>2.1094857308907229</v>
      </c>
      <c r="AL101" s="53">
        <v>1.5114275754471311</v>
      </c>
      <c r="AM101" s="53">
        <v>1.9668549188526991</v>
      </c>
      <c r="AN101" s="53">
        <v>1.6754972220233966</v>
      </c>
      <c r="AO101" s="54">
        <v>1.8968560830418226</v>
      </c>
      <c r="AP101" s="55">
        <v>1.7038870118604357</v>
      </c>
      <c r="AQ101" s="53">
        <v>1.585700441951011</v>
      </c>
      <c r="AR101" s="53">
        <v>2.0882628246326602</v>
      </c>
      <c r="AS101" s="53">
        <v>1.3601906739147005</v>
      </c>
      <c r="AT101" s="54">
        <v>1.4239705891573822</v>
      </c>
      <c r="AU101" s="55">
        <v>1.7038870118604357</v>
      </c>
      <c r="AV101" s="53">
        <v>1.585700441951011</v>
      </c>
      <c r="AW101" s="53">
        <v>2.0882628246326602</v>
      </c>
      <c r="AX101" s="53">
        <v>1.3601906739147005</v>
      </c>
      <c r="AY101" s="54">
        <v>1.4239705891573822</v>
      </c>
    </row>
    <row r="102" spans="1:51" ht="15.75" thickBot="1" x14ac:dyDescent="0.3">
      <c r="A102">
        <v>130</v>
      </c>
      <c r="B102">
        <v>0.24068292350171744</v>
      </c>
      <c r="C102">
        <v>0.26730562055336693</v>
      </c>
      <c r="D102">
        <v>0.3027762114470316</v>
      </c>
      <c r="E102">
        <v>0.18581437847188645</v>
      </c>
      <c r="F102">
        <v>0.19223026314163266</v>
      </c>
      <c r="G102">
        <v>0.22833788172223443</v>
      </c>
      <c r="H102">
        <v>0.45202664894832345</v>
      </c>
      <c r="I102">
        <v>0.3135872873060907</v>
      </c>
      <c r="J102">
        <v>0.21210767827807625</v>
      </c>
      <c r="K102" s="2">
        <v>7.950371912935985E-3</v>
      </c>
      <c r="L102" s="1">
        <v>0.29210393531280171</v>
      </c>
      <c r="M102">
        <v>0</v>
      </c>
      <c r="N102">
        <v>0.44329161119979438</v>
      </c>
      <c r="O102">
        <v>0.30709907210041293</v>
      </c>
      <c r="P102" s="53">
        <v>0.35572082307383279</v>
      </c>
      <c r="Q102" s="53">
        <v>0.12945103914396308</v>
      </c>
      <c r="R102" s="53">
        <v>0.37421001766051004</v>
      </c>
      <c r="S102" s="53">
        <v>0.48917562478483556</v>
      </c>
      <c r="T102" s="53">
        <v>0.30028591455388715</v>
      </c>
      <c r="U102" s="54">
        <v>0.29844124628385693</v>
      </c>
      <c r="V102" s="55">
        <v>0.23113605575559265</v>
      </c>
      <c r="W102" s="53">
        <v>0.36219043169497284</v>
      </c>
      <c r="X102" s="53">
        <v>0.24115047552123564</v>
      </c>
      <c r="Y102" s="53">
        <v>0.41534615345325598</v>
      </c>
      <c r="Z102" s="54">
        <v>0.62738310913360518</v>
      </c>
      <c r="AA102" s="55">
        <v>0.23113605575559265</v>
      </c>
      <c r="AB102" s="53">
        <v>0.36219043169497284</v>
      </c>
      <c r="AC102" s="53">
        <v>0.24115047552123564</v>
      </c>
      <c r="AD102" s="53">
        <v>0.41534615345325598</v>
      </c>
      <c r="AE102" s="54">
        <v>0.62738310913360518</v>
      </c>
      <c r="AF102" s="55">
        <v>0.48869825901462138</v>
      </c>
      <c r="AG102" s="53">
        <v>0.40591730992891406</v>
      </c>
      <c r="AH102" s="53">
        <v>0.32694490827335243</v>
      </c>
      <c r="AI102" s="53">
        <v>0.45470285384118597</v>
      </c>
      <c r="AJ102" s="54">
        <v>0.55235396862524022</v>
      </c>
      <c r="AK102" s="55">
        <v>0.48869825901462138</v>
      </c>
      <c r="AL102" s="53">
        <v>0.40591730992891406</v>
      </c>
      <c r="AM102" s="53">
        <v>0.32694490827335243</v>
      </c>
      <c r="AN102" s="53">
        <v>0.45470285384118597</v>
      </c>
      <c r="AO102" s="54">
        <v>0.55235396862524022</v>
      </c>
      <c r="AP102" s="55">
        <v>0.2655811509400432</v>
      </c>
      <c r="AQ102" s="53">
        <v>0.21732348940867913</v>
      </c>
      <c r="AR102" s="53">
        <v>0.11280463689694614</v>
      </c>
      <c r="AS102" s="53">
        <v>0.56080683878877735</v>
      </c>
      <c r="AT102" s="54">
        <v>0.49422935678237667</v>
      </c>
      <c r="AU102" s="55">
        <v>0.2655811509400432</v>
      </c>
      <c r="AV102" s="53">
        <v>0.21732348940867913</v>
      </c>
      <c r="AW102" s="53">
        <v>0.11280463689694614</v>
      </c>
      <c r="AX102" s="53">
        <v>0.56080683878877735</v>
      </c>
      <c r="AY102" s="54">
        <v>0.49422935678237667</v>
      </c>
    </row>
    <row r="103" spans="1:51" ht="15.75" thickBot="1" x14ac:dyDescent="0.3">
      <c r="A103">
        <v>131</v>
      </c>
      <c r="B103">
        <v>0.32722704778362077</v>
      </c>
      <c r="C103">
        <v>0.25126706035366453</v>
      </c>
      <c r="D103">
        <v>0.26990258710958015</v>
      </c>
      <c r="E103">
        <v>0.35550798039121467</v>
      </c>
      <c r="F103">
        <v>0.26475967704241488</v>
      </c>
      <c r="G103">
        <v>0.37456505648262894</v>
      </c>
      <c r="H103">
        <v>0.42193759807564063</v>
      </c>
      <c r="I103">
        <v>0.28764597352526461</v>
      </c>
      <c r="J103">
        <v>0.24189092152233624</v>
      </c>
      <c r="K103" s="2">
        <v>7.8253116690642412E-3</v>
      </c>
      <c r="L103" s="1">
        <v>0.68850022661467647</v>
      </c>
      <c r="M103">
        <v>0.12370472964733066</v>
      </c>
      <c r="N103">
        <v>0.28516120507988663</v>
      </c>
      <c r="O103">
        <v>0.33503709258355024</v>
      </c>
      <c r="P103" s="53">
        <v>0.67275104030040755</v>
      </c>
      <c r="Q103" s="53">
        <v>0.46872117558141718</v>
      </c>
      <c r="R103" s="53">
        <v>0.36891816249642106</v>
      </c>
      <c r="S103" s="53">
        <v>0.58496471528278993</v>
      </c>
      <c r="T103" s="53">
        <v>0.42987592150877824</v>
      </c>
      <c r="U103" s="54">
        <v>0.61116997327815747</v>
      </c>
      <c r="V103" s="55">
        <v>0.55411299170070083</v>
      </c>
      <c r="W103" s="53">
        <v>0.39430037180848354</v>
      </c>
      <c r="X103" s="53">
        <v>0.64975038410792785</v>
      </c>
      <c r="Y103" s="53">
        <v>0.61832140869804597</v>
      </c>
      <c r="Z103" s="54">
        <v>0.3575898050313594</v>
      </c>
      <c r="AA103" s="55">
        <v>0.55411299170070083</v>
      </c>
      <c r="AB103" s="53">
        <v>0.39430037180848354</v>
      </c>
      <c r="AC103" s="53">
        <v>0.64975038410792785</v>
      </c>
      <c r="AD103" s="53">
        <v>0.61832140869804597</v>
      </c>
      <c r="AE103" s="54">
        <v>0.3575898050313594</v>
      </c>
      <c r="AF103" s="55">
        <v>0.58517596723737697</v>
      </c>
      <c r="AG103" s="53">
        <v>0.42315558272846426</v>
      </c>
      <c r="AH103" s="53">
        <v>0.41947192049476989</v>
      </c>
      <c r="AI103" s="53">
        <v>0.57783742471792621</v>
      </c>
      <c r="AJ103" s="54">
        <v>0.62913174573690311</v>
      </c>
      <c r="AK103" s="55">
        <v>0.58517596723737697</v>
      </c>
      <c r="AL103" s="53">
        <v>0.42315558272846426</v>
      </c>
      <c r="AM103" s="53">
        <v>0.41947192049476989</v>
      </c>
      <c r="AN103" s="53">
        <v>0.57783742471792621</v>
      </c>
      <c r="AO103" s="54">
        <v>0.62913174573690311</v>
      </c>
      <c r="AP103" s="55">
        <v>0.33509228598870033</v>
      </c>
      <c r="AQ103" s="53">
        <v>0.33437768573528914</v>
      </c>
      <c r="AR103" s="53">
        <v>0.90567280309419551</v>
      </c>
      <c r="AS103" s="53">
        <v>0.41767780482403055</v>
      </c>
      <c r="AT103" s="54">
        <v>0.55171956269816502</v>
      </c>
      <c r="AU103" s="55">
        <v>0.33509228598870033</v>
      </c>
      <c r="AV103" s="53">
        <v>0.33437768573528914</v>
      </c>
      <c r="AW103" s="53">
        <v>0.90567280309419551</v>
      </c>
      <c r="AX103" s="53">
        <v>0.41767780482403055</v>
      </c>
      <c r="AY103" s="54">
        <v>0.55171956269816502</v>
      </c>
    </row>
    <row r="104" spans="1:51" ht="15.75" thickBot="1" x14ac:dyDescent="0.3">
      <c r="A104">
        <v>132</v>
      </c>
      <c r="B104">
        <v>0.16400884128086138</v>
      </c>
      <c r="C104">
        <v>7.6161879740533858E-2</v>
      </c>
      <c r="D104">
        <v>7.5989866861907965E-2</v>
      </c>
      <c r="E104">
        <v>5.6375432217531038E-2</v>
      </c>
      <c r="F104">
        <v>0</v>
      </c>
      <c r="G104">
        <v>4.8864513136889658E-2</v>
      </c>
      <c r="H104">
        <v>0.18304088728131865</v>
      </c>
      <c r="I104">
        <v>0.15907172435054806</v>
      </c>
      <c r="J104">
        <v>3.6255002108826144E-2</v>
      </c>
      <c r="K104" s="2">
        <v>0.10493849998376539</v>
      </c>
      <c r="L104" s="1">
        <v>0.11715665928538663</v>
      </c>
      <c r="M104">
        <v>5.6490178907193998E-4</v>
      </c>
      <c r="N104">
        <v>1.8913761895886012E-2</v>
      </c>
      <c r="O104">
        <v>3.948170366307991E-2</v>
      </c>
      <c r="P104" s="53">
        <v>0.10273080508526099</v>
      </c>
      <c r="Q104" s="53">
        <v>0.11731523287927141</v>
      </c>
      <c r="R104" s="53">
        <v>0</v>
      </c>
      <c r="S104" s="53">
        <v>5.6585420454796836E-2</v>
      </c>
      <c r="T104" s="53">
        <v>8.8398408667932915E-2</v>
      </c>
      <c r="U104" s="54">
        <v>8.4378728335109149E-2</v>
      </c>
      <c r="V104" s="55">
        <v>6.9556440154977486E-2</v>
      </c>
      <c r="W104" s="53">
        <v>4.1200922093718194E-2</v>
      </c>
      <c r="X104" s="53">
        <v>6.3209505735094526E-2</v>
      </c>
      <c r="Y104" s="53">
        <v>3.6458673703039852E-2</v>
      </c>
      <c r="Z104" s="54">
        <v>8.5540852570119605E-2</v>
      </c>
      <c r="AA104" s="55">
        <v>6.9556440154977486E-2</v>
      </c>
      <c r="AB104" s="53">
        <v>4.1200922093718194E-2</v>
      </c>
      <c r="AC104" s="53">
        <v>6.3209505735094526E-2</v>
      </c>
      <c r="AD104" s="53">
        <v>3.6458673703039852E-2</v>
      </c>
      <c r="AE104" s="54">
        <v>8.5540852570119605E-2</v>
      </c>
      <c r="AF104" s="55">
        <v>0.28301969434996316</v>
      </c>
      <c r="AG104" s="53">
        <v>0.10922122414768687</v>
      </c>
      <c r="AH104" s="53">
        <v>9.2929077216717337E-2</v>
      </c>
      <c r="AI104" s="53">
        <v>4.9501482383530596E-2</v>
      </c>
      <c r="AJ104" s="54">
        <v>0.2759916589751899</v>
      </c>
      <c r="AK104" s="55">
        <v>0.28301969434996316</v>
      </c>
      <c r="AL104" s="53">
        <v>0.10922122414768687</v>
      </c>
      <c r="AM104" s="53">
        <v>9.2929077216717337E-2</v>
      </c>
      <c r="AN104" s="53">
        <v>4.9501482383530596E-2</v>
      </c>
      <c r="AO104" s="54">
        <v>0.2759916589751899</v>
      </c>
      <c r="AP104" s="55">
        <v>3.1382217586186825E-2</v>
      </c>
      <c r="AQ104" s="53">
        <v>5.4685721632881212E-2</v>
      </c>
      <c r="AR104" s="53">
        <v>0.10890949529198977</v>
      </c>
      <c r="AS104" s="53">
        <v>9.2476209307108079E-2</v>
      </c>
      <c r="AT104" s="54">
        <v>7.6908699892379459E-2</v>
      </c>
      <c r="AU104" s="55">
        <v>3.1382217586186825E-2</v>
      </c>
      <c r="AV104" s="53">
        <v>5.4685721632881212E-2</v>
      </c>
      <c r="AW104" s="53">
        <v>0.10890949529198977</v>
      </c>
      <c r="AX104" s="53">
        <v>9.2476209307108079E-2</v>
      </c>
      <c r="AY104" s="54">
        <v>7.6908699892379459E-2</v>
      </c>
    </row>
    <row r="105" spans="1:51" ht="15.75" thickBot="1" x14ac:dyDescent="0.3">
      <c r="A105">
        <v>133</v>
      </c>
      <c r="B105">
        <v>0.14387550294536233</v>
      </c>
      <c r="C105">
        <v>0.14611039335324208</v>
      </c>
      <c r="D105">
        <v>0.11654573335957982</v>
      </c>
      <c r="E105">
        <v>5.5065580655770011E-2</v>
      </c>
      <c r="F105">
        <v>0</v>
      </c>
      <c r="G105">
        <v>0.222728192676314</v>
      </c>
      <c r="H105">
        <v>0.21177678601293887</v>
      </c>
      <c r="I105">
        <v>6.9161245795837156E-2</v>
      </c>
      <c r="J105">
        <v>6.6162978021077096E-2</v>
      </c>
      <c r="K105" s="2">
        <v>0.29331486539706469</v>
      </c>
      <c r="L105" s="1">
        <v>0.14410541320359221</v>
      </c>
      <c r="M105">
        <v>0.11289094057964898</v>
      </c>
      <c r="N105">
        <v>0.13607739663553192</v>
      </c>
      <c r="O105">
        <v>2.4666682008415351E-2</v>
      </c>
      <c r="P105" s="53">
        <v>0.37804876248551389</v>
      </c>
      <c r="Q105" s="53">
        <v>0.15937679724833709</v>
      </c>
      <c r="R105" s="53">
        <v>0.15867682881701151</v>
      </c>
      <c r="S105" s="53">
        <v>0.11136200182059271</v>
      </c>
      <c r="T105" s="53">
        <v>0.1765917488556748</v>
      </c>
      <c r="U105" s="54">
        <v>0.17650963589450527</v>
      </c>
      <c r="V105" s="55">
        <v>3.7947733516709818E-2</v>
      </c>
      <c r="W105" s="53">
        <v>0.20249515795934075</v>
      </c>
      <c r="X105" s="53">
        <v>0</v>
      </c>
      <c r="Y105" s="53">
        <v>0.31786586346143475</v>
      </c>
      <c r="Z105" s="54">
        <v>0.18324591454220304</v>
      </c>
      <c r="AA105" s="55">
        <v>3.7947733516709818E-2</v>
      </c>
      <c r="AB105" s="53">
        <v>0.20249515795934075</v>
      </c>
      <c r="AC105" s="53">
        <v>0</v>
      </c>
      <c r="AD105" s="53">
        <v>0.31786586346143475</v>
      </c>
      <c r="AE105" s="54">
        <v>0.18324591454220304</v>
      </c>
      <c r="AF105" s="55">
        <v>0.50532463206778011</v>
      </c>
      <c r="AG105" s="53">
        <v>0.29182637400670702</v>
      </c>
      <c r="AH105" s="53">
        <v>0</v>
      </c>
      <c r="AI105" s="53">
        <v>0.36594833316781838</v>
      </c>
      <c r="AJ105" s="54">
        <v>0.31266956036180538</v>
      </c>
      <c r="AK105" s="55">
        <v>0.50532463206778011</v>
      </c>
      <c r="AL105" s="53">
        <v>0.29182637400670702</v>
      </c>
      <c r="AM105" s="53">
        <v>0</v>
      </c>
      <c r="AN105" s="53">
        <v>0.36594833316781838</v>
      </c>
      <c r="AO105" s="54">
        <v>0.31266956036180538</v>
      </c>
      <c r="AP105" s="55">
        <v>0.11321898691274022</v>
      </c>
      <c r="AQ105" s="53">
        <v>0.21829070925317262</v>
      </c>
      <c r="AR105" s="53">
        <v>0.18773880065168558</v>
      </c>
      <c r="AS105" s="53">
        <v>0.16402681391109855</v>
      </c>
      <c r="AT105" s="54">
        <v>9.472295416879109E-2</v>
      </c>
      <c r="AU105" s="55">
        <v>0.11321898691274022</v>
      </c>
      <c r="AV105" s="53">
        <v>0.21829070925317262</v>
      </c>
      <c r="AW105" s="53">
        <v>0.18773880065168558</v>
      </c>
      <c r="AX105" s="53">
        <v>0.16402681391109855</v>
      </c>
      <c r="AY105" s="54">
        <v>9.472295416879109E-2</v>
      </c>
    </row>
    <row r="106" spans="1:51" ht="15.75" thickBot="1" x14ac:dyDescent="0.3">
      <c r="A106">
        <v>134</v>
      </c>
      <c r="B106">
        <v>0.15502599426968139</v>
      </c>
      <c r="C106">
        <v>0.18489870725026997</v>
      </c>
      <c r="D106">
        <v>0.13894251790985529</v>
      </c>
      <c r="E106">
        <v>2.9741039747660972E-2</v>
      </c>
      <c r="F106">
        <v>5.4765764143263146E-2</v>
      </c>
      <c r="G106">
        <v>0</v>
      </c>
      <c r="H106">
        <v>0</v>
      </c>
      <c r="I106">
        <v>0</v>
      </c>
      <c r="J106">
        <v>0.28992111691166961</v>
      </c>
      <c r="K106" s="2">
        <v>0</v>
      </c>
      <c r="L106" s="1">
        <v>0.13052951926735179</v>
      </c>
      <c r="M106">
        <v>0.18845788786424844</v>
      </c>
      <c r="N106">
        <v>0.15759260960885665</v>
      </c>
      <c r="O106">
        <v>0</v>
      </c>
      <c r="P106" s="53">
        <v>0.19191788608271809</v>
      </c>
      <c r="Q106" s="53">
        <v>0.2454316168619616</v>
      </c>
      <c r="R106" s="53">
        <v>5.8912319871177329E-2</v>
      </c>
      <c r="S106" s="53">
        <v>5.4185079239158926E-2</v>
      </c>
      <c r="T106" s="53">
        <v>0.30690624591034932</v>
      </c>
      <c r="U106" s="54">
        <v>0.21367575294440985</v>
      </c>
      <c r="V106" s="55">
        <v>0.25481435008587022</v>
      </c>
      <c r="W106" s="53">
        <v>0.20196717191744085</v>
      </c>
      <c r="X106" s="53">
        <v>0.24494598962679126</v>
      </c>
      <c r="Y106" s="53">
        <v>0.14897102456780534</v>
      </c>
      <c r="Z106" s="54">
        <v>0.262310298529074</v>
      </c>
      <c r="AA106" s="55">
        <v>0.25481435008587022</v>
      </c>
      <c r="AB106" s="53">
        <v>0.20196717191744085</v>
      </c>
      <c r="AC106" s="53">
        <v>0.24494598962679126</v>
      </c>
      <c r="AD106" s="53">
        <v>0.14897102456780534</v>
      </c>
      <c r="AE106" s="54">
        <v>0.262310298529074</v>
      </c>
      <c r="AF106" s="55">
        <v>0.65596148010594313</v>
      </c>
      <c r="AG106" s="53">
        <v>9.6953653754762711E-2</v>
      </c>
      <c r="AH106" s="53">
        <v>0.15557678604289787</v>
      </c>
      <c r="AI106" s="53">
        <v>0.15351384476481103</v>
      </c>
      <c r="AJ106" s="54">
        <v>0.32291710707328131</v>
      </c>
      <c r="AK106" s="55">
        <v>0.65596148010594313</v>
      </c>
      <c r="AL106" s="53">
        <v>9.6953653754762711E-2</v>
      </c>
      <c r="AM106" s="53">
        <v>0.15557678604289787</v>
      </c>
      <c r="AN106" s="53">
        <v>0.15351384476481103</v>
      </c>
      <c r="AO106" s="54">
        <v>0.32291710707328131</v>
      </c>
      <c r="AP106" s="55">
        <v>0.26496529432057153</v>
      </c>
      <c r="AQ106" s="53">
        <v>9.638229128471193E-2</v>
      </c>
      <c r="AR106" s="53">
        <v>5.5523152732895641E-3</v>
      </c>
      <c r="AS106" s="53">
        <v>0</v>
      </c>
      <c r="AT106" s="54">
        <v>0.14268553180158675</v>
      </c>
      <c r="AU106" s="55">
        <v>0.26496529432057153</v>
      </c>
      <c r="AV106" s="53">
        <v>9.638229128471193E-2</v>
      </c>
      <c r="AW106" s="53">
        <v>5.5523152732895641E-3</v>
      </c>
      <c r="AX106" s="53">
        <v>0</v>
      </c>
      <c r="AY106" s="54">
        <v>0.14268553180158675</v>
      </c>
    </row>
    <row r="107" spans="1:51" ht="15.75" thickBot="1" x14ac:dyDescent="0.3">
      <c r="A107">
        <v>135</v>
      </c>
      <c r="B107">
        <v>0.65275793824440209</v>
      </c>
      <c r="C107">
        <v>0.66411957236816876</v>
      </c>
      <c r="D107">
        <v>0.67409960984486728</v>
      </c>
      <c r="E107">
        <v>0.68562332985224239</v>
      </c>
      <c r="F107">
        <v>0.7299986635208664</v>
      </c>
      <c r="G107">
        <v>0.95770182725911779</v>
      </c>
      <c r="H107">
        <v>0.96869000404690941</v>
      </c>
      <c r="I107">
        <v>0.99671243203623749</v>
      </c>
      <c r="J107">
        <v>0.7131282517930273</v>
      </c>
      <c r="K107" s="2">
        <v>0.63692798975186893</v>
      </c>
      <c r="L107" s="1">
        <v>1.3698728705626593</v>
      </c>
      <c r="M107">
        <v>0.72430837311695084</v>
      </c>
      <c r="N107">
        <v>2.2592929545049572</v>
      </c>
      <c r="O107">
        <v>1.6500657130394265</v>
      </c>
      <c r="P107" s="53">
        <v>1.9178191291067221</v>
      </c>
      <c r="Q107" s="53">
        <v>1.790382286309413</v>
      </c>
      <c r="R107" s="53">
        <v>1.6513038995569145</v>
      </c>
      <c r="S107" s="53">
        <v>1.3727093293865709</v>
      </c>
      <c r="T107" s="53">
        <v>2.3350067709964364</v>
      </c>
      <c r="U107" s="54">
        <v>2.1247302713672402</v>
      </c>
      <c r="V107" s="55">
        <v>2.5940715539896719</v>
      </c>
      <c r="W107" s="53">
        <v>2.0954425711778648</v>
      </c>
      <c r="X107" s="53">
        <v>1.3967935729411609</v>
      </c>
      <c r="Y107" s="53">
        <v>1.3905823464947378</v>
      </c>
      <c r="Z107" s="54">
        <v>1.6321788083033786</v>
      </c>
      <c r="AA107" s="55">
        <v>2.5940715539896719</v>
      </c>
      <c r="AB107" s="53">
        <v>2.0954425711778648</v>
      </c>
      <c r="AC107" s="53">
        <v>1.3967935729411609</v>
      </c>
      <c r="AD107" s="53">
        <v>1.3905823464947378</v>
      </c>
      <c r="AE107" s="54">
        <v>1.6321788083033786</v>
      </c>
      <c r="AF107" s="55">
        <v>2.1979007044901246</v>
      </c>
      <c r="AG107" s="53">
        <v>1.8173177715847471</v>
      </c>
      <c r="AH107" s="53">
        <v>1.8102589540085829</v>
      </c>
      <c r="AI107" s="53">
        <v>1.7597604144636605</v>
      </c>
      <c r="AJ107" s="54">
        <v>2.0556435437880372</v>
      </c>
      <c r="AK107" s="55">
        <v>2.1979007044901246</v>
      </c>
      <c r="AL107" s="53">
        <v>1.8173177715847471</v>
      </c>
      <c r="AM107" s="53">
        <v>1.8102589540085829</v>
      </c>
      <c r="AN107" s="53">
        <v>1.7597604144636605</v>
      </c>
      <c r="AO107" s="54">
        <v>2.0556435437880372</v>
      </c>
      <c r="AP107" s="55">
        <v>1.3415200745730711</v>
      </c>
      <c r="AQ107" s="53">
        <v>1.0854546259365865</v>
      </c>
      <c r="AR107" s="53">
        <v>1.2784983077929739</v>
      </c>
      <c r="AS107" s="53">
        <v>2.5298410152126709</v>
      </c>
      <c r="AT107" s="54">
        <v>1.2689480756008593</v>
      </c>
      <c r="AU107" s="55">
        <v>1.3415200745730711</v>
      </c>
      <c r="AV107" s="53">
        <v>1.0854546259365865</v>
      </c>
      <c r="AW107" s="53">
        <v>1.2784983077929739</v>
      </c>
      <c r="AX107" s="53">
        <v>2.5298410152126709</v>
      </c>
      <c r="AY107" s="54">
        <v>1.2689480756008593</v>
      </c>
    </row>
    <row r="108" spans="1:51" ht="15.75" thickBot="1" x14ac:dyDescent="0.3">
      <c r="A108">
        <v>136</v>
      </c>
      <c r="B108">
        <v>0.93378973835534074</v>
      </c>
      <c r="C108">
        <v>0.956840104720593</v>
      </c>
      <c r="D108">
        <v>1.2993616565938468</v>
      </c>
      <c r="E108">
        <v>1.1238211590498808</v>
      </c>
      <c r="F108">
        <v>1.2434368586497733</v>
      </c>
      <c r="G108">
        <v>1.4745474774711669</v>
      </c>
      <c r="H108">
        <v>1.6481033814099153</v>
      </c>
      <c r="I108">
        <v>1.3867317815866649</v>
      </c>
      <c r="J108">
        <v>1.6862818276617528</v>
      </c>
      <c r="K108" s="2">
        <v>1.62890901223458</v>
      </c>
      <c r="L108" s="1">
        <v>2.289339784183797</v>
      </c>
      <c r="M108">
        <v>1.881534723980534</v>
      </c>
      <c r="N108">
        <v>4.0732861478665416</v>
      </c>
      <c r="O108">
        <v>2.4933173134139359</v>
      </c>
      <c r="P108" s="53">
        <v>3.3757481254598303</v>
      </c>
      <c r="Q108" s="53">
        <v>3.4833594429447832</v>
      </c>
      <c r="R108" s="53">
        <v>3.2051233792011482</v>
      </c>
      <c r="S108" s="53">
        <v>2.6560169726031524</v>
      </c>
      <c r="T108" s="53">
        <v>4.0922278050940459</v>
      </c>
      <c r="U108" s="54">
        <v>3.623648976069207</v>
      </c>
      <c r="V108" s="55">
        <v>4.1622656065726629</v>
      </c>
      <c r="W108" s="53">
        <v>3.8359291724913347</v>
      </c>
      <c r="X108" s="53">
        <v>2.3302809957251709</v>
      </c>
      <c r="Y108" s="53">
        <v>2.5670826457044216</v>
      </c>
      <c r="Z108" s="54">
        <v>2.7631734778754495</v>
      </c>
      <c r="AA108" s="55">
        <v>4.1622656065726629</v>
      </c>
      <c r="AB108" s="53">
        <v>3.8359291724913347</v>
      </c>
      <c r="AC108" s="53">
        <v>2.3302809957251709</v>
      </c>
      <c r="AD108" s="53">
        <v>2.5670826457044216</v>
      </c>
      <c r="AE108" s="54">
        <v>2.7631734778754495</v>
      </c>
      <c r="AF108" s="55">
        <v>3.4964017046034019</v>
      </c>
      <c r="AG108" s="53">
        <v>2.4635394275616918</v>
      </c>
      <c r="AH108" s="53">
        <v>2.349737397255542</v>
      </c>
      <c r="AI108" s="53">
        <v>2.1943109692839342</v>
      </c>
      <c r="AJ108" s="54">
        <v>3.1663495996844859</v>
      </c>
      <c r="AK108" s="55">
        <v>3.4964017046034019</v>
      </c>
      <c r="AL108" s="53">
        <v>2.4635394275616918</v>
      </c>
      <c r="AM108" s="53">
        <v>2.349737397255542</v>
      </c>
      <c r="AN108" s="53">
        <v>2.1943109692839342</v>
      </c>
      <c r="AO108" s="54">
        <v>3.1663495996844859</v>
      </c>
      <c r="AP108" s="55">
        <v>2.6485724825676229</v>
      </c>
      <c r="AQ108" s="53">
        <v>2.2416614189930573</v>
      </c>
      <c r="AR108" s="53">
        <v>2.7063805656658682</v>
      </c>
      <c r="AS108" s="53">
        <v>4.4881617980897195</v>
      </c>
      <c r="AT108" s="54">
        <v>2.8941259416173821</v>
      </c>
      <c r="AU108" s="55">
        <v>2.6485724825676229</v>
      </c>
      <c r="AV108" s="53">
        <v>2.2416614189930573</v>
      </c>
      <c r="AW108" s="53">
        <v>2.7063805656658682</v>
      </c>
      <c r="AX108" s="53">
        <v>4.4881617980897195</v>
      </c>
      <c r="AY108" s="54">
        <v>2.8941259416173821</v>
      </c>
    </row>
    <row r="109" spans="1:51" ht="15.75" thickBot="1" x14ac:dyDescent="0.3">
      <c r="A109">
        <v>137</v>
      </c>
      <c r="B109">
        <v>0.41849116450159624</v>
      </c>
      <c r="C109">
        <v>0.22812706884050571</v>
      </c>
      <c r="D109">
        <v>0.31302291038237651</v>
      </c>
      <c r="E109">
        <v>0.31997588106497338</v>
      </c>
      <c r="F109">
        <v>0.3029627016830001</v>
      </c>
      <c r="G109">
        <v>0.50449502909311394</v>
      </c>
      <c r="H109">
        <v>0.4857378807584114</v>
      </c>
      <c r="I109">
        <v>0.31319769565419581</v>
      </c>
      <c r="J109">
        <v>0.47620577702065725</v>
      </c>
      <c r="K109" s="2">
        <v>0.11354752334458752</v>
      </c>
      <c r="L109" s="1">
        <v>0.60620396827343037</v>
      </c>
      <c r="M109">
        <v>0.55109726606935339</v>
      </c>
      <c r="N109">
        <v>0.54825567037610812</v>
      </c>
      <c r="O109">
        <v>0.45840997693472801</v>
      </c>
      <c r="P109" s="53">
        <v>0.63246566168735008</v>
      </c>
      <c r="Q109" s="53">
        <v>0.4963108123796669</v>
      </c>
      <c r="R109" s="53">
        <v>0.80463206644464247</v>
      </c>
      <c r="S109" s="53">
        <v>0.53850730835785987</v>
      </c>
      <c r="T109" s="53">
        <v>0.47788699125695833</v>
      </c>
      <c r="U109" s="54">
        <v>0.78099833821486719</v>
      </c>
      <c r="V109" s="55">
        <v>0.88342779505376079</v>
      </c>
      <c r="W109" s="53">
        <v>0.84737552582651088</v>
      </c>
      <c r="X109" s="53">
        <v>0.57670949839396879</v>
      </c>
      <c r="Y109" s="53">
        <v>0.7066530958636007</v>
      </c>
      <c r="Z109" s="54">
        <v>0.76373591887932191</v>
      </c>
      <c r="AA109" s="55">
        <v>0.88342779505376079</v>
      </c>
      <c r="AB109" s="53">
        <v>0.84737552582651088</v>
      </c>
      <c r="AC109" s="53">
        <v>0.57670949839396879</v>
      </c>
      <c r="AD109" s="53">
        <v>0.7066530958636007</v>
      </c>
      <c r="AE109" s="54">
        <v>0.76373591887932191</v>
      </c>
      <c r="AF109" s="55">
        <v>1.3251013684168289</v>
      </c>
      <c r="AG109" s="53">
        <v>0.57882911678742943</v>
      </c>
      <c r="AH109" s="53">
        <v>0.60748326041869027</v>
      </c>
      <c r="AI109" s="53">
        <v>1.0894725855328953</v>
      </c>
      <c r="AJ109" s="54">
        <v>0.99408229652180424</v>
      </c>
      <c r="AK109" s="55">
        <v>1.3251013684168289</v>
      </c>
      <c r="AL109" s="53">
        <v>0.57882911678742943</v>
      </c>
      <c r="AM109" s="53">
        <v>0.60748326041869027</v>
      </c>
      <c r="AN109" s="53">
        <v>1.0894725855328953</v>
      </c>
      <c r="AO109" s="54">
        <v>0.99408229652180424</v>
      </c>
      <c r="AP109" s="55">
        <v>0.45957856497693983</v>
      </c>
      <c r="AQ109" s="53">
        <v>0.50150575261721719</v>
      </c>
      <c r="AR109" s="53">
        <v>0.65499265341340873</v>
      </c>
      <c r="AS109" s="53">
        <v>0.85794206491523972</v>
      </c>
      <c r="AT109" s="54">
        <v>0.41578640655547011</v>
      </c>
      <c r="AU109" s="55">
        <v>0.45957856497693983</v>
      </c>
      <c r="AV109" s="53">
        <v>0.50150575261721719</v>
      </c>
      <c r="AW109" s="53">
        <v>0.65499265341340873</v>
      </c>
      <c r="AX109" s="53">
        <v>0.85794206491523972</v>
      </c>
      <c r="AY109" s="54">
        <v>0.41578640655547011</v>
      </c>
    </row>
    <row r="110" spans="1:51" ht="15.75" thickBot="1" x14ac:dyDescent="0.3">
      <c r="A110">
        <v>138</v>
      </c>
      <c r="B110">
        <v>2.3926229075765876E-2</v>
      </c>
      <c r="C110">
        <v>0.14625471699858808</v>
      </c>
      <c r="D110">
        <v>0.18371848252385203</v>
      </c>
      <c r="E110">
        <v>0</v>
      </c>
      <c r="F110">
        <v>0.13283726293107906</v>
      </c>
      <c r="G110">
        <v>0.20434341157207137</v>
      </c>
      <c r="H110">
        <v>0.19112459008149063</v>
      </c>
      <c r="I110">
        <v>0.23411204540097852</v>
      </c>
      <c r="J110">
        <v>0.32196608106390956</v>
      </c>
      <c r="K110" s="2">
        <v>8.6522302773993864E-2</v>
      </c>
      <c r="L110" s="1">
        <v>0.29870250758366212</v>
      </c>
      <c r="M110">
        <v>7.501955564609647E-2</v>
      </c>
      <c r="N110">
        <v>0.22278995149688821</v>
      </c>
      <c r="O110">
        <v>0.22639248391102745</v>
      </c>
      <c r="P110" s="53">
        <v>0.23873818821788972</v>
      </c>
      <c r="Q110" s="53">
        <v>0.14814826575699055</v>
      </c>
      <c r="R110" s="53">
        <v>0.36093873744627025</v>
      </c>
      <c r="S110" s="53">
        <v>0.31565135813537731</v>
      </c>
      <c r="T110" s="53">
        <v>0.29953513880312616</v>
      </c>
      <c r="U110" s="54">
        <v>0.18401464926273989</v>
      </c>
      <c r="V110" s="55">
        <v>0.12445079368371202</v>
      </c>
      <c r="W110" s="53">
        <v>0.43009496229322475</v>
      </c>
      <c r="X110" s="53">
        <v>0.38277486701585511</v>
      </c>
      <c r="Y110" s="53">
        <v>0.3217915455067355</v>
      </c>
      <c r="Z110" s="54">
        <v>0.41797749765041387</v>
      </c>
      <c r="AA110" s="55">
        <v>0.12445079368371202</v>
      </c>
      <c r="AB110" s="53">
        <v>0.43009496229322475</v>
      </c>
      <c r="AC110" s="53">
        <v>0.38277486701585511</v>
      </c>
      <c r="AD110" s="53">
        <v>0.3217915455067355</v>
      </c>
      <c r="AE110" s="54">
        <v>0.41797749765041387</v>
      </c>
      <c r="AF110" s="55">
        <v>0.73096244399736099</v>
      </c>
      <c r="AG110" s="53">
        <v>0.14638142752233579</v>
      </c>
      <c r="AH110" s="53">
        <v>0.40583181466329044</v>
      </c>
      <c r="AI110" s="53">
        <v>0.40273149798292662</v>
      </c>
      <c r="AJ110" s="54">
        <v>0.39119472999170252</v>
      </c>
      <c r="AK110" s="55">
        <v>0.73096244399736099</v>
      </c>
      <c r="AL110" s="53">
        <v>0.14638142752233579</v>
      </c>
      <c r="AM110" s="53">
        <v>0.40583181466329044</v>
      </c>
      <c r="AN110" s="53">
        <v>0.40273149798292662</v>
      </c>
      <c r="AO110" s="54">
        <v>0.39119472999170252</v>
      </c>
      <c r="AP110" s="55">
        <v>0.15015782252551185</v>
      </c>
      <c r="AQ110" s="53">
        <v>0.41649314167724866</v>
      </c>
      <c r="AR110" s="53">
        <v>0.38408199100869916</v>
      </c>
      <c r="AS110" s="53">
        <v>0.41866324958590867</v>
      </c>
      <c r="AT110" s="54">
        <v>0.49942491617983048</v>
      </c>
      <c r="AU110" s="55">
        <v>0.15015782252551185</v>
      </c>
      <c r="AV110" s="53">
        <v>0.41649314167724866</v>
      </c>
      <c r="AW110" s="53">
        <v>0.38408199100869916</v>
      </c>
      <c r="AX110" s="53">
        <v>0.41866324958590867</v>
      </c>
      <c r="AY110" s="54">
        <v>0.49942491617983048</v>
      </c>
    </row>
    <row r="111" spans="1:51" ht="15.75" thickBot="1" x14ac:dyDescent="0.3">
      <c r="A111">
        <v>139</v>
      </c>
      <c r="B111">
        <v>5.0063995296527698E-2</v>
      </c>
      <c r="C111">
        <v>0.21387147139803755</v>
      </c>
      <c r="D111">
        <v>0.10210288889818495</v>
      </c>
      <c r="E111">
        <v>0</v>
      </c>
      <c r="F111">
        <v>7.4591448828431967E-2</v>
      </c>
      <c r="G111">
        <v>8.3220121065286229E-2</v>
      </c>
      <c r="H111">
        <v>0.44041795762145236</v>
      </c>
      <c r="I111">
        <v>0.26593196918446321</v>
      </c>
      <c r="J111">
        <v>9.8213203468269006E-2</v>
      </c>
      <c r="K111" s="2">
        <v>0.28467145673903466</v>
      </c>
      <c r="L111" s="1">
        <v>0.24251329412838829</v>
      </c>
      <c r="M111">
        <v>0.28310559116188888</v>
      </c>
      <c r="N111">
        <v>0.21436311492703877</v>
      </c>
      <c r="O111">
        <v>0.49674973200367528</v>
      </c>
      <c r="P111" s="53">
        <v>0.27114728784085529</v>
      </c>
      <c r="Q111" s="53">
        <v>0.29171589247733443</v>
      </c>
      <c r="R111" s="53">
        <v>0.29239686556034378</v>
      </c>
      <c r="S111" s="53">
        <v>0.44943352700353767</v>
      </c>
      <c r="T111" s="53">
        <v>0.24327175814384325</v>
      </c>
      <c r="U111" s="54">
        <v>0.14877576639684828</v>
      </c>
      <c r="V111" s="55">
        <v>7.6178013276332335E-2</v>
      </c>
      <c r="W111" s="53">
        <v>0.27194427649966268</v>
      </c>
      <c r="X111" s="53">
        <v>5.7885165924114378E-2</v>
      </c>
      <c r="Y111" s="53">
        <v>0.19506249192440281</v>
      </c>
      <c r="Z111" s="54">
        <v>0.22738206947928663</v>
      </c>
      <c r="AA111" s="55">
        <v>7.6178013276332335E-2</v>
      </c>
      <c r="AB111" s="53">
        <v>0.27194427649966268</v>
      </c>
      <c r="AC111" s="53">
        <v>5.7885165924114378E-2</v>
      </c>
      <c r="AD111" s="53">
        <v>0.19506249192440281</v>
      </c>
      <c r="AE111" s="54">
        <v>0.22738206947928663</v>
      </c>
      <c r="AF111" s="55">
        <v>1.0137770570001021</v>
      </c>
      <c r="AG111" s="53">
        <v>0.62024905076741665</v>
      </c>
      <c r="AH111" s="53">
        <v>0.57580549781334756</v>
      </c>
      <c r="AI111" s="53">
        <v>0.34054953814390265</v>
      </c>
      <c r="AJ111" s="54">
        <v>0.54202737802752199</v>
      </c>
      <c r="AK111" s="55">
        <v>1.0137770570001021</v>
      </c>
      <c r="AL111" s="53">
        <v>0.62024905076741665</v>
      </c>
      <c r="AM111" s="53">
        <v>0.57580549781334756</v>
      </c>
      <c r="AN111" s="53">
        <v>0.34054953814390265</v>
      </c>
      <c r="AO111" s="54">
        <v>0.54202737802752199</v>
      </c>
      <c r="AP111" s="55">
        <v>0.30045885388716054</v>
      </c>
      <c r="AQ111" s="53">
        <v>0.27659125438560067</v>
      </c>
      <c r="AR111" s="53">
        <v>0.22957160072799931</v>
      </c>
      <c r="AS111" s="53">
        <v>0.2346073088377971</v>
      </c>
      <c r="AT111" s="54">
        <v>0.48509638284836687</v>
      </c>
      <c r="AU111" s="55">
        <v>0.30045885388716054</v>
      </c>
      <c r="AV111" s="53">
        <v>0.27659125438560067</v>
      </c>
      <c r="AW111" s="53">
        <v>0.22957160072799931</v>
      </c>
      <c r="AX111" s="53">
        <v>0.2346073088377971</v>
      </c>
      <c r="AY111" s="54">
        <v>0.48509638284836687</v>
      </c>
    </row>
    <row r="112" spans="1:51" ht="15.75" thickBot="1" x14ac:dyDescent="0.3">
      <c r="A112">
        <v>140</v>
      </c>
      <c r="B112">
        <v>0</v>
      </c>
      <c r="C112">
        <v>0.10642120876446493</v>
      </c>
      <c r="D112">
        <v>4.6067607075363406E-2</v>
      </c>
      <c r="E112">
        <v>0.19850771363512518</v>
      </c>
      <c r="F112">
        <v>0.11596547465683556</v>
      </c>
      <c r="G112">
        <v>0.16214528174495568</v>
      </c>
      <c r="H112">
        <v>0.25315656110493084</v>
      </c>
      <c r="I112">
        <v>0</v>
      </c>
      <c r="J112">
        <v>0</v>
      </c>
      <c r="K112" s="2">
        <v>0</v>
      </c>
      <c r="L112" s="1">
        <v>0.40130060125280637</v>
      </c>
      <c r="M112">
        <v>0</v>
      </c>
      <c r="N112">
        <v>0.37948528425703915</v>
      </c>
      <c r="O112">
        <v>0</v>
      </c>
      <c r="P112" s="53">
        <v>0.25319312923632481</v>
      </c>
      <c r="Q112" s="53">
        <v>0</v>
      </c>
      <c r="R112" s="53">
        <v>0.40179497796726482</v>
      </c>
      <c r="S112" s="53">
        <v>4.4079406279130796E-2</v>
      </c>
      <c r="T112" s="53">
        <v>0</v>
      </c>
      <c r="U112" s="54">
        <v>0.24258410222995982</v>
      </c>
      <c r="V112" s="55">
        <v>0</v>
      </c>
      <c r="W112" s="53">
        <v>0.46287803028878516</v>
      </c>
      <c r="X112" s="53">
        <v>0.11988407049393478</v>
      </c>
      <c r="Y112" s="53">
        <v>0.20096734913531814</v>
      </c>
      <c r="Z112" s="54">
        <v>0.43653501571703102</v>
      </c>
      <c r="AA112" s="55">
        <v>0</v>
      </c>
      <c r="AB112" s="53">
        <v>0.46287803028878516</v>
      </c>
      <c r="AC112" s="53">
        <v>0.11988407049393478</v>
      </c>
      <c r="AD112" s="53">
        <v>0.20096734913531814</v>
      </c>
      <c r="AE112" s="54">
        <v>0.43653501571703102</v>
      </c>
      <c r="AF112" s="55">
        <v>0.51544701951271366</v>
      </c>
      <c r="AG112" s="53">
        <v>0.40550250193119147</v>
      </c>
      <c r="AH112" s="53">
        <v>0.54363844053485699</v>
      </c>
      <c r="AI112" s="53">
        <v>0</v>
      </c>
      <c r="AJ112" s="54">
        <v>0.29500024218930931</v>
      </c>
      <c r="AK112" s="55">
        <v>0.51544701951271366</v>
      </c>
      <c r="AL112" s="53">
        <v>0.40550250193119147</v>
      </c>
      <c r="AM112" s="53">
        <v>0.54363844053485699</v>
      </c>
      <c r="AN112" s="53">
        <v>0</v>
      </c>
      <c r="AO112" s="54">
        <v>0.29500024218930931</v>
      </c>
      <c r="AP112" s="55">
        <v>0.35741460806349629</v>
      </c>
      <c r="AQ112" s="53">
        <v>0.47844741480760156</v>
      </c>
      <c r="AR112" s="53">
        <v>0</v>
      </c>
      <c r="AS112" s="53">
        <v>0.31669410554376665</v>
      </c>
      <c r="AT112" s="54">
        <v>0</v>
      </c>
      <c r="AU112" s="55">
        <v>0.35741460806349629</v>
      </c>
      <c r="AV112" s="53">
        <v>0.47844741480760156</v>
      </c>
      <c r="AW112" s="53">
        <v>0</v>
      </c>
      <c r="AX112" s="53">
        <v>0.31669410554376665</v>
      </c>
      <c r="AY112" s="54">
        <v>0</v>
      </c>
    </row>
    <row r="113" spans="1:51" ht="15.75" thickBot="1" x14ac:dyDescent="0.3">
      <c r="A113">
        <v>141</v>
      </c>
      <c r="B113">
        <v>0.5042800748029288</v>
      </c>
      <c r="C113">
        <v>0.22288713444985167</v>
      </c>
      <c r="D113">
        <v>0.31002145853899943</v>
      </c>
      <c r="E113">
        <v>0.20145322131586935</v>
      </c>
      <c r="F113">
        <v>0.21379342483172567</v>
      </c>
      <c r="G113">
        <v>7.2523248101428781E-2</v>
      </c>
      <c r="H113">
        <v>0.24822432414373358</v>
      </c>
      <c r="I113">
        <v>0</v>
      </c>
      <c r="J113">
        <v>0</v>
      </c>
      <c r="K113" s="2">
        <v>0</v>
      </c>
      <c r="L113" s="1">
        <v>0.77077627552887096</v>
      </c>
      <c r="M113">
        <v>2.6307065658245199E-2</v>
      </c>
      <c r="N113">
        <v>0.23880342689576534</v>
      </c>
      <c r="O113">
        <v>0</v>
      </c>
      <c r="P113" s="53">
        <v>0</v>
      </c>
      <c r="Q113" s="53">
        <v>0</v>
      </c>
      <c r="R113" s="53">
        <v>0.54205431323758013</v>
      </c>
      <c r="S113" s="53">
        <v>0.24071483629057386</v>
      </c>
      <c r="T113" s="53">
        <v>9.0053944839939809E-2</v>
      </c>
      <c r="U113" s="54">
        <v>0.16043071606628162</v>
      </c>
      <c r="V113" s="55">
        <v>0.449926121182534</v>
      </c>
      <c r="W113" s="53">
        <v>0.8717424578491062</v>
      </c>
      <c r="X113" s="53">
        <v>1.4023904838390424</v>
      </c>
      <c r="Y113" s="53">
        <v>0.93759675793662656</v>
      </c>
      <c r="Z113" s="54">
        <v>0.62228516351008589</v>
      </c>
      <c r="AA113" s="55">
        <v>0.449926121182534</v>
      </c>
      <c r="AB113" s="53">
        <v>0.8717424578491062</v>
      </c>
      <c r="AC113" s="53">
        <v>1.4023904838390424</v>
      </c>
      <c r="AD113" s="53">
        <v>0.93759675793662656</v>
      </c>
      <c r="AE113" s="54">
        <v>0.62228516351008589</v>
      </c>
      <c r="AF113" s="55">
        <v>1.9402899978344068</v>
      </c>
      <c r="AG113" s="53">
        <v>1.4073409378519135</v>
      </c>
      <c r="AH113" s="53">
        <v>1.5212083715239153</v>
      </c>
      <c r="AI113" s="53">
        <v>5.4645261260589863E-2</v>
      </c>
      <c r="AJ113" s="54">
        <v>0.1465014240696875</v>
      </c>
      <c r="AK113" s="55">
        <v>1.9402899978344068</v>
      </c>
      <c r="AL113" s="53">
        <v>1.4073409378519135</v>
      </c>
      <c r="AM113" s="53">
        <v>1.5212083715239153</v>
      </c>
      <c r="AN113" s="53">
        <v>5.4645261260589863E-2</v>
      </c>
      <c r="AO113" s="54">
        <v>0.1465014240696875</v>
      </c>
      <c r="AP113" s="55">
        <v>0.70431966403089186</v>
      </c>
      <c r="AQ113" s="53">
        <v>1.0767615261263401</v>
      </c>
      <c r="AR113" s="53">
        <v>0.25976657520349644</v>
      </c>
      <c r="AS113" s="53">
        <v>0.79142221383182798</v>
      </c>
      <c r="AT113" s="54">
        <v>0.37543124612806816</v>
      </c>
      <c r="AU113" s="55">
        <v>0.70431966403089186</v>
      </c>
      <c r="AV113" s="53">
        <v>1.0767615261263401</v>
      </c>
      <c r="AW113" s="53">
        <v>0.25976657520349644</v>
      </c>
      <c r="AX113" s="53">
        <v>0.79142221383182798</v>
      </c>
      <c r="AY113" s="54">
        <v>0.37543124612806816</v>
      </c>
    </row>
    <row r="114" spans="1:51" ht="15.75" thickBot="1" x14ac:dyDescent="0.3">
      <c r="A114">
        <v>142</v>
      </c>
      <c r="B114">
        <v>1.4846619600960296</v>
      </c>
      <c r="C114">
        <v>1.0755699321378012</v>
      </c>
      <c r="D114">
        <v>1.2108608815428241</v>
      </c>
      <c r="E114">
        <v>0.78656623067330234</v>
      </c>
      <c r="F114">
        <v>0.59433517060208507</v>
      </c>
      <c r="G114">
        <v>0.91384878751004173</v>
      </c>
      <c r="H114">
        <v>1.081105729738969</v>
      </c>
      <c r="I114">
        <v>0.9658506558816391</v>
      </c>
      <c r="J114">
        <v>1.3222990151481275</v>
      </c>
      <c r="K114" s="2">
        <v>1.3571889995188147</v>
      </c>
      <c r="L114" s="1">
        <v>1.2815459255014336</v>
      </c>
      <c r="M114">
        <v>1.4297250222551476</v>
      </c>
      <c r="N114">
        <v>2.2376222408753477</v>
      </c>
      <c r="O114">
        <v>1.3979591621336946</v>
      </c>
      <c r="P114" s="53">
        <v>1.6189517934562274</v>
      </c>
      <c r="Q114" s="53">
        <v>1.5230355138107223</v>
      </c>
      <c r="R114" s="53">
        <v>1.7469903700780836</v>
      </c>
      <c r="S114" s="53">
        <v>2.272596435571435</v>
      </c>
      <c r="T114" s="53">
        <v>2.3309349316862962</v>
      </c>
      <c r="U114" s="54">
        <v>2.2005711017714926</v>
      </c>
      <c r="V114" s="55">
        <v>2.7512495821882572</v>
      </c>
      <c r="W114" s="53">
        <v>8.9392462407654207</v>
      </c>
      <c r="X114" s="53">
        <v>15.740465115114809</v>
      </c>
      <c r="Y114" s="53">
        <v>12.318996160765078</v>
      </c>
      <c r="Z114" s="54">
        <v>14.236873492613386</v>
      </c>
      <c r="AA114" s="55">
        <v>2.7512495821882572</v>
      </c>
      <c r="AB114" s="53">
        <v>8.9392462407654207</v>
      </c>
      <c r="AC114" s="53">
        <v>15.740465115114809</v>
      </c>
      <c r="AD114" s="53">
        <v>12.318996160765078</v>
      </c>
      <c r="AE114" s="54">
        <v>14.236873492613386</v>
      </c>
      <c r="AF114" s="55">
        <v>33.495625828542401</v>
      </c>
      <c r="AG114" s="53">
        <v>19.819474361096127</v>
      </c>
      <c r="AH114" s="53">
        <v>20.830654285607945</v>
      </c>
      <c r="AI114" s="53">
        <v>15.687363232517892</v>
      </c>
      <c r="AJ114" s="54">
        <v>27.860285067203748</v>
      </c>
      <c r="AK114" s="55">
        <v>33.495625828542401</v>
      </c>
      <c r="AL114" s="53">
        <v>19.819474361096127</v>
      </c>
      <c r="AM114" s="53">
        <v>20.830654285607945</v>
      </c>
      <c r="AN114" s="53">
        <v>15.687363232517892</v>
      </c>
      <c r="AO114" s="54">
        <v>27.860285067203748</v>
      </c>
      <c r="AP114" s="55">
        <v>25.904989792331438</v>
      </c>
      <c r="AQ114" s="53">
        <v>30.396473662340313</v>
      </c>
      <c r="AR114" s="53">
        <v>29.238156574365949</v>
      </c>
      <c r="AS114" s="53">
        <v>29.33546609564015</v>
      </c>
      <c r="AT114" s="54">
        <v>31.286803841765305</v>
      </c>
      <c r="AU114" s="55">
        <v>25.904989792331438</v>
      </c>
      <c r="AV114" s="53">
        <v>30.396473662340313</v>
      </c>
      <c r="AW114" s="53">
        <v>29.238156574365949</v>
      </c>
      <c r="AX114" s="53">
        <v>29.33546609564015</v>
      </c>
      <c r="AY114" s="54">
        <v>31.286803841765305</v>
      </c>
    </row>
    <row r="115" spans="1:51" ht="15.75" thickBot="1" x14ac:dyDescent="0.3">
      <c r="A115">
        <v>143</v>
      </c>
      <c r="B115">
        <v>4.2172773274261326</v>
      </c>
      <c r="C115">
        <v>3.2734907734080578</v>
      </c>
      <c r="D115">
        <v>3.657887243306492</v>
      </c>
      <c r="E115">
        <v>2.7486508092708317</v>
      </c>
      <c r="F115">
        <v>2.4873149572383566</v>
      </c>
      <c r="G115">
        <v>3.4448558106816471</v>
      </c>
      <c r="H115">
        <v>3.1078666000251465</v>
      </c>
      <c r="I115">
        <v>3.6167559923955586</v>
      </c>
      <c r="J115">
        <v>4.6934221703696322</v>
      </c>
      <c r="K115" s="2">
        <v>4.6566160390009532</v>
      </c>
      <c r="L115" s="1">
        <v>4.0565874414828356</v>
      </c>
      <c r="M115">
        <v>4.9189402092528711</v>
      </c>
      <c r="N115">
        <v>6.4499796314521491</v>
      </c>
      <c r="O115">
        <v>4.0481172397888434</v>
      </c>
      <c r="P115" s="53">
        <v>4.9214186135209603</v>
      </c>
      <c r="Q115" s="53">
        <v>5.5638989755866399</v>
      </c>
      <c r="R115" s="53">
        <v>5.5849015269750977</v>
      </c>
      <c r="S115" s="53">
        <v>6.0166782656764477</v>
      </c>
      <c r="T115" s="53">
        <v>6.9016300947867864</v>
      </c>
      <c r="U115" s="54">
        <v>6.3286448191421636</v>
      </c>
      <c r="V115" s="55">
        <v>7.3670814395066788</v>
      </c>
      <c r="W115" s="53">
        <v>23.65692805069402</v>
      </c>
      <c r="X115" s="53">
        <v>44.093325398088453</v>
      </c>
      <c r="Y115" s="53">
        <v>33.975837609672041</v>
      </c>
      <c r="Z115" s="54">
        <v>39.77434622237282</v>
      </c>
      <c r="AA115" s="55">
        <v>7.3670814395066788</v>
      </c>
      <c r="AB115" s="53">
        <v>23.65692805069402</v>
      </c>
      <c r="AC115" s="53">
        <v>44.093325398088453</v>
      </c>
      <c r="AD115" s="53">
        <v>33.975837609672041</v>
      </c>
      <c r="AE115" s="54">
        <v>39.77434622237282</v>
      </c>
      <c r="AF115" s="55">
        <v>96.223648030439207</v>
      </c>
      <c r="AG115" s="53">
        <v>58.241090826620727</v>
      </c>
      <c r="AH115" s="53">
        <v>74.610058269505998</v>
      </c>
      <c r="AI115" s="53">
        <v>55.643174678224831</v>
      </c>
      <c r="AJ115" s="54">
        <v>100</v>
      </c>
      <c r="AK115" s="55">
        <v>96.223648030439207</v>
      </c>
      <c r="AL115" s="53">
        <v>58.241090826620727</v>
      </c>
      <c r="AM115" s="53">
        <v>74.610058269505998</v>
      </c>
      <c r="AN115" s="53">
        <v>55.643174678224831</v>
      </c>
      <c r="AO115" s="54">
        <v>100</v>
      </c>
      <c r="AP115" s="55">
        <v>100</v>
      </c>
      <c r="AQ115" s="53">
        <v>100</v>
      </c>
      <c r="AR115" s="53">
        <v>100</v>
      </c>
      <c r="AS115" s="53">
        <v>100</v>
      </c>
      <c r="AT115" s="54">
        <v>100</v>
      </c>
      <c r="AU115" s="55">
        <v>100</v>
      </c>
      <c r="AV115" s="53">
        <v>100</v>
      </c>
      <c r="AW115" s="53">
        <v>100</v>
      </c>
      <c r="AX115" s="53">
        <v>100</v>
      </c>
      <c r="AY115" s="54">
        <v>100</v>
      </c>
    </row>
    <row r="116" spans="1:51" ht="15.75" thickBot="1" x14ac:dyDescent="0.3">
      <c r="A116">
        <v>144</v>
      </c>
      <c r="B116">
        <v>0.68750033660146659</v>
      </c>
      <c r="C116">
        <v>0.469087574483804</v>
      </c>
      <c r="D116">
        <v>0.5084500013136628</v>
      </c>
      <c r="E116">
        <v>0.51245821391092361</v>
      </c>
      <c r="F116">
        <v>0.33036584151094883</v>
      </c>
      <c r="G116">
        <v>0.5385247657320853</v>
      </c>
      <c r="H116">
        <v>0.40010802656083122</v>
      </c>
      <c r="I116">
        <v>0.55799190278486788</v>
      </c>
      <c r="J116">
        <v>0.67231415907031045</v>
      </c>
      <c r="K116" s="2">
        <v>0.69022598667103952</v>
      </c>
      <c r="L116" s="1">
        <v>0.62145921343992327</v>
      </c>
      <c r="M116">
        <v>0.65569905006897455</v>
      </c>
      <c r="N116">
        <v>0.86577386622067776</v>
      </c>
      <c r="O116">
        <v>0.59148618620923687</v>
      </c>
      <c r="P116" s="53">
        <v>0.79549659576635157</v>
      </c>
      <c r="Q116" s="53">
        <v>0.66501809804818057</v>
      </c>
      <c r="R116" s="53">
        <v>0.72693871536798915</v>
      </c>
      <c r="S116" s="53">
        <v>0.73361166941413658</v>
      </c>
      <c r="T116" s="53">
        <v>0.95213622309619539</v>
      </c>
      <c r="U116" s="54">
        <v>0.86105806626955017</v>
      </c>
      <c r="V116" s="55">
        <v>0.77184504467252779</v>
      </c>
      <c r="W116" s="53">
        <v>2.9087955847456395</v>
      </c>
      <c r="X116" s="53">
        <v>5.5776097553335582</v>
      </c>
      <c r="Y116" s="53">
        <v>3.8453794257496439</v>
      </c>
      <c r="Z116" s="54">
        <v>4.5590202970898224</v>
      </c>
      <c r="AA116" s="55">
        <v>0.77184504467252779</v>
      </c>
      <c r="AB116" s="53">
        <v>2.9087955847456395</v>
      </c>
      <c r="AC116" s="53">
        <v>5.5776097553335582</v>
      </c>
      <c r="AD116" s="53">
        <v>3.8453794257496439</v>
      </c>
      <c r="AE116" s="54">
        <v>4.5590202970898224</v>
      </c>
      <c r="AF116" s="55">
        <v>10.24198846465274</v>
      </c>
      <c r="AG116" s="53">
        <v>6.9429798902171234</v>
      </c>
      <c r="AH116" s="53">
        <v>8.1834440328045979</v>
      </c>
      <c r="AI116" s="53">
        <v>4.7518055567269846</v>
      </c>
      <c r="AJ116" s="54">
        <v>10.390680932899507</v>
      </c>
      <c r="AK116" s="55">
        <v>10.24198846465274</v>
      </c>
      <c r="AL116" s="53">
        <v>6.9429798902171234</v>
      </c>
      <c r="AM116" s="53">
        <v>8.1834440328045979</v>
      </c>
      <c r="AN116" s="53">
        <v>4.7518055567269846</v>
      </c>
      <c r="AO116" s="54">
        <v>10.390680932899507</v>
      </c>
      <c r="AP116" s="55">
        <v>10.210981936834898</v>
      </c>
      <c r="AQ116" s="53">
        <v>10.291891297903531</v>
      </c>
      <c r="AR116" s="53">
        <v>9.4735473648029966</v>
      </c>
      <c r="AS116" s="53">
        <v>10.417573371740856</v>
      </c>
      <c r="AT116" s="54">
        <v>10.15029057959835</v>
      </c>
      <c r="AU116" s="55">
        <v>10.210981936834898</v>
      </c>
      <c r="AV116" s="53">
        <v>10.291891297903531</v>
      </c>
      <c r="AW116" s="53">
        <v>9.4735473648029966</v>
      </c>
      <c r="AX116" s="53">
        <v>10.417573371740856</v>
      </c>
      <c r="AY116" s="54">
        <v>10.15029057959835</v>
      </c>
    </row>
    <row r="117" spans="1:51" ht="15.75" thickBot="1" x14ac:dyDescent="0.3">
      <c r="A117">
        <v>145</v>
      </c>
      <c r="B117">
        <v>0.82638282722103074</v>
      </c>
      <c r="C117">
        <v>0.48952407134978543</v>
      </c>
      <c r="D117">
        <v>0.86859066337332747</v>
      </c>
      <c r="E117">
        <v>0.54493696875283448</v>
      </c>
      <c r="F117">
        <v>0.42639571236954904</v>
      </c>
      <c r="G117">
        <v>0.74643971770506223</v>
      </c>
      <c r="H117">
        <v>0.62646696155534021</v>
      </c>
      <c r="I117">
        <v>0.6328077249134213</v>
      </c>
      <c r="J117">
        <v>0.78265435788253612</v>
      </c>
      <c r="K117" s="2">
        <v>0.80578785678657239</v>
      </c>
      <c r="L117" s="1">
        <v>0.59273042284273125</v>
      </c>
      <c r="M117">
        <v>0.52871876378583449</v>
      </c>
      <c r="N117">
        <v>0.42327771106649559</v>
      </c>
      <c r="O117">
        <v>0.34559585928986475</v>
      </c>
      <c r="P117" s="53">
        <v>0.57400199888681513</v>
      </c>
      <c r="Q117" s="53">
        <v>0.63608875575392809</v>
      </c>
      <c r="R117" s="53">
        <v>0.69098707096342959</v>
      </c>
      <c r="S117" s="53">
        <v>0.35610270959162205</v>
      </c>
      <c r="T117" s="53">
        <v>0.73432601477438542</v>
      </c>
      <c r="U117" s="54">
        <v>0.74910846653143159</v>
      </c>
      <c r="V117" s="55">
        <v>0.93714326599037523</v>
      </c>
      <c r="W117" s="53">
        <v>1.1853924120397394</v>
      </c>
      <c r="X117" s="53">
        <v>1.3300005589986457</v>
      </c>
      <c r="Y117" s="53">
        <v>1.3526863418178485</v>
      </c>
      <c r="Z117" s="54">
        <v>1.0471739488729499</v>
      </c>
      <c r="AA117" s="55">
        <v>0.93714326599037523</v>
      </c>
      <c r="AB117" s="53">
        <v>1.1853924120397394</v>
      </c>
      <c r="AC117" s="53">
        <v>1.3300005589986457</v>
      </c>
      <c r="AD117" s="53">
        <v>1.3526863418178485</v>
      </c>
      <c r="AE117" s="54">
        <v>1.0471739488729499</v>
      </c>
      <c r="AF117" s="55">
        <v>2.2308692966971932</v>
      </c>
      <c r="AG117" s="53">
        <v>1.7626330325247839</v>
      </c>
      <c r="AH117" s="53">
        <v>1.5432913003441564</v>
      </c>
      <c r="AI117" s="53">
        <v>1.2892842604065173</v>
      </c>
      <c r="AJ117" s="54">
        <v>1.2607302443360233</v>
      </c>
      <c r="AK117" s="55">
        <v>2.2308692966971932</v>
      </c>
      <c r="AL117" s="53">
        <v>1.7626330325247839</v>
      </c>
      <c r="AM117" s="53">
        <v>1.5432913003441564</v>
      </c>
      <c r="AN117" s="53">
        <v>1.2892842604065173</v>
      </c>
      <c r="AO117" s="54">
        <v>1.2607302443360233</v>
      </c>
      <c r="AP117" s="55">
        <v>1.2470867701581523</v>
      </c>
      <c r="AQ117" s="53">
        <v>1.563104156564965</v>
      </c>
      <c r="AR117" s="53">
        <v>1.5762016196000403</v>
      </c>
      <c r="AS117" s="53">
        <v>1.4098636787267798</v>
      </c>
      <c r="AT117" s="54">
        <v>1.535754421169176</v>
      </c>
      <c r="AU117" s="55">
        <v>1.2470867701581523</v>
      </c>
      <c r="AV117" s="53">
        <v>1.563104156564965</v>
      </c>
      <c r="AW117" s="53">
        <v>1.5762016196000403</v>
      </c>
      <c r="AX117" s="53">
        <v>1.4098636787267798</v>
      </c>
      <c r="AY117" s="54">
        <v>1.535754421169176</v>
      </c>
    </row>
    <row r="118" spans="1:51" ht="15.75" thickBot="1" x14ac:dyDescent="0.3">
      <c r="A118">
        <v>146</v>
      </c>
      <c r="B118">
        <v>0.58595552678517937</v>
      </c>
      <c r="C118">
        <v>0.33476180133019251</v>
      </c>
      <c r="D118">
        <v>0.66875169008358004</v>
      </c>
      <c r="E118">
        <v>0.4517784112216745</v>
      </c>
      <c r="F118">
        <v>0.25908351657000367</v>
      </c>
      <c r="G118">
        <v>0.91274510857484581</v>
      </c>
      <c r="H118">
        <v>0.68092400047657886</v>
      </c>
      <c r="I118">
        <v>0.84943580117918815</v>
      </c>
      <c r="J118">
        <v>0.62197351542411494</v>
      </c>
      <c r="K118" s="2">
        <v>0.74022110162066201</v>
      </c>
      <c r="L118" s="1">
        <v>0.238470362618774</v>
      </c>
      <c r="M118">
        <v>0.59969428667042235</v>
      </c>
      <c r="N118">
        <v>0.48811963983857865</v>
      </c>
      <c r="O118">
        <v>0.50718303547173182</v>
      </c>
      <c r="P118" s="53">
        <v>0.87480078615019474</v>
      </c>
      <c r="Q118" s="53">
        <v>0.76591152691329856</v>
      </c>
      <c r="R118" s="53">
        <v>0.52306130548073837</v>
      </c>
      <c r="S118" s="53">
        <v>0.51840767687026135</v>
      </c>
      <c r="T118" s="53">
        <v>0.75882077070035359</v>
      </c>
      <c r="U118" s="54">
        <v>0.65722095310391371</v>
      </c>
      <c r="V118" s="55">
        <v>0.35972668924130635</v>
      </c>
      <c r="W118" s="53">
        <v>0.5502279048733183</v>
      </c>
      <c r="X118" s="53">
        <v>0.68326516932947989</v>
      </c>
      <c r="Y118" s="53">
        <v>0.79165099604709577</v>
      </c>
      <c r="Z118" s="54">
        <v>0.72933579836193763</v>
      </c>
      <c r="AA118" s="55">
        <v>0.35972668924130635</v>
      </c>
      <c r="AB118" s="53">
        <v>0.5502279048733183</v>
      </c>
      <c r="AC118" s="53">
        <v>0.68326516932947989</v>
      </c>
      <c r="AD118" s="53">
        <v>0.79165099604709577</v>
      </c>
      <c r="AE118" s="54">
        <v>0.72933579836193763</v>
      </c>
      <c r="AF118" s="55">
        <v>1.6272627377687585</v>
      </c>
      <c r="AG118" s="53">
        <v>1.1814128054216546</v>
      </c>
      <c r="AH118" s="53">
        <v>0.61237300064537747</v>
      </c>
      <c r="AI118" s="53">
        <v>0.64015470900295024</v>
      </c>
      <c r="AJ118" s="54">
        <v>1.1005565332193012</v>
      </c>
      <c r="AK118" s="55">
        <v>1.6272627377687585</v>
      </c>
      <c r="AL118" s="53">
        <v>1.1814128054216546</v>
      </c>
      <c r="AM118" s="53">
        <v>0.61237300064537747</v>
      </c>
      <c r="AN118" s="53">
        <v>0.64015470900295024</v>
      </c>
      <c r="AO118" s="54">
        <v>1.1005565332193012</v>
      </c>
      <c r="AP118" s="55">
        <v>0.61453532137142364</v>
      </c>
      <c r="AQ118" s="53">
        <v>0.63286524595542804</v>
      </c>
      <c r="AR118" s="53">
        <v>0.4224017964281695</v>
      </c>
      <c r="AS118" s="53">
        <v>0</v>
      </c>
      <c r="AT118" s="54">
        <v>0.23371179964742878</v>
      </c>
      <c r="AU118" s="55">
        <v>0.61453532137142364</v>
      </c>
      <c r="AV118" s="53">
        <v>0.63286524595542804</v>
      </c>
      <c r="AW118" s="53">
        <v>0.4224017964281695</v>
      </c>
      <c r="AX118" s="53">
        <v>0</v>
      </c>
      <c r="AY118" s="54">
        <v>0.23371179964742878</v>
      </c>
    </row>
    <row r="119" spans="1:51" ht="15.75" thickBot="1" x14ac:dyDescent="0.3">
      <c r="A119">
        <v>147</v>
      </c>
      <c r="B119">
        <v>0.91613148276262146</v>
      </c>
      <c r="C119">
        <v>0.39719343232626275</v>
      </c>
      <c r="D119">
        <v>0.33958071507342735</v>
      </c>
      <c r="E119">
        <v>0.65677660490716783</v>
      </c>
      <c r="F119">
        <v>0.61592742935760436</v>
      </c>
      <c r="G119">
        <v>1.3687422767821598</v>
      </c>
      <c r="H119">
        <v>1.6640233934387596</v>
      </c>
      <c r="I119">
        <v>1.3420254973447063</v>
      </c>
      <c r="J119">
        <v>0.81282989086064306</v>
      </c>
      <c r="K119" s="2">
        <v>0.92536929403437462</v>
      </c>
      <c r="L119" s="1">
        <v>1.2861999538247659</v>
      </c>
      <c r="M119">
        <v>1.5941665430428609</v>
      </c>
      <c r="N119">
        <v>1.1209786490641007</v>
      </c>
      <c r="O119">
        <v>0.68223132718398727</v>
      </c>
      <c r="P119" s="53">
        <v>0.9916922082809122</v>
      </c>
      <c r="Q119" s="53">
        <v>1.4742488568830916</v>
      </c>
      <c r="R119" s="53">
        <v>1.2776756429785905</v>
      </c>
      <c r="S119" s="53">
        <v>1.2995778394008606</v>
      </c>
      <c r="T119" s="53">
        <v>1.3658320237604549</v>
      </c>
      <c r="U119" s="54">
        <v>1.5158544638048062</v>
      </c>
      <c r="V119" s="55">
        <v>0.86870900478346647</v>
      </c>
      <c r="W119" s="53">
        <v>1.2221321546139541</v>
      </c>
      <c r="X119" s="53">
        <v>0.85838514450917336</v>
      </c>
      <c r="Y119" s="53">
        <v>0.76657622840661244</v>
      </c>
      <c r="Z119" s="54">
        <v>0.93987067408492309</v>
      </c>
      <c r="AA119" s="55">
        <v>0.86870900478346647</v>
      </c>
      <c r="AB119" s="53">
        <v>1.2221321546139541</v>
      </c>
      <c r="AC119" s="53">
        <v>0.85838514450917336</v>
      </c>
      <c r="AD119" s="53">
        <v>0.76657622840661244</v>
      </c>
      <c r="AE119" s="54">
        <v>0.93987067408492309</v>
      </c>
      <c r="AF119" s="55">
        <v>1.5554611343693359</v>
      </c>
      <c r="AG119" s="53">
        <v>1.2766230818323192</v>
      </c>
      <c r="AH119" s="53">
        <v>1.1631042659764255</v>
      </c>
      <c r="AI119" s="53">
        <v>1.236411698713975</v>
      </c>
      <c r="AJ119" s="54">
        <v>1.0897993339386975</v>
      </c>
      <c r="AK119" s="55">
        <v>1.5554611343693359</v>
      </c>
      <c r="AL119" s="53">
        <v>1.2766230818323192</v>
      </c>
      <c r="AM119" s="53">
        <v>1.1631042659764255</v>
      </c>
      <c r="AN119" s="53">
        <v>1.236411698713975</v>
      </c>
      <c r="AO119" s="54">
        <v>1.0897993339386975</v>
      </c>
      <c r="AP119" s="55">
        <v>0.88499330649199126</v>
      </c>
      <c r="AQ119" s="53">
        <v>0.75677098580030733</v>
      </c>
      <c r="AR119" s="53">
        <v>1.025352231752293</v>
      </c>
      <c r="AS119" s="53">
        <v>1.5024483825610588</v>
      </c>
      <c r="AT119" s="54">
        <v>0.97112752958786575</v>
      </c>
      <c r="AU119" s="55">
        <v>0.88499330649199126</v>
      </c>
      <c r="AV119" s="53">
        <v>0.75677098580030733</v>
      </c>
      <c r="AW119" s="53">
        <v>1.025352231752293</v>
      </c>
      <c r="AX119" s="53">
        <v>1.5024483825610588</v>
      </c>
      <c r="AY119" s="54">
        <v>0.97112752958786575</v>
      </c>
    </row>
    <row r="120" spans="1:51" ht="15.75" thickBot="1" x14ac:dyDescent="0.3">
      <c r="A120">
        <v>148</v>
      </c>
      <c r="B120">
        <v>1.4133199058740298</v>
      </c>
      <c r="C120">
        <v>0.74925175122801824</v>
      </c>
      <c r="D120">
        <v>0.79490926168868403</v>
      </c>
      <c r="E120">
        <v>0.95133324866319569</v>
      </c>
      <c r="F120">
        <v>1.1207983340772061</v>
      </c>
      <c r="G120">
        <v>2.6306258109883882</v>
      </c>
      <c r="H120">
        <v>2.3324670606571765</v>
      </c>
      <c r="I120">
        <v>2.2028271978949854</v>
      </c>
      <c r="J120">
        <v>1.9604990410702687</v>
      </c>
      <c r="K120" s="2">
        <v>1.1024811327825979</v>
      </c>
      <c r="L120" s="1">
        <v>1.7416742403060261</v>
      </c>
      <c r="M120">
        <v>1.7755765087386486</v>
      </c>
      <c r="N120">
        <v>1.6354153763978581</v>
      </c>
      <c r="O120">
        <v>1.9187632419538123</v>
      </c>
      <c r="P120" s="53">
        <v>1.7305105792804227</v>
      </c>
      <c r="Q120" s="53">
        <v>1.9982859274842781</v>
      </c>
      <c r="R120" s="53">
        <v>3.0097489981715362</v>
      </c>
      <c r="S120" s="53">
        <v>2.5375242884087283</v>
      </c>
      <c r="T120" s="53">
        <v>2.0281376658955317</v>
      </c>
      <c r="U120" s="54">
        <v>1.7545031755775644</v>
      </c>
      <c r="V120" s="55">
        <v>1.9903040735678275</v>
      </c>
      <c r="W120" s="53">
        <v>2.3697600266921741</v>
      </c>
      <c r="X120" s="53">
        <v>2.5663247630649013</v>
      </c>
      <c r="Y120" s="53">
        <v>1.7750390716995124</v>
      </c>
      <c r="Z120" s="54">
        <v>3.2939336481970161</v>
      </c>
      <c r="AA120" s="55">
        <v>1.9903040735678275</v>
      </c>
      <c r="AB120" s="53">
        <v>2.3697600266921741</v>
      </c>
      <c r="AC120" s="53">
        <v>2.5663247630649013</v>
      </c>
      <c r="AD120" s="53">
        <v>1.7750390716995124</v>
      </c>
      <c r="AE120" s="54">
        <v>3.2939336481970161</v>
      </c>
      <c r="AF120" s="55">
        <v>2.4713898754989407</v>
      </c>
      <c r="AG120" s="53">
        <v>2.9375754867412378</v>
      </c>
      <c r="AH120" s="53">
        <v>2.451033344192878</v>
      </c>
      <c r="AI120" s="53">
        <v>2.7920895968034354</v>
      </c>
      <c r="AJ120" s="54">
        <v>2.6795234362027398</v>
      </c>
      <c r="AK120" s="55">
        <v>2.4713898754989407</v>
      </c>
      <c r="AL120" s="53">
        <v>2.9375754867412378</v>
      </c>
      <c r="AM120" s="53">
        <v>2.451033344192878</v>
      </c>
      <c r="AN120" s="53">
        <v>2.7920895968034354</v>
      </c>
      <c r="AO120" s="54">
        <v>2.6795234362027398</v>
      </c>
      <c r="AP120" s="55">
        <v>1.3817450014485104</v>
      </c>
      <c r="AQ120" s="53">
        <v>1.3938432635971383</v>
      </c>
      <c r="AR120" s="53">
        <v>1.6668550171823733</v>
      </c>
      <c r="AS120" s="53">
        <v>2.4551072119188198</v>
      </c>
      <c r="AT120" s="54">
        <v>1.4361872976601624</v>
      </c>
      <c r="AU120" s="55">
        <v>1.3817450014485104</v>
      </c>
      <c r="AV120" s="53">
        <v>1.3938432635971383</v>
      </c>
      <c r="AW120" s="53">
        <v>1.6668550171823733</v>
      </c>
      <c r="AX120" s="53">
        <v>2.4551072119188198</v>
      </c>
      <c r="AY120" s="54">
        <v>1.4361872976601624</v>
      </c>
    </row>
    <row r="121" spans="1:51" ht="15.75" thickBot="1" x14ac:dyDescent="0.3">
      <c r="A121">
        <v>149</v>
      </c>
      <c r="B121">
        <v>0.70391586964435016</v>
      </c>
      <c r="C121">
        <v>0.58160446561156842</v>
      </c>
      <c r="D121">
        <v>0.79062095928845078</v>
      </c>
      <c r="E121">
        <v>0.49253017541083627</v>
      </c>
      <c r="F121">
        <v>0.51615042054158333</v>
      </c>
      <c r="G121">
        <v>1.8007692128530295</v>
      </c>
      <c r="H121">
        <v>0.88309242463901017</v>
      </c>
      <c r="I121">
        <v>1.2034618825993919</v>
      </c>
      <c r="J121">
        <v>1.5720776944465396</v>
      </c>
      <c r="K121" s="2">
        <v>0.87461371913759045</v>
      </c>
      <c r="L121" s="1">
        <v>0.78241731958118299</v>
      </c>
      <c r="M121">
        <v>1.0671585490181816</v>
      </c>
      <c r="N121">
        <v>0.83179495759491295</v>
      </c>
      <c r="O121">
        <v>0.86380140477166079</v>
      </c>
      <c r="P121" s="53">
        <v>0.60379482596970135</v>
      </c>
      <c r="Q121" s="53">
        <v>1.2743002028418764</v>
      </c>
      <c r="R121" s="53">
        <v>1.2145910601358343</v>
      </c>
      <c r="S121" s="53">
        <v>1.4647469652340719</v>
      </c>
      <c r="T121" s="53">
        <v>1.0467276721202228</v>
      </c>
      <c r="U121" s="54">
        <v>1.3460998724018349</v>
      </c>
      <c r="V121" s="55">
        <v>0.84007795876835567</v>
      </c>
      <c r="W121" s="53">
        <v>1.5627063791555063</v>
      </c>
      <c r="X121" s="53">
        <v>1.834839459696048</v>
      </c>
      <c r="Y121" s="53">
        <v>1.5492182136053176</v>
      </c>
      <c r="Z121" s="54">
        <v>2.0071785946065757</v>
      </c>
      <c r="AA121" s="55">
        <v>0.84007795876835567</v>
      </c>
      <c r="AB121" s="53">
        <v>1.5627063791555063</v>
      </c>
      <c r="AC121" s="53">
        <v>1.834839459696048</v>
      </c>
      <c r="AD121" s="53">
        <v>1.5492182136053176</v>
      </c>
      <c r="AE121" s="54">
        <v>2.0071785946065757</v>
      </c>
      <c r="AF121" s="55">
        <v>1.9936685021710192</v>
      </c>
      <c r="AG121" s="53">
        <v>1.7225829010541673</v>
      </c>
      <c r="AH121" s="53">
        <v>1.4574907439805374</v>
      </c>
      <c r="AI121" s="53">
        <v>2.0612374303223229</v>
      </c>
      <c r="AJ121" s="54">
        <v>1.3479385994593021</v>
      </c>
      <c r="AK121" s="55">
        <v>1.9936685021710192</v>
      </c>
      <c r="AL121" s="53">
        <v>1.7225829010541673</v>
      </c>
      <c r="AM121" s="53">
        <v>1.4574907439805374</v>
      </c>
      <c r="AN121" s="53">
        <v>2.0612374303223229</v>
      </c>
      <c r="AO121" s="54">
        <v>1.3479385994593021</v>
      </c>
      <c r="AP121" s="55">
        <v>0.94415259461175882</v>
      </c>
      <c r="AQ121" s="53">
        <v>0.82823318460934092</v>
      </c>
      <c r="AR121" s="53">
        <v>0.89914711660071478</v>
      </c>
      <c r="AS121" s="53">
        <v>1.4756571307700286</v>
      </c>
      <c r="AT121" s="54">
        <v>0.75654849757192255</v>
      </c>
      <c r="AU121" s="55">
        <v>0.94415259461175882</v>
      </c>
      <c r="AV121" s="53">
        <v>0.82823318460934092</v>
      </c>
      <c r="AW121" s="53">
        <v>0.89914711660071478</v>
      </c>
      <c r="AX121" s="53">
        <v>1.4756571307700286</v>
      </c>
      <c r="AY121" s="54">
        <v>0.75654849757192255</v>
      </c>
    </row>
    <row r="122" spans="1:51" ht="15.75" thickBot="1" x14ac:dyDescent="0.3">
      <c r="A122">
        <v>150</v>
      </c>
      <c r="B122">
        <v>0.59612237777761301</v>
      </c>
      <c r="C122">
        <v>0.509772821599349</v>
      </c>
      <c r="D122">
        <v>0.63467804749278911</v>
      </c>
      <c r="E122">
        <v>0.53707239985574073</v>
      </c>
      <c r="F122">
        <v>0.49787567351609457</v>
      </c>
      <c r="G122">
        <v>0.71436867409628568</v>
      </c>
      <c r="H122">
        <v>1.1020986567990199</v>
      </c>
      <c r="I122">
        <v>0.59911587098029384</v>
      </c>
      <c r="J122">
        <v>0.8376913433848916</v>
      </c>
      <c r="K122" s="2">
        <v>0.68219255187670214</v>
      </c>
      <c r="L122" s="1">
        <v>0.7371044035350427</v>
      </c>
      <c r="M122">
        <v>1.1085021521174985</v>
      </c>
      <c r="N122">
        <v>1.459470668002061</v>
      </c>
      <c r="O122">
        <v>1.0996180633287234</v>
      </c>
      <c r="P122" s="53">
        <v>1.1850597739686568</v>
      </c>
      <c r="Q122" s="53">
        <v>0.95690490870709966</v>
      </c>
      <c r="R122" s="53">
        <v>1.3413524933526613</v>
      </c>
      <c r="S122" s="53">
        <v>1.0445692243851852</v>
      </c>
      <c r="T122" s="53">
        <v>1.6859297063776675</v>
      </c>
      <c r="U122" s="54">
        <v>1.6225810461793273</v>
      </c>
      <c r="V122" s="55">
        <v>1.9190666270153787</v>
      </c>
      <c r="W122" s="53">
        <v>1.9369686137752202</v>
      </c>
      <c r="X122" s="53">
        <v>1.1767426965771386</v>
      </c>
      <c r="Y122" s="53">
        <v>1.3300239656925799</v>
      </c>
      <c r="Z122" s="54">
        <v>1.2381708721755764</v>
      </c>
      <c r="AA122" s="55">
        <v>1.9190666270153787</v>
      </c>
      <c r="AB122" s="53">
        <v>1.9369686137752202</v>
      </c>
      <c r="AC122" s="53">
        <v>1.1767426965771386</v>
      </c>
      <c r="AD122" s="53">
        <v>1.3300239656925799</v>
      </c>
      <c r="AE122" s="54">
        <v>1.2381708721755764</v>
      </c>
      <c r="AF122" s="55">
        <v>1.6618602940648686</v>
      </c>
      <c r="AG122" s="53">
        <v>1.0596634777425067</v>
      </c>
      <c r="AH122" s="53">
        <v>1.4211160320573999</v>
      </c>
      <c r="AI122" s="53">
        <v>0.58723004928793276</v>
      </c>
      <c r="AJ122" s="54">
        <v>1.1317051183096631</v>
      </c>
      <c r="AK122" s="55">
        <v>1.6618602940648686</v>
      </c>
      <c r="AL122" s="53">
        <v>1.0596634777425067</v>
      </c>
      <c r="AM122" s="53">
        <v>1.4211160320573999</v>
      </c>
      <c r="AN122" s="53">
        <v>0.58723004928793276</v>
      </c>
      <c r="AO122" s="54">
        <v>1.1317051183096631</v>
      </c>
      <c r="AP122" s="55">
        <v>0.93011741029970585</v>
      </c>
      <c r="AQ122" s="53">
        <v>0.85789305296064766</v>
      </c>
      <c r="AR122" s="53">
        <v>0.994048878740598</v>
      </c>
      <c r="AS122" s="53">
        <v>1.0766837990741585</v>
      </c>
      <c r="AT122" s="54">
        <v>0.9249627187318471</v>
      </c>
      <c r="AU122" s="55">
        <v>0.93011741029970585</v>
      </c>
      <c r="AV122" s="53">
        <v>0.85789305296064766</v>
      </c>
      <c r="AW122" s="53">
        <v>0.994048878740598</v>
      </c>
      <c r="AX122" s="53">
        <v>1.0766837990741585</v>
      </c>
      <c r="AY122" s="54">
        <v>0.9249627187318471</v>
      </c>
    </row>
    <row r="123" spans="1:51" ht="15.75" thickBot="1" x14ac:dyDescent="0.3">
      <c r="A123">
        <v>151</v>
      </c>
      <c r="B123">
        <v>0.69967118420130181</v>
      </c>
      <c r="C123">
        <v>0.69122728743537087</v>
      </c>
      <c r="D123">
        <v>0.99868713871546866</v>
      </c>
      <c r="E123">
        <v>0.8246895474413849</v>
      </c>
      <c r="F123">
        <v>0.72628855293599481</v>
      </c>
      <c r="G123">
        <v>1.0338736882163391</v>
      </c>
      <c r="H123">
        <v>1.2825291893964101</v>
      </c>
      <c r="I123">
        <v>0.85449272701861245</v>
      </c>
      <c r="J123">
        <v>0.82743347086190167</v>
      </c>
      <c r="K123" s="2">
        <v>0.8716885350266752</v>
      </c>
      <c r="L123" s="1">
        <v>1.1940239612660779</v>
      </c>
      <c r="M123">
        <v>1.5982988189288945</v>
      </c>
      <c r="N123">
        <v>2.6187608032654195</v>
      </c>
      <c r="O123">
        <v>1.3518882369332927</v>
      </c>
      <c r="P123" s="53">
        <v>1.6247154470445375</v>
      </c>
      <c r="Q123" s="53">
        <v>1.679501967026217</v>
      </c>
      <c r="R123" s="53">
        <v>1.7331032185341739</v>
      </c>
      <c r="S123" s="53">
        <v>1.5347057217253302</v>
      </c>
      <c r="T123" s="53">
        <v>2.8469166082877964</v>
      </c>
      <c r="U123" s="54">
        <v>2.0810092432962031</v>
      </c>
      <c r="V123" s="55">
        <v>2.494227263053709</v>
      </c>
      <c r="W123" s="53">
        <v>2.3778084592543651</v>
      </c>
      <c r="X123" s="53">
        <v>1.5635951391894161</v>
      </c>
      <c r="Y123" s="53">
        <v>1.5619607374371325</v>
      </c>
      <c r="Z123" s="54">
        <v>1.8745233117186095</v>
      </c>
      <c r="AA123" s="55">
        <v>2.494227263053709</v>
      </c>
      <c r="AB123" s="53">
        <v>2.3778084592543651</v>
      </c>
      <c r="AC123" s="53">
        <v>1.5635951391894161</v>
      </c>
      <c r="AD123" s="53">
        <v>1.5619607374371325</v>
      </c>
      <c r="AE123" s="54">
        <v>1.8745233117186095</v>
      </c>
      <c r="AF123" s="55">
        <v>1.6972495305578459</v>
      </c>
      <c r="AG123" s="53">
        <v>1.7827653126577778</v>
      </c>
      <c r="AH123" s="53">
        <v>2.2186119787308165</v>
      </c>
      <c r="AI123" s="53">
        <v>1.6442175109947086</v>
      </c>
      <c r="AJ123" s="54">
        <v>2.0956970979041074</v>
      </c>
      <c r="AK123" s="55">
        <v>1.6972495305578459</v>
      </c>
      <c r="AL123" s="53">
        <v>1.7827653126577778</v>
      </c>
      <c r="AM123" s="53">
        <v>2.2186119787308165</v>
      </c>
      <c r="AN123" s="53">
        <v>1.6442175109947086</v>
      </c>
      <c r="AO123" s="54">
        <v>2.0956970979041074</v>
      </c>
      <c r="AP123" s="55">
        <v>1.7502974673384579</v>
      </c>
      <c r="AQ123" s="53">
        <v>1.3675226712812043</v>
      </c>
      <c r="AR123" s="53">
        <v>1.5405333609725433</v>
      </c>
      <c r="AS123" s="53">
        <v>2.7409016377390447</v>
      </c>
      <c r="AT123" s="54">
        <v>1.4636174675670843</v>
      </c>
      <c r="AU123" s="55">
        <v>1.7502974673384579</v>
      </c>
      <c r="AV123" s="53">
        <v>1.3675226712812043</v>
      </c>
      <c r="AW123" s="53">
        <v>1.5405333609725433</v>
      </c>
      <c r="AX123" s="53">
        <v>2.7409016377390447</v>
      </c>
      <c r="AY123" s="54">
        <v>1.4636174675670843</v>
      </c>
    </row>
    <row r="124" spans="1:51" ht="15.75" thickBot="1" x14ac:dyDescent="0.3">
      <c r="A124">
        <v>152</v>
      </c>
      <c r="B124">
        <v>0.46035976663822081</v>
      </c>
      <c r="C124">
        <v>0.33566502446010149</v>
      </c>
      <c r="D124">
        <v>0.28443299462581639</v>
      </c>
      <c r="E124">
        <v>0.29326725122390745</v>
      </c>
      <c r="F124">
        <v>0.37715917052850173</v>
      </c>
      <c r="G124">
        <v>0.2330103922579389</v>
      </c>
      <c r="H124">
        <v>0.33434516605500636</v>
      </c>
      <c r="I124">
        <v>0.47939769379628533</v>
      </c>
      <c r="J124">
        <v>0.37370305123863901</v>
      </c>
      <c r="K124" s="2">
        <v>0.42795681878924619</v>
      </c>
      <c r="L124" s="1">
        <v>0.41658697300460401</v>
      </c>
      <c r="M124">
        <v>0.2334933954778397</v>
      </c>
      <c r="N124">
        <v>0.36879165265534336</v>
      </c>
      <c r="O124">
        <v>0.36630263056593038</v>
      </c>
      <c r="P124" s="53">
        <v>0.62484064715109344</v>
      </c>
      <c r="Q124" s="53">
        <v>0.59376714560041954</v>
      </c>
      <c r="R124" s="53">
        <v>0.62184220511422517</v>
      </c>
      <c r="S124" s="53">
        <v>0.59791173327940927</v>
      </c>
      <c r="T124" s="53">
        <v>0.95683544174292301</v>
      </c>
      <c r="U124" s="54">
        <v>0.48887737863486291</v>
      </c>
      <c r="V124" s="55">
        <v>0.98534751006856025</v>
      </c>
      <c r="W124" s="53">
        <v>0.74681783085924436</v>
      </c>
      <c r="X124" s="53">
        <v>0.70787272099958487</v>
      </c>
      <c r="Y124" s="53">
        <v>0.33688501349090444</v>
      </c>
      <c r="Z124" s="54">
        <v>1.0129809183978953</v>
      </c>
      <c r="AA124" s="55">
        <v>0.98534751006856025</v>
      </c>
      <c r="AB124" s="53">
        <v>0.74681783085924436</v>
      </c>
      <c r="AC124" s="53">
        <v>0.70787272099958487</v>
      </c>
      <c r="AD124" s="53">
        <v>0.33688501349090444</v>
      </c>
      <c r="AE124" s="54">
        <v>1.0129809183978953</v>
      </c>
      <c r="AF124" s="55">
        <v>0.47261717671320741</v>
      </c>
      <c r="AG124" s="53">
        <v>0.55019381360675579</v>
      </c>
      <c r="AH124" s="53">
        <v>0.62840495364556004</v>
      </c>
      <c r="AI124" s="53">
        <v>0.44748604424803229</v>
      </c>
      <c r="AJ124" s="54">
        <v>0.74845541738191079</v>
      </c>
      <c r="AK124" s="55">
        <v>0.47261717671320741</v>
      </c>
      <c r="AL124" s="53">
        <v>0.55019381360675579</v>
      </c>
      <c r="AM124" s="53">
        <v>0.62840495364556004</v>
      </c>
      <c r="AN124" s="53">
        <v>0.44748604424803229</v>
      </c>
      <c r="AO124" s="54">
        <v>0.74845541738191079</v>
      </c>
      <c r="AP124" s="55">
        <v>0.32462064053814921</v>
      </c>
      <c r="AQ124" s="53">
        <v>0.38701711633227981</v>
      </c>
      <c r="AR124" s="53">
        <v>0.55841760689960107</v>
      </c>
      <c r="AS124" s="53">
        <v>0.9809637772553822</v>
      </c>
      <c r="AT124" s="54">
        <v>0.39476231016235941</v>
      </c>
      <c r="AU124" s="55">
        <v>0.32462064053814921</v>
      </c>
      <c r="AV124" s="53">
        <v>0.38701711633227981</v>
      </c>
      <c r="AW124" s="53">
        <v>0.55841760689960107</v>
      </c>
      <c r="AX124" s="53">
        <v>0.9809637772553822</v>
      </c>
      <c r="AY124" s="54">
        <v>0.39476231016235941</v>
      </c>
    </row>
    <row r="125" spans="1:51" ht="15.75" thickBot="1" x14ac:dyDescent="0.3">
      <c r="A125">
        <v>153</v>
      </c>
      <c r="B125">
        <v>0.33659060193634899</v>
      </c>
      <c r="C125">
        <v>0.40943280950754896</v>
      </c>
      <c r="D125">
        <v>0.23012512633776305</v>
      </c>
      <c r="E125">
        <v>0.2644385161874413</v>
      </c>
      <c r="F125">
        <v>0.37246243508521593</v>
      </c>
      <c r="G125">
        <v>0.62075338139301317</v>
      </c>
      <c r="H125">
        <v>0.4501277281858414</v>
      </c>
      <c r="I125">
        <v>0.53912542430243848</v>
      </c>
      <c r="J125">
        <v>0.42898262520663588</v>
      </c>
      <c r="K125" s="2">
        <v>9.6889404831260351E-2</v>
      </c>
      <c r="L125" s="1">
        <v>2.5681754669658448E-2</v>
      </c>
      <c r="M125">
        <v>0.48259412390072715</v>
      </c>
      <c r="N125">
        <v>0.60734388030032038</v>
      </c>
      <c r="O125">
        <v>0.69559176345455964</v>
      </c>
      <c r="P125" s="53">
        <v>0.63638684880259033</v>
      </c>
      <c r="Q125" s="53">
        <v>0.51809602651503206</v>
      </c>
      <c r="R125" s="53">
        <v>0.38691964396400386</v>
      </c>
      <c r="S125" s="53">
        <v>0.58516727056195317</v>
      </c>
      <c r="T125" s="53">
        <v>0.76352265156967192</v>
      </c>
      <c r="U125" s="54">
        <v>0.38563282690564987</v>
      </c>
      <c r="V125" s="55">
        <v>0.68879738462911133</v>
      </c>
      <c r="W125" s="53">
        <v>1.0974215135516161</v>
      </c>
      <c r="X125" s="53">
        <v>7.054469431359503E-2</v>
      </c>
      <c r="Y125" s="53">
        <v>0.46435404010266512</v>
      </c>
      <c r="Z125" s="54">
        <v>1.0372692129327941</v>
      </c>
      <c r="AA125" s="55">
        <v>0.68879738462911133</v>
      </c>
      <c r="AB125" s="53">
        <v>1.0974215135516161</v>
      </c>
      <c r="AC125" s="53">
        <v>7.054469431359503E-2</v>
      </c>
      <c r="AD125" s="53">
        <v>0.46435404010266512</v>
      </c>
      <c r="AE125" s="54">
        <v>1.0372692129327941</v>
      </c>
      <c r="AF125" s="55">
        <v>0.78191575873497332</v>
      </c>
      <c r="AG125" s="53">
        <v>0.72341456253806047</v>
      </c>
      <c r="AH125" s="53">
        <v>1.2527028629615919</v>
      </c>
      <c r="AI125" s="53">
        <v>0.72646999195514039</v>
      </c>
      <c r="AJ125" s="54">
        <v>1.216899305899235</v>
      </c>
      <c r="AK125" s="55">
        <v>0.78191575873497332</v>
      </c>
      <c r="AL125" s="53">
        <v>0.72341456253806047</v>
      </c>
      <c r="AM125" s="53">
        <v>1.2527028629615919</v>
      </c>
      <c r="AN125" s="53">
        <v>0.72646999195514039</v>
      </c>
      <c r="AO125" s="54">
        <v>1.216899305899235</v>
      </c>
      <c r="AP125" s="55">
        <v>0.7056993373664241</v>
      </c>
      <c r="AQ125" s="53">
        <v>0.41461835844018313</v>
      </c>
      <c r="AR125" s="53">
        <v>0.66244862170445318</v>
      </c>
      <c r="AS125" s="53">
        <v>0.82728114166618594</v>
      </c>
      <c r="AT125" s="54">
        <v>0.55993167634665597</v>
      </c>
      <c r="AU125" s="55">
        <v>0.7056993373664241</v>
      </c>
      <c r="AV125" s="53">
        <v>0.41461835844018313</v>
      </c>
      <c r="AW125" s="53">
        <v>0.66244862170445318</v>
      </c>
      <c r="AX125" s="53">
        <v>0.82728114166618594</v>
      </c>
      <c r="AY125" s="54">
        <v>0.55993167634665597</v>
      </c>
    </row>
    <row r="126" spans="1:51" ht="15.75" thickBot="1" x14ac:dyDescent="0.3">
      <c r="A126">
        <v>154</v>
      </c>
      <c r="B126">
        <v>0.29580785151932215</v>
      </c>
      <c r="C126">
        <v>0.33583940749875629</v>
      </c>
      <c r="D126">
        <v>0.23288989288683876</v>
      </c>
      <c r="E126">
        <v>0.25421616727718577</v>
      </c>
      <c r="F126">
        <v>0.2371956464839316</v>
      </c>
      <c r="G126">
        <v>0.2174105345050702</v>
      </c>
      <c r="H126">
        <v>0.31833014334495202</v>
      </c>
      <c r="I126">
        <v>0.25116780344146822</v>
      </c>
      <c r="J126">
        <v>0.40302263768984936</v>
      </c>
      <c r="K126" s="2">
        <v>0.15685979813743595</v>
      </c>
      <c r="L126" s="1">
        <v>7.2110558139404882E-2</v>
      </c>
      <c r="M126">
        <v>0.24598089758782649</v>
      </c>
      <c r="N126">
        <v>0.22567610896625973</v>
      </c>
      <c r="O126">
        <v>0.13754030466926323</v>
      </c>
      <c r="P126" s="53">
        <v>0.21518655797515859</v>
      </c>
      <c r="Q126" s="53">
        <v>0.21219345803237044</v>
      </c>
      <c r="R126" s="53">
        <v>0.30082165080222956</v>
      </c>
      <c r="S126" s="53">
        <v>0.39776885930790501</v>
      </c>
      <c r="T126" s="53">
        <v>0.37062488226186197</v>
      </c>
      <c r="U126" s="54">
        <v>0.44477251539240642</v>
      </c>
      <c r="V126" s="55">
        <v>0.54990113589681167</v>
      </c>
      <c r="W126" s="53">
        <v>0.90839149008052267</v>
      </c>
      <c r="X126" s="53">
        <v>0.25325364192198818</v>
      </c>
      <c r="Y126" s="53">
        <v>0.25975810161981383</v>
      </c>
      <c r="Z126" s="54">
        <v>0.44472878161435325</v>
      </c>
      <c r="AA126" s="55">
        <v>0.54990113589681167</v>
      </c>
      <c r="AB126" s="53">
        <v>0.90839149008052267</v>
      </c>
      <c r="AC126" s="53">
        <v>0.25325364192198818</v>
      </c>
      <c r="AD126" s="53">
        <v>0.25975810161981383</v>
      </c>
      <c r="AE126" s="54">
        <v>0.44472878161435325</v>
      </c>
      <c r="AF126" s="55">
        <v>0.8384861582468911</v>
      </c>
      <c r="AG126" s="53">
        <v>0.71774284436484004</v>
      </c>
      <c r="AH126" s="53">
        <v>0.59791829814554975</v>
      </c>
      <c r="AI126" s="53">
        <v>0.50151745256349978</v>
      </c>
      <c r="AJ126" s="54">
        <v>0.15569913586304224</v>
      </c>
      <c r="AK126" s="55">
        <v>0.8384861582468911</v>
      </c>
      <c r="AL126" s="53">
        <v>0.71774284436484004</v>
      </c>
      <c r="AM126" s="53">
        <v>0.59791829814554975</v>
      </c>
      <c r="AN126" s="53">
        <v>0.50151745256349978</v>
      </c>
      <c r="AO126" s="54">
        <v>0.15569913586304224</v>
      </c>
      <c r="AP126" s="55">
        <v>0.33601753422149144</v>
      </c>
      <c r="AQ126" s="53">
        <v>0.38953229889021068</v>
      </c>
      <c r="AR126" s="53">
        <v>0.48500509640826794</v>
      </c>
      <c r="AS126" s="53">
        <v>0.30684715937601648</v>
      </c>
      <c r="AT126" s="54">
        <v>0.38614651704550612</v>
      </c>
      <c r="AU126" s="55">
        <v>0.33601753422149144</v>
      </c>
      <c r="AV126" s="53">
        <v>0.38953229889021068</v>
      </c>
      <c r="AW126" s="53">
        <v>0.48500509640826794</v>
      </c>
      <c r="AX126" s="53">
        <v>0.30684715937601648</v>
      </c>
      <c r="AY126" s="54">
        <v>0.38614651704550612</v>
      </c>
    </row>
    <row r="127" spans="1:51" ht="15.75" thickBot="1" x14ac:dyDescent="0.3">
      <c r="A127">
        <v>155</v>
      </c>
      <c r="B127">
        <v>1.9698677742001951</v>
      </c>
      <c r="C127">
        <v>1.2208146732252694</v>
      </c>
      <c r="D127">
        <v>1.5272981163738157</v>
      </c>
      <c r="E127">
        <v>0.79566101187161453</v>
      </c>
      <c r="F127">
        <v>1.6283570875111013</v>
      </c>
      <c r="G127">
        <v>1.5198094880820328</v>
      </c>
      <c r="H127">
        <v>1.3757467955944871</v>
      </c>
      <c r="I127">
        <v>1.5243459036411546</v>
      </c>
      <c r="J127">
        <v>1.2294749620233953</v>
      </c>
      <c r="K127" s="2">
        <v>1.1970931478297342</v>
      </c>
      <c r="L127" s="1">
        <v>1.7140911848193752</v>
      </c>
      <c r="M127">
        <v>1.4219658091216745</v>
      </c>
      <c r="N127">
        <v>0.89853191975870472</v>
      </c>
      <c r="O127">
        <v>1.4483350778138746</v>
      </c>
      <c r="P127" s="53">
        <v>1.3754134168843972</v>
      </c>
      <c r="Q127" s="53">
        <v>1.4054776172616645</v>
      </c>
      <c r="R127" s="53">
        <v>1.8360587292826214</v>
      </c>
      <c r="S127" s="53">
        <v>1.8457610238293327</v>
      </c>
      <c r="T127" s="53">
        <v>1.5959825631531519</v>
      </c>
      <c r="U127" s="54">
        <v>1.8533696802949828</v>
      </c>
      <c r="V127" s="55">
        <v>1.8994327457203626</v>
      </c>
      <c r="W127" s="53">
        <v>2.8748328038297548</v>
      </c>
      <c r="X127" s="53">
        <v>1.7210937260748906</v>
      </c>
      <c r="Y127" s="53">
        <v>2.3933583970234285</v>
      </c>
      <c r="Z127" s="54">
        <v>1.8424065845534536</v>
      </c>
      <c r="AA127" s="55">
        <v>1.8994327457203626</v>
      </c>
      <c r="AB127" s="53">
        <v>2.8748328038297548</v>
      </c>
      <c r="AC127" s="53">
        <v>1.7210937260748906</v>
      </c>
      <c r="AD127" s="53">
        <v>2.3933583970234285</v>
      </c>
      <c r="AE127" s="54">
        <v>1.8424065845534536</v>
      </c>
      <c r="AF127" s="55">
        <v>2.7856193657818471</v>
      </c>
      <c r="AG127" s="53">
        <v>2.776573484257876</v>
      </c>
      <c r="AH127" s="53">
        <v>2.39332384552899</v>
      </c>
      <c r="AI127" s="53">
        <v>3.1088416502212524</v>
      </c>
      <c r="AJ127" s="54">
        <v>1.9382603561239238</v>
      </c>
      <c r="AK127" s="55">
        <v>2.7856193657818471</v>
      </c>
      <c r="AL127" s="53">
        <v>2.776573484257876</v>
      </c>
      <c r="AM127" s="53">
        <v>2.39332384552899</v>
      </c>
      <c r="AN127" s="53">
        <v>3.1088416502212524</v>
      </c>
      <c r="AO127" s="54">
        <v>1.9382603561239238</v>
      </c>
      <c r="AP127" s="55">
        <v>1.2785437090766321</v>
      </c>
      <c r="AQ127" s="53">
        <v>1.2900580876134862</v>
      </c>
      <c r="AR127" s="53">
        <v>2.0079914308829312</v>
      </c>
      <c r="AS127" s="53">
        <v>3.1726488703506397</v>
      </c>
      <c r="AT127" s="54">
        <v>1.6693484003804351</v>
      </c>
      <c r="AU127" s="55">
        <v>1.2785437090766321</v>
      </c>
      <c r="AV127" s="53">
        <v>1.2900580876134862</v>
      </c>
      <c r="AW127" s="53">
        <v>2.0079914308829312</v>
      </c>
      <c r="AX127" s="53">
        <v>3.1726488703506397</v>
      </c>
      <c r="AY127" s="54">
        <v>1.6693484003804351</v>
      </c>
    </row>
    <row r="128" spans="1:51" ht="15.75" thickBot="1" x14ac:dyDescent="0.3">
      <c r="A128">
        <v>156</v>
      </c>
      <c r="B128">
        <v>6.2124528241003683</v>
      </c>
      <c r="C128">
        <v>4.9874497574147156</v>
      </c>
      <c r="D128">
        <v>5.5426338316323056</v>
      </c>
      <c r="E128">
        <v>3.1213641690998615</v>
      </c>
      <c r="F128">
        <v>4.1359438717904915</v>
      </c>
      <c r="G128">
        <v>5.0046840423674386</v>
      </c>
      <c r="H128">
        <v>5.7607468134706172</v>
      </c>
      <c r="I128">
        <v>4.9992479311289761</v>
      </c>
      <c r="J128">
        <v>5.8304630432384643</v>
      </c>
      <c r="K128" s="2">
        <v>5.3416386103680944</v>
      </c>
      <c r="L128" s="1">
        <v>5.731551841114217</v>
      </c>
      <c r="M128">
        <v>4.3138341643147582</v>
      </c>
      <c r="N128">
        <v>5.279969874165789</v>
      </c>
      <c r="O128">
        <v>3.8974221288882926</v>
      </c>
      <c r="P128" s="53">
        <v>5.6318371833398047</v>
      </c>
      <c r="Q128" s="53">
        <v>5.8374683732076873</v>
      </c>
      <c r="R128" s="53">
        <v>6.0606659173193309</v>
      </c>
      <c r="S128" s="53">
        <v>5.4213930554172949</v>
      </c>
      <c r="T128" s="53">
        <v>6.762280204528559</v>
      </c>
      <c r="U128" s="54">
        <v>5.8092729196629822</v>
      </c>
      <c r="V128" s="55">
        <v>9.5909142644307988</v>
      </c>
      <c r="W128" s="53">
        <v>11.120250474862438</v>
      </c>
      <c r="X128" s="53">
        <v>9.1785003881229184</v>
      </c>
      <c r="Y128" s="53">
        <v>8.111035815020422</v>
      </c>
      <c r="Z128" s="54">
        <v>8.4157137080640467</v>
      </c>
      <c r="AA128" s="55">
        <v>9.5909142644307988</v>
      </c>
      <c r="AB128" s="53">
        <v>11.120250474862438</v>
      </c>
      <c r="AC128" s="53">
        <v>9.1785003881229184</v>
      </c>
      <c r="AD128" s="53">
        <v>8.111035815020422</v>
      </c>
      <c r="AE128" s="54">
        <v>8.4157137080640467</v>
      </c>
      <c r="AF128" s="55">
        <v>13.203096673518369</v>
      </c>
      <c r="AG128" s="53">
        <v>9.3753886271633888</v>
      </c>
      <c r="AH128" s="53">
        <v>8.4755221272392003</v>
      </c>
      <c r="AI128" s="53">
        <v>8.5139164995901595</v>
      </c>
      <c r="AJ128" s="54">
        <v>11.216623660269823</v>
      </c>
      <c r="AK128" s="55">
        <v>13.203096673518369</v>
      </c>
      <c r="AL128" s="53">
        <v>9.3753886271633888</v>
      </c>
      <c r="AM128" s="53">
        <v>8.4755221272392003</v>
      </c>
      <c r="AN128" s="53">
        <v>8.5139164995901595</v>
      </c>
      <c r="AO128" s="54">
        <v>11.216623660269823</v>
      </c>
      <c r="AP128" s="55">
        <v>6.4732223465709779</v>
      </c>
      <c r="AQ128" s="53">
        <v>6.985522651591304</v>
      </c>
      <c r="AR128" s="53">
        <v>7.0551271808014029</v>
      </c>
      <c r="AS128" s="53">
        <v>9.3058646423690874</v>
      </c>
      <c r="AT128" s="54">
        <v>7.9317284234660885</v>
      </c>
      <c r="AU128" s="55">
        <v>6.4732223465709779</v>
      </c>
      <c r="AV128" s="53">
        <v>6.985522651591304</v>
      </c>
      <c r="AW128" s="53">
        <v>7.0551271808014029</v>
      </c>
      <c r="AX128" s="53">
        <v>9.3058646423690874</v>
      </c>
      <c r="AY128" s="54">
        <v>7.9317284234660885</v>
      </c>
    </row>
    <row r="129" spans="1:51" ht="15.75" thickBot="1" x14ac:dyDescent="0.3">
      <c r="A129">
        <v>157</v>
      </c>
      <c r="B129">
        <v>11.914446759078803</v>
      </c>
      <c r="C129">
        <v>9.6169855736881491</v>
      </c>
      <c r="D129">
        <v>9.2712707135531449</v>
      </c>
      <c r="E129">
        <v>6.2414930190080158</v>
      </c>
      <c r="F129">
        <v>7.7516342575342394</v>
      </c>
      <c r="G129">
        <v>9.5457654103856786</v>
      </c>
      <c r="H129">
        <v>10.091330978559675</v>
      </c>
      <c r="I129">
        <v>9.5468973378236921</v>
      </c>
      <c r="J129">
        <v>11.056229656798678</v>
      </c>
      <c r="K129" s="2">
        <v>11.455937748081222</v>
      </c>
      <c r="L129" s="1">
        <v>11.70751082288151</v>
      </c>
      <c r="M129">
        <v>8.9375389817984772</v>
      </c>
      <c r="N129">
        <v>11.080584458743948</v>
      </c>
      <c r="O129">
        <v>9.2856651003757076</v>
      </c>
      <c r="P129" s="53">
        <v>10.970321818006003</v>
      </c>
      <c r="Q129" s="53">
        <v>11.658999970031999</v>
      </c>
      <c r="R129" s="53">
        <v>10.725551747151101</v>
      </c>
      <c r="S129" s="53">
        <v>9.3613553966724137</v>
      </c>
      <c r="T129" s="53">
        <v>11.65723113201696</v>
      </c>
      <c r="U129" s="54">
        <v>12.896405204425211</v>
      </c>
      <c r="V129" s="55">
        <v>16.200803196820086</v>
      </c>
      <c r="W129" s="53">
        <v>22.187204858939317</v>
      </c>
      <c r="X129" s="53">
        <v>20.821431397362634</v>
      </c>
      <c r="Y129" s="53">
        <v>16.716697473665267</v>
      </c>
      <c r="Z129" s="54">
        <v>16.765970883814859</v>
      </c>
      <c r="AA129" s="55">
        <v>16.200803196820086</v>
      </c>
      <c r="AB129" s="53">
        <v>22.187204858939317</v>
      </c>
      <c r="AC129" s="53">
        <v>20.821431397362634</v>
      </c>
      <c r="AD129" s="53">
        <v>16.716697473665267</v>
      </c>
      <c r="AE129" s="54">
        <v>16.765970883814859</v>
      </c>
      <c r="AF129" s="55">
        <v>28.907197377057212</v>
      </c>
      <c r="AG129" s="53">
        <v>19.696638542046973</v>
      </c>
      <c r="AH129" s="53">
        <v>20.411439546925326</v>
      </c>
      <c r="AI129" s="53">
        <v>17.084821893603916</v>
      </c>
      <c r="AJ129" s="54">
        <v>25.444858958879479</v>
      </c>
      <c r="AK129" s="55">
        <v>28.907197377057212</v>
      </c>
      <c r="AL129" s="53">
        <v>19.696638542046973</v>
      </c>
      <c r="AM129" s="53">
        <v>20.411439546925326</v>
      </c>
      <c r="AN129" s="53">
        <v>17.084821893603916</v>
      </c>
      <c r="AO129" s="54">
        <v>25.444858958879479</v>
      </c>
      <c r="AP129" s="55">
        <v>15.668192967895603</v>
      </c>
      <c r="AQ129" s="53">
        <v>17.27809882824581</v>
      </c>
      <c r="AR129" s="53">
        <v>15.076670275278543</v>
      </c>
      <c r="AS129" s="53">
        <v>17.88624281043418</v>
      </c>
      <c r="AT129" s="54">
        <v>17.47983322052719</v>
      </c>
      <c r="AU129" s="55">
        <v>15.668192967895603</v>
      </c>
      <c r="AV129" s="53">
        <v>17.27809882824581</v>
      </c>
      <c r="AW129" s="53">
        <v>15.076670275278543</v>
      </c>
      <c r="AX129" s="53">
        <v>17.88624281043418</v>
      </c>
      <c r="AY129" s="54">
        <v>17.47983322052719</v>
      </c>
    </row>
    <row r="130" spans="1:51" ht="15.75" thickBot="1" x14ac:dyDescent="0.3">
      <c r="A130">
        <v>158</v>
      </c>
      <c r="B130">
        <v>0.96165755627750937</v>
      </c>
      <c r="C130">
        <v>1.0414951260665741</v>
      </c>
      <c r="D130">
        <v>1.2203786484958747</v>
      </c>
      <c r="E130">
        <v>0.98637408707030727</v>
      </c>
      <c r="F130">
        <v>1.0962126065666682</v>
      </c>
      <c r="G130">
        <v>1.6610595106958022</v>
      </c>
      <c r="H130">
        <v>1.5431595657672896</v>
      </c>
      <c r="I130">
        <v>1.425759643594789</v>
      </c>
      <c r="J130">
        <v>1.731440896172086</v>
      </c>
      <c r="K130" s="2">
        <v>1.8349782479572563</v>
      </c>
      <c r="L130" s="1">
        <v>1.5511240013311525</v>
      </c>
      <c r="M130">
        <v>1.1184681780442924</v>
      </c>
      <c r="N130">
        <v>1.6169930064403835</v>
      </c>
      <c r="O130">
        <v>1.0191763871993065</v>
      </c>
      <c r="P130" s="53">
        <v>1.1161569679001544</v>
      </c>
      <c r="Q130" s="53">
        <v>1.259894410472526</v>
      </c>
      <c r="R130" s="53">
        <v>1.4403193182791678</v>
      </c>
      <c r="S130" s="53">
        <v>1.5618237051686981</v>
      </c>
      <c r="T130" s="53">
        <v>1.9316190868032475</v>
      </c>
      <c r="U130" s="54">
        <v>1.705463291066303</v>
      </c>
      <c r="V130" s="55">
        <v>1.7409965615603433</v>
      </c>
      <c r="W130" s="53">
        <v>2.5628804735827728</v>
      </c>
      <c r="X130" s="53">
        <v>2.8763221546063757</v>
      </c>
      <c r="Y130" s="53">
        <v>2.625416059778412</v>
      </c>
      <c r="Z130" s="54">
        <v>2.3375173858438369</v>
      </c>
      <c r="AA130" s="55">
        <v>1.7409965615603433</v>
      </c>
      <c r="AB130" s="53">
        <v>2.5628804735827728</v>
      </c>
      <c r="AC130" s="53">
        <v>2.8763221546063757</v>
      </c>
      <c r="AD130" s="53">
        <v>2.625416059778412</v>
      </c>
      <c r="AE130" s="54">
        <v>2.3375173858438369</v>
      </c>
      <c r="AF130" s="55">
        <v>2.0621760676379211</v>
      </c>
      <c r="AG130" s="53">
        <v>1.9769020670119732</v>
      </c>
      <c r="AH130" s="53">
        <v>2.8491597216235096</v>
      </c>
      <c r="AI130" s="53">
        <v>2.3325051278685818</v>
      </c>
      <c r="AJ130" s="54">
        <v>2.6759417048422303</v>
      </c>
      <c r="AK130" s="55">
        <v>2.0621760676379211</v>
      </c>
      <c r="AL130" s="53">
        <v>1.9769020670119732</v>
      </c>
      <c r="AM130" s="53">
        <v>2.8491597216235096</v>
      </c>
      <c r="AN130" s="53">
        <v>2.3325051278685818</v>
      </c>
      <c r="AO130" s="54">
        <v>2.6759417048422303</v>
      </c>
      <c r="AP130" s="55">
        <v>1.7240695207905921</v>
      </c>
      <c r="AQ130" s="53">
        <v>2.0140283427265637</v>
      </c>
      <c r="AR130" s="53">
        <v>2.0720726550425788</v>
      </c>
      <c r="AS130" s="53">
        <v>2.1437249865449561</v>
      </c>
      <c r="AT130" s="54">
        <v>1.8674017509635219</v>
      </c>
      <c r="AU130" s="55">
        <v>1.7240695207905921</v>
      </c>
      <c r="AV130" s="53">
        <v>2.0140283427265637</v>
      </c>
      <c r="AW130" s="53">
        <v>2.0720726550425788</v>
      </c>
      <c r="AX130" s="53">
        <v>2.1437249865449561</v>
      </c>
      <c r="AY130" s="54">
        <v>1.8674017509635219</v>
      </c>
    </row>
    <row r="131" spans="1:51" ht="15.75" thickBot="1" x14ac:dyDescent="0.3">
      <c r="A131">
        <v>159</v>
      </c>
      <c r="B131">
        <v>0.18621192058169458</v>
      </c>
      <c r="C131">
        <v>0.23005225649876068</v>
      </c>
      <c r="D131">
        <v>0.61717843926604499</v>
      </c>
      <c r="E131">
        <v>0.2725993656826356</v>
      </c>
      <c r="F131">
        <v>0.77143612121306393</v>
      </c>
      <c r="G131">
        <v>0.30185278238486768</v>
      </c>
      <c r="H131">
        <v>0.5608234100362357</v>
      </c>
      <c r="I131">
        <v>0.51609579540457795</v>
      </c>
      <c r="J131">
        <v>0.33942366290603604</v>
      </c>
      <c r="K131" s="2">
        <v>0.50137755984403998</v>
      </c>
      <c r="L131" s="1">
        <v>0.34232287573780174</v>
      </c>
      <c r="M131">
        <v>0.47158486338900052</v>
      </c>
      <c r="N131">
        <v>0.41307903447559696</v>
      </c>
      <c r="O131">
        <v>0.67644686057695336</v>
      </c>
      <c r="P131" s="53">
        <v>0.60636766153086752</v>
      </c>
      <c r="Q131" s="53">
        <v>0.44917858458541088</v>
      </c>
      <c r="R131" s="53">
        <v>0.43150011323432175</v>
      </c>
      <c r="S131" s="53">
        <v>0.31437984653317014</v>
      </c>
      <c r="T131" s="53">
        <v>0.43643806230633636</v>
      </c>
      <c r="U131" s="54">
        <v>0.52732493533152147</v>
      </c>
      <c r="V131" s="55">
        <v>0</v>
      </c>
      <c r="W131" s="53">
        <v>1.1196458495097055</v>
      </c>
      <c r="X131" s="53">
        <v>0.2121191185066609</v>
      </c>
      <c r="Y131" s="53">
        <v>1.0008270289771601</v>
      </c>
      <c r="Z131" s="54">
        <v>0.82292701744269836</v>
      </c>
      <c r="AA131" s="55">
        <v>0</v>
      </c>
      <c r="AB131" s="53">
        <v>1.1196458495097055</v>
      </c>
      <c r="AC131" s="53">
        <v>0.2121191185066609</v>
      </c>
      <c r="AD131" s="53">
        <v>1.0008270289771601</v>
      </c>
      <c r="AE131" s="54">
        <v>0.82292701744269836</v>
      </c>
      <c r="AF131" s="55">
        <v>0.66486287271553368</v>
      </c>
      <c r="AG131" s="53">
        <v>0.87017479618945859</v>
      </c>
      <c r="AH131" s="53">
        <v>1.1911667578365348</v>
      </c>
      <c r="AI131" s="53">
        <v>0.98592559603386798</v>
      </c>
      <c r="AJ131" s="54">
        <v>0.8589861686437773</v>
      </c>
      <c r="AK131" s="55">
        <v>0.66486287271553368</v>
      </c>
      <c r="AL131" s="53">
        <v>0.87017479618945859</v>
      </c>
      <c r="AM131" s="53">
        <v>1.1911667578365348</v>
      </c>
      <c r="AN131" s="53">
        <v>0.98592559603386798</v>
      </c>
      <c r="AO131" s="54">
        <v>0.8589861686437773</v>
      </c>
      <c r="AP131" s="55">
        <v>0.61470472136272247</v>
      </c>
      <c r="AQ131" s="53">
        <v>0.50485618936734955</v>
      </c>
      <c r="AR131" s="53">
        <v>0.31479844775123506</v>
      </c>
      <c r="AS131" s="53">
        <v>1.0077534714854568</v>
      </c>
      <c r="AT131" s="54">
        <v>0.83110501306333806</v>
      </c>
      <c r="AU131" s="55">
        <v>0.61470472136272247</v>
      </c>
      <c r="AV131" s="53">
        <v>0.50485618936734955</v>
      </c>
      <c r="AW131" s="53">
        <v>0.31479844775123506</v>
      </c>
      <c r="AX131" s="53">
        <v>1.0077534714854568</v>
      </c>
      <c r="AY131" s="54">
        <v>0.83110501306333806</v>
      </c>
    </row>
    <row r="132" spans="1:51" ht="15.75" thickBot="1" x14ac:dyDescent="0.3">
      <c r="A132">
        <v>160</v>
      </c>
      <c r="B132">
        <v>0.32221003334073239</v>
      </c>
      <c r="C132">
        <v>0.22994361389522339</v>
      </c>
      <c r="D132">
        <v>0.21423823196163694</v>
      </c>
      <c r="E132">
        <v>0.16186133323364954</v>
      </c>
      <c r="F132">
        <v>0.37602223231225523</v>
      </c>
      <c r="G132">
        <v>0.26177265085922352</v>
      </c>
      <c r="H132">
        <v>0.33641749377102115</v>
      </c>
      <c r="I132">
        <v>0.31947671384189402</v>
      </c>
      <c r="J132">
        <v>0</v>
      </c>
      <c r="K132" s="2">
        <v>0.30574598754892512</v>
      </c>
      <c r="L132" s="1">
        <v>5.6997252551707449E-2</v>
      </c>
      <c r="M132">
        <v>0.34127622809289759</v>
      </c>
      <c r="N132">
        <v>0.13513531647570384</v>
      </c>
      <c r="O132">
        <v>0.28953786120555386</v>
      </c>
      <c r="P132" s="53">
        <v>0.16816902022125849</v>
      </c>
      <c r="Q132" s="53">
        <v>0.16790126210412992</v>
      </c>
      <c r="R132" s="53">
        <v>0.28791523627471305</v>
      </c>
      <c r="S132" s="53">
        <v>0.21126214212646577</v>
      </c>
      <c r="T132" s="53">
        <v>0.25826408594640193</v>
      </c>
      <c r="U132" s="54">
        <v>0.27818712326828843</v>
      </c>
      <c r="V132" s="55">
        <v>0.25017101680014908</v>
      </c>
      <c r="W132" s="53">
        <v>0.42949674594311632</v>
      </c>
      <c r="X132" s="53">
        <v>0.40057679313379901</v>
      </c>
      <c r="Y132" s="53">
        <v>0.31860910285501293</v>
      </c>
      <c r="Z132" s="54">
        <v>0.37700227446954437</v>
      </c>
      <c r="AA132" s="55">
        <v>0.25017101680014908</v>
      </c>
      <c r="AB132" s="53">
        <v>0.42949674594311632</v>
      </c>
      <c r="AC132" s="53">
        <v>0.40057679313379901</v>
      </c>
      <c r="AD132" s="53">
        <v>0.31860910285501293</v>
      </c>
      <c r="AE132" s="54">
        <v>0.37700227446954437</v>
      </c>
      <c r="AF132" s="55">
        <v>0.61604265944243775</v>
      </c>
      <c r="AG132" s="53">
        <v>0.52779427881769481</v>
      </c>
      <c r="AH132" s="53">
        <v>0.52749828485562344</v>
      </c>
      <c r="AI132" s="53">
        <v>0.45665101086632698</v>
      </c>
      <c r="AJ132" s="54">
        <v>0.7902451017520975</v>
      </c>
      <c r="AK132" s="55">
        <v>0.61604265944243775</v>
      </c>
      <c r="AL132" s="53">
        <v>0.52779427881769481</v>
      </c>
      <c r="AM132" s="53">
        <v>0.52749828485562344</v>
      </c>
      <c r="AN132" s="53">
        <v>0.45665101086632698</v>
      </c>
      <c r="AO132" s="54">
        <v>0.7902451017520975</v>
      </c>
      <c r="AP132" s="55">
        <v>0.42556928925121723</v>
      </c>
      <c r="AQ132" s="53">
        <v>0.22539310478988617</v>
      </c>
      <c r="AR132" s="53">
        <v>0.2548755608936572</v>
      </c>
      <c r="AS132" s="53">
        <v>0.60743460063622357</v>
      </c>
      <c r="AT132" s="54">
        <v>0.22521898541043961</v>
      </c>
      <c r="AU132" s="55">
        <v>0.42556928925121723</v>
      </c>
      <c r="AV132" s="53">
        <v>0.22539310478988617</v>
      </c>
      <c r="AW132" s="53">
        <v>0.2548755608936572</v>
      </c>
      <c r="AX132" s="53">
        <v>0.60743460063622357</v>
      </c>
      <c r="AY132" s="54">
        <v>0.22521898541043961</v>
      </c>
    </row>
    <row r="133" spans="1:51" ht="15.75" thickBot="1" x14ac:dyDescent="0.3">
      <c r="A133">
        <v>161</v>
      </c>
      <c r="B133">
        <v>0.15325837108949358</v>
      </c>
      <c r="C133">
        <v>0.50118377307538786</v>
      </c>
      <c r="D133">
        <v>0.34845544638132914</v>
      </c>
      <c r="E133">
        <v>0.41937156561297312</v>
      </c>
      <c r="F133">
        <v>0.38320676606167114</v>
      </c>
      <c r="G133">
        <v>0.50856507800868689</v>
      </c>
      <c r="H133">
        <v>0.7852126223922129</v>
      </c>
      <c r="I133">
        <v>0.35698709972581349</v>
      </c>
      <c r="J133">
        <v>0.15488272347900714</v>
      </c>
      <c r="K133" s="2">
        <v>0.18900881615688928</v>
      </c>
      <c r="L133" s="1">
        <v>6.9474514346576574E-2</v>
      </c>
      <c r="M133">
        <v>0.31460213899860284</v>
      </c>
      <c r="N133">
        <v>0.58893437149075334</v>
      </c>
      <c r="O133">
        <v>0.32138278557257627</v>
      </c>
      <c r="P133" s="53">
        <v>8.4720654127035493E-3</v>
      </c>
      <c r="Q133" s="53">
        <v>0.51351145594292646</v>
      </c>
      <c r="R133" s="53">
        <v>0.52477068189265996</v>
      </c>
      <c r="S133" s="53">
        <v>0.49580813644141136</v>
      </c>
      <c r="T133" s="53">
        <v>0.37320229604919258</v>
      </c>
      <c r="U133" s="54">
        <v>0.56658256474834146</v>
      </c>
      <c r="V133" s="55">
        <v>0.29659224757184133</v>
      </c>
      <c r="W133" s="53">
        <v>0.50360971511444386</v>
      </c>
      <c r="X133" s="53">
        <v>0.57026490970839905</v>
      </c>
      <c r="Y133" s="53">
        <v>0.91580213760724172</v>
      </c>
      <c r="Z133" s="54">
        <v>0.65290193309405564</v>
      </c>
      <c r="AA133" s="55">
        <v>0.29659224757184133</v>
      </c>
      <c r="AB133" s="53">
        <v>0.50360971511444386</v>
      </c>
      <c r="AC133" s="53">
        <v>0.57026490970839905</v>
      </c>
      <c r="AD133" s="53">
        <v>0.91580213760724172</v>
      </c>
      <c r="AE133" s="54">
        <v>0.65290193309405564</v>
      </c>
      <c r="AF133" s="55">
        <v>0.94087092198730671</v>
      </c>
      <c r="AG133" s="53">
        <v>0.96981728191432615</v>
      </c>
      <c r="AH133" s="53">
        <v>0.77282780538729667</v>
      </c>
      <c r="AI133" s="53">
        <v>1.3866861764574125</v>
      </c>
      <c r="AJ133" s="54">
        <v>1.3307683167857347</v>
      </c>
      <c r="AK133" s="55">
        <v>0.94087092198730671</v>
      </c>
      <c r="AL133" s="53">
        <v>0.96981728191432615</v>
      </c>
      <c r="AM133" s="53">
        <v>0.77282780538729667</v>
      </c>
      <c r="AN133" s="53">
        <v>1.3866861764574125</v>
      </c>
      <c r="AO133" s="54">
        <v>1.3307683167857347</v>
      </c>
      <c r="AP133" s="55">
        <v>0.88480246035170729</v>
      </c>
      <c r="AQ133" s="53">
        <v>0.63771628427025429</v>
      </c>
      <c r="AR133" s="53">
        <v>1.0042533750059304</v>
      </c>
      <c r="AS133" s="53">
        <v>0</v>
      </c>
      <c r="AT133" s="54">
        <v>0.74117943286693599</v>
      </c>
      <c r="AU133" s="55">
        <v>0.88480246035170729</v>
      </c>
      <c r="AV133" s="53">
        <v>0.63771628427025429</v>
      </c>
      <c r="AW133" s="53">
        <v>1.0042533750059304</v>
      </c>
      <c r="AX133" s="53">
        <v>0</v>
      </c>
      <c r="AY133" s="54">
        <v>0.74117943286693599</v>
      </c>
    </row>
    <row r="134" spans="1:51" ht="15.75" thickBot="1" x14ac:dyDescent="0.3">
      <c r="A134">
        <v>162</v>
      </c>
      <c r="B134">
        <v>0.57143246667234204</v>
      </c>
      <c r="C134">
        <v>0.52538178482377185</v>
      </c>
      <c r="D134">
        <v>0.36103840847439939</v>
      </c>
      <c r="E134">
        <v>0.40430497249523684</v>
      </c>
      <c r="F134">
        <v>0.52177141617730827</v>
      </c>
      <c r="G134">
        <v>0.84943321218956158</v>
      </c>
      <c r="H134">
        <v>1.1175183659785908</v>
      </c>
      <c r="I134">
        <v>0.72558813448832482</v>
      </c>
      <c r="J134">
        <v>0.79051857711863771</v>
      </c>
      <c r="K134" s="2">
        <v>0.38657410303441608</v>
      </c>
      <c r="L134" s="1">
        <v>0.99319230260035296</v>
      </c>
      <c r="M134">
        <v>0.44463008382525476</v>
      </c>
      <c r="N134">
        <v>0.66563066080524935</v>
      </c>
      <c r="O134">
        <v>0.48226933938644517</v>
      </c>
      <c r="P134" s="53">
        <v>0.49700588481454128</v>
      </c>
      <c r="Q134" s="53">
        <v>0.8381562791829732</v>
      </c>
      <c r="R134" s="53">
        <v>0.90848879823486495</v>
      </c>
      <c r="S134" s="53">
        <v>0.95919255104583723</v>
      </c>
      <c r="T134" s="53">
        <v>0.80812124551209441</v>
      </c>
      <c r="U134" s="54">
        <v>0.46267732639281345</v>
      </c>
      <c r="V134" s="55">
        <v>0.71622704120108227</v>
      </c>
      <c r="W134" s="53">
        <v>0.80235331783474739</v>
      </c>
      <c r="X134" s="53">
        <v>0.66309047943292854</v>
      </c>
      <c r="Y134" s="53">
        <v>0.60016794840134913</v>
      </c>
      <c r="Z134" s="54">
        <v>0.66800229308757919</v>
      </c>
      <c r="AA134" s="55">
        <v>0.71622704120108227</v>
      </c>
      <c r="AB134" s="53">
        <v>0.80235331783474739</v>
      </c>
      <c r="AC134" s="53">
        <v>0.66309047943292854</v>
      </c>
      <c r="AD134" s="53">
        <v>0.60016794840134913</v>
      </c>
      <c r="AE134" s="54">
        <v>0.66800229308757919</v>
      </c>
      <c r="AF134" s="55">
        <v>1.0289549887228997</v>
      </c>
      <c r="AG134" s="53">
        <v>0.83676730585480097</v>
      </c>
      <c r="AH134" s="53">
        <v>0.72771423296997262</v>
      </c>
      <c r="AI134" s="53">
        <v>0.8997375998421161</v>
      </c>
      <c r="AJ134" s="54">
        <v>0.25290524367401795</v>
      </c>
      <c r="AK134" s="55">
        <v>1.0289549887228997</v>
      </c>
      <c r="AL134" s="53">
        <v>0.83676730585480097</v>
      </c>
      <c r="AM134" s="53">
        <v>0.72771423296997262</v>
      </c>
      <c r="AN134" s="53">
        <v>0.8997375998421161</v>
      </c>
      <c r="AO134" s="54">
        <v>0.25290524367401795</v>
      </c>
      <c r="AP134" s="55">
        <v>0.76911909215167429</v>
      </c>
      <c r="AQ134" s="53">
        <v>0.51228693635000788</v>
      </c>
      <c r="AR134" s="53">
        <v>0.34921380071708902</v>
      </c>
      <c r="AS134" s="53">
        <v>0.50207376649310276</v>
      </c>
      <c r="AT134" s="54">
        <v>0.66839015052590101</v>
      </c>
      <c r="AU134" s="55">
        <v>0.76911909215167429</v>
      </c>
      <c r="AV134" s="53">
        <v>0.51228693635000788</v>
      </c>
      <c r="AW134" s="53">
        <v>0.34921380071708902</v>
      </c>
      <c r="AX134" s="53">
        <v>0.50207376649310276</v>
      </c>
      <c r="AY134" s="54">
        <v>0.66839015052590101</v>
      </c>
    </row>
    <row r="135" spans="1:51" ht="15.75" thickBot="1" x14ac:dyDescent="0.3">
      <c r="A135">
        <v>163</v>
      </c>
      <c r="B135">
        <v>0.99092481478144412</v>
      </c>
      <c r="C135">
        <v>0.46547984665048181</v>
      </c>
      <c r="D135">
        <v>0.69643505424739449</v>
      </c>
      <c r="E135">
        <v>0.52950057596827582</v>
      </c>
      <c r="F135">
        <v>0.63159095938343712</v>
      </c>
      <c r="G135">
        <v>0.79306428106462523</v>
      </c>
      <c r="H135">
        <v>1.1706293232864193</v>
      </c>
      <c r="I135">
        <v>0.74511555877284052</v>
      </c>
      <c r="J135">
        <v>0.95177698099251129</v>
      </c>
      <c r="K135" s="2">
        <v>0.7274645484654666</v>
      </c>
      <c r="L135" s="1">
        <v>1.4536175559346649</v>
      </c>
      <c r="M135">
        <v>1.1434780573214605</v>
      </c>
      <c r="N135">
        <v>0.91467524740899986</v>
      </c>
      <c r="O135">
        <v>1.1277424729828642</v>
      </c>
      <c r="P135" s="53">
        <v>1.0073199646856734</v>
      </c>
      <c r="Q135" s="53">
        <v>1.1452286231938436</v>
      </c>
      <c r="R135" s="53">
        <v>1.0367595161219014</v>
      </c>
      <c r="S135" s="53">
        <v>1.2907441353165747</v>
      </c>
      <c r="T135" s="53">
        <v>0.90562285031359013</v>
      </c>
      <c r="U135" s="54">
        <v>0.76806650238392515</v>
      </c>
      <c r="V135" s="55">
        <v>0.85277946941174199</v>
      </c>
      <c r="W135" s="53">
        <v>1.0331338476058813</v>
      </c>
      <c r="X135" s="53">
        <v>0.95654798476640501</v>
      </c>
      <c r="Y135" s="53">
        <v>0.93878731836052509</v>
      </c>
      <c r="Z135" s="54">
        <v>0.59893935354568639</v>
      </c>
      <c r="AA135" s="55">
        <v>0.85277946941174199</v>
      </c>
      <c r="AB135" s="53">
        <v>1.0331338476058813</v>
      </c>
      <c r="AC135" s="53">
        <v>0.95654798476640501</v>
      </c>
      <c r="AD135" s="53">
        <v>0.93878731836052509</v>
      </c>
      <c r="AE135" s="54">
        <v>0.59893935354568639</v>
      </c>
      <c r="AF135" s="55">
        <v>1.0832213955802841</v>
      </c>
      <c r="AG135" s="53">
        <v>0.72544171578803573</v>
      </c>
      <c r="AH135" s="53">
        <v>1.1950865062471689</v>
      </c>
      <c r="AI135" s="53">
        <v>0.79096858174656082</v>
      </c>
      <c r="AJ135" s="54">
        <v>0.49633540013011052</v>
      </c>
      <c r="AK135" s="55">
        <v>1.0832213955802841</v>
      </c>
      <c r="AL135" s="53">
        <v>0.72544171578803573</v>
      </c>
      <c r="AM135" s="53">
        <v>1.1950865062471689</v>
      </c>
      <c r="AN135" s="53">
        <v>0.79096858174656082</v>
      </c>
      <c r="AO135" s="54">
        <v>0.49633540013011052</v>
      </c>
      <c r="AP135" s="55">
        <v>0.69345307016335955</v>
      </c>
      <c r="AQ135" s="53">
        <v>0.62796911160586077</v>
      </c>
      <c r="AR135" s="53">
        <v>1.0225034990167758</v>
      </c>
      <c r="AS135" s="53">
        <v>0.23430463281890687</v>
      </c>
      <c r="AT135" s="54">
        <v>0.91131006540224946</v>
      </c>
      <c r="AU135" s="55">
        <v>0.69345307016335955</v>
      </c>
      <c r="AV135" s="53">
        <v>0.62796911160586077</v>
      </c>
      <c r="AW135" s="53">
        <v>1.0225034990167758</v>
      </c>
      <c r="AX135" s="53">
        <v>0.23430463281890687</v>
      </c>
      <c r="AY135" s="54">
        <v>0.91131006540224946</v>
      </c>
    </row>
    <row r="136" spans="1:51" ht="15.75" thickBot="1" x14ac:dyDescent="0.3">
      <c r="A136">
        <v>164</v>
      </c>
      <c r="B136">
        <v>0.60839101041184318</v>
      </c>
      <c r="C136">
        <v>0.51538615762786866</v>
      </c>
      <c r="D136">
        <v>0.64111742768384661</v>
      </c>
      <c r="E136">
        <v>0.55144726399316657</v>
      </c>
      <c r="F136">
        <v>0.52040388892405343</v>
      </c>
      <c r="G136">
        <v>1.0149518514012268</v>
      </c>
      <c r="H136">
        <v>1.1436191672615275</v>
      </c>
      <c r="I136">
        <v>0.42427197904416369</v>
      </c>
      <c r="J136">
        <v>1.1008021504194208</v>
      </c>
      <c r="K136" s="2">
        <v>0.95034084750738146</v>
      </c>
      <c r="L136" s="1">
        <v>1.1573235681159115</v>
      </c>
      <c r="M136">
        <v>0.50542464699544321</v>
      </c>
      <c r="N136">
        <v>0.9705119208257027</v>
      </c>
      <c r="O136">
        <v>0.75929135993059027</v>
      </c>
      <c r="P136" s="53">
        <v>0.85959907976270311</v>
      </c>
      <c r="Q136" s="53">
        <v>1.0765449422757096</v>
      </c>
      <c r="R136" s="53">
        <v>1.454407231757203</v>
      </c>
      <c r="S136" s="53">
        <v>1.3528770942571733</v>
      </c>
      <c r="T136" s="53">
        <v>1.1080320452530483</v>
      </c>
      <c r="U136" s="54">
        <v>0.93890650262531627</v>
      </c>
      <c r="V136" s="55">
        <v>1.4964240802064637</v>
      </c>
      <c r="W136" s="53">
        <v>1.6245152701040846</v>
      </c>
      <c r="X136" s="53">
        <v>1.8048326874790612</v>
      </c>
      <c r="Y136" s="53">
        <v>1.1444376970635712</v>
      </c>
      <c r="Z136" s="54">
        <v>1.8852849172532049</v>
      </c>
      <c r="AA136" s="55">
        <v>1.4964240802064637</v>
      </c>
      <c r="AB136" s="53">
        <v>1.6245152701040846</v>
      </c>
      <c r="AC136" s="53">
        <v>1.8048326874790612</v>
      </c>
      <c r="AD136" s="53">
        <v>1.1444376970635712</v>
      </c>
      <c r="AE136" s="54">
        <v>1.8852849172532049</v>
      </c>
      <c r="AF136" s="55">
        <v>2.2614613233394771</v>
      </c>
      <c r="AG136" s="53">
        <v>1.560077606879875</v>
      </c>
      <c r="AH136" s="53">
        <v>1.5764309120697724</v>
      </c>
      <c r="AI136" s="53">
        <v>1.8708727240060017</v>
      </c>
      <c r="AJ136" s="54">
        <v>1.5536644143997245</v>
      </c>
      <c r="AK136" s="55">
        <v>2.2614613233394771</v>
      </c>
      <c r="AL136" s="53">
        <v>1.560077606879875</v>
      </c>
      <c r="AM136" s="53">
        <v>1.5764309120697724</v>
      </c>
      <c r="AN136" s="53">
        <v>1.8708727240060017</v>
      </c>
      <c r="AO136" s="54">
        <v>1.5536644143997245</v>
      </c>
      <c r="AP136" s="55">
        <v>0.88261920735509924</v>
      </c>
      <c r="AQ136" s="53">
        <v>0.672087379052282</v>
      </c>
      <c r="AR136" s="53">
        <v>0.88113217545222955</v>
      </c>
      <c r="AS136" s="53">
        <v>0.99720231730085584</v>
      </c>
      <c r="AT136" s="54">
        <v>0.67230901597633441</v>
      </c>
      <c r="AU136" s="55">
        <v>0.88261920735509924</v>
      </c>
      <c r="AV136" s="53">
        <v>0.672087379052282</v>
      </c>
      <c r="AW136" s="53">
        <v>0.88113217545222955</v>
      </c>
      <c r="AX136" s="53">
        <v>0.99720231730085584</v>
      </c>
      <c r="AY136" s="54">
        <v>0.67230901597633441</v>
      </c>
    </row>
    <row r="137" spans="1:51" ht="15.75" thickBot="1" x14ac:dyDescent="0.3">
      <c r="A137">
        <v>165</v>
      </c>
      <c r="B137">
        <v>0.7920937050184953</v>
      </c>
      <c r="C137">
        <v>0.52842033613481931</v>
      </c>
      <c r="D137">
        <v>0.85421726794211406</v>
      </c>
      <c r="E137">
        <v>0.7624101012792216</v>
      </c>
      <c r="F137">
        <v>0.58200519592221656</v>
      </c>
      <c r="G137">
        <v>1.4531376724931999</v>
      </c>
      <c r="H137">
        <v>1.6719133288431638</v>
      </c>
      <c r="I137">
        <v>1.0127562056180068</v>
      </c>
      <c r="J137">
        <v>1.5144734188939735</v>
      </c>
      <c r="K137" s="2">
        <v>1.5520025355091767</v>
      </c>
      <c r="L137" s="1">
        <v>1.2978908255974353</v>
      </c>
      <c r="M137">
        <v>1.0415182452395437</v>
      </c>
      <c r="N137">
        <v>1.308849842584237</v>
      </c>
      <c r="O137">
        <v>0.58664081415380476</v>
      </c>
      <c r="P137" s="53">
        <v>0.97935788602890639</v>
      </c>
      <c r="Q137" s="53">
        <v>1.2547859654785873</v>
      </c>
      <c r="R137" s="53">
        <v>2.3043135526686984</v>
      </c>
      <c r="S137" s="53">
        <v>1.4955569341767689</v>
      </c>
      <c r="T137" s="53">
        <v>1.6828784435914868</v>
      </c>
      <c r="U137" s="54">
        <v>1.0670018732260664</v>
      </c>
      <c r="V137" s="55">
        <v>1.4196349497774592</v>
      </c>
      <c r="W137" s="53">
        <v>2.0565267256586397</v>
      </c>
      <c r="X137" s="53">
        <v>1.8379843922015098</v>
      </c>
      <c r="Y137" s="53">
        <v>1.7211558396990554</v>
      </c>
      <c r="Z137" s="54">
        <v>2.8108272004976276</v>
      </c>
      <c r="AA137" s="55">
        <v>1.4196349497774592</v>
      </c>
      <c r="AB137" s="53">
        <v>2.0565267256586397</v>
      </c>
      <c r="AC137" s="53">
        <v>1.8379843922015098</v>
      </c>
      <c r="AD137" s="53">
        <v>1.7211558396990554</v>
      </c>
      <c r="AE137" s="54">
        <v>2.8108272004976276</v>
      </c>
      <c r="AF137" s="55">
        <v>3.4699917130050224</v>
      </c>
      <c r="AG137" s="53">
        <v>2.5357270439023933</v>
      </c>
      <c r="AH137" s="53">
        <v>1.7085458890435368</v>
      </c>
      <c r="AI137" s="53">
        <v>2.3569268786383111</v>
      </c>
      <c r="AJ137" s="54">
        <v>1.7615864131741044</v>
      </c>
      <c r="AK137" s="55">
        <v>3.4699917130050224</v>
      </c>
      <c r="AL137" s="53">
        <v>2.5357270439023933</v>
      </c>
      <c r="AM137" s="53">
        <v>1.7085458890435368</v>
      </c>
      <c r="AN137" s="53">
        <v>2.3569268786383111</v>
      </c>
      <c r="AO137" s="54">
        <v>1.7615864131741044</v>
      </c>
      <c r="AP137" s="55">
        <v>1.1920316935618522</v>
      </c>
      <c r="AQ137" s="53">
        <v>0.97685970003692957</v>
      </c>
      <c r="AR137" s="53">
        <v>1.3010716245934686</v>
      </c>
      <c r="AS137" s="53">
        <v>1.5897091353586112</v>
      </c>
      <c r="AT137" s="54">
        <v>1.5371415375937567</v>
      </c>
      <c r="AU137" s="55">
        <v>1.1920316935618522</v>
      </c>
      <c r="AV137" s="53">
        <v>0.97685970003692957</v>
      </c>
      <c r="AW137" s="53">
        <v>1.3010716245934686</v>
      </c>
      <c r="AX137" s="53">
        <v>1.5897091353586112</v>
      </c>
      <c r="AY137" s="54">
        <v>1.5371415375937567</v>
      </c>
    </row>
    <row r="138" spans="1:51" ht="15.75" thickBot="1" x14ac:dyDescent="0.3">
      <c r="A138">
        <v>166</v>
      </c>
      <c r="B138">
        <v>0.74218852319615825</v>
      </c>
      <c r="C138">
        <v>0.18578218708812938</v>
      </c>
      <c r="D138">
        <v>0.36514221965099192</v>
      </c>
      <c r="E138">
        <v>0.13136242901261183</v>
      </c>
      <c r="F138">
        <v>0.27883439844972396</v>
      </c>
      <c r="G138">
        <v>0.79555977098689534</v>
      </c>
      <c r="H138">
        <v>0.58313621138453953</v>
      </c>
      <c r="I138">
        <v>0.44711353162364831</v>
      </c>
      <c r="J138">
        <v>0.532542327385914</v>
      </c>
      <c r="K138" s="2">
        <v>0.22044181614553596</v>
      </c>
      <c r="L138" s="1">
        <v>0.86660642091380313</v>
      </c>
      <c r="M138">
        <v>0.62930317309337536</v>
      </c>
      <c r="N138">
        <v>0.36696326030032494</v>
      </c>
      <c r="O138">
        <v>0.65823074960720085</v>
      </c>
      <c r="P138" s="53">
        <v>0.51484525966078165</v>
      </c>
      <c r="Q138" s="53">
        <v>0.65462433847670409</v>
      </c>
      <c r="R138" s="53">
        <v>0.78324878919683283</v>
      </c>
      <c r="S138" s="53">
        <v>0.46617976571291364</v>
      </c>
      <c r="T138" s="53">
        <v>0.67457891727890973</v>
      </c>
      <c r="U138" s="54">
        <v>0.75982657965431577</v>
      </c>
      <c r="V138" s="55">
        <v>1.2729103300728728</v>
      </c>
      <c r="W138" s="53">
        <v>1.0454494051496186</v>
      </c>
      <c r="X138" s="53">
        <v>0.98422912740426138</v>
      </c>
      <c r="Y138" s="53">
        <v>0.92831955042233594</v>
      </c>
      <c r="Z138" s="54">
        <v>1.102189045277673</v>
      </c>
      <c r="AA138" s="55">
        <v>1.2729103300728728</v>
      </c>
      <c r="AB138" s="53">
        <v>1.0454494051496186</v>
      </c>
      <c r="AC138" s="53">
        <v>0.98422912740426138</v>
      </c>
      <c r="AD138" s="53">
        <v>0.92831955042233594</v>
      </c>
      <c r="AE138" s="54">
        <v>1.102189045277673</v>
      </c>
      <c r="AF138" s="55">
        <v>1.4119827729670318</v>
      </c>
      <c r="AG138" s="53">
        <v>1.0632587863414291</v>
      </c>
      <c r="AH138" s="53">
        <v>0.85395672084009566</v>
      </c>
      <c r="AI138" s="53">
        <v>0.88947268397670642</v>
      </c>
      <c r="AJ138" s="54">
        <v>0.43214393403537105</v>
      </c>
      <c r="AK138" s="55">
        <v>1.4119827729670318</v>
      </c>
      <c r="AL138" s="53">
        <v>1.0632587863414291</v>
      </c>
      <c r="AM138" s="53">
        <v>0.85395672084009566</v>
      </c>
      <c r="AN138" s="53">
        <v>0.88947268397670642</v>
      </c>
      <c r="AO138" s="54">
        <v>0.43214393403537105</v>
      </c>
      <c r="AP138" s="55">
        <v>0.31366541123902691</v>
      </c>
      <c r="AQ138" s="53">
        <v>0.47828492257916805</v>
      </c>
      <c r="AR138" s="53">
        <v>0.65569700042213397</v>
      </c>
      <c r="AS138" s="53">
        <v>0.58123804163748138</v>
      </c>
      <c r="AT138" s="54">
        <v>0.57046102524403031</v>
      </c>
      <c r="AU138" s="55">
        <v>0.31366541123902691</v>
      </c>
      <c r="AV138" s="53">
        <v>0.47828492257916805</v>
      </c>
      <c r="AW138" s="53">
        <v>0.65569700042213397</v>
      </c>
      <c r="AX138" s="53">
        <v>0.58123804163748138</v>
      </c>
      <c r="AY138" s="54">
        <v>0.57046102524403031</v>
      </c>
    </row>
    <row r="139" spans="1:51" ht="15.75" thickBot="1" x14ac:dyDescent="0.3">
      <c r="A139">
        <v>167</v>
      </c>
      <c r="B139">
        <v>0.43230435392166905</v>
      </c>
      <c r="C139">
        <v>0.16889940907069814</v>
      </c>
      <c r="D139">
        <v>0.12127143425913038</v>
      </c>
      <c r="E139">
        <v>9.2511555387968875E-2</v>
      </c>
      <c r="F139">
        <v>0.25660214659986141</v>
      </c>
      <c r="G139">
        <v>0.67247783303607078</v>
      </c>
      <c r="H139">
        <v>0.40370970781069793</v>
      </c>
      <c r="I139">
        <v>0.38517549359815201</v>
      </c>
      <c r="J139">
        <v>5.4085919953797117E-3</v>
      </c>
      <c r="K139" s="2">
        <v>0.32722787614720544</v>
      </c>
      <c r="L139" s="1">
        <v>0.28914411914716887</v>
      </c>
      <c r="M139">
        <v>0.38467382369388031</v>
      </c>
      <c r="N139">
        <v>0.32264826970846683</v>
      </c>
      <c r="O139">
        <v>0.29333831527932408</v>
      </c>
      <c r="P139" s="53">
        <v>0.43885845208412738</v>
      </c>
      <c r="Q139" s="53">
        <v>0.29962163620147947</v>
      </c>
      <c r="R139" s="53">
        <v>0.78810487910067317</v>
      </c>
      <c r="S139" s="53">
        <v>0.57533267797165966</v>
      </c>
      <c r="T139" s="53">
        <v>0.78891646480545974</v>
      </c>
      <c r="U139" s="54">
        <v>0.41633276628952215</v>
      </c>
      <c r="V139" s="55">
        <v>1.1148470765450598</v>
      </c>
      <c r="W139" s="53">
        <v>1.1722275354906369</v>
      </c>
      <c r="X139" s="53">
        <v>0.8098402244357894</v>
      </c>
      <c r="Y139" s="53">
        <v>0.65895581571596784</v>
      </c>
      <c r="Z139" s="54">
        <v>0.76077627173867479</v>
      </c>
      <c r="AA139" s="55">
        <v>1.1148470765450598</v>
      </c>
      <c r="AB139" s="53">
        <v>1.1722275354906369</v>
      </c>
      <c r="AC139" s="53">
        <v>0.8098402244357894</v>
      </c>
      <c r="AD139" s="53">
        <v>0.65895581571596784</v>
      </c>
      <c r="AE139" s="54">
        <v>0.76077627173867479</v>
      </c>
      <c r="AF139" s="55">
        <v>0.39685144212104823</v>
      </c>
      <c r="AG139" s="53">
        <v>0.7222184581023855</v>
      </c>
      <c r="AH139" s="53">
        <v>1.1772750252841331</v>
      </c>
      <c r="AI139" s="53">
        <v>0.77463364049301886</v>
      </c>
      <c r="AJ139" s="54">
        <v>1.4560618894073243</v>
      </c>
      <c r="AK139" s="55">
        <v>0.39685144212104823</v>
      </c>
      <c r="AL139" s="53">
        <v>0.7222184581023855</v>
      </c>
      <c r="AM139" s="53">
        <v>1.1772750252841331</v>
      </c>
      <c r="AN139" s="53">
        <v>0.77463364049301886</v>
      </c>
      <c r="AO139" s="54">
        <v>1.4560618894073243</v>
      </c>
      <c r="AP139" s="55">
        <v>0.47022487943172897</v>
      </c>
      <c r="AQ139" s="53">
        <v>0.43861543421553834</v>
      </c>
      <c r="AR139" s="53">
        <v>0.29349631980089275</v>
      </c>
      <c r="AS139" s="53">
        <v>0.83368130781968175</v>
      </c>
      <c r="AT139" s="54">
        <v>0.58073008244458912</v>
      </c>
      <c r="AU139" s="55">
        <v>0.47022487943172897</v>
      </c>
      <c r="AV139" s="53">
        <v>0.43861543421553834</v>
      </c>
      <c r="AW139" s="53">
        <v>0.29349631980089275</v>
      </c>
      <c r="AX139" s="53">
        <v>0.83368130781968175</v>
      </c>
      <c r="AY139" s="54">
        <v>0.58073008244458912</v>
      </c>
    </row>
    <row r="140" spans="1:51" ht="15.75" thickBot="1" x14ac:dyDescent="0.3">
      <c r="A140">
        <v>168</v>
      </c>
      <c r="B140">
        <v>0.54533927672498683</v>
      </c>
      <c r="C140">
        <v>0.2952848998503409</v>
      </c>
      <c r="D140">
        <v>0.48761743898877363</v>
      </c>
      <c r="E140">
        <v>0.14492554802261362</v>
      </c>
      <c r="F140">
        <v>0.15009644975442218</v>
      </c>
      <c r="G140">
        <v>0</v>
      </c>
      <c r="H140">
        <v>0.54230368134013784</v>
      </c>
      <c r="I140">
        <v>0.41564478355182621</v>
      </c>
      <c r="J140">
        <v>8.4685873157119743E-2</v>
      </c>
      <c r="K140" s="2">
        <v>0.12820122661888195</v>
      </c>
      <c r="L140" s="1">
        <v>0.61071086973058963</v>
      </c>
      <c r="M140">
        <v>0.52301697747260112</v>
      </c>
      <c r="N140">
        <v>0.36180351365217239</v>
      </c>
      <c r="O140">
        <v>0.38865362397074621</v>
      </c>
      <c r="P140" s="53">
        <v>0.2086020130459435</v>
      </c>
      <c r="Q140" s="53">
        <v>0.41025757530704188</v>
      </c>
      <c r="R140" s="53">
        <v>0.37418245628054647</v>
      </c>
      <c r="S140" s="53">
        <v>0.19343462908231251</v>
      </c>
      <c r="T140" s="53">
        <v>0.44821933232387723</v>
      </c>
      <c r="U140" s="54">
        <v>0.1118535484624836</v>
      </c>
      <c r="V140" s="55">
        <v>0.46220459751053783</v>
      </c>
      <c r="W140" s="53">
        <v>0.87065214202407692</v>
      </c>
      <c r="X140" s="53">
        <v>0.57438740643922848</v>
      </c>
      <c r="Y140" s="53">
        <v>0.89972794711174864</v>
      </c>
      <c r="Z140" s="54">
        <v>0.61939294092494657</v>
      </c>
      <c r="AA140" s="55">
        <v>0.46220459751053783</v>
      </c>
      <c r="AB140" s="53">
        <v>0.87065214202407692</v>
      </c>
      <c r="AC140" s="53">
        <v>0.57438740643922848</v>
      </c>
      <c r="AD140" s="53">
        <v>0.89972794711174864</v>
      </c>
      <c r="AE140" s="54">
        <v>0.61939294092494657</v>
      </c>
      <c r="AF140" s="55">
        <v>0.7142323191293567</v>
      </c>
      <c r="AG140" s="53">
        <v>0.68510500075489944</v>
      </c>
      <c r="AH140" s="53">
        <v>0.62625774295303704</v>
      </c>
      <c r="AI140" s="53">
        <v>0.9144180126003989</v>
      </c>
      <c r="AJ140" s="54">
        <v>0.58992663003984436</v>
      </c>
      <c r="AK140" s="55">
        <v>0.7142323191293567</v>
      </c>
      <c r="AL140" s="53">
        <v>0.68510500075489944</v>
      </c>
      <c r="AM140" s="53">
        <v>0.62625774295303704</v>
      </c>
      <c r="AN140" s="53">
        <v>0.9144180126003989</v>
      </c>
      <c r="AO140" s="54">
        <v>0.58992663003984436</v>
      </c>
      <c r="AP140" s="55">
        <v>0.52776538571524623</v>
      </c>
      <c r="AQ140" s="53">
        <v>0.40281719560467155</v>
      </c>
      <c r="AR140" s="53">
        <v>0.6011670807095274</v>
      </c>
      <c r="AS140" s="53">
        <v>0.60776588093275852</v>
      </c>
      <c r="AT140" s="54">
        <v>0.48217291133294227</v>
      </c>
      <c r="AU140" s="55">
        <v>0.52776538571524623</v>
      </c>
      <c r="AV140" s="53">
        <v>0.40281719560467155</v>
      </c>
      <c r="AW140" s="53">
        <v>0.6011670807095274</v>
      </c>
      <c r="AX140" s="53">
        <v>0.60776588093275852</v>
      </c>
      <c r="AY140" s="54">
        <v>0.48217291133294227</v>
      </c>
    </row>
    <row r="141" spans="1:51" ht="15.75" thickBot="1" x14ac:dyDescent="0.3">
      <c r="A141">
        <v>169</v>
      </c>
      <c r="B141">
        <v>0.88841013469312935</v>
      </c>
      <c r="C141">
        <v>0.65865768720894091</v>
      </c>
      <c r="D141">
        <v>0.97374735324576056</v>
      </c>
      <c r="E141">
        <v>0.17511043652210989</v>
      </c>
      <c r="F141">
        <v>0.33948201859977117</v>
      </c>
      <c r="G141">
        <v>0.57270676311160496</v>
      </c>
      <c r="H141">
        <v>1.1210454525151947</v>
      </c>
      <c r="I141">
        <v>0.44338687159913076</v>
      </c>
      <c r="J141">
        <v>0.67686568611044617</v>
      </c>
      <c r="K141" s="2">
        <v>0.27577234019446378</v>
      </c>
      <c r="L141" s="1">
        <v>0.51581154200385848</v>
      </c>
      <c r="M141">
        <v>0.90882121298671048</v>
      </c>
      <c r="N141">
        <v>0.58279459635226594</v>
      </c>
      <c r="O141">
        <v>0</v>
      </c>
      <c r="P141" s="53">
        <v>0.53220224339260358</v>
      </c>
      <c r="Q141" s="53">
        <v>0.36415552730833045</v>
      </c>
      <c r="R141" s="53">
        <v>1.0309383153636802</v>
      </c>
      <c r="S141" s="53">
        <v>0.59302323504173504</v>
      </c>
      <c r="T141" s="53">
        <v>0.18981345339183503</v>
      </c>
      <c r="U141" s="54">
        <v>0.59741892102442762</v>
      </c>
      <c r="V141" s="55">
        <v>1.0076824163769242</v>
      </c>
      <c r="W141" s="53">
        <v>1.4492614778301494</v>
      </c>
      <c r="X141" s="53">
        <v>1.6262423747649306</v>
      </c>
      <c r="Y141" s="53">
        <v>1.4818082307413782</v>
      </c>
      <c r="Z141" s="54">
        <v>1.1157557579381445</v>
      </c>
      <c r="AA141" s="55">
        <v>1.0076824163769242</v>
      </c>
      <c r="AB141" s="53">
        <v>1.4492614778301494</v>
      </c>
      <c r="AC141" s="53">
        <v>1.6262423747649306</v>
      </c>
      <c r="AD141" s="53">
        <v>1.4818082307413782</v>
      </c>
      <c r="AE141" s="54">
        <v>1.1157557579381445</v>
      </c>
      <c r="AF141" s="55">
        <v>2.3427120483100676</v>
      </c>
      <c r="AG141" s="53">
        <v>1.1738627666796955</v>
      </c>
      <c r="AH141" s="53">
        <v>1.39872749097697</v>
      </c>
      <c r="AI141" s="53">
        <v>2.4223296266702139</v>
      </c>
      <c r="AJ141" s="54">
        <v>1.4035943192749052</v>
      </c>
      <c r="AK141" s="55">
        <v>2.3427120483100676</v>
      </c>
      <c r="AL141" s="53">
        <v>1.1738627666796955</v>
      </c>
      <c r="AM141" s="53">
        <v>1.39872749097697</v>
      </c>
      <c r="AN141" s="53">
        <v>2.4223296266702139</v>
      </c>
      <c r="AO141" s="54">
        <v>1.4035943192749052</v>
      </c>
      <c r="AP141" s="55">
        <v>0.70409659004157654</v>
      </c>
      <c r="AQ141" s="53">
        <v>0.91584843001419247</v>
      </c>
      <c r="AR141" s="53">
        <v>1.0760226679128655</v>
      </c>
      <c r="AS141" s="53">
        <v>1.7800619803800231</v>
      </c>
      <c r="AT141" s="54">
        <v>1.0999812660616368</v>
      </c>
      <c r="AU141" s="55">
        <v>0.70409659004157654</v>
      </c>
      <c r="AV141" s="53">
        <v>0.91584843001419247</v>
      </c>
      <c r="AW141" s="53">
        <v>1.0760226679128655</v>
      </c>
      <c r="AX141" s="53">
        <v>1.7800619803800231</v>
      </c>
      <c r="AY141" s="54">
        <v>1.0999812660616368</v>
      </c>
    </row>
    <row r="142" spans="1:51" ht="15.75" thickBot="1" x14ac:dyDescent="0.3">
      <c r="A142">
        <v>170</v>
      </c>
      <c r="B142">
        <v>6.2105584649384094</v>
      </c>
      <c r="C142">
        <v>4.5768806167381344</v>
      </c>
      <c r="D142">
        <v>4.0664428200216856</v>
      </c>
      <c r="E142">
        <v>3.3799907613495681</v>
      </c>
      <c r="F142">
        <v>2.5751182577171647</v>
      </c>
      <c r="G142">
        <v>3.6142509936986191</v>
      </c>
      <c r="H142">
        <v>3.5120071086685436</v>
      </c>
      <c r="I142">
        <v>4.020131441267103</v>
      </c>
      <c r="J142">
        <v>4.7179847930678012</v>
      </c>
      <c r="K142" s="2">
        <v>4.6741704460820914</v>
      </c>
      <c r="L142" s="1">
        <v>3.619458679078372</v>
      </c>
      <c r="M142">
        <v>4.2509190217714377</v>
      </c>
      <c r="N142">
        <v>4.6629431907364625</v>
      </c>
      <c r="O142">
        <v>3.5368393682137711</v>
      </c>
      <c r="P142" s="53">
        <v>4.2935575485091544</v>
      </c>
      <c r="Q142" s="53">
        <v>4.5758772837939983</v>
      </c>
      <c r="R142" s="53">
        <v>4.6017750338291545</v>
      </c>
      <c r="S142" s="53">
        <v>3.4493097831544084</v>
      </c>
      <c r="T142" s="53">
        <v>4.5307431239375013</v>
      </c>
      <c r="U142" s="54">
        <v>4.8336959944076829</v>
      </c>
      <c r="V142" s="55">
        <v>9.8875475347615431</v>
      </c>
      <c r="W142" s="53">
        <v>11.268001274359527</v>
      </c>
      <c r="X142" s="53">
        <v>16.219196471911079</v>
      </c>
      <c r="Y142" s="53">
        <v>12.873601619480985</v>
      </c>
      <c r="Z142" s="54">
        <v>12.346414253738139</v>
      </c>
      <c r="AA142" s="55">
        <v>9.8875475347615431</v>
      </c>
      <c r="AB142" s="53">
        <v>11.268001274359527</v>
      </c>
      <c r="AC142" s="53">
        <v>16.219196471911079</v>
      </c>
      <c r="AD142" s="53">
        <v>12.873601619480985</v>
      </c>
      <c r="AE142" s="54">
        <v>12.346414253738139</v>
      </c>
      <c r="AF142" s="55">
        <v>30.119549748604253</v>
      </c>
      <c r="AG142" s="53">
        <v>20.338391493249279</v>
      </c>
      <c r="AH142" s="53">
        <v>19.83953098995843</v>
      </c>
      <c r="AI142" s="53">
        <v>14.163634939740824</v>
      </c>
      <c r="AJ142" s="54">
        <v>19.188248981292499</v>
      </c>
      <c r="AK142" s="55">
        <v>30.119549748604253</v>
      </c>
      <c r="AL142" s="53">
        <v>20.338391493249279</v>
      </c>
      <c r="AM142" s="53">
        <v>19.83953098995843</v>
      </c>
      <c r="AN142" s="53">
        <v>14.163634939740824</v>
      </c>
      <c r="AO142" s="54">
        <v>19.188248981292499</v>
      </c>
      <c r="AP142" s="55">
        <v>16.698969737032293</v>
      </c>
      <c r="AQ142" s="53">
        <v>20.906766566920691</v>
      </c>
      <c r="AR142" s="53">
        <v>20.657409086000111</v>
      </c>
      <c r="AS142" s="53">
        <v>20.939987304245587</v>
      </c>
      <c r="AT142" s="54">
        <v>21.291980453081536</v>
      </c>
      <c r="AU142" s="55">
        <v>16.698969737032293</v>
      </c>
      <c r="AV142" s="53">
        <v>20.906766566920691</v>
      </c>
      <c r="AW142" s="53">
        <v>20.657409086000111</v>
      </c>
      <c r="AX142" s="53">
        <v>20.939987304245587</v>
      </c>
      <c r="AY142" s="54">
        <v>21.291980453081536</v>
      </c>
    </row>
    <row r="143" spans="1:51" ht="15.75" thickBot="1" x14ac:dyDescent="0.3">
      <c r="A143">
        <v>171</v>
      </c>
      <c r="B143">
        <v>12.816278493141633</v>
      </c>
      <c r="C143">
        <v>10.248407063327431</v>
      </c>
      <c r="D143">
        <v>10.434511672257585</v>
      </c>
      <c r="E143">
        <v>7.9106496463525913</v>
      </c>
      <c r="F143">
        <v>7.6982235823019618</v>
      </c>
      <c r="G143">
        <v>10.574622749206766</v>
      </c>
      <c r="H143">
        <v>10.203037460071709</v>
      </c>
      <c r="I143">
        <v>9.2274343039263034</v>
      </c>
      <c r="J143">
        <v>10.875223424914381</v>
      </c>
      <c r="K143" s="2">
        <v>10.338080919669475</v>
      </c>
      <c r="L143" s="1">
        <v>8.7695812830864721</v>
      </c>
      <c r="M143">
        <v>11.643704460644347</v>
      </c>
      <c r="N143">
        <v>11.808987057124162</v>
      </c>
      <c r="O143">
        <v>10.223444407686737</v>
      </c>
      <c r="P143" s="53">
        <v>9.9288837159103807</v>
      </c>
      <c r="Q143" s="53">
        <v>10.371746398426328</v>
      </c>
      <c r="R143" s="53">
        <v>11.215731419425568</v>
      </c>
      <c r="S143" s="53">
        <v>9.3766195313574876</v>
      </c>
      <c r="T143" s="53">
        <v>11.38133608122091</v>
      </c>
      <c r="U143" s="54">
        <v>12.389215864976988</v>
      </c>
      <c r="V143" s="55">
        <v>23.345202470417917</v>
      </c>
      <c r="W143" s="53">
        <v>25.234650219520148</v>
      </c>
      <c r="X143" s="53">
        <v>31.313822909659184</v>
      </c>
      <c r="Y143" s="53">
        <v>28.825055959451745</v>
      </c>
      <c r="Z143" s="54">
        <v>27.552792735095682</v>
      </c>
      <c r="AA143" s="55">
        <v>23.345202470417917</v>
      </c>
      <c r="AB143" s="53">
        <v>25.234650219520148</v>
      </c>
      <c r="AC143" s="53">
        <v>31.313822909659184</v>
      </c>
      <c r="AD143" s="53">
        <v>28.825055959451745</v>
      </c>
      <c r="AE143" s="54">
        <v>27.552792735095682</v>
      </c>
      <c r="AF143" s="55">
        <v>71.591911904256648</v>
      </c>
      <c r="AG143" s="53">
        <v>46.060868272241017</v>
      </c>
      <c r="AH143" s="53">
        <v>54.576923089622149</v>
      </c>
      <c r="AI143" s="53">
        <v>42.88497576804199</v>
      </c>
      <c r="AJ143" s="54">
        <v>61.309462080006604</v>
      </c>
      <c r="AK143" s="55">
        <v>71.591911904256648</v>
      </c>
      <c r="AL143" s="53">
        <v>46.060868272241017</v>
      </c>
      <c r="AM143" s="53">
        <v>54.576923089622149</v>
      </c>
      <c r="AN143" s="53">
        <v>42.88497576804199</v>
      </c>
      <c r="AO143" s="54">
        <v>61.309462080006604</v>
      </c>
      <c r="AP143" s="55">
        <v>53.248787913999848</v>
      </c>
      <c r="AQ143" s="53">
        <v>55.059895455152827</v>
      </c>
      <c r="AR143" s="53">
        <v>57.553632910437905</v>
      </c>
      <c r="AS143" s="53">
        <v>56.282798594073384</v>
      </c>
      <c r="AT143" s="54">
        <v>55.875939422101439</v>
      </c>
      <c r="AU143" s="55">
        <v>53.248787913999848</v>
      </c>
      <c r="AV143" s="53">
        <v>55.059895455152827</v>
      </c>
      <c r="AW143" s="53">
        <v>57.553632910437905</v>
      </c>
      <c r="AX143" s="53">
        <v>56.282798594073384</v>
      </c>
      <c r="AY143" s="54">
        <v>55.875939422101439</v>
      </c>
    </row>
    <row r="144" spans="1:51" ht="15.75" thickBot="1" x14ac:dyDescent="0.3">
      <c r="A144">
        <v>172</v>
      </c>
      <c r="B144">
        <v>1.2734469576818579</v>
      </c>
      <c r="C144">
        <v>1.4215352225118552</v>
      </c>
      <c r="D144">
        <v>1.5133550181397657</v>
      </c>
      <c r="E144">
        <v>1.0460927305218561</v>
      </c>
      <c r="F144">
        <v>1.1491010737543979</v>
      </c>
      <c r="G144">
        <v>1.615783068842124</v>
      </c>
      <c r="H144">
        <v>1.3058879571982807</v>
      </c>
      <c r="I144">
        <v>1.0919149971610658</v>
      </c>
      <c r="J144">
        <v>1.5562384646209149</v>
      </c>
      <c r="K144" s="2">
        <v>1.5729947515382032</v>
      </c>
      <c r="L144" s="1">
        <v>1.2998317492949301</v>
      </c>
      <c r="M144">
        <v>1.3914090202949927</v>
      </c>
      <c r="N144">
        <v>1.399967870973243</v>
      </c>
      <c r="O144">
        <v>1.3278895132839315</v>
      </c>
      <c r="P144" s="53">
        <v>1.2891079340548002</v>
      </c>
      <c r="Q144" s="53">
        <v>1.2094506905643281</v>
      </c>
      <c r="R144" s="53">
        <v>1.6466733167549492</v>
      </c>
      <c r="S144" s="53">
        <v>1.6201627113938228</v>
      </c>
      <c r="T144" s="53">
        <v>1.788948107325903</v>
      </c>
      <c r="U144" s="54">
        <v>1.2144248296211457</v>
      </c>
      <c r="V144" s="55">
        <v>2.6151455481380941</v>
      </c>
      <c r="W144" s="53">
        <v>3.2241690831562066</v>
      </c>
      <c r="X144" s="53">
        <v>4.5796610548429815</v>
      </c>
      <c r="Y144" s="53">
        <v>3.6091583277515626</v>
      </c>
      <c r="Z144" s="54">
        <v>3.7048070155021113</v>
      </c>
      <c r="AA144" s="55">
        <v>2.6151455481380941</v>
      </c>
      <c r="AB144" s="53">
        <v>3.2241690831562066</v>
      </c>
      <c r="AC144" s="53">
        <v>4.5796610548429815</v>
      </c>
      <c r="AD144" s="53">
        <v>3.6091583277515626</v>
      </c>
      <c r="AE144" s="54">
        <v>3.7048070155021113</v>
      </c>
      <c r="AF144" s="55">
        <v>9.060171369859102</v>
      </c>
      <c r="AG144" s="53">
        <v>6.3889037152393087</v>
      </c>
      <c r="AH144" s="53">
        <v>6.3038459560147508</v>
      </c>
      <c r="AI144" s="53">
        <v>4.387554301857933</v>
      </c>
      <c r="AJ144" s="54">
        <v>8.1495573665425525</v>
      </c>
      <c r="AK144" s="55">
        <v>9.060171369859102</v>
      </c>
      <c r="AL144" s="53">
        <v>6.3889037152393087</v>
      </c>
      <c r="AM144" s="53">
        <v>6.3038459560147508</v>
      </c>
      <c r="AN144" s="53">
        <v>4.387554301857933</v>
      </c>
      <c r="AO144" s="54">
        <v>8.1495573665425525</v>
      </c>
      <c r="AP144" s="55">
        <v>6.1299498106376875</v>
      </c>
      <c r="AQ144" s="53">
        <v>6.7949897290591643</v>
      </c>
      <c r="AR144" s="53">
        <v>6.2248348320823581</v>
      </c>
      <c r="AS144" s="53">
        <v>5.8714033434523669</v>
      </c>
      <c r="AT144" s="54">
        <v>5.7554734140247774</v>
      </c>
      <c r="AU144" s="55">
        <v>6.1299498106376875</v>
      </c>
      <c r="AV144" s="53">
        <v>6.7949897290591643</v>
      </c>
      <c r="AW144" s="53">
        <v>6.2248348320823581</v>
      </c>
      <c r="AX144" s="53">
        <v>5.8714033434523669</v>
      </c>
      <c r="AY144" s="54">
        <v>5.7554734140247774</v>
      </c>
    </row>
    <row r="145" spans="1:51" ht="15.75" thickBot="1" x14ac:dyDescent="0.3">
      <c r="A145">
        <v>173</v>
      </c>
      <c r="B145">
        <v>0.7006484271569412</v>
      </c>
      <c r="C145">
        <v>0.53169290674934822</v>
      </c>
      <c r="D145">
        <v>0.62218740583122278</v>
      </c>
      <c r="E145">
        <v>0.60204360996821837</v>
      </c>
      <c r="F145">
        <v>0.44745777317692026</v>
      </c>
      <c r="G145">
        <v>0.64667442625349691</v>
      </c>
      <c r="H145">
        <v>0.58739800147722132</v>
      </c>
      <c r="I145">
        <v>0.47132538832994164</v>
      </c>
      <c r="J145">
        <v>0.55157812241581994</v>
      </c>
      <c r="K145" s="2">
        <v>0.1857324473279939</v>
      </c>
      <c r="L145" s="1">
        <v>0.29434424923648433</v>
      </c>
      <c r="M145">
        <v>0.37000036420126209</v>
      </c>
      <c r="N145">
        <v>0.26635313161898266</v>
      </c>
      <c r="O145">
        <v>0.20872368938648295</v>
      </c>
      <c r="P145" s="53">
        <v>0.3984542635330876</v>
      </c>
      <c r="Q145" s="53">
        <v>0.65608453543097867</v>
      </c>
      <c r="R145" s="53">
        <v>0.4445135095569937</v>
      </c>
      <c r="S145" s="53">
        <v>0.50538112855976403</v>
      </c>
      <c r="T145" s="53">
        <v>0.45011403404313127</v>
      </c>
      <c r="U145" s="54">
        <v>0.36269737520773376</v>
      </c>
      <c r="V145" s="55">
        <v>1.0909620116971388</v>
      </c>
      <c r="W145" s="53">
        <v>0.69613995133649864</v>
      </c>
      <c r="X145" s="53">
        <v>0.79977123795682803</v>
      </c>
      <c r="Y145" s="53">
        <v>0.76881066208084559</v>
      </c>
      <c r="Z145" s="54">
        <v>0.68710850604179041</v>
      </c>
      <c r="AA145" s="55">
        <v>1.0909620116971388</v>
      </c>
      <c r="AB145" s="53">
        <v>0.69613995133649864</v>
      </c>
      <c r="AC145" s="53">
        <v>0.79977123795682803</v>
      </c>
      <c r="AD145" s="53">
        <v>0.76881066208084559</v>
      </c>
      <c r="AE145" s="54">
        <v>0.68710850604179041</v>
      </c>
      <c r="AF145" s="55">
        <v>1.8595564187144136</v>
      </c>
      <c r="AG145" s="53">
        <v>0.92632164944505158</v>
      </c>
      <c r="AH145" s="53">
        <v>1.1542558680292085</v>
      </c>
      <c r="AI145" s="53">
        <v>0.83898530665077753</v>
      </c>
      <c r="AJ145" s="54">
        <v>0.96772155236878432</v>
      </c>
      <c r="AK145" s="55">
        <v>1.8595564187144136</v>
      </c>
      <c r="AL145" s="53">
        <v>0.92632164944505158</v>
      </c>
      <c r="AM145" s="53">
        <v>1.1542558680292085</v>
      </c>
      <c r="AN145" s="53">
        <v>0.83898530665077753</v>
      </c>
      <c r="AO145" s="54">
        <v>0.96772155236878432</v>
      </c>
      <c r="AP145" s="55">
        <v>0.62456285765590769</v>
      </c>
      <c r="AQ145" s="53">
        <v>0.71621378175600792</v>
      </c>
      <c r="AR145" s="53">
        <v>0.70419807624342179</v>
      </c>
      <c r="AS145" s="53">
        <v>0.83779202450902213</v>
      </c>
      <c r="AT145" s="54">
        <v>1.042849651093454</v>
      </c>
      <c r="AU145" s="55">
        <v>0.62456285765590769</v>
      </c>
      <c r="AV145" s="53">
        <v>0.71621378175600792</v>
      </c>
      <c r="AW145" s="53">
        <v>0.70419807624342179</v>
      </c>
      <c r="AX145" s="53">
        <v>0.83779202450902213</v>
      </c>
      <c r="AY145" s="54">
        <v>1.042849651093454</v>
      </c>
    </row>
    <row r="146" spans="1:51" ht="15.75" thickBot="1" x14ac:dyDescent="0.3">
      <c r="A146">
        <v>174</v>
      </c>
      <c r="B146">
        <v>0.2832830083879494</v>
      </c>
      <c r="C146">
        <v>0.18019822459649829</v>
      </c>
      <c r="D146">
        <v>0.2234924046986308</v>
      </c>
      <c r="E146">
        <v>0.18424173962252646</v>
      </c>
      <c r="F146">
        <v>0.12334790430887556</v>
      </c>
      <c r="G146">
        <v>0.21778730473264749</v>
      </c>
      <c r="H146">
        <v>0.34201183332843993</v>
      </c>
      <c r="I146">
        <v>0.21941881914041597</v>
      </c>
      <c r="J146">
        <v>0.19227653650577758</v>
      </c>
      <c r="K146" s="2">
        <v>3.8499908212280497E-3</v>
      </c>
      <c r="L146" s="1">
        <v>5.8582795662526992E-2</v>
      </c>
      <c r="M146">
        <v>0.28273165072160333</v>
      </c>
      <c r="N146">
        <v>0.14090389453585256</v>
      </c>
      <c r="O146">
        <v>0.12016682248113396</v>
      </c>
      <c r="P146" s="53">
        <v>9.0136605698731359E-2</v>
      </c>
      <c r="Q146" s="53">
        <v>0.13734003992955454</v>
      </c>
      <c r="R146" s="53">
        <v>0.20282427199897016</v>
      </c>
      <c r="S146" s="53">
        <v>0.33822462504879702</v>
      </c>
      <c r="T146" s="53">
        <v>0.22587793142089951</v>
      </c>
      <c r="U146" s="54">
        <v>0.15737365178846213</v>
      </c>
      <c r="V146" s="55">
        <v>0</v>
      </c>
      <c r="W146" s="53">
        <v>0.41333786237665199</v>
      </c>
      <c r="X146" s="53">
        <v>0.34080625766208289</v>
      </c>
      <c r="Y146" s="53">
        <v>0.16291850743971761</v>
      </c>
      <c r="Z146" s="54">
        <v>0.23901761355651702</v>
      </c>
      <c r="AA146" s="55">
        <v>0</v>
      </c>
      <c r="AB146" s="53">
        <v>0.41333786237665199</v>
      </c>
      <c r="AC146" s="53">
        <v>0.34080625766208289</v>
      </c>
      <c r="AD146" s="53">
        <v>0.16291850743971761</v>
      </c>
      <c r="AE146" s="54">
        <v>0.23901761355651702</v>
      </c>
      <c r="AF146" s="55">
        <v>0.71853394764693301</v>
      </c>
      <c r="AG146" s="53">
        <v>0.471804650001171</v>
      </c>
      <c r="AH146" s="53">
        <v>0.42091901292375083</v>
      </c>
      <c r="AI146" s="53">
        <v>0.17161711462149859</v>
      </c>
      <c r="AJ146" s="54">
        <v>0.54225798852411122</v>
      </c>
      <c r="AK146" s="55">
        <v>0.71853394764693301</v>
      </c>
      <c r="AL146" s="53">
        <v>0.471804650001171</v>
      </c>
      <c r="AM146" s="53">
        <v>0.42091901292375083</v>
      </c>
      <c r="AN146" s="53">
        <v>0.17161711462149859</v>
      </c>
      <c r="AO146" s="54">
        <v>0.54225798852411122</v>
      </c>
      <c r="AP146" s="55">
        <v>0.1299213293382975</v>
      </c>
      <c r="AQ146" s="53">
        <v>0.21177119967134411</v>
      </c>
      <c r="AR146" s="53">
        <v>0.23805384993541151</v>
      </c>
      <c r="AS146" s="53">
        <v>8.5757738470064973E-2</v>
      </c>
      <c r="AT146" s="54">
        <v>0.32288862546625524</v>
      </c>
      <c r="AU146" s="55">
        <v>0.1299213293382975</v>
      </c>
      <c r="AV146" s="53">
        <v>0.21177119967134411</v>
      </c>
      <c r="AW146" s="53">
        <v>0.23805384993541151</v>
      </c>
      <c r="AX146" s="53">
        <v>8.5757738470064973E-2</v>
      </c>
      <c r="AY146" s="54">
        <v>0.32288862546625524</v>
      </c>
    </row>
    <row r="147" spans="1:51" ht="15.75" thickBot="1" x14ac:dyDescent="0.3">
      <c r="A147">
        <v>175</v>
      </c>
      <c r="B147">
        <v>3.8048715590523204E-2</v>
      </c>
      <c r="C147">
        <v>0.17148244134206711</v>
      </c>
      <c r="D147">
        <v>0.19246518130859877</v>
      </c>
      <c r="E147">
        <v>0.16837904505572546</v>
      </c>
      <c r="F147">
        <v>0.13798692101294005</v>
      </c>
      <c r="G147">
        <v>0.31707068322364323</v>
      </c>
      <c r="H147">
        <v>0.21891416003136957</v>
      </c>
      <c r="I147">
        <v>0.17447549605686413</v>
      </c>
      <c r="J147">
        <v>0.2118223967764081</v>
      </c>
      <c r="K147" s="2">
        <v>0.16242889554428047</v>
      </c>
      <c r="L147" s="1">
        <v>0.2253289690504183</v>
      </c>
      <c r="M147">
        <v>0.18064532032632991</v>
      </c>
      <c r="N147">
        <v>0.10530376892998165</v>
      </c>
      <c r="O147">
        <v>7.4020338198693997E-2</v>
      </c>
      <c r="P147" s="53">
        <v>1.3000752646369171E-2</v>
      </c>
      <c r="Q147" s="53">
        <v>0.24254533094109468</v>
      </c>
      <c r="R147" s="53">
        <v>0.27513551398460379</v>
      </c>
      <c r="S147" s="53">
        <v>0.25492356543255029</v>
      </c>
      <c r="T147" s="53">
        <v>0.29751355073247476</v>
      </c>
      <c r="U147" s="54">
        <v>0.21643897491191219</v>
      </c>
      <c r="V147" s="55">
        <v>0.25846636926758565</v>
      </c>
      <c r="W147" s="53">
        <v>0.29940731796231512</v>
      </c>
      <c r="X147" s="53">
        <v>0.36303357018528359</v>
      </c>
      <c r="Y147" s="53">
        <v>0.29709680997951621</v>
      </c>
      <c r="Z147" s="54">
        <v>0.38563314350799915</v>
      </c>
      <c r="AA147" s="55">
        <v>0.25846636926758565</v>
      </c>
      <c r="AB147" s="53">
        <v>0.29940731796231512</v>
      </c>
      <c r="AC147" s="53">
        <v>0.36303357018528359</v>
      </c>
      <c r="AD147" s="53">
        <v>0.29709680997951621</v>
      </c>
      <c r="AE147" s="54">
        <v>0.38563314350799915</v>
      </c>
      <c r="AF147" s="55">
        <v>0.39278557262595692</v>
      </c>
      <c r="AG147" s="53">
        <v>0.10596023771985001</v>
      </c>
      <c r="AH147" s="53">
        <v>7.740960261358106E-3</v>
      </c>
      <c r="AI147" s="53">
        <v>0.43240149892742169</v>
      </c>
      <c r="AJ147" s="54">
        <v>8.3290364445927995E-2</v>
      </c>
      <c r="AK147" s="55">
        <v>0.39278557262595692</v>
      </c>
      <c r="AL147" s="53">
        <v>0.10596023771985001</v>
      </c>
      <c r="AM147" s="53">
        <v>7.740960261358106E-3</v>
      </c>
      <c r="AN147" s="53">
        <v>0.43240149892742169</v>
      </c>
      <c r="AO147" s="54">
        <v>8.3290364445927995E-2</v>
      </c>
      <c r="AP147" s="55">
        <v>9.8996963098423291E-2</v>
      </c>
      <c r="AQ147" s="53">
        <v>0.12227352187186816</v>
      </c>
      <c r="AR147" s="53">
        <v>7.6519487676387096E-2</v>
      </c>
      <c r="AS147" s="53">
        <v>0.41528906599586485</v>
      </c>
      <c r="AT147" s="54">
        <v>0.10619916950002894</v>
      </c>
      <c r="AU147" s="55">
        <v>9.8996963098423291E-2</v>
      </c>
      <c r="AV147" s="53">
        <v>0.12227352187186816</v>
      </c>
      <c r="AW147" s="53">
        <v>7.6519487676387096E-2</v>
      </c>
      <c r="AX147" s="53">
        <v>0.41528906599586485</v>
      </c>
      <c r="AY147" s="54">
        <v>0.10619916950002894</v>
      </c>
    </row>
    <row r="148" spans="1:51" ht="15.75" thickBot="1" x14ac:dyDescent="0.3">
      <c r="A148">
        <v>176</v>
      </c>
      <c r="B148">
        <v>3.9123724751473916E-2</v>
      </c>
      <c r="C148">
        <v>0.21330833331220117</v>
      </c>
      <c r="D148">
        <v>0.13276852790633739</v>
      </c>
      <c r="E148">
        <v>0.15491875090301657</v>
      </c>
      <c r="F148">
        <v>7.29000651589191E-2</v>
      </c>
      <c r="G148">
        <v>0.24615036177856384</v>
      </c>
      <c r="H148">
        <v>0.21860245044346338</v>
      </c>
      <c r="I148">
        <v>0.1879448420549665</v>
      </c>
      <c r="J148">
        <v>0.11292747058982011</v>
      </c>
      <c r="K148" s="2">
        <v>3.1534232185119221E-2</v>
      </c>
      <c r="L148" s="1">
        <v>0.14519308966341049</v>
      </c>
      <c r="M148">
        <v>5.3560478392968403E-2</v>
      </c>
      <c r="N148">
        <v>9.859130299908507E-2</v>
      </c>
      <c r="O148">
        <v>4.2013949582220288E-2</v>
      </c>
      <c r="P148" s="53">
        <v>0.12287166940339719</v>
      </c>
      <c r="Q148" s="53">
        <v>0.10079126294743375</v>
      </c>
      <c r="R148" s="53">
        <v>0</v>
      </c>
      <c r="S148" s="53">
        <v>9.8101781526716947E-2</v>
      </c>
      <c r="T148" s="53">
        <v>0.20193423771535365</v>
      </c>
      <c r="U148" s="54">
        <v>0.16699694241842242</v>
      </c>
      <c r="V148" s="55">
        <v>0</v>
      </c>
      <c r="W148" s="53">
        <v>0.33390550167318139</v>
      </c>
      <c r="X148" s="53">
        <v>0.42921273641281382</v>
      </c>
      <c r="Y148" s="53">
        <v>0.29554509461626766</v>
      </c>
      <c r="Z148" s="54">
        <v>0.20554211231228753</v>
      </c>
      <c r="AA148" s="55">
        <v>0</v>
      </c>
      <c r="AB148" s="53">
        <v>0.33390550167318139</v>
      </c>
      <c r="AC148" s="53">
        <v>0.42921273641281382</v>
      </c>
      <c r="AD148" s="53">
        <v>0.29554509461626766</v>
      </c>
      <c r="AE148" s="54">
        <v>0.20554211231228753</v>
      </c>
      <c r="AF148" s="55">
        <v>0.4894278095511263</v>
      </c>
      <c r="AG148" s="53">
        <v>0.31503223891446314</v>
      </c>
      <c r="AH148" s="53">
        <v>0.21100021518619405</v>
      </c>
      <c r="AI148" s="53">
        <v>0.38188290812231906</v>
      </c>
      <c r="AJ148" s="54">
        <v>0.37678547655269273</v>
      </c>
      <c r="AK148" s="55">
        <v>0.4894278095511263</v>
      </c>
      <c r="AL148" s="53">
        <v>0.31503223891446314</v>
      </c>
      <c r="AM148" s="53">
        <v>0.21100021518619405</v>
      </c>
      <c r="AN148" s="53">
        <v>0.38188290812231906</v>
      </c>
      <c r="AO148" s="54">
        <v>0.37678547655269273</v>
      </c>
      <c r="AP148" s="55">
        <v>0.19602123677429686</v>
      </c>
      <c r="AQ148" s="53">
        <v>3.8503671498000533E-2</v>
      </c>
      <c r="AR148" s="53">
        <v>0.14171122273162115</v>
      </c>
      <c r="AS148" s="53">
        <v>0.29708157519131556</v>
      </c>
      <c r="AT148" s="54">
        <v>0</v>
      </c>
      <c r="AU148" s="55">
        <v>0.19602123677429686</v>
      </c>
      <c r="AV148" s="53">
        <v>3.8503671498000533E-2</v>
      </c>
      <c r="AW148" s="53">
        <v>0.14171122273162115</v>
      </c>
      <c r="AX148" s="53">
        <v>0.29708157519131556</v>
      </c>
      <c r="AY148" s="54">
        <v>0</v>
      </c>
    </row>
    <row r="149" spans="1:51" ht="15.75" thickBot="1" x14ac:dyDescent="0.3">
      <c r="A149">
        <v>177</v>
      </c>
      <c r="B149">
        <v>0.17353545924226413</v>
      </c>
      <c r="C149">
        <v>0.38545349881905233</v>
      </c>
      <c r="D149">
        <v>0.21079982703085107</v>
      </c>
      <c r="E149">
        <v>0.174258708494517</v>
      </c>
      <c r="F149">
        <v>0.29556053410552174</v>
      </c>
      <c r="G149">
        <v>0.2220501242027513</v>
      </c>
      <c r="H149">
        <v>0.22461689820394273</v>
      </c>
      <c r="I149">
        <v>9.7401320437151013E-3</v>
      </c>
      <c r="J149">
        <v>0.15825066312256553</v>
      </c>
      <c r="K149" s="2">
        <v>0.35762514336289414</v>
      </c>
      <c r="L149" s="1">
        <v>0.45531071073649487</v>
      </c>
      <c r="M149">
        <v>0.29536464249275102</v>
      </c>
      <c r="N149">
        <v>0.20339301057001513</v>
      </c>
      <c r="O149">
        <v>0</v>
      </c>
      <c r="P149" s="53">
        <v>0.15333723080654094</v>
      </c>
      <c r="Q149" s="53">
        <v>0.30534983445590919</v>
      </c>
      <c r="R149" s="53">
        <v>0.27064312568911475</v>
      </c>
      <c r="S149" s="53">
        <v>0.2674487953515885</v>
      </c>
      <c r="T149" s="53">
        <v>0.21335081482750698</v>
      </c>
      <c r="U149" s="54">
        <v>0.26983556645874274</v>
      </c>
      <c r="V149" s="55">
        <v>2.8713360364259394E-2</v>
      </c>
      <c r="W149" s="53">
        <v>0.48221764722660149</v>
      </c>
      <c r="X149" s="53">
        <v>1.6644213440385185E-2</v>
      </c>
      <c r="Y149" s="53">
        <v>0.4211946279707327</v>
      </c>
      <c r="Z149" s="54">
        <v>0.53132328850380284</v>
      </c>
      <c r="AA149" s="55">
        <v>2.8713360364259394E-2</v>
      </c>
      <c r="AB149" s="53">
        <v>0.48221764722660149</v>
      </c>
      <c r="AC149" s="53">
        <v>1.6644213440385185E-2</v>
      </c>
      <c r="AD149" s="53">
        <v>0.4211946279707327</v>
      </c>
      <c r="AE149" s="54">
        <v>0.53132328850380284</v>
      </c>
      <c r="AF149" s="55">
        <v>0.65629689128042867</v>
      </c>
      <c r="AG149" s="53">
        <v>0.46298582376410297</v>
      </c>
      <c r="AH149" s="53">
        <v>0.51497218803879596</v>
      </c>
      <c r="AI149" s="53">
        <v>0.92970469902698027</v>
      </c>
      <c r="AJ149" s="54">
        <v>0.46890445044129103</v>
      </c>
      <c r="AK149" s="55">
        <v>0.65629689128042867</v>
      </c>
      <c r="AL149" s="53">
        <v>0.46298582376410297</v>
      </c>
      <c r="AM149" s="53">
        <v>0.51497218803879596</v>
      </c>
      <c r="AN149" s="53">
        <v>0.92970469902698027</v>
      </c>
      <c r="AO149" s="54">
        <v>0.46890445044129103</v>
      </c>
      <c r="AP149" s="55">
        <v>0.46902930756023614</v>
      </c>
      <c r="AQ149" s="53">
        <v>0.29356894032326114</v>
      </c>
      <c r="AR149" s="53">
        <v>0.39071387252334538</v>
      </c>
      <c r="AS149" s="53">
        <v>0.54151440282866758</v>
      </c>
      <c r="AT149" s="54">
        <v>7.3003246698161467E-2</v>
      </c>
      <c r="AU149" s="55">
        <v>0.46902930756023614</v>
      </c>
      <c r="AV149" s="53">
        <v>0.29356894032326114</v>
      </c>
      <c r="AW149" s="53">
        <v>0.39071387252334538</v>
      </c>
      <c r="AX149" s="53">
        <v>0.54151440282866758</v>
      </c>
      <c r="AY149" s="54">
        <v>7.3003246698161467E-2</v>
      </c>
    </row>
    <row r="150" spans="1:51" ht="15.75" thickBot="1" x14ac:dyDescent="0.3">
      <c r="A150">
        <v>178</v>
      </c>
      <c r="B150">
        <v>0.33504091709804584</v>
      </c>
      <c r="C150">
        <v>0.18116504944841821</v>
      </c>
      <c r="D150">
        <v>8.4563159800873242E-2</v>
      </c>
      <c r="E150">
        <v>4.6441953269311768E-2</v>
      </c>
      <c r="F150">
        <v>0.33164066098320566</v>
      </c>
      <c r="G150">
        <v>0.49175894952567245</v>
      </c>
      <c r="H150">
        <v>0.32991337560001782</v>
      </c>
      <c r="I150">
        <v>0.19741167363416978</v>
      </c>
      <c r="J150">
        <v>0.15076584622697672</v>
      </c>
      <c r="K150" s="2">
        <v>0.33402450562466485</v>
      </c>
      <c r="L150" s="1">
        <v>0.32934121641041292</v>
      </c>
      <c r="M150">
        <v>0.53336967231396692</v>
      </c>
      <c r="N150">
        <v>0.28059345404841146</v>
      </c>
      <c r="O150">
        <v>0</v>
      </c>
      <c r="P150" s="53">
        <v>0.44890623787195344</v>
      </c>
      <c r="Q150" s="53">
        <v>0.3740745847977231</v>
      </c>
      <c r="R150" s="53">
        <v>0.45165016057962049</v>
      </c>
      <c r="S150" s="53">
        <v>1.4263364509081403E-2</v>
      </c>
      <c r="T150" s="53">
        <v>0.41495605056264112</v>
      </c>
      <c r="U150" s="54">
        <v>0.17104922993682556</v>
      </c>
      <c r="V150" s="55">
        <v>0.22001679181361225</v>
      </c>
      <c r="W150" s="53">
        <v>0.50392958200524629</v>
      </c>
      <c r="X150" s="53">
        <v>0.32103849424032377</v>
      </c>
      <c r="Y150" s="53">
        <v>0.47620520069348071</v>
      </c>
      <c r="Z150" s="54">
        <v>6.884832192552838E-2</v>
      </c>
      <c r="AA150" s="55">
        <v>0.22001679181361225</v>
      </c>
      <c r="AB150" s="53">
        <v>0.50392958200524629</v>
      </c>
      <c r="AC150" s="53">
        <v>0.32103849424032377</v>
      </c>
      <c r="AD150" s="53">
        <v>0.47620520069348071</v>
      </c>
      <c r="AE150" s="54">
        <v>6.884832192552838E-2</v>
      </c>
      <c r="AF150" s="55">
        <v>0.11759605792413277</v>
      </c>
      <c r="AG150" s="53">
        <v>0.31094000545715261</v>
      </c>
      <c r="AH150" s="53">
        <v>0.42879736564919407</v>
      </c>
      <c r="AI150" s="53">
        <v>0.31798811496854218</v>
      </c>
      <c r="AJ150" s="54">
        <v>0.70067136233219152</v>
      </c>
      <c r="AK150" s="55">
        <v>0.11759605792413277</v>
      </c>
      <c r="AL150" s="53">
        <v>0.31094000545715261</v>
      </c>
      <c r="AM150" s="53">
        <v>0.42879736564919407</v>
      </c>
      <c r="AN150" s="53">
        <v>0.31798811496854218</v>
      </c>
      <c r="AO150" s="54">
        <v>0.70067136233219152</v>
      </c>
      <c r="AP150" s="55">
        <v>0.26068911920377119</v>
      </c>
      <c r="AQ150" s="53">
        <v>0.13458313368720221</v>
      </c>
      <c r="AR150" s="53">
        <v>0.26179029621482103</v>
      </c>
      <c r="AS150" s="53">
        <v>0</v>
      </c>
      <c r="AT150" s="54">
        <v>0</v>
      </c>
      <c r="AU150" s="55">
        <v>0.26068911920377119</v>
      </c>
      <c r="AV150" s="53">
        <v>0.13458313368720221</v>
      </c>
      <c r="AW150" s="53">
        <v>0.26179029621482103</v>
      </c>
      <c r="AX150" s="53">
        <v>0</v>
      </c>
      <c r="AY150" s="54">
        <v>0</v>
      </c>
    </row>
    <row r="151" spans="1:51" ht="15.75" thickBot="1" x14ac:dyDescent="0.3">
      <c r="A151">
        <v>179</v>
      </c>
      <c r="B151">
        <v>0.16828792610387894</v>
      </c>
      <c r="C151">
        <v>0.1317051764560575</v>
      </c>
      <c r="D151">
        <v>0.29491819018155502</v>
      </c>
      <c r="E151">
        <v>0.2661982111340801</v>
      </c>
      <c r="F151">
        <v>0.29536727338757196</v>
      </c>
      <c r="G151">
        <v>0.28379049805384438</v>
      </c>
      <c r="H151">
        <v>0.40481960195564165</v>
      </c>
      <c r="I151">
        <v>0.27219307426191586</v>
      </c>
      <c r="J151">
        <v>9.5731983143546459E-2</v>
      </c>
      <c r="K151" s="2">
        <v>0.11734721963192143</v>
      </c>
      <c r="L151" s="1">
        <v>0.19540599948595105</v>
      </c>
      <c r="M151">
        <v>0.15256326598322126</v>
      </c>
      <c r="N151">
        <v>0.30225846772494758</v>
      </c>
      <c r="O151">
        <v>0.21524259224715933</v>
      </c>
      <c r="P151" s="53">
        <v>0.51804731065176357</v>
      </c>
      <c r="Q151" s="53">
        <v>0.55066127794617825</v>
      </c>
      <c r="R151" s="53">
        <v>0.38576671414479208</v>
      </c>
      <c r="S151" s="53">
        <v>0.29456340274965892</v>
      </c>
      <c r="T151" s="53">
        <v>0.67463204570836088</v>
      </c>
      <c r="U151" s="54">
        <v>0.42606160547822891</v>
      </c>
      <c r="V151" s="55">
        <v>0.53773960761605288</v>
      </c>
      <c r="W151" s="53">
        <v>0.7064313803332134</v>
      </c>
      <c r="X151" s="53">
        <v>0.38209626859509754</v>
      </c>
      <c r="Y151" s="53">
        <v>0.50340515054712298</v>
      </c>
      <c r="Z151" s="54">
        <v>0.22387523147673136</v>
      </c>
      <c r="AA151" s="55">
        <v>0.53773960761605288</v>
      </c>
      <c r="AB151" s="53">
        <v>0.7064313803332134</v>
      </c>
      <c r="AC151" s="53">
        <v>0.38209626859509754</v>
      </c>
      <c r="AD151" s="53">
        <v>0.50340515054712298</v>
      </c>
      <c r="AE151" s="54">
        <v>0.22387523147673136</v>
      </c>
      <c r="AF151" s="55">
        <v>0.81993590831149421</v>
      </c>
      <c r="AG151" s="53">
        <v>0.4369630153286686</v>
      </c>
      <c r="AH151" s="53">
        <v>0.29030796366436246</v>
      </c>
      <c r="AI151" s="53">
        <v>0.52349418237470291</v>
      </c>
      <c r="AJ151" s="54">
        <v>0.73738787831074415</v>
      </c>
      <c r="AK151" s="55">
        <v>0.81993590831149421</v>
      </c>
      <c r="AL151" s="53">
        <v>0.4369630153286686</v>
      </c>
      <c r="AM151" s="53">
        <v>0.29030796366436246</v>
      </c>
      <c r="AN151" s="53">
        <v>0.52349418237470291</v>
      </c>
      <c r="AO151" s="54">
        <v>0.73738787831074415</v>
      </c>
      <c r="AP151" s="55">
        <v>0.34661956475083894</v>
      </c>
      <c r="AQ151" s="53">
        <v>0.34985172460408509</v>
      </c>
      <c r="AR151" s="53">
        <v>0.36024639268401837</v>
      </c>
      <c r="AS151" s="53">
        <v>0.63749245268414478</v>
      </c>
      <c r="AT151" s="54">
        <v>0.3731676717456609</v>
      </c>
      <c r="AU151" s="55">
        <v>0.34661956475083894</v>
      </c>
      <c r="AV151" s="53">
        <v>0.34985172460408509</v>
      </c>
      <c r="AW151" s="53">
        <v>0.36024639268401837</v>
      </c>
      <c r="AX151" s="53">
        <v>0.63749245268414478</v>
      </c>
      <c r="AY151" s="54">
        <v>0.3731676717456609</v>
      </c>
    </row>
    <row r="152" spans="1:51" ht="15.75" thickBot="1" x14ac:dyDescent="0.3">
      <c r="A152">
        <v>180</v>
      </c>
      <c r="B152">
        <v>0.80472653359901092</v>
      </c>
      <c r="C152">
        <v>0.67133467235441702</v>
      </c>
      <c r="D152">
        <v>0.58104359450396892</v>
      </c>
      <c r="E152">
        <v>0.43407697825875002</v>
      </c>
      <c r="F152">
        <v>0.29244330034227423</v>
      </c>
      <c r="G152">
        <v>0.74341395791548215</v>
      </c>
      <c r="H152">
        <v>0.83703989260912126</v>
      </c>
      <c r="I152">
        <v>0.70586785637639649</v>
      </c>
      <c r="J152">
        <v>0.53696388455796518</v>
      </c>
      <c r="K152" s="2">
        <v>0.28034681215571372</v>
      </c>
      <c r="L152" s="1">
        <v>0.45794586224747019</v>
      </c>
      <c r="M152">
        <v>0.25646394465587624</v>
      </c>
      <c r="N152">
        <v>0.67140712949272896</v>
      </c>
      <c r="O152">
        <v>0.22124190367295776</v>
      </c>
      <c r="P152" s="53">
        <v>0.95949324918493673</v>
      </c>
      <c r="Q152" s="53">
        <v>0.75295248618638888</v>
      </c>
      <c r="R152" s="53">
        <v>1.1559780541504321</v>
      </c>
      <c r="S152" s="53">
        <v>0.83841057259552265</v>
      </c>
      <c r="T152" s="53">
        <v>1.2467335968823741</v>
      </c>
      <c r="U152" s="54">
        <v>0.6749101700182506</v>
      </c>
      <c r="V152" s="55">
        <v>0.8334873431978288</v>
      </c>
      <c r="W152" s="53">
        <v>1.2235701854912755</v>
      </c>
      <c r="X152" s="53">
        <v>1.0284543948571228</v>
      </c>
      <c r="Y152" s="53">
        <v>0.96335252348241107</v>
      </c>
      <c r="Z152" s="54">
        <v>0.88966814660775195</v>
      </c>
      <c r="AA152" s="55">
        <v>0.8334873431978288</v>
      </c>
      <c r="AB152" s="53">
        <v>1.2235701854912755</v>
      </c>
      <c r="AC152" s="53">
        <v>1.0284543948571228</v>
      </c>
      <c r="AD152" s="53">
        <v>0.96335252348241107</v>
      </c>
      <c r="AE152" s="54">
        <v>0.88966814660775195</v>
      </c>
      <c r="AF152" s="55">
        <v>0.87531612727374486</v>
      </c>
      <c r="AG152" s="53">
        <v>0.73461567124491911</v>
      </c>
      <c r="AH152" s="53">
        <v>0.98870184426105212</v>
      </c>
      <c r="AI152" s="53">
        <v>0.99238712031015597</v>
      </c>
      <c r="AJ152" s="54">
        <v>1.0463141602531087</v>
      </c>
      <c r="AK152" s="55">
        <v>0.87531612727374486</v>
      </c>
      <c r="AL152" s="53">
        <v>0.73461567124491911</v>
      </c>
      <c r="AM152" s="53">
        <v>0.98870184426105212</v>
      </c>
      <c r="AN152" s="53">
        <v>0.99238712031015597</v>
      </c>
      <c r="AO152" s="54">
        <v>1.0463141602531087</v>
      </c>
      <c r="AP152" s="55">
        <v>0.73230768823327108</v>
      </c>
      <c r="AQ152" s="53">
        <v>0.42792343108862041</v>
      </c>
      <c r="AR152" s="53">
        <v>0.83080914902564817</v>
      </c>
      <c r="AS152" s="53">
        <v>0.81993027190543744</v>
      </c>
      <c r="AT152" s="54">
        <v>0.58502404812032349</v>
      </c>
      <c r="AU152" s="55">
        <v>0.73230768823327108</v>
      </c>
      <c r="AV152" s="53">
        <v>0.42792343108862041</v>
      </c>
      <c r="AW152" s="53">
        <v>0.83080914902564817</v>
      </c>
      <c r="AX152" s="53">
        <v>0.81993027190543744</v>
      </c>
      <c r="AY152" s="54">
        <v>0.58502404812032349</v>
      </c>
    </row>
    <row r="153" spans="1:51" ht="15.75" thickBot="1" x14ac:dyDescent="0.3">
      <c r="A153">
        <v>181</v>
      </c>
      <c r="B153">
        <v>0.26395135375714379</v>
      </c>
      <c r="C153">
        <v>0.43229721444556096</v>
      </c>
      <c r="D153">
        <v>0.40574945835774012</v>
      </c>
      <c r="E153">
        <v>9.7935510725268238E-2</v>
      </c>
      <c r="F153">
        <v>0.43650224878369398</v>
      </c>
      <c r="G153">
        <v>0.94165805253989598</v>
      </c>
      <c r="H153">
        <v>1.6008164656739969</v>
      </c>
      <c r="I153">
        <v>3.3500445328996709E-2</v>
      </c>
      <c r="J153">
        <v>2.0065904746991488E-2</v>
      </c>
      <c r="K153" s="2">
        <v>2.1452850723957726E-2</v>
      </c>
      <c r="L153" s="1">
        <v>0.49878038914298428</v>
      </c>
      <c r="M153">
        <v>1.5078078879577023E-3</v>
      </c>
      <c r="N153">
        <v>0</v>
      </c>
      <c r="O153">
        <v>0.30206498340682825</v>
      </c>
      <c r="P153" s="53">
        <v>0.68288906767166169</v>
      </c>
      <c r="Q153" s="53">
        <v>0.35091153051326551</v>
      </c>
      <c r="R153" s="53">
        <v>0.9631520820997389</v>
      </c>
      <c r="S153" s="53">
        <v>0</v>
      </c>
      <c r="T153" s="53">
        <v>0.64104424949153405</v>
      </c>
      <c r="U153" s="54">
        <v>0</v>
      </c>
      <c r="V153" s="55">
        <v>0.406894887598231</v>
      </c>
      <c r="W153" s="53">
        <v>1.1569340854360204</v>
      </c>
      <c r="X153" s="53">
        <v>0.56841018903008556</v>
      </c>
      <c r="Y153" s="53">
        <v>0.59495394166938331</v>
      </c>
      <c r="Z153" s="54">
        <v>3.2299240736057569E-2</v>
      </c>
      <c r="AA153" s="55">
        <v>0.406894887598231</v>
      </c>
      <c r="AB153" s="53">
        <v>1.1569340854360204</v>
      </c>
      <c r="AC153" s="53">
        <v>0.56841018903008556</v>
      </c>
      <c r="AD153" s="53">
        <v>0.59495394166938331</v>
      </c>
      <c r="AE153" s="54">
        <v>3.2299240736057569E-2</v>
      </c>
      <c r="AF153" s="55">
        <v>0</v>
      </c>
      <c r="AG153" s="53">
        <v>1.1167759266434065</v>
      </c>
      <c r="AH153" s="53">
        <v>1.8590491573919836</v>
      </c>
      <c r="AI153" s="53">
        <v>1.5620955541564772</v>
      </c>
      <c r="AJ153" s="54">
        <v>0</v>
      </c>
      <c r="AK153" s="55">
        <v>0</v>
      </c>
      <c r="AL153" s="53">
        <v>1.1167759266434065</v>
      </c>
      <c r="AM153" s="53">
        <v>1.8590491573919836</v>
      </c>
      <c r="AN153" s="53">
        <v>1.5620955541564772</v>
      </c>
      <c r="AO153" s="54">
        <v>0</v>
      </c>
      <c r="AP153" s="55">
        <v>0.6209300773050952</v>
      </c>
      <c r="AQ153" s="53">
        <v>0.30577655907238327</v>
      </c>
      <c r="AR153" s="53">
        <v>0.55563564292743961</v>
      </c>
      <c r="AS153" s="53">
        <v>0.25179027107856305</v>
      </c>
      <c r="AT153" s="54">
        <v>0</v>
      </c>
      <c r="AU153" s="55">
        <v>0.6209300773050952</v>
      </c>
      <c r="AV153" s="53">
        <v>0.30577655907238327</v>
      </c>
      <c r="AW153" s="53">
        <v>0.55563564292743961</v>
      </c>
      <c r="AX153" s="53">
        <v>0.25179027107856305</v>
      </c>
      <c r="AY153" s="54">
        <v>0</v>
      </c>
    </row>
    <row r="154" spans="1:51" ht="15.75" thickBot="1" x14ac:dyDescent="0.3">
      <c r="A154">
        <v>182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0.27674741137706155</v>
      </c>
      <c r="I154">
        <v>0</v>
      </c>
      <c r="J154">
        <v>0</v>
      </c>
      <c r="K154" s="2">
        <v>0</v>
      </c>
      <c r="L154" s="1">
        <v>6.4410226146905614E-2</v>
      </c>
      <c r="M154">
        <v>0</v>
      </c>
      <c r="N154">
        <v>0</v>
      </c>
      <c r="O154">
        <v>0</v>
      </c>
      <c r="P154" s="53">
        <v>0</v>
      </c>
      <c r="Q154" s="53">
        <v>0</v>
      </c>
      <c r="R154" s="53">
        <v>0.45360550635491598</v>
      </c>
      <c r="S154" s="53">
        <v>0</v>
      </c>
      <c r="T154" s="53">
        <v>0</v>
      </c>
      <c r="U154" s="54">
        <v>0</v>
      </c>
      <c r="V154" s="55">
        <v>0</v>
      </c>
      <c r="W154" s="53">
        <v>9.8509449977903854E-2</v>
      </c>
      <c r="X154" s="53">
        <v>2.6491648265917524E-2</v>
      </c>
      <c r="Y154" s="53">
        <v>0</v>
      </c>
      <c r="Z154" s="54">
        <v>0</v>
      </c>
      <c r="AA154" s="55">
        <v>0</v>
      </c>
      <c r="AB154" s="53">
        <v>9.8509449977903854E-2</v>
      </c>
      <c r="AC154" s="53">
        <v>2.6491648265917524E-2</v>
      </c>
      <c r="AD154" s="53">
        <v>0</v>
      </c>
      <c r="AE154" s="54">
        <v>0</v>
      </c>
      <c r="AF154" s="55">
        <v>0</v>
      </c>
      <c r="AG154" s="53">
        <v>0.5404120885964423</v>
      </c>
      <c r="AH154" s="53">
        <v>0.54580076963303392</v>
      </c>
      <c r="AI154" s="53">
        <v>1.1105532152958153</v>
      </c>
      <c r="AJ154" s="54">
        <v>0</v>
      </c>
      <c r="AK154" s="55">
        <v>0</v>
      </c>
      <c r="AL154" s="53">
        <v>0.5404120885964423</v>
      </c>
      <c r="AM154" s="53">
        <v>0.54580076963303392</v>
      </c>
      <c r="AN154" s="53">
        <v>1.1105532152958153</v>
      </c>
      <c r="AO154" s="54">
        <v>0</v>
      </c>
      <c r="AP154" s="55">
        <v>0.15523547902376972</v>
      </c>
      <c r="AQ154" s="53">
        <v>0.21433211408065636</v>
      </c>
      <c r="AR154" s="53">
        <v>0</v>
      </c>
      <c r="AS154" s="53">
        <v>0</v>
      </c>
      <c r="AT154" s="54">
        <v>0</v>
      </c>
      <c r="AU154" s="55">
        <v>0.15523547902376972</v>
      </c>
      <c r="AV154" s="53">
        <v>0.21433211408065636</v>
      </c>
      <c r="AW154" s="53">
        <v>0</v>
      </c>
      <c r="AX154" s="53">
        <v>0</v>
      </c>
      <c r="AY154" s="54">
        <v>0</v>
      </c>
    </row>
    <row r="155" spans="1:51" ht="15.75" thickBot="1" x14ac:dyDescent="0.3">
      <c r="A155">
        <v>183</v>
      </c>
      <c r="B155">
        <v>0</v>
      </c>
      <c r="C155">
        <v>0</v>
      </c>
      <c r="D155">
        <v>5.5211747785873067E-2</v>
      </c>
      <c r="E155">
        <v>0.17797063832366833</v>
      </c>
      <c r="F155">
        <v>0.1418661027377745</v>
      </c>
      <c r="G155">
        <v>0.37289919846863756</v>
      </c>
      <c r="H155">
        <v>0.23110989231812623</v>
      </c>
      <c r="I155">
        <v>0.11399839592879728</v>
      </c>
      <c r="J155">
        <v>0.3206439795038234</v>
      </c>
      <c r="K155" s="2">
        <v>0</v>
      </c>
      <c r="L155" s="1">
        <v>0</v>
      </c>
      <c r="M155">
        <v>0</v>
      </c>
      <c r="N155">
        <v>0.21063181877069909</v>
      </c>
      <c r="O155">
        <v>1.6475723167145004E-2</v>
      </c>
      <c r="P155" s="53">
        <v>0.39874075156644506</v>
      </c>
      <c r="Q155" s="53">
        <v>0.14157782296205687</v>
      </c>
      <c r="R155" s="53">
        <v>0.35077016981989168</v>
      </c>
      <c r="S155" s="53">
        <v>0</v>
      </c>
      <c r="T155" s="53">
        <v>0.30761084117187698</v>
      </c>
      <c r="U155" s="54">
        <v>0</v>
      </c>
      <c r="V155" s="55">
        <v>0</v>
      </c>
      <c r="W155" s="53">
        <v>0.43231412188597357</v>
      </c>
      <c r="X155" s="53">
        <v>0</v>
      </c>
      <c r="Y155" s="53">
        <v>0.69660208086236186</v>
      </c>
      <c r="Z155" s="54">
        <v>0.5329070838918506</v>
      </c>
      <c r="AA155" s="55">
        <v>0</v>
      </c>
      <c r="AB155" s="53">
        <v>0.43231412188597357</v>
      </c>
      <c r="AC155" s="53">
        <v>0</v>
      </c>
      <c r="AD155" s="53">
        <v>0.69660208086236186</v>
      </c>
      <c r="AE155" s="54">
        <v>0.5329070838918506</v>
      </c>
      <c r="AF155" s="55">
        <v>0.13662502434151594</v>
      </c>
      <c r="AG155" s="53">
        <v>0.34886166149978037</v>
      </c>
      <c r="AH155" s="53">
        <v>0.53468695583922898</v>
      </c>
      <c r="AI155" s="53">
        <v>0.35808449492170102</v>
      </c>
      <c r="AJ155" s="54">
        <v>1.2803565162130248</v>
      </c>
      <c r="AK155" s="55">
        <v>0.13662502434151594</v>
      </c>
      <c r="AL155" s="53">
        <v>0.34886166149978037</v>
      </c>
      <c r="AM155" s="53">
        <v>0.53468695583922898</v>
      </c>
      <c r="AN155" s="53">
        <v>0.35808449492170102</v>
      </c>
      <c r="AO155" s="54">
        <v>1.2803565162130248</v>
      </c>
      <c r="AP155" s="55">
        <v>0.62111551593076519</v>
      </c>
      <c r="AQ155" s="53">
        <v>0.38357031263282609</v>
      </c>
      <c r="AR155" s="53">
        <v>0.17091394164770699</v>
      </c>
      <c r="AS155" s="53">
        <v>0.21258062803636929</v>
      </c>
      <c r="AT155" s="54">
        <v>0.19745144901933928</v>
      </c>
      <c r="AU155" s="55">
        <v>0.62111551593076519</v>
      </c>
      <c r="AV155" s="53">
        <v>0.38357031263282609</v>
      </c>
      <c r="AW155" s="53">
        <v>0.17091394164770699</v>
      </c>
      <c r="AX155" s="53">
        <v>0.21258062803636929</v>
      </c>
      <c r="AY155" s="54">
        <v>0.19745144901933928</v>
      </c>
    </row>
    <row r="156" spans="1:51" ht="15.75" thickBot="1" x14ac:dyDescent="0.3">
      <c r="A156">
        <v>184</v>
      </c>
      <c r="B156">
        <v>1.0535618634054134</v>
      </c>
      <c r="C156">
        <v>0.89866768181585566</v>
      </c>
      <c r="D156">
        <v>0.81421672375182563</v>
      </c>
      <c r="E156">
        <v>0.74925329324415346</v>
      </c>
      <c r="F156">
        <v>0.60929660039605915</v>
      </c>
      <c r="G156">
        <v>0.36006902824405618</v>
      </c>
      <c r="H156">
        <v>0.94126191272518767</v>
      </c>
      <c r="I156">
        <v>0.9416782782643347</v>
      </c>
      <c r="J156">
        <v>0.84247572052735098</v>
      </c>
      <c r="K156" s="2">
        <v>0.1270197334116368</v>
      </c>
      <c r="L156" s="1">
        <v>0.27815166743784003</v>
      </c>
      <c r="M156">
        <v>0.3486711231661152</v>
      </c>
      <c r="N156">
        <v>0.80390007915870776</v>
      </c>
      <c r="O156">
        <v>0.82511925269911079</v>
      </c>
      <c r="P156" s="53">
        <v>9.6761890032650649E-2</v>
      </c>
      <c r="Q156" s="53">
        <v>5.2235268349831727E-2</v>
      </c>
      <c r="R156" s="53">
        <v>0.67314335352488996</v>
      </c>
      <c r="S156" s="53">
        <v>0.67791609677543907</v>
      </c>
      <c r="T156" s="53">
        <v>0.72261283781501873</v>
      </c>
      <c r="U156" s="54">
        <v>0.61508603840029208</v>
      </c>
      <c r="V156" s="55">
        <v>1.1400603176235704</v>
      </c>
      <c r="W156" s="53">
        <v>1.7167886390211986</v>
      </c>
      <c r="X156" s="53">
        <v>0.51403666272676629</v>
      </c>
      <c r="Y156" s="53">
        <v>1.116781268228203</v>
      </c>
      <c r="Z156" s="54">
        <v>0.76597854627855289</v>
      </c>
      <c r="AA156" s="55">
        <v>1.1400603176235704</v>
      </c>
      <c r="AB156" s="53">
        <v>1.7167886390211986</v>
      </c>
      <c r="AC156" s="53">
        <v>0.51403666272676629</v>
      </c>
      <c r="AD156" s="53">
        <v>1.116781268228203</v>
      </c>
      <c r="AE156" s="54">
        <v>0.76597854627855289</v>
      </c>
      <c r="AF156" s="55">
        <v>1.2603498340264594</v>
      </c>
      <c r="AG156" s="53">
        <v>1.130825157008817</v>
      </c>
      <c r="AH156" s="53">
        <v>1.4127619659497581</v>
      </c>
      <c r="AI156" s="53">
        <v>1.023619731808721</v>
      </c>
      <c r="AJ156" s="54">
        <v>1.3673777194242236</v>
      </c>
      <c r="AK156" s="55">
        <v>1.2603498340264594</v>
      </c>
      <c r="AL156" s="53">
        <v>1.130825157008817</v>
      </c>
      <c r="AM156" s="53">
        <v>1.4127619659497581</v>
      </c>
      <c r="AN156" s="53">
        <v>1.023619731808721</v>
      </c>
      <c r="AO156" s="54">
        <v>1.3673777194242236</v>
      </c>
      <c r="AP156" s="55">
        <v>0.33249609306380801</v>
      </c>
      <c r="AQ156" s="53">
        <v>0.7107929357135071</v>
      </c>
      <c r="AR156" s="53">
        <v>1.1600378754856222</v>
      </c>
      <c r="AS156" s="53">
        <v>1.0111047232099226</v>
      </c>
      <c r="AT156" s="54">
        <v>0.23763220507643634</v>
      </c>
      <c r="AU156" s="55">
        <v>0.33249609306380801</v>
      </c>
      <c r="AV156" s="53">
        <v>0.7107929357135071</v>
      </c>
      <c r="AW156" s="53">
        <v>1.1600378754856222</v>
      </c>
      <c r="AX156" s="53">
        <v>1.0111047232099226</v>
      </c>
      <c r="AY156" s="54">
        <v>0.23763220507643634</v>
      </c>
    </row>
    <row r="157" spans="1:51" ht="15.75" thickBot="1" x14ac:dyDescent="0.3">
      <c r="A157">
        <v>185</v>
      </c>
      <c r="B157">
        <v>2.2969019943588451</v>
      </c>
      <c r="C157">
        <v>1.8440172098614527</v>
      </c>
      <c r="D157">
        <v>1.7859598061310447</v>
      </c>
      <c r="E157">
        <v>1.6192680862479831</v>
      </c>
      <c r="F157">
        <v>1.0783696952214186</v>
      </c>
      <c r="G157">
        <v>2.0270806944782982</v>
      </c>
      <c r="H157">
        <v>1.6598689649741754</v>
      </c>
      <c r="I157">
        <v>1.7582118306700378</v>
      </c>
      <c r="J157">
        <v>2.0888148502392254</v>
      </c>
      <c r="K157" s="2">
        <v>1.4081940479431581</v>
      </c>
      <c r="L157" s="1">
        <v>1.1783473343260091</v>
      </c>
      <c r="M157">
        <v>1.5869340343726013</v>
      </c>
      <c r="N157">
        <v>1.0601215318917527</v>
      </c>
      <c r="O157">
        <v>1.1063170832147242</v>
      </c>
      <c r="P157" s="53">
        <v>0.92408606426384399</v>
      </c>
      <c r="Q157" s="53">
        <v>0.9987912463549633</v>
      </c>
      <c r="R157" s="53">
        <v>1.6061361685987654</v>
      </c>
      <c r="S157" s="53">
        <v>1.5362250889731672</v>
      </c>
      <c r="T157" s="53">
        <v>1.5591261662994231</v>
      </c>
      <c r="U157" s="54">
        <v>1.2076681706273003</v>
      </c>
      <c r="V157" s="55">
        <v>3.4893194618642154</v>
      </c>
      <c r="W157" s="53">
        <v>3.1309594360537489</v>
      </c>
      <c r="X157" s="53">
        <v>2.7399384821009698</v>
      </c>
      <c r="Y157" s="53">
        <v>2.0375334328235781</v>
      </c>
      <c r="Z157" s="54">
        <v>2.8585770708186478</v>
      </c>
      <c r="AA157" s="55">
        <v>3.4893194618642154</v>
      </c>
      <c r="AB157" s="53">
        <v>3.1309594360537489</v>
      </c>
      <c r="AC157" s="53">
        <v>2.7399384821009698</v>
      </c>
      <c r="AD157" s="53">
        <v>2.0375334328235781</v>
      </c>
      <c r="AE157" s="54">
        <v>2.8585770708186478</v>
      </c>
      <c r="AF157" s="55">
        <v>4.1535306142236559</v>
      </c>
      <c r="AG157" s="53">
        <v>3.7174782164727431</v>
      </c>
      <c r="AH157" s="53">
        <v>3.8784627925271207</v>
      </c>
      <c r="AI157" s="53">
        <v>2.7970392248995277</v>
      </c>
      <c r="AJ157" s="54">
        <v>2.923452225098635</v>
      </c>
      <c r="AK157" s="55">
        <v>4.1535306142236559</v>
      </c>
      <c r="AL157" s="53">
        <v>3.7174782164727431</v>
      </c>
      <c r="AM157" s="53">
        <v>3.8784627925271207</v>
      </c>
      <c r="AN157" s="53">
        <v>2.7970392248995277</v>
      </c>
      <c r="AO157" s="54">
        <v>2.923452225098635</v>
      </c>
      <c r="AP157" s="55">
        <v>2.4659443536720564</v>
      </c>
      <c r="AQ157" s="53">
        <v>1.6422469693225916</v>
      </c>
      <c r="AR157" s="53">
        <v>2.0690677822602885</v>
      </c>
      <c r="AS157" s="53">
        <v>2.7160131705730359</v>
      </c>
      <c r="AT157" s="54">
        <v>1.8526382004451978</v>
      </c>
      <c r="AU157" s="55">
        <v>2.4659443536720564</v>
      </c>
      <c r="AV157" s="53">
        <v>1.6422469693225916</v>
      </c>
      <c r="AW157" s="53">
        <v>2.0690677822602885</v>
      </c>
      <c r="AX157" s="53">
        <v>2.7160131705730359</v>
      </c>
      <c r="AY157" s="54">
        <v>1.8526382004451978</v>
      </c>
    </row>
    <row r="158" spans="1:51" ht="15.75" thickBot="1" x14ac:dyDescent="0.3">
      <c r="A158">
        <v>186</v>
      </c>
      <c r="B158">
        <v>0.50783488667034149</v>
      </c>
      <c r="C158">
        <v>0.38844349745506129</v>
      </c>
      <c r="D158">
        <v>0.46444503838650919</v>
      </c>
      <c r="E158">
        <v>0.47407093036079989</v>
      </c>
      <c r="F158">
        <v>0.35370823789910621</v>
      </c>
      <c r="G158">
        <v>0.39274331541372487</v>
      </c>
      <c r="H158">
        <v>0.25022239025005416</v>
      </c>
      <c r="I158">
        <v>0.35501778015118879</v>
      </c>
      <c r="J158">
        <v>0.21217349597153998</v>
      </c>
      <c r="K158" s="2">
        <v>0.5283159178113076</v>
      </c>
      <c r="L158" s="1">
        <v>0.27952712445284483</v>
      </c>
      <c r="M158">
        <v>0.1571177891227884</v>
      </c>
      <c r="N158">
        <v>7.9477470241300779E-2</v>
      </c>
      <c r="O158">
        <v>0.12899730127484893</v>
      </c>
      <c r="P158" s="53">
        <v>0.24465545367025426</v>
      </c>
      <c r="Q158" s="53">
        <v>0.15434568508608812</v>
      </c>
      <c r="R158" s="53">
        <v>0.32051514667853509</v>
      </c>
      <c r="S158" s="53">
        <v>0.34088166749093607</v>
      </c>
      <c r="T158" s="53">
        <v>0.27195554022944957</v>
      </c>
      <c r="U158" s="54">
        <v>0.24345051112669183</v>
      </c>
      <c r="V158" s="55">
        <v>0.40876798114847135</v>
      </c>
      <c r="W158" s="53">
        <v>0.93486675019198218</v>
      </c>
      <c r="X158" s="53">
        <v>0.2388235363042808</v>
      </c>
      <c r="Y158" s="53">
        <v>0.2774655905123618</v>
      </c>
      <c r="Z158" s="54">
        <v>0.78647160697657703</v>
      </c>
      <c r="AA158" s="55">
        <v>0.40876798114847135</v>
      </c>
      <c r="AB158" s="53">
        <v>0.93486675019198218</v>
      </c>
      <c r="AC158" s="53">
        <v>0.2388235363042808</v>
      </c>
      <c r="AD158" s="53">
        <v>0.2774655905123618</v>
      </c>
      <c r="AE158" s="54">
        <v>0.78647160697657703</v>
      </c>
      <c r="AF158" s="55">
        <v>1.0420692118754988</v>
      </c>
      <c r="AG158" s="53">
        <v>0.69983853214800895</v>
      </c>
      <c r="AH158" s="53">
        <v>0.78979882048858374</v>
      </c>
      <c r="AI158" s="53">
        <v>0.17693500661143682</v>
      </c>
      <c r="AJ158" s="54">
        <v>0.46697921042226564</v>
      </c>
      <c r="AK158" s="55">
        <v>1.0420692118754988</v>
      </c>
      <c r="AL158" s="53">
        <v>0.69983853214800895</v>
      </c>
      <c r="AM158" s="53">
        <v>0.78979882048858374</v>
      </c>
      <c r="AN158" s="53">
        <v>0.17693500661143682</v>
      </c>
      <c r="AO158" s="54">
        <v>0.46697921042226564</v>
      </c>
      <c r="AP158" s="55">
        <v>0.46868521208508684</v>
      </c>
      <c r="AQ158" s="53">
        <v>0.31486923148207768</v>
      </c>
      <c r="AR158" s="53">
        <v>0.45795570663595642</v>
      </c>
      <c r="AS158" s="53">
        <v>0.48906925653623479</v>
      </c>
      <c r="AT158" s="54">
        <v>0.6690224060234401</v>
      </c>
      <c r="AU158" s="55">
        <v>0.46868521208508684</v>
      </c>
      <c r="AV158" s="53">
        <v>0.31486923148207768</v>
      </c>
      <c r="AW158" s="53">
        <v>0.45795570663595642</v>
      </c>
      <c r="AX158" s="53">
        <v>0.48906925653623479</v>
      </c>
      <c r="AY158" s="54">
        <v>0.6690224060234401</v>
      </c>
    </row>
    <row r="159" spans="1:51" ht="15.75" thickBot="1" x14ac:dyDescent="0.3">
      <c r="A159">
        <v>187</v>
      </c>
      <c r="B159">
        <v>0.71882990214749032</v>
      </c>
      <c r="C159">
        <v>0.35704314134676401</v>
      </c>
      <c r="D159">
        <v>0.52576167541767749</v>
      </c>
      <c r="E159">
        <v>0.35380540468192351</v>
      </c>
      <c r="F159">
        <v>0.2683768083079795</v>
      </c>
      <c r="G159">
        <v>0.56041122169455471</v>
      </c>
      <c r="H159">
        <v>0.49003458896895824</v>
      </c>
      <c r="I159">
        <v>0.16559373074875566</v>
      </c>
      <c r="J159">
        <v>0.41556211738377163</v>
      </c>
      <c r="K159" s="2">
        <v>0.30098129447394445</v>
      </c>
      <c r="L159" s="1">
        <v>0.29093923709399105</v>
      </c>
      <c r="M159">
        <v>0.39689535836376594</v>
      </c>
      <c r="N159">
        <v>0.26903337674934169</v>
      </c>
      <c r="O159">
        <v>0.37471816718348755</v>
      </c>
      <c r="P159" s="53">
        <v>0.11506824954548769</v>
      </c>
      <c r="Q159" s="53">
        <v>0.10450265825604126</v>
      </c>
      <c r="R159" s="53">
        <v>0.19847361028133076</v>
      </c>
      <c r="S159" s="53">
        <v>0.18204875834201853</v>
      </c>
      <c r="T159" s="53">
        <v>0.15868441684578916</v>
      </c>
      <c r="U159" s="54">
        <v>0</v>
      </c>
      <c r="V159" s="55">
        <v>0.33884625401928953</v>
      </c>
      <c r="W159" s="53">
        <v>0.73220703223391426</v>
      </c>
      <c r="X159" s="53">
        <v>0.12974379553413493</v>
      </c>
      <c r="Y159" s="53">
        <v>0.30529555851586426</v>
      </c>
      <c r="Z159" s="54">
        <v>0.38869548486297439</v>
      </c>
      <c r="AA159" s="55">
        <v>0.33884625401928953</v>
      </c>
      <c r="AB159" s="53">
        <v>0.73220703223391426</v>
      </c>
      <c r="AC159" s="53">
        <v>0.12974379553413493</v>
      </c>
      <c r="AD159" s="53">
        <v>0.30529555851586426</v>
      </c>
      <c r="AE159" s="54">
        <v>0.38869548486297439</v>
      </c>
      <c r="AF159" s="55">
        <v>0.95539951562789938</v>
      </c>
      <c r="AG159" s="53">
        <v>0.78490069652908412</v>
      </c>
      <c r="AH159" s="53">
        <v>0.81416362972264222</v>
      </c>
      <c r="AI159" s="53">
        <v>0.52189931433400549</v>
      </c>
      <c r="AJ159" s="54">
        <v>0.62895038595797292</v>
      </c>
      <c r="AK159" s="55">
        <v>0.95539951562789938</v>
      </c>
      <c r="AL159" s="53">
        <v>0.78490069652908412</v>
      </c>
      <c r="AM159" s="53">
        <v>0.81416362972264222</v>
      </c>
      <c r="AN159" s="53">
        <v>0.52189931433400549</v>
      </c>
      <c r="AO159" s="54">
        <v>0.62895038595797292</v>
      </c>
      <c r="AP159" s="55">
        <v>0.50462572886064305</v>
      </c>
      <c r="AQ159" s="53">
        <v>0.33164057895753918</v>
      </c>
      <c r="AR159" s="53">
        <v>0.36778159609296596</v>
      </c>
      <c r="AS159" s="53">
        <v>0.46910077274787687</v>
      </c>
      <c r="AT159" s="54">
        <v>0.53785017252256562</v>
      </c>
      <c r="AU159" s="55">
        <v>0.50462572886064305</v>
      </c>
      <c r="AV159" s="53">
        <v>0.33164057895753918</v>
      </c>
      <c r="AW159" s="53">
        <v>0.36778159609296596</v>
      </c>
      <c r="AX159" s="53">
        <v>0.46910077274787687</v>
      </c>
      <c r="AY159" s="54">
        <v>0.53785017252256562</v>
      </c>
    </row>
    <row r="160" spans="1:51" ht="15.75" thickBot="1" x14ac:dyDescent="0.3">
      <c r="A160">
        <v>188</v>
      </c>
      <c r="B160">
        <v>0</v>
      </c>
      <c r="C160">
        <v>0.13528698682036253</v>
      </c>
      <c r="D160">
        <v>0.19421669720919732</v>
      </c>
      <c r="E160">
        <v>0.21315912072975407</v>
      </c>
      <c r="F160">
        <v>0.1203468826857633</v>
      </c>
      <c r="G160">
        <v>0.2836714870824113</v>
      </c>
      <c r="H160">
        <v>0.10292338484402258</v>
      </c>
      <c r="I160">
        <v>0.15633946997176987</v>
      </c>
      <c r="J160">
        <v>0.19272590382883203</v>
      </c>
      <c r="K160" s="2">
        <v>3.7204827007178733E-2</v>
      </c>
      <c r="L160" s="1">
        <v>0.18642341000897633</v>
      </c>
      <c r="M160">
        <v>0.11342798184663089</v>
      </c>
      <c r="N160">
        <v>0.26237417819403075</v>
      </c>
      <c r="O160">
        <v>7.8469234088392223E-2</v>
      </c>
      <c r="P160" s="53">
        <v>0.19907445480774452</v>
      </c>
      <c r="Q160" s="53">
        <v>4.5769222851606332E-2</v>
      </c>
      <c r="R160" s="53">
        <v>5.4664981564502134E-2</v>
      </c>
      <c r="S160" s="53">
        <v>0.25689621588446165</v>
      </c>
      <c r="T160" s="53">
        <v>0.21140361435224156</v>
      </c>
      <c r="U160" s="54">
        <v>0.19667605216349196</v>
      </c>
      <c r="V160" s="55">
        <v>0.22143971909332422</v>
      </c>
      <c r="W160" s="53">
        <v>0.27924180635558965</v>
      </c>
      <c r="X160" s="53">
        <v>0.1720737357315883</v>
      </c>
      <c r="Y160" s="53">
        <v>0.12439760585986971</v>
      </c>
      <c r="Z160" s="54">
        <v>0.33793168941540369</v>
      </c>
      <c r="AA160" s="55">
        <v>0.22143971909332422</v>
      </c>
      <c r="AB160" s="53">
        <v>0.27924180635558965</v>
      </c>
      <c r="AC160" s="53">
        <v>0.1720737357315883</v>
      </c>
      <c r="AD160" s="53">
        <v>0.12439760585986971</v>
      </c>
      <c r="AE160" s="54">
        <v>0.33793168941540369</v>
      </c>
      <c r="AF160" s="55">
        <v>0.41502968907942106</v>
      </c>
      <c r="AG160" s="53">
        <v>0.35413988057780543</v>
      </c>
      <c r="AH160" s="53">
        <v>0.34188928155334808</v>
      </c>
      <c r="AI160" s="53">
        <v>0.17301322142811992</v>
      </c>
      <c r="AJ160" s="54">
        <v>0.3634671799093957</v>
      </c>
      <c r="AK160" s="55">
        <v>0.41502968907942106</v>
      </c>
      <c r="AL160" s="53">
        <v>0.35413988057780543</v>
      </c>
      <c r="AM160" s="53">
        <v>0.34188928155334808</v>
      </c>
      <c r="AN160" s="53">
        <v>0.17301322142811992</v>
      </c>
      <c r="AO160" s="54">
        <v>0.3634671799093957</v>
      </c>
      <c r="AP160" s="55">
        <v>0.12904618360424705</v>
      </c>
      <c r="AQ160" s="53">
        <v>0.15983820008607708</v>
      </c>
      <c r="AR160" s="53">
        <v>0.22335616662635663</v>
      </c>
      <c r="AS160" s="53">
        <v>0.24238681189988259</v>
      </c>
      <c r="AT160" s="54">
        <v>0.16321184461277091</v>
      </c>
      <c r="AU160" s="55">
        <v>0.12904618360424705</v>
      </c>
      <c r="AV160" s="53">
        <v>0.15983820008607708</v>
      </c>
      <c r="AW160" s="53">
        <v>0.22335616662635663</v>
      </c>
      <c r="AX160" s="53">
        <v>0.24238681189988259</v>
      </c>
      <c r="AY160" s="54">
        <v>0.16321184461277091</v>
      </c>
    </row>
    <row r="161" spans="1:51" ht="15.75" thickBot="1" x14ac:dyDescent="0.3">
      <c r="A161">
        <v>189</v>
      </c>
      <c r="B161">
        <v>0.43243985335239293</v>
      </c>
      <c r="C161">
        <v>0.52960978981725571</v>
      </c>
      <c r="D161">
        <v>0.35178184393757078</v>
      </c>
      <c r="E161">
        <v>0.23981270449487713</v>
      </c>
      <c r="F161">
        <v>0.35146057340825598</v>
      </c>
      <c r="G161">
        <v>0.87944023207452859</v>
      </c>
      <c r="H161">
        <v>1.3055959790654472</v>
      </c>
      <c r="I161">
        <v>0.78786178726965039</v>
      </c>
      <c r="J161">
        <v>0.61153903339673932</v>
      </c>
      <c r="K161" s="2">
        <v>0.39360503363416827</v>
      </c>
      <c r="L161" s="1">
        <v>0.25879959958533888</v>
      </c>
      <c r="M161">
        <v>0.34643555259523306</v>
      </c>
      <c r="N161">
        <v>9.0343348939492765E-2</v>
      </c>
      <c r="O161">
        <v>0.54869348154693043</v>
      </c>
      <c r="P161" s="53">
        <v>0.42386318952148117</v>
      </c>
      <c r="Q161" s="53">
        <v>0.50314008748758821</v>
      </c>
      <c r="R161" s="53">
        <v>1.1712007979797026</v>
      </c>
      <c r="S161" s="53">
        <v>0.25317541450111453</v>
      </c>
      <c r="T161" s="53">
        <v>0.35030022066826388</v>
      </c>
      <c r="U161" s="54">
        <v>0.28076866250792937</v>
      </c>
      <c r="V161" s="55">
        <v>0</v>
      </c>
      <c r="W161" s="53">
        <v>1.1356634578008995</v>
      </c>
      <c r="X161" s="53">
        <v>0.73221007768318591</v>
      </c>
      <c r="Y161" s="53">
        <v>0.71264157817526441</v>
      </c>
      <c r="Z161" s="54">
        <v>0.80399713227808467</v>
      </c>
      <c r="AA161" s="55">
        <v>0</v>
      </c>
      <c r="AB161" s="53">
        <v>1.1356634578008995</v>
      </c>
      <c r="AC161" s="53">
        <v>0.73221007768318591</v>
      </c>
      <c r="AD161" s="53">
        <v>0.71264157817526441</v>
      </c>
      <c r="AE161" s="54">
        <v>0.80399713227808467</v>
      </c>
      <c r="AF161" s="55">
        <v>1.1353385975303318</v>
      </c>
      <c r="AG161" s="53">
        <v>0.98636744628770745</v>
      </c>
      <c r="AH161" s="53">
        <v>1.3104524005744487</v>
      </c>
      <c r="AI161" s="53">
        <v>0.99543169461964043</v>
      </c>
      <c r="AJ161" s="54">
        <v>0.71255613667589524</v>
      </c>
      <c r="AK161" s="55">
        <v>1.1353385975303318</v>
      </c>
      <c r="AL161" s="53">
        <v>0.98636744628770745</v>
      </c>
      <c r="AM161" s="53">
        <v>1.3104524005744487</v>
      </c>
      <c r="AN161" s="53">
        <v>0.99543169461964043</v>
      </c>
      <c r="AO161" s="54">
        <v>0.71255613667589524</v>
      </c>
      <c r="AP161" s="55">
        <v>0.72257069868778678</v>
      </c>
      <c r="AQ161" s="53">
        <v>0.70002452827808648</v>
      </c>
      <c r="AR161" s="53">
        <v>0.57268220743894638</v>
      </c>
      <c r="AS161" s="53">
        <v>1.120442791506034</v>
      </c>
      <c r="AT161" s="54">
        <v>0.53586592799725064</v>
      </c>
      <c r="AU161" s="55">
        <v>0.72257069868778678</v>
      </c>
      <c r="AV161" s="53">
        <v>0.70002452827808648</v>
      </c>
      <c r="AW161" s="53">
        <v>0.57268220743894638</v>
      </c>
      <c r="AX161" s="53">
        <v>1.120442791506034</v>
      </c>
      <c r="AY161" s="54">
        <v>0.53586592799725064</v>
      </c>
    </row>
    <row r="162" spans="1:51" ht="15.75" thickBot="1" x14ac:dyDescent="0.3">
      <c r="A162">
        <v>190</v>
      </c>
      <c r="B162">
        <v>0.68108832175115419</v>
      </c>
      <c r="C162">
        <v>0.53862605185950263</v>
      </c>
      <c r="D162">
        <v>0</v>
      </c>
      <c r="E162">
        <v>0.34466016795740562</v>
      </c>
      <c r="F162">
        <v>0.24908635469459595</v>
      </c>
      <c r="G162">
        <v>0.38364614508135808</v>
      </c>
      <c r="H162">
        <v>0.74452765677251509</v>
      </c>
      <c r="I162">
        <v>1.1688729824729229</v>
      </c>
      <c r="J162">
        <v>0.12894754443839029</v>
      </c>
      <c r="K162" s="2">
        <v>0.32545048184079012</v>
      </c>
      <c r="L162" s="1">
        <v>0.81574332753984558</v>
      </c>
      <c r="M162">
        <v>0.25612096455343247</v>
      </c>
      <c r="N162">
        <v>0.20777635688562404</v>
      </c>
      <c r="O162">
        <v>0.30940660094639177</v>
      </c>
      <c r="P162" s="53">
        <v>0.48591993115399457</v>
      </c>
      <c r="Q162" s="53">
        <v>0.60596951445555325</v>
      </c>
      <c r="R162" s="53">
        <v>1.3628279273469859</v>
      </c>
      <c r="S162" s="53">
        <v>0.33424624428885519</v>
      </c>
      <c r="T162" s="53">
        <v>0.29832700303708393</v>
      </c>
      <c r="U162" s="54">
        <v>0.63317280357022199</v>
      </c>
      <c r="V162" s="55">
        <v>0.16227032995934271</v>
      </c>
      <c r="W162" s="53">
        <v>0.72352180372211261</v>
      </c>
      <c r="X162" s="53">
        <v>0.91230016823254567</v>
      </c>
      <c r="Y162" s="53">
        <v>0.65980645963968276</v>
      </c>
      <c r="Z162" s="54">
        <v>0.82765355464339008</v>
      </c>
      <c r="AA162" s="55">
        <v>0.16227032995934271</v>
      </c>
      <c r="AB162" s="53">
        <v>0.72352180372211261</v>
      </c>
      <c r="AC162" s="53">
        <v>0.91230016823254567</v>
      </c>
      <c r="AD162" s="53">
        <v>0.65980645963968276</v>
      </c>
      <c r="AE162" s="54">
        <v>0.82765355464339008</v>
      </c>
      <c r="AF162" s="55">
        <v>0.9966159588559379</v>
      </c>
      <c r="AG162" s="53">
        <v>1.2341508028836492</v>
      </c>
      <c r="AH162" s="53">
        <v>0.9210793685031412</v>
      </c>
      <c r="AI162" s="53">
        <v>0.53531232389591799</v>
      </c>
      <c r="AJ162" s="54">
        <v>0.60149119716519017</v>
      </c>
      <c r="AK162" s="55">
        <v>0.9966159588559379</v>
      </c>
      <c r="AL162" s="53">
        <v>1.2341508028836492</v>
      </c>
      <c r="AM162" s="53">
        <v>0.9210793685031412</v>
      </c>
      <c r="AN162" s="53">
        <v>0.53531232389591799</v>
      </c>
      <c r="AO162" s="54">
        <v>0.60149119716519017</v>
      </c>
      <c r="AP162" s="55">
        <v>0.83843742755107542</v>
      </c>
      <c r="AQ162" s="53">
        <v>0.58361634290729769</v>
      </c>
      <c r="AR162" s="53">
        <v>0.29082448127314675</v>
      </c>
      <c r="AS162" s="53">
        <v>0.55278834492970619</v>
      </c>
      <c r="AT162" s="54">
        <v>0.68564648867940636</v>
      </c>
      <c r="AU162" s="55">
        <v>0.83843742755107542</v>
      </c>
      <c r="AV162" s="53">
        <v>0.58361634290729769</v>
      </c>
      <c r="AW162" s="53">
        <v>0.29082448127314675</v>
      </c>
      <c r="AX162" s="53">
        <v>0.55278834492970619</v>
      </c>
      <c r="AY162" s="54">
        <v>0.68564648867940636</v>
      </c>
    </row>
    <row r="163" spans="1:51" ht="15.75" thickBot="1" x14ac:dyDescent="0.3">
      <c r="A163">
        <v>191</v>
      </c>
      <c r="B163">
        <v>0.27002883685778623</v>
      </c>
      <c r="C163">
        <v>6.5993037999070817E-2</v>
      </c>
      <c r="D163">
        <v>0.13669253575032747</v>
      </c>
      <c r="E163">
        <v>0.20154849956392448</v>
      </c>
      <c r="F163">
        <v>0.16352261580380015</v>
      </c>
      <c r="G163">
        <v>0</v>
      </c>
      <c r="H163">
        <v>0.37015620274636013</v>
      </c>
      <c r="I163">
        <v>7.6063368419712687E-2</v>
      </c>
      <c r="J163">
        <v>2.6547888065734115E-2</v>
      </c>
      <c r="K163" s="2">
        <v>0.28327652757983146</v>
      </c>
      <c r="L163" s="1">
        <v>2.5935018622648218E-2</v>
      </c>
      <c r="M163">
        <v>0.30748280380370285</v>
      </c>
      <c r="N163">
        <v>5.2240126171491888E-2</v>
      </c>
      <c r="O163">
        <v>0.18948881182760641</v>
      </c>
      <c r="P163" s="53">
        <v>0.31809590353669426</v>
      </c>
      <c r="Q163" s="53">
        <v>0.27427766991759744</v>
      </c>
      <c r="R163" s="53">
        <v>0.2857935171365415</v>
      </c>
      <c r="S163" s="53">
        <v>0</v>
      </c>
      <c r="T163" s="53">
        <v>0</v>
      </c>
      <c r="U163" s="54">
        <v>0.17745017383901013</v>
      </c>
      <c r="V163" s="55">
        <v>0.11102295783387643</v>
      </c>
      <c r="W163" s="53">
        <v>0.35225249381258422</v>
      </c>
      <c r="X163" s="53">
        <v>0.16248752958328888</v>
      </c>
      <c r="Y163" s="53">
        <v>0.15865587400442618</v>
      </c>
      <c r="Z163" s="54">
        <v>0.43324948596549795</v>
      </c>
      <c r="AA163" s="55">
        <v>0.11102295783387643</v>
      </c>
      <c r="AB163" s="53">
        <v>0.35225249381258422</v>
      </c>
      <c r="AC163" s="53">
        <v>0.16248752958328888</v>
      </c>
      <c r="AD163" s="53">
        <v>0.15865587400442618</v>
      </c>
      <c r="AE163" s="54">
        <v>0.43324948596549795</v>
      </c>
      <c r="AF163" s="55">
        <v>0.61419648223728007</v>
      </c>
      <c r="AG163" s="53">
        <v>0.41735505314901516</v>
      </c>
      <c r="AH163" s="53">
        <v>0.28017376842364589</v>
      </c>
      <c r="AI163" s="53">
        <v>0.40062420849128511</v>
      </c>
      <c r="AJ163" s="54">
        <v>0.3675767749054869</v>
      </c>
      <c r="AK163" s="55">
        <v>0.61419648223728007</v>
      </c>
      <c r="AL163" s="53">
        <v>0.41735505314901516</v>
      </c>
      <c r="AM163" s="53">
        <v>0.28017376842364589</v>
      </c>
      <c r="AN163" s="53">
        <v>0.40062420849128511</v>
      </c>
      <c r="AO163" s="54">
        <v>0.3675767749054869</v>
      </c>
      <c r="AP163" s="55">
        <v>9.2624682615887022E-2</v>
      </c>
      <c r="AQ163" s="53">
        <v>0.16679862739992277</v>
      </c>
      <c r="AR163" s="53">
        <v>0.21158364063957633</v>
      </c>
      <c r="AS163" s="53">
        <v>0.18190661989095575</v>
      </c>
      <c r="AT163" s="54">
        <v>0.2106196652996844</v>
      </c>
      <c r="AU163" s="55">
        <v>9.2624682615887022E-2</v>
      </c>
      <c r="AV163" s="53">
        <v>0.16679862739992277</v>
      </c>
      <c r="AW163" s="53">
        <v>0.21158364063957633</v>
      </c>
      <c r="AX163" s="53">
        <v>0.18190661989095575</v>
      </c>
      <c r="AY163" s="54">
        <v>0.2106196652996844</v>
      </c>
    </row>
    <row r="164" spans="1:51" ht="15.75" thickBot="1" x14ac:dyDescent="0.3">
      <c r="A164">
        <v>192</v>
      </c>
      <c r="B164">
        <v>0.27190237412262475</v>
      </c>
      <c r="C164">
        <v>0.18323476373094805</v>
      </c>
      <c r="D164">
        <v>0.13704928938987682</v>
      </c>
      <c r="E164">
        <v>0.15309074500122855</v>
      </c>
      <c r="F164">
        <v>0.12592985885513663</v>
      </c>
      <c r="G164">
        <v>0.21463319302190328</v>
      </c>
      <c r="H164">
        <v>0.35759398163734663</v>
      </c>
      <c r="I164">
        <v>0.27806945289893259</v>
      </c>
      <c r="J164">
        <v>0.49185344983831714</v>
      </c>
      <c r="K164" s="2">
        <v>0.13066742290408484</v>
      </c>
      <c r="L164" s="1">
        <v>0</v>
      </c>
      <c r="M164">
        <v>0.30781821828357009</v>
      </c>
      <c r="N164">
        <v>9.4385606785271303E-2</v>
      </c>
      <c r="O164">
        <v>0.35891835292177415</v>
      </c>
      <c r="P164" s="53">
        <v>0.29077316367939182</v>
      </c>
      <c r="Q164" s="53">
        <v>0.40341924770474213</v>
      </c>
      <c r="R164" s="53">
        <v>0.32748327922352727</v>
      </c>
      <c r="S164" s="53">
        <v>0.20558257730482604</v>
      </c>
      <c r="T164" s="53">
        <v>5.8183015650055313E-2</v>
      </c>
      <c r="U164" s="54">
        <v>0.26303982681798999</v>
      </c>
      <c r="V164" s="55">
        <v>9.7114662006983973E-2</v>
      </c>
      <c r="W164" s="53">
        <v>0.32662544891252332</v>
      </c>
      <c r="X164" s="53">
        <v>0.73277920142838571</v>
      </c>
      <c r="Y164" s="53">
        <v>0.23711616952681361</v>
      </c>
      <c r="Z164" s="54">
        <v>0.39921285408173096</v>
      </c>
      <c r="AA164" s="55">
        <v>9.7114662006983973E-2</v>
      </c>
      <c r="AB164" s="53">
        <v>0.32662544891252332</v>
      </c>
      <c r="AC164" s="53">
        <v>0.73277920142838571</v>
      </c>
      <c r="AD164" s="53">
        <v>0.23711616952681361</v>
      </c>
      <c r="AE164" s="54">
        <v>0.39921285408173096</v>
      </c>
      <c r="AF164" s="55">
        <v>0.59435358175624431</v>
      </c>
      <c r="AG164" s="53">
        <v>0.39616437936326643</v>
      </c>
      <c r="AH164" s="53">
        <v>0.340593267212986</v>
      </c>
      <c r="AI164" s="53">
        <v>0.38200787506963602</v>
      </c>
      <c r="AJ164" s="54">
        <v>9.328471635674207E-2</v>
      </c>
      <c r="AK164" s="55">
        <v>0.59435358175624431</v>
      </c>
      <c r="AL164" s="53">
        <v>0.39616437936326643</v>
      </c>
      <c r="AM164" s="53">
        <v>0.340593267212986</v>
      </c>
      <c r="AN164" s="53">
        <v>0.38200787506963602</v>
      </c>
      <c r="AO164" s="54">
        <v>9.328471635674207E-2</v>
      </c>
      <c r="AP164" s="55">
        <v>4.0520929182604255E-2</v>
      </c>
      <c r="AQ164" s="53">
        <v>0.21532337030642512</v>
      </c>
      <c r="AR164" s="53">
        <v>0.43810657403562314</v>
      </c>
      <c r="AS164" s="53">
        <v>0.42816534014369356</v>
      </c>
      <c r="AT164" s="54">
        <v>0.33870440283890502</v>
      </c>
      <c r="AU164" s="55">
        <v>4.0520929182604255E-2</v>
      </c>
      <c r="AV164" s="53">
        <v>0.21532337030642512</v>
      </c>
      <c r="AW164" s="53">
        <v>0.43810657403562314</v>
      </c>
      <c r="AX164" s="53">
        <v>0.42816534014369356</v>
      </c>
      <c r="AY164" s="54">
        <v>0.33870440283890502</v>
      </c>
    </row>
    <row r="165" spans="1:51" ht="15.75" thickBot="1" x14ac:dyDescent="0.3">
      <c r="A165">
        <v>193</v>
      </c>
      <c r="B165">
        <v>0.13670296844903235</v>
      </c>
      <c r="C165">
        <v>0.20139521983084732</v>
      </c>
      <c r="D165">
        <v>0.19148625619297854</v>
      </c>
      <c r="E165">
        <v>0.22581866162377537</v>
      </c>
      <c r="F165">
        <v>9.7733367336453436E-2</v>
      </c>
      <c r="G165">
        <v>0.27017534293079931</v>
      </c>
      <c r="H165">
        <v>0.45519099589064932</v>
      </c>
      <c r="I165">
        <v>3.3020230224168806E-2</v>
      </c>
      <c r="J165">
        <v>0.25600120988683484</v>
      </c>
      <c r="K165" s="2">
        <v>0.3417392108796784</v>
      </c>
      <c r="L165" s="1">
        <v>0.3656119974342194</v>
      </c>
      <c r="M165">
        <v>0.10220413839445107</v>
      </c>
      <c r="N165">
        <v>0.18391577141588231</v>
      </c>
      <c r="O165">
        <v>0.21357084947558733</v>
      </c>
      <c r="P165" s="53">
        <v>0.20662740090406184</v>
      </c>
      <c r="Q165" s="53">
        <v>0.57876680190638718</v>
      </c>
      <c r="R165" s="53">
        <v>0.16716583009397437</v>
      </c>
      <c r="S165" s="53">
        <v>0.23755383197386834</v>
      </c>
      <c r="T165" s="53">
        <v>0</v>
      </c>
      <c r="U165" s="54">
        <v>0.42040457830375405</v>
      </c>
      <c r="V165" s="55">
        <v>0</v>
      </c>
      <c r="W165" s="53">
        <v>0.45966761968949454</v>
      </c>
      <c r="X165" s="53">
        <v>0</v>
      </c>
      <c r="Y165" s="53">
        <v>0.31977940375677483</v>
      </c>
      <c r="Z165" s="54">
        <v>0.29615491117764192</v>
      </c>
      <c r="AA165" s="55">
        <v>0</v>
      </c>
      <c r="AB165" s="53">
        <v>0.45966761968949454</v>
      </c>
      <c r="AC165" s="53">
        <v>0</v>
      </c>
      <c r="AD165" s="53">
        <v>0.31977940375677483</v>
      </c>
      <c r="AE165" s="54">
        <v>0.29615491117764192</v>
      </c>
      <c r="AF165" s="55">
        <v>0.75682687098294021</v>
      </c>
      <c r="AG165" s="53">
        <v>0.27661717043924394</v>
      </c>
      <c r="AH165" s="53">
        <v>0.22726955482277894</v>
      </c>
      <c r="AI165" s="53">
        <v>0.45468516546450405</v>
      </c>
      <c r="AJ165" s="54">
        <v>0.43920798445500625</v>
      </c>
      <c r="AK165" s="55">
        <v>0.75682687098294021</v>
      </c>
      <c r="AL165" s="53">
        <v>0.27661717043924394</v>
      </c>
      <c r="AM165" s="53">
        <v>0.22726955482277894</v>
      </c>
      <c r="AN165" s="53">
        <v>0.45468516546450405</v>
      </c>
      <c r="AO165" s="54">
        <v>0.43920798445500625</v>
      </c>
      <c r="AP165" s="55">
        <v>0.14115008614386559</v>
      </c>
      <c r="AQ165" s="53">
        <v>0.28378425588446654</v>
      </c>
      <c r="AR165" s="53">
        <v>9.4806006751873173E-2</v>
      </c>
      <c r="AS165" s="53">
        <v>0.20099649442738599</v>
      </c>
      <c r="AT165" s="54">
        <v>0.16680040536921834</v>
      </c>
      <c r="AU165" s="55">
        <v>0.14115008614386559</v>
      </c>
      <c r="AV165" s="53">
        <v>0.28378425588446654</v>
      </c>
      <c r="AW165" s="53">
        <v>9.4806006751873173E-2</v>
      </c>
      <c r="AX165" s="53">
        <v>0.20099649442738599</v>
      </c>
      <c r="AY165" s="54">
        <v>0.16680040536921834</v>
      </c>
    </row>
    <row r="166" spans="1:51" ht="15.75" thickBot="1" x14ac:dyDescent="0.3">
      <c r="A166">
        <v>194</v>
      </c>
      <c r="B166">
        <v>0</v>
      </c>
      <c r="C166">
        <v>7.7530370081755728E-2</v>
      </c>
      <c r="D166">
        <v>7.6995276447089103E-2</v>
      </c>
      <c r="E166">
        <v>6.4107662414847194E-2</v>
      </c>
      <c r="F166">
        <v>0.21610197429588252</v>
      </c>
      <c r="G166">
        <v>0.22803374708726995</v>
      </c>
      <c r="H166">
        <v>0</v>
      </c>
      <c r="I166">
        <v>0.33942688089042211</v>
      </c>
      <c r="J166">
        <v>0.14716496757412631</v>
      </c>
      <c r="K166" s="2">
        <v>0</v>
      </c>
      <c r="L166" s="1">
        <v>0.215493519167198</v>
      </c>
      <c r="M166">
        <v>0</v>
      </c>
      <c r="N166">
        <v>7.8957133777777022E-2</v>
      </c>
      <c r="O166">
        <v>0.28842923053687747</v>
      </c>
      <c r="P166" s="53">
        <v>0.15532349970836148</v>
      </c>
      <c r="Q166" s="53">
        <v>0</v>
      </c>
      <c r="R166" s="53">
        <v>0.20907130787436354</v>
      </c>
      <c r="S166" s="53">
        <v>0.2846319599328993</v>
      </c>
      <c r="T166" s="53">
        <v>0.16528387649685525</v>
      </c>
      <c r="U166" s="54">
        <v>0.26887550365917096</v>
      </c>
      <c r="V166" s="55">
        <v>7.4053365142199526E-2</v>
      </c>
      <c r="W166" s="53">
        <v>0.41355217356840179</v>
      </c>
      <c r="X166" s="53">
        <v>0.11518959760060769</v>
      </c>
      <c r="Y166" s="53">
        <v>0.48389830343489199</v>
      </c>
      <c r="Z166" s="54">
        <v>0.47713303521041278</v>
      </c>
      <c r="AA166" s="55">
        <v>7.4053365142199526E-2</v>
      </c>
      <c r="AB166" s="53">
        <v>0.41355217356840179</v>
      </c>
      <c r="AC166" s="53">
        <v>0.11518959760060769</v>
      </c>
      <c r="AD166" s="53">
        <v>0.48389830343489199</v>
      </c>
      <c r="AE166" s="54">
        <v>0.47713303521041278</v>
      </c>
      <c r="AF166" s="55">
        <v>0.62580856043535971</v>
      </c>
      <c r="AG166" s="53">
        <v>0.16394628288436508</v>
      </c>
      <c r="AH166" s="53">
        <v>0.21633897131216201</v>
      </c>
      <c r="AI166" s="53">
        <v>0.13113679815123705</v>
      </c>
      <c r="AJ166" s="54">
        <v>0</v>
      </c>
      <c r="AK166" s="55">
        <v>0.62580856043535971</v>
      </c>
      <c r="AL166" s="53">
        <v>0.16394628288436508</v>
      </c>
      <c r="AM166" s="53">
        <v>0.21633897131216201</v>
      </c>
      <c r="AN166" s="53">
        <v>0.13113679815123705</v>
      </c>
      <c r="AO166" s="54">
        <v>0</v>
      </c>
      <c r="AP166" s="55">
        <v>0.21221314212496728</v>
      </c>
      <c r="AQ166" s="53">
        <v>0.29578463867501903</v>
      </c>
      <c r="AR166" s="53">
        <v>0</v>
      </c>
      <c r="AS166" s="53">
        <v>9.5365728660888729E-2</v>
      </c>
      <c r="AT166" s="54">
        <v>0.27258662434825526</v>
      </c>
      <c r="AU166" s="55">
        <v>0.21221314212496728</v>
      </c>
      <c r="AV166" s="53">
        <v>0.29578463867501903</v>
      </c>
      <c r="AW166" s="53">
        <v>0</v>
      </c>
      <c r="AX166" s="53">
        <v>9.5365728660888729E-2</v>
      </c>
      <c r="AY166" s="54">
        <v>0.27258662434825526</v>
      </c>
    </row>
    <row r="167" spans="1:51" ht="15.75" thickBot="1" x14ac:dyDescent="0.3">
      <c r="A167">
        <v>195</v>
      </c>
      <c r="B167">
        <v>0.20221253626615679</v>
      </c>
      <c r="C167">
        <v>6.7246074562448577E-2</v>
      </c>
      <c r="D167">
        <v>8.3259751803100635E-2</v>
      </c>
      <c r="E167">
        <v>0.38226098655783114</v>
      </c>
      <c r="F167">
        <v>0.2123832843329429</v>
      </c>
      <c r="G167">
        <v>0.14620017191786458</v>
      </c>
      <c r="H167">
        <v>0.24782502626795183</v>
      </c>
      <c r="I167">
        <v>0.19017390667572087</v>
      </c>
      <c r="J167">
        <v>8.8108637978284984E-2</v>
      </c>
      <c r="K167" s="2">
        <v>0.40968227898347082</v>
      </c>
      <c r="L167" s="1">
        <v>0.13616062324410433</v>
      </c>
      <c r="M167">
        <v>8.5188290218992033E-3</v>
      </c>
      <c r="N167">
        <v>0.24992506719000196</v>
      </c>
      <c r="O167">
        <v>7.8641939253676407E-2</v>
      </c>
      <c r="P167" s="53">
        <v>0.27387085566225355</v>
      </c>
      <c r="Q167" s="53">
        <v>0.46085946694772306</v>
      </c>
      <c r="R167" s="53">
        <v>0.39160808107524192</v>
      </c>
      <c r="S167" s="53">
        <v>0.40749231051885026</v>
      </c>
      <c r="T167" s="53">
        <v>0.42418718750586237</v>
      </c>
      <c r="U167" s="54">
        <v>0.18778806679157337</v>
      </c>
      <c r="V167" s="55">
        <v>0.25717376553847759</v>
      </c>
      <c r="W167" s="53">
        <v>0.59446658311260203</v>
      </c>
      <c r="X167" s="53">
        <v>8.696992438637062E-2</v>
      </c>
      <c r="Y167" s="53">
        <v>0.25428749273450518</v>
      </c>
      <c r="Z167" s="54">
        <v>0.66172216784391036</v>
      </c>
      <c r="AA167" s="55">
        <v>0.25717376553847759</v>
      </c>
      <c r="AB167" s="53">
        <v>0.59446658311260203</v>
      </c>
      <c r="AC167" s="53">
        <v>8.696992438637062E-2</v>
      </c>
      <c r="AD167" s="53">
        <v>0.25428749273450518</v>
      </c>
      <c r="AE167" s="54">
        <v>0.66172216784391036</v>
      </c>
      <c r="AF167" s="55">
        <v>1.0054427729976807</v>
      </c>
      <c r="AG167" s="53">
        <v>0.75387216314380445</v>
      </c>
      <c r="AH167" s="53">
        <v>0.45714495000518857</v>
      </c>
      <c r="AI167" s="53">
        <v>0.46999185348946854</v>
      </c>
      <c r="AJ167" s="54">
        <v>0.58322300867100396</v>
      </c>
      <c r="AK167" s="55">
        <v>1.0054427729976807</v>
      </c>
      <c r="AL167" s="53">
        <v>0.75387216314380445</v>
      </c>
      <c r="AM167" s="53">
        <v>0.45714495000518857</v>
      </c>
      <c r="AN167" s="53">
        <v>0.46999185348946854</v>
      </c>
      <c r="AO167" s="54">
        <v>0.58322300867100396</v>
      </c>
      <c r="AP167" s="55">
        <v>0.32210745805272567</v>
      </c>
      <c r="AQ167" s="53">
        <v>0.30528445076662108</v>
      </c>
      <c r="AR167" s="53">
        <v>6.4297277325079852E-2</v>
      </c>
      <c r="AS167" s="53">
        <v>0.10828616397854046</v>
      </c>
      <c r="AT167" s="54">
        <v>0.20206884965018551</v>
      </c>
      <c r="AU167" s="55">
        <v>0.32210745805272567</v>
      </c>
      <c r="AV167" s="53">
        <v>0.30528445076662108</v>
      </c>
      <c r="AW167" s="53">
        <v>6.4297277325079852E-2</v>
      </c>
      <c r="AX167" s="53">
        <v>0.10828616397854046</v>
      </c>
      <c r="AY167" s="54">
        <v>0.20206884965018551</v>
      </c>
    </row>
    <row r="168" spans="1:51" ht="15.75" thickBot="1" x14ac:dyDescent="0.3">
      <c r="A168">
        <v>196</v>
      </c>
      <c r="B168">
        <v>0.24794486577517588</v>
      </c>
      <c r="C168">
        <v>0.20192959538892108</v>
      </c>
      <c r="D168">
        <v>3.6026602183365133E-2</v>
      </c>
      <c r="E168">
        <v>0.21004284957180736</v>
      </c>
      <c r="F168">
        <v>8.4198525165774848E-2</v>
      </c>
      <c r="G168">
        <v>0.35771342450536542</v>
      </c>
      <c r="H168">
        <v>0.36083596716687899</v>
      </c>
      <c r="I168">
        <v>0.23607145887298492</v>
      </c>
      <c r="J168">
        <v>0.27446509283017995</v>
      </c>
      <c r="K168" s="2">
        <v>0</v>
      </c>
      <c r="L168" s="1">
        <v>0.23600215850776318</v>
      </c>
      <c r="M168">
        <v>7.725855785411162E-2</v>
      </c>
      <c r="N168">
        <v>0.15358348274029393</v>
      </c>
      <c r="O168">
        <v>0.34554206762381662</v>
      </c>
      <c r="P168" s="53">
        <v>5.8932820923664232E-2</v>
      </c>
      <c r="Q168" s="53">
        <v>2.2036288669800307E-2</v>
      </c>
      <c r="R168" s="53">
        <v>0.66296293624125591</v>
      </c>
      <c r="S168" s="53">
        <v>0.28104696251950784</v>
      </c>
      <c r="T168" s="53">
        <v>0.40009098809479005</v>
      </c>
      <c r="U168" s="54">
        <v>0.28447844767358654</v>
      </c>
      <c r="V168" s="55">
        <v>0.48980314317951495</v>
      </c>
      <c r="W168" s="53">
        <v>0.84935478599178893</v>
      </c>
      <c r="X168" s="53">
        <v>0.31681080875680728</v>
      </c>
      <c r="Y168" s="53">
        <v>0.38788846560414997</v>
      </c>
      <c r="Z168" s="54">
        <v>0.47838812389522467</v>
      </c>
      <c r="AA168" s="55">
        <v>0.48980314317951495</v>
      </c>
      <c r="AB168" s="53">
        <v>0.84935478599178893</v>
      </c>
      <c r="AC168" s="53">
        <v>0.31681080875680728</v>
      </c>
      <c r="AD168" s="53">
        <v>0.38788846560414997</v>
      </c>
      <c r="AE168" s="54">
        <v>0.47838812389522467</v>
      </c>
      <c r="AF168" s="55">
        <v>1.0470201517425806</v>
      </c>
      <c r="AG168" s="53">
        <v>0.90100084238079359</v>
      </c>
      <c r="AH168" s="53">
        <v>0.64651421083136673</v>
      </c>
      <c r="AI168" s="53">
        <v>0.14301809669142987</v>
      </c>
      <c r="AJ168" s="54">
        <v>0.93209654997851865</v>
      </c>
      <c r="AK168" s="55">
        <v>1.0470201517425806</v>
      </c>
      <c r="AL168" s="53">
        <v>0.90100084238079359</v>
      </c>
      <c r="AM168" s="53">
        <v>0.64651421083136673</v>
      </c>
      <c r="AN168" s="53">
        <v>0.14301809669142987</v>
      </c>
      <c r="AO168" s="54">
        <v>0.93209654997851865</v>
      </c>
      <c r="AP168" s="55">
        <v>0.48213934694526278</v>
      </c>
      <c r="AQ168" s="53">
        <v>0.14325184956594225</v>
      </c>
      <c r="AR168" s="53">
        <v>0.3170911048427057</v>
      </c>
      <c r="AS168" s="53">
        <v>0</v>
      </c>
      <c r="AT168" s="54">
        <v>2.7970019140411577E-2</v>
      </c>
      <c r="AU168" s="55">
        <v>0.48213934694526278</v>
      </c>
      <c r="AV168" s="53">
        <v>0.14325184956594225</v>
      </c>
      <c r="AW168" s="53">
        <v>0.3170911048427057</v>
      </c>
      <c r="AX168" s="53">
        <v>0</v>
      </c>
      <c r="AY168" s="54">
        <v>2.7970019140411577E-2</v>
      </c>
    </row>
    <row r="169" spans="1:51" ht="15.75" thickBot="1" x14ac:dyDescent="0.3">
      <c r="A169">
        <v>197</v>
      </c>
      <c r="B169">
        <v>0.31972322033529921</v>
      </c>
      <c r="C169">
        <v>0.27127611662981238</v>
      </c>
      <c r="D169">
        <v>0.55109154263758775</v>
      </c>
      <c r="E169">
        <v>0.31378332167996947</v>
      </c>
      <c r="F169">
        <v>0.30942086438729688</v>
      </c>
      <c r="G169">
        <v>0.15462968431185181</v>
      </c>
      <c r="H169">
        <v>0.49261427875392222</v>
      </c>
      <c r="I169">
        <v>0.30928543009248433</v>
      </c>
      <c r="J169">
        <v>0</v>
      </c>
      <c r="K169" s="2">
        <v>0.36519136731090851</v>
      </c>
      <c r="L169" s="1">
        <v>4.6533911079105331E-2</v>
      </c>
      <c r="M169">
        <v>0.52482986505217566</v>
      </c>
      <c r="N169">
        <v>1.4844859320791461E-2</v>
      </c>
      <c r="O169">
        <v>0.36239843877952127</v>
      </c>
      <c r="P169" s="53">
        <v>0.41055070816252476</v>
      </c>
      <c r="Q169" s="53">
        <v>0</v>
      </c>
      <c r="R169" s="53">
        <v>0.57628439953442689</v>
      </c>
      <c r="S169" s="53">
        <v>8.8809405307476177E-2</v>
      </c>
      <c r="T169" s="53">
        <v>9.0015147761282929E-2</v>
      </c>
      <c r="U169" s="54">
        <v>0.32812653788942753</v>
      </c>
      <c r="V169" s="55">
        <v>0.65776912572454016</v>
      </c>
      <c r="W169" s="53">
        <v>0.75973406395087351</v>
      </c>
      <c r="X169" s="53">
        <v>0.40836721560927491</v>
      </c>
      <c r="Y169" s="53">
        <v>0.44547211578955054</v>
      </c>
      <c r="Z169" s="54">
        <v>0.32863858524894768</v>
      </c>
      <c r="AA169" s="55">
        <v>0.65776912572454016</v>
      </c>
      <c r="AB169" s="53">
        <v>0.75973406395087351</v>
      </c>
      <c r="AC169" s="53">
        <v>0.40836721560927491</v>
      </c>
      <c r="AD169" s="53">
        <v>0.44547211578955054</v>
      </c>
      <c r="AE169" s="54">
        <v>0.32863858524894768</v>
      </c>
      <c r="AF169" s="55">
        <v>0.39599913050530078</v>
      </c>
      <c r="AG169" s="53">
        <v>0.55936116351903764</v>
      </c>
      <c r="AH169" s="53">
        <v>0.82816133910065726</v>
      </c>
      <c r="AI169" s="53">
        <v>0.93742161547038372</v>
      </c>
      <c r="AJ169" s="54">
        <v>0.26573120576853132</v>
      </c>
      <c r="AK169" s="55">
        <v>0.39599913050530078</v>
      </c>
      <c r="AL169" s="53">
        <v>0.55936116351903764</v>
      </c>
      <c r="AM169" s="53">
        <v>0.82816133910065726</v>
      </c>
      <c r="AN169" s="53">
        <v>0.93742161547038372</v>
      </c>
      <c r="AO169" s="54">
        <v>0.26573120576853132</v>
      </c>
      <c r="AP169" s="55">
        <v>0.5743071401494112</v>
      </c>
      <c r="AQ169" s="53">
        <v>0.30548813560942661</v>
      </c>
      <c r="AR169" s="53">
        <v>0.52282027990541469</v>
      </c>
      <c r="AS169" s="53">
        <v>0.47947972696830837</v>
      </c>
      <c r="AT169" s="54">
        <v>0.42811472614423751</v>
      </c>
      <c r="AU169" s="55">
        <v>0.5743071401494112</v>
      </c>
      <c r="AV169" s="53">
        <v>0.30548813560942661</v>
      </c>
      <c r="AW169" s="53">
        <v>0.52282027990541469</v>
      </c>
      <c r="AX169" s="53">
        <v>0.47947972696830837</v>
      </c>
      <c r="AY169" s="54">
        <v>0.42811472614423751</v>
      </c>
    </row>
    <row r="170" spans="1:51" ht="15.75" thickBot="1" x14ac:dyDescent="0.3">
      <c r="A170">
        <v>198</v>
      </c>
      <c r="B170">
        <v>0.81119633544454117</v>
      </c>
      <c r="C170">
        <v>0.49575329723842687</v>
      </c>
      <c r="D170">
        <v>0.51737898737453647</v>
      </c>
      <c r="E170">
        <v>0.48887199263043257</v>
      </c>
      <c r="F170">
        <v>0.30336627893853685</v>
      </c>
      <c r="G170">
        <v>0.83157088711714233</v>
      </c>
      <c r="H170">
        <v>0.4217093502770356</v>
      </c>
      <c r="I170">
        <v>0.30384678092508566</v>
      </c>
      <c r="J170">
        <v>0.51163834389698348</v>
      </c>
      <c r="K170" s="2">
        <v>0.60183600106209478</v>
      </c>
      <c r="L170" s="1">
        <v>0.41928798667338979</v>
      </c>
      <c r="M170">
        <v>0.69945109311735165</v>
      </c>
      <c r="N170">
        <v>0.2078402087493719</v>
      </c>
      <c r="O170">
        <v>0.26543815807362142</v>
      </c>
      <c r="P170" s="53">
        <v>0.40180891911451766</v>
      </c>
      <c r="Q170" s="53">
        <v>0.11460994546631074</v>
      </c>
      <c r="R170" s="53">
        <v>0.36987025977743404</v>
      </c>
      <c r="S170" s="53">
        <v>0.23107851083125253</v>
      </c>
      <c r="T170" s="53">
        <v>0.54339339297775924</v>
      </c>
      <c r="U170" s="54">
        <v>0.46382678298504765</v>
      </c>
      <c r="V170" s="55">
        <v>1.3114990118946326</v>
      </c>
      <c r="W170" s="53">
        <v>1.0881816002599962</v>
      </c>
      <c r="X170" s="53">
        <v>0.69613688569908327</v>
      </c>
      <c r="Y170" s="53">
        <v>0.70245739555465836</v>
      </c>
      <c r="Z170" s="54">
        <v>0.46623825479839293</v>
      </c>
      <c r="AA170" s="55">
        <v>1.3114990118946326</v>
      </c>
      <c r="AB170" s="53">
        <v>1.0881816002599962</v>
      </c>
      <c r="AC170" s="53">
        <v>0.69613688569908327</v>
      </c>
      <c r="AD170" s="53">
        <v>0.70245739555465836</v>
      </c>
      <c r="AE170" s="54">
        <v>0.46623825479839293</v>
      </c>
      <c r="AF170" s="55">
        <v>1.1267809353322016</v>
      </c>
      <c r="AG170" s="53">
        <v>0.91240338603000826</v>
      </c>
      <c r="AH170" s="53">
        <v>0.66553067853518078</v>
      </c>
      <c r="AI170" s="53">
        <v>1.121171431924779</v>
      </c>
      <c r="AJ170" s="54">
        <v>0.62905521042561141</v>
      </c>
      <c r="AK170" s="55">
        <v>1.1267809353322016</v>
      </c>
      <c r="AL170" s="53">
        <v>0.91240338603000826</v>
      </c>
      <c r="AM170" s="53">
        <v>0.66553067853518078</v>
      </c>
      <c r="AN170" s="53">
        <v>1.121171431924779</v>
      </c>
      <c r="AO170" s="54">
        <v>0.62905521042561141</v>
      </c>
      <c r="AP170" s="55">
        <v>0.75002847766513037</v>
      </c>
      <c r="AQ170" s="53">
        <v>0.46473104849861613</v>
      </c>
      <c r="AR170" s="53">
        <v>0.54990083588391636</v>
      </c>
      <c r="AS170" s="53">
        <v>1.2037021962730114</v>
      </c>
      <c r="AT170" s="54">
        <v>1.1095021933875306</v>
      </c>
      <c r="AU170" s="55">
        <v>0.75002847766513037</v>
      </c>
      <c r="AV170" s="53">
        <v>0.46473104849861613</v>
      </c>
      <c r="AW170" s="53">
        <v>0.54990083588391636</v>
      </c>
      <c r="AX170" s="53">
        <v>1.2037021962730114</v>
      </c>
      <c r="AY170" s="54">
        <v>1.1095021933875306</v>
      </c>
    </row>
    <row r="171" spans="1:51" ht="15.75" thickBot="1" x14ac:dyDescent="0.3">
      <c r="A171">
        <v>199</v>
      </c>
      <c r="B171">
        <v>1.8154807215150905</v>
      </c>
      <c r="C171">
        <v>1.2666713091135997</v>
      </c>
      <c r="D171">
        <v>1.0874115320782065</v>
      </c>
      <c r="E171">
        <v>0.99491039833971662</v>
      </c>
      <c r="F171">
        <v>1.274969580958522</v>
      </c>
      <c r="G171">
        <v>1.1585368829468463</v>
      </c>
      <c r="H171">
        <v>1.7710617999714391</v>
      </c>
      <c r="I171">
        <v>0.7985621464347753</v>
      </c>
      <c r="J171">
        <v>0.92626523108550107</v>
      </c>
      <c r="K171" s="2">
        <v>1.1098705765218442</v>
      </c>
      <c r="L171" s="1">
        <v>0.95965170326062166</v>
      </c>
      <c r="M171">
        <v>0.73607360698521929</v>
      </c>
      <c r="N171">
        <v>0.92489342703003519</v>
      </c>
      <c r="O171">
        <v>1.2003793498253224</v>
      </c>
      <c r="P171" s="53">
        <v>0.64805148926449219</v>
      </c>
      <c r="Q171" s="53">
        <v>0.72625159290680108</v>
      </c>
      <c r="R171" s="53">
        <v>0.95032145909820676</v>
      </c>
      <c r="S171" s="53">
        <v>0.84395370492191735</v>
      </c>
      <c r="T171" s="53">
        <v>0.89689235409519441</v>
      </c>
      <c r="U171" s="54">
        <v>0.87544371804272769</v>
      </c>
      <c r="V171" s="55">
        <v>2.1887234116656678</v>
      </c>
      <c r="W171" s="53">
        <v>2.0373654281591196</v>
      </c>
      <c r="X171" s="53">
        <v>2.6139698315906816</v>
      </c>
      <c r="Y171" s="53">
        <v>1.623867189657104</v>
      </c>
      <c r="Z171" s="54">
        <v>1.1226754271435009</v>
      </c>
      <c r="AA171" s="55">
        <v>2.1887234116656678</v>
      </c>
      <c r="AB171" s="53">
        <v>2.0373654281591196</v>
      </c>
      <c r="AC171" s="53">
        <v>2.6139698315906816</v>
      </c>
      <c r="AD171" s="53">
        <v>1.623867189657104</v>
      </c>
      <c r="AE171" s="54">
        <v>1.1226754271435009</v>
      </c>
      <c r="AF171" s="55">
        <v>1.4230274767921196</v>
      </c>
      <c r="AG171" s="53">
        <v>2.7209211200686232</v>
      </c>
      <c r="AH171" s="53">
        <v>2.7607072081904755</v>
      </c>
      <c r="AI171" s="53">
        <v>2.5273714192144623</v>
      </c>
      <c r="AJ171" s="54">
        <v>2.1405412018725012</v>
      </c>
      <c r="AK171" s="55">
        <v>1.4230274767921196</v>
      </c>
      <c r="AL171" s="53">
        <v>2.7209211200686232</v>
      </c>
      <c r="AM171" s="53">
        <v>2.7607072081904755</v>
      </c>
      <c r="AN171" s="53">
        <v>2.5273714192144623</v>
      </c>
      <c r="AO171" s="54">
        <v>2.1405412018725012</v>
      </c>
      <c r="AP171" s="55">
        <v>1.9940372771828085</v>
      </c>
      <c r="AQ171" s="53">
        <v>1.4917478692890287</v>
      </c>
      <c r="AR171" s="53">
        <v>2.0172811553018786</v>
      </c>
      <c r="AS171" s="53">
        <v>2.575979701896455</v>
      </c>
      <c r="AT171" s="54">
        <v>2.1582057229742477</v>
      </c>
      <c r="AU171" s="55">
        <v>1.9940372771828085</v>
      </c>
      <c r="AV171" s="53">
        <v>1.4917478692890287</v>
      </c>
      <c r="AW171" s="53">
        <v>2.0172811553018786</v>
      </c>
      <c r="AX171" s="53">
        <v>2.575979701896455</v>
      </c>
      <c r="AY171" s="54">
        <v>2.1582057229742477</v>
      </c>
    </row>
    <row r="172" spans="1:51" ht="15.75" thickBot="1" x14ac:dyDescent="0.3">
      <c r="A172">
        <v>200</v>
      </c>
      <c r="B172">
        <v>0.4606438867683007</v>
      </c>
      <c r="C172">
        <v>0.40722683830747758</v>
      </c>
      <c r="D172">
        <v>0.37915497515312635</v>
      </c>
      <c r="E172">
        <v>0.26960991936916601</v>
      </c>
      <c r="F172">
        <v>0.16218929295436077</v>
      </c>
      <c r="G172">
        <v>0.25246864899088217</v>
      </c>
      <c r="H172">
        <v>0.38300354808689913</v>
      </c>
      <c r="I172">
        <v>0.31275251312820151</v>
      </c>
      <c r="J172">
        <v>0.31088037339179242</v>
      </c>
      <c r="K172" s="2">
        <v>0.42126331280469076</v>
      </c>
      <c r="L172" s="1">
        <v>0.20488776899924369</v>
      </c>
      <c r="M172">
        <v>0.27558576645712074</v>
      </c>
      <c r="N172">
        <v>0.12675673993572775</v>
      </c>
      <c r="O172">
        <v>0.15211437278812104</v>
      </c>
      <c r="P172" s="53">
        <v>0.10614728793903362</v>
      </c>
      <c r="Q172" s="53">
        <v>0.28284839731828182</v>
      </c>
      <c r="R172" s="53">
        <v>0.21068096378874712</v>
      </c>
      <c r="S172" s="53">
        <v>0.13203108120557611</v>
      </c>
      <c r="T172" s="53">
        <v>0.24042397856265552</v>
      </c>
      <c r="U172" s="54">
        <v>0.23826781970495176</v>
      </c>
      <c r="V172" s="55">
        <v>0.79249699652657357</v>
      </c>
      <c r="W172" s="53">
        <v>0.563798916238612</v>
      </c>
      <c r="X172" s="53">
        <v>0.47920800384455731</v>
      </c>
      <c r="Y172" s="53">
        <v>0.48585736038132371</v>
      </c>
      <c r="Z172" s="54">
        <v>0.29849105062720582</v>
      </c>
      <c r="AA172" s="55">
        <v>0.79249699652657357</v>
      </c>
      <c r="AB172" s="53">
        <v>0.563798916238612</v>
      </c>
      <c r="AC172" s="53">
        <v>0.47920800384455731</v>
      </c>
      <c r="AD172" s="53">
        <v>0.48585736038132371</v>
      </c>
      <c r="AE172" s="54">
        <v>0.29849105062720582</v>
      </c>
      <c r="AF172" s="55">
        <v>0.68730874280388887</v>
      </c>
      <c r="AG172" s="53">
        <v>0.49217318804591692</v>
      </c>
      <c r="AH172" s="53">
        <v>0.34009049779672917</v>
      </c>
      <c r="AI172" s="53">
        <v>0.6493201015611505</v>
      </c>
      <c r="AJ172" s="54">
        <v>0.1642355490776479</v>
      </c>
      <c r="AK172" s="55">
        <v>0.68730874280388887</v>
      </c>
      <c r="AL172" s="53">
        <v>0.49217318804591692</v>
      </c>
      <c r="AM172" s="53">
        <v>0.34009049779672917</v>
      </c>
      <c r="AN172" s="53">
        <v>0.6493201015611505</v>
      </c>
      <c r="AO172" s="54">
        <v>0.1642355490776479</v>
      </c>
      <c r="AP172" s="55">
        <v>0.4221023718056327</v>
      </c>
      <c r="AQ172" s="53">
        <v>0.1965975407438125</v>
      </c>
      <c r="AR172" s="53">
        <v>0.27825339260135568</v>
      </c>
      <c r="AS172" s="53">
        <v>0.69512773765524771</v>
      </c>
      <c r="AT172" s="54">
        <v>0.31629080908123752</v>
      </c>
      <c r="AU172" s="55">
        <v>0.4221023718056327</v>
      </c>
      <c r="AV172" s="53">
        <v>0.1965975407438125</v>
      </c>
      <c r="AW172" s="53">
        <v>0.27825339260135568</v>
      </c>
      <c r="AX172" s="53">
        <v>0.69512773765524771</v>
      </c>
      <c r="AY172" s="54">
        <v>0.31629080908123752</v>
      </c>
    </row>
    <row r="173" spans="1:51" ht="15.75" thickBot="1" x14ac:dyDescent="0.3">
      <c r="A173">
        <v>201</v>
      </c>
      <c r="B173">
        <v>0.49916338386010323</v>
      </c>
      <c r="C173">
        <v>0.35903687516638433</v>
      </c>
      <c r="D173">
        <v>0.42241217198744885</v>
      </c>
      <c r="E173">
        <v>0.32377919123821897</v>
      </c>
      <c r="F173">
        <v>0.10528505214421986</v>
      </c>
      <c r="G173">
        <v>0.45540152020363484</v>
      </c>
      <c r="H173">
        <v>0.51818973316414518</v>
      </c>
      <c r="I173">
        <v>0.23779100701420236</v>
      </c>
      <c r="J173">
        <v>9.0453027958233317E-2</v>
      </c>
      <c r="K173" s="2">
        <v>9.5787807262856461E-2</v>
      </c>
      <c r="L173" s="1">
        <v>0.15737575526077205</v>
      </c>
      <c r="M173">
        <v>0.14866174437426397</v>
      </c>
      <c r="N173">
        <v>0.21239638083355591</v>
      </c>
      <c r="O173">
        <v>0.18229481557504718</v>
      </c>
      <c r="P173" s="53">
        <v>0.22093326450737549</v>
      </c>
      <c r="Q173" s="53">
        <v>0.19701612683412922</v>
      </c>
      <c r="R173" s="53">
        <v>0.11632260912942877</v>
      </c>
      <c r="S173" s="53">
        <v>0.17388481434499736</v>
      </c>
      <c r="T173" s="53">
        <v>0.35262156553067964</v>
      </c>
      <c r="U173" s="54">
        <v>0.14128261591304495</v>
      </c>
      <c r="V173" s="55">
        <v>0.64969661271277956</v>
      </c>
      <c r="W173" s="53">
        <v>0.67205265515372903</v>
      </c>
      <c r="X173" s="53">
        <v>0.64841214528924718</v>
      </c>
      <c r="Y173" s="53">
        <v>0.52326612538043271</v>
      </c>
      <c r="Z173" s="54">
        <v>0</v>
      </c>
      <c r="AA173" s="55">
        <v>0.64969661271277956</v>
      </c>
      <c r="AB173" s="53">
        <v>0.67205265515372903</v>
      </c>
      <c r="AC173" s="53">
        <v>0.64841214528924718</v>
      </c>
      <c r="AD173" s="53">
        <v>0.52326612538043271</v>
      </c>
      <c r="AE173" s="54">
        <v>0</v>
      </c>
      <c r="AF173" s="55">
        <v>0.46765544625533845</v>
      </c>
      <c r="AG173" s="53">
        <v>0.19574886463443714</v>
      </c>
      <c r="AH173" s="53">
        <v>0.42803081314685149</v>
      </c>
      <c r="AI173" s="53">
        <v>0.26756235684703833</v>
      </c>
      <c r="AJ173" s="54">
        <v>0.38991758367583806</v>
      </c>
      <c r="AK173" s="55">
        <v>0.46765544625533845</v>
      </c>
      <c r="AL173" s="53">
        <v>0.19574886463443714</v>
      </c>
      <c r="AM173" s="53">
        <v>0.42803081314685149</v>
      </c>
      <c r="AN173" s="53">
        <v>0.26756235684703833</v>
      </c>
      <c r="AO173" s="54">
        <v>0.38991758367583806</v>
      </c>
      <c r="AP173" s="55">
        <v>0.16397723064192743</v>
      </c>
      <c r="AQ173" s="53">
        <v>0.24518459716584989</v>
      </c>
      <c r="AR173" s="53">
        <v>0.28466158438840472</v>
      </c>
      <c r="AS173" s="53">
        <v>0.39717959750895815</v>
      </c>
      <c r="AT173" s="54">
        <v>0.30097008329065145</v>
      </c>
      <c r="AU173" s="55">
        <v>0.16397723064192743</v>
      </c>
      <c r="AV173" s="53">
        <v>0.24518459716584989</v>
      </c>
      <c r="AW173" s="53">
        <v>0.28466158438840472</v>
      </c>
      <c r="AX173" s="53">
        <v>0.39717959750895815</v>
      </c>
      <c r="AY173" s="54">
        <v>0.30097008329065145</v>
      </c>
    </row>
    <row r="174" spans="1:51" ht="15.75" thickBot="1" x14ac:dyDescent="0.3">
      <c r="A174">
        <v>202</v>
      </c>
      <c r="B174">
        <v>0.16316510718205268</v>
      </c>
      <c r="C174">
        <v>8.8475427844616372E-2</v>
      </c>
      <c r="D174">
        <v>0.13558237139041968</v>
      </c>
      <c r="E174">
        <v>3.9798618549470317E-2</v>
      </c>
      <c r="F174">
        <v>0.1224353740565423</v>
      </c>
      <c r="G174">
        <v>1.3814629650334129E-2</v>
      </c>
      <c r="H174">
        <v>0</v>
      </c>
      <c r="I174">
        <v>0.12777532870380992</v>
      </c>
      <c r="J174">
        <v>1.3216451760501735E-2</v>
      </c>
      <c r="K174" s="2">
        <v>5.0948649408077947E-3</v>
      </c>
      <c r="L174" s="1">
        <v>8.3352904691913796E-2</v>
      </c>
      <c r="M174">
        <v>3.5945986998168498E-2</v>
      </c>
      <c r="N174">
        <v>0</v>
      </c>
      <c r="O174">
        <v>2.3142223425411956E-2</v>
      </c>
      <c r="P174" s="53">
        <v>0.13705154874156492</v>
      </c>
      <c r="Q174" s="53">
        <v>2.4893617634105688E-2</v>
      </c>
      <c r="R174" s="53">
        <v>1.4449483316486305E-2</v>
      </c>
      <c r="S174" s="53">
        <v>0.11314242156663722</v>
      </c>
      <c r="T174" s="53">
        <v>0.13494423509216696</v>
      </c>
      <c r="U174" s="54">
        <v>8.0311294249441195E-2</v>
      </c>
      <c r="V174" s="55">
        <v>0.16881807595582926</v>
      </c>
      <c r="W174" s="53">
        <v>0.12495548578641413</v>
      </c>
      <c r="X174" s="53">
        <v>6.7730857776133482E-2</v>
      </c>
      <c r="Y174" s="53">
        <v>6.7649801280403529E-2</v>
      </c>
      <c r="Z174" s="54">
        <v>2.0302825042234934E-2</v>
      </c>
      <c r="AA174" s="55">
        <v>0.16881807595582926</v>
      </c>
      <c r="AB174" s="53">
        <v>0.12495548578641413</v>
      </c>
      <c r="AC174" s="53">
        <v>6.7730857776133482E-2</v>
      </c>
      <c r="AD174" s="53">
        <v>6.7649801280403529E-2</v>
      </c>
      <c r="AE174" s="54">
        <v>2.0302825042234934E-2</v>
      </c>
      <c r="AF174" s="55">
        <v>0.12682478052206034</v>
      </c>
      <c r="AG174" s="53">
        <v>9.3931430578623576E-2</v>
      </c>
      <c r="AH174" s="53">
        <v>0.22610037179387571</v>
      </c>
      <c r="AI174" s="53">
        <v>0</v>
      </c>
      <c r="AJ174" s="54">
        <v>0.15758229109836061</v>
      </c>
      <c r="AK174" s="55">
        <v>0.12682478052206034</v>
      </c>
      <c r="AL174" s="53">
        <v>9.3931430578623576E-2</v>
      </c>
      <c r="AM174" s="53">
        <v>0.22610037179387571</v>
      </c>
      <c r="AN174" s="53">
        <v>0</v>
      </c>
      <c r="AO174" s="54">
        <v>0.15758229109836061</v>
      </c>
      <c r="AP174" s="55">
        <v>7.0158221673792251E-2</v>
      </c>
      <c r="AQ174" s="53">
        <v>8.1204281333999498E-2</v>
      </c>
      <c r="AR174" s="53">
        <v>2.4356557357479356E-2</v>
      </c>
      <c r="AS174" s="53">
        <v>0.12208476694683008</v>
      </c>
      <c r="AT174" s="54">
        <v>7.6257923490723217E-2</v>
      </c>
      <c r="AU174" s="55">
        <v>7.0158221673792251E-2</v>
      </c>
      <c r="AV174" s="53">
        <v>8.1204281333999498E-2</v>
      </c>
      <c r="AW174" s="53">
        <v>2.4356557357479356E-2</v>
      </c>
      <c r="AX174" s="53">
        <v>0.12208476694683008</v>
      </c>
      <c r="AY174" s="54">
        <v>7.6257923490723217E-2</v>
      </c>
    </row>
    <row r="175" spans="1:51" ht="15.75" thickBot="1" x14ac:dyDescent="0.3">
      <c r="A175">
        <v>203</v>
      </c>
      <c r="B175">
        <v>2.71693433660803E-2</v>
      </c>
      <c r="C175">
        <v>0.10270083155616461</v>
      </c>
      <c r="D175">
        <v>2.0578299645591186E-2</v>
      </c>
      <c r="E175">
        <v>0.16123402722738653</v>
      </c>
      <c r="F175">
        <v>6.7368528486006884E-2</v>
      </c>
      <c r="G175">
        <v>5.7444364720665705E-2</v>
      </c>
      <c r="H175">
        <v>6.5824903213340349E-2</v>
      </c>
      <c r="I175">
        <v>9.3867332804589837E-2</v>
      </c>
      <c r="J175">
        <v>9.2326608480181815E-2</v>
      </c>
      <c r="K175" s="2">
        <v>2.3509375332332591E-2</v>
      </c>
      <c r="L175" s="1">
        <v>8.4657471224074812E-2</v>
      </c>
      <c r="M175">
        <v>4.0475303461322339E-2</v>
      </c>
      <c r="N175">
        <v>5.4893373273886728E-2</v>
      </c>
      <c r="O175">
        <v>0.11631089104019253</v>
      </c>
      <c r="P175" s="53">
        <v>6.4187299841718296E-2</v>
      </c>
      <c r="Q175" s="53">
        <v>0.13832444906541086</v>
      </c>
      <c r="R175" s="53">
        <v>0</v>
      </c>
      <c r="S175" s="53">
        <v>3.6680657842745587E-2</v>
      </c>
      <c r="T175" s="53">
        <v>1.3653666506389056E-2</v>
      </c>
      <c r="U175" s="54">
        <v>1.7372388021183256E-2</v>
      </c>
      <c r="V175" s="55">
        <v>5.1865234814583668E-2</v>
      </c>
      <c r="W175" s="53">
        <v>8.1915020006570125E-2</v>
      </c>
      <c r="X175" s="53">
        <v>4.0343930858388721E-2</v>
      </c>
      <c r="Y175" s="53">
        <v>1.068192417599923E-2</v>
      </c>
      <c r="Z175" s="54">
        <v>0.29612701639959571</v>
      </c>
      <c r="AA175" s="55">
        <v>5.1865234814583668E-2</v>
      </c>
      <c r="AB175" s="53">
        <v>8.1915020006570125E-2</v>
      </c>
      <c r="AC175" s="53">
        <v>4.0343930858388721E-2</v>
      </c>
      <c r="AD175" s="53">
        <v>1.068192417599923E-2</v>
      </c>
      <c r="AE175" s="54">
        <v>0.29612701639959571</v>
      </c>
      <c r="AF175" s="55">
        <v>0.27529416031674653</v>
      </c>
      <c r="AG175" s="53">
        <v>0.24393915891681869</v>
      </c>
      <c r="AH175" s="53">
        <v>0.25224142730677857</v>
      </c>
      <c r="AI175" s="53">
        <v>0</v>
      </c>
      <c r="AJ175" s="54">
        <v>0.14751296053482532</v>
      </c>
      <c r="AK175" s="55">
        <v>0.27529416031674653</v>
      </c>
      <c r="AL175" s="53">
        <v>0.24393915891681869</v>
      </c>
      <c r="AM175" s="53">
        <v>0.25224142730677857</v>
      </c>
      <c r="AN175" s="53">
        <v>0</v>
      </c>
      <c r="AO175" s="54">
        <v>0.14751296053482532</v>
      </c>
      <c r="AP175" s="55">
        <v>5.7569965701196296E-2</v>
      </c>
      <c r="AQ175" s="53">
        <v>5.9690650203975452E-2</v>
      </c>
      <c r="AR175" s="53">
        <v>8.4205828956643511E-2</v>
      </c>
      <c r="AS175" s="53">
        <v>0.18690312525481051</v>
      </c>
      <c r="AT175" s="54">
        <v>3.1212931987995782E-2</v>
      </c>
      <c r="AU175" s="55">
        <v>5.7569965701196296E-2</v>
      </c>
      <c r="AV175" s="53">
        <v>5.9690650203975452E-2</v>
      </c>
      <c r="AW175" s="53">
        <v>8.4205828956643511E-2</v>
      </c>
      <c r="AX175" s="53">
        <v>0.18690312525481051</v>
      </c>
      <c r="AY175" s="54">
        <v>3.1212931987995782E-2</v>
      </c>
    </row>
    <row r="176" spans="1:51" ht="15.75" thickBot="1" x14ac:dyDescent="0.3">
      <c r="A176">
        <v>204</v>
      </c>
      <c r="B176">
        <v>0.22177091275010749</v>
      </c>
      <c r="C176">
        <v>0.13043958458304458</v>
      </c>
      <c r="D176">
        <v>6.810020275985916E-2</v>
      </c>
      <c r="E176">
        <v>1.5706543284566461E-2</v>
      </c>
      <c r="F176">
        <v>6.1002906177788821E-2</v>
      </c>
      <c r="G176">
        <v>0.14063685368776152</v>
      </c>
      <c r="H176">
        <v>0.26137384117453649</v>
      </c>
      <c r="I176">
        <v>5.2850141241043348E-2</v>
      </c>
      <c r="J176">
        <v>0.17121716970869053</v>
      </c>
      <c r="K176" s="2">
        <v>0.14108408587552462</v>
      </c>
      <c r="L176" s="1">
        <v>0.12888614402497056</v>
      </c>
      <c r="M176">
        <v>0.20839425459082489</v>
      </c>
      <c r="N176">
        <v>0.20740628297386596</v>
      </c>
      <c r="O176">
        <v>5.0481687120849668E-2</v>
      </c>
      <c r="P176" s="53">
        <v>1.8392637741745009E-2</v>
      </c>
      <c r="Q176" s="53">
        <v>3.594409504395631E-3</v>
      </c>
      <c r="R176" s="53">
        <v>0.18060081462731434</v>
      </c>
      <c r="S176" s="53">
        <v>8.1220481292552049E-2</v>
      </c>
      <c r="T176" s="53">
        <v>3.3978989768847105E-2</v>
      </c>
      <c r="U176" s="54">
        <v>0.14817626887347926</v>
      </c>
      <c r="V176" s="55">
        <v>0.1434350700252697</v>
      </c>
      <c r="W176" s="53">
        <v>0.26791932857836942</v>
      </c>
      <c r="X176" s="53">
        <v>0.32123916962623683</v>
      </c>
      <c r="Y176" s="53">
        <v>0.41539469714013866</v>
      </c>
      <c r="Z176" s="54">
        <v>0.35804195785269194</v>
      </c>
      <c r="AA176" s="55">
        <v>0.1434350700252697</v>
      </c>
      <c r="AB176" s="53">
        <v>0.26791932857836942</v>
      </c>
      <c r="AC176" s="53">
        <v>0.32123916962623683</v>
      </c>
      <c r="AD176" s="53">
        <v>0.41539469714013866</v>
      </c>
      <c r="AE176" s="54">
        <v>0.35804195785269194</v>
      </c>
      <c r="AF176" s="55">
        <v>0.49350603284209821</v>
      </c>
      <c r="AG176" s="53">
        <v>0.26937936040388483</v>
      </c>
      <c r="AH176" s="53">
        <v>8.0612713996921492E-2</v>
      </c>
      <c r="AI176" s="53">
        <v>0.15422590294888874</v>
      </c>
      <c r="AJ176" s="54">
        <v>0</v>
      </c>
      <c r="AK176" s="55">
        <v>0.49350603284209821</v>
      </c>
      <c r="AL176" s="53">
        <v>0.26937936040388483</v>
      </c>
      <c r="AM176" s="53">
        <v>8.0612713996921492E-2</v>
      </c>
      <c r="AN176" s="53">
        <v>0.15422590294888874</v>
      </c>
      <c r="AO176" s="54">
        <v>0</v>
      </c>
      <c r="AP176" s="55">
        <v>0.18884126558449849</v>
      </c>
      <c r="AQ176" s="53">
        <v>0.27822087145335378</v>
      </c>
      <c r="AR176" s="53">
        <v>3.6314687701900043E-2</v>
      </c>
      <c r="AS176" s="53">
        <v>1.5406347254025501E-2</v>
      </c>
      <c r="AT176" s="54">
        <v>0.10051952442347176</v>
      </c>
      <c r="AU176" s="55">
        <v>0.18884126558449849</v>
      </c>
      <c r="AV176" s="53">
        <v>0.27822087145335378</v>
      </c>
      <c r="AW176" s="53">
        <v>3.6314687701900043E-2</v>
      </c>
      <c r="AX176" s="53">
        <v>1.5406347254025501E-2</v>
      </c>
      <c r="AY176" s="54">
        <v>0.10051952442347176</v>
      </c>
    </row>
    <row r="177" spans="1:51" ht="15.75" thickBot="1" x14ac:dyDescent="0.3">
      <c r="A177">
        <v>205</v>
      </c>
      <c r="B177">
        <v>0.26271022643062941</v>
      </c>
      <c r="C177">
        <v>0.13538552405627924</v>
      </c>
      <c r="D177">
        <v>0.18075358172673103</v>
      </c>
      <c r="E177">
        <v>0.23806864159282073</v>
      </c>
      <c r="F177">
        <v>0.20616274356245812</v>
      </c>
      <c r="G177">
        <v>0.30715476589498902</v>
      </c>
      <c r="H177">
        <v>0.18434415694740836</v>
      </c>
      <c r="I177">
        <v>8.440870134407373E-2</v>
      </c>
      <c r="J177">
        <v>0.3226598136957845</v>
      </c>
      <c r="K177" s="2">
        <v>0.41193143894552831</v>
      </c>
      <c r="L177" s="1">
        <v>0.38973396047646036</v>
      </c>
      <c r="M177">
        <v>0.29183968317672909</v>
      </c>
      <c r="N177">
        <v>0</v>
      </c>
      <c r="O177">
        <v>0.10931094771174613</v>
      </c>
      <c r="P177" s="53">
        <v>8.5357139806568949E-2</v>
      </c>
      <c r="Q177" s="53">
        <v>0.26421775512199563</v>
      </c>
      <c r="R177" s="53">
        <v>0.12731346344027961</v>
      </c>
      <c r="S177" s="53">
        <v>0.68377850023610287</v>
      </c>
      <c r="T177" s="53">
        <v>2.0275992459158228E-2</v>
      </c>
      <c r="U177" s="54">
        <v>0.30700245112734464</v>
      </c>
      <c r="V177" s="55">
        <v>0.26077117136228439</v>
      </c>
      <c r="W177" s="53">
        <v>0.25288558852447368</v>
      </c>
      <c r="X177" s="53">
        <v>0.70096567778305341</v>
      </c>
      <c r="Y177" s="53">
        <v>0.27481519007478222</v>
      </c>
      <c r="Z177" s="54">
        <v>0.22985013197168366</v>
      </c>
      <c r="AA177" s="55">
        <v>0.26077117136228439</v>
      </c>
      <c r="AB177" s="53">
        <v>0.25288558852447368</v>
      </c>
      <c r="AC177" s="53">
        <v>0.70096567778305341</v>
      </c>
      <c r="AD177" s="53">
        <v>0.27481519007478222</v>
      </c>
      <c r="AE177" s="54">
        <v>0.22985013197168366</v>
      </c>
      <c r="AF177" s="55">
        <v>0.91537494565210664</v>
      </c>
      <c r="AG177" s="53">
        <v>0.68754798601641787</v>
      </c>
      <c r="AH177" s="53">
        <v>0.70871546633661775</v>
      </c>
      <c r="AI177" s="53">
        <v>0.31955168054591621</v>
      </c>
      <c r="AJ177" s="54">
        <v>0.70424936845014274</v>
      </c>
      <c r="AK177" s="55">
        <v>0.91537494565210664</v>
      </c>
      <c r="AL177" s="53">
        <v>0.68754798601641787</v>
      </c>
      <c r="AM177" s="53">
        <v>0.70871546633661775</v>
      </c>
      <c r="AN177" s="53">
        <v>0.31955168054591621</v>
      </c>
      <c r="AO177" s="54">
        <v>0.70424936845014274</v>
      </c>
      <c r="AP177" s="55">
        <v>0.44204767356751878</v>
      </c>
      <c r="AQ177" s="53">
        <v>0.68574958892994231</v>
      </c>
      <c r="AR177" s="53">
        <v>0.35576693826030376</v>
      </c>
      <c r="AS177" s="53">
        <v>0.11144262237670804</v>
      </c>
      <c r="AT177" s="54">
        <v>5.2284897819484664E-2</v>
      </c>
      <c r="AU177" s="55">
        <v>0.44204767356751878</v>
      </c>
      <c r="AV177" s="53">
        <v>0.68574958892994231</v>
      </c>
      <c r="AW177" s="53">
        <v>0.35576693826030376</v>
      </c>
      <c r="AX177" s="53">
        <v>0.11144262237670804</v>
      </c>
      <c r="AY177" s="54">
        <v>5.2284897819484664E-2</v>
      </c>
    </row>
    <row r="178" spans="1:51" ht="15.75" thickBot="1" x14ac:dyDescent="0.3">
      <c r="A178">
        <v>206</v>
      </c>
      <c r="B178">
        <v>0</v>
      </c>
      <c r="C178">
        <v>9.3710809499249356E-2</v>
      </c>
      <c r="D178">
        <v>3.4843292260039793E-2</v>
      </c>
      <c r="E178">
        <v>5.13296503738946E-2</v>
      </c>
      <c r="F178">
        <v>0.12993688980206566</v>
      </c>
      <c r="G178">
        <v>0.1434937476179384</v>
      </c>
      <c r="H178">
        <v>9.1096083258220259E-2</v>
      </c>
      <c r="I178">
        <v>0.17241135548932821</v>
      </c>
      <c r="J178">
        <v>2.3148128037718717E-2</v>
      </c>
      <c r="K178" s="2">
        <v>0.26202211625718663</v>
      </c>
      <c r="L178" s="1">
        <v>0</v>
      </c>
      <c r="M178">
        <v>0.11573063024311989</v>
      </c>
      <c r="N178">
        <v>0</v>
      </c>
      <c r="O178">
        <v>0.19006850660286498</v>
      </c>
      <c r="P178" s="53">
        <v>0.13045315342622521</v>
      </c>
      <c r="Q178" s="53">
        <v>9.8651702483936773E-2</v>
      </c>
      <c r="R178" s="53">
        <v>0</v>
      </c>
      <c r="S178" s="53">
        <v>0.43148188056007303</v>
      </c>
      <c r="T178" s="53">
        <v>0.12730459813416178</v>
      </c>
      <c r="U178" s="54">
        <v>0.18936646315618672</v>
      </c>
      <c r="V178" s="55">
        <v>0.30510379591788739</v>
      </c>
      <c r="W178" s="53">
        <v>0.16286192322043691</v>
      </c>
      <c r="X178" s="53">
        <v>0.88454813929149068</v>
      </c>
      <c r="Y178" s="53">
        <v>0.89640039941510552</v>
      </c>
      <c r="Z178" s="54">
        <v>0.50562746450205254</v>
      </c>
      <c r="AA178" s="55">
        <v>0.30510379591788739</v>
      </c>
      <c r="AB178" s="53">
        <v>0.16286192322043691</v>
      </c>
      <c r="AC178" s="53">
        <v>0.88454813929149068</v>
      </c>
      <c r="AD178" s="53">
        <v>0.89640039941510552</v>
      </c>
      <c r="AE178" s="54">
        <v>0.50562746450205254</v>
      </c>
      <c r="AF178" s="55">
        <v>0.95936412284335182</v>
      </c>
      <c r="AG178" s="53">
        <v>0.89174388393345216</v>
      </c>
      <c r="AH178" s="53">
        <v>1.0392529818230576</v>
      </c>
      <c r="AI178" s="53">
        <v>0.82144891160105138</v>
      </c>
      <c r="AJ178" s="54">
        <v>0.41761677322226259</v>
      </c>
      <c r="AK178" s="55">
        <v>0.95936412284335182</v>
      </c>
      <c r="AL178" s="53">
        <v>0.89174388393345216</v>
      </c>
      <c r="AM178" s="53">
        <v>1.0392529818230576</v>
      </c>
      <c r="AN178" s="53">
        <v>0.82144891160105138</v>
      </c>
      <c r="AO178" s="54">
        <v>0.41761677322226259</v>
      </c>
      <c r="AP178" s="55">
        <v>0</v>
      </c>
      <c r="AQ178" s="53">
        <v>0.26991913593535971</v>
      </c>
      <c r="AR178" s="53">
        <v>0.59742843393622225</v>
      </c>
      <c r="AS178" s="53">
        <v>0</v>
      </c>
      <c r="AT178" s="54">
        <v>0</v>
      </c>
      <c r="AU178" s="55">
        <v>0</v>
      </c>
      <c r="AV178" s="53">
        <v>0.26991913593535971</v>
      </c>
      <c r="AW178" s="53">
        <v>0.59742843393622225</v>
      </c>
      <c r="AX178" s="53">
        <v>0</v>
      </c>
      <c r="AY178" s="54">
        <v>0</v>
      </c>
    </row>
    <row r="179" spans="1:51" ht="15.75" thickBot="1" x14ac:dyDescent="0.3">
      <c r="A179">
        <v>207</v>
      </c>
      <c r="B179">
        <v>4.0318872902593825E-2</v>
      </c>
      <c r="C179">
        <v>2.8378848620224374E-2</v>
      </c>
      <c r="D179">
        <v>0.17551786677091602</v>
      </c>
      <c r="E179">
        <v>0.19544570663233998</v>
      </c>
      <c r="F179">
        <v>8.7651207230660458E-2</v>
      </c>
      <c r="G179">
        <v>0.18162631505828988</v>
      </c>
      <c r="H179">
        <v>0.45758007842818293</v>
      </c>
      <c r="I179">
        <v>0.22240712004053712</v>
      </c>
      <c r="J179">
        <v>0</v>
      </c>
      <c r="K179" s="2">
        <v>0.29721128995163154</v>
      </c>
      <c r="L179" s="1">
        <v>0.20815146593457809</v>
      </c>
      <c r="M179">
        <v>0</v>
      </c>
      <c r="N179">
        <v>0</v>
      </c>
      <c r="O179">
        <v>0</v>
      </c>
      <c r="P179" s="53">
        <v>0.17928249823842868</v>
      </c>
      <c r="Q179" s="53">
        <v>0.30608756480448923</v>
      </c>
      <c r="R179" s="53">
        <v>0.33418459206824536</v>
      </c>
      <c r="S179" s="53">
        <v>0.87522626768069767</v>
      </c>
      <c r="T179" s="53">
        <v>0.46555471440467078</v>
      </c>
      <c r="U179" s="54">
        <v>0.51508565490258351</v>
      </c>
      <c r="V179" s="55">
        <v>0.6301651316071647</v>
      </c>
      <c r="W179" s="53">
        <v>0.46577522856556314</v>
      </c>
      <c r="X179" s="53">
        <v>1.5053283159773634</v>
      </c>
      <c r="Y179" s="53">
        <v>1.8130103210438384</v>
      </c>
      <c r="Z179" s="54">
        <v>1.170333116980836</v>
      </c>
      <c r="AA179" s="55">
        <v>0.6301651316071647</v>
      </c>
      <c r="AB179" s="53">
        <v>0.46577522856556314</v>
      </c>
      <c r="AC179" s="53">
        <v>1.5053283159773634</v>
      </c>
      <c r="AD179" s="53">
        <v>1.8130103210438384</v>
      </c>
      <c r="AE179" s="54">
        <v>1.170333116980836</v>
      </c>
      <c r="AF179" s="55">
        <v>2.6165374296151369</v>
      </c>
      <c r="AG179" s="53">
        <v>1.9515260031528285</v>
      </c>
      <c r="AH179" s="53">
        <v>1.7656897057721592</v>
      </c>
      <c r="AI179" s="53">
        <v>2.0908275008576971</v>
      </c>
      <c r="AJ179" s="54">
        <v>1.015712299494504</v>
      </c>
      <c r="AK179" s="55">
        <v>2.6165374296151369</v>
      </c>
      <c r="AL179" s="53">
        <v>1.9515260031528285</v>
      </c>
      <c r="AM179" s="53">
        <v>1.7656897057721592</v>
      </c>
      <c r="AN179" s="53">
        <v>2.0908275008576971</v>
      </c>
      <c r="AO179" s="54">
        <v>1.015712299494504</v>
      </c>
      <c r="AP179" s="55">
        <v>0.14256118499543632</v>
      </c>
      <c r="AQ179" s="53">
        <v>0.64937006959793153</v>
      </c>
      <c r="AR179" s="53">
        <v>1.6985481939113019</v>
      </c>
      <c r="AS179" s="53">
        <v>0.20902704486985726</v>
      </c>
      <c r="AT179" s="54">
        <v>3.392022678125324E-2</v>
      </c>
      <c r="AU179" s="55">
        <v>0.14256118499543632</v>
      </c>
      <c r="AV179" s="53">
        <v>0.64937006959793153</v>
      </c>
      <c r="AW179" s="53">
        <v>1.6985481939113019</v>
      </c>
      <c r="AX179" s="53">
        <v>0.20902704486985726</v>
      </c>
      <c r="AY179" s="54">
        <v>3.392022678125324E-2</v>
      </c>
    </row>
    <row r="180" spans="1:51" ht="15.75" thickBot="1" x14ac:dyDescent="0.3">
      <c r="A180">
        <v>208</v>
      </c>
      <c r="B180">
        <v>0.51513778359661067</v>
      </c>
      <c r="C180">
        <v>0.18634172400689233</v>
      </c>
      <c r="D180">
        <v>5.3385397370679419E-2</v>
      </c>
      <c r="E180">
        <v>4.1319004849793034E-2</v>
      </c>
      <c r="F180">
        <v>0</v>
      </c>
      <c r="G180">
        <v>0.25730624770214516</v>
      </c>
      <c r="H180">
        <v>0.39420295005358841</v>
      </c>
      <c r="I180">
        <v>0</v>
      </c>
      <c r="J180">
        <v>0.21193447095219892</v>
      </c>
      <c r="K180" s="2">
        <v>7.155746529099628E-3</v>
      </c>
      <c r="L180" s="1">
        <v>0</v>
      </c>
      <c r="M180">
        <v>0.62454233757651034</v>
      </c>
      <c r="N180">
        <v>0</v>
      </c>
      <c r="O180">
        <v>0</v>
      </c>
      <c r="P180" s="53">
        <v>0</v>
      </c>
      <c r="Q180" s="53">
        <v>0.14039095405989485</v>
      </c>
      <c r="R180" s="53">
        <v>0.67462397484570102</v>
      </c>
      <c r="S180" s="53">
        <v>0</v>
      </c>
      <c r="T180" s="53">
        <v>0.18731044743065245</v>
      </c>
      <c r="U180" s="54">
        <v>0</v>
      </c>
      <c r="V180" s="55">
        <v>0.64121441361348475</v>
      </c>
      <c r="W180" s="53">
        <v>0.48306769811052463</v>
      </c>
      <c r="X180" s="53">
        <v>0.71419933794858759</v>
      </c>
      <c r="Y180" s="53">
        <v>0.31151421236184684</v>
      </c>
      <c r="Z180" s="54">
        <v>0.37867997193013264</v>
      </c>
      <c r="AA180" s="55">
        <v>0.64121441361348475</v>
      </c>
      <c r="AB180" s="53">
        <v>0.48306769811052463</v>
      </c>
      <c r="AC180" s="53">
        <v>0.71419933794858759</v>
      </c>
      <c r="AD180" s="53">
        <v>0.31151421236184684</v>
      </c>
      <c r="AE180" s="54">
        <v>0.37867997193013264</v>
      </c>
      <c r="AF180" s="55">
        <v>0</v>
      </c>
      <c r="AG180" s="53">
        <v>0.70479996199142603</v>
      </c>
      <c r="AH180" s="53">
        <v>0.27741167726493171</v>
      </c>
      <c r="AI180" s="53">
        <v>0.54893865275512033</v>
      </c>
      <c r="AJ180" s="54">
        <v>0.6744841206457397</v>
      </c>
      <c r="AK180" s="55">
        <v>0</v>
      </c>
      <c r="AL180" s="53">
        <v>0.70479996199142603</v>
      </c>
      <c r="AM180" s="53">
        <v>0.27741167726493171</v>
      </c>
      <c r="AN180" s="53">
        <v>0.54893865275512033</v>
      </c>
      <c r="AO180" s="54">
        <v>0.6744841206457397</v>
      </c>
      <c r="AP180" s="55">
        <v>0.10419595515585127</v>
      </c>
      <c r="AQ180" s="53">
        <v>0.5013707512072233</v>
      </c>
      <c r="AR180" s="53">
        <v>0.55738997861554396</v>
      </c>
      <c r="AS180" s="53">
        <v>0.3437587379549612</v>
      </c>
      <c r="AT180" s="54">
        <v>0.37696721091105506</v>
      </c>
      <c r="AU180" s="55">
        <v>0.10419595515585127</v>
      </c>
      <c r="AV180" s="53">
        <v>0.5013707512072233</v>
      </c>
      <c r="AW180" s="53">
        <v>0.55738997861554396</v>
      </c>
      <c r="AX180" s="53">
        <v>0.3437587379549612</v>
      </c>
      <c r="AY180" s="54">
        <v>0.37696721091105506</v>
      </c>
    </row>
    <row r="181" spans="1:51" ht="15.75" thickBot="1" x14ac:dyDescent="0.3">
      <c r="A181">
        <v>209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 s="2">
        <v>0</v>
      </c>
      <c r="L181" s="1">
        <v>0</v>
      </c>
      <c r="M181">
        <v>0</v>
      </c>
      <c r="N181">
        <v>0</v>
      </c>
      <c r="O181">
        <v>0</v>
      </c>
      <c r="P181" s="53">
        <v>0</v>
      </c>
      <c r="Q181" s="53">
        <v>0</v>
      </c>
      <c r="R181" s="53">
        <v>0.66803549760603931</v>
      </c>
      <c r="S181" s="53">
        <v>0</v>
      </c>
      <c r="T181" s="53">
        <v>0</v>
      </c>
      <c r="U181" s="54">
        <v>0</v>
      </c>
      <c r="V181" s="55">
        <v>0</v>
      </c>
      <c r="W181" s="53">
        <v>0.18465128144121981</v>
      </c>
      <c r="X181" s="53">
        <v>0</v>
      </c>
      <c r="Y181" s="53">
        <v>0</v>
      </c>
      <c r="Z181" s="54">
        <v>0</v>
      </c>
      <c r="AA181" s="55">
        <v>0</v>
      </c>
      <c r="AB181" s="53">
        <v>0.18465128144121981</v>
      </c>
      <c r="AC181" s="53">
        <v>0</v>
      </c>
      <c r="AD181" s="53">
        <v>0</v>
      </c>
      <c r="AE181" s="54">
        <v>0</v>
      </c>
      <c r="AF181" s="55">
        <v>0</v>
      </c>
      <c r="AG181" s="53">
        <v>0</v>
      </c>
      <c r="AH181" s="53">
        <v>0</v>
      </c>
      <c r="AI181" s="53">
        <v>0.24230838255014381</v>
      </c>
      <c r="AJ181" s="54">
        <v>0</v>
      </c>
      <c r="AK181" s="55">
        <v>0</v>
      </c>
      <c r="AL181" s="53">
        <v>0</v>
      </c>
      <c r="AM181" s="53">
        <v>0</v>
      </c>
      <c r="AN181" s="53">
        <v>0.24230838255014381</v>
      </c>
      <c r="AO181" s="54">
        <v>0</v>
      </c>
      <c r="AP181" s="55">
        <v>0</v>
      </c>
      <c r="AQ181" s="53">
        <v>0.22625745415633075</v>
      </c>
      <c r="AR181" s="53">
        <v>0</v>
      </c>
      <c r="AS181" s="53">
        <v>0</v>
      </c>
      <c r="AT181" s="54">
        <v>0</v>
      </c>
      <c r="AU181" s="55">
        <v>0</v>
      </c>
      <c r="AV181" s="53">
        <v>0.22625745415633075</v>
      </c>
      <c r="AW181" s="53">
        <v>0</v>
      </c>
      <c r="AX181" s="53">
        <v>0</v>
      </c>
      <c r="AY181" s="54">
        <v>0</v>
      </c>
    </row>
    <row r="182" spans="1:51" ht="15.75" thickBot="1" x14ac:dyDescent="0.3">
      <c r="A182">
        <v>210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 s="2">
        <v>0</v>
      </c>
      <c r="L182" s="1">
        <v>0</v>
      </c>
      <c r="M182">
        <v>0</v>
      </c>
      <c r="N182">
        <v>0</v>
      </c>
      <c r="O182">
        <v>0</v>
      </c>
      <c r="P182" s="53">
        <v>0</v>
      </c>
      <c r="Q182" s="53">
        <v>0</v>
      </c>
      <c r="R182" s="53">
        <v>1.3022751861895134</v>
      </c>
      <c r="S182" s="53">
        <v>0</v>
      </c>
      <c r="T182" s="53">
        <v>0.86373501344389603</v>
      </c>
      <c r="U182" s="54">
        <v>0</v>
      </c>
      <c r="V182" s="55">
        <v>0</v>
      </c>
      <c r="W182" s="53">
        <v>0.30920538078561038</v>
      </c>
      <c r="X182" s="53">
        <v>0</v>
      </c>
      <c r="Y182" s="53">
        <v>0</v>
      </c>
      <c r="Z182" s="54">
        <v>0</v>
      </c>
      <c r="AA182" s="55">
        <v>0</v>
      </c>
      <c r="AB182" s="53">
        <v>0.30920538078561038</v>
      </c>
      <c r="AC182" s="53">
        <v>0</v>
      </c>
      <c r="AD182" s="53">
        <v>0</v>
      </c>
      <c r="AE182" s="54">
        <v>0</v>
      </c>
      <c r="AF182" s="55">
        <v>0</v>
      </c>
      <c r="AG182" s="53">
        <v>0.11128862003557433</v>
      </c>
      <c r="AH182" s="53">
        <v>0</v>
      </c>
      <c r="AI182" s="53">
        <v>0</v>
      </c>
      <c r="AJ182" s="54">
        <v>0</v>
      </c>
      <c r="AK182" s="55">
        <v>0</v>
      </c>
      <c r="AL182" s="53">
        <v>0.11128862003557433</v>
      </c>
      <c r="AM182" s="53">
        <v>0</v>
      </c>
      <c r="AN182" s="53">
        <v>0</v>
      </c>
      <c r="AO182" s="54">
        <v>0</v>
      </c>
      <c r="AP182" s="55">
        <v>0</v>
      </c>
      <c r="AQ182" s="53">
        <v>0</v>
      </c>
      <c r="AR182" s="53">
        <v>0</v>
      </c>
      <c r="AS182" s="53">
        <v>0</v>
      </c>
      <c r="AT182" s="54">
        <v>0</v>
      </c>
      <c r="AU182" s="55">
        <v>0</v>
      </c>
      <c r="AV182" s="53">
        <v>0</v>
      </c>
      <c r="AW182" s="53">
        <v>0</v>
      </c>
      <c r="AX182" s="53">
        <v>0</v>
      </c>
      <c r="AY182" s="54">
        <v>0</v>
      </c>
    </row>
    <row r="183" spans="1:51" ht="15.75" thickBot="1" x14ac:dyDescent="0.3">
      <c r="A183">
        <v>211</v>
      </c>
      <c r="B183">
        <v>25.4954183859887</v>
      </c>
      <c r="C183">
        <v>10.027383915770791</v>
      </c>
      <c r="D183">
        <v>9.7231733200711226</v>
      </c>
      <c r="E183">
        <v>10.655027743957511</v>
      </c>
      <c r="F183">
        <v>11.403576003398964</v>
      </c>
      <c r="G183">
        <v>22.328836647105515</v>
      </c>
      <c r="H183">
        <v>38.328214591081291</v>
      </c>
      <c r="I183">
        <v>27.758279331865872</v>
      </c>
      <c r="J183">
        <v>24.952865784322555</v>
      </c>
      <c r="K183" s="2">
        <v>16.631334832372495</v>
      </c>
      <c r="L183" s="1">
        <v>21.373628245720504</v>
      </c>
      <c r="M183">
        <v>23.418508208087697</v>
      </c>
      <c r="N183">
        <v>22.078560332025617</v>
      </c>
      <c r="O183">
        <v>22.034368729487486</v>
      </c>
      <c r="P183" s="53">
        <v>20.716484823777041</v>
      </c>
      <c r="Q183" s="53">
        <v>38.054082871080659</v>
      </c>
      <c r="R183" s="53">
        <v>35.557213422971579</v>
      </c>
      <c r="S183" s="53">
        <v>21.930513453661789</v>
      </c>
      <c r="T183" s="53">
        <v>25.238700967099412</v>
      </c>
      <c r="U183" s="54">
        <v>24.72227951899329</v>
      </c>
      <c r="V183" s="55">
        <v>35.654257210579026</v>
      </c>
      <c r="W183" s="53">
        <v>41.668424877482835</v>
      </c>
      <c r="X183" s="53">
        <v>37.831481492712328</v>
      </c>
      <c r="Y183" s="53">
        <v>39.133831989378869</v>
      </c>
      <c r="Z183" s="54">
        <v>53.35143238217276</v>
      </c>
      <c r="AA183" s="55">
        <v>35.654257210579026</v>
      </c>
      <c r="AB183" s="53">
        <v>41.668424877482835</v>
      </c>
      <c r="AC183" s="53">
        <v>37.831481492712328</v>
      </c>
      <c r="AD183" s="53">
        <v>39.133831989378869</v>
      </c>
      <c r="AE183" s="54">
        <v>53.35143238217276</v>
      </c>
      <c r="AF183" s="55">
        <v>43.363703478061979</v>
      </c>
      <c r="AG183" s="53">
        <v>60.700796400339001</v>
      </c>
      <c r="AH183" s="53">
        <v>46.759062210374893</v>
      </c>
      <c r="AI183" s="53">
        <v>46.154259537732074</v>
      </c>
      <c r="AJ183" s="54">
        <v>38.282758387307304</v>
      </c>
      <c r="AK183" s="55">
        <v>43.363703478061979</v>
      </c>
      <c r="AL183" s="53">
        <v>60.700796400339001</v>
      </c>
      <c r="AM183" s="53">
        <v>46.759062210374893</v>
      </c>
      <c r="AN183" s="53">
        <v>46.154259537732074</v>
      </c>
      <c r="AO183" s="54">
        <v>38.282758387307304</v>
      </c>
      <c r="AP183" s="55">
        <v>29.555543929609989</v>
      </c>
      <c r="AQ183" s="53">
        <v>21.690887359008343</v>
      </c>
      <c r="AR183" s="53">
        <v>35.264434221062508</v>
      </c>
      <c r="AS183" s="53">
        <v>47.234902322711214</v>
      </c>
      <c r="AT183" s="54">
        <v>24.746388779149999</v>
      </c>
      <c r="AU183" s="55">
        <v>29.555543929609989</v>
      </c>
      <c r="AV183" s="53">
        <v>21.690887359008343</v>
      </c>
      <c r="AW183" s="53">
        <v>35.264434221062508</v>
      </c>
      <c r="AX183" s="53">
        <v>47.234902322711214</v>
      </c>
      <c r="AY183" s="54">
        <v>24.746388779149999</v>
      </c>
    </row>
    <row r="184" spans="1:51" ht="15.75" thickBot="1" x14ac:dyDescent="0.3">
      <c r="A184">
        <v>212</v>
      </c>
      <c r="B184">
        <v>41.683317055876664</v>
      </c>
      <c r="C184">
        <v>18.943076324601218</v>
      </c>
      <c r="D184">
        <v>18.601773969255277</v>
      </c>
      <c r="E184">
        <v>16.605673325699559</v>
      </c>
      <c r="F184">
        <v>23.08099483907818</v>
      </c>
      <c r="G184">
        <v>46.415440308280481</v>
      </c>
      <c r="H184">
        <v>68.084201977912969</v>
      </c>
      <c r="I184">
        <v>43.473212023248223</v>
      </c>
      <c r="J184">
        <v>31.502132597374015</v>
      </c>
      <c r="K184" s="2">
        <v>22.652333765646755</v>
      </c>
      <c r="L184" s="1">
        <v>38.955938872908291</v>
      </c>
      <c r="M184">
        <v>43.141856377014228</v>
      </c>
      <c r="N184">
        <v>34.866516739717291</v>
      </c>
      <c r="O184">
        <v>35.399861897781115</v>
      </c>
      <c r="P184" s="53">
        <v>32.141084375057893</v>
      </c>
      <c r="Q184" s="53">
        <v>50.484287053081061</v>
      </c>
      <c r="R184" s="53">
        <v>61.903202747046656</v>
      </c>
      <c r="S184" s="53">
        <v>43.501832822529799</v>
      </c>
      <c r="T184" s="53">
        <v>39.853938573235766</v>
      </c>
      <c r="U184" s="54">
        <v>39.242717475906652</v>
      </c>
      <c r="V184" s="55">
        <v>41.5169403335751</v>
      </c>
      <c r="W184" s="53">
        <v>55.638932192068665</v>
      </c>
      <c r="X184" s="53">
        <v>50.369516035958533</v>
      </c>
      <c r="Y184" s="53">
        <v>59.378771150868999</v>
      </c>
      <c r="Z184" s="54">
        <v>68.859168490272566</v>
      </c>
      <c r="AA184" s="55">
        <v>41.5169403335751</v>
      </c>
      <c r="AB184" s="53">
        <v>55.638932192068665</v>
      </c>
      <c r="AC184" s="53">
        <v>50.369516035958533</v>
      </c>
      <c r="AD184" s="53">
        <v>59.378771150868999</v>
      </c>
      <c r="AE184" s="54">
        <v>68.859168490272566</v>
      </c>
      <c r="AF184" s="55">
        <v>53.047880317420635</v>
      </c>
      <c r="AG184" s="53">
        <v>88.301955628943162</v>
      </c>
      <c r="AH184" s="53">
        <v>75.066213423926001</v>
      </c>
      <c r="AI184" s="53">
        <v>73.129182423371645</v>
      </c>
      <c r="AJ184" s="54">
        <v>61.389515361464511</v>
      </c>
      <c r="AK184" s="55">
        <v>53.047880317420635</v>
      </c>
      <c r="AL184" s="53">
        <v>88.301955628943162</v>
      </c>
      <c r="AM184" s="53">
        <v>75.066213423926001</v>
      </c>
      <c r="AN184" s="53">
        <v>73.129182423371645</v>
      </c>
      <c r="AO184" s="54">
        <v>61.389515361464511</v>
      </c>
      <c r="AP184" s="55">
        <v>42.256989120875055</v>
      </c>
      <c r="AQ184" s="53">
        <v>36.537194275615924</v>
      </c>
      <c r="AR184" s="53">
        <v>53.925871892592617</v>
      </c>
      <c r="AS184" s="53">
        <v>73.242946507980577</v>
      </c>
      <c r="AT184" s="54">
        <v>32.067875081873979</v>
      </c>
      <c r="AU184" s="55">
        <v>42.256989120875055</v>
      </c>
      <c r="AV184" s="53">
        <v>36.537194275615924</v>
      </c>
      <c r="AW184" s="53">
        <v>53.925871892592617</v>
      </c>
      <c r="AX184" s="53">
        <v>73.242946507980577</v>
      </c>
      <c r="AY184" s="54">
        <v>32.067875081873979</v>
      </c>
    </row>
    <row r="185" spans="1:51" ht="15.75" thickBot="1" x14ac:dyDescent="0.3">
      <c r="A185">
        <v>213</v>
      </c>
      <c r="B185">
        <v>6.2384194197202332</v>
      </c>
      <c r="C185">
        <v>3.8926678814856825</v>
      </c>
      <c r="D185">
        <v>3.7294455963277593</v>
      </c>
      <c r="E185">
        <v>2.9754316803743652</v>
      </c>
      <c r="F185">
        <v>6.3045962082847824</v>
      </c>
      <c r="G185">
        <v>8.1741397905775628</v>
      </c>
      <c r="H185">
        <v>11.387232140008452</v>
      </c>
      <c r="I185">
        <v>6.6327270649379084</v>
      </c>
      <c r="J185">
        <v>7.8278662957192759</v>
      </c>
      <c r="K185" s="2">
        <v>5.4922050785554655</v>
      </c>
      <c r="L185" s="1">
        <v>6.6780569986978193</v>
      </c>
      <c r="M185">
        <v>8.15069020573827</v>
      </c>
      <c r="N185">
        <v>5.0434062250189422</v>
      </c>
      <c r="O185">
        <v>5.944232404575736</v>
      </c>
      <c r="P185" s="53">
        <v>5.3217529979087699</v>
      </c>
      <c r="Q185" s="53">
        <v>10.229312548781362</v>
      </c>
      <c r="R185" s="53">
        <v>10.632642552456376</v>
      </c>
      <c r="S185" s="53">
        <v>6.3197409003519747</v>
      </c>
      <c r="T185" s="53">
        <v>7.5494894680725064</v>
      </c>
      <c r="U185" s="54">
        <v>5.55754231008462</v>
      </c>
      <c r="V185" s="55">
        <v>9.4440027009165952</v>
      </c>
      <c r="W185" s="53">
        <v>11.524365264271291</v>
      </c>
      <c r="X185" s="53">
        <v>10.85054413537838</v>
      </c>
      <c r="Y185" s="53">
        <v>10.727361291683236</v>
      </c>
      <c r="Z185" s="54">
        <v>12.388000899069578</v>
      </c>
      <c r="AA185" s="55">
        <v>9.4440027009165952</v>
      </c>
      <c r="AB185" s="53">
        <v>11.524365264271291</v>
      </c>
      <c r="AC185" s="53">
        <v>10.85054413537838</v>
      </c>
      <c r="AD185" s="53">
        <v>10.727361291683236</v>
      </c>
      <c r="AE185" s="54">
        <v>12.388000899069578</v>
      </c>
      <c r="AF185" s="55">
        <v>8.6331603038170464</v>
      </c>
      <c r="AG185" s="53">
        <v>15.698400543076509</v>
      </c>
      <c r="AH185" s="53">
        <v>14.137114786436333</v>
      </c>
      <c r="AI185" s="53">
        <v>13.038590797696431</v>
      </c>
      <c r="AJ185" s="54">
        <v>9.2799090456437483</v>
      </c>
      <c r="AK185" s="55">
        <v>8.6331603038170464</v>
      </c>
      <c r="AL185" s="53">
        <v>15.698400543076509</v>
      </c>
      <c r="AM185" s="53">
        <v>14.137114786436333</v>
      </c>
      <c r="AN185" s="53">
        <v>13.038590797696431</v>
      </c>
      <c r="AO185" s="54">
        <v>9.2799090456437483</v>
      </c>
      <c r="AP185" s="55">
        <v>5.7724997377670926</v>
      </c>
      <c r="AQ185" s="53">
        <v>6.0012200647501199</v>
      </c>
      <c r="AR185" s="53">
        <v>8.7672593228867637</v>
      </c>
      <c r="AS185" s="53">
        <v>11.520524702633129</v>
      </c>
      <c r="AT185" s="54">
        <v>5.9585501835550136</v>
      </c>
      <c r="AU185" s="55">
        <v>5.7724997377670926</v>
      </c>
      <c r="AV185" s="53">
        <v>6.0012200647501199</v>
      </c>
      <c r="AW185" s="53">
        <v>8.7672593228867637</v>
      </c>
      <c r="AX185" s="53">
        <v>11.520524702633129</v>
      </c>
      <c r="AY185" s="54">
        <v>5.9585501835550136</v>
      </c>
    </row>
    <row r="186" spans="1:51" ht="15.75" thickBot="1" x14ac:dyDescent="0.3">
      <c r="A186">
        <v>214</v>
      </c>
      <c r="B186">
        <v>1.8984825879194691</v>
      </c>
      <c r="C186">
        <v>0.66996627710226264</v>
      </c>
      <c r="D186">
        <v>1.0088181508841221</v>
      </c>
      <c r="E186">
        <v>1.3347179184942257</v>
      </c>
      <c r="F186">
        <v>2.1935311218144244</v>
      </c>
      <c r="G186">
        <v>3.3975715911359363</v>
      </c>
      <c r="H186">
        <v>3.1894786288493222</v>
      </c>
      <c r="I186">
        <v>2.3666839384409952</v>
      </c>
      <c r="J186">
        <v>2.9600085839814203</v>
      </c>
      <c r="K186" s="2">
        <v>2.3305616966611664</v>
      </c>
      <c r="L186" s="1">
        <v>2.6823312933412575</v>
      </c>
      <c r="M186">
        <v>3.0338751960226489</v>
      </c>
      <c r="N186">
        <v>1.4058577327019486</v>
      </c>
      <c r="O186">
        <v>2.8638580595942922</v>
      </c>
      <c r="P186" s="53">
        <v>1.7845237938540235</v>
      </c>
      <c r="Q186" s="53">
        <v>3.2269394326483316</v>
      </c>
      <c r="R186" s="53">
        <v>4.1250614945089286</v>
      </c>
      <c r="S186" s="53">
        <v>3.3018619256278718</v>
      </c>
      <c r="T186" s="53">
        <v>2.5549310150865239</v>
      </c>
      <c r="U186" s="54">
        <v>2.3571459375251176</v>
      </c>
      <c r="V186" s="55">
        <v>2.861278513594848</v>
      </c>
      <c r="W186" s="53">
        <v>3.5395818388681834</v>
      </c>
      <c r="X186" s="53">
        <v>3.4481220489613276</v>
      </c>
      <c r="Y186" s="53">
        <v>4.381067731313415</v>
      </c>
      <c r="Z186" s="54">
        <v>4.3376910668511623</v>
      </c>
      <c r="AA186" s="55">
        <v>2.861278513594848</v>
      </c>
      <c r="AB186" s="53">
        <v>3.5395818388681834</v>
      </c>
      <c r="AC186" s="53">
        <v>3.4481220489613276</v>
      </c>
      <c r="AD186" s="53">
        <v>4.381067731313415</v>
      </c>
      <c r="AE186" s="54">
        <v>4.3376910668511623</v>
      </c>
      <c r="AF186" s="55">
        <v>5.4539684213029265</v>
      </c>
      <c r="AG186" s="53">
        <v>4.7788042997931779</v>
      </c>
      <c r="AH186" s="53">
        <v>3.7370748421258839</v>
      </c>
      <c r="AI186" s="53">
        <v>5.0410034764466145</v>
      </c>
      <c r="AJ186" s="54">
        <v>5.4095045037099636</v>
      </c>
      <c r="AK186" s="55">
        <v>5.4539684213029265</v>
      </c>
      <c r="AL186" s="53">
        <v>4.7788042997931779</v>
      </c>
      <c r="AM186" s="53">
        <v>3.7370748421258839</v>
      </c>
      <c r="AN186" s="53">
        <v>5.0410034764466145</v>
      </c>
      <c r="AO186" s="54">
        <v>5.4095045037099636</v>
      </c>
      <c r="AP186" s="55">
        <v>2.8964727728803523</v>
      </c>
      <c r="AQ186" s="53">
        <v>2.4130058863666717</v>
      </c>
      <c r="AR186" s="53">
        <v>2.6386181279241185</v>
      </c>
      <c r="AS186" s="53">
        <v>3.1030597065699057</v>
      </c>
      <c r="AT186" s="54">
        <v>2.9645040244200866</v>
      </c>
      <c r="AU186" s="55">
        <v>2.8964727728803523</v>
      </c>
      <c r="AV186" s="53">
        <v>2.4130058863666717</v>
      </c>
      <c r="AW186" s="53">
        <v>2.6386181279241185</v>
      </c>
      <c r="AX186" s="53">
        <v>3.1030597065699057</v>
      </c>
      <c r="AY186" s="54">
        <v>2.9645040244200866</v>
      </c>
    </row>
    <row r="187" spans="1:51" ht="15.75" thickBot="1" x14ac:dyDescent="0.3">
      <c r="A187">
        <v>215</v>
      </c>
      <c r="B187">
        <v>0.4143958506202019</v>
      </c>
      <c r="C187">
        <v>0.4558181937865694</v>
      </c>
      <c r="D187">
        <v>0.40960092523615099</v>
      </c>
      <c r="E187">
        <v>0.15776669070048965</v>
      </c>
      <c r="F187">
        <v>0.37659874517918707</v>
      </c>
      <c r="G187">
        <v>0.72178824168373112</v>
      </c>
      <c r="H187">
        <v>0.69336257429125525</v>
      </c>
      <c r="I187">
        <v>0.31535685289384258</v>
      </c>
      <c r="J187">
        <v>0.70924703093162511</v>
      </c>
      <c r="K187" s="2">
        <v>0.47911565250101285</v>
      </c>
      <c r="L187" s="1">
        <v>8.8992302266556911E-2</v>
      </c>
      <c r="M187">
        <v>0.55305404799898805</v>
      </c>
      <c r="N187">
        <v>0.23025800409840669</v>
      </c>
      <c r="O187">
        <v>0.28048687354789853</v>
      </c>
      <c r="P187" s="53">
        <v>0.31692349810901316</v>
      </c>
      <c r="Q187" s="53">
        <v>0.48333346900659119</v>
      </c>
      <c r="R187" s="53">
        <v>0.79665243340796976</v>
      </c>
      <c r="S187" s="53">
        <v>0.25197590934690367</v>
      </c>
      <c r="T187" s="53">
        <v>0.33922583784569693</v>
      </c>
      <c r="U187" s="54">
        <v>0.31931142073326696</v>
      </c>
      <c r="V187" s="55">
        <v>0.54924382879353917</v>
      </c>
      <c r="W187" s="53">
        <v>0.74207943707029467</v>
      </c>
      <c r="X187" s="53">
        <v>0.80454567330051718</v>
      </c>
      <c r="Y187" s="53">
        <v>0.51134290802378513</v>
      </c>
      <c r="Z187" s="54">
        <v>0.60369986973126322</v>
      </c>
      <c r="AA187" s="55">
        <v>0.54924382879353917</v>
      </c>
      <c r="AB187" s="53">
        <v>0.74207943707029467</v>
      </c>
      <c r="AC187" s="53">
        <v>0.80454567330051718</v>
      </c>
      <c r="AD187" s="53">
        <v>0.51134290802378513</v>
      </c>
      <c r="AE187" s="54">
        <v>0.60369986973126322</v>
      </c>
      <c r="AF187" s="55">
        <v>0.89434705884269539</v>
      </c>
      <c r="AG187" s="53">
        <v>1.0171401381899858</v>
      </c>
      <c r="AH187" s="53">
        <v>0.61445741216765637</v>
      </c>
      <c r="AI187" s="53">
        <v>0.50295286351033652</v>
      </c>
      <c r="AJ187" s="54">
        <v>1.0905052928198351</v>
      </c>
      <c r="AK187" s="55">
        <v>0.89434705884269539</v>
      </c>
      <c r="AL187" s="53">
        <v>1.0171401381899858</v>
      </c>
      <c r="AM187" s="53">
        <v>0.61445741216765637</v>
      </c>
      <c r="AN187" s="53">
        <v>0.50295286351033652</v>
      </c>
      <c r="AO187" s="54">
        <v>1.0905052928198351</v>
      </c>
      <c r="AP187" s="55">
        <v>0.26045632778463634</v>
      </c>
      <c r="AQ187" s="53">
        <v>0.43091579013198739</v>
      </c>
      <c r="AR187" s="53">
        <v>0.27474336436018915</v>
      </c>
      <c r="AS187" s="53">
        <v>0.4170628361286739</v>
      </c>
      <c r="AT187" s="54">
        <v>0.27590524088982771</v>
      </c>
      <c r="AU187" s="55">
        <v>0.26045632778463634</v>
      </c>
      <c r="AV187" s="53">
        <v>0.43091579013198739</v>
      </c>
      <c r="AW187" s="53">
        <v>0.27474336436018915</v>
      </c>
      <c r="AX187" s="53">
        <v>0.4170628361286739</v>
      </c>
      <c r="AY187" s="54">
        <v>0.27590524088982771</v>
      </c>
    </row>
    <row r="188" spans="1:51" ht="15.75" thickBot="1" x14ac:dyDescent="0.3">
      <c r="A188">
        <v>216</v>
      </c>
      <c r="B188">
        <v>0.14778488812041848</v>
      </c>
      <c r="C188">
        <v>0.15292801742947937</v>
      </c>
      <c r="D188">
        <v>0.12116892221098852</v>
      </c>
      <c r="E188">
        <v>7.9954885720931124E-2</v>
      </c>
      <c r="F188">
        <v>0.13136297494297966</v>
      </c>
      <c r="G188">
        <v>0</v>
      </c>
      <c r="H188">
        <v>0.27536595547289816</v>
      </c>
      <c r="I188">
        <v>0.31199083490795509</v>
      </c>
      <c r="J188">
        <v>0.2646124875613366</v>
      </c>
      <c r="K188" s="2">
        <v>0.11123791632927697</v>
      </c>
      <c r="L188" s="1">
        <v>0</v>
      </c>
      <c r="M188">
        <v>0.11808849283124001</v>
      </c>
      <c r="N188">
        <v>0.16422381212693879</v>
      </c>
      <c r="O188">
        <v>0.23278320098870364</v>
      </c>
      <c r="P188" s="53">
        <v>0.20321769781238166</v>
      </c>
      <c r="Q188" s="53">
        <v>0.10141978648019412</v>
      </c>
      <c r="R188" s="53">
        <v>0.39257656745401903</v>
      </c>
      <c r="S188" s="53">
        <v>0.29021606616776069</v>
      </c>
      <c r="T188" s="53">
        <v>0.3788107125961071</v>
      </c>
      <c r="U188" s="54">
        <v>0.25864014642192951</v>
      </c>
      <c r="V188" s="55">
        <v>0.18483931818220495</v>
      </c>
      <c r="W188" s="53">
        <v>0.18423209631732107</v>
      </c>
      <c r="X188" s="53">
        <v>0.14644836429552185</v>
      </c>
      <c r="Y188" s="53">
        <v>5.0469477257503517E-3</v>
      </c>
      <c r="Z188" s="54">
        <v>0.4889299515200744</v>
      </c>
      <c r="AA188" s="55">
        <v>0.18483931818220495</v>
      </c>
      <c r="AB188" s="53">
        <v>0.18423209631732107</v>
      </c>
      <c r="AC188" s="53">
        <v>0.14644836429552185</v>
      </c>
      <c r="AD188" s="53">
        <v>5.0469477257503517E-3</v>
      </c>
      <c r="AE188" s="54">
        <v>0.4889299515200744</v>
      </c>
      <c r="AF188" s="55">
        <v>0.51296885919350654</v>
      </c>
      <c r="AG188" s="53">
        <v>0.1666709925724254</v>
      </c>
      <c r="AH188" s="53">
        <v>0.30144727982332947</v>
      </c>
      <c r="AI188" s="53">
        <v>0.36232957807429156</v>
      </c>
      <c r="AJ188" s="54">
        <v>0.47298724751539467</v>
      </c>
      <c r="AK188" s="55">
        <v>0.51296885919350654</v>
      </c>
      <c r="AL188" s="53">
        <v>0.1666709925724254</v>
      </c>
      <c r="AM188" s="53">
        <v>0.30144727982332947</v>
      </c>
      <c r="AN188" s="53">
        <v>0.36232957807429156</v>
      </c>
      <c r="AO188" s="54">
        <v>0.47298724751539467</v>
      </c>
      <c r="AP188" s="55">
        <v>0.17391304659425263</v>
      </c>
      <c r="AQ188" s="53">
        <v>0.18766848391065274</v>
      </c>
      <c r="AR188" s="53">
        <v>0.19225307394100613</v>
      </c>
      <c r="AS188" s="53">
        <v>0.34268206372955751</v>
      </c>
      <c r="AT188" s="54">
        <v>0.21703253951937923</v>
      </c>
      <c r="AU188" s="55">
        <v>0.17391304659425263</v>
      </c>
      <c r="AV188" s="53">
        <v>0.18766848391065274</v>
      </c>
      <c r="AW188" s="53">
        <v>0.19225307394100613</v>
      </c>
      <c r="AX188" s="53">
        <v>0.34268206372955751</v>
      </c>
      <c r="AY188" s="54">
        <v>0.21703253951937923</v>
      </c>
    </row>
    <row r="189" spans="1:51" ht="15.75" thickBot="1" x14ac:dyDescent="0.3">
      <c r="A189">
        <v>217</v>
      </c>
      <c r="B189">
        <v>0.14186237268397042</v>
      </c>
      <c r="C189">
        <v>9.8379868492278894E-2</v>
      </c>
      <c r="D189">
        <v>0.13858682789358343</v>
      </c>
      <c r="E189">
        <v>6.9659267720476994E-2</v>
      </c>
      <c r="F189">
        <v>0.13470555899621819</v>
      </c>
      <c r="G189">
        <v>0.12672537701935985</v>
      </c>
      <c r="H189">
        <v>0.24241657543865996</v>
      </c>
      <c r="I189">
        <v>0</v>
      </c>
      <c r="J189">
        <v>0.24351324347147121</v>
      </c>
      <c r="K189" s="2">
        <v>0.15307611132561108</v>
      </c>
      <c r="L189" s="1">
        <v>0</v>
      </c>
      <c r="M189">
        <v>0.33081169177651398</v>
      </c>
      <c r="N189">
        <v>0.14098565674269806</v>
      </c>
      <c r="O189">
        <v>0.25081148302762574</v>
      </c>
      <c r="P189" s="53">
        <v>0.15881542364913992</v>
      </c>
      <c r="Q189" s="53">
        <v>0.14682029027958146</v>
      </c>
      <c r="R189" s="53">
        <v>0.16123064459453421</v>
      </c>
      <c r="S189" s="53">
        <v>0.27333417263632803</v>
      </c>
      <c r="T189" s="53">
        <v>0.33965569157802517</v>
      </c>
      <c r="U189" s="54">
        <v>0.14672042081418576</v>
      </c>
      <c r="V189" s="55">
        <v>0.22627073093317898</v>
      </c>
      <c r="W189" s="53">
        <v>0.29182272584272279</v>
      </c>
      <c r="X189" s="53">
        <v>0.50929306521500117</v>
      </c>
      <c r="Y189" s="53">
        <v>0.65108774177698781</v>
      </c>
      <c r="Z189" s="54">
        <v>0.30268030127893553</v>
      </c>
      <c r="AA189" s="55">
        <v>0.22627073093317898</v>
      </c>
      <c r="AB189" s="53">
        <v>0.29182272584272279</v>
      </c>
      <c r="AC189" s="53">
        <v>0.50929306521500117</v>
      </c>
      <c r="AD189" s="53">
        <v>0.65108774177698781</v>
      </c>
      <c r="AE189" s="54">
        <v>0.30268030127893553</v>
      </c>
      <c r="AF189" s="55">
        <v>1.0148024245931642</v>
      </c>
      <c r="AG189" s="53">
        <v>0.40364480271756453</v>
      </c>
      <c r="AH189" s="53">
        <v>0.65364067121478453</v>
      </c>
      <c r="AI189" s="53">
        <v>0.52251329379774503</v>
      </c>
      <c r="AJ189" s="54">
        <v>0.53044790741477199</v>
      </c>
      <c r="AK189" s="55">
        <v>1.0148024245931642</v>
      </c>
      <c r="AL189" s="53">
        <v>0.40364480271756453</v>
      </c>
      <c r="AM189" s="53">
        <v>0.65364067121478453</v>
      </c>
      <c r="AN189" s="53">
        <v>0.52251329379774503</v>
      </c>
      <c r="AO189" s="54">
        <v>0.53044790741477199</v>
      </c>
      <c r="AP189" s="55">
        <v>0.22251290270813825</v>
      </c>
      <c r="AQ189" s="53">
        <v>0.18483630659364073</v>
      </c>
      <c r="AR189" s="53">
        <v>3.7677085876854075E-2</v>
      </c>
      <c r="AS189" s="53">
        <v>0.30766087394414759</v>
      </c>
      <c r="AT189" s="54">
        <v>0.32890365978779179</v>
      </c>
      <c r="AU189" s="55">
        <v>0.22251290270813825</v>
      </c>
      <c r="AV189" s="53">
        <v>0.18483630659364073</v>
      </c>
      <c r="AW189" s="53">
        <v>3.7677085876854075E-2</v>
      </c>
      <c r="AX189" s="53">
        <v>0.30766087394414759</v>
      </c>
      <c r="AY189" s="54">
        <v>0.32890365978779179</v>
      </c>
    </row>
    <row r="190" spans="1:51" ht="15.75" thickBot="1" x14ac:dyDescent="0.3">
      <c r="A190">
        <v>218</v>
      </c>
      <c r="B190">
        <v>8.6240503223125459E-2</v>
      </c>
      <c r="C190">
        <v>9.8664707065888896E-2</v>
      </c>
      <c r="D190">
        <v>0.12588651297570286</v>
      </c>
      <c r="E190">
        <v>6.5094180248976619E-2</v>
      </c>
      <c r="F190">
        <v>0</v>
      </c>
      <c r="G190">
        <v>0</v>
      </c>
      <c r="H190">
        <v>0.18562982709226017</v>
      </c>
      <c r="I190">
        <v>0.17509481823291534</v>
      </c>
      <c r="J190">
        <v>0.12113671787966883</v>
      </c>
      <c r="K190" s="2">
        <v>0.11101110150886818</v>
      </c>
      <c r="L190" s="1">
        <v>0</v>
      </c>
      <c r="M190">
        <v>0.16247442892821576</v>
      </c>
      <c r="N190">
        <v>0.23092526439181843</v>
      </c>
      <c r="O190">
        <v>0</v>
      </c>
      <c r="P190" s="53">
        <v>0.21741171358063927</v>
      </c>
      <c r="Q190" s="53">
        <v>0.26535407609652423</v>
      </c>
      <c r="R190" s="53">
        <v>0.18134679581584823</v>
      </c>
      <c r="S190" s="53">
        <v>0.39659834166140878</v>
      </c>
      <c r="T190" s="53">
        <v>0</v>
      </c>
      <c r="U190" s="54">
        <v>0.28544282950245764</v>
      </c>
      <c r="V190" s="55">
        <v>0.39122847619319834</v>
      </c>
      <c r="W190" s="53">
        <v>0.4278704965553552</v>
      </c>
      <c r="X190" s="53">
        <v>1.003636116643273</v>
      </c>
      <c r="Y190" s="53">
        <v>0.8842516664846215</v>
      </c>
      <c r="Z190" s="54">
        <v>0.63767828080998679</v>
      </c>
      <c r="AA190" s="55">
        <v>0.39122847619319834</v>
      </c>
      <c r="AB190" s="53">
        <v>0.4278704965553552</v>
      </c>
      <c r="AC190" s="53">
        <v>1.003636116643273</v>
      </c>
      <c r="AD190" s="53">
        <v>0.8842516664846215</v>
      </c>
      <c r="AE190" s="54">
        <v>0.63767828080998679</v>
      </c>
      <c r="AF190" s="55">
        <v>0.97123728451623104</v>
      </c>
      <c r="AG190" s="53">
        <v>0.68185772822479207</v>
      </c>
      <c r="AH190" s="53">
        <v>1.2567086837328176</v>
      </c>
      <c r="AI190" s="53">
        <v>0.63500319985676013</v>
      </c>
      <c r="AJ190" s="54">
        <v>1.0041355577885331</v>
      </c>
      <c r="AK190" s="55">
        <v>0.97123728451623104</v>
      </c>
      <c r="AL190" s="53">
        <v>0.68185772822479207</v>
      </c>
      <c r="AM190" s="53">
        <v>1.2567086837328176</v>
      </c>
      <c r="AN190" s="53">
        <v>0.63500319985676013</v>
      </c>
      <c r="AO190" s="54">
        <v>1.0041355577885331</v>
      </c>
      <c r="AP190" s="55">
        <v>0.32722063720461492</v>
      </c>
      <c r="AQ190" s="53">
        <v>0.48303907575559685</v>
      </c>
      <c r="AR190" s="53">
        <v>0.47273478097080301</v>
      </c>
      <c r="AS190" s="53">
        <v>0.72579852487315399</v>
      </c>
      <c r="AT190" s="54">
        <v>0.31488529575336688</v>
      </c>
      <c r="AU190" s="55">
        <v>0.32722063720461492</v>
      </c>
      <c r="AV190" s="53">
        <v>0.48303907575559685</v>
      </c>
      <c r="AW190" s="53">
        <v>0.47273478097080301</v>
      </c>
      <c r="AX190" s="53">
        <v>0.72579852487315399</v>
      </c>
      <c r="AY190" s="54">
        <v>0.31488529575336688</v>
      </c>
    </row>
    <row r="191" spans="1:51" ht="15.75" thickBot="1" x14ac:dyDescent="0.3">
      <c r="A191">
        <v>219</v>
      </c>
      <c r="B191">
        <v>0.26273050417928884</v>
      </c>
      <c r="C191">
        <v>2.1215112693328597E-2</v>
      </c>
      <c r="D191">
        <v>0.24663012992590222</v>
      </c>
      <c r="E191">
        <v>0.20719620684956938</v>
      </c>
      <c r="F191">
        <v>0.15083468152422935</v>
      </c>
      <c r="G191">
        <v>0.28338263552393883</v>
      </c>
      <c r="H191">
        <v>0.32143414408044757</v>
      </c>
      <c r="I191">
        <v>0.37162788218010878</v>
      </c>
      <c r="J191">
        <v>0.34114425161060197</v>
      </c>
      <c r="K191" s="2">
        <v>0.39200992500881526</v>
      </c>
      <c r="L191" s="1">
        <v>0.26049148639574027</v>
      </c>
      <c r="M191">
        <v>0.26298909285402711</v>
      </c>
      <c r="N191">
        <v>0.35647443080799351</v>
      </c>
      <c r="O191">
        <v>0.32748655486318989</v>
      </c>
      <c r="P191" s="53">
        <v>0.39082877120351722</v>
      </c>
      <c r="Q191" s="53">
        <v>0.34680543342593051</v>
      </c>
      <c r="R191" s="53">
        <v>0.46344000700519045</v>
      </c>
      <c r="S191" s="53">
        <v>0.90132263456707351</v>
      </c>
      <c r="T191" s="53">
        <v>0.65048389116305516</v>
      </c>
      <c r="U191" s="54">
        <v>0.37600608777634925</v>
      </c>
      <c r="V191" s="55">
        <v>0.98367721568211253</v>
      </c>
      <c r="W191" s="53">
        <v>0.81886710526284168</v>
      </c>
      <c r="X191" s="53">
        <v>2.7149901752333001</v>
      </c>
      <c r="Y191" s="53">
        <v>2.3087053628138547</v>
      </c>
      <c r="Z191" s="54">
        <v>1.7908491035454006</v>
      </c>
      <c r="AA191" s="55">
        <v>0.98367721568211253</v>
      </c>
      <c r="AB191" s="53">
        <v>0.81886710526284168</v>
      </c>
      <c r="AC191" s="53">
        <v>2.7149901752333001</v>
      </c>
      <c r="AD191" s="53">
        <v>2.3087053628138547</v>
      </c>
      <c r="AE191" s="54">
        <v>1.7908491035454006</v>
      </c>
      <c r="AF191" s="55">
        <v>3.1915377117994401</v>
      </c>
      <c r="AG191" s="53">
        <v>1.5751335085610139</v>
      </c>
      <c r="AH191" s="53">
        <v>2.1837494727251001</v>
      </c>
      <c r="AI191" s="53">
        <v>1.5060645092271288</v>
      </c>
      <c r="AJ191" s="54">
        <v>1.5006587593069491</v>
      </c>
      <c r="AK191" s="55">
        <v>3.1915377117994401</v>
      </c>
      <c r="AL191" s="53">
        <v>1.5751335085610139</v>
      </c>
      <c r="AM191" s="53">
        <v>2.1837494727251001</v>
      </c>
      <c r="AN191" s="53">
        <v>1.5060645092271288</v>
      </c>
      <c r="AO191" s="54">
        <v>1.5006587593069491</v>
      </c>
      <c r="AP191" s="55">
        <v>0.56692100643237009</v>
      </c>
      <c r="AQ191" s="53">
        <v>0.82283176701848859</v>
      </c>
      <c r="AR191" s="53">
        <v>0.64500825113729832</v>
      </c>
      <c r="AS191" s="53">
        <v>1.1043069265952383</v>
      </c>
      <c r="AT191" s="54">
        <v>0.6344297054365059</v>
      </c>
      <c r="AU191" s="55">
        <v>0.56692100643237009</v>
      </c>
      <c r="AV191" s="53">
        <v>0.82283176701848859</v>
      </c>
      <c r="AW191" s="53">
        <v>0.64500825113729832</v>
      </c>
      <c r="AX191" s="53">
        <v>1.1043069265952383</v>
      </c>
      <c r="AY191" s="54">
        <v>0.6344297054365059</v>
      </c>
    </row>
    <row r="192" spans="1:51" ht="15.75" thickBot="1" x14ac:dyDescent="0.3">
      <c r="A192">
        <v>220</v>
      </c>
      <c r="B192">
        <v>0.60186396702795331</v>
      </c>
      <c r="C192">
        <v>0.25945641117529411</v>
      </c>
      <c r="D192">
        <v>0.50003850044638154</v>
      </c>
      <c r="E192">
        <v>0.26037820978625159</v>
      </c>
      <c r="F192">
        <v>0.36484026108542461</v>
      </c>
      <c r="G192">
        <v>0.42236476575861304</v>
      </c>
      <c r="H192">
        <v>0.47959302525789027</v>
      </c>
      <c r="I192">
        <v>0.70374943987618044</v>
      </c>
      <c r="J192">
        <v>0.59873258131848195</v>
      </c>
      <c r="K192" s="2">
        <v>0.15642401602196615</v>
      </c>
      <c r="L192" s="1">
        <v>0.51170934471293816</v>
      </c>
      <c r="M192">
        <v>0.33565748790716188</v>
      </c>
      <c r="N192">
        <v>0.46389218045289848</v>
      </c>
      <c r="O192">
        <v>0.47051328456574798</v>
      </c>
      <c r="P192" s="53">
        <v>0.27072616364755037</v>
      </c>
      <c r="Q192" s="53">
        <v>0.33311598821118205</v>
      </c>
      <c r="R192" s="53">
        <v>0.50417497751636275</v>
      </c>
      <c r="S192" s="53">
        <v>1.5673054950421168</v>
      </c>
      <c r="T192" s="53">
        <v>0.87407389389021894</v>
      </c>
      <c r="U192" s="54">
        <v>0.33892732210691373</v>
      </c>
      <c r="V192" s="55">
        <v>1.2138911958619276</v>
      </c>
      <c r="W192" s="53">
        <v>0.84028553467214151</v>
      </c>
      <c r="X192" s="53">
        <v>3.6197266951617504</v>
      </c>
      <c r="Y192" s="53">
        <v>3.7068598982396934</v>
      </c>
      <c r="Z192" s="54">
        <v>3.1422689577980636</v>
      </c>
      <c r="AA192" s="55">
        <v>1.2138911958619276</v>
      </c>
      <c r="AB192" s="53">
        <v>0.84028553467214151</v>
      </c>
      <c r="AC192" s="53">
        <v>3.6197266951617504</v>
      </c>
      <c r="AD192" s="53">
        <v>3.7068598982396934</v>
      </c>
      <c r="AE192" s="54">
        <v>3.1422689577980636</v>
      </c>
      <c r="AF192" s="55">
        <v>4.191921579522619</v>
      </c>
      <c r="AG192" s="53">
        <v>3.5475040160243334</v>
      </c>
      <c r="AH192" s="53">
        <v>3.4408293769343667</v>
      </c>
      <c r="AI192" s="53">
        <v>2.8075828112911858</v>
      </c>
      <c r="AJ192" s="54">
        <v>3.2948535843755593</v>
      </c>
      <c r="AK192" s="55">
        <v>4.191921579522619</v>
      </c>
      <c r="AL192" s="53">
        <v>3.5475040160243334</v>
      </c>
      <c r="AM192" s="53">
        <v>3.4408293769343667</v>
      </c>
      <c r="AN192" s="53">
        <v>2.8075828112911858</v>
      </c>
      <c r="AO192" s="54">
        <v>3.2948535843755593</v>
      </c>
      <c r="AP192" s="55">
        <v>0.5045448316640162</v>
      </c>
      <c r="AQ192" s="53">
        <v>1.1695579620088636</v>
      </c>
      <c r="AR192" s="53">
        <v>2.1743519334700974</v>
      </c>
      <c r="AS192" s="53">
        <v>0.77062285290875265</v>
      </c>
      <c r="AT192" s="54">
        <v>0.63268041713969814</v>
      </c>
      <c r="AU192" s="55">
        <v>0.5045448316640162</v>
      </c>
      <c r="AV192" s="53">
        <v>1.1695579620088636</v>
      </c>
      <c r="AW192" s="53">
        <v>2.1743519334700974</v>
      </c>
      <c r="AX192" s="53">
        <v>0.77062285290875265</v>
      </c>
      <c r="AY192" s="54">
        <v>0.63268041713969814</v>
      </c>
    </row>
    <row r="193" spans="1:51" ht="15.75" thickBot="1" x14ac:dyDescent="0.3">
      <c r="A193">
        <v>221</v>
      </c>
      <c r="B193">
        <v>8.4370854359306593E-2</v>
      </c>
      <c r="C193">
        <v>8.1726716667778615E-2</v>
      </c>
      <c r="D193">
        <v>5.1905268955202331E-2</v>
      </c>
      <c r="E193">
        <v>0.18293319843579764</v>
      </c>
      <c r="F193">
        <v>8.7916409874488025E-2</v>
      </c>
      <c r="G193">
        <v>0</v>
      </c>
      <c r="H193">
        <v>2.3265000136005038E-2</v>
      </c>
      <c r="I193">
        <v>0.25198321374750499</v>
      </c>
      <c r="J193">
        <v>0.26820093303939907</v>
      </c>
      <c r="K193" s="2">
        <v>0.14423282989053582</v>
      </c>
      <c r="L193" s="1">
        <v>2.4172340532275658E-2</v>
      </c>
      <c r="M193">
        <v>9.1393688011105798E-2</v>
      </c>
      <c r="N193">
        <v>0.26723579908867201</v>
      </c>
      <c r="O193">
        <v>0.1395553010632278</v>
      </c>
      <c r="P193" s="53">
        <v>1.5191892325736018E-2</v>
      </c>
      <c r="Q193" s="53">
        <v>0</v>
      </c>
      <c r="R193" s="53">
        <v>0.19251016279145708</v>
      </c>
      <c r="S193" s="53">
        <v>0.26392423997781972</v>
      </c>
      <c r="T193" s="53">
        <v>0.11952878787021423</v>
      </c>
      <c r="U193" s="54">
        <v>0.16200605596112475</v>
      </c>
      <c r="V193" s="55">
        <v>0.26176226236167505</v>
      </c>
      <c r="W193" s="53">
        <v>0.45473236984055515</v>
      </c>
      <c r="X193" s="53">
        <v>0.75687853948212591</v>
      </c>
      <c r="Y193" s="53">
        <v>0.74031164133829619</v>
      </c>
      <c r="Z193" s="54">
        <v>0.60798803074786489</v>
      </c>
      <c r="AA193" s="55">
        <v>0.26176226236167505</v>
      </c>
      <c r="AB193" s="53">
        <v>0.45473236984055515</v>
      </c>
      <c r="AC193" s="53">
        <v>0.75687853948212591</v>
      </c>
      <c r="AD193" s="53">
        <v>0.74031164133829619</v>
      </c>
      <c r="AE193" s="54">
        <v>0.60798803074786489</v>
      </c>
      <c r="AF193" s="55">
        <v>1.3355108011637651</v>
      </c>
      <c r="AG193" s="53">
        <v>0.4903158963153969</v>
      </c>
      <c r="AH193" s="53">
        <v>0.42443748730258868</v>
      </c>
      <c r="AI193" s="53">
        <v>0.45603754199339336</v>
      </c>
      <c r="AJ193" s="54">
        <v>0.30531011290121185</v>
      </c>
      <c r="AK193" s="55">
        <v>1.3355108011637651</v>
      </c>
      <c r="AL193" s="53">
        <v>0.4903158963153969</v>
      </c>
      <c r="AM193" s="53">
        <v>0.42443748730258868</v>
      </c>
      <c r="AN193" s="53">
        <v>0.45603754199339336</v>
      </c>
      <c r="AO193" s="54">
        <v>0.30531011290121185</v>
      </c>
      <c r="AP193" s="55">
        <v>0.19623949662970205</v>
      </c>
      <c r="AQ193" s="53">
        <v>8.5194671609387262E-2</v>
      </c>
      <c r="AR193" s="53">
        <v>0.22751314216187565</v>
      </c>
      <c r="AS193" s="53">
        <v>0.23148094875594716</v>
      </c>
      <c r="AT193" s="54">
        <v>0</v>
      </c>
      <c r="AU193" s="55">
        <v>0.19623949662970205</v>
      </c>
      <c r="AV193" s="53">
        <v>8.5194671609387262E-2</v>
      </c>
      <c r="AW193" s="53">
        <v>0.22751314216187565</v>
      </c>
      <c r="AX193" s="53">
        <v>0.23148094875594716</v>
      </c>
      <c r="AY193" s="54">
        <v>0</v>
      </c>
    </row>
    <row r="194" spans="1:51" ht="15.75" thickBot="1" x14ac:dyDescent="0.3">
      <c r="A194">
        <v>222</v>
      </c>
      <c r="B194">
        <v>1.7260504005314266</v>
      </c>
      <c r="C194">
        <v>0.92692329639508764</v>
      </c>
      <c r="D194">
        <v>1.0949288166173305</v>
      </c>
      <c r="E194">
        <v>0.5907496921369032</v>
      </c>
      <c r="F194">
        <v>0.75228081860468976</v>
      </c>
      <c r="G194">
        <v>2.3166210722543457</v>
      </c>
      <c r="H194">
        <v>1.9796964230095471</v>
      </c>
      <c r="I194">
        <v>1.2677981533730596</v>
      </c>
      <c r="J194">
        <v>2.3235546465184078</v>
      </c>
      <c r="K194" s="2">
        <v>1.2131242926172372</v>
      </c>
      <c r="L194" s="1">
        <v>1.1622533874431202</v>
      </c>
      <c r="M194">
        <v>1.3497555349350967</v>
      </c>
      <c r="N194">
        <v>1.5363391110264386</v>
      </c>
      <c r="O194">
        <v>1.4311524143613668</v>
      </c>
      <c r="P194" s="53">
        <v>1.0030076728752813</v>
      </c>
      <c r="Q194" s="53">
        <v>1.5884526761935194</v>
      </c>
      <c r="R194" s="53">
        <v>5.3429871338608015</v>
      </c>
      <c r="S194" s="53">
        <v>2.9668087336122455</v>
      </c>
      <c r="T194" s="53">
        <v>2.629513973588097</v>
      </c>
      <c r="U194" s="54">
        <v>2.2213535385375476</v>
      </c>
      <c r="V194" s="55">
        <v>2.3042496475454279</v>
      </c>
      <c r="W194" s="53">
        <v>3.8252475952857874</v>
      </c>
      <c r="X194" s="53">
        <v>3.352118719270043</v>
      </c>
      <c r="Y194" s="53">
        <v>2.8590096212546428</v>
      </c>
      <c r="Z194" s="54">
        <v>5.7330876464739102</v>
      </c>
      <c r="AA194" s="55">
        <v>2.3042496475454279</v>
      </c>
      <c r="AB194" s="53">
        <v>3.8252475952857874</v>
      </c>
      <c r="AC194" s="53">
        <v>3.352118719270043</v>
      </c>
      <c r="AD194" s="53">
        <v>2.8590096212546428</v>
      </c>
      <c r="AE194" s="54">
        <v>5.7330876464739102</v>
      </c>
      <c r="AF194" s="55">
        <v>5.2817429518340298</v>
      </c>
      <c r="AG194" s="53">
        <v>3.4700402960880998</v>
      </c>
      <c r="AH194" s="53">
        <v>2.8953006630021036</v>
      </c>
      <c r="AI194" s="53">
        <v>3.5519363687352468</v>
      </c>
      <c r="AJ194" s="54">
        <v>2.3841528076983907</v>
      </c>
      <c r="AK194" s="55">
        <v>5.2817429518340298</v>
      </c>
      <c r="AL194" s="53">
        <v>3.4700402960880998</v>
      </c>
      <c r="AM194" s="53">
        <v>2.8953006630021036</v>
      </c>
      <c r="AN194" s="53">
        <v>3.5519363687352468</v>
      </c>
      <c r="AO194" s="54">
        <v>2.3841528076983907</v>
      </c>
      <c r="AP194" s="55">
        <v>1.3573299177517204</v>
      </c>
      <c r="AQ194" s="53">
        <v>1.3289472070295378</v>
      </c>
      <c r="AR194" s="53">
        <v>1.900709216305924</v>
      </c>
      <c r="AS194" s="53">
        <v>1.5028409703390027</v>
      </c>
      <c r="AT194" s="54">
        <v>1.5189418863178137</v>
      </c>
      <c r="AU194" s="55">
        <v>1.3573299177517204</v>
      </c>
      <c r="AV194" s="53">
        <v>1.3289472070295378</v>
      </c>
      <c r="AW194" s="53">
        <v>1.900709216305924</v>
      </c>
      <c r="AX194" s="53">
        <v>1.5028409703390027</v>
      </c>
      <c r="AY194" s="54">
        <v>1.5189418863178137</v>
      </c>
    </row>
    <row r="195" spans="1:51" ht="15.75" thickBot="1" x14ac:dyDescent="0.3">
      <c r="A195">
        <v>223</v>
      </c>
      <c r="B195">
        <v>2.4641226790050959</v>
      </c>
      <c r="C195">
        <v>1.4060140348158081</v>
      </c>
      <c r="D195">
        <v>1.4745703081441772</v>
      </c>
      <c r="E195">
        <v>0.93616432957234408</v>
      </c>
      <c r="F195">
        <v>1.5324564402749905</v>
      </c>
      <c r="G195">
        <v>4.4726079240166472</v>
      </c>
      <c r="H195">
        <v>2.614422425599233</v>
      </c>
      <c r="I195">
        <v>2.3832652815144386</v>
      </c>
      <c r="J195">
        <v>3.5308478787689248</v>
      </c>
      <c r="K195" s="2">
        <v>1.462999524753223</v>
      </c>
      <c r="L195" s="1">
        <v>1.2128401812129508</v>
      </c>
      <c r="M195">
        <v>1.7546730185115962</v>
      </c>
      <c r="N195">
        <v>2.8313432925489148</v>
      </c>
      <c r="O195">
        <v>1.4539466351033909</v>
      </c>
      <c r="P195" s="53">
        <v>1.5427087347516684</v>
      </c>
      <c r="Q195" s="53">
        <v>2.7068306435675695</v>
      </c>
      <c r="R195" s="53">
        <v>8.1792050004996284</v>
      </c>
      <c r="S195" s="53">
        <v>3.4294881821054415</v>
      </c>
      <c r="T195" s="53">
        <v>2.7918116102483652</v>
      </c>
      <c r="U195" s="54">
        <v>2.5572299821840483</v>
      </c>
      <c r="V195" s="55">
        <v>3.262157165940974</v>
      </c>
      <c r="W195" s="53">
        <v>5.0404824363586735</v>
      </c>
      <c r="X195" s="53">
        <v>4.531546598979185</v>
      </c>
      <c r="Y195" s="53">
        <v>3.3065517894313428</v>
      </c>
      <c r="Z195" s="54">
        <v>6.8320588991608284</v>
      </c>
      <c r="AA195" s="55">
        <v>3.262157165940974</v>
      </c>
      <c r="AB195" s="53">
        <v>5.0404824363586735</v>
      </c>
      <c r="AC195" s="53">
        <v>4.531546598979185</v>
      </c>
      <c r="AD195" s="53">
        <v>3.3065517894313428</v>
      </c>
      <c r="AE195" s="54">
        <v>6.8320588991608284</v>
      </c>
      <c r="AF195" s="55">
        <v>6.7147782997403276</v>
      </c>
      <c r="AG195" s="53">
        <v>4.2730140819350577</v>
      </c>
      <c r="AH195" s="53">
        <v>5.1017867589524126</v>
      </c>
      <c r="AI195" s="53">
        <v>5.3797545341537925</v>
      </c>
      <c r="AJ195" s="54">
        <v>3.679751799389344</v>
      </c>
      <c r="AK195" s="55">
        <v>6.7147782997403276</v>
      </c>
      <c r="AL195" s="53">
        <v>4.2730140819350577</v>
      </c>
      <c r="AM195" s="53">
        <v>5.1017867589524126</v>
      </c>
      <c r="AN195" s="53">
        <v>5.3797545341537925</v>
      </c>
      <c r="AO195" s="54">
        <v>3.679751799389344</v>
      </c>
      <c r="AP195" s="55">
        <v>2.3305948042758899</v>
      </c>
      <c r="AQ195" s="53">
        <v>2.0174952806079363</v>
      </c>
      <c r="AR195" s="53">
        <v>3.0370217230961862</v>
      </c>
      <c r="AS195" s="53">
        <v>2.3705124557473471</v>
      </c>
      <c r="AT195" s="54">
        <v>2.087541668823969</v>
      </c>
      <c r="AU195" s="55">
        <v>2.3305948042758899</v>
      </c>
      <c r="AV195" s="53">
        <v>2.0174952806079363</v>
      </c>
      <c r="AW195" s="53">
        <v>3.0370217230961862</v>
      </c>
      <c r="AX195" s="53">
        <v>2.3705124557473471</v>
      </c>
      <c r="AY195" s="54">
        <v>2.087541668823969</v>
      </c>
    </row>
    <row r="196" spans="1:51" ht="15.75" thickBot="1" x14ac:dyDescent="0.3">
      <c r="A196">
        <v>224</v>
      </c>
      <c r="B196">
        <v>0.94028021865406053</v>
      </c>
      <c r="C196">
        <v>0.42415548623553251</v>
      </c>
      <c r="D196">
        <v>0.94468585111712688</v>
      </c>
      <c r="E196">
        <v>0.60527783572202332</v>
      </c>
      <c r="F196">
        <v>0.65768981386211867</v>
      </c>
      <c r="G196">
        <v>1.8457191540738691</v>
      </c>
      <c r="H196">
        <v>1.1179486379225358</v>
      </c>
      <c r="I196">
        <v>0.47989635192628799</v>
      </c>
      <c r="J196">
        <v>1.4537751991991499</v>
      </c>
      <c r="K196" s="2">
        <v>0.4287893993021677</v>
      </c>
      <c r="L196" s="1">
        <v>0.43552038411679073</v>
      </c>
      <c r="M196">
        <v>1.0283594277580888</v>
      </c>
      <c r="N196">
        <v>1.3131892183662621</v>
      </c>
      <c r="O196">
        <v>1.0265005337640083</v>
      </c>
      <c r="P196" s="53">
        <v>1.2450050963804764</v>
      </c>
      <c r="Q196" s="53">
        <v>1.1179229731343432</v>
      </c>
      <c r="R196" s="53">
        <v>3.5143955702340577</v>
      </c>
      <c r="S196" s="53">
        <v>1.146870787454777</v>
      </c>
      <c r="T196" s="53">
        <v>1.5502777118092534</v>
      </c>
      <c r="U196" s="54">
        <v>0.61508637810783362</v>
      </c>
      <c r="V196" s="55">
        <v>0.87654872951209217</v>
      </c>
      <c r="W196" s="53">
        <v>2.0489270054835056</v>
      </c>
      <c r="X196" s="53">
        <v>1.924319577329376</v>
      </c>
      <c r="Y196" s="53">
        <v>1.759378618927337</v>
      </c>
      <c r="Z196" s="54">
        <v>2.767132023527231</v>
      </c>
      <c r="AA196" s="55">
        <v>0.87654872951209217</v>
      </c>
      <c r="AB196" s="53">
        <v>2.0489270054835056</v>
      </c>
      <c r="AC196" s="53">
        <v>1.924319577329376</v>
      </c>
      <c r="AD196" s="53">
        <v>1.759378618927337</v>
      </c>
      <c r="AE196" s="54">
        <v>2.767132023527231</v>
      </c>
      <c r="AF196" s="55">
        <v>1.635347070913107</v>
      </c>
      <c r="AG196" s="53">
        <v>1.7596746606698359</v>
      </c>
      <c r="AH196" s="53">
        <v>2.6322415287869307</v>
      </c>
      <c r="AI196" s="53">
        <v>1.9956758751836603</v>
      </c>
      <c r="AJ196" s="54">
        <v>1.1298096711752688</v>
      </c>
      <c r="AK196" s="55">
        <v>1.635347070913107</v>
      </c>
      <c r="AL196" s="53">
        <v>1.7596746606698359</v>
      </c>
      <c r="AM196" s="53">
        <v>2.6322415287869307</v>
      </c>
      <c r="AN196" s="53">
        <v>1.9956758751836603</v>
      </c>
      <c r="AO196" s="54">
        <v>1.1298096711752688</v>
      </c>
      <c r="AP196" s="55">
        <v>1.1305190866863166</v>
      </c>
      <c r="AQ196" s="53">
        <v>0.87727845980773878</v>
      </c>
      <c r="AR196" s="53">
        <v>0.83833304366921924</v>
      </c>
      <c r="AS196" s="53">
        <v>0.8136732168515366</v>
      </c>
      <c r="AT196" s="54">
        <v>0.4958718350694104</v>
      </c>
      <c r="AU196" s="55">
        <v>1.1305190866863166</v>
      </c>
      <c r="AV196" s="53">
        <v>0.87727845980773878</v>
      </c>
      <c r="AW196" s="53">
        <v>0.83833304366921924</v>
      </c>
      <c r="AX196" s="53">
        <v>0.8136732168515366</v>
      </c>
      <c r="AY196" s="54">
        <v>0.4958718350694104</v>
      </c>
    </row>
    <row r="197" spans="1:51" ht="15.75" thickBot="1" x14ac:dyDescent="0.3">
      <c r="A197">
        <v>225</v>
      </c>
      <c r="B197">
        <v>0.23824625590693826</v>
      </c>
      <c r="C197">
        <v>0.50940258212371203</v>
      </c>
      <c r="D197">
        <v>1.0509044650592471E-2</v>
      </c>
      <c r="E197">
        <v>0.24973236503191309</v>
      </c>
      <c r="F197">
        <v>0</v>
      </c>
      <c r="G197">
        <v>0.42392877109639043</v>
      </c>
      <c r="H197">
        <v>0.37245984297608226</v>
      </c>
      <c r="I197">
        <v>0.34763828381592188</v>
      </c>
      <c r="J197">
        <v>0.69657146424975869</v>
      </c>
      <c r="K197" s="2">
        <v>0</v>
      </c>
      <c r="L197" s="1">
        <v>0</v>
      </c>
      <c r="M197">
        <v>0</v>
      </c>
      <c r="N197">
        <v>0.1201823625404163</v>
      </c>
      <c r="O197">
        <v>0</v>
      </c>
      <c r="P197" s="53">
        <v>0</v>
      </c>
      <c r="Q197" s="53">
        <v>0.15052428671676762</v>
      </c>
      <c r="R197" s="53">
        <v>1.5639925243858388</v>
      </c>
      <c r="S197" s="53">
        <v>0</v>
      </c>
      <c r="T197" s="53">
        <v>0.43740058272780347</v>
      </c>
      <c r="U197" s="54">
        <v>0.46303825044789343</v>
      </c>
      <c r="V197" s="55">
        <v>0</v>
      </c>
      <c r="W197" s="53">
        <v>1.053091547448463</v>
      </c>
      <c r="X197" s="53">
        <v>0.81763437467997924</v>
      </c>
      <c r="Y197" s="53">
        <v>1.3220606226701883</v>
      </c>
      <c r="Z197" s="54">
        <v>0.85909385645689196</v>
      </c>
      <c r="AA197" s="55">
        <v>0</v>
      </c>
      <c r="AB197" s="53">
        <v>1.053091547448463</v>
      </c>
      <c r="AC197" s="53">
        <v>0.81763437467997924</v>
      </c>
      <c r="AD197" s="53">
        <v>1.3220606226701883</v>
      </c>
      <c r="AE197" s="54">
        <v>0.85909385645689196</v>
      </c>
      <c r="AF197" s="55">
        <v>0</v>
      </c>
      <c r="AG197" s="53">
        <v>0.42460555416988915</v>
      </c>
      <c r="AH197" s="53">
        <v>0.47988379824030386</v>
      </c>
      <c r="AI197" s="53">
        <v>1.425306354165238</v>
      </c>
      <c r="AJ197" s="54">
        <v>0</v>
      </c>
      <c r="AK197" s="55">
        <v>0</v>
      </c>
      <c r="AL197" s="53">
        <v>0.42460555416988915</v>
      </c>
      <c r="AM197" s="53">
        <v>0.47988379824030386</v>
      </c>
      <c r="AN197" s="53">
        <v>1.425306354165238</v>
      </c>
      <c r="AO197" s="54">
        <v>0</v>
      </c>
      <c r="AP197" s="55">
        <v>0.67762497583650938</v>
      </c>
      <c r="AQ197" s="53">
        <v>0.37913674997644492</v>
      </c>
      <c r="AR197" s="53">
        <v>0</v>
      </c>
      <c r="AS197" s="53">
        <v>0</v>
      </c>
      <c r="AT197" s="54">
        <v>0</v>
      </c>
      <c r="AU197" s="55">
        <v>0.67762497583650938</v>
      </c>
      <c r="AV197" s="53">
        <v>0.37913674997644492</v>
      </c>
      <c r="AW197" s="53">
        <v>0</v>
      </c>
      <c r="AX197" s="53">
        <v>0</v>
      </c>
      <c r="AY197" s="54">
        <v>0</v>
      </c>
    </row>
    <row r="198" spans="1:51" ht="15.75" thickBot="1" x14ac:dyDescent="0.3">
      <c r="A198">
        <v>226</v>
      </c>
      <c r="B198">
        <v>0.85377312016848939</v>
      </c>
      <c r="C198">
        <v>1.0034041940772491</v>
      </c>
      <c r="D198">
        <v>0.52657711128837736</v>
      </c>
      <c r="E198">
        <v>0.41643463271172393</v>
      </c>
      <c r="F198">
        <v>0.43059555890193457</v>
      </c>
      <c r="G198">
        <v>0.35777539245512946</v>
      </c>
      <c r="H198">
        <v>0.28538928146215742</v>
      </c>
      <c r="I198">
        <v>0</v>
      </c>
      <c r="J198">
        <v>7.6289836743445791E-2</v>
      </c>
      <c r="K198" s="2">
        <v>0</v>
      </c>
      <c r="L198" s="1">
        <v>0.34040718530606229</v>
      </c>
      <c r="M198">
        <v>0.20574397405247197</v>
      </c>
      <c r="N198">
        <v>0</v>
      </c>
      <c r="O198">
        <v>0.25332728001839722</v>
      </c>
      <c r="P198" s="53">
        <v>0.15762315116837475</v>
      </c>
      <c r="Q198" s="53">
        <v>0.67685487900345143</v>
      </c>
      <c r="R198" s="53">
        <v>1.4064609736316231</v>
      </c>
      <c r="S198" s="53">
        <v>0</v>
      </c>
      <c r="T198" s="53">
        <v>0</v>
      </c>
      <c r="U198" s="54">
        <v>4.994278422536632E-2</v>
      </c>
      <c r="V198" s="55">
        <v>0.69234394630515639</v>
      </c>
      <c r="W198" s="53">
        <v>1.9306557135241398</v>
      </c>
      <c r="X198" s="53">
        <v>1.0264776373660902</v>
      </c>
      <c r="Y198" s="53">
        <v>0.69949975358797223</v>
      </c>
      <c r="Z198" s="54">
        <v>1.0584765802893361</v>
      </c>
      <c r="AA198" s="55">
        <v>0.69234394630515639</v>
      </c>
      <c r="AB198" s="53">
        <v>1.9306557135241398</v>
      </c>
      <c r="AC198" s="53">
        <v>1.0264776373660902</v>
      </c>
      <c r="AD198" s="53">
        <v>0.69949975358797223</v>
      </c>
      <c r="AE198" s="54">
        <v>1.0584765802893361</v>
      </c>
      <c r="AF198" s="55">
        <v>1.2792615146300463</v>
      </c>
      <c r="AG198" s="53">
        <v>0.45758364389676154</v>
      </c>
      <c r="AH198" s="53">
        <v>0.63768795901871922</v>
      </c>
      <c r="AI198" s="53">
        <v>0.96400184761728513</v>
      </c>
      <c r="AJ198" s="54">
        <v>0</v>
      </c>
      <c r="AK198" s="55">
        <v>1.2792615146300463</v>
      </c>
      <c r="AL198" s="53">
        <v>0.45758364389676154</v>
      </c>
      <c r="AM198" s="53">
        <v>0.63768795901871922</v>
      </c>
      <c r="AN198" s="53">
        <v>0.96400184761728513</v>
      </c>
      <c r="AO198" s="54">
        <v>0</v>
      </c>
      <c r="AP198" s="55">
        <v>0.14092555142506588</v>
      </c>
      <c r="AQ198" s="53">
        <v>0</v>
      </c>
      <c r="AR198" s="53">
        <v>0</v>
      </c>
      <c r="AS198" s="53">
        <v>0</v>
      </c>
      <c r="AT198" s="54">
        <v>0.24054196038365969</v>
      </c>
      <c r="AU198" s="55">
        <v>0.14092555142506588</v>
      </c>
      <c r="AV198" s="53">
        <v>0</v>
      </c>
      <c r="AW198" s="53">
        <v>0</v>
      </c>
      <c r="AX198" s="53">
        <v>0</v>
      </c>
      <c r="AY198" s="54">
        <v>0.24054196038365969</v>
      </c>
    </row>
    <row r="199" spans="1:51" ht="15.75" thickBot="1" x14ac:dyDescent="0.3">
      <c r="A199">
        <v>227</v>
      </c>
      <c r="B199">
        <v>4.5697756887805312</v>
      </c>
      <c r="C199">
        <v>3.0674331393680871</v>
      </c>
      <c r="D199">
        <v>3.2859338652815624</v>
      </c>
      <c r="E199">
        <v>2.675839631119004</v>
      </c>
      <c r="F199">
        <v>2.7334187734802287</v>
      </c>
      <c r="G199">
        <v>2.9230689241143293</v>
      </c>
      <c r="H199">
        <v>2.582629967808308</v>
      </c>
      <c r="I199">
        <v>2.6480351109246931</v>
      </c>
      <c r="J199">
        <v>3.3417406996467776</v>
      </c>
      <c r="K199" s="2">
        <v>2.3941863646828296</v>
      </c>
      <c r="L199" s="1">
        <v>2.1516065085137988</v>
      </c>
      <c r="M199">
        <v>2.3598035430859166</v>
      </c>
      <c r="N199">
        <v>2.0549788652030929</v>
      </c>
      <c r="O199">
        <v>1.584065549319307</v>
      </c>
      <c r="P199" s="53">
        <v>0.76632646988435338</v>
      </c>
      <c r="Q199" s="53">
        <v>2.4430762479441892</v>
      </c>
      <c r="R199" s="53">
        <v>2.170989707215647</v>
      </c>
      <c r="S199" s="53">
        <v>1.8301691688639261</v>
      </c>
      <c r="T199" s="53">
        <v>1.6360374865228362</v>
      </c>
      <c r="U199" s="54">
        <v>1.5490577439586011</v>
      </c>
      <c r="V199" s="55">
        <v>3.6533424176514684</v>
      </c>
      <c r="W199" s="53">
        <v>3.4987429884353722</v>
      </c>
      <c r="X199" s="53">
        <v>3.382014034825469</v>
      </c>
      <c r="Y199" s="53">
        <v>2.1666943730139887</v>
      </c>
      <c r="Z199" s="54">
        <v>1.6868510066992701</v>
      </c>
      <c r="AA199" s="55">
        <v>3.6533424176514684</v>
      </c>
      <c r="AB199" s="53">
        <v>3.4987429884353722</v>
      </c>
      <c r="AC199" s="53">
        <v>3.382014034825469</v>
      </c>
      <c r="AD199" s="53">
        <v>2.1666943730139887</v>
      </c>
      <c r="AE199" s="54">
        <v>1.6868510066992701</v>
      </c>
      <c r="AF199" s="55">
        <v>3.6799020835788334</v>
      </c>
      <c r="AG199" s="53">
        <v>3.1368709420405883</v>
      </c>
      <c r="AH199" s="53">
        <v>3.1010841559268219</v>
      </c>
      <c r="AI199" s="53">
        <v>2.9208239479681888</v>
      </c>
      <c r="AJ199" s="54">
        <v>3.3289440478022656</v>
      </c>
      <c r="AK199" s="55">
        <v>3.6799020835788334</v>
      </c>
      <c r="AL199" s="53">
        <v>3.1368709420405883</v>
      </c>
      <c r="AM199" s="53">
        <v>3.1010841559268219</v>
      </c>
      <c r="AN199" s="53">
        <v>2.9208239479681888</v>
      </c>
      <c r="AO199" s="54">
        <v>3.3289440478022656</v>
      </c>
      <c r="AP199" s="55">
        <v>1.7938794362752004</v>
      </c>
      <c r="AQ199" s="53">
        <v>1.1812490865244232</v>
      </c>
      <c r="AR199" s="53">
        <v>1.3932158552506522</v>
      </c>
      <c r="AS199" s="53">
        <v>3.0045190211570536</v>
      </c>
      <c r="AT199" s="54">
        <v>1.9790344699212463</v>
      </c>
      <c r="AU199" s="55">
        <v>1.7938794362752004</v>
      </c>
      <c r="AV199" s="53">
        <v>1.1812490865244232</v>
      </c>
      <c r="AW199" s="53">
        <v>1.3932158552506522</v>
      </c>
      <c r="AX199" s="53">
        <v>3.0045190211570536</v>
      </c>
      <c r="AY199" s="54">
        <v>1.9790344699212463</v>
      </c>
    </row>
    <row r="200" spans="1:51" ht="15.75" thickBot="1" x14ac:dyDescent="0.3">
      <c r="A200">
        <v>228</v>
      </c>
      <c r="B200">
        <v>1.0720319342981801</v>
      </c>
      <c r="C200">
        <v>0.64142336595886162</v>
      </c>
      <c r="D200">
        <v>0.62940820869695102</v>
      </c>
      <c r="E200">
        <v>0.78142656584564629</v>
      </c>
      <c r="F200">
        <v>0.70839550048579381</v>
      </c>
      <c r="G200">
        <v>1.0561738469576576</v>
      </c>
      <c r="H200">
        <v>0.72678372897622556</v>
      </c>
      <c r="I200">
        <v>0.67618504620834818</v>
      </c>
      <c r="J200">
        <v>1.2934040171286283</v>
      </c>
      <c r="K200" s="2">
        <v>0.80023563111196516</v>
      </c>
      <c r="L200" s="1">
        <v>0.81014669664524375</v>
      </c>
      <c r="M200">
        <v>0.70887881287240084</v>
      </c>
      <c r="N200">
        <v>0.52624447808765273</v>
      </c>
      <c r="O200">
        <v>0.50330319058816342</v>
      </c>
      <c r="P200" s="53">
        <v>0</v>
      </c>
      <c r="Q200" s="53">
        <v>0.32946871569602371</v>
      </c>
      <c r="R200" s="53">
        <v>0.4811067321325137</v>
      </c>
      <c r="S200" s="53">
        <v>0.71011217699684326</v>
      </c>
      <c r="T200" s="53">
        <v>0.89383653924285544</v>
      </c>
      <c r="U200" s="54">
        <v>0.55280917831529264</v>
      </c>
      <c r="V200" s="55">
        <v>4.531842681039637E-2</v>
      </c>
      <c r="W200" s="53">
        <v>0.55011095767325302</v>
      </c>
      <c r="X200" s="53">
        <v>1.224662708175801</v>
      </c>
      <c r="Y200" s="53">
        <v>0.89120585815023123</v>
      </c>
      <c r="Z200" s="54">
        <v>0.31696489972789554</v>
      </c>
      <c r="AA200" s="55">
        <v>4.531842681039637E-2</v>
      </c>
      <c r="AB200" s="53">
        <v>0.55011095767325302</v>
      </c>
      <c r="AC200" s="53">
        <v>1.224662708175801</v>
      </c>
      <c r="AD200" s="53">
        <v>0.89120585815023123</v>
      </c>
      <c r="AE200" s="54">
        <v>0.31696489972789554</v>
      </c>
      <c r="AF200" s="55">
        <v>1.2963850478154806</v>
      </c>
      <c r="AG200" s="53">
        <v>0.67859362723359951</v>
      </c>
      <c r="AH200" s="53">
        <v>1.0001067629383169</v>
      </c>
      <c r="AI200" s="53">
        <v>1.004153566068519</v>
      </c>
      <c r="AJ200" s="54">
        <v>1.2567854628124724</v>
      </c>
      <c r="AK200" s="55">
        <v>1.2963850478154806</v>
      </c>
      <c r="AL200" s="53">
        <v>0.67859362723359951</v>
      </c>
      <c r="AM200" s="53">
        <v>1.0001067629383169</v>
      </c>
      <c r="AN200" s="53">
        <v>1.004153566068519</v>
      </c>
      <c r="AO200" s="54">
        <v>1.2567854628124724</v>
      </c>
      <c r="AP200" s="55">
        <v>0.95915844205105838</v>
      </c>
      <c r="AQ200" s="53">
        <v>0.69552126987436169</v>
      </c>
      <c r="AR200" s="53">
        <v>0.85606136096385776</v>
      </c>
      <c r="AS200" s="53">
        <v>0</v>
      </c>
      <c r="AT200" s="54">
        <v>0.18470271357374157</v>
      </c>
      <c r="AU200" s="55">
        <v>0.95915844205105838</v>
      </c>
      <c r="AV200" s="53">
        <v>0.69552126987436169</v>
      </c>
      <c r="AW200" s="53">
        <v>0.85606136096385776</v>
      </c>
      <c r="AX200" s="53">
        <v>0</v>
      </c>
      <c r="AY200" s="54">
        <v>0.18470271357374157</v>
      </c>
    </row>
    <row r="201" spans="1:51" ht="15.75" thickBot="1" x14ac:dyDescent="0.3">
      <c r="A201">
        <v>229</v>
      </c>
      <c r="B201">
        <v>8.5944987016526433E-2</v>
      </c>
      <c r="C201">
        <v>8.0269179706549468E-2</v>
      </c>
      <c r="D201">
        <v>0.2000135571252922</v>
      </c>
      <c r="E201">
        <v>0.2566847095695714</v>
      </c>
      <c r="F201">
        <v>0.19781085652919334</v>
      </c>
      <c r="G201">
        <v>6.467159659898537E-3</v>
      </c>
      <c r="H201">
        <v>7.4265338232738551E-2</v>
      </c>
      <c r="I201">
        <v>0.19800548840816332</v>
      </c>
      <c r="J201">
        <v>0.3200933957116357</v>
      </c>
      <c r="K201" s="2">
        <v>0.3239640079842297</v>
      </c>
      <c r="L201" s="1">
        <v>0.4355108925490157</v>
      </c>
      <c r="M201">
        <v>0.12701863352614609</v>
      </c>
      <c r="N201">
        <v>0.11193376121290531</v>
      </c>
      <c r="O201">
        <v>0.19624117783860293</v>
      </c>
      <c r="P201" s="53">
        <v>0.28977892537396616</v>
      </c>
      <c r="Q201" s="53">
        <v>0.33127852097667015</v>
      </c>
      <c r="R201" s="53">
        <v>0.18691976359316206</v>
      </c>
      <c r="S201" s="53">
        <v>0.33041650803302491</v>
      </c>
      <c r="T201" s="53">
        <v>0.29496192162748874</v>
      </c>
      <c r="U201" s="54">
        <v>0.28234917134279858</v>
      </c>
      <c r="V201" s="55">
        <v>0.18882405576543426</v>
      </c>
      <c r="W201" s="53">
        <v>0.43315352404407365</v>
      </c>
      <c r="X201" s="53">
        <v>0.2958001637225427</v>
      </c>
      <c r="Y201" s="53">
        <v>0.29748586704489804</v>
      </c>
      <c r="Z201" s="54">
        <v>0.11089034968904957</v>
      </c>
      <c r="AA201" s="55">
        <v>0.18882405576543426</v>
      </c>
      <c r="AB201" s="53">
        <v>0.43315352404407365</v>
      </c>
      <c r="AC201" s="53">
        <v>0.2958001637225427</v>
      </c>
      <c r="AD201" s="53">
        <v>0.29748586704489804</v>
      </c>
      <c r="AE201" s="54">
        <v>0.11089034968904957</v>
      </c>
      <c r="AF201" s="55">
        <v>0.35545264939990251</v>
      </c>
      <c r="AG201" s="53">
        <v>0.45067860504830881</v>
      </c>
      <c r="AH201" s="53">
        <v>0.39562649133230315</v>
      </c>
      <c r="AI201" s="53">
        <v>0.54166916039522861</v>
      </c>
      <c r="AJ201" s="54">
        <v>1.2588172333550821E-2</v>
      </c>
      <c r="AK201" s="55">
        <v>0.35545264939990251</v>
      </c>
      <c r="AL201" s="53">
        <v>0.45067860504830881</v>
      </c>
      <c r="AM201" s="53">
        <v>0.39562649133230315</v>
      </c>
      <c r="AN201" s="53">
        <v>0.54166916039522861</v>
      </c>
      <c r="AO201" s="54">
        <v>1.2588172333550821E-2</v>
      </c>
      <c r="AP201" s="55">
        <v>0.27793639501380091</v>
      </c>
      <c r="AQ201" s="53">
        <v>0.16636492820333523</v>
      </c>
      <c r="AR201" s="53">
        <v>0.31388258843973127</v>
      </c>
      <c r="AS201" s="53">
        <v>0.23488778350159048</v>
      </c>
      <c r="AT201" s="54">
        <v>0.48222518243869578</v>
      </c>
      <c r="AU201" s="55">
        <v>0.27793639501380091</v>
      </c>
      <c r="AV201" s="53">
        <v>0.16636492820333523</v>
      </c>
      <c r="AW201" s="53">
        <v>0.31388258843973127</v>
      </c>
      <c r="AX201" s="53">
        <v>0.23488778350159048</v>
      </c>
      <c r="AY201" s="54">
        <v>0.48222518243869578</v>
      </c>
    </row>
    <row r="202" spans="1:51" ht="15.75" thickBot="1" x14ac:dyDescent="0.3">
      <c r="A202">
        <v>230</v>
      </c>
      <c r="B202">
        <v>0.90690922423975506</v>
      </c>
      <c r="C202">
        <v>0.48421697221393151</v>
      </c>
      <c r="D202">
        <v>0.44542921721385303</v>
      </c>
      <c r="E202">
        <v>0.40072660295742513</v>
      </c>
      <c r="F202">
        <v>0.55857085488413938</v>
      </c>
      <c r="G202">
        <v>0.1666287197767978</v>
      </c>
      <c r="H202">
        <v>0.4964262601678972</v>
      </c>
      <c r="I202">
        <v>0.27643631735408014</v>
      </c>
      <c r="J202">
        <v>0.35130846773073582</v>
      </c>
      <c r="K202" s="2">
        <v>0.33553159182885001</v>
      </c>
      <c r="L202" s="1">
        <v>0.5842376817637579</v>
      </c>
      <c r="M202">
        <v>0.4918945619332617</v>
      </c>
      <c r="N202">
        <v>0.24794074728995841</v>
      </c>
      <c r="O202">
        <v>0.53539267956617331</v>
      </c>
      <c r="P202" s="53">
        <v>0.21281493951000188</v>
      </c>
      <c r="Q202" s="53">
        <v>0.76432003318849828</v>
      </c>
      <c r="R202" s="53">
        <v>0.81543203909339856</v>
      </c>
      <c r="S202" s="53">
        <v>0.55404817153251518</v>
      </c>
      <c r="T202" s="53">
        <v>0.20448006325040999</v>
      </c>
      <c r="U202" s="54">
        <v>0.54159285208273167</v>
      </c>
      <c r="V202" s="55">
        <v>0.47347061178841976</v>
      </c>
      <c r="W202" s="53">
        <v>0.72496593347395144</v>
      </c>
      <c r="X202" s="53">
        <v>0.39996666674195336</v>
      </c>
      <c r="Y202" s="53">
        <v>0.85564863262357171</v>
      </c>
      <c r="Z202" s="54">
        <v>0.45109501720591316</v>
      </c>
      <c r="AA202" s="55">
        <v>0.47347061178841976</v>
      </c>
      <c r="AB202" s="53">
        <v>0.72496593347395144</v>
      </c>
      <c r="AC202" s="53">
        <v>0.39996666674195336</v>
      </c>
      <c r="AD202" s="53">
        <v>0.85564863262357171</v>
      </c>
      <c r="AE202" s="54">
        <v>0.45109501720591316</v>
      </c>
      <c r="AF202" s="55">
        <v>0.50570212750057597</v>
      </c>
      <c r="AG202" s="53">
        <v>0.51774070029830865</v>
      </c>
      <c r="AH202" s="53">
        <v>0.63869948498575979</v>
      </c>
      <c r="AI202" s="53">
        <v>0.77389912186733389</v>
      </c>
      <c r="AJ202" s="54">
        <v>0.68599747578549908</v>
      </c>
      <c r="AK202" s="55">
        <v>0.50570212750057597</v>
      </c>
      <c r="AL202" s="53">
        <v>0.51774070029830865</v>
      </c>
      <c r="AM202" s="53">
        <v>0.63869948498575979</v>
      </c>
      <c r="AN202" s="53">
        <v>0.77389912186733389</v>
      </c>
      <c r="AO202" s="54">
        <v>0.68599747578549908</v>
      </c>
      <c r="AP202" s="55">
        <v>0.33237477271038923</v>
      </c>
      <c r="AQ202" s="53">
        <v>0.49979118663735639</v>
      </c>
      <c r="AR202" s="53">
        <v>0.32212106077831348</v>
      </c>
      <c r="AS202" s="53">
        <v>0.88788679982970509</v>
      </c>
      <c r="AT202" s="54">
        <v>0.5741884867829794</v>
      </c>
      <c r="AU202" s="55">
        <v>0.33237477271038923</v>
      </c>
      <c r="AV202" s="53">
        <v>0.49979118663735639</v>
      </c>
      <c r="AW202" s="53">
        <v>0.32212106077831348</v>
      </c>
      <c r="AX202" s="53">
        <v>0.88788679982970509</v>
      </c>
      <c r="AY202" s="54">
        <v>0.5741884867829794</v>
      </c>
    </row>
    <row r="203" spans="1:51" ht="15.75" thickBot="1" x14ac:dyDescent="0.3">
      <c r="A203">
        <v>231</v>
      </c>
      <c r="B203">
        <v>0.76243116360288143</v>
      </c>
      <c r="C203">
        <v>0.44076062295858065</v>
      </c>
      <c r="D203">
        <v>0.34393077100493219</v>
      </c>
      <c r="E203">
        <v>0.56248691355790181</v>
      </c>
      <c r="F203">
        <v>0.19156581216043633</v>
      </c>
      <c r="G203">
        <v>0.38859238608564889</v>
      </c>
      <c r="H203">
        <v>0.45421048360383054</v>
      </c>
      <c r="I203">
        <v>0.35042152644358349</v>
      </c>
      <c r="J203">
        <v>0.24565875183577635</v>
      </c>
      <c r="K203" s="2">
        <v>0.46669889160315292</v>
      </c>
      <c r="L203" s="1">
        <v>0.68964206661384864</v>
      </c>
      <c r="M203">
        <v>0.30276045275918095</v>
      </c>
      <c r="N203">
        <v>0.34487635646935555</v>
      </c>
      <c r="O203">
        <v>0.81108272193534869</v>
      </c>
      <c r="P203" s="53">
        <v>0.66399415955887564</v>
      </c>
      <c r="Q203" s="53">
        <v>0.24564491473490466</v>
      </c>
      <c r="R203" s="53">
        <v>0.52013388664269267</v>
      </c>
      <c r="S203" s="53">
        <v>0.77459123556405829</v>
      </c>
      <c r="T203" s="53">
        <v>0.57773034242374355</v>
      </c>
      <c r="U203" s="54">
        <v>0.29037013860761474</v>
      </c>
      <c r="V203" s="55">
        <v>0.22366872919426642</v>
      </c>
      <c r="W203" s="53">
        <v>0.73824036590683351</v>
      </c>
      <c r="X203" s="53">
        <v>0.71754048000511139</v>
      </c>
      <c r="Y203" s="53">
        <v>0.30947404590131883</v>
      </c>
      <c r="Z203" s="54">
        <v>0.38864738548033284</v>
      </c>
      <c r="AA203" s="55">
        <v>0.22366872919426642</v>
      </c>
      <c r="AB203" s="53">
        <v>0.73824036590683351</v>
      </c>
      <c r="AC203" s="53">
        <v>0.71754048000511139</v>
      </c>
      <c r="AD203" s="53">
        <v>0.30947404590131883</v>
      </c>
      <c r="AE203" s="54">
        <v>0.38864738548033284</v>
      </c>
      <c r="AF203" s="55">
        <v>1.2118176236701139</v>
      </c>
      <c r="AG203" s="53">
        <v>0.91628895578431646</v>
      </c>
      <c r="AH203" s="53">
        <v>0.36122803870577314</v>
      </c>
      <c r="AI203" s="53">
        <v>1.1260779132057404</v>
      </c>
      <c r="AJ203" s="54">
        <v>0.6809464439201186</v>
      </c>
      <c r="AK203" s="55">
        <v>1.2118176236701139</v>
      </c>
      <c r="AL203" s="53">
        <v>0.91628895578431646</v>
      </c>
      <c r="AM203" s="53">
        <v>0.36122803870577314</v>
      </c>
      <c r="AN203" s="53">
        <v>1.1260779132057404</v>
      </c>
      <c r="AO203" s="54">
        <v>0.6809464439201186</v>
      </c>
      <c r="AP203" s="55">
        <v>0.52574365679642576</v>
      </c>
      <c r="AQ203" s="53">
        <v>0.23450730340852644</v>
      </c>
      <c r="AR203" s="53">
        <v>0.85886275298346637</v>
      </c>
      <c r="AS203" s="53">
        <v>0.3488205392329391</v>
      </c>
      <c r="AT203" s="54">
        <v>2.5890550822674878E-2</v>
      </c>
      <c r="AU203" s="55">
        <v>0.52574365679642576</v>
      </c>
      <c r="AV203" s="53">
        <v>0.23450730340852644</v>
      </c>
      <c r="AW203" s="53">
        <v>0.85886275298346637</v>
      </c>
      <c r="AX203" s="53">
        <v>0.3488205392329391</v>
      </c>
      <c r="AY203" s="54">
        <v>2.5890550822674878E-2</v>
      </c>
    </row>
    <row r="204" spans="1:51" ht="15.75" thickBot="1" x14ac:dyDescent="0.3">
      <c r="A204">
        <v>232</v>
      </c>
      <c r="B204">
        <v>0.19064865222775551</v>
      </c>
      <c r="C204">
        <v>0.21985515196191646</v>
      </c>
      <c r="D204">
        <v>0.16898678433569173</v>
      </c>
      <c r="E204">
        <v>0.10961705710710704</v>
      </c>
      <c r="F204">
        <v>0.13508817124774133</v>
      </c>
      <c r="G204">
        <v>0.17746743610151561</v>
      </c>
      <c r="H204">
        <v>0.26116369683738389</v>
      </c>
      <c r="I204">
        <v>0</v>
      </c>
      <c r="J204">
        <v>9.033210365008762E-2</v>
      </c>
      <c r="K204" s="2">
        <v>0.24901928915936539</v>
      </c>
      <c r="L204" s="1">
        <v>0.25464833175572016</v>
      </c>
      <c r="M204">
        <v>0.34004572983607673</v>
      </c>
      <c r="N204">
        <v>0.10063863551687428</v>
      </c>
      <c r="O204">
        <v>0.30850173661979813</v>
      </c>
      <c r="P204" s="53">
        <v>0.10156312199549503</v>
      </c>
      <c r="Q204" s="53">
        <v>0.30517126513702297</v>
      </c>
      <c r="R204" s="53">
        <v>0.23753968685018734</v>
      </c>
      <c r="S204" s="53">
        <v>0.50760031809634387</v>
      </c>
      <c r="T204" s="53">
        <v>0.32001077830978736</v>
      </c>
      <c r="U204" s="54">
        <v>0.2933621135301771</v>
      </c>
      <c r="V204" s="55">
        <v>0.30711181266486631</v>
      </c>
      <c r="W204" s="53">
        <v>0.29233689108344096</v>
      </c>
      <c r="X204" s="53">
        <v>2.1491755274699386E-2</v>
      </c>
      <c r="Y204" s="53">
        <v>0.32059869805793412</v>
      </c>
      <c r="Z204" s="54">
        <v>0.36067339405166421</v>
      </c>
      <c r="AA204" s="55">
        <v>0.30711181266486631</v>
      </c>
      <c r="AB204" s="53">
        <v>0.29233689108344096</v>
      </c>
      <c r="AC204" s="53">
        <v>2.1491755274699386E-2</v>
      </c>
      <c r="AD204" s="53">
        <v>0.32059869805793412</v>
      </c>
      <c r="AE204" s="54">
        <v>0.36067339405166421</v>
      </c>
      <c r="AF204" s="55">
        <v>0.47366909705943572</v>
      </c>
      <c r="AG204" s="53">
        <v>0.276107146230956</v>
      </c>
      <c r="AH204" s="53">
        <v>0.3983209155975681</v>
      </c>
      <c r="AI204" s="53">
        <v>0.25945246930995131</v>
      </c>
      <c r="AJ204" s="54">
        <v>0.47397889772450408</v>
      </c>
      <c r="AK204" s="55">
        <v>0.47366909705943572</v>
      </c>
      <c r="AL204" s="53">
        <v>0.276107146230956</v>
      </c>
      <c r="AM204" s="53">
        <v>0.3983209155975681</v>
      </c>
      <c r="AN204" s="53">
        <v>0.25945246930995131</v>
      </c>
      <c r="AO204" s="54">
        <v>0.47397889772450408</v>
      </c>
      <c r="AP204" s="55">
        <v>0.12983002029632759</v>
      </c>
      <c r="AQ204" s="53">
        <v>0.26226452559342867</v>
      </c>
      <c r="AR204" s="53">
        <v>0.24002485983108485</v>
      </c>
      <c r="AS204" s="53">
        <v>0.32881168757128587</v>
      </c>
      <c r="AT204" s="54">
        <v>0</v>
      </c>
      <c r="AU204" s="55">
        <v>0.12983002029632759</v>
      </c>
      <c r="AV204" s="53">
        <v>0.26226452559342867</v>
      </c>
      <c r="AW204" s="53">
        <v>0.24002485983108485</v>
      </c>
      <c r="AX204" s="53">
        <v>0.32881168757128587</v>
      </c>
      <c r="AY204" s="54">
        <v>0</v>
      </c>
    </row>
    <row r="205" spans="1:51" ht="15.75" thickBot="1" x14ac:dyDescent="0.3">
      <c r="A205">
        <v>233</v>
      </c>
      <c r="B205">
        <v>0.20920275942064945</v>
      </c>
      <c r="C205">
        <v>0.2695878251501781</v>
      </c>
      <c r="D205">
        <v>0.14597205294241042</v>
      </c>
      <c r="E205">
        <v>9.9972266784760788E-2</v>
      </c>
      <c r="F205">
        <v>0.27433662376670492</v>
      </c>
      <c r="G205">
        <v>0.18232325624381635</v>
      </c>
      <c r="H205">
        <v>0</v>
      </c>
      <c r="I205">
        <v>0.28003540684709821</v>
      </c>
      <c r="J205">
        <v>0</v>
      </c>
      <c r="K205" s="2">
        <v>0.49773230780592842</v>
      </c>
      <c r="L205" s="1">
        <v>0.29718728483635554</v>
      </c>
      <c r="M205">
        <v>0.20580837046286468</v>
      </c>
      <c r="N205">
        <v>2.7284883873473342E-2</v>
      </c>
      <c r="O205">
        <v>0.16593035182882845</v>
      </c>
      <c r="P205" s="53">
        <v>0.28893063195121188</v>
      </c>
      <c r="Q205" s="53">
        <v>0.17986613504432686</v>
      </c>
      <c r="R205" s="53">
        <v>0.26766719000874051</v>
      </c>
      <c r="S205" s="53">
        <v>0.35238967861717363</v>
      </c>
      <c r="T205" s="53">
        <v>0.20327763848340169</v>
      </c>
      <c r="U205" s="54">
        <v>5.0625963259709431E-2</v>
      </c>
      <c r="V205" s="55">
        <v>0.10481727317881247</v>
      </c>
      <c r="W205" s="53">
        <v>0.31375110193285399</v>
      </c>
      <c r="X205" s="53">
        <v>0.69567759463789769</v>
      </c>
      <c r="Y205" s="53">
        <v>0.51554556138102126</v>
      </c>
      <c r="Z205" s="54">
        <v>0.1957052122687325</v>
      </c>
      <c r="AA205" s="55">
        <v>0.10481727317881247</v>
      </c>
      <c r="AB205" s="53">
        <v>0.31375110193285399</v>
      </c>
      <c r="AC205" s="53">
        <v>0.69567759463789769</v>
      </c>
      <c r="AD205" s="53">
        <v>0.51554556138102126</v>
      </c>
      <c r="AE205" s="54">
        <v>0.1957052122687325</v>
      </c>
      <c r="AF205" s="55">
        <v>0.4458954926941322</v>
      </c>
      <c r="AG205" s="53">
        <v>0.2719366911092444</v>
      </c>
      <c r="AH205" s="53">
        <v>0.78259932617401906</v>
      </c>
      <c r="AI205" s="53">
        <v>0.44051306349226188</v>
      </c>
      <c r="AJ205" s="54">
        <v>0.72722751394926533</v>
      </c>
      <c r="AK205" s="55">
        <v>0.4458954926941322</v>
      </c>
      <c r="AL205" s="53">
        <v>0.2719366911092444</v>
      </c>
      <c r="AM205" s="53">
        <v>0.78259932617401906</v>
      </c>
      <c r="AN205" s="53">
        <v>0.44051306349226188</v>
      </c>
      <c r="AO205" s="54">
        <v>0.72722751394926533</v>
      </c>
      <c r="AP205" s="55">
        <v>0.23772099950168168</v>
      </c>
      <c r="AQ205" s="53">
        <v>0.48944425857645629</v>
      </c>
      <c r="AR205" s="53">
        <v>0.3162444435027017</v>
      </c>
      <c r="AS205" s="53">
        <v>0.48365748575337658</v>
      </c>
      <c r="AT205" s="54">
        <v>0.27771464874837803</v>
      </c>
      <c r="AU205" s="55">
        <v>0.23772099950168168</v>
      </c>
      <c r="AV205" s="53">
        <v>0.48944425857645629</v>
      </c>
      <c r="AW205" s="53">
        <v>0.3162444435027017</v>
      </c>
      <c r="AX205" s="53">
        <v>0.48365748575337658</v>
      </c>
      <c r="AY205" s="54">
        <v>0.27771464874837803</v>
      </c>
    </row>
    <row r="206" spans="1:51" ht="15.75" thickBot="1" x14ac:dyDescent="0.3">
      <c r="A206">
        <v>234</v>
      </c>
      <c r="B206">
        <v>0</v>
      </c>
      <c r="C206">
        <v>0.17531065518788494</v>
      </c>
      <c r="D206">
        <v>0</v>
      </c>
      <c r="E206">
        <v>0.10878126935421831</v>
      </c>
      <c r="F206">
        <v>5.5720079468784184E-2</v>
      </c>
      <c r="G206">
        <v>7.3482444812163733E-2</v>
      </c>
      <c r="H206">
        <v>0.29592990507338773</v>
      </c>
      <c r="I206">
        <v>0.31212093167771027</v>
      </c>
      <c r="J206">
        <v>0.17477351046773892</v>
      </c>
      <c r="K206" s="2">
        <v>0.18324169151680372</v>
      </c>
      <c r="L206" s="1">
        <v>0.137418973622081</v>
      </c>
      <c r="M206">
        <v>0.29122614250926071</v>
      </c>
      <c r="N206">
        <v>5.6698627079551027E-2</v>
      </c>
      <c r="O206">
        <v>0.16664646186912482</v>
      </c>
      <c r="P206" s="53">
        <v>0.21546822680839203</v>
      </c>
      <c r="Q206" s="53">
        <v>0.27060247850126956</v>
      </c>
      <c r="R206" s="53">
        <v>0.25091497403429819</v>
      </c>
      <c r="S206" s="53">
        <v>0</v>
      </c>
      <c r="T206" s="53">
        <v>0</v>
      </c>
      <c r="U206" s="54">
        <v>0.18142293202002521</v>
      </c>
      <c r="V206" s="55">
        <v>0.15931039615662779</v>
      </c>
      <c r="W206" s="53">
        <v>0.20053035155289178</v>
      </c>
      <c r="X206" s="53">
        <v>9.8865766344280862E-2</v>
      </c>
      <c r="Y206" s="53">
        <v>0.36919707650232203</v>
      </c>
      <c r="Z206" s="54">
        <v>0.19218517256994938</v>
      </c>
      <c r="AA206" s="55">
        <v>0.15931039615662779</v>
      </c>
      <c r="AB206" s="53">
        <v>0.20053035155289178</v>
      </c>
      <c r="AC206" s="53">
        <v>9.8865766344280862E-2</v>
      </c>
      <c r="AD206" s="53">
        <v>0.36919707650232203</v>
      </c>
      <c r="AE206" s="54">
        <v>0.19218517256994938</v>
      </c>
      <c r="AF206" s="55">
        <v>0.19477576051404025</v>
      </c>
      <c r="AG206" s="53">
        <v>0.12396969482545404</v>
      </c>
      <c r="AH206" s="53">
        <v>0.35021406867311217</v>
      </c>
      <c r="AI206" s="53">
        <v>0.3368298645882698</v>
      </c>
      <c r="AJ206" s="54">
        <v>0.36438519958038917</v>
      </c>
      <c r="AK206" s="55">
        <v>0.19477576051404025</v>
      </c>
      <c r="AL206" s="53">
        <v>0.12396969482545404</v>
      </c>
      <c r="AM206" s="53">
        <v>0.35021406867311217</v>
      </c>
      <c r="AN206" s="53">
        <v>0.3368298645882698</v>
      </c>
      <c r="AO206" s="54">
        <v>0.36438519958038917</v>
      </c>
      <c r="AP206" s="55">
        <v>0.11514851853565869</v>
      </c>
      <c r="AQ206" s="53">
        <v>0.20813756889277232</v>
      </c>
      <c r="AR206" s="53">
        <v>3.4915813575608357E-2</v>
      </c>
      <c r="AS206" s="53">
        <v>0.31399073289566481</v>
      </c>
      <c r="AT206" s="54">
        <v>0.19447873821320136</v>
      </c>
      <c r="AU206" s="55">
        <v>0.11514851853565869</v>
      </c>
      <c r="AV206" s="53">
        <v>0.20813756889277232</v>
      </c>
      <c r="AW206" s="53">
        <v>3.4915813575608357E-2</v>
      </c>
      <c r="AX206" s="53">
        <v>0.31399073289566481</v>
      </c>
      <c r="AY206" s="54">
        <v>0.19447873821320136</v>
      </c>
    </row>
    <row r="207" spans="1:51" ht="15.75" thickBot="1" x14ac:dyDescent="0.3">
      <c r="A207">
        <v>235</v>
      </c>
      <c r="B207">
        <v>0.21809809180463616</v>
      </c>
      <c r="C207">
        <v>9.3877359666462351E-2</v>
      </c>
      <c r="D207">
        <v>1.4002421143687818E-2</v>
      </c>
      <c r="E207">
        <v>0.10210088155803883</v>
      </c>
      <c r="F207">
        <v>2.9658145822284609E-2</v>
      </c>
      <c r="G207">
        <v>0.10547197642739933</v>
      </c>
      <c r="H207">
        <v>0.37579641288119142</v>
      </c>
      <c r="I207">
        <v>0.32099893319907702</v>
      </c>
      <c r="J207">
        <v>2.9066942424139396E-2</v>
      </c>
      <c r="K207" s="2">
        <v>1.2611026104379797E-3</v>
      </c>
      <c r="L207" s="1">
        <v>7.0176330383952198E-2</v>
      </c>
      <c r="M207">
        <v>3.309667990136958E-2</v>
      </c>
      <c r="N207">
        <v>9.8726466072625932E-2</v>
      </c>
      <c r="O207">
        <v>0.24059662703871762</v>
      </c>
      <c r="P207" s="53">
        <v>0.20845593986154362</v>
      </c>
      <c r="Q207" s="53">
        <v>0.10640349791950446</v>
      </c>
      <c r="R207" s="53">
        <v>0.11385266353636153</v>
      </c>
      <c r="S207" s="53">
        <v>0.4127715697674067</v>
      </c>
      <c r="T207" s="53">
        <v>0.1659916238691336</v>
      </c>
      <c r="U207" s="54">
        <v>0.20868742926810144</v>
      </c>
      <c r="V207" s="55">
        <v>0.17514039285160007</v>
      </c>
      <c r="W207" s="53">
        <v>0.16747980041581165</v>
      </c>
      <c r="X207" s="53">
        <v>0.48498522331871269</v>
      </c>
      <c r="Y207" s="53">
        <v>0.23098546206235587</v>
      </c>
      <c r="Z207" s="54">
        <v>0.2678125806235076</v>
      </c>
      <c r="AA207" s="55">
        <v>0.17514039285160007</v>
      </c>
      <c r="AB207" s="53">
        <v>0.16747980041581165</v>
      </c>
      <c r="AC207" s="53">
        <v>0.48498522331871269</v>
      </c>
      <c r="AD207" s="53">
        <v>0.23098546206235587</v>
      </c>
      <c r="AE207" s="54">
        <v>0.2678125806235076</v>
      </c>
      <c r="AF207" s="55">
        <v>0.75900891541470827</v>
      </c>
      <c r="AG207" s="53">
        <v>0.55783002031924689</v>
      </c>
      <c r="AH207" s="53">
        <v>0.55939674715568055</v>
      </c>
      <c r="AI207" s="53">
        <v>0.53103435652266195</v>
      </c>
      <c r="AJ207" s="54">
        <v>0.55574552932040044</v>
      </c>
      <c r="AK207" s="55">
        <v>0.75900891541470827</v>
      </c>
      <c r="AL207" s="53">
        <v>0.55783002031924689</v>
      </c>
      <c r="AM207" s="53">
        <v>0.55939674715568055</v>
      </c>
      <c r="AN207" s="53">
        <v>0.53103435652266195</v>
      </c>
      <c r="AO207" s="54">
        <v>0.55574552932040044</v>
      </c>
      <c r="AP207" s="55">
        <v>0.27264198807153883</v>
      </c>
      <c r="AQ207" s="53">
        <v>0.19181179623271041</v>
      </c>
      <c r="AR207" s="53">
        <v>0.527154339955623</v>
      </c>
      <c r="AS207" s="53">
        <v>0.46964401926908167</v>
      </c>
      <c r="AT207" s="54">
        <v>0.19778519465869829</v>
      </c>
      <c r="AU207" s="55">
        <v>0.27264198807153883</v>
      </c>
      <c r="AV207" s="53">
        <v>0.19181179623271041</v>
      </c>
      <c r="AW207" s="53">
        <v>0.527154339955623</v>
      </c>
      <c r="AX207" s="53">
        <v>0.46964401926908167</v>
      </c>
      <c r="AY207" s="54">
        <v>0.19778519465869829</v>
      </c>
    </row>
    <row r="208" spans="1:51" ht="15.75" thickBot="1" x14ac:dyDescent="0.3">
      <c r="A208">
        <v>236</v>
      </c>
      <c r="B208">
        <v>5.0353950757752723E-2</v>
      </c>
      <c r="C208">
        <v>0.28962498343855164</v>
      </c>
      <c r="D208">
        <v>0.18879372514350859</v>
      </c>
      <c r="E208">
        <v>3.0430669867331721E-2</v>
      </c>
      <c r="F208">
        <v>0.16596293720063923</v>
      </c>
      <c r="G208">
        <v>0.36307963035197433</v>
      </c>
      <c r="H208">
        <v>0.31638044079378214</v>
      </c>
      <c r="I208">
        <v>0.18107900031096222</v>
      </c>
      <c r="J208">
        <v>0.13858924239438025</v>
      </c>
      <c r="K208" s="2">
        <v>0.13942837975416528</v>
      </c>
      <c r="L208" s="1">
        <v>0.12188374995010644</v>
      </c>
      <c r="M208">
        <v>0.22975060992750043</v>
      </c>
      <c r="N208">
        <v>0.21817893911651282</v>
      </c>
      <c r="O208">
        <v>0</v>
      </c>
      <c r="P208" s="53">
        <v>0.20642599054448485</v>
      </c>
      <c r="Q208" s="53">
        <v>0.29021507424042903</v>
      </c>
      <c r="R208" s="53">
        <v>0.15671337166112026</v>
      </c>
      <c r="S208" s="53">
        <v>0.22073669493171469</v>
      </c>
      <c r="T208" s="53">
        <v>0.19759912201672519</v>
      </c>
      <c r="U208" s="54">
        <v>0.15574120937681812</v>
      </c>
      <c r="V208" s="55">
        <v>5.1221032650746193E-2</v>
      </c>
      <c r="W208" s="53">
        <v>0.2073863606914649</v>
      </c>
      <c r="X208" s="53">
        <v>0.48285292344744551</v>
      </c>
      <c r="Y208" s="53">
        <v>0.35484195445250977</v>
      </c>
      <c r="Z208" s="54">
        <v>0.43928125847504651</v>
      </c>
      <c r="AA208" s="55">
        <v>5.1221032650746193E-2</v>
      </c>
      <c r="AB208" s="53">
        <v>0.2073863606914649</v>
      </c>
      <c r="AC208" s="53">
        <v>0.48285292344744551</v>
      </c>
      <c r="AD208" s="53">
        <v>0.35484195445250977</v>
      </c>
      <c r="AE208" s="54">
        <v>0.43928125847504651</v>
      </c>
      <c r="AF208" s="55">
        <v>0.40666732760400426</v>
      </c>
      <c r="AG208" s="53">
        <v>0.8728242475997654</v>
      </c>
      <c r="AH208" s="53">
        <v>0.30897158425217264</v>
      </c>
      <c r="AI208" s="53">
        <v>0.33030956554876362</v>
      </c>
      <c r="AJ208" s="54">
        <v>0</v>
      </c>
      <c r="AK208" s="55">
        <v>0.40666732760400426</v>
      </c>
      <c r="AL208" s="53">
        <v>0.8728242475997654</v>
      </c>
      <c r="AM208" s="53">
        <v>0.30897158425217264</v>
      </c>
      <c r="AN208" s="53">
        <v>0.33030956554876362</v>
      </c>
      <c r="AO208" s="54">
        <v>0</v>
      </c>
      <c r="AP208" s="55">
        <v>7.3869771503897924E-2</v>
      </c>
      <c r="AQ208" s="53">
        <v>0.17136727268777355</v>
      </c>
      <c r="AR208" s="53">
        <v>0.2633702902217902</v>
      </c>
      <c r="AS208" s="53">
        <v>0.49965222292029343</v>
      </c>
      <c r="AT208" s="54">
        <v>5.0633008603994618E-2</v>
      </c>
      <c r="AU208" s="55">
        <v>7.3869771503897924E-2</v>
      </c>
      <c r="AV208" s="53">
        <v>0.17136727268777355</v>
      </c>
      <c r="AW208" s="53">
        <v>0.2633702902217902</v>
      </c>
      <c r="AX208" s="53">
        <v>0.49965222292029343</v>
      </c>
      <c r="AY208" s="54">
        <v>5.0633008603994618E-2</v>
      </c>
    </row>
    <row r="209" spans="1:51" ht="15.75" thickBot="1" x14ac:dyDescent="0.3">
      <c r="A209">
        <v>237</v>
      </c>
      <c r="B209">
        <v>0.17147387292391048</v>
      </c>
      <c r="C209">
        <v>0.16111202127171279</v>
      </c>
      <c r="D209">
        <v>0.15979160777288803</v>
      </c>
      <c r="E209">
        <v>0.12162904535078831</v>
      </c>
      <c r="F209">
        <v>0.17943999954505058</v>
      </c>
      <c r="G209">
        <v>0.25075171504687171</v>
      </c>
      <c r="H209">
        <v>0.49568375999039271</v>
      </c>
      <c r="I209">
        <v>0.17410862390147952</v>
      </c>
      <c r="J209">
        <v>0.2664317153478683</v>
      </c>
      <c r="K209" s="2">
        <v>7.396153260676803E-3</v>
      </c>
      <c r="L209" s="1">
        <v>0.38687844121827586</v>
      </c>
      <c r="M209">
        <v>0.35676230323796837</v>
      </c>
      <c r="N209">
        <v>0.17705006954434993</v>
      </c>
      <c r="O209">
        <v>0.12458524992755987</v>
      </c>
      <c r="P209" s="53">
        <v>3.6334187596729815E-2</v>
      </c>
      <c r="Q209" s="53">
        <v>9.0166422824490791E-2</v>
      </c>
      <c r="R209" s="53">
        <v>0.23358932709350846</v>
      </c>
      <c r="S209" s="53">
        <v>0.1577147263150015</v>
      </c>
      <c r="T209" s="53">
        <v>6.4913310172232008E-2</v>
      </c>
      <c r="U209" s="54">
        <v>0.20906742514153009</v>
      </c>
      <c r="V209" s="55">
        <v>0</v>
      </c>
      <c r="W209" s="53">
        <v>0.19805321234331361</v>
      </c>
      <c r="X209" s="53">
        <v>0.46493953051079673</v>
      </c>
      <c r="Y209" s="53">
        <v>0.21599151357978882</v>
      </c>
      <c r="Z209" s="54">
        <v>0.43558708836189713</v>
      </c>
      <c r="AA209" s="55">
        <v>0</v>
      </c>
      <c r="AB209" s="53">
        <v>0.19805321234331361</v>
      </c>
      <c r="AC209" s="53">
        <v>0.46493953051079673</v>
      </c>
      <c r="AD209" s="53">
        <v>0.21599151357978882</v>
      </c>
      <c r="AE209" s="54">
        <v>0.43558708836189713</v>
      </c>
      <c r="AF209" s="55">
        <v>0.40369456646639368</v>
      </c>
      <c r="AG209" s="53">
        <v>0.14370085313476769</v>
      </c>
      <c r="AH209" s="53">
        <v>0.52832965128934239</v>
      </c>
      <c r="AI209" s="53">
        <v>0.39783997775718311</v>
      </c>
      <c r="AJ209" s="54">
        <v>0.21813079954667672</v>
      </c>
      <c r="AK209" s="55">
        <v>0.40369456646639368</v>
      </c>
      <c r="AL209" s="53">
        <v>0.14370085313476769</v>
      </c>
      <c r="AM209" s="53">
        <v>0.52832965128934239</v>
      </c>
      <c r="AN209" s="53">
        <v>0.39783997775718311</v>
      </c>
      <c r="AO209" s="54">
        <v>0.21813079954667672</v>
      </c>
      <c r="AP209" s="55">
        <v>6.4106435750899873E-2</v>
      </c>
      <c r="AQ209" s="53">
        <v>0.10632900320636317</v>
      </c>
      <c r="AR209" s="53">
        <v>0.13394613043693746</v>
      </c>
      <c r="AS209" s="53">
        <v>0.13101266336224246</v>
      </c>
      <c r="AT209" s="54">
        <v>0.22160410659030788</v>
      </c>
      <c r="AU209" s="55">
        <v>6.4106435750899873E-2</v>
      </c>
      <c r="AV209" s="53">
        <v>0.10632900320636317</v>
      </c>
      <c r="AW209" s="53">
        <v>0.13394613043693746</v>
      </c>
      <c r="AX209" s="53">
        <v>0.13101266336224246</v>
      </c>
      <c r="AY209" s="54">
        <v>0.22160410659030788</v>
      </c>
    </row>
    <row r="210" spans="1:51" ht="15.75" thickBot="1" x14ac:dyDescent="0.3">
      <c r="A210">
        <v>238</v>
      </c>
      <c r="B210">
        <v>0.26350264664789302</v>
      </c>
      <c r="C210">
        <v>7.0030862814009998E-2</v>
      </c>
      <c r="D210">
        <v>0.43874263113597017</v>
      </c>
      <c r="E210">
        <v>0.32697063132031345</v>
      </c>
      <c r="F210">
        <v>4.4523858697801781E-2</v>
      </c>
      <c r="G210">
        <v>0.48896711519915576</v>
      </c>
      <c r="H210">
        <v>0.51114817162836101</v>
      </c>
      <c r="I210">
        <v>0.47849531395193823</v>
      </c>
      <c r="J210">
        <v>0.57298747249592696</v>
      </c>
      <c r="K210" s="2">
        <v>3.5297908476678783E-2</v>
      </c>
      <c r="L210" s="1">
        <v>0.17730793053058028</v>
      </c>
      <c r="M210">
        <v>0.39680349644201185</v>
      </c>
      <c r="N210">
        <v>0.46767041162626832</v>
      </c>
      <c r="O210">
        <v>0.42826137304437489</v>
      </c>
      <c r="P210" s="53">
        <v>0.24290991556479666</v>
      </c>
      <c r="Q210" s="53">
        <v>0.63676388093268499</v>
      </c>
      <c r="R210" s="53">
        <v>0.61559210020627575</v>
      </c>
      <c r="S210" s="53">
        <v>0.37018623090619879</v>
      </c>
      <c r="T210" s="53">
        <v>0.42394231780144054</v>
      </c>
      <c r="U210" s="54">
        <v>0.35190588163198228</v>
      </c>
      <c r="V210" s="55">
        <v>0.46855718050184553</v>
      </c>
      <c r="W210" s="53">
        <v>0.8424240198149725</v>
      </c>
      <c r="X210" s="53">
        <v>0.77161250373146684</v>
      </c>
      <c r="Y210" s="53">
        <v>0.20352956632596356</v>
      </c>
      <c r="Z210" s="54">
        <v>0.82097028595467925</v>
      </c>
      <c r="AA210" s="55">
        <v>0.46855718050184553</v>
      </c>
      <c r="AB210" s="53">
        <v>0.8424240198149725</v>
      </c>
      <c r="AC210" s="53">
        <v>0.77161250373146684</v>
      </c>
      <c r="AD210" s="53">
        <v>0.20352956632596356</v>
      </c>
      <c r="AE210" s="54">
        <v>0.82097028595467925</v>
      </c>
      <c r="AF210" s="55">
        <v>1.3123455446390679</v>
      </c>
      <c r="AG210" s="53">
        <v>0.50475058564997921</v>
      </c>
      <c r="AH210" s="53">
        <v>0.58535462805809368</v>
      </c>
      <c r="AI210" s="53">
        <v>0.5354773161334585</v>
      </c>
      <c r="AJ210" s="54">
        <v>0.14755040997736218</v>
      </c>
      <c r="AK210" s="55">
        <v>1.3123455446390679</v>
      </c>
      <c r="AL210" s="53">
        <v>0.50475058564997921</v>
      </c>
      <c r="AM210" s="53">
        <v>0.58535462805809368</v>
      </c>
      <c r="AN210" s="53">
        <v>0.5354773161334585</v>
      </c>
      <c r="AO210" s="54">
        <v>0.14755040997736218</v>
      </c>
      <c r="AP210" s="55">
        <v>0.14145269830393919</v>
      </c>
      <c r="AQ210" s="53">
        <v>0.13464800963537468</v>
      </c>
      <c r="AR210" s="53">
        <v>0.29627411347075755</v>
      </c>
      <c r="AS210" s="53">
        <v>0.34182696044688665</v>
      </c>
      <c r="AT210" s="54">
        <v>0.29325871099026057</v>
      </c>
      <c r="AU210" s="55">
        <v>0.14145269830393919</v>
      </c>
      <c r="AV210" s="53">
        <v>0.13464800963537468</v>
      </c>
      <c r="AW210" s="53">
        <v>0.29627411347075755</v>
      </c>
      <c r="AX210" s="53">
        <v>0.34182696044688665</v>
      </c>
      <c r="AY210" s="54">
        <v>0.29325871099026057</v>
      </c>
    </row>
    <row r="211" spans="1:51" ht="15.75" thickBot="1" x14ac:dyDescent="0.3">
      <c r="A211">
        <v>239</v>
      </c>
      <c r="B211">
        <v>0.60148009441988126</v>
      </c>
      <c r="C211">
        <v>0.55167786782668615</v>
      </c>
      <c r="D211">
        <v>0.82587940495440981</v>
      </c>
      <c r="E211">
        <v>0.45796140524043155</v>
      </c>
      <c r="F211">
        <v>0.63025586670642841</v>
      </c>
      <c r="G211">
        <v>0.98085777611306524</v>
      </c>
      <c r="H211">
        <v>0.91363877483725831</v>
      </c>
      <c r="I211">
        <v>0.77545989824835537</v>
      </c>
      <c r="J211">
        <v>0.58977222696806808</v>
      </c>
      <c r="K211" s="2">
        <v>0.20248542574478198</v>
      </c>
      <c r="L211" s="1">
        <v>0.74317388172129317</v>
      </c>
      <c r="M211">
        <v>0.65670096028760716</v>
      </c>
      <c r="N211">
        <v>0.3252116242522845</v>
      </c>
      <c r="O211">
        <v>0.54153550117867055</v>
      </c>
      <c r="P211" s="53">
        <v>0.51333978651377854</v>
      </c>
      <c r="Q211" s="53">
        <v>0.69742226946566621</v>
      </c>
      <c r="R211" s="53">
        <v>1.3451178179951726</v>
      </c>
      <c r="S211" s="53">
        <v>0.70405367561181675</v>
      </c>
      <c r="T211" s="53">
        <v>0.82422693728732999</v>
      </c>
      <c r="U211" s="54">
        <v>0.90735060029215453</v>
      </c>
      <c r="V211" s="55">
        <v>0.43981556498162783</v>
      </c>
      <c r="W211" s="53">
        <v>1.1934444063337479</v>
      </c>
      <c r="X211" s="53">
        <v>0.85029025148110515</v>
      </c>
      <c r="Y211" s="53">
        <v>0.70223907418709552</v>
      </c>
      <c r="Z211" s="54">
        <v>1.306707817972149</v>
      </c>
      <c r="AA211" s="55">
        <v>0.43981556498162783</v>
      </c>
      <c r="AB211" s="53">
        <v>1.1934444063337479</v>
      </c>
      <c r="AC211" s="53">
        <v>0.85029025148110515</v>
      </c>
      <c r="AD211" s="53">
        <v>0.70223907418709552</v>
      </c>
      <c r="AE211" s="54">
        <v>1.306707817972149</v>
      </c>
      <c r="AF211" s="55">
        <v>1.2288277600706039</v>
      </c>
      <c r="AG211" s="53">
        <v>0.89412831643936497</v>
      </c>
      <c r="AH211" s="53">
        <v>0.85542419063569686</v>
      </c>
      <c r="AI211" s="53">
        <v>0.87685679845537667</v>
      </c>
      <c r="AJ211" s="54">
        <v>0.69164556620181805</v>
      </c>
      <c r="AK211" s="55">
        <v>1.2288277600706039</v>
      </c>
      <c r="AL211" s="53">
        <v>0.89412831643936497</v>
      </c>
      <c r="AM211" s="53">
        <v>0.85542419063569686</v>
      </c>
      <c r="AN211" s="53">
        <v>0.87685679845537667</v>
      </c>
      <c r="AO211" s="54">
        <v>0.69164556620181805</v>
      </c>
      <c r="AP211" s="55">
        <v>0.32915771969884161</v>
      </c>
      <c r="AQ211" s="53">
        <v>0.37194361450414865</v>
      </c>
      <c r="AR211" s="53">
        <v>0.88552196423975937</v>
      </c>
      <c r="AS211" s="53">
        <v>0.62140245801158178</v>
      </c>
      <c r="AT211" s="54">
        <v>0.34234842397340765</v>
      </c>
      <c r="AU211" s="55">
        <v>0.32915771969884161</v>
      </c>
      <c r="AV211" s="53">
        <v>0.37194361450414865</v>
      </c>
      <c r="AW211" s="53">
        <v>0.88552196423975937</v>
      </c>
      <c r="AX211" s="53">
        <v>0.62140245801158178</v>
      </c>
      <c r="AY211" s="54">
        <v>0.34234842397340765</v>
      </c>
    </row>
    <row r="212" spans="1:51" ht="15.75" thickBot="1" x14ac:dyDescent="0.3">
      <c r="A212">
        <v>240</v>
      </c>
      <c r="B212">
        <v>1.7151600153391304</v>
      </c>
      <c r="C212">
        <v>1.6020500267400333</v>
      </c>
      <c r="D212">
        <v>1.6343731086143163</v>
      </c>
      <c r="E212">
        <v>0.87330751113286231</v>
      </c>
      <c r="F212">
        <v>1.3064858948180516</v>
      </c>
      <c r="G212">
        <v>1.166286683177068</v>
      </c>
      <c r="H212">
        <v>2.2495490762436563</v>
      </c>
      <c r="I212">
        <v>1.4694204272945393</v>
      </c>
      <c r="J212">
        <v>1.2190462603978836</v>
      </c>
      <c r="K212" s="2">
        <v>0.6956699419638539</v>
      </c>
      <c r="L212" s="1">
        <v>1.2288637712574257</v>
      </c>
      <c r="M212">
        <v>1.2348940455545427</v>
      </c>
      <c r="N212">
        <v>1.242402127525877</v>
      </c>
      <c r="O212">
        <v>1.0490776137518671</v>
      </c>
      <c r="P212" s="53">
        <v>0.92743522630845587</v>
      </c>
      <c r="Q212" s="53">
        <v>1.8080241283468332</v>
      </c>
      <c r="R212" s="53">
        <v>1.4135608825814803</v>
      </c>
      <c r="S212" s="53">
        <v>1.3320055822269243</v>
      </c>
      <c r="T212" s="53">
        <v>0.97475904951515846</v>
      </c>
      <c r="U212" s="54">
        <v>0.98377397179842041</v>
      </c>
      <c r="V212" s="55">
        <v>1.5810757558346831</v>
      </c>
      <c r="W212" s="53">
        <v>2.5948014486308923</v>
      </c>
      <c r="X212" s="53">
        <v>0.92654560655913865</v>
      </c>
      <c r="Y212" s="53">
        <v>1.2523907307857023</v>
      </c>
      <c r="Z212" s="54">
        <v>1.7295163795893587</v>
      </c>
      <c r="AA212" s="55">
        <v>1.5810757558346831</v>
      </c>
      <c r="AB212" s="53">
        <v>2.5948014486308923</v>
      </c>
      <c r="AC212" s="53">
        <v>0.92654560655913865</v>
      </c>
      <c r="AD212" s="53">
        <v>1.2523907307857023</v>
      </c>
      <c r="AE212" s="54">
        <v>1.7295163795893587</v>
      </c>
      <c r="AF212" s="55">
        <v>2.2367608925494489</v>
      </c>
      <c r="AG212" s="53">
        <v>1.6179357877967842</v>
      </c>
      <c r="AH212" s="53">
        <v>1.2351407033637452</v>
      </c>
      <c r="AI212" s="53">
        <v>1.3817833395595278</v>
      </c>
      <c r="AJ212" s="54">
        <v>1.0411582181433965</v>
      </c>
      <c r="AK212" s="55">
        <v>2.2367608925494489</v>
      </c>
      <c r="AL212" s="53">
        <v>1.6179357877967842</v>
      </c>
      <c r="AM212" s="53">
        <v>1.2351407033637452</v>
      </c>
      <c r="AN212" s="53">
        <v>1.3817833395595278</v>
      </c>
      <c r="AO212" s="54">
        <v>1.0411582181433965</v>
      </c>
      <c r="AP212" s="55">
        <v>1.1651242721702324</v>
      </c>
      <c r="AQ212" s="53">
        <v>1.0865380285501705</v>
      </c>
      <c r="AR212" s="53">
        <v>1.0813844680868612</v>
      </c>
      <c r="AS212" s="53">
        <v>1.5750090596436763</v>
      </c>
      <c r="AT212" s="54">
        <v>0.81700173405917509</v>
      </c>
      <c r="AU212" s="55">
        <v>1.1651242721702324</v>
      </c>
      <c r="AV212" s="53">
        <v>1.0865380285501705</v>
      </c>
      <c r="AW212" s="53">
        <v>1.0813844680868612</v>
      </c>
      <c r="AX212" s="53">
        <v>1.5750090596436763</v>
      </c>
      <c r="AY212" s="54">
        <v>0.81700173405917509</v>
      </c>
    </row>
    <row r="213" spans="1:51" ht="15.75" thickBot="1" x14ac:dyDescent="0.3">
      <c r="A213">
        <v>241</v>
      </c>
      <c r="B213">
        <v>4.7602854404768067</v>
      </c>
      <c r="C213">
        <v>4.8227433664481065</v>
      </c>
      <c r="D213">
        <v>4.7757016061780257</v>
      </c>
      <c r="E213">
        <v>3.9417621901453224</v>
      </c>
      <c r="F213">
        <v>4.3808379429927484</v>
      </c>
      <c r="G213">
        <v>5.0536762418851753</v>
      </c>
      <c r="H213">
        <v>6.1753722564269857</v>
      </c>
      <c r="I213">
        <v>3.6148980227290224</v>
      </c>
      <c r="J213">
        <v>4.2866119011216304</v>
      </c>
      <c r="K213" s="2">
        <v>5.113115395010305</v>
      </c>
      <c r="L213" s="1">
        <v>4.0056242273193279</v>
      </c>
      <c r="M213">
        <v>3.5261583619283807</v>
      </c>
      <c r="N213">
        <v>3.50858255959082</v>
      </c>
      <c r="O213">
        <v>2.9396345156001287</v>
      </c>
      <c r="P213" s="53">
        <v>2.3693338825519992</v>
      </c>
      <c r="Q213" s="53">
        <v>3.0325777381688228</v>
      </c>
      <c r="R213" s="53">
        <v>3.3957379074811063</v>
      </c>
      <c r="S213" s="53">
        <v>2.5437864348036783</v>
      </c>
      <c r="T213" s="53">
        <v>2.6106051272884478</v>
      </c>
      <c r="U213" s="54">
        <v>1.8911773438447119</v>
      </c>
      <c r="V213" s="55">
        <v>5.3908966198369894</v>
      </c>
      <c r="W213" s="53">
        <v>6.1933266957825985</v>
      </c>
      <c r="X213" s="53">
        <v>5.2317264976014224</v>
      </c>
      <c r="Y213" s="53">
        <v>4.1053226951092174</v>
      </c>
      <c r="Z213" s="54">
        <v>4.7620286537270511</v>
      </c>
      <c r="AA213" s="55">
        <v>5.3908966198369894</v>
      </c>
      <c r="AB213" s="53">
        <v>6.1933266957825985</v>
      </c>
      <c r="AC213" s="53">
        <v>5.2317264976014224</v>
      </c>
      <c r="AD213" s="53">
        <v>4.1053226951092174</v>
      </c>
      <c r="AE213" s="54">
        <v>4.7620286537270511</v>
      </c>
      <c r="AF213" s="55">
        <v>5.9479586263867281</v>
      </c>
      <c r="AG213" s="53">
        <v>4.6846167453171521</v>
      </c>
      <c r="AH213" s="53">
        <v>4.1967836997738228</v>
      </c>
      <c r="AI213" s="53">
        <v>4.0069926895291736</v>
      </c>
      <c r="AJ213" s="54">
        <v>3.7720632520477473</v>
      </c>
      <c r="AK213" s="55">
        <v>5.9479586263867281</v>
      </c>
      <c r="AL213" s="53">
        <v>4.6846167453171521</v>
      </c>
      <c r="AM213" s="53">
        <v>4.1967836997738228</v>
      </c>
      <c r="AN213" s="53">
        <v>4.0069926895291736</v>
      </c>
      <c r="AO213" s="54">
        <v>3.7720632520477473</v>
      </c>
      <c r="AP213" s="55">
        <v>3.1708345534552111</v>
      </c>
      <c r="AQ213" s="53">
        <v>1.8709172951649742</v>
      </c>
      <c r="AR213" s="53">
        <v>3.102588498479419</v>
      </c>
      <c r="AS213" s="53">
        <v>3.080529695627507</v>
      </c>
      <c r="AT213" s="54">
        <v>1.9153805318019139</v>
      </c>
      <c r="AU213" s="55">
        <v>3.1708345534552111</v>
      </c>
      <c r="AV213" s="53">
        <v>1.8709172951649742</v>
      </c>
      <c r="AW213" s="53">
        <v>3.102588498479419</v>
      </c>
      <c r="AX213" s="53">
        <v>3.080529695627507</v>
      </c>
      <c r="AY213" s="54">
        <v>1.9153805318019139</v>
      </c>
    </row>
    <row r="214" spans="1:51" ht="15.75" thickBot="1" x14ac:dyDescent="0.3">
      <c r="A214">
        <v>242</v>
      </c>
      <c r="B214">
        <v>0.95491760453354979</v>
      </c>
      <c r="C214">
        <v>1.128779264137052</v>
      </c>
      <c r="D214">
        <v>1.0470008920746936</v>
      </c>
      <c r="E214">
        <v>0.568784467380402</v>
      </c>
      <c r="F214">
        <v>0.61315252179520863</v>
      </c>
      <c r="G214">
        <v>1.3658831837477921</v>
      </c>
      <c r="H214">
        <v>1.9239125900285186</v>
      </c>
      <c r="I214">
        <v>0.99176252992404179</v>
      </c>
      <c r="J214">
        <v>0.76462882206780414</v>
      </c>
      <c r="K214" s="2">
        <v>0.6979339378352527</v>
      </c>
      <c r="L214" s="1">
        <v>1.1824679537737066</v>
      </c>
      <c r="M214">
        <v>1.6879842073187856</v>
      </c>
      <c r="N214">
        <v>0.56873080958296007</v>
      </c>
      <c r="O214">
        <v>0.14908302387684691</v>
      </c>
      <c r="P214" s="53">
        <v>0.87757561955842733</v>
      </c>
      <c r="Q214" s="53">
        <v>0.96886182709024782</v>
      </c>
      <c r="R214" s="53">
        <v>2.6839293762612</v>
      </c>
      <c r="S214" s="53">
        <v>0.55518189635318249</v>
      </c>
      <c r="T214" s="53">
        <v>0.87306192716598896</v>
      </c>
      <c r="U214" s="54">
        <v>0.59026846489049711</v>
      </c>
      <c r="V214" s="55">
        <v>9.3434825134914856E-2</v>
      </c>
      <c r="W214" s="53">
        <v>2.5181155675059288</v>
      </c>
      <c r="X214" s="53">
        <v>2.0138182548748929</v>
      </c>
      <c r="Y214" s="53">
        <v>2.5838066041116519</v>
      </c>
      <c r="Z214" s="54">
        <v>1.8528053405207936</v>
      </c>
      <c r="AA214" s="55">
        <v>9.3434825134914856E-2</v>
      </c>
      <c r="AB214" s="53">
        <v>2.5181155675059288</v>
      </c>
      <c r="AC214" s="53">
        <v>2.0138182548748929</v>
      </c>
      <c r="AD214" s="53">
        <v>2.5838066041116519</v>
      </c>
      <c r="AE214" s="54">
        <v>1.8528053405207936</v>
      </c>
      <c r="AF214" s="55">
        <v>2.9388291559144575</v>
      </c>
      <c r="AG214" s="53">
        <v>2.571340086139239</v>
      </c>
      <c r="AH214" s="53">
        <v>1.9168404213215298</v>
      </c>
      <c r="AI214" s="53">
        <v>1.8650013382158626</v>
      </c>
      <c r="AJ214" s="54">
        <v>0</v>
      </c>
      <c r="AK214" s="55">
        <v>2.9388291559144575</v>
      </c>
      <c r="AL214" s="53">
        <v>2.571340086139239</v>
      </c>
      <c r="AM214" s="53">
        <v>1.9168404213215298</v>
      </c>
      <c r="AN214" s="53">
        <v>1.8650013382158626</v>
      </c>
      <c r="AO214" s="54">
        <v>0</v>
      </c>
      <c r="AP214" s="55">
        <v>1.1728908329524133</v>
      </c>
      <c r="AQ214" s="53">
        <v>0.7065105435406509</v>
      </c>
      <c r="AR214" s="53">
        <v>0.3462054353245293</v>
      </c>
      <c r="AS214" s="53">
        <v>2.2620320796032791</v>
      </c>
      <c r="AT214" s="54">
        <v>0.15791199462517228</v>
      </c>
      <c r="AU214" s="55">
        <v>1.1728908329524133</v>
      </c>
      <c r="AV214" s="53">
        <v>0.7065105435406509</v>
      </c>
      <c r="AW214" s="53">
        <v>0.3462054353245293</v>
      </c>
      <c r="AX214" s="53">
        <v>2.2620320796032791</v>
      </c>
      <c r="AY214" s="54">
        <v>0.15791199462517228</v>
      </c>
    </row>
    <row r="215" spans="1:51" ht="15.75" thickBot="1" x14ac:dyDescent="0.3">
      <c r="A215">
        <v>243</v>
      </c>
      <c r="B215">
        <v>0.30265787340164929</v>
      </c>
      <c r="C215">
        <v>0.28722044603479208</v>
      </c>
      <c r="D215">
        <v>0.69511461136307195</v>
      </c>
      <c r="E215">
        <v>0</v>
      </c>
      <c r="F215">
        <v>0.53875200695790459</v>
      </c>
      <c r="G215">
        <v>0.4550758427540888</v>
      </c>
      <c r="H215">
        <v>1.3103817588201534</v>
      </c>
      <c r="I215">
        <v>0.8319903105303329</v>
      </c>
      <c r="J215">
        <v>0.69759152885160058</v>
      </c>
      <c r="K215" s="2">
        <v>0.22187901932411369</v>
      </c>
      <c r="L215" s="1">
        <v>0.82956612201243018</v>
      </c>
      <c r="M215">
        <v>0.63360836601714454</v>
      </c>
      <c r="N215">
        <v>3.550962128073331E-2</v>
      </c>
      <c r="O215">
        <v>0.24056731487347122</v>
      </c>
      <c r="P215" s="53">
        <v>0.70529327165473488</v>
      </c>
      <c r="Q215" s="53">
        <v>7.5339096939792839E-3</v>
      </c>
      <c r="R215" s="53">
        <v>1.3370296576441409</v>
      </c>
      <c r="S215" s="53">
        <v>0.86658567287744326</v>
      </c>
      <c r="T215" s="53">
        <v>0.25900232572223153</v>
      </c>
      <c r="U215" s="54">
        <v>0.46831084991347144</v>
      </c>
      <c r="V215" s="55">
        <v>0.16445772339756071</v>
      </c>
      <c r="W215" s="53">
        <v>1.0513880709280528</v>
      </c>
      <c r="X215" s="53">
        <v>1.3870410977429173</v>
      </c>
      <c r="Y215" s="53">
        <v>1.370031321218975</v>
      </c>
      <c r="Z215" s="54">
        <v>1.3370979041301283</v>
      </c>
      <c r="AA215" s="55">
        <v>0.16445772339756071</v>
      </c>
      <c r="AB215" s="53">
        <v>1.0513880709280528</v>
      </c>
      <c r="AC215" s="53">
        <v>1.3870410977429173</v>
      </c>
      <c r="AD215" s="53">
        <v>1.370031321218975</v>
      </c>
      <c r="AE215" s="54">
        <v>1.3370979041301283</v>
      </c>
      <c r="AF215" s="55">
        <v>1.6995667820960609</v>
      </c>
      <c r="AG215" s="53">
        <v>1.6283359161016502</v>
      </c>
      <c r="AH215" s="53">
        <v>1.8762472054843697</v>
      </c>
      <c r="AI215" s="53">
        <v>1.9872208806875558</v>
      </c>
      <c r="AJ215" s="54">
        <v>0.8463067604685337</v>
      </c>
      <c r="AK215" s="55">
        <v>1.6995667820960609</v>
      </c>
      <c r="AL215" s="53">
        <v>1.6283359161016502</v>
      </c>
      <c r="AM215" s="53">
        <v>1.8762472054843697</v>
      </c>
      <c r="AN215" s="53">
        <v>1.9872208806875558</v>
      </c>
      <c r="AO215" s="54">
        <v>0.8463067604685337</v>
      </c>
      <c r="AP215" s="55">
        <v>0.5847758981463147</v>
      </c>
      <c r="AQ215" s="53">
        <v>0.47763766205198793</v>
      </c>
      <c r="AR215" s="53">
        <v>0</v>
      </c>
      <c r="AS215" s="53">
        <v>1.4785352714696371</v>
      </c>
      <c r="AT215" s="54">
        <v>0</v>
      </c>
      <c r="AU215" s="55">
        <v>0.5847758981463147</v>
      </c>
      <c r="AV215" s="53">
        <v>0.47763766205198793</v>
      </c>
      <c r="AW215" s="53">
        <v>0</v>
      </c>
      <c r="AX215" s="53">
        <v>1.4785352714696371</v>
      </c>
      <c r="AY215" s="54">
        <v>0</v>
      </c>
    </row>
    <row r="216" spans="1:51" ht="15.75" thickBot="1" x14ac:dyDescent="0.3">
      <c r="A216">
        <v>244</v>
      </c>
      <c r="B216">
        <v>0.24033992403397444</v>
      </c>
      <c r="C216">
        <v>3.4924964556420336E-2</v>
      </c>
      <c r="D216">
        <v>0.12514461777595146</v>
      </c>
      <c r="E216">
        <v>4.626505405786286E-2</v>
      </c>
      <c r="F216">
        <v>0</v>
      </c>
      <c r="G216">
        <v>0.33075624723772079</v>
      </c>
      <c r="H216">
        <v>0.2469533507676907</v>
      </c>
      <c r="I216">
        <v>0.20260757518810882</v>
      </c>
      <c r="J216">
        <v>0.11815994855036706</v>
      </c>
      <c r="K216" s="2">
        <v>2.7978324379621146E-2</v>
      </c>
      <c r="L216" s="1">
        <v>0.26945749466093849</v>
      </c>
      <c r="M216">
        <v>0.21798809966409624</v>
      </c>
      <c r="N216">
        <v>0</v>
      </c>
      <c r="O216">
        <v>0</v>
      </c>
      <c r="P216" s="53">
        <v>7.0711658991033571E-2</v>
      </c>
      <c r="Q216" s="53">
        <v>0.24372912386090204</v>
      </c>
      <c r="R216" s="53">
        <v>2.4022001065487221E-2</v>
      </c>
      <c r="S216" s="53">
        <v>0.11270108262783941</v>
      </c>
      <c r="T216" s="53">
        <v>0.13538739443614359</v>
      </c>
      <c r="U216" s="54">
        <v>7.7225862445220228E-2</v>
      </c>
      <c r="V216" s="55">
        <v>0.11555897881530312</v>
      </c>
      <c r="W216" s="53">
        <v>0.26146508164508253</v>
      </c>
      <c r="X216" s="53">
        <v>0.2248333176162671</v>
      </c>
      <c r="Y216" s="53">
        <v>3.8084793586329865E-2</v>
      </c>
      <c r="Z216" s="54">
        <v>0.28349414195644668</v>
      </c>
      <c r="AA216" s="55">
        <v>0.11555897881530312</v>
      </c>
      <c r="AB216" s="53">
        <v>0.26146508164508253</v>
      </c>
      <c r="AC216" s="53">
        <v>0.2248333176162671</v>
      </c>
      <c r="AD216" s="53">
        <v>3.8084793586329865E-2</v>
      </c>
      <c r="AE216" s="54">
        <v>0.28349414195644668</v>
      </c>
      <c r="AF216" s="55">
        <v>0.38286646251836981</v>
      </c>
      <c r="AG216" s="53">
        <v>0.29202825480468747</v>
      </c>
      <c r="AH216" s="53">
        <v>0.2857773360516877</v>
      </c>
      <c r="AI216" s="53">
        <v>0.38157058071468308</v>
      </c>
      <c r="AJ216" s="54">
        <v>0.31706396302553563</v>
      </c>
      <c r="AK216" s="55">
        <v>0.38286646251836981</v>
      </c>
      <c r="AL216" s="53">
        <v>0.29202825480468747</v>
      </c>
      <c r="AM216" s="53">
        <v>0.2857773360516877</v>
      </c>
      <c r="AN216" s="53">
        <v>0.38157058071468308</v>
      </c>
      <c r="AO216" s="54">
        <v>0.31706396302553563</v>
      </c>
      <c r="AP216" s="55">
        <v>0.19058751663708728</v>
      </c>
      <c r="AQ216" s="53">
        <v>1.4258141959619062E-2</v>
      </c>
      <c r="AR216" s="53">
        <v>0</v>
      </c>
      <c r="AS216" s="53">
        <v>0.12282178581770119</v>
      </c>
      <c r="AT216" s="54">
        <v>7.2312513434644704E-2</v>
      </c>
      <c r="AU216" s="55">
        <v>0.19058751663708728</v>
      </c>
      <c r="AV216" s="53">
        <v>1.4258141959619062E-2</v>
      </c>
      <c r="AW216" s="53">
        <v>0</v>
      </c>
      <c r="AX216" s="53">
        <v>0.12282178581770119</v>
      </c>
      <c r="AY216" s="54">
        <v>7.2312513434644704E-2</v>
      </c>
    </row>
    <row r="217" spans="1:51" ht="15.75" thickBot="1" x14ac:dyDescent="0.3">
      <c r="A217">
        <v>245</v>
      </c>
      <c r="B217">
        <v>0.1066106129231547</v>
      </c>
      <c r="C217">
        <v>0</v>
      </c>
      <c r="D217">
        <v>0.13688568229631118</v>
      </c>
      <c r="E217">
        <v>7.6342221786706063E-2</v>
      </c>
      <c r="F217">
        <v>9.1557301108707703E-2</v>
      </c>
      <c r="G217">
        <v>0.18347875150013973</v>
      </c>
      <c r="H217">
        <v>0.16029763377136919</v>
      </c>
      <c r="I217">
        <v>0</v>
      </c>
      <c r="J217">
        <v>0</v>
      </c>
      <c r="K217" s="2">
        <v>7.4669630305529464E-2</v>
      </c>
      <c r="L217" s="1">
        <v>0.21551283211485939</v>
      </c>
      <c r="M217">
        <v>8.9393726470387055E-2</v>
      </c>
      <c r="N217">
        <v>7.5843764630891819E-2</v>
      </c>
      <c r="O217">
        <v>0.13360978858490463</v>
      </c>
      <c r="P217" s="53">
        <v>0</v>
      </c>
      <c r="Q217" s="53">
        <v>0.19255190147310217</v>
      </c>
      <c r="R217" s="53">
        <v>1.0340003179703128E-2</v>
      </c>
      <c r="S217" s="53">
        <v>0.11368088033519189</v>
      </c>
      <c r="T217" s="53">
        <v>0.11693517615640356</v>
      </c>
      <c r="U217" s="54">
        <v>0.11644929087836317</v>
      </c>
      <c r="V217" s="55">
        <v>0.12813104916251078</v>
      </c>
      <c r="W217" s="53">
        <v>0.15751826003716915</v>
      </c>
      <c r="X217" s="53">
        <v>8.2032149778361277E-2</v>
      </c>
      <c r="Y217" s="53">
        <v>0.16550223329031688</v>
      </c>
      <c r="Z217" s="54">
        <v>0.31057490819485145</v>
      </c>
      <c r="AA217" s="55">
        <v>0.12813104916251078</v>
      </c>
      <c r="AB217" s="53">
        <v>0.15751826003716915</v>
      </c>
      <c r="AC217" s="53">
        <v>8.2032149778361277E-2</v>
      </c>
      <c r="AD217" s="53">
        <v>0.16550223329031688</v>
      </c>
      <c r="AE217" s="54">
        <v>0.31057490819485145</v>
      </c>
      <c r="AF217" s="55">
        <v>0.40251385695763492</v>
      </c>
      <c r="AG217" s="53">
        <v>0.21528688884022654</v>
      </c>
      <c r="AH217" s="53">
        <v>0.13439896630726628</v>
      </c>
      <c r="AI217" s="53">
        <v>0.10426874585684504</v>
      </c>
      <c r="AJ217" s="54">
        <v>0.35637752906474046</v>
      </c>
      <c r="AK217" s="55">
        <v>0.40251385695763492</v>
      </c>
      <c r="AL217" s="53">
        <v>0.21528688884022654</v>
      </c>
      <c r="AM217" s="53">
        <v>0.13439896630726628</v>
      </c>
      <c r="AN217" s="53">
        <v>0.10426874585684504</v>
      </c>
      <c r="AO217" s="54">
        <v>0.35637752906474046</v>
      </c>
      <c r="AP217" s="55">
        <v>0</v>
      </c>
      <c r="AQ217" s="53">
        <v>4.5645216464453867E-2</v>
      </c>
      <c r="AR217" s="53">
        <v>0.12324102319074133</v>
      </c>
      <c r="AS217" s="53">
        <v>0.31386531815460555</v>
      </c>
      <c r="AT217" s="54">
        <v>3.5096080856712168E-2</v>
      </c>
      <c r="AU217" s="55">
        <v>0</v>
      </c>
      <c r="AV217" s="53">
        <v>4.5645216464453867E-2</v>
      </c>
      <c r="AW217" s="53">
        <v>0.12324102319074133</v>
      </c>
      <c r="AX217" s="53">
        <v>0.31386531815460555</v>
      </c>
      <c r="AY217" s="54">
        <v>3.5096080856712168E-2</v>
      </c>
    </row>
    <row r="218" spans="1:51" ht="15.75" thickBot="1" x14ac:dyDescent="0.3">
      <c r="A218">
        <v>246</v>
      </c>
      <c r="B218">
        <v>0</v>
      </c>
      <c r="C218">
        <v>0.1278375472545672</v>
      </c>
      <c r="D218">
        <v>0</v>
      </c>
      <c r="E218">
        <v>0.25527878383495761</v>
      </c>
      <c r="F218">
        <v>1.0380401231433573E-2</v>
      </c>
      <c r="G218">
        <v>2.7576303632796208E-2</v>
      </c>
      <c r="H218">
        <v>0</v>
      </c>
      <c r="I218">
        <v>0</v>
      </c>
      <c r="J218">
        <v>5.2360965352705935E-3</v>
      </c>
      <c r="K218" s="2">
        <v>0.39361742538404321</v>
      </c>
      <c r="L218" s="1">
        <v>0.75226421528967979</v>
      </c>
      <c r="M218">
        <v>0.41158412350248075</v>
      </c>
      <c r="N218">
        <v>3.4170227561370253E-2</v>
      </c>
      <c r="O218">
        <v>0.43709151550578684</v>
      </c>
      <c r="P218" s="53">
        <v>0</v>
      </c>
      <c r="Q218" s="53">
        <v>0</v>
      </c>
      <c r="R218" s="53">
        <v>1.6556024266667285E-2</v>
      </c>
      <c r="S218" s="53">
        <v>0</v>
      </c>
      <c r="T218" s="53">
        <v>0</v>
      </c>
      <c r="U218" s="54">
        <v>0</v>
      </c>
      <c r="V218" s="55">
        <v>0</v>
      </c>
      <c r="W218" s="53">
        <v>0.17413122758365224</v>
      </c>
      <c r="X218" s="53">
        <v>0</v>
      </c>
      <c r="Y218" s="53">
        <v>0.17592872641046342</v>
      </c>
      <c r="Z218" s="54">
        <v>0</v>
      </c>
      <c r="AA218" s="55">
        <v>0</v>
      </c>
      <c r="AB218" s="53">
        <v>0.17413122758365224</v>
      </c>
      <c r="AC218" s="53">
        <v>0</v>
      </c>
      <c r="AD218" s="53">
        <v>0.17592872641046342</v>
      </c>
      <c r="AE218" s="54">
        <v>0</v>
      </c>
      <c r="AF218" s="55">
        <v>0.44222171623786205</v>
      </c>
      <c r="AG218" s="53">
        <v>0</v>
      </c>
      <c r="AH218" s="53">
        <v>3.1195257892307458E-2</v>
      </c>
      <c r="AI218" s="53">
        <v>0.23492541788338678</v>
      </c>
      <c r="AJ218" s="54">
        <v>0.56060204885526987</v>
      </c>
      <c r="AK218" s="55">
        <v>0.44222171623786205</v>
      </c>
      <c r="AL218" s="53">
        <v>0</v>
      </c>
      <c r="AM218" s="53">
        <v>3.1195257892307458E-2</v>
      </c>
      <c r="AN218" s="53">
        <v>0.23492541788338678</v>
      </c>
      <c r="AO218" s="54">
        <v>0.56060204885526987</v>
      </c>
      <c r="AP218" s="55">
        <v>0.25821448470260794</v>
      </c>
      <c r="AQ218" s="53">
        <v>0.10687435352312509</v>
      </c>
      <c r="AR218" s="53">
        <v>0</v>
      </c>
      <c r="AS218" s="53">
        <v>0.27285033773059569</v>
      </c>
      <c r="AT218" s="54">
        <v>0</v>
      </c>
      <c r="AU218" s="55">
        <v>0.25821448470260794</v>
      </c>
      <c r="AV218" s="53">
        <v>0.10687435352312509</v>
      </c>
      <c r="AW218" s="53">
        <v>0</v>
      </c>
      <c r="AX218" s="53">
        <v>0.27285033773059569</v>
      </c>
      <c r="AY218" s="54">
        <v>0</v>
      </c>
    </row>
    <row r="219" spans="1:51" ht="15.75" thickBot="1" x14ac:dyDescent="0.3">
      <c r="A219">
        <v>247</v>
      </c>
      <c r="B219">
        <v>0</v>
      </c>
      <c r="C219">
        <v>0</v>
      </c>
      <c r="D219">
        <v>0.15125816138567982</v>
      </c>
      <c r="E219">
        <v>0</v>
      </c>
      <c r="F219">
        <v>0</v>
      </c>
      <c r="G219">
        <v>0</v>
      </c>
      <c r="H219">
        <v>0</v>
      </c>
      <c r="I219">
        <v>0.10236804860169128</v>
      </c>
      <c r="J219">
        <v>8.0038670778630212E-3</v>
      </c>
      <c r="K219" s="2">
        <v>0</v>
      </c>
      <c r="L219" s="1">
        <v>0.23689129185904129</v>
      </c>
      <c r="M219">
        <v>0</v>
      </c>
      <c r="N219">
        <v>0</v>
      </c>
      <c r="O219">
        <v>0.22761121157454711</v>
      </c>
      <c r="P219" s="53">
        <v>0</v>
      </c>
      <c r="Q219" s="53">
        <v>0</v>
      </c>
      <c r="R219" s="53">
        <v>0.32487375320221801</v>
      </c>
      <c r="S219" s="53">
        <v>0.36799104275735961</v>
      </c>
      <c r="T219" s="53">
        <v>0</v>
      </c>
      <c r="U219" s="54">
        <v>0</v>
      </c>
      <c r="V219" s="55">
        <v>0</v>
      </c>
      <c r="W219" s="53">
        <v>0.13927283338931004</v>
      </c>
      <c r="X219" s="53">
        <v>0.15603754546660939</v>
      </c>
      <c r="Y219" s="53">
        <v>0.33396324734498095</v>
      </c>
      <c r="Z219" s="54">
        <v>0.46507753794620221</v>
      </c>
      <c r="AA219" s="55">
        <v>0</v>
      </c>
      <c r="AB219" s="53">
        <v>0.13927283338931004</v>
      </c>
      <c r="AC219" s="53">
        <v>0.15603754546660939</v>
      </c>
      <c r="AD219" s="53">
        <v>0.33396324734498095</v>
      </c>
      <c r="AE219" s="54">
        <v>0.46507753794620221</v>
      </c>
      <c r="AF219" s="55">
        <v>0.18974542713590831</v>
      </c>
      <c r="AG219" s="53">
        <v>0.34877697959226539</v>
      </c>
      <c r="AH219" s="53">
        <v>0.16258506183319149</v>
      </c>
      <c r="AI219" s="53">
        <v>0</v>
      </c>
      <c r="AJ219" s="54">
        <v>0.54147840591204499</v>
      </c>
      <c r="AK219" s="55">
        <v>0.18974542713590831</v>
      </c>
      <c r="AL219" s="53">
        <v>0.34877697959226539</v>
      </c>
      <c r="AM219" s="53">
        <v>0.16258506183319149</v>
      </c>
      <c r="AN219" s="53">
        <v>0</v>
      </c>
      <c r="AO219" s="54">
        <v>0.54147840591204499</v>
      </c>
      <c r="AP219" s="55">
        <v>0.37957006209181771</v>
      </c>
      <c r="AQ219" s="53">
        <v>0</v>
      </c>
      <c r="AR219" s="53">
        <v>0.37522578483636471</v>
      </c>
      <c r="AS219" s="53">
        <v>0</v>
      </c>
      <c r="AT219" s="54">
        <v>7.3202822926011324E-2</v>
      </c>
      <c r="AU219" s="55">
        <v>0.37957006209181771</v>
      </c>
      <c r="AV219" s="53">
        <v>0</v>
      </c>
      <c r="AW219" s="53">
        <v>0.37522578483636471</v>
      </c>
      <c r="AX219" s="53">
        <v>0</v>
      </c>
      <c r="AY219" s="54">
        <v>7.3202822926011324E-2</v>
      </c>
    </row>
    <row r="220" spans="1:51" ht="15.75" thickBot="1" x14ac:dyDescent="0.3">
      <c r="A220">
        <v>248</v>
      </c>
      <c r="B220">
        <v>0.10324877747858942</v>
      </c>
      <c r="C220">
        <v>0.14366874438056682</v>
      </c>
      <c r="D220">
        <v>4.048647446914861E-2</v>
      </c>
      <c r="E220">
        <v>3.4022692195098153E-2</v>
      </c>
      <c r="F220">
        <v>3.0700824986711034E-2</v>
      </c>
      <c r="G220">
        <v>0.10712703403270524</v>
      </c>
      <c r="H220">
        <v>0</v>
      </c>
      <c r="I220">
        <v>0.13532735349257063</v>
      </c>
      <c r="J220">
        <v>2.5192998666947092E-2</v>
      </c>
      <c r="K220" s="2">
        <v>0.27698690314183516</v>
      </c>
      <c r="L220" s="1">
        <v>0.19550971260689065</v>
      </c>
      <c r="M220">
        <v>2.4123785374351996E-2</v>
      </c>
      <c r="N220">
        <v>8.8281253153340192E-2</v>
      </c>
      <c r="O220">
        <v>0.10129175552940292</v>
      </c>
      <c r="P220" s="53">
        <v>5.5906157305856657E-2</v>
      </c>
      <c r="Q220" s="53">
        <v>0</v>
      </c>
      <c r="R220" s="53">
        <v>5.4662387877169004E-2</v>
      </c>
      <c r="S220" s="53">
        <v>0.38387453457292864</v>
      </c>
      <c r="T220" s="53">
        <v>0.23080045857979981</v>
      </c>
      <c r="U220" s="54">
        <v>0.13139238910113438</v>
      </c>
      <c r="V220" s="55">
        <v>0</v>
      </c>
      <c r="W220" s="53">
        <v>0.47131625102853858</v>
      </c>
      <c r="X220" s="53">
        <v>0.20528088728527588</v>
      </c>
      <c r="Y220" s="53">
        <v>0.20090395632351818</v>
      </c>
      <c r="Z220" s="54">
        <v>0.37614058871451878</v>
      </c>
      <c r="AA220" s="55">
        <v>0</v>
      </c>
      <c r="AB220" s="53">
        <v>0.47131625102853858</v>
      </c>
      <c r="AC220" s="53">
        <v>0.20528088728527588</v>
      </c>
      <c r="AD220" s="53">
        <v>0.20090395632351818</v>
      </c>
      <c r="AE220" s="54">
        <v>0.37614058871451878</v>
      </c>
      <c r="AF220" s="55">
        <v>0.23060321308170631</v>
      </c>
      <c r="AG220" s="53">
        <v>0.19310644530958021</v>
      </c>
      <c r="AH220" s="53">
        <v>0.38676593570191398</v>
      </c>
      <c r="AI220" s="53">
        <v>0</v>
      </c>
      <c r="AJ220" s="54">
        <v>0.49396824988654253</v>
      </c>
      <c r="AK220" s="55">
        <v>0.23060321308170631</v>
      </c>
      <c r="AL220" s="53">
        <v>0.19310644530958021</v>
      </c>
      <c r="AM220" s="53">
        <v>0.38676593570191398</v>
      </c>
      <c r="AN220" s="53">
        <v>0</v>
      </c>
      <c r="AO220" s="54">
        <v>0.49396824988654253</v>
      </c>
      <c r="AP220" s="55">
        <v>0.15315335526086507</v>
      </c>
      <c r="AQ220" s="53">
        <v>0.11754362114415742</v>
      </c>
      <c r="AR220" s="53">
        <v>0.12542296771745504</v>
      </c>
      <c r="AS220" s="53">
        <v>0.18048018241558819</v>
      </c>
      <c r="AT220" s="54">
        <v>0.19853708272021636</v>
      </c>
      <c r="AU220" s="55">
        <v>0.15315335526086507</v>
      </c>
      <c r="AV220" s="53">
        <v>0.11754362114415742</v>
      </c>
      <c r="AW220" s="53">
        <v>0.12542296771745504</v>
      </c>
      <c r="AX220" s="53">
        <v>0.18048018241558819</v>
      </c>
      <c r="AY220" s="54">
        <v>0.19853708272021636</v>
      </c>
    </row>
    <row r="221" spans="1:51" ht="15.75" thickBot="1" x14ac:dyDescent="0.3">
      <c r="A221">
        <v>249</v>
      </c>
      <c r="B221">
        <v>0</v>
      </c>
      <c r="C221">
        <v>0.21272698203098686</v>
      </c>
      <c r="D221">
        <v>0.20941156312974477</v>
      </c>
      <c r="E221">
        <v>0</v>
      </c>
      <c r="F221">
        <v>0</v>
      </c>
      <c r="G221">
        <v>0.1370975771402009</v>
      </c>
      <c r="H221">
        <v>0</v>
      </c>
      <c r="I221">
        <v>0.51359325759338226</v>
      </c>
      <c r="J221">
        <v>0.21137827976836993</v>
      </c>
      <c r="K221" s="2">
        <v>4.0771690707607465E-3</v>
      </c>
      <c r="L221" s="1">
        <v>0.44360723935279356</v>
      </c>
      <c r="M221">
        <v>0</v>
      </c>
      <c r="N221">
        <v>0.49898223005833425</v>
      </c>
      <c r="O221">
        <v>9.8530445714826567E-2</v>
      </c>
      <c r="P221" s="53">
        <v>0.61687167239180896</v>
      </c>
      <c r="Q221" s="53">
        <v>0.50500371042325454</v>
      </c>
      <c r="R221" s="53">
        <v>0.40299265283315006</v>
      </c>
      <c r="S221" s="53">
        <v>0.54206956233737291</v>
      </c>
      <c r="T221" s="53">
        <v>0.37298198840933322</v>
      </c>
      <c r="U221" s="54">
        <v>0.1785163918613317</v>
      </c>
      <c r="V221" s="55">
        <v>0</v>
      </c>
      <c r="W221" s="53">
        <v>0.40390870496390946</v>
      </c>
      <c r="X221" s="53">
        <v>1.7123193200855804</v>
      </c>
      <c r="Y221" s="53">
        <v>2.371863191038754</v>
      </c>
      <c r="Z221" s="54">
        <v>1.5327561579984137</v>
      </c>
      <c r="AA221" s="55">
        <v>0</v>
      </c>
      <c r="AB221" s="53">
        <v>0.40390870496390946</v>
      </c>
      <c r="AC221" s="53">
        <v>1.7123193200855804</v>
      </c>
      <c r="AD221" s="53">
        <v>2.371863191038754</v>
      </c>
      <c r="AE221" s="54">
        <v>1.5327561579984137</v>
      </c>
      <c r="AF221" s="55">
        <v>3.0203980733246532</v>
      </c>
      <c r="AG221" s="53">
        <v>1.2233130486654427</v>
      </c>
      <c r="AH221" s="53">
        <v>1.9703737355448092</v>
      </c>
      <c r="AI221" s="53">
        <v>1.6604284414228057</v>
      </c>
      <c r="AJ221" s="54">
        <v>2.3160028283190464</v>
      </c>
      <c r="AK221" s="55">
        <v>3.0203980733246532</v>
      </c>
      <c r="AL221" s="53">
        <v>1.2233130486654427</v>
      </c>
      <c r="AM221" s="53">
        <v>1.9703737355448092</v>
      </c>
      <c r="AN221" s="53">
        <v>1.6604284414228057</v>
      </c>
      <c r="AO221" s="54">
        <v>2.3160028283190464</v>
      </c>
      <c r="AP221" s="55">
        <v>0.94500596528152592</v>
      </c>
      <c r="AQ221" s="53">
        <v>2.0864054219737169</v>
      </c>
      <c r="AR221" s="53">
        <v>1.6537426927457488</v>
      </c>
      <c r="AS221" s="53">
        <v>1.1058221553514256</v>
      </c>
      <c r="AT221" s="54">
        <v>1.4085447472765686</v>
      </c>
      <c r="AU221" s="55">
        <v>0.94500596528152592</v>
      </c>
      <c r="AV221" s="53">
        <v>2.0864054219737169</v>
      </c>
      <c r="AW221" s="53">
        <v>1.6537426927457488</v>
      </c>
      <c r="AX221" s="53">
        <v>1.1058221553514256</v>
      </c>
      <c r="AY221" s="54">
        <v>1.4085447472765686</v>
      </c>
    </row>
    <row r="222" spans="1:51" ht="15.75" thickBot="1" x14ac:dyDescent="0.3">
      <c r="A222">
        <v>250</v>
      </c>
      <c r="B222">
        <v>0.39112663776975909</v>
      </c>
      <c r="C222">
        <v>0.24384836622538805</v>
      </c>
      <c r="D222">
        <v>0.18762264019593644</v>
      </c>
      <c r="E222">
        <v>0.38623173903059321</v>
      </c>
      <c r="F222">
        <v>0.237645475972764</v>
      </c>
      <c r="G222">
        <v>0.35332205378984144</v>
      </c>
      <c r="H222">
        <v>0</v>
      </c>
      <c r="I222">
        <v>0.41400600490730899</v>
      </c>
      <c r="J222">
        <v>0.20062229061357395</v>
      </c>
      <c r="K222" s="2">
        <v>0</v>
      </c>
      <c r="L222" s="1">
        <v>0.41703214051881671</v>
      </c>
      <c r="M222">
        <v>0.21180339187735261</v>
      </c>
      <c r="N222">
        <v>0.26141201816722764</v>
      </c>
      <c r="O222">
        <v>0.45313461431619434</v>
      </c>
      <c r="P222" s="53">
        <v>0.44194921867957337</v>
      </c>
      <c r="Q222" s="53">
        <v>0.43674979611306836</v>
      </c>
      <c r="R222" s="53">
        <v>0.24866208220817954</v>
      </c>
      <c r="S222" s="53">
        <v>1.164286368987993</v>
      </c>
      <c r="T222" s="53">
        <v>0.38157275394497742</v>
      </c>
      <c r="U222" s="54">
        <v>0.32508685478493349</v>
      </c>
      <c r="V222" s="55">
        <v>0</v>
      </c>
      <c r="W222" s="53">
        <v>0.56005177515880056</v>
      </c>
      <c r="X222" s="53">
        <v>2.8004702836711326</v>
      </c>
      <c r="Y222" s="53">
        <v>4.5188817034076223</v>
      </c>
      <c r="Z222" s="54">
        <v>2.7382737360086695</v>
      </c>
      <c r="AA222" s="55">
        <v>0</v>
      </c>
      <c r="AB222" s="53">
        <v>0.56005177515880056</v>
      </c>
      <c r="AC222" s="53">
        <v>2.8004702836711326</v>
      </c>
      <c r="AD222" s="53">
        <v>4.5188817034076223</v>
      </c>
      <c r="AE222" s="54">
        <v>2.7382737360086695</v>
      </c>
      <c r="AF222" s="55">
        <v>5.1576286351014886</v>
      </c>
      <c r="AG222" s="53">
        <v>1.886595698679761</v>
      </c>
      <c r="AH222" s="53">
        <v>4.3597129352754678</v>
      </c>
      <c r="AI222" s="53">
        <v>3.7118403799952264</v>
      </c>
      <c r="AJ222" s="54">
        <v>5.1409402031693929</v>
      </c>
      <c r="AK222" s="55">
        <v>5.1576286351014886</v>
      </c>
      <c r="AL222" s="53">
        <v>1.886595698679761</v>
      </c>
      <c r="AM222" s="53">
        <v>4.3597129352754678</v>
      </c>
      <c r="AN222" s="53">
        <v>3.7118403799952264</v>
      </c>
      <c r="AO222" s="54">
        <v>5.1409402031693929</v>
      </c>
      <c r="AP222" s="55">
        <v>1.988250942800589</v>
      </c>
      <c r="AQ222" s="53">
        <v>3.6988902562861088</v>
      </c>
      <c r="AR222" s="53">
        <v>4.2911059432959062</v>
      </c>
      <c r="AS222" s="53">
        <v>2.1137553965975542</v>
      </c>
      <c r="AT222" s="54">
        <v>2.001975442917681</v>
      </c>
      <c r="AU222" s="55">
        <v>1.988250942800589</v>
      </c>
      <c r="AV222" s="53">
        <v>3.6988902562861088</v>
      </c>
      <c r="AW222" s="53">
        <v>4.2911059432959062</v>
      </c>
      <c r="AX222" s="53">
        <v>2.1137553965975542</v>
      </c>
      <c r="AY222" s="54">
        <v>2.001975442917681</v>
      </c>
    </row>
    <row r="223" spans="1:51" ht="15.75" thickBot="1" x14ac:dyDescent="0.3">
      <c r="A223">
        <v>251</v>
      </c>
      <c r="B223">
        <v>0.23966972666895053</v>
      </c>
      <c r="C223">
        <v>0.2081687346774978</v>
      </c>
      <c r="D223">
        <v>0.21110394492367565</v>
      </c>
      <c r="E223">
        <v>0.29742090711427177</v>
      </c>
      <c r="F223">
        <v>0.3170104603893158</v>
      </c>
      <c r="G223">
        <v>0.24311755675625366</v>
      </c>
      <c r="H223">
        <v>0.18212692294173244</v>
      </c>
      <c r="I223">
        <v>0.10005465707591557</v>
      </c>
      <c r="J223">
        <v>0.10449636708599867</v>
      </c>
      <c r="K223" s="2">
        <v>1.8780451289817889E-3</v>
      </c>
      <c r="L223" s="1">
        <v>1.4904417327447756E-2</v>
      </c>
      <c r="M223">
        <v>0.2557157547967453</v>
      </c>
      <c r="N223">
        <v>0.40679737991875287</v>
      </c>
      <c r="O223">
        <v>0</v>
      </c>
      <c r="P223" s="53">
        <v>0.22878663849981951</v>
      </c>
      <c r="Q223" s="53">
        <v>0.15071585312709118</v>
      </c>
      <c r="R223" s="53">
        <v>0.27469374049847578</v>
      </c>
      <c r="S223" s="53">
        <v>0.53672741272826296</v>
      </c>
      <c r="T223" s="53">
        <v>0.21785528535283999</v>
      </c>
      <c r="U223" s="54">
        <v>0.30102710321093595</v>
      </c>
      <c r="V223" s="55">
        <v>0</v>
      </c>
      <c r="W223" s="53">
        <v>0.5210986752398149</v>
      </c>
      <c r="X223" s="53">
        <v>0.6264466726820801</v>
      </c>
      <c r="Y223" s="53">
        <v>1.2353486028110474</v>
      </c>
      <c r="Z223" s="54">
        <v>0.83351425671146495</v>
      </c>
      <c r="AA223" s="55">
        <v>0</v>
      </c>
      <c r="AB223" s="53">
        <v>0.5210986752398149</v>
      </c>
      <c r="AC223" s="53">
        <v>0.6264466726820801</v>
      </c>
      <c r="AD223" s="53">
        <v>1.2353486028110474</v>
      </c>
      <c r="AE223" s="54">
        <v>0.83351425671146495</v>
      </c>
      <c r="AF223" s="55">
        <v>0.70762718831106497</v>
      </c>
      <c r="AG223" s="53">
        <v>0.37691761686253084</v>
      </c>
      <c r="AH223" s="53">
        <v>1.3598478151944022</v>
      </c>
      <c r="AI223" s="53">
        <v>0</v>
      </c>
      <c r="AJ223" s="54">
        <v>1.5592333622524583</v>
      </c>
      <c r="AK223" s="55">
        <v>0.70762718831106497</v>
      </c>
      <c r="AL223" s="53">
        <v>0.37691761686253084</v>
      </c>
      <c r="AM223" s="53">
        <v>1.3598478151944022</v>
      </c>
      <c r="AN223" s="53">
        <v>0</v>
      </c>
      <c r="AO223" s="54">
        <v>1.5592333622524583</v>
      </c>
      <c r="AP223" s="55">
        <v>0.50466394354941024</v>
      </c>
      <c r="AQ223" s="53">
        <v>0.72634238056386002</v>
      </c>
      <c r="AR223" s="53">
        <v>0.91801770678042438</v>
      </c>
      <c r="AS223" s="53">
        <v>0.49429120361504081</v>
      </c>
      <c r="AT223" s="54">
        <v>0.50021942836202393</v>
      </c>
      <c r="AU223" s="55">
        <v>0.50466394354941024</v>
      </c>
      <c r="AV223" s="53">
        <v>0.72634238056386002</v>
      </c>
      <c r="AW223" s="53">
        <v>0.91801770678042438</v>
      </c>
      <c r="AX223" s="53">
        <v>0.49429120361504081</v>
      </c>
      <c r="AY223" s="54">
        <v>0.50021942836202393</v>
      </c>
    </row>
    <row r="224" spans="1:51" ht="15.75" thickBot="1" x14ac:dyDescent="0.3">
      <c r="A224">
        <v>252</v>
      </c>
      <c r="B224">
        <v>0.98023420064879063</v>
      </c>
      <c r="C224">
        <v>0.81373416154897737</v>
      </c>
      <c r="D224">
        <v>0.76717415898413777</v>
      </c>
      <c r="E224">
        <v>0.78079672722528715</v>
      </c>
      <c r="F224">
        <v>0.71163100293498871</v>
      </c>
      <c r="G224">
        <v>0.61677718151479677</v>
      </c>
      <c r="H224">
        <v>0.55949262775971353</v>
      </c>
      <c r="I224">
        <v>0.99400419289176933</v>
      </c>
      <c r="J224">
        <v>0.63703819038616094</v>
      </c>
      <c r="K224" s="2">
        <v>0.11372770739109565</v>
      </c>
      <c r="L224" s="1">
        <v>0.70089758219153564</v>
      </c>
      <c r="M224">
        <v>0.36692581704945848</v>
      </c>
      <c r="N224">
        <v>0.51415538719229681</v>
      </c>
      <c r="O224">
        <v>0.96415471703199729</v>
      </c>
      <c r="P224" s="53">
        <v>0.19028230510796679</v>
      </c>
      <c r="Q224" s="53">
        <v>0.50010252449738779</v>
      </c>
      <c r="R224" s="53">
        <v>0.72201493091741753</v>
      </c>
      <c r="S224" s="53">
        <v>0.5905223473140806</v>
      </c>
      <c r="T224" s="53">
        <v>0.40846864730760191</v>
      </c>
      <c r="U224" s="54">
        <v>0.73522758874617267</v>
      </c>
      <c r="V224" s="55">
        <v>0.57046391543392194</v>
      </c>
      <c r="W224" s="53">
        <v>0.96402948377752273</v>
      </c>
      <c r="X224" s="53">
        <v>0.65081222459973098</v>
      </c>
      <c r="Y224" s="53">
        <v>0.52015482264385016</v>
      </c>
      <c r="Z224" s="54">
        <v>1.0186903954712809</v>
      </c>
      <c r="AA224" s="55">
        <v>0.57046391543392194</v>
      </c>
      <c r="AB224" s="53">
        <v>0.96402948377752273</v>
      </c>
      <c r="AC224" s="53">
        <v>0.65081222459973098</v>
      </c>
      <c r="AD224" s="53">
        <v>0.52015482264385016</v>
      </c>
      <c r="AE224" s="54">
        <v>1.0186903954712809</v>
      </c>
      <c r="AF224" s="55">
        <v>1.1826841320219035</v>
      </c>
      <c r="AG224" s="53">
        <v>0</v>
      </c>
      <c r="AH224" s="53">
        <v>1.127275694186858</v>
      </c>
      <c r="AI224" s="53">
        <v>0.3025028636467112</v>
      </c>
      <c r="AJ224" s="54">
        <v>0.97344952361764681</v>
      </c>
      <c r="AK224" s="55">
        <v>1.1826841320219035</v>
      </c>
      <c r="AL224" s="53">
        <v>0</v>
      </c>
      <c r="AM224" s="53">
        <v>1.127275694186858</v>
      </c>
      <c r="AN224" s="53">
        <v>0.3025028636467112</v>
      </c>
      <c r="AO224" s="54">
        <v>0.97344952361764681</v>
      </c>
      <c r="AP224" s="55">
        <v>8.1328061984762376E-2</v>
      </c>
      <c r="AQ224" s="53">
        <v>0.33387135958398695</v>
      </c>
      <c r="AR224" s="53">
        <v>0.34851265836227013</v>
      </c>
      <c r="AS224" s="53">
        <v>0</v>
      </c>
      <c r="AT224" s="54">
        <v>0.33300242318643697</v>
      </c>
      <c r="AU224" s="55">
        <v>8.1328061984762376E-2</v>
      </c>
      <c r="AV224" s="53">
        <v>0.33387135958398695</v>
      </c>
      <c r="AW224" s="53">
        <v>0.34851265836227013</v>
      </c>
      <c r="AX224" s="53">
        <v>0</v>
      </c>
      <c r="AY224" s="54">
        <v>0.33300242318643697</v>
      </c>
    </row>
    <row r="225" spans="1:51" ht="15.75" thickBot="1" x14ac:dyDescent="0.3">
      <c r="A225">
        <v>253</v>
      </c>
      <c r="B225">
        <v>2.2964582309815742</v>
      </c>
      <c r="C225">
        <v>2.3706911477873209</v>
      </c>
      <c r="D225">
        <v>2.4021191159806201</v>
      </c>
      <c r="E225">
        <v>2.3202848463030854</v>
      </c>
      <c r="F225">
        <v>2.1384163223133204</v>
      </c>
      <c r="G225">
        <v>3.0313647585496772</v>
      </c>
      <c r="H225">
        <v>1.083988738593473</v>
      </c>
      <c r="I225">
        <v>1.96152963769945</v>
      </c>
      <c r="J225">
        <v>1.0637912258624274</v>
      </c>
      <c r="K225" s="2">
        <v>0.16174444727736104</v>
      </c>
      <c r="L225" s="1">
        <v>1.2357703483328637</v>
      </c>
      <c r="M225">
        <v>1.8775051315134892</v>
      </c>
      <c r="N225">
        <v>1.5480593312953523</v>
      </c>
      <c r="O225">
        <v>2.110502830541872</v>
      </c>
      <c r="P225" s="53">
        <v>1.0935389669494415</v>
      </c>
      <c r="Q225" s="53">
        <v>0.28704224764740893</v>
      </c>
      <c r="R225" s="53">
        <v>2.0511834063297241</v>
      </c>
      <c r="S225" s="53">
        <v>1.696428374961706</v>
      </c>
      <c r="T225" s="53">
        <v>1.327992298275642</v>
      </c>
      <c r="U225" s="54">
        <v>1.7815726588629919</v>
      </c>
      <c r="V225" s="55">
        <v>1.2593418202711066</v>
      </c>
      <c r="W225" s="53">
        <v>1.8786999705234015</v>
      </c>
      <c r="X225" s="53">
        <v>1.9891757501555465</v>
      </c>
      <c r="Y225" s="53">
        <v>1.7628854654356254</v>
      </c>
      <c r="Z225" s="54">
        <v>1.7090054137017834</v>
      </c>
      <c r="AA225" s="55">
        <v>1.2593418202711066</v>
      </c>
      <c r="AB225" s="53">
        <v>1.8786999705234015</v>
      </c>
      <c r="AC225" s="53">
        <v>1.9891757501555465</v>
      </c>
      <c r="AD225" s="53">
        <v>1.7628854654356254</v>
      </c>
      <c r="AE225" s="54">
        <v>1.7090054137017834</v>
      </c>
      <c r="AF225" s="55">
        <v>1.6404487334819575</v>
      </c>
      <c r="AG225" s="53">
        <v>0.2042282418013712</v>
      </c>
      <c r="AH225" s="53">
        <v>1.797740250430901</v>
      </c>
      <c r="AI225" s="53">
        <v>1.7700324397232026</v>
      </c>
      <c r="AJ225" s="54">
        <v>1.6793170765298056</v>
      </c>
      <c r="AK225" s="55">
        <v>1.6404487334819575</v>
      </c>
      <c r="AL225" s="53">
        <v>0.2042282418013712</v>
      </c>
      <c r="AM225" s="53">
        <v>1.797740250430901</v>
      </c>
      <c r="AN225" s="53">
        <v>1.7700324397232026</v>
      </c>
      <c r="AO225" s="54">
        <v>1.6793170765298056</v>
      </c>
      <c r="AP225" s="55">
        <v>1.0961932388598166</v>
      </c>
      <c r="AQ225" s="53">
        <v>0.89020308568158857</v>
      </c>
      <c r="AR225" s="53">
        <v>0.67539090835669136</v>
      </c>
      <c r="AS225" s="53">
        <v>1.3483391561568783</v>
      </c>
      <c r="AT225" s="54">
        <v>0.62434768140270092</v>
      </c>
      <c r="AU225" s="55">
        <v>1.0961932388598166</v>
      </c>
      <c r="AV225" s="53">
        <v>0.89020308568158857</v>
      </c>
      <c r="AW225" s="53">
        <v>0.67539090835669136</v>
      </c>
      <c r="AX225" s="53">
        <v>1.3483391561568783</v>
      </c>
      <c r="AY225" s="54">
        <v>0.62434768140270092</v>
      </c>
    </row>
    <row r="226" spans="1:51" ht="15.75" thickBot="1" x14ac:dyDescent="0.3">
      <c r="A226">
        <v>254</v>
      </c>
      <c r="B226">
        <v>32.694779260296066</v>
      </c>
      <c r="C226">
        <v>31.604004044241048</v>
      </c>
      <c r="D226">
        <v>28.794284985118239</v>
      </c>
      <c r="E226">
        <v>27.208128655156671</v>
      </c>
      <c r="F226">
        <v>21.189113493421623</v>
      </c>
      <c r="G226">
        <v>23.634217424193924</v>
      </c>
      <c r="H226">
        <v>27.983106511768796</v>
      </c>
      <c r="I226">
        <v>29.911616567874589</v>
      </c>
      <c r="J226">
        <v>30.109823721411676</v>
      </c>
      <c r="K226" s="2">
        <v>23.62624861328424</v>
      </c>
      <c r="L226" s="1">
        <v>25.848727751661631</v>
      </c>
      <c r="M226">
        <v>26.074193205779761</v>
      </c>
      <c r="N226">
        <v>22.720601688976036</v>
      </c>
      <c r="O226">
        <v>21.302640229252944</v>
      </c>
      <c r="P226" s="53">
        <v>18.064998274579565</v>
      </c>
      <c r="Q226" s="53">
        <v>22.664489167460424</v>
      </c>
      <c r="R226" s="53">
        <v>25.827857414411771</v>
      </c>
      <c r="S226" s="53">
        <v>21.902273700130529</v>
      </c>
      <c r="T226" s="53">
        <v>21.556503733013834</v>
      </c>
      <c r="U226" s="54">
        <v>21.071172596286761</v>
      </c>
      <c r="V226" s="55">
        <v>32.725544578353116</v>
      </c>
      <c r="W226" s="53">
        <v>41.73600161444115</v>
      </c>
      <c r="X226" s="53">
        <v>40.446569001942919</v>
      </c>
      <c r="Y226" s="53">
        <v>37.467202007952132</v>
      </c>
      <c r="Z226" s="54">
        <v>35.605999441674662</v>
      </c>
      <c r="AA226" s="55">
        <v>32.725544578353116</v>
      </c>
      <c r="AB226" s="53">
        <v>41.73600161444115</v>
      </c>
      <c r="AC226" s="53">
        <v>40.446569001942919</v>
      </c>
      <c r="AD226" s="53">
        <v>37.467202007952132</v>
      </c>
      <c r="AE226" s="54">
        <v>35.605999441674662</v>
      </c>
      <c r="AF226" s="55">
        <v>37.074866868029886</v>
      </c>
      <c r="AG226" s="53">
        <v>28.101367482566118</v>
      </c>
      <c r="AH226" s="53">
        <v>27.554654603245542</v>
      </c>
      <c r="AI226" s="53">
        <v>28.138653705297472</v>
      </c>
      <c r="AJ226" s="54">
        <v>19.7026332655741</v>
      </c>
      <c r="AK226" s="55">
        <v>37.074866868029886</v>
      </c>
      <c r="AL226" s="53">
        <v>28.101367482566118</v>
      </c>
      <c r="AM226" s="53">
        <v>27.554654603245542</v>
      </c>
      <c r="AN226" s="53">
        <v>28.138653705297472</v>
      </c>
      <c r="AO226" s="54">
        <v>19.7026332655741</v>
      </c>
      <c r="AP226" s="55">
        <v>17.022196332658549</v>
      </c>
      <c r="AQ226" s="53">
        <v>13.12249962833595</v>
      </c>
      <c r="AR226" s="53">
        <v>21.899013850155708</v>
      </c>
      <c r="AS226" s="53">
        <v>26.658446239993033</v>
      </c>
      <c r="AT226" s="54">
        <v>16.552240122729174</v>
      </c>
      <c r="AU226" s="55">
        <v>17.022196332658549</v>
      </c>
      <c r="AV226" s="53">
        <v>13.12249962833595</v>
      </c>
      <c r="AW226" s="53">
        <v>21.899013850155708</v>
      </c>
      <c r="AX226" s="53">
        <v>26.658446239993033</v>
      </c>
      <c r="AY226" s="54">
        <v>16.552240122729174</v>
      </c>
    </row>
    <row r="227" spans="1:51" ht="15.75" thickBot="1" x14ac:dyDescent="0.3">
      <c r="A227">
        <v>255</v>
      </c>
      <c r="B227">
        <v>100</v>
      </c>
      <c r="C227">
        <v>100</v>
      </c>
      <c r="D227">
        <v>100</v>
      </c>
      <c r="E227">
        <v>100.00000000000001</v>
      </c>
      <c r="F227">
        <v>100</v>
      </c>
      <c r="G227">
        <v>100</v>
      </c>
      <c r="H227">
        <v>100</v>
      </c>
      <c r="I227">
        <v>100</v>
      </c>
      <c r="J227">
        <v>99.850302231265317</v>
      </c>
      <c r="K227" s="2">
        <v>78.561343342222997</v>
      </c>
      <c r="L227" s="1">
        <v>86.683719311959862</v>
      </c>
      <c r="M227">
        <v>86.162842384098965</v>
      </c>
      <c r="N227">
        <v>67.065072673562156</v>
      </c>
      <c r="O227">
        <v>63.977552735415188</v>
      </c>
      <c r="P227" s="53">
        <v>51.753672542600874</v>
      </c>
      <c r="Q227" s="53">
        <v>64.367164288435859</v>
      </c>
      <c r="R227" s="53">
        <v>75.451591999822725</v>
      </c>
      <c r="S227" s="53">
        <v>65.148602931519306</v>
      </c>
      <c r="T227" s="53">
        <v>59.630775984595758</v>
      </c>
      <c r="U227" s="54">
        <v>62.088714447750213</v>
      </c>
      <c r="V227" s="55">
        <v>84.146087399276652</v>
      </c>
      <c r="W227" s="53">
        <v>100</v>
      </c>
      <c r="X227" s="53">
        <v>100</v>
      </c>
      <c r="Y227" s="53">
        <v>100</v>
      </c>
      <c r="Z227" s="54">
        <v>100</v>
      </c>
      <c r="AA227" s="55">
        <v>84.146087399276652</v>
      </c>
      <c r="AB227" s="53">
        <v>100</v>
      </c>
      <c r="AC227" s="53">
        <v>100</v>
      </c>
      <c r="AD227" s="53">
        <v>100</v>
      </c>
      <c r="AE227" s="54">
        <v>100</v>
      </c>
      <c r="AF227" s="55">
        <v>100</v>
      </c>
      <c r="AG227" s="53">
        <v>100</v>
      </c>
      <c r="AH227" s="53">
        <v>100</v>
      </c>
      <c r="AI227" s="53">
        <v>100</v>
      </c>
      <c r="AJ227" s="54">
        <v>92.470779538225145</v>
      </c>
      <c r="AK227" s="55">
        <v>100</v>
      </c>
      <c r="AL227" s="53">
        <v>100</v>
      </c>
      <c r="AM227" s="53">
        <v>100</v>
      </c>
      <c r="AN227" s="53">
        <v>100</v>
      </c>
      <c r="AO227" s="54">
        <v>92.470779538225145</v>
      </c>
      <c r="AP227" s="55">
        <v>77.538409770011341</v>
      </c>
      <c r="AQ227" s="53">
        <v>45.066063456802631</v>
      </c>
      <c r="AR227" s="53">
        <v>76.339434750815073</v>
      </c>
      <c r="AS227" s="53">
        <v>76.556850979103032</v>
      </c>
      <c r="AT227" s="54">
        <v>45.940209813938004</v>
      </c>
      <c r="AU227" s="55">
        <v>77.538409770011341</v>
      </c>
      <c r="AV227" s="53">
        <v>45.066063456802631</v>
      </c>
      <c r="AW227" s="53">
        <v>76.339434750815073</v>
      </c>
      <c r="AX227" s="53">
        <v>76.556850979103032</v>
      </c>
      <c r="AY227" s="54">
        <v>45.940209813938004</v>
      </c>
    </row>
    <row r="228" spans="1:51" ht="15.75" thickBot="1" x14ac:dyDescent="0.3">
      <c r="A228">
        <v>256</v>
      </c>
      <c r="B228">
        <v>18.255837925071432</v>
      </c>
      <c r="C228">
        <v>17.322043328973503</v>
      </c>
      <c r="D228">
        <v>18.658044417734629</v>
      </c>
      <c r="E228">
        <v>17.171405262102258</v>
      </c>
      <c r="F228">
        <v>18.129781971605702</v>
      </c>
      <c r="G228">
        <v>20.698333705376129</v>
      </c>
      <c r="H228">
        <v>19.036366250806022</v>
      </c>
      <c r="I228">
        <v>17.714308429398937</v>
      </c>
      <c r="J228">
        <v>18.561972038400476</v>
      </c>
      <c r="K228" s="2">
        <v>16.250188933218148</v>
      </c>
      <c r="L228" s="1">
        <v>16.316665266716576</v>
      </c>
      <c r="M228">
        <v>16.946032224418801</v>
      </c>
      <c r="N228">
        <v>14.192887457351731</v>
      </c>
      <c r="O228">
        <v>12.604270979692854</v>
      </c>
      <c r="P228" s="53">
        <v>10.304963997259565</v>
      </c>
      <c r="Q228" s="53">
        <v>10.427459397838989</v>
      </c>
      <c r="R228" s="53">
        <v>13.966427434072289</v>
      </c>
      <c r="S228" s="53">
        <v>10.145158845365803</v>
      </c>
      <c r="T228" s="53">
        <v>10.138568763112909</v>
      </c>
      <c r="U228" s="54">
        <v>11.860156574976896</v>
      </c>
      <c r="V228" s="55">
        <v>17.09092340059965</v>
      </c>
      <c r="W228" s="53">
        <v>19.903590129926581</v>
      </c>
      <c r="X228" s="53">
        <v>16.268943652630149</v>
      </c>
      <c r="Y228" s="53">
        <v>16.745506753683909</v>
      </c>
      <c r="Z228" s="54">
        <v>19.839643725282503</v>
      </c>
      <c r="AA228" s="55">
        <v>17.09092340059965</v>
      </c>
      <c r="AB228" s="53">
        <v>19.903590129926581</v>
      </c>
      <c r="AC228" s="53">
        <v>16.268943652630149</v>
      </c>
      <c r="AD228" s="53">
        <v>16.745506753683909</v>
      </c>
      <c r="AE228" s="54">
        <v>19.839643725282503</v>
      </c>
      <c r="AF228" s="55">
        <v>16.389470888551568</v>
      </c>
      <c r="AG228" s="53">
        <v>18.837194161564053</v>
      </c>
      <c r="AH228" s="53">
        <v>19.493485241693993</v>
      </c>
      <c r="AI228" s="53">
        <v>17.637479083261134</v>
      </c>
      <c r="AJ228" s="54">
        <v>17.486224598192589</v>
      </c>
      <c r="AK228" s="55">
        <v>16.389470888551568</v>
      </c>
      <c r="AL228" s="53">
        <v>18.837194161564053</v>
      </c>
      <c r="AM228" s="53">
        <v>19.493485241693993</v>
      </c>
      <c r="AN228" s="53">
        <v>17.637479083261134</v>
      </c>
      <c r="AO228" s="54">
        <v>17.486224598192589</v>
      </c>
      <c r="AP228" s="55">
        <v>14.907981898033515</v>
      </c>
      <c r="AQ228" s="53">
        <v>8.0794827070030397</v>
      </c>
      <c r="AR228" s="53">
        <v>11.822177276600742</v>
      </c>
      <c r="AS228" s="53">
        <v>14.287768611448648</v>
      </c>
      <c r="AT228" s="54">
        <v>8.7348494582467548</v>
      </c>
      <c r="AU228" s="55">
        <v>14.907981898033515</v>
      </c>
      <c r="AV228" s="53">
        <v>8.0794827070030397</v>
      </c>
      <c r="AW228" s="53">
        <v>11.822177276600742</v>
      </c>
      <c r="AX228" s="53">
        <v>14.287768611448648</v>
      </c>
      <c r="AY228" s="54">
        <v>8.7348494582467548</v>
      </c>
    </row>
    <row r="229" spans="1:51" ht="15.75" thickBot="1" x14ac:dyDescent="0.3">
      <c r="A229">
        <v>257</v>
      </c>
      <c r="B229">
        <v>1.8386726175061894</v>
      </c>
      <c r="C229">
        <v>2.2205941395873632</v>
      </c>
      <c r="D229">
        <v>2.5204721540716579</v>
      </c>
      <c r="E229">
        <v>2.1388325872412293</v>
      </c>
      <c r="F229">
        <v>2.1123626349599749</v>
      </c>
      <c r="G229">
        <v>3.4204240414112066</v>
      </c>
      <c r="H229">
        <v>2.9097741503995098</v>
      </c>
      <c r="I229">
        <v>1.996559838927088</v>
      </c>
      <c r="J229">
        <v>1.7975878706333677</v>
      </c>
      <c r="K229" s="2">
        <v>1.8171296015576921</v>
      </c>
      <c r="L229" s="1">
        <v>2.7596713286151817</v>
      </c>
      <c r="M229">
        <v>1.5054667028432149</v>
      </c>
      <c r="N229">
        <v>2.003239339178974</v>
      </c>
      <c r="O229">
        <v>1.2107797321993889</v>
      </c>
      <c r="P229" s="53">
        <v>1.152655435951583</v>
      </c>
      <c r="Q229" s="53">
        <v>1.4793982975148838</v>
      </c>
      <c r="R229" s="53">
        <v>1.8049406903579066</v>
      </c>
      <c r="S229" s="53">
        <v>1.3434251564071358</v>
      </c>
      <c r="T229" s="53">
        <v>1.4773161990486769</v>
      </c>
      <c r="U229" s="54">
        <v>0.80977549157969808</v>
      </c>
      <c r="V229" s="55">
        <v>2.3600790635441129</v>
      </c>
      <c r="W229" s="53">
        <v>2.0525726350441151</v>
      </c>
      <c r="X229" s="53">
        <v>2.4530133050103449</v>
      </c>
      <c r="Y229" s="53">
        <v>2.1975044014578189</v>
      </c>
      <c r="Z229" s="54">
        <v>1.8415664715404299</v>
      </c>
      <c r="AA229" s="55">
        <v>2.3600790635441129</v>
      </c>
      <c r="AB229" s="53">
        <v>2.0525726350441151</v>
      </c>
      <c r="AC229" s="53">
        <v>2.4530133050103449</v>
      </c>
      <c r="AD229" s="53">
        <v>2.1975044014578189</v>
      </c>
      <c r="AE229" s="54">
        <v>1.8415664715404299</v>
      </c>
      <c r="AF229" s="55">
        <v>1.6603120522020036</v>
      </c>
      <c r="AG229" s="53">
        <v>2.4737846724816444</v>
      </c>
      <c r="AH229" s="53">
        <v>1.7851040053429983</v>
      </c>
      <c r="AI229" s="53">
        <v>2.3231634058330348</v>
      </c>
      <c r="AJ229" s="54">
        <v>1.4828106861443504</v>
      </c>
      <c r="AK229" s="55">
        <v>1.6603120522020036</v>
      </c>
      <c r="AL229" s="53">
        <v>2.4737846724816444</v>
      </c>
      <c r="AM229" s="53">
        <v>1.7851040053429983</v>
      </c>
      <c r="AN229" s="53">
        <v>2.3231634058330348</v>
      </c>
      <c r="AO229" s="54">
        <v>1.4828106861443504</v>
      </c>
      <c r="AP229" s="55">
        <v>1.6738610632225348</v>
      </c>
      <c r="AQ229" s="53">
        <v>0.9027711111356943</v>
      </c>
      <c r="AR229" s="53">
        <v>1.7978665872567285</v>
      </c>
      <c r="AS229" s="53">
        <v>1.9692305583065008</v>
      </c>
      <c r="AT229" s="54">
        <v>1.0045951151381649</v>
      </c>
      <c r="AU229" s="55">
        <v>1.6738610632225348</v>
      </c>
      <c r="AV229" s="53">
        <v>0.9027711111356943</v>
      </c>
      <c r="AW229" s="53">
        <v>1.7978665872567285</v>
      </c>
      <c r="AX229" s="53">
        <v>1.9692305583065008</v>
      </c>
      <c r="AY229" s="54">
        <v>1.0045951151381649</v>
      </c>
    </row>
    <row r="230" spans="1:51" ht="15.75" thickBot="1" x14ac:dyDescent="0.3">
      <c r="A230">
        <v>258</v>
      </c>
      <c r="B230">
        <v>0.87985471496539547</v>
      </c>
      <c r="C230">
        <v>1.2120173004658021</v>
      </c>
      <c r="D230">
        <v>1.2127326732441579</v>
      </c>
      <c r="E230">
        <v>0.8291823504566701</v>
      </c>
      <c r="F230">
        <v>0.67687963074468172</v>
      </c>
      <c r="G230">
        <v>1.6164058374050323</v>
      </c>
      <c r="H230">
        <v>1.3564955446867673</v>
      </c>
      <c r="I230">
        <v>1.3647530573294833</v>
      </c>
      <c r="J230">
        <v>1.153409221324351</v>
      </c>
      <c r="K230" s="2">
        <v>0.31037150693399201</v>
      </c>
      <c r="L230" s="1">
        <v>1.5842339640503795</v>
      </c>
      <c r="M230">
        <v>0.9625761096579839</v>
      </c>
      <c r="N230">
        <v>1.1863210774665789</v>
      </c>
      <c r="O230">
        <v>1.6151449520182306</v>
      </c>
      <c r="P230" s="53">
        <v>0.90116833061761725</v>
      </c>
      <c r="Q230" s="53">
        <v>1.7190888908337365</v>
      </c>
      <c r="R230" s="53">
        <v>2.036313222619659</v>
      </c>
      <c r="S230" s="53">
        <v>0.56244801941795897</v>
      </c>
      <c r="T230" s="53">
        <v>0.90828589170094931</v>
      </c>
      <c r="U230" s="54">
        <v>0.90463273794267907</v>
      </c>
      <c r="V230" s="55">
        <v>0</v>
      </c>
      <c r="W230" s="53">
        <v>1.5694532415444755</v>
      </c>
      <c r="X230" s="53">
        <v>1.3352763796182308</v>
      </c>
      <c r="Y230" s="53">
        <v>1.051678483656129</v>
      </c>
      <c r="Z230" s="54">
        <v>0.64584825706278692</v>
      </c>
      <c r="AA230" s="55">
        <v>0</v>
      </c>
      <c r="AB230" s="53">
        <v>1.5694532415444755</v>
      </c>
      <c r="AC230" s="53">
        <v>1.3352763796182308</v>
      </c>
      <c r="AD230" s="53">
        <v>1.051678483656129</v>
      </c>
      <c r="AE230" s="54">
        <v>0.64584825706278692</v>
      </c>
      <c r="AF230" s="55">
        <v>1.8953876499859159</v>
      </c>
      <c r="AG230" s="53">
        <v>1.7284824494690376</v>
      </c>
      <c r="AH230" s="53">
        <v>1.7811844076071432</v>
      </c>
      <c r="AI230" s="53">
        <v>1.2605540064188017</v>
      </c>
      <c r="AJ230" s="54">
        <v>0.99334712744969034</v>
      </c>
      <c r="AK230" s="55">
        <v>1.8953876499859159</v>
      </c>
      <c r="AL230" s="53">
        <v>1.7284824494690376</v>
      </c>
      <c r="AM230" s="53">
        <v>1.7811844076071432</v>
      </c>
      <c r="AN230" s="53">
        <v>1.2605540064188017</v>
      </c>
      <c r="AO230" s="54">
        <v>0.99334712744969034</v>
      </c>
      <c r="AP230" s="55">
        <v>1.1417747614142946</v>
      </c>
      <c r="AQ230" s="53">
        <v>0.74823548247628513</v>
      </c>
      <c r="AR230" s="53">
        <v>0</v>
      </c>
      <c r="AS230" s="53">
        <v>0.60297926245634159</v>
      </c>
      <c r="AT230" s="54">
        <v>0.31526705680872635</v>
      </c>
      <c r="AU230" s="55">
        <v>1.1417747614142946</v>
      </c>
      <c r="AV230" s="53">
        <v>0.74823548247628513</v>
      </c>
      <c r="AW230" s="53">
        <v>0</v>
      </c>
      <c r="AX230" s="53">
        <v>0.60297926245634159</v>
      </c>
      <c r="AY230" s="54">
        <v>0.31526705680872635</v>
      </c>
    </row>
    <row r="231" spans="1:51" ht="15.75" thickBot="1" x14ac:dyDescent="0.3">
      <c r="A231">
        <v>259</v>
      </c>
      <c r="B231">
        <v>0.75720525808691586</v>
      </c>
      <c r="C231">
        <v>0.65025232186756632</v>
      </c>
      <c r="D231">
        <v>0.89742977873155627</v>
      </c>
      <c r="E231">
        <v>0.62649956761273962</v>
      </c>
      <c r="F231">
        <v>0.72444312947634393</v>
      </c>
      <c r="G231">
        <v>1.3811483838857395</v>
      </c>
      <c r="H231">
        <v>0.92637573987783617</v>
      </c>
      <c r="I231">
        <v>0.92347379174855204</v>
      </c>
      <c r="J231">
        <v>0.27703356566335485</v>
      </c>
      <c r="K231" s="2">
        <v>0.35987553492709201</v>
      </c>
      <c r="L231" s="1">
        <v>1.4182794791630966</v>
      </c>
      <c r="M231">
        <v>0.73280044127078947</v>
      </c>
      <c r="N231">
        <v>0.99047002194572453</v>
      </c>
      <c r="O231">
        <v>0.57071385330809299</v>
      </c>
      <c r="P231" s="53">
        <v>1.014074287359038</v>
      </c>
      <c r="Q231" s="53">
        <v>1.3298372257791848</v>
      </c>
      <c r="R231" s="53">
        <v>1.1993729674422029</v>
      </c>
      <c r="S231" s="53">
        <v>0.20360228757939589</v>
      </c>
      <c r="T231" s="53">
        <v>0.74689397690985726</v>
      </c>
      <c r="U231" s="54">
        <v>0.61467297641984664</v>
      </c>
      <c r="V231" s="55">
        <v>4.3612239491445721E-2</v>
      </c>
      <c r="W231" s="53">
        <v>1.3670503666512974</v>
      </c>
      <c r="X231" s="53">
        <v>0.57757548255195834</v>
      </c>
      <c r="Y231" s="53">
        <v>0.87388337111124703</v>
      </c>
      <c r="Z231" s="54">
        <v>0</v>
      </c>
      <c r="AA231" s="55">
        <v>4.3612239491445721E-2</v>
      </c>
      <c r="AB231" s="53">
        <v>1.3670503666512974</v>
      </c>
      <c r="AC231" s="53">
        <v>0.57757548255195834</v>
      </c>
      <c r="AD231" s="53">
        <v>0.87388337111124703</v>
      </c>
      <c r="AE231" s="54">
        <v>0</v>
      </c>
      <c r="AF231" s="55">
        <v>1.3308789713747764</v>
      </c>
      <c r="AG231" s="53">
        <v>0.59416659447241404</v>
      </c>
      <c r="AH231" s="53">
        <v>1.1114123920771286</v>
      </c>
      <c r="AI231" s="53">
        <v>0.94560062800660694</v>
      </c>
      <c r="AJ231" s="54">
        <v>0.63601996293838203</v>
      </c>
      <c r="AK231" s="55">
        <v>1.3308789713747764</v>
      </c>
      <c r="AL231" s="53">
        <v>0.59416659447241404</v>
      </c>
      <c r="AM231" s="53">
        <v>1.1114123920771286</v>
      </c>
      <c r="AN231" s="53">
        <v>0.94560062800660694</v>
      </c>
      <c r="AO231" s="54">
        <v>0.63601996293838203</v>
      </c>
      <c r="AP231" s="55">
        <v>1.3452246979083429</v>
      </c>
      <c r="AQ231" s="53">
        <v>0.67020010528280716</v>
      </c>
      <c r="AR231" s="53">
        <v>0</v>
      </c>
      <c r="AS231" s="53">
        <v>0.35591248098324002</v>
      </c>
      <c r="AT231" s="54">
        <v>1.4187557654713725</v>
      </c>
      <c r="AU231" s="55">
        <v>1.3452246979083429</v>
      </c>
      <c r="AV231" s="53">
        <v>0.67020010528280716</v>
      </c>
      <c r="AW231" s="53">
        <v>0</v>
      </c>
      <c r="AX231" s="53">
        <v>0.35591248098324002</v>
      </c>
      <c r="AY231" s="54">
        <v>1.4187557654713725</v>
      </c>
    </row>
    <row r="232" spans="1:51" ht="15.75" thickBot="1" x14ac:dyDescent="0.3">
      <c r="A232">
        <v>260</v>
      </c>
      <c r="B232">
        <v>7.7700862687518316E-2</v>
      </c>
      <c r="C232">
        <v>6.5503636121683348E-2</v>
      </c>
      <c r="D232">
        <v>0.1760980158880476</v>
      </c>
      <c r="E232">
        <v>3.2604981122262171E-2</v>
      </c>
      <c r="F232">
        <v>0.1636657955748971</v>
      </c>
      <c r="G232">
        <v>0.29781195537915006</v>
      </c>
      <c r="H232">
        <v>0.23176654487547002</v>
      </c>
      <c r="I232">
        <v>0.13500862211278428</v>
      </c>
      <c r="J232">
        <v>0.12043204320913546</v>
      </c>
      <c r="K232" s="2">
        <v>0.14775461846275201</v>
      </c>
      <c r="L232" s="1">
        <v>0.14842498594970269</v>
      </c>
      <c r="M232">
        <v>0.14126944130106828</v>
      </c>
      <c r="N232">
        <v>0.16357800250407514</v>
      </c>
      <c r="O232">
        <v>0.1652682230692846</v>
      </c>
      <c r="P232" s="53">
        <v>0.35677012363669586</v>
      </c>
      <c r="Q232" s="53">
        <v>0.23658262610196573</v>
      </c>
      <c r="R232" s="53">
        <v>0.29354952519395128</v>
      </c>
      <c r="S232" s="53">
        <v>0.14913239318656915</v>
      </c>
      <c r="T232" s="53">
        <v>4.720655076305541E-2</v>
      </c>
      <c r="U232" s="54">
        <v>0.25229885327894103</v>
      </c>
      <c r="V232" s="55">
        <v>0.29318736325369871</v>
      </c>
      <c r="W232" s="53">
        <v>0.12289248196680257</v>
      </c>
      <c r="X232" s="53">
        <v>0.10786087247346869</v>
      </c>
      <c r="Y232" s="53">
        <v>0</v>
      </c>
      <c r="Z232" s="54">
        <v>0.23993179395071496</v>
      </c>
      <c r="AA232" s="55">
        <v>0.29318736325369871</v>
      </c>
      <c r="AB232" s="53">
        <v>0.12289248196680257</v>
      </c>
      <c r="AC232" s="53">
        <v>0.10786087247346869</v>
      </c>
      <c r="AD232" s="53">
        <v>0</v>
      </c>
      <c r="AE232" s="54">
        <v>0.23993179395071496</v>
      </c>
      <c r="AF232" s="55">
        <v>0.30797866292161541</v>
      </c>
      <c r="AG232" s="53">
        <v>0</v>
      </c>
      <c r="AH232" s="53">
        <v>0.42143385545972872</v>
      </c>
      <c r="AI232" s="53">
        <v>0.11428067239999226</v>
      </c>
      <c r="AJ232" s="54">
        <v>0.20656182098826301</v>
      </c>
      <c r="AK232" s="55">
        <v>0.30797866292161541</v>
      </c>
      <c r="AL232" s="53">
        <v>0</v>
      </c>
      <c r="AM232" s="53">
        <v>0.42143385545972872</v>
      </c>
      <c r="AN232" s="53">
        <v>0.11428067239999226</v>
      </c>
      <c r="AO232" s="54">
        <v>0.20656182098826301</v>
      </c>
      <c r="AP232" s="55">
        <v>3.0129547038507523E-2</v>
      </c>
      <c r="AQ232" s="53">
        <v>0.16673170130033674</v>
      </c>
      <c r="AR232" s="53">
        <v>0.28665869645045439</v>
      </c>
      <c r="AS232" s="53">
        <v>0</v>
      </c>
      <c r="AT232" s="54">
        <v>0.12768461086518396</v>
      </c>
      <c r="AU232" s="55">
        <v>3.0129547038507523E-2</v>
      </c>
      <c r="AV232" s="53">
        <v>0.16673170130033674</v>
      </c>
      <c r="AW232" s="53">
        <v>0.28665869645045439</v>
      </c>
      <c r="AX232" s="53">
        <v>0</v>
      </c>
      <c r="AY232" s="54">
        <v>0.12768461086518396</v>
      </c>
    </row>
    <row r="233" spans="1:51" ht="15.75" thickBot="1" x14ac:dyDescent="0.3">
      <c r="A233">
        <v>261</v>
      </c>
      <c r="B233">
        <v>0.71823779065642535</v>
      </c>
      <c r="C233">
        <v>0.64109401789563814</v>
      </c>
      <c r="D233">
        <v>0.14549571134064851</v>
      </c>
      <c r="E233">
        <v>0.33743543875942361</v>
      </c>
      <c r="F233">
        <v>0.86203957974280609</v>
      </c>
      <c r="G233">
        <v>2.1175901641080257</v>
      </c>
      <c r="H233">
        <v>1.8951838829162431</v>
      </c>
      <c r="I233">
        <v>0.63435403979418359</v>
      </c>
      <c r="J233">
        <v>0.64849524608295683</v>
      </c>
      <c r="K233" s="2">
        <v>3.9250747711593202E-3</v>
      </c>
      <c r="L233" s="1">
        <v>0.49310765165956055</v>
      </c>
      <c r="M233">
        <v>1.3059337459223281</v>
      </c>
      <c r="N233">
        <v>0</v>
      </c>
      <c r="O233">
        <v>0.45220945038276361</v>
      </c>
      <c r="P233" s="53">
        <v>0.68289940938227978</v>
      </c>
      <c r="Q233" s="53">
        <v>0.53527864681608273</v>
      </c>
      <c r="R233" s="53">
        <v>1.8710803358535728</v>
      </c>
      <c r="S233" s="53">
        <v>0.67069914443055045</v>
      </c>
      <c r="T233" s="53">
        <v>0.43044106646467384</v>
      </c>
      <c r="U233" s="54">
        <v>0.51424961688381721</v>
      </c>
      <c r="V233" s="55">
        <v>0.51356860231410428</v>
      </c>
      <c r="W233" s="53">
        <v>1.424215855130837</v>
      </c>
      <c r="X233" s="53">
        <v>1.5531461861761677</v>
      </c>
      <c r="Y233" s="53">
        <v>1.0907049059130578</v>
      </c>
      <c r="Z233" s="54">
        <v>0.79319377970286642</v>
      </c>
      <c r="AA233" s="55">
        <v>0.51356860231410428</v>
      </c>
      <c r="AB233" s="53">
        <v>1.424215855130837</v>
      </c>
      <c r="AC233" s="53">
        <v>1.5531461861761677</v>
      </c>
      <c r="AD233" s="53">
        <v>1.0907049059130578</v>
      </c>
      <c r="AE233" s="54">
        <v>0.79319377970286642</v>
      </c>
      <c r="AF233" s="55">
        <v>1.8315294947850638</v>
      </c>
      <c r="AG233" s="53">
        <v>1.4783845343746089</v>
      </c>
      <c r="AH233" s="53">
        <v>1.5093733274945049</v>
      </c>
      <c r="AI233" s="53">
        <v>1.4432687052315427</v>
      </c>
      <c r="AJ233" s="54">
        <v>0.96533942611479484</v>
      </c>
      <c r="AK233" s="55">
        <v>1.8315294947850638</v>
      </c>
      <c r="AL233" s="53">
        <v>1.4783845343746089</v>
      </c>
      <c r="AM233" s="53">
        <v>1.5093733274945049</v>
      </c>
      <c r="AN233" s="53">
        <v>1.4432687052315427</v>
      </c>
      <c r="AO233" s="54">
        <v>0.96533942611479484</v>
      </c>
      <c r="AP233" s="55">
        <v>0.88391335161596263</v>
      </c>
      <c r="AQ233" s="53">
        <v>0.78247523370250838</v>
      </c>
      <c r="AR233" s="53">
        <v>1.0455815500590544</v>
      </c>
      <c r="AS233" s="53">
        <v>1.0251123041986103</v>
      </c>
      <c r="AT233" s="54">
        <v>0</v>
      </c>
      <c r="AU233" s="55">
        <v>0.88391335161596263</v>
      </c>
      <c r="AV233" s="53">
        <v>0.78247523370250838</v>
      </c>
      <c r="AW233" s="53">
        <v>1.0455815500590544</v>
      </c>
      <c r="AX233" s="53">
        <v>1.0251123041986103</v>
      </c>
      <c r="AY233" s="54">
        <v>0</v>
      </c>
    </row>
    <row r="234" spans="1:51" ht="15.75" thickBot="1" x14ac:dyDescent="0.3">
      <c r="A234">
        <v>262</v>
      </c>
      <c r="B234">
        <v>0</v>
      </c>
      <c r="C234">
        <v>0.77262518947104519</v>
      </c>
      <c r="D234">
        <v>0.59074928886377476</v>
      </c>
      <c r="E234">
        <v>0.14519206434597889</v>
      </c>
      <c r="F234">
        <v>0.36350204290185345</v>
      </c>
      <c r="G234">
        <v>1.2322265614534955</v>
      </c>
      <c r="H234">
        <v>1.7782483492853052</v>
      </c>
      <c r="I234">
        <v>0.26075533481556701</v>
      </c>
      <c r="J234">
        <v>0.55493540351653603</v>
      </c>
      <c r="K234" s="2">
        <v>0.27350087081163688</v>
      </c>
      <c r="L234" s="1">
        <v>0</v>
      </c>
      <c r="M234">
        <v>0.60824196104195283</v>
      </c>
      <c r="N234">
        <v>0</v>
      </c>
      <c r="O234">
        <v>0.41423162678551972</v>
      </c>
      <c r="P234" s="53">
        <v>0.10846305492084901</v>
      </c>
      <c r="Q234" s="53">
        <v>0.13442083134898811</v>
      </c>
      <c r="R234" s="53">
        <v>1.6820399642214192</v>
      </c>
      <c r="S234" s="53">
        <v>0.65508325332758832</v>
      </c>
      <c r="T234" s="53">
        <v>0.80431559507485251</v>
      </c>
      <c r="U234" s="54">
        <v>0.77705395026510837</v>
      </c>
      <c r="V234" s="55">
        <v>0.40517018156018197</v>
      </c>
      <c r="W234" s="53">
        <v>0.63190327750495201</v>
      </c>
      <c r="X234" s="53">
        <v>1.3086750820501423</v>
      </c>
      <c r="Y234" s="53">
        <v>0.79477744472924461</v>
      </c>
      <c r="Z234" s="54">
        <v>0.6120651153228911</v>
      </c>
      <c r="AA234" s="55">
        <v>0.40517018156018197</v>
      </c>
      <c r="AB234" s="53">
        <v>0.63190327750495201</v>
      </c>
      <c r="AC234" s="53">
        <v>1.3086750820501423</v>
      </c>
      <c r="AD234" s="53">
        <v>0.79477744472924461</v>
      </c>
      <c r="AE234" s="54">
        <v>0.6120651153228911</v>
      </c>
      <c r="AF234" s="55">
        <v>1.3027215227623932</v>
      </c>
      <c r="AG234" s="53">
        <v>0.67177346322014109</v>
      </c>
      <c r="AH234" s="53">
        <v>1.0431007450685905</v>
      </c>
      <c r="AI234" s="53">
        <v>1.7255413165075766</v>
      </c>
      <c r="AJ234" s="54">
        <v>0.43872998556527859</v>
      </c>
      <c r="AK234" s="55">
        <v>1.3027215227623932</v>
      </c>
      <c r="AL234" s="53">
        <v>0.67177346322014109</v>
      </c>
      <c r="AM234" s="53">
        <v>1.0431007450685905</v>
      </c>
      <c r="AN234" s="53">
        <v>1.7255413165075766</v>
      </c>
      <c r="AO234" s="54">
        <v>0.43872998556527859</v>
      </c>
      <c r="AP234" s="55">
        <v>0.63224898339631841</v>
      </c>
      <c r="AQ234" s="53">
        <v>0.36532646593181406</v>
      </c>
      <c r="AR234" s="53">
        <v>0.58641934176574972</v>
      </c>
      <c r="AS234" s="53">
        <v>1.317809292001823</v>
      </c>
      <c r="AT234" s="54">
        <v>0.24060122497056149</v>
      </c>
      <c r="AU234" s="55">
        <v>0.63224898339631841</v>
      </c>
      <c r="AV234" s="53">
        <v>0.36532646593181406</v>
      </c>
      <c r="AW234" s="53">
        <v>0.58641934176574972</v>
      </c>
      <c r="AX234" s="53">
        <v>1.317809292001823</v>
      </c>
      <c r="AY234" s="54">
        <v>0.24060122497056149</v>
      </c>
    </row>
    <row r="235" spans="1:51" ht="15.75" thickBot="1" x14ac:dyDescent="0.3">
      <c r="A235">
        <v>263</v>
      </c>
      <c r="B235">
        <v>0.14097480387982589</v>
      </c>
      <c r="C235">
        <v>5.1006081367245215E-2</v>
      </c>
      <c r="D235">
        <v>0.19886629476917936</v>
      </c>
      <c r="E235">
        <v>7.451489276376988E-2</v>
      </c>
      <c r="F235">
        <v>0.21679054280887655</v>
      </c>
      <c r="G235">
        <v>0.31141984058544225</v>
      </c>
      <c r="H235">
        <v>0.51064214506690087</v>
      </c>
      <c r="I235">
        <v>0.1318457343738075</v>
      </c>
      <c r="J235">
        <v>0.4072067266295511</v>
      </c>
      <c r="K235" s="2">
        <v>0.19272129999106405</v>
      </c>
      <c r="L235" s="1">
        <v>2.204643241030959E-2</v>
      </c>
      <c r="M235">
        <v>6.4143681175206323E-3</v>
      </c>
      <c r="N235">
        <v>0</v>
      </c>
      <c r="O235">
        <v>0.31283824359986534</v>
      </c>
      <c r="P235" s="53">
        <v>9.6970064473462875E-2</v>
      </c>
      <c r="Q235" s="53">
        <v>0.19195219762803373</v>
      </c>
      <c r="R235" s="53">
        <v>0.56364807719744747</v>
      </c>
      <c r="S235" s="53">
        <v>0.29148617215596845</v>
      </c>
      <c r="T235" s="53">
        <v>0.43279059250093149</v>
      </c>
      <c r="U235" s="54">
        <v>3.4068565521578893E-2</v>
      </c>
      <c r="V235" s="55">
        <v>0.28538648334929478</v>
      </c>
      <c r="W235" s="53">
        <v>0.40606062741486182</v>
      </c>
      <c r="X235" s="53">
        <v>0.38681947454623256</v>
      </c>
      <c r="Y235" s="53">
        <v>7.1199376310130957E-2</v>
      </c>
      <c r="Z235" s="54">
        <v>0.16858794509378797</v>
      </c>
      <c r="AA235" s="55">
        <v>0.28538648334929478</v>
      </c>
      <c r="AB235" s="53">
        <v>0.40606062741486182</v>
      </c>
      <c r="AC235" s="53">
        <v>0.38681947454623256</v>
      </c>
      <c r="AD235" s="53">
        <v>7.1199376310130957E-2</v>
      </c>
      <c r="AE235" s="54">
        <v>0.16858794509378797</v>
      </c>
      <c r="AF235" s="55">
        <v>0.29012696322201426</v>
      </c>
      <c r="AG235" s="53">
        <v>0.41337049088760847</v>
      </c>
      <c r="AH235" s="53">
        <v>0.12472258525518815</v>
      </c>
      <c r="AI235" s="53">
        <v>0.3789222202936845</v>
      </c>
      <c r="AJ235" s="54">
        <v>0.60445879019059401</v>
      </c>
      <c r="AK235" s="55">
        <v>0.29012696322201426</v>
      </c>
      <c r="AL235" s="53">
        <v>0.41337049088760847</v>
      </c>
      <c r="AM235" s="53">
        <v>0.12472258525518815</v>
      </c>
      <c r="AN235" s="53">
        <v>0.3789222202936845</v>
      </c>
      <c r="AO235" s="54">
        <v>0.60445879019059401</v>
      </c>
      <c r="AP235" s="55">
        <v>0.27559743784293295</v>
      </c>
      <c r="AQ235" s="53">
        <v>0.19972766518830493</v>
      </c>
      <c r="AR235" s="53">
        <v>0.30987936055692583</v>
      </c>
      <c r="AS235" s="53">
        <v>0.39869782258422454</v>
      </c>
      <c r="AT235" s="54">
        <v>0.29976192058780377</v>
      </c>
      <c r="AU235" s="55">
        <v>0.27559743784293295</v>
      </c>
      <c r="AV235" s="53">
        <v>0.19972766518830493</v>
      </c>
      <c r="AW235" s="53">
        <v>0.30987936055692583</v>
      </c>
      <c r="AX235" s="53">
        <v>0.39869782258422454</v>
      </c>
      <c r="AY235" s="54">
        <v>0.29976192058780377</v>
      </c>
    </row>
    <row r="236" spans="1:51" ht="15.75" thickBot="1" x14ac:dyDescent="0.3">
      <c r="A236">
        <v>264</v>
      </c>
      <c r="B236">
        <v>0.10242645174565645</v>
      </c>
      <c r="C236">
        <v>0.10760423640099649</v>
      </c>
      <c r="D236">
        <v>4.4604573020853182E-2</v>
      </c>
      <c r="E236">
        <v>0.11417096631184383</v>
      </c>
      <c r="F236">
        <v>0.14656153083448092</v>
      </c>
      <c r="G236">
        <v>0.18240041008688304</v>
      </c>
      <c r="H236">
        <v>0.24268900410891917</v>
      </c>
      <c r="I236">
        <v>0.21770709969744603</v>
      </c>
      <c r="J236">
        <v>0</v>
      </c>
      <c r="K236" s="2">
        <v>0.13897949531445092</v>
      </c>
      <c r="L236" s="1">
        <v>0.11949422029873506</v>
      </c>
      <c r="M236">
        <v>0.11474128988922373</v>
      </c>
      <c r="N236">
        <v>0</v>
      </c>
      <c r="O236">
        <v>0.23140623068318436</v>
      </c>
      <c r="P236" s="53">
        <v>0.15667201633038616</v>
      </c>
      <c r="Q236" s="53">
        <v>0.10082058689222646</v>
      </c>
      <c r="R236" s="53">
        <v>0.39429814533563157</v>
      </c>
      <c r="S236" s="53">
        <v>0.29991934665308534</v>
      </c>
      <c r="T236" s="53">
        <v>0.41396195184574996</v>
      </c>
      <c r="U236" s="54">
        <v>0.22059909656472484</v>
      </c>
      <c r="V236" s="55">
        <v>0</v>
      </c>
      <c r="W236" s="53">
        <v>0.25719953347313257</v>
      </c>
      <c r="X236" s="53">
        <v>0.43137199100904722</v>
      </c>
      <c r="Y236" s="53">
        <v>0.30686323632775286</v>
      </c>
      <c r="Z236" s="54">
        <v>0.23537632576635931</v>
      </c>
      <c r="AA236" s="55">
        <v>0</v>
      </c>
      <c r="AB236" s="53">
        <v>0.25719953347313257</v>
      </c>
      <c r="AC236" s="53">
        <v>0.43137199100904722</v>
      </c>
      <c r="AD236" s="53">
        <v>0.30686323632775286</v>
      </c>
      <c r="AE236" s="54">
        <v>0.23537632576635931</v>
      </c>
      <c r="AF236" s="55">
        <v>0.42982148455071784</v>
      </c>
      <c r="AG236" s="53">
        <v>0.25117845696136065</v>
      </c>
      <c r="AH236" s="53">
        <v>0.48105545622632806</v>
      </c>
      <c r="AI236" s="53">
        <v>0.41431916103563071</v>
      </c>
      <c r="AJ236" s="54">
        <v>0.59240503229326968</v>
      </c>
      <c r="AK236" s="55">
        <v>0.42982148455071784</v>
      </c>
      <c r="AL236" s="53">
        <v>0.25117845696136065</v>
      </c>
      <c r="AM236" s="53">
        <v>0.48105545622632806</v>
      </c>
      <c r="AN236" s="53">
        <v>0.41431916103563071</v>
      </c>
      <c r="AO236" s="54">
        <v>0.59240503229326968</v>
      </c>
      <c r="AP236" s="55">
        <v>0.28471076899540942</v>
      </c>
      <c r="AQ236" s="53">
        <v>0.12740550431513092</v>
      </c>
      <c r="AR236" s="53">
        <v>0.28043993319446786</v>
      </c>
      <c r="AS236" s="53">
        <v>0.15904997167648321</v>
      </c>
      <c r="AT236" s="54">
        <v>0.11127253533895068</v>
      </c>
      <c r="AU236" s="55">
        <v>0.28471076899540942</v>
      </c>
      <c r="AV236" s="53">
        <v>0.12740550431513092</v>
      </c>
      <c r="AW236" s="53">
        <v>0.28043993319446786</v>
      </c>
      <c r="AX236" s="53">
        <v>0.15904997167648321</v>
      </c>
      <c r="AY236" s="54">
        <v>0.11127253533895068</v>
      </c>
    </row>
    <row r="237" spans="1:51" ht="15.75" thickBot="1" x14ac:dyDescent="0.3">
      <c r="A237">
        <v>265</v>
      </c>
      <c r="B237">
        <v>0.47374611297269692</v>
      </c>
      <c r="C237">
        <v>0.13897169175563903</v>
      </c>
      <c r="D237">
        <v>0.12214813593455492</v>
      </c>
      <c r="E237">
        <v>0.1239978584388987</v>
      </c>
      <c r="F237">
        <v>0</v>
      </c>
      <c r="G237">
        <v>0.13439386537004788</v>
      </c>
      <c r="H237">
        <v>0.10661927309745239</v>
      </c>
      <c r="I237">
        <v>0.36202391864738415</v>
      </c>
      <c r="J237">
        <v>0.16237569579732991</v>
      </c>
      <c r="K237" s="2">
        <v>0.21720650528525823</v>
      </c>
      <c r="L237" s="1">
        <v>0.4198291702106563</v>
      </c>
      <c r="M237">
        <v>0.20945387533714396</v>
      </c>
      <c r="N237">
        <v>0.10550966736931031</v>
      </c>
      <c r="O237">
        <v>0.41787584173056436</v>
      </c>
      <c r="P237" s="53">
        <v>0.25640504985435747</v>
      </c>
      <c r="Q237" s="53">
        <v>0.12039995796796632</v>
      </c>
      <c r="R237" s="53">
        <v>0.41152789996116113</v>
      </c>
      <c r="S237" s="53">
        <v>0.17697640644134585</v>
      </c>
      <c r="T237" s="53">
        <v>0</v>
      </c>
      <c r="U237" s="54">
        <v>0.20591058068724361</v>
      </c>
      <c r="V237" s="55">
        <v>7.6375822949062908E-2</v>
      </c>
      <c r="W237" s="53">
        <v>0.26270462687229312</v>
      </c>
      <c r="X237" s="53">
        <v>0.2440570426251582</v>
      </c>
      <c r="Y237" s="53">
        <v>0.17458367921364421</v>
      </c>
      <c r="Z237" s="54">
        <v>0.38245434277816803</v>
      </c>
      <c r="AA237" s="55">
        <v>7.6375822949062908E-2</v>
      </c>
      <c r="AB237" s="53">
        <v>0.26270462687229312</v>
      </c>
      <c r="AC237" s="53">
        <v>0.2440570426251582</v>
      </c>
      <c r="AD237" s="53">
        <v>0.17458367921364421</v>
      </c>
      <c r="AE237" s="54">
        <v>0.38245434277816803</v>
      </c>
      <c r="AF237" s="55">
        <v>2.0764214139403853E-2</v>
      </c>
      <c r="AG237" s="53">
        <v>0.52405003417041474</v>
      </c>
      <c r="AH237" s="53">
        <v>0.42154285347807285</v>
      </c>
      <c r="AI237" s="53">
        <v>0.68096102873152364</v>
      </c>
      <c r="AJ237" s="54">
        <v>0.51460559477975121</v>
      </c>
      <c r="AK237" s="55">
        <v>2.0764214139403853E-2</v>
      </c>
      <c r="AL237" s="53">
        <v>0.52405003417041474</v>
      </c>
      <c r="AM237" s="53">
        <v>0.42154285347807285</v>
      </c>
      <c r="AN237" s="53">
        <v>0.68096102873152364</v>
      </c>
      <c r="AO237" s="54">
        <v>0.51460559477975121</v>
      </c>
      <c r="AP237" s="55">
        <v>0.14456096036430449</v>
      </c>
      <c r="AQ237" s="53">
        <v>0.3143241634698492</v>
      </c>
      <c r="AR237" s="53">
        <v>0.36790616823939359</v>
      </c>
      <c r="AS237" s="53">
        <v>0.31569850269141253</v>
      </c>
      <c r="AT237" s="54">
        <v>0.12914800139789709</v>
      </c>
      <c r="AU237" s="55">
        <v>0.14456096036430449</v>
      </c>
      <c r="AV237" s="53">
        <v>0.3143241634698492</v>
      </c>
      <c r="AW237" s="53">
        <v>0.36790616823939359</v>
      </c>
      <c r="AX237" s="53">
        <v>0.31569850269141253</v>
      </c>
      <c r="AY237" s="54">
        <v>0.12914800139789709</v>
      </c>
    </row>
    <row r="238" spans="1:51" ht="15.75" thickBot="1" x14ac:dyDescent="0.3">
      <c r="A238">
        <v>266</v>
      </c>
      <c r="B238">
        <v>0.50303431206313343</v>
      </c>
      <c r="C238">
        <v>0.12975649938529138</v>
      </c>
      <c r="D238">
        <v>0.24317209648772134</v>
      </c>
      <c r="E238">
        <v>0.25388576913594452</v>
      </c>
      <c r="F238">
        <v>1.925072118571667E-2</v>
      </c>
      <c r="G238">
        <v>8.5335614190370931E-2</v>
      </c>
      <c r="H238">
        <v>0.21509200782804211</v>
      </c>
      <c r="I238">
        <v>0.42046476145199729</v>
      </c>
      <c r="J238">
        <v>0</v>
      </c>
      <c r="K238" s="2">
        <v>0</v>
      </c>
      <c r="L238" s="1">
        <v>0</v>
      </c>
      <c r="M238">
        <v>0.45113059746388945</v>
      </c>
      <c r="N238">
        <v>0.21798687044043899</v>
      </c>
      <c r="O238">
        <v>2.4385696976010791E-2</v>
      </c>
      <c r="P238" s="53">
        <v>0.2888623194655125</v>
      </c>
      <c r="Q238" s="53">
        <v>0.32609216029850907</v>
      </c>
      <c r="R238" s="53">
        <v>0.53425960943601092</v>
      </c>
      <c r="S238" s="53">
        <v>0.45387891698432997</v>
      </c>
      <c r="T238" s="53">
        <v>6.2724221863404039E-2</v>
      </c>
      <c r="U238" s="54">
        <v>0.29114923817062965</v>
      </c>
      <c r="V238" s="55">
        <v>0.22229443122096687</v>
      </c>
      <c r="W238" s="53">
        <v>0.21345550666406182</v>
      </c>
      <c r="X238" s="53">
        <v>0.50700156069789304</v>
      </c>
      <c r="Y238" s="53">
        <v>0</v>
      </c>
      <c r="Z238" s="54">
        <v>0</v>
      </c>
      <c r="AA238" s="55">
        <v>0.22229443122096687</v>
      </c>
      <c r="AB238" s="53">
        <v>0.21345550666406182</v>
      </c>
      <c r="AC238" s="53">
        <v>0.50700156069789304</v>
      </c>
      <c r="AD238" s="53">
        <v>0</v>
      </c>
      <c r="AE238" s="54">
        <v>0</v>
      </c>
      <c r="AF238" s="55">
        <v>0.10068957348555016</v>
      </c>
      <c r="AG238" s="53">
        <v>0.70451136146647941</v>
      </c>
      <c r="AH238" s="53">
        <v>0.19792702853130018</v>
      </c>
      <c r="AI238" s="53">
        <v>0.34822010727230718</v>
      </c>
      <c r="AJ238" s="54">
        <v>0.62507530754042318</v>
      </c>
      <c r="AK238" s="55">
        <v>0.10068957348555016</v>
      </c>
      <c r="AL238" s="53">
        <v>0.70451136146647941</v>
      </c>
      <c r="AM238" s="53">
        <v>0.19792702853130018</v>
      </c>
      <c r="AN238" s="53">
        <v>0.34822010727230718</v>
      </c>
      <c r="AO238" s="54">
        <v>0.62507530754042318</v>
      </c>
      <c r="AP238" s="55">
        <v>5.2531665414347874E-2</v>
      </c>
      <c r="AQ238" s="53">
        <v>0.19737716779005024</v>
      </c>
      <c r="AR238" s="53">
        <v>2.7463877667881376E-2</v>
      </c>
      <c r="AS238" s="53">
        <v>0.53234777865792016</v>
      </c>
      <c r="AT238" s="54">
        <v>0.13358184352235311</v>
      </c>
      <c r="AU238" s="55">
        <v>5.2531665414347874E-2</v>
      </c>
      <c r="AV238" s="53">
        <v>0.19737716779005024</v>
      </c>
      <c r="AW238" s="53">
        <v>2.7463877667881376E-2</v>
      </c>
      <c r="AX238" s="53">
        <v>0.53234777865792016</v>
      </c>
      <c r="AY238" s="54">
        <v>0.13358184352235311</v>
      </c>
    </row>
    <row r="239" spans="1:51" ht="15.75" thickBot="1" x14ac:dyDescent="0.3">
      <c r="A239">
        <v>267</v>
      </c>
      <c r="B239">
        <v>0.62509661978602837</v>
      </c>
      <c r="C239">
        <v>0.23106504636583808</v>
      </c>
      <c r="D239">
        <v>0.46905721480915108</v>
      </c>
      <c r="E239">
        <v>0.5134696177993151</v>
      </c>
      <c r="F239">
        <v>0.70692672758817932</v>
      </c>
      <c r="G239">
        <v>0.39039847505319791</v>
      </c>
      <c r="H239">
        <v>0.80438932635399796</v>
      </c>
      <c r="I239">
        <v>0.64987054347037687</v>
      </c>
      <c r="J239">
        <v>0.59076849599271508</v>
      </c>
      <c r="K239" s="2">
        <v>0.41631472617058918</v>
      </c>
      <c r="L239" s="1">
        <v>0.53023659861316974</v>
      </c>
      <c r="M239">
        <v>0.17820675551464932</v>
      </c>
      <c r="N239">
        <v>0.15299610187850304</v>
      </c>
      <c r="O239">
        <v>0.22103748483899036</v>
      </c>
      <c r="P239" s="53">
        <v>0.45895638693847146</v>
      </c>
      <c r="Q239" s="53">
        <v>4.487672577094029E-2</v>
      </c>
      <c r="R239" s="53">
        <v>0.91567681477815244</v>
      </c>
      <c r="S239" s="53">
        <v>0.17699098898257079</v>
      </c>
      <c r="T239" s="53">
        <v>0.60478007372959153</v>
      </c>
      <c r="U239" s="54">
        <v>0.30365184333582435</v>
      </c>
      <c r="V239" s="55">
        <v>0.50398529978815021</v>
      </c>
      <c r="W239" s="53">
        <v>0.60819598719173806</v>
      </c>
      <c r="X239" s="53">
        <v>1.0504404456295531</v>
      </c>
      <c r="Y239" s="53">
        <v>0.96300488690096486</v>
      </c>
      <c r="Z239" s="54">
        <v>0.297010317039965</v>
      </c>
      <c r="AA239" s="55">
        <v>0.50398529978815021</v>
      </c>
      <c r="AB239" s="53">
        <v>0.60819598719173806</v>
      </c>
      <c r="AC239" s="53">
        <v>1.0504404456295531</v>
      </c>
      <c r="AD239" s="53">
        <v>0.96300488690096486</v>
      </c>
      <c r="AE239" s="54">
        <v>0.297010317039965</v>
      </c>
      <c r="AF239" s="55">
        <v>1.2642024860405516</v>
      </c>
      <c r="AG239" s="53">
        <v>0.70677739987892951</v>
      </c>
      <c r="AH239" s="53">
        <v>0.35296788927323564</v>
      </c>
      <c r="AI239" s="53">
        <v>0.69821343532297797</v>
      </c>
      <c r="AJ239" s="54">
        <v>0.14019753244199729</v>
      </c>
      <c r="AK239" s="55">
        <v>1.2642024860405516</v>
      </c>
      <c r="AL239" s="53">
        <v>0.70677739987892951</v>
      </c>
      <c r="AM239" s="53">
        <v>0.35296788927323564</v>
      </c>
      <c r="AN239" s="53">
        <v>0.69821343532297797</v>
      </c>
      <c r="AO239" s="54">
        <v>0.14019753244199729</v>
      </c>
      <c r="AP239" s="55">
        <v>0.31767386272035936</v>
      </c>
      <c r="AQ239" s="53">
        <v>0.13722862163449231</v>
      </c>
      <c r="AR239" s="53">
        <v>0</v>
      </c>
      <c r="AS239" s="53">
        <v>0.65772495530270059</v>
      </c>
      <c r="AT239" s="54">
        <v>0.13272566316425818</v>
      </c>
      <c r="AU239" s="55">
        <v>0.31767386272035936</v>
      </c>
      <c r="AV239" s="53">
        <v>0.13722862163449231</v>
      </c>
      <c r="AW239" s="53">
        <v>0</v>
      </c>
      <c r="AX239" s="53">
        <v>0.65772495530270059</v>
      </c>
      <c r="AY239" s="54">
        <v>0.13272566316425818</v>
      </c>
    </row>
    <row r="240" spans="1:51" ht="15.75" thickBot="1" x14ac:dyDescent="0.3">
      <c r="A240">
        <v>268</v>
      </c>
      <c r="B240">
        <v>1.9198505433209796</v>
      </c>
      <c r="C240">
        <v>1.8962263393582623</v>
      </c>
      <c r="D240">
        <v>1.011426251216802</v>
      </c>
      <c r="E240">
        <v>1.3130409494963238</v>
      </c>
      <c r="F240">
        <v>1.2598426631913777</v>
      </c>
      <c r="G240">
        <v>0.8084431612702716</v>
      </c>
      <c r="H240">
        <v>1.4951752541764376</v>
      </c>
      <c r="I240">
        <v>1.5252151612752221</v>
      </c>
      <c r="J240">
        <v>1.7988469530870907</v>
      </c>
      <c r="K240" s="2">
        <v>0.87511484766897973</v>
      </c>
      <c r="L240" s="1">
        <v>1.0697772373487737</v>
      </c>
      <c r="M240">
        <v>1.521042822104413</v>
      </c>
      <c r="N240">
        <v>1.2294679963244248</v>
      </c>
      <c r="O240">
        <v>1.3641714584821301</v>
      </c>
      <c r="P240" s="53">
        <v>0.61194090463528139</v>
      </c>
      <c r="Q240" s="53">
        <v>0.85388699899553699</v>
      </c>
      <c r="R240" s="53">
        <v>1.0425033470479022</v>
      </c>
      <c r="S240" s="53">
        <v>0.98115301377210562</v>
      </c>
      <c r="T240" s="53">
        <v>1.1904869528485487</v>
      </c>
      <c r="U240" s="54">
        <v>1.3537931791307019</v>
      </c>
      <c r="V240" s="55">
        <v>2.675206822727128</v>
      </c>
      <c r="W240" s="53">
        <v>2.1954723798754436</v>
      </c>
      <c r="X240" s="53">
        <v>2.6458771481291432</v>
      </c>
      <c r="Y240" s="53">
        <v>2.0262967130689775</v>
      </c>
      <c r="Z240" s="54">
        <v>2.1962781404021543</v>
      </c>
      <c r="AA240" s="55">
        <v>2.675206822727128</v>
      </c>
      <c r="AB240" s="53">
        <v>2.1954723798754436</v>
      </c>
      <c r="AC240" s="53">
        <v>2.6458771481291432</v>
      </c>
      <c r="AD240" s="53">
        <v>2.0262967130689775</v>
      </c>
      <c r="AE240" s="54">
        <v>2.1962781404021543</v>
      </c>
      <c r="AF240" s="55">
        <v>0</v>
      </c>
      <c r="AG240" s="53">
        <v>2.2200952220737755</v>
      </c>
      <c r="AH240" s="53">
        <v>1.1609839346520445</v>
      </c>
      <c r="AI240" s="53">
        <v>0.76430373568254406</v>
      </c>
      <c r="AJ240" s="54">
        <v>1.7953847509694891</v>
      </c>
      <c r="AK240" s="55">
        <v>0</v>
      </c>
      <c r="AL240" s="53">
        <v>2.2200952220737755</v>
      </c>
      <c r="AM240" s="53">
        <v>1.1609839346520445</v>
      </c>
      <c r="AN240" s="53">
        <v>0.76430373568254406</v>
      </c>
      <c r="AO240" s="54">
        <v>1.7953847509694891</v>
      </c>
      <c r="AP240" s="55">
        <v>1.1374142831451013</v>
      </c>
      <c r="AQ240" s="53">
        <v>0.89927029309860318</v>
      </c>
      <c r="AR240" s="53">
        <v>0.81521746712308274</v>
      </c>
      <c r="AS240" s="53">
        <v>1.7917390796323569</v>
      </c>
      <c r="AT240" s="54">
        <v>6.7371755879229639E-2</v>
      </c>
      <c r="AU240" s="55">
        <v>1.1374142831451013</v>
      </c>
      <c r="AV240" s="53">
        <v>0.89927029309860318</v>
      </c>
      <c r="AW240" s="53">
        <v>0.81521746712308274</v>
      </c>
      <c r="AX240" s="53">
        <v>1.7917390796323569</v>
      </c>
      <c r="AY240" s="54">
        <v>6.7371755879229639E-2</v>
      </c>
    </row>
    <row r="241" spans="1:51" ht="15.75" thickBot="1" x14ac:dyDescent="0.3">
      <c r="A241">
        <v>269</v>
      </c>
      <c r="B241">
        <v>6.0616014379559306</v>
      </c>
      <c r="C241">
        <v>4.5922904760792251</v>
      </c>
      <c r="D241">
        <v>3.7751379748708289</v>
      </c>
      <c r="E241">
        <v>4.927164688902355</v>
      </c>
      <c r="F241">
        <v>5.0464730900079626</v>
      </c>
      <c r="G241">
        <v>5.5773710029674683</v>
      </c>
      <c r="H241">
        <v>4.044295851799542</v>
      </c>
      <c r="I241">
        <v>5.0970114581276205</v>
      </c>
      <c r="J241">
        <v>4.9729523403899307</v>
      </c>
      <c r="K241" s="2">
        <v>3.8769882761515944</v>
      </c>
      <c r="L241" s="1">
        <v>2.2201735509873797</v>
      </c>
      <c r="M241">
        <v>4.2497074636898811</v>
      </c>
      <c r="N241">
        <v>3.356864540351741</v>
      </c>
      <c r="O241">
        <v>4.3014347465169482</v>
      </c>
      <c r="P241" s="53">
        <v>1.9987186475741587</v>
      </c>
      <c r="Q241" s="53">
        <v>3.0176714234185908</v>
      </c>
      <c r="R241" s="53">
        <v>4.2323212713377698</v>
      </c>
      <c r="S241" s="53">
        <v>2.6311061046772082</v>
      </c>
      <c r="T241" s="53">
        <v>4.523349913996495</v>
      </c>
      <c r="U241" s="54">
        <v>3.7865856248322745</v>
      </c>
      <c r="V241" s="55">
        <v>4.4559001644332827</v>
      </c>
      <c r="W241" s="53">
        <v>5.9223128656632014</v>
      </c>
      <c r="X241" s="53">
        <v>5.8106909532642428</v>
      </c>
      <c r="Y241" s="53">
        <v>5.1009763330167033</v>
      </c>
      <c r="Z241" s="54">
        <v>6.289080397448644</v>
      </c>
      <c r="AA241" s="55">
        <v>4.4559001644332827</v>
      </c>
      <c r="AB241" s="53">
        <v>5.9223128656632014</v>
      </c>
      <c r="AC241" s="53">
        <v>5.8106909532642428</v>
      </c>
      <c r="AD241" s="53">
        <v>5.1009763330167033</v>
      </c>
      <c r="AE241" s="54">
        <v>6.289080397448644</v>
      </c>
      <c r="AF241" s="55">
        <v>2.5483938669002306</v>
      </c>
      <c r="AG241" s="53">
        <v>5.00740077110179</v>
      </c>
      <c r="AH241" s="53">
        <v>5.299744184828497</v>
      </c>
      <c r="AI241" s="53">
        <v>5.2454064605082245</v>
      </c>
      <c r="AJ241" s="54">
        <v>2.7494094630908772</v>
      </c>
      <c r="AK241" s="55">
        <v>2.5483938669002306</v>
      </c>
      <c r="AL241" s="53">
        <v>5.00740077110179</v>
      </c>
      <c r="AM241" s="53">
        <v>5.299744184828497</v>
      </c>
      <c r="AN241" s="53">
        <v>5.2454064605082245</v>
      </c>
      <c r="AO241" s="54">
        <v>2.7494094630908772</v>
      </c>
      <c r="AP241" s="55">
        <v>3.2813316898386269</v>
      </c>
      <c r="AQ241" s="53">
        <v>2.4637304714919361</v>
      </c>
      <c r="AR241" s="53">
        <v>3.7612827677920126</v>
      </c>
      <c r="AS241" s="53">
        <v>6.0157379822450334</v>
      </c>
      <c r="AT241" s="54">
        <v>1.5064010956562648</v>
      </c>
      <c r="AU241" s="55">
        <v>3.2813316898386269</v>
      </c>
      <c r="AV241" s="53">
        <v>2.4637304714919361</v>
      </c>
      <c r="AW241" s="53">
        <v>3.7612827677920126</v>
      </c>
      <c r="AX241" s="53">
        <v>6.0157379822450334</v>
      </c>
      <c r="AY241" s="54">
        <v>1.5064010956562648</v>
      </c>
    </row>
    <row r="242" spans="1:51" ht="15.75" thickBot="1" x14ac:dyDescent="0.3">
      <c r="A242">
        <v>270</v>
      </c>
      <c r="B242">
        <v>1.1754804831522387</v>
      </c>
      <c r="C242">
        <v>1.2228564429846391</v>
      </c>
      <c r="D242">
        <v>1.2419825697973985</v>
      </c>
      <c r="E242">
        <v>0.97750471467541</v>
      </c>
      <c r="F242">
        <v>1.3467130950191097</v>
      </c>
      <c r="G242">
        <v>1.4711692649254076</v>
      </c>
      <c r="H242">
        <v>1.4639961998383026</v>
      </c>
      <c r="I242">
        <v>1.3631676884813946</v>
      </c>
      <c r="J242">
        <v>1.7384452434783924</v>
      </c>
      <c r="K242" s="2">
        <v>1.21754976776559</v>
      </c>
      <c r="L242" s="1">
        <v>0.55977403320186891</v>
      </c>
      <c r="M242">
        <v>1.0433083957416036</v>
      </c>
      <c r="N242">
        <v>1.0146916250219442</v>
      </c>
      <c r="O242">
        <v>0.89033566272147058</v>
      </c>
      <c r="P242" s="53">
        <v>0.37768755031547169</v>
      </c>
      <c r="Q242" s="53">
        <v>0.80879820611447217</v>
      </c>
      <c r="R242" s="53">
        <v>0.97155839383540543</v>
      </c>
      <c r="S242" s="53">
        <v>0.7349854162417524</v>
      </c>
      <c r="T242" s="53">
        <v>1.0039371448973973</v>
      </c>
      <c r="U242" s="54">
        <v>1.0182508708819036</v>
      </c>
      <c r="V242" s="55">
        <v>0.62491724358175771</v>
      </c>
      <c r="W242" s="53">
        <v>1.3802456645315502</v>
      </c>
      <c r="X242" s="53">
        <v>1.2901414620940652</v>
      </c>
      <c r="Y242" s="53">
        <v>1.2015569636054781</v>
      </c>
      <c r="Z242" s="54">
        <v>1.8216044241822689</v>
      </c>
      <c r="AA242" s="55">
        <v>0.62491724358175771</v>
      </c>
      <c r="AB242" s="53">
        <v>1.3802456645315502</v>
      </c>
      <c r="AC242" s="53">
        <v>1.2901414620940652</v>
      </c>
      <c r="AD242" s="53">
        <v>1.2015569636054781</v>
      </c>
      <c r="AE242" s="54">
        <v>1.8216044241822689</v>
      </c>
      <c r="AF242" s="55">
        <v>0.36258583285210172</v>
      </c>
      <c r="AG242" s="53">
        <v>1.2954401647992859</v>
      </c>
      <c r="AH242" s="53">
        <v>1.7386988463571442</v>
      </c>
      <c r="AI242" s="53">
        <v>0.82084623111027255</v>
      </c>
      <c r="AJ242" s="54">
        <v>0.27547339732548815</v>
      </c>
      <c r="AK242" s="55">
        <v>0.36258583285210172</v>
      </c>
      <c r="AL242" s="53">
        <v>1.2954401647992859</v>
      </c>
      <c r="AM242" s="53">
        <v>1.7386988463571442</v>
      </c>
      <c r="AN242" s="53">
        <v>0.82084623111027255</v>
      </c>
      <c r="AO242" s="54">
        <v>0.27547339732548815</v>
      </c>
      <c r="AP242" s="55">
        <v>0.86896137741116608</v>
      </c>
      <c r="AQ242" s="53">
        <v>0.74217953481864063</v>
      </c>
      <c r="AR242" s="53">
        <v>0.99878821657412165</v>
      </c>
      <c r="AS242" s="53">
        <v>1.3699169051949021</v>
      </c>
      <c r="AT242" s="54">
        <v>0.6404935292742816</v>
      </c>
      <c r="AU242" s="55">
        <v>0.86896137741116608</v>
      </c>
      <c r="AV242" s="53">
        <v>0.74217953481864063</v>
      </c>
      <c r="AW242" s="53">
        <v>0.99878821657412165</v>
      </c>
      <c r="AX242" s="53">
        <v>1.3699169051949021</v>
      </c>
      <c r="AY242" s="54">
        <v>0.6404935292742816</v>
      </c>
    </row>
    <row r="243" spans="1:51" ht="15.75" thickBot="1" x14ac:dyDescent="0.3">
      <c r="A243">
        <v>271</v>
      </c>
      <c r="B243">
        <v>0.82191501157230151</v>
      </c>
      <c r="C243">
        <v>0.97656440529024935</v>
      </c>
      <c r="D243">
        <v>0.91084596535710571</v>
      </c>
      <c r="E243">
        <v>0.82616282155006304</v>
      </c>
      <c r="F243">
        <v>1.1150787687248576</v>
      </c>
      <c r="G243">
        <v>1.1278557937971785</v>
      </c>
      <c r="H243">
        <v>1.0927120928904468</v>
      </c>
      <c r="I243">
        <v>0.66900850717663451</v>
      </c>
      <c r="J243">
        <v>1.0021383289830383</v>
      </c>
      <c r="K243" s="2">
        <v>0.83589490764703145</v>
      </c>
      <c r="L243" s="1">
        <v>0.74789412009417122</v>
      </c>
      <c r="M243">
        <v>0.75821336370307912</v>
      </c>
      <c r="N243">
        <v>1.0550399534798465</v>
      </c>
      <c r="O243">
        <v>0.66202437809614822</v>
      </c>
      <c r="P243" s="53">
        <v>0.33809373193868308</v>
      </c>
      <c r="Q243" s="53">
        <v>0.5247066949603979</v>
      </c>
      <c r="R243" s="53">
        <v>0.84009170098833696</v>
      </c>
      <c r="S243" s="53">
        <v>0.89315365243162825</v>
      </c>
      <c r="T243" s="53">
        <v>0.67423589665974792</v>
      </c>
      <c r="U243" s="54">
        <v>0.61661294054209004</v>
      </c>
      <c r="V243" s="55">
        <v>0.15752129626173247</v>
      </c>
      <c r="W243" s="53">
        <v>0.98970397445142921</v>
      </c>
      <c r="X243" s="53">
        <v>1.2998621459994049</v>
      </c>
      <c r="Y243" s="53">
        <v>0.90999534147973948</v>
      </c>
      <c r="Z243" s="54">
        <v>0.40621929593980394</v>
      </c>
      <c r="AA243" s="55">
        <v>0.15752129626173247</v>
      </c>
      <c r="AB243" s="53">
        <v>0.98970397445142921</v>
      </c>
      <c r="AC243" s="53">
        <v>1.2998621459994049</v>
      </c>
      <c r="AD243" s="53">
        <v>0.90999534147973948</v>
      </c>
      <c r="AE243" s="54">
        <v>0.40621929593980394</v>
      </c>
      <c r="AF243" s="55">
        <v>1.001061250555376</v>
      </c>
      <c r="AG243" s="53">
        <v>1.3958686861334713</v>
      </c>
      <c r="AH243" s="53">
        <v>1.3986961617998843</v>
      </c>
      <c r="AI243" s="53">
        <v>0.84089936462020409</v>
      </c>
      <c r="AJ243" s="54">
        <v>0</v>
      </c>
      <c r="AK243" s="55">
        <v>1.001061250555376</v>
      </c>
      <c r="AL243" s="53">
        <v>1.3958686861334713</v>
      </c>
      <c r="AM243" s="53">
        <v>1.3986961617998843</v>
      </c>
      <c r="AN243" s="53">
        <v>0.84089936462020409</v>
      </c>
      <c r="AO243" s="54">
        <v>0</v>
      </c>
      <c r="AP243" s="55">
        <v>0.63500200872318679</v>
      </c>
      <c r="AQ243" s="53">
        <v>0.52410356508966294</v>
      </c>
      <c r="AR243" s="53">
        <v>0.38999216771887196</v>
      </c>
      <c r="AS243" s="53">
        <v>0.90673452419233835</v>
      </c>
      <c r="AT243" s="54">
        <v>0.49738352387238399</v>
      </c>
      <c r="AU243" s="55">
        <v>0.63500200872318679</v>
      </c>
      <c r="AV243" s="53">
        <v>0.52410356508966294</v>
      </c>
      <c r="AW243" s="53">
        <v>0.38999216771887196</v>
      </c>
      <c r="AX243" s="53">
        <v>0.90673452419233835</v>
      </c>
      <c r="AY243" s="54">
        <v>0.49738352387238399</v>
      </c>
    </row>
    <row r="244" spans="1:51" ht="15.75" thickBot="1" x14ac:dyDescent="0.3">
      <c r="A244">
        <v>272</v>
      </c>
      <c r="B244">
        <v>0.20525791676744465</v>
      </c>
      <c r="C244">
        <v>0.21721320883336059</v>
      </c>
      <c r="D244">
        <v>0.20119172517646436</v>
      </c>
      <c r="E244">
        <v>0.14884578501374077</v>
      </c>
      <c r="F244">
        <v>8.1479755578447818E-2</v>
      </c>
      <c r="G244">
        <v>9.973581120554062E-2</v>
      </c>
      <c r="H244">
        <v>0.40022403833437215</v>
      </c>
      <c r="I244">
        <v>0.38331455870127928</v>
      </c>
      <c r="J244">
        <v>0.28205646861937156</v>
      </c>
      <c r="K244" s="2">
        <v>0.25049968681904222</v>
      </c>
      <c r="L244" s="1">
        <v>0.2007582782250337</v>
      </c>
      <c r="M244">
        <v>0.17646332020692915</v>
      </c>
      <c r="N244">
        <v>0.10351186865796064</v>
      </c>
      <c r="O244">
        <v>0</v>
      </c>
      <c r="P244" s="53">
        <v>0.24661076160605017</v>
      </c>
      <c r="Q244" s="53">
        <v>0.13613455575732483</v>
      </c>
      <c r="R244" s="53">
        <v>0.21024626465323043</v>
      </c>
      <c r="S244" s="53">
        <v>0.1121356020007853</v>
      </c>
      <c r="T244" s="53">
        <v>0.14677649182065328</v>
      </c>
      <c r="U244" s="54">
        <v>8.930110375918926E-2</v>
      </c>
      <c r="V244" s="55">
        <v>0</v>
      </c>
      <c r="W244" s="53">
        <v>0.31387403362693483</v>
      </c>
      <c r="X244" s="53">
        <v>0.30754344026741881</v>
      </c>
      <c r="Y244" s="53">
        <v>0.20357506102161638</v>
      </c>
      <c r="Z244" s="54">
        <v>0.20932791423134647</v>
      </c>
      <c r="AA244" s="55">
        <v>0</v>
      </c>
      <c r="AB244" s="53">
        <v>0.31387403362693483</v>
      </c>
      <c r="AC244" s="53">
        <v>0.30754344026741881</v>
      </c>
      <c r="AD244" s="53">
        <v>0.20357506102161638</v>
      </c>
      <c r="AE244" s="54">
        <v>0.20932791423134647</v>
      </c>
      <c r="AF244" s="55">
        <v>0.44936690261926532</v>
      </c>
      <c r="AG244" s="53">
        <v>0.25790434388117217</v>
      </c>
      <c r="AH244" s="53">
        <v>0.13202500857885702</v>
      </c>
      <c r="AI244" s="53">
        <v>0.19466756154310591</v>
      </c>
      <c r="AJ244" s="54">
        <v>2.4420639832039015E-2</v>
      </c>
      <c r="AK244" s="55">
        <v>0.44936690261926532</v>
      </c>
      <c r="AL244" s="53">
        <v>0.25790434388117217</v>
      </c>
      <c r="AM244" s="53">
        <v>0.13202500857885702</v>
      </c>
      <c r="AN244" s="53">
        <v>0.19466756154310591</v>
      </c>
      <c r="AO244" s="54">
        <v>2.4420639832039015E-2</v>
      </c>
      <c r="AP244" s="55">
        <v>1.8234155267266058E-2</v>
      </c>
      <c r="AQ244" s="53">
        <v>0.12887628298362719</v>
      </c>
      <c r="AR244" s="53">
        <v>0.22234674795130757</v>
      </c>
      <c r="AS244" s="53">
        <v>0.23595548015079615</v>
      </c>
      <c r="AT244" s="54">
        <v>0.15996602255480047</v>
      </c>
      <c r="AU244" s="55">
        <v>1.8234155267266058E-2</v>
      </c>
      <c r="AV244" s="53">
        <v>0.12887628298362719</v>
      </c>
      <c r="AW244" s="53">
        <v>0.22234674795130757</v>
      </c>
      <c r="AX244" s="53">
        <v>0.23595548015079615</v>
      </c>
      <c r="AY244" s="54">
        <v>0.15996602255480047</v>
      </c>
    </row>
    <row r="245" spans="1:51" ht="15.75" thickBot="1" x14ac:dyDescent="0.3">
      <c r="A245">
        <v>273</v>
      </c>
      <c r="B245">
        <v>0.20563811684721944</v>
      </c>
      <c r="C245">
        <v>2.9370457293439352E-2</v>
      </c>
      <c r="D245">
        <v>3.5598266934355569E-2</v>
      </c>
      <c r="E245">
        <v>0.13743500499191594</v>
      </c>
      <c r="F245">
        <v>8.4882608249694916E-2</v>
      </c>
      <c r="G245">
        <v>0.25465975796377666</v>
      </c>
      <c r="H245">
        <v>7.4061682341358251E-2</v>
      </c>
      <c r="I245">
        <v>9.3677565090635351E-2</v>
      </c>
      <c r="J245">
        <v>0.14112889297526285</v>
      </c>
      <c r="K245" s="2">
        <v>1.8356069128962919E-2</v>
      </c>
      <c r="L245" s="1">
        <v>0.18191297098987402</v>
      </c>
      <c r="M245">
        <v>0.16755006040297404</v>
      </c>
      <c r="N245">
        <v>9.9581234381663497E-2</v>
      </c>
      <c r="O245">
        <v>0.14590741037866178</v>
      </c>
      <c r="P245" s="53">
        <v>0.22417092976463174</v>
      </c>
      <c r="Q245" s="53">
        <v>4.9055858313744316E-2</v>
      </c>
      <c r="R245" s="53">
        <v>0.11880747337264375</v>
      </c>
      <c r="S245" s="53">
        <v>0</v>
      </c>
      <c r="T245" s="53">
        <v>8.8122312550965767E-2</v>
      </c>
      <c r="U245" s="54">
        <v>1.8069388217656579E-2</v>
      </c>
      <c r="V245" s="55">
        <v>0.1172598851947954</v>
      </c>
      <c r="W245" s="53">
        <v>0.12656882294712515</v>
      </c>
      <c r="X245" s="53">
        <v>0</v>
      </c>
      <c r="Y245" s="53">
        <v>0.11148686726500689</v>
      </c>
      <c r="Z245" s="54">
        <v>0.12848742264794702</v>
      </c>
      <c r="AA245" s="55">
        <v>0.1172598851947954</v>
      </c>
      <c r="AB245" s="53">
        <v>0.12656882294712515</v>
      </c>
      <c r="AC245" s="53">
        <v>0</v>
      </c>
      <c r="AD245" s="53">
        <v>0.11148686726500689</v>
      </c>
      <c r="AE245" s="54">
        <v>0.12848742264794702</v>
      </c>
      <c r="AF245" s="55">
        <v>0.21654955142190677</v>
      </c>
      <c r="AG245" s="53">
        <v>7.8395057661258205E-2</v>
      </c>
      <c r="AH245" s="53">
        <v>0.31684596423517747</v>
      </c>
      <c r="AI245" s="53">
        <v>0.11241185084742319</v>
      </c>
      <c r="AJ245" s="54">
        <v>0.24618115016294553</v>
      </c>
      <c r="AK245" s="55">
        <v>0.21654955142190677</v>
      </c>
      <c r="AL245" s="53">
        <v>7.8395057661258205E-2</v>
      </c>
      <c r="AM245" s="53">
        <v>0.31684596423517747</v>
      </c>
      <c r="AN245" s="53">
        <v>0.11241185084742319</v>
      </c>
      <c r="AO245" s="54">
        <v>0.24618115016294553</v>
      </c>
      <c r="AP245" s="55">
        <v>6.4216876345924379E-2</v>
      </c>
      <c r="AQ245" s="53">
        <v>9.5582794389011197E-2</v>
      </c>
      <c r="AR245" s="53">
        <v>6.347641330023962E-2</v>
      </c>
      <c r="AS245" s="53">
        <v>0.16509442595982685</v>
      </c>
      <c r="AT245" s="54">
        <v>0.15426316729516051</v>
      </c>
      <c r="AU245" s="55">
        <v>6.4216876345924379E-2</v>
      </c>
      <c r="AV245" s="53">
        <v>9.5582794389011197E-2</v>
      </c>
      <c r="AW245" s="53">
        <v>6.347641330023962E-2</v>
      </c>
      <c r="AX245" s="53">
        <v>0.16509442595982685</v>
      </c>
      <c r="AY245" s="54">
        <v>0.15426316729516051</v>
      </c>
    </row>
    <row r="246" spans="1:51" ht="15.75" thickBot="1" x14ac:dyDescent="0.3">
      <c r="A246">
        <v>274</v>
      </c>
      <c r="B246">
        <v>0.14318556918283618</v>
      </c>
      <c r="C246">
        <v>5.0394134024954511E-2</v>
      </c>
      <c r="D246">
        <v>7.2606542783551234E-2</v>
      </c>
      <c r="E246">
        <v>0.10458171481016164</v>
      </c>
      <c r="F246">
        <v>0.10773465238184156</v>
      </c>
      <c r="G246">
        <v>0.1585208198987024</v>
      </c>
      <c r="H246">
        <v>0</v>
      </c>
      <c r="I246">
        <v>0.173752736672971</v>
      </c>
      <c r="J246">
        <v>7.8709943209219244E-2</v>
      </c>
      <c r="K246" s="2">
        <v>0.1452547768107684</v>
      </c>
      <c r="L246" s="1">
        <v>0.14882575374784085</v>
      </c>
      <c r="M246">
        <v>0</v>
      </c>
      <c r="N246">
        <v>0</v>
      </c>
      <c r="O246">
        <v>1.4738439025527905E-2</v>
      </c>
      <c r="P246" s="53">
        <v>0.17584287509036445</v>
      </c>
      <c r="Q246" s="53">
        <v>0.10686158659260141</v>
      </c>
      <c r="R246" s="53">
        <v>6.2304538306650566E-2</v>
      </c>
      <c r="S246" s="53">
        <v>0.1274808002422485</v>
      </c>
      <c r="T246" s="53">
        <v>0.11410349132313902</v>
      </c>
      <c r="U246" s="54">
        <v>0.11203991909946401</v>
      </c>
      <c r="V246" s="55">
        <v>0</v>
      </c>
      <c r="W246" s="53">
        <v>0.15745621629448375</v>
      </c>
      <c r="X246" s="53">
        <v>0.28731730742045575</v>
      </c>
      <c r="Y246" s="53">
        <v>0.18548572271062938</v>
      </c>
      <c r="Z246" s="54">
        <v>0.15893659440159799</v>
      </c>
      <c r="AA246" s="55">
        <v>0</v>
      </c>
      <c r="AB246" s="53">
        <v>0.15745621629448375</v>
      </c>
      <c r="AC246" s="53">
        <v>0.28731730742045575</v>
      </c>
      <c r="AD246" s="53">
        <v>0.18548572271062938</v>
      </c>
      <c r="AE246" s="54">
        <v>0.15893659440159799</v>
      </c>
      <c r="AF246" s="55">
        <v>0</v>
      </c>
      <c r="AG246" s="53">
        <v>0.16305798307922395</v>
      </c>
      <c r="AH246" s="53">
        <v>0.15796704501087144</v>
      </c>
      <c r="AI246" s="53">
        <v>0</v>
      </c>
      <c r="AJ246" s="54">
        <v>0.13412636925156446</v>
      </c>
      <c r="AK246" s="55">
        <v>0</v>
      </c>
      <c r="AL246" s="53">
        <v>0.16305798307922395</v>
      </c>
      <c r="AM246" s="53">
        <v>0.15796704501087144</v>
      </c>
      <c r="AN246" s="53">
        <v>0</v>
      </c>
      <c r="AO246" s="54">
        <v>0.13412636925156446</v>
      </c>
      <c r="AP246" s="55">
        <v>8.3239100479330488E-2</v>
      </c>
      <c r="AQ246" s="53">
        <v>6.8580046512062925E-2</v>
      </c>
      <c r="AR246" s="53">
        <v>0.14619391013418714</v>
      </c>
      <c r="AS246" s="53">
        <v>0.19264205462908232</v>
      </c>
      <c r="AT246" s="54">
        <v>0.21679391735484077</v>
      </c>
      <c r="AU246" s="55">
        <v>8.3239100479330488E-2</v>
      </c>
      <c r="AV246" s="53">
        <v>6.8580046512062925E-2</v>
      </c>
      <c r="AW246" s="53">
        <v>0.14619391013418714</v>
      </c>
      <c r="AX246" s="53">
        <v>0.19264205462908232</v>
      </c>
      <c r="AY246" s="54">
        <v>0.21679391735484077</v>
      </c>
    </row>
    <row r="247" spans="1:51" ht="15.75" thickBot="1" x14ac:dyDescent="0.3">
      <c r="A247">
        <v>275</v>
      </c>
      <c r="B247">
        <v>0.1009606587408932</v>
      </c>
      <c r="C247">
        <v>6.0889711398876847E-2</v>
      </c>
      <c r="D247">
        <v>0.19357599224718677</v>
      </c>
      <c r="E247">
        <v>8.6645805408537505E-3</v>
      </c>
      <c r="F247">
        <v>0.22989906287648612</v>
      </c>
      <c r="G247">
        <v>0.27119566633149916</v>
      </c>
      <c r="H247">
        <v>0.19194175388499207</v>
      </c>
      <c r="I247">
        <v>0.2316854387133272</v>
      </c>
      <c r="J247">
        <v>0.27820423714926734</v>
      </c>
      <c r="K247" s="2">
        <v>2.4217090275429266E-2</v>
      </c>
      <c r="L247" s="1">
        <v>0.26139586653206992</v>
      </c>
      <c r="M247">
        <v>0.13716675664633182</v>
      </c>
      <c r="N247">
        <v>0.15847547353943203</v>
      </c>
      <c r="O247">
        <v>0</v>
      </c>
      <c r="P247" s="53">
        <v>0</v>
      </c>
      <c r="Q247" s="53">
        <v>0.41073923572452192</v>
      </c>
      <c r="R247" s="53">
        <v>0.15435019262553556</v>
      </c>
      <c r="S247" s="53">
        <v>0</v>
      </c>
      <c r="T247" s="53">
        <v>0.31676135478910478</v>
      </c>
      <c r="U247" s="54">
        <v>0.13704755523531778</v>
      </c>
      <c r="V247" s="55">
        <v>4.0375125316037958E-2</v>
      </c>
      <c r="W247" s="53">
        <v>8.6437092517157602E-2</v>
      </c>
      <c r="X247" s="53">
        <v>0.18525493059332201</v>
      </c>
      <c r="Y247" s="53">
        <v>0</v>
      </c>
      <c r="Z247" s="54">
        <v>0.27193683315811756</v>
      </c>
      <c r="AA247" s="55">
        <v>4.0375125316037958E-2</v>
      </c>
      <c r="AB247" s="53">
        <v>8.6437092517157602E-2</v>
      </c>
      <c r="AC247" s="53">
        <v>0.18525493059332201</v>
      </c>
      <c r="AD247" s="53">
        <v>0</v>
      </c>
      <c r="AE247" s="54">
        <v>0.27193683315811756</v>
      </c>
      <c r="AF247" s="55">
        <v>0.51728964566296343</v>
      </c>
      <c r="AG247" s="53">
        <v>1.5588925202409714E-2</v>
      </c>
      <c r="AH247" s="53">
        <v>0.26922500740870908</v>
      </c>
      <c r="AI247" s="53">
        <v>0.1685959021300994</v>
      </c>
      <c r="AJ247" s="54">
        <v>0</v>
      </c>
      <c r="AK247" s="55">
        <v>0.51728964566296343</v>
      </c>
      <c r="AL247" s="53">
        <v>1.5588925202409714E-2</v>
      </c>
      <c r="AM247" s="53">
        <v>0.26922500740870908</v>
      </c>
      <c r="AN247" s="53">
        <v>0.1685959021300994</v>
      </c>
      <c r="AO247" s="54">
        <v>0</v>
      </c>
      <c r="AP247" s="55">
        <v>0.16627490324914829</v>
      </c>
      <c r="AQ247" s="53">
        <v>0.23554220144343485</v>
      </c>
      <c r="AR247" s="53">
        <v>0</v>
      </c>
      <c r="AS247" s="53">
        <v>0.26577289291260514</v>
      </c>
      <c r="AT247" s="54">
        <v>0.23334144170394996</v>
      </c>
      <c r="AU247" s="55">
        <v>0.16627490324914829</v>
      </c>
      <c r="AV247" s="53">
        <v>0.23554220144343485</v>
      </c>
      <c r="AW247" s="53">
        <v>0</v>
      </c>
      <c r="AX247" s="53">
        <v>0.26577289291260514</v>
      </c>
      <c r="AY247" s="54">
        <v>0.23334144170394996</v>
      </c>
    </row>
    <row r="248" spans="1:51" ht="15.75" thickBot="1" x14ac:dyDescent="0.3">
      <c r="A248">
        <v>276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2.9792025285767961E-2</v>
      </c>
      <c r="K248" s="2">
        <v>0</v>
      </c>
      <c r="L248" s="1">
        <v>0</v>
      </c>
      <c r="M248">
        <v>0</v>
      </c>
      <c r="N248">
        <v>0</v>
      </c>
      <c r="O248">
        <v>0</v>
      </c>
      <c r="P248" s="53">
        <v>0</v>
      </c>
      <c r="Q248" s="53">
        <v>0</v>
      </c>
      <c r="R248" s="53">
        <v>3.9766236075241226E-2</v>
      </c>
      <c r="S248" s="53">
        <v>0</v>
      </c>
      <c r="T248" s="53">
        <v>0</v>
      </c>
      <c r="U248" s="54">
        <v>0</v>
      </c>
      <c r="V248" s="55">
        <v>0</v>
      </c>
      <c r="W248" s="53">
        <v>0</v>
      </c>
      <c r="X248" s="53">
        <v>0</v>
      </c>
      <c r="Y248" s="53">
        <v>0</v>
      </c>
      <c r="Z248" s="54">
        <v>0</v>
      </c>
      <c r="AA248" s="55">
        <v>0</v>
      </c>
      <c r="AB248" s="53">
        <v>0</v>
      </c>
      <c r="AC248" s="53">
        <v>0</v>
      </c>
      <c r="AD248" s="53">
        <v>0</v>
      </c>
      <c r="AE248" s="54">
        <v>0</v>
      </c>
      <c r="AF248" s="55">
        <v>0</v>
      </c>
      <c r="AG248" s="53">
        <v>0</v>
      </c>
      <c r="AH248" s="53">
        <v>0</v>
      </c>
      <c r="AI248" s="53">
        <v>0</v>
      </c>
      <c r="AJ248" s="54">
        <v>0</v>
      </c>
      <c r="AK248" s="55">
        <v>0</v>
      </c>
      <c r="AL248" s="53">
        <v>0</v>
      </c>
      <c r="AM248" s="53">
        <v>0</v>
      </c>
      <c r="AN248" s="53">
        <v>0</v>
      </c>
      <c r="AO248" s="54">
        <v>0</v>
      </c>
      <c r="AP248" s="55">
        <v>0</v>
      </c>
      <c r="AQ248" s="53">
        <v>0</v>
      </c>
      <c r="AR248" s="53">
        <v>0</v>
      </c>
      <c r="AS248" s="53">
        <v>0</v>
      </c>
      <c r="AT248" s="54">
        <v>0</v>
      </c>
      <c r="AU248" s="55">
        <v>0</v>
      </c>
      <c r="AV248" s="53">
        <v>0</v>
      </c>
      <c r="AW248" s="53">
        <v>0</v>
      </c>
      <c r="AX248" s="53">
        <v>0</v>
      </c>
      <c r="AY248" s="54">
        <v>0</v>
      </c>
    </row>
    <row r="249" spans="1:51" ht="15.75" thickBot="1" x14ac:dyDescent="0.3">
      <c r="A249">
        <v>277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 s="2">
        <v>0</v>
      </c>
      <c r="L249" s="1">
        <v>0</v>
      </c>
      <c r="M249">
        <v>0</v>
      </c>
      <c r="N249">
        <v>0</v>
      </c>
      <c r="O249">
        <v>0</v>
      </c>
      <c r="P249" s="53">
        <v>0</v>
      </c>
      <c r="Q249" s="53">
        <v>0</v>
      </c>
      <c r="R249" s="53">
        <v>5.1005452019942867E-2</v>
      </c>
      <c r="S249" s="53">
        <v>0</v>
      </c>
      <c r="T249" s="53">
        <v>0</v>
      </c>
      <c r="U249" s="54">
        <v>4.6484549109866907E-2</v>
      </c>
      <c r="V249" s="55">
        <v>0</v>
      </c>
      <c r="W249" s="53">
        <v>0</v>
      </c>
      <c r="X249" s="53">
        <v>4.6937082789609438E-2</v>
      </c>
      <c r="Y249" s="53">
        <v>0</v>
      </c>
      <c r="Z249" s="54">
        <v>0</v>
      </c>
      <c r="AA249" s="55">
        <v>0</v>
      </c>
      <c r="AB249" s="53">
        <v>0</v>
      </c>
      <c r="AC249" s="53">
        <v>4.6937082789609438E-2</v>
      </c>
      <c r="AD249" s="53">
        <v>0</v>
      </c>
      <c r="AE249" s="54">
        <v>0</v>
      </c>
      <c r="AF249" s="55">
        <v>0</v>
      </c>
      <c r="AG249" s="53">
        <v>0</v>
      </c>
      <c r="AH249" s="53">
        <v>0</v>
      </c>
      <c r="AI249" s="53">
        <v>0</v>
      </c>
      <c r="AJ249" s="54">
        <v>0</v>
      </c>
      <c r="AK249" s="55">
        <v>0</v>
      </c>
      <c r="AL249" s="53">
        <v>0</v>
      </c>
      <c r="AM249" s="53">
        <v>0</v>
      </c>
      <c r="AN249" s="53">
        <v>0</v>
      </c>
      <c r="AO249" s="54">
        <v>0</v>
      </c>
      <c r="AP249" s="55">
        <v>0.14091271040783765</v>
      </c>
      <c r="AQ249" s="53">
        <v>0</v>
      </c>
      <c r="AR249" s="53">
        <v>0</v>
      </c>
      <c r="AS249" s="53">
        <v>0</v>
      </c>
      <c r="AT249" s="54">
        <v>0</v>
      </c>
      <c r="AU249" s="55">
        <v>0.14091271040783765</v>
      </c>
      <c r="AV249" s="53">
        <v>0</v>
      </c>
      <c r="AW249" s="53">
        <v>0</v>
      </c>
      <c r="AX249" s="53">
        <v>0</v>
      </c>
      <c r="AY249" s="54">
        <v>0</v>
      </c>
    </row>
    <row r="250" spans="1:51" ht="15.75" thickBot="1" x14ac:dyDescent="0.3">
      <c r="A250">
        <v>278</v>
      </c>
      <c r="B250">
        <v>0.11934820102869276</v>
      </c>
      <c r="C250">
        <v>0.35825279411249578</v>
      </c>
      <c r="D250">
        <v>0.42998690989344385</v>
      </c>
      <c r="E250">
        <v>8.5249836854839819E-2</v>
      </c>
      <c r="F250">
        <v>9.2073936057651726E-2</v>
      </c>
      <c r="G250">
        <v>0.60876505709494588</v>
      </c>
      <c r="H250">
        <v>0.70523315728286973</v>
      </c>
      <c r="I250">
        <v>0.48611280517048977</v>
      </c>
      <c r="J250">
        <v>0.34925814106521447</v>
      </c>
      <c r="K250" s="2">
        <v>0.68269612067971019</v>
      </c>
      <c r="L250" s="1">
        <v>1.1630044694497266</v>
      </c>
      <c r="M250">
        <v>0.43693345536101003</v>
      </c>
      <c r="N250">
        <v>0.37298708783443768</v>
      </c>
      <c r="O250">
        <v>3.7633660492896563E-2</v>
      </c>
      <c r="P250" s="53">
        <v>0.67758887004244339</v>
      </c>
      <c r="Q250" s="53">
        <v>0.54881258739769756</v>
      </c>
      <c r="R250" s="53">
        <v>0.75503727067264104</v>
      </c>
      <c r="S250" s="53">
        <v>0.84470885975253451</v>
      </c>
      <c r="T250" s="53">
        <v>0.50191919820794395</v>
      </c>
      <c r="U250" s="54">
        <v>0.92782292810670652</v>
      </c>
      <c r="V250" s="55">
        <v>0</v>
      </c>
      <c r="W250" s="53">
        <v>0.56638493444730942</v>
      </c>
      <c r="X250" s="53">
        <v>0.33685602967915046</v>
      </c>
      <c r="Y250" s="53">
        <v>0.60431080450178221</v>
      </c>
      <c r="Z250" s="54">
        <v>7.1374014646164344E-2</v>
      </c>
      <c r="AA250" s="55">
        <v>0</v>
      </c>
      <c r="AB250" s="53">
        <v>0.56638493444730942</v>
      </c>
      <c r="AC250" s="53">
        <v>0.33685602967915046</v>
      </c>
      <c r="AD250" s="53">
        <v>0.60431080450178221</v>
      </c>
      <c r="AE250" s="54">
        <v>7.1374014646164344E-2</v>
      </c>
      <c r="AF250" s="55">
        <v>0.95851018502350016</v>
      </c>
      <c r="AG250" s="53">
        <v>1.0375509196782249</v>
      </c>
      <c r="AH250" s="53">
        <v>0.19716480610996973</v>
      </c>
      <c r="AI250" s="53">
        <v>0.61018592210979583</v>
      </c>
      <c r="AJ250" s="54">
        <v>1.1136262284164995</v>
      </c>
      <c r="AK250" s="55">
        <v>0.95851018502350016</v>
      </c>
      <c r="AL250" s="53">
        <v>1.0375509196782249</v>
      </c>
      <c r="AM250" s="53">
        <v>0.19716480610996973</v>
      </c>
      <c r="AN250" s="53">
        <v>0.61018592210979583</v>
      </c>
      <c r="AO250" s="54">
        <v>1.1136262284164995</v>
      </c>
      <c r="AP250" s="55">
        <v>0</v>
      </c>
      <c r="AQ250" s="53">
        <v>0.15756257709781776</v>
      </c>
      <c r="AR250" s="53">
        <v>1.0233868256555743</v>
      </c>
      <c r="AS250" s="53">
        <v>0.4877524685224745</v>
      </c>
      <c r="AT250" s="54">
        <v>0.50134465881560764</v>
      </c>
      <c r="AU250" s="55">
        <v>0</v>
      </c>
      <c r="AV250" s="53">
        <v>0.15756257709781776</v>
      </c>
      <c r="AW250" s="53">
        <v>1.0233868256555743</v>
      </c>
      <c r="AX250" s="53">
        <v>0.4877524685224745</v>
      </c>
      <c r="AY250" s="54">
        <v>0.50134465881560764</v>
      </c>
    </row>
    <row r="251" spans="1:51" ht="15.75" thickBot="1" x14ac:dyDescent="0.3">
      <c r="A251">
        <v>279</v>
      </c>
      <c r="B251">
        <v>0.37009737790179004</v>
      </c>
      <c r="C251">
        <v>0.34606377902485091</v>
      </c>
      <c r="D251">
        <v>0.45294398694267912</v>
      </c>
      <c r="E251">
        <v>1.874056576792598E-2</v>
      </c>
      <c r="F251">
        <v>0.11131194862646634</v>
      </c>
      <c r="G251">
        <v>0.72426225179595816</v>
      </c>
      <c r="H251">
        <v>0.43113162239126618</v>
      </c>
      <c r="I251">
        <v>0.63217969254325501</v>
      </c>
      <c r="J251">
        <v>0.6422960777455532</v>
      </c>
      <c r="K251" s="2">
        <v>0.46976556058783403</v>
      </c>
      <c r="L251" s="1">
        <v>1.1339837032133107</v>
      </c>
      <c r="M251">
        <v>0.75627419021591658</v>
      </c>
      <c r="N251">
        <v>0.45281920667904457</v>
      </c>
      <c r="O251">
        <v>0.48693592038983063</v>
      </c>
      <c r="P251" s="53">
        <v>0.65608492924716322</v>
      </c>
      <c r="Q251" s="53">
        <v>0.43542731294685189</v>
      </c>
      <c r="R251" s="53">
        <v>0.72253172379552499</v>
      </c>
      <c r="S251" s="53">
        <v>0.69686549834382716</v>
      </c>
      <c r="T251" s="53">
        <v>0.36325224627192876</v>
      </c>
      <c r="U251" s="54">
        <v>0.42308269221366362</v>
      </c>
      <c r="V251" s="55">
        <v>0.16629924739015997</v>
      </c>
      <c r="W251" s="53">
        <v>0.65727166185133956</v>
      </c>
      <c r="X251" s="53">
        <v>0.52027272604158215</v>
      </c>
      <c r="Y251" s="53">
        <v>0.51028011002941598</v>
      </c>
      <c r="Z251" s="54">
        <v>0.8009568898373558</v>
      </c>
      <c r="AA251" s="55">
        <v>0.16629924739015997</v>
      </c>
      <c r="AB251" s="53">
        <v>0.65727166185133956</v>
      </c>
      <c r="AC251" s="53">
        <v>0.52027272604158215</v>
      </c>
      <c r="AD251" s="53">
        <v>0.51028011002941598</v>
      </c>
      <c r="AE251" s="54">
        <v>0.8009568898373558</v>
      </c>
      <c r="AF251" s="55">
        <v>0.59861156771317103</v>
      </c>
      <c r="AG251" s="53">
        <v>0.90417063065982928</v>
      </c>
      <c r="AH251" s="53">
        <v>0.68553978608740995</v>
      </c>
      <c r="AI251" s="53">
        <v>0.99342438425193869</v>
      </c>
      <c r="AJ251" s="54">
        <v>0.66050594575434085</v>
      </c>
      <c r="AK251" s="55">
        <v>0.59861156771317103</v>
      </c>
      <c r="AL251" s="53">
        <v>0.90417063065982928</v>
      </c>
      <c r="AM251" s="53">
        <v>0.68553978608740995</v>
      </c>
      <c r="AN251" s="53">
        <v>0.99342438425193869</v>
      </c>
      <c r="AO251" s="54">
        <v>0.66050594575434085</v>
      </c>
      <c r="AP251" s="55">
        <v>0</v>
      </c>
      <c r="AQ251" s="53">
        <v>0.35197354318496377</v>
      </c>
      <c r="AR251" s="53">
        <v>0.31205803672294119</v>
      </c>
      <c r="AS251" s="53">
        <v>0.81263596379148961</v>
      </c>
      <c r="AT251" s="54">
        <v>0.3264901758522476</v>
      </c>
      <c r="AU251" s="55">
        <v>0</v>
      </c>
      <c r="AV251" s="53">
        <v>0.35197354318496377</v>
      </c>
      <c r="AW251" s="53">
        <v>0.31205803672294119</v>
      </c>
      <c r="AX251" s="53">
        <v>0.81263596379148961</v>
      </c>
      <c r="AY251" s="54">
        <v>0.3264901758522476</v>
      </c>
    </row>
    <row r="252" spans="1:51" ht="15.75" thickBot="1" x14ac:dyDescent="0.3">
      <c r="A252">
        <v>280</v>
      </c>
      <c r="B252">
        <v>5.3640818854822312</v>
      </c>
      <c r="C252">
        <v>3.2591930375983473</v>
      </c>
      <c r="D252">
        <v>2.6061712923784222</v>
      </c>
      <c r="E252">
        <v>1.6489786432979181</v>
      </c>
      <c r="F252">
        <v>1.1227173908944357</v>
      </c>
      <c r="G252">
        <v>1.8066036263736112</v>
      </c>
      <c r="H252">
        <v>3.3362183564561847</v>
      </c>
      <c r="I252">
        <v>2.2603702697080097</v>
      </c>
      <c r="J252">
        <v>1.9461849667955482</v>
      </c>
      <c r="K252" s="2">
        <v>0.41713798047237366</v>
      </c>
      <c r="L252" s="1">
        <v>1.3108015540046081</v>
      </c>
      <c r="M252">
        <v>2.2964387744579375</v>
      </c>
      <c r="N252">
        <v>1.1269026429082118</v>
      </c>
      <c r="O252">
        <v>1.1675721661151233</v>
      </c>
      <c r="P252" s="53">
        <v>2.5759232584675265</v>
      </c>
      <c r="Q252" s="53">
        <v>1.9364066147289896</v>
      </c>
      <c r="R252" s="53">
        <v>2.9181931341942282</v>
      </c>
      <c r="S252" s="53">
        <v>1.6730000700870291</v>
      </c>
      <c r="T252" s="53">
        <v>1.6360068505459573</v>
      </c>
      <c r="U252" s="54">
        <v>1.8055370105294191</v>
      </c>
      <c r="V252" s="55">
        <v>3.747841657742593</v>
      </c>
      <c r="W252" s="53">
        <v>6.6353583034305412</v>
      </c>
      <c r="X252" s="53">
        <v>2.7451944931089791</v>
      </c>
      <c r="Y252" s="53">
        <v>2.8724005150982013</v>
      </c>
      <c r="Z252" s="54">
        <v>2.9290773807493613</v>
      </c>
      <c r="AA252" s="55">
        <v>3.747841657742593</v>
      </c>
      <c r="AB252" s="53">
        <v>6.6353583034305412</v>
      </c>
      <c r="AC252" s="53">
        <v>2.7451944931089791</v>
      </c>
      <c r="AD252" s="53">
        <v>2.8724005150982013</v>
      </c>
      <c r="AE252" s="54">
        <v>2.9290773807493613</v>
      </c>
      <c r="AF252" s="55">
        <v>4.1969881152899342</v>
      </c>
      <c r="AG252" s="53">
        <v>1.0227491389591354</v>
      </c>
      <c r="AH252" s="53">
        <v>3.1171915400527443</v>
      </c>
      <c r="AI252" s="53">
        <v>4.3840671062898249</v>
      </c>
      <c r="AJ252" s="54">
        <v>2.4809948099637769</v>
      </c>
      <c r="AK252" s="55">
        <v>4.1969881152899342</v>
      </c>
      <c r="AL252" s="53">
        <v>1.0227491389591354</v>
      </c>
      <c r="AM252" s="53">
        <v>3.1171915400527443</v>
      </c>
      <c r="AN252" s="53">
        <v>4.3840671062898249</v>
      </c>
      <c r="AO252" s="54">
        <v>2.4809948099637769</v>
      </c>
      <c r="AP252" s="55">
        <v>2.0914205024032637</v>
      </c>
      <c r="AQ252" s="53">
        <v>1.632606415634219</v>
      </c>
      <c r="AR252" s="53">
        <v>1.1412542107088184</v>
      </c>
      <c r="AS252" s="53">
        <v>2.3469631850851229</v>
      </c>
      <c r="AT252" s="54">
        <v>0.83021266619391565</v>
      </c>
      <c r="AU252" s="55">
        <v>2.0914205024032637</v>
      </c>
      <c r="AV252" s="53">
        <v>1.632606415634219</v>
      </c>
      <c r="AW252" s="53">
        <v>1.1412542107088184</v>
      </c>
      <c r="AX252" s="53">
        <v>2.3469631850851229</v>
      </c>
      <c r="AY252" s="54">
        <v>0.83021266619391565</v>
      </c>
    </row>
    <row r="253" spans="1:51" ht="15.75" thickBot="1" x14ac:dyDescent="0.3">
      <c r="A253">
        <v>281</v>
      </c>
      <c r="B253">
        <v>4.4697875402181966</v>
      </c>
      <c r="C253">
        <v>4.3191486169300441</v>
      </c>
      <c r="D253">
        <v>3.8330277827299675</v>
      </c>
      <c r="E253">
        <v>3.4912815508147395</v>
      </c>
      <c r="F253">
        <v>2.9702607061128168</v>
      </c>
      <c r="G253">
        <v>4.3676421285302016</v>
      </c>
      <c r="H253">
        <v>3.4664897887825332</v>
      </c>
      <c r="I253">
        <v>3.4523521180846393</v>
      </c>
      <c r="J253">
        <v>2.7017062558847105</v>
      </c>
      <c r="K253" s="2">
        <v>1.9134126107526224</v>
      </c>
      <c r="L253" s="1">
        <v>2.7618203633169847</v>
      </c>
      <c r="M253">
        <v>1.716432259828742</v>
      </c>
      <c r="N253">
        <v>1.036453326757848</v>
      </c>
      <c r="O253">
        <v>2.9445792652494021</v>
      </c>
      <c r="P253" s="53">
        <v>2.841110506363381</v>
      </c>
      <c r="Q253" s="53">
        <v>2.2539576691380532</v>
      </c>
      <c r="R253" s="53">
        <v>4.4334869092863878</v>
      </c>
      <c r="S253" s="53">
        <v>2.3610217257963502</v>
      </c>
      <c r="T253" s="53">
        <v>1.6660771060332342</v>
      </c>
      <c r="U253" s="54">
        <v>2.924397184074671</v>
      </c>
      <c r="V253" s="55">
        <v>3.7454941895637197</v>
      </c>
      <c r="W253" s="53">
        <v>5.514063692993199</v>
      </c>
      <c r="X253" s="53">
        <v>3.6616363467982538</v>
      </c>
      <c r="Y253" s="53">
        <v>2.7807507238896063</v>
      </c>
      <c r="Z253" s="54">
        <v>1.9158597652085272</v>
      </c>
      <c r="AA253" s="55">
        <v>3.7454941895637197</v>
      </c>
      <c r="AB253" s="53">
        <v>5.514063692993199</v>
      </c>
      <c r="AC253" s="53">
        <v>3.6616363467982538</v>
      </c>
      <c r="AD253" s="53">
        <v>2.7807507238896063</v>
      </c>
      <c r="AE253" s="54">
        <v>1.9158597652085272</v>
      </c>
      <c r="AF253" s="55">
        <v>5.0894376046029945</v>
      </c>
      <c r="AG253" s="53">
        <v>1.6649263885093668</v>
      </c>
      <c r="AH253" s="53">
        <v>3.2801028273308908</v>
      </c>
      <c r="AI253" s="53">
        <v>4.0441706947154286</v>
      </c>
      <c r="AJ253" s="54">
        <v>2.5731243813221725</v>
      </c>
      <c r="AK253" s="55">
        <v>5.0894376046029945</v>
      </c>
      <c r="AL253" s="53">
        <v>1.6649263885093668</v>
      </c>
      <c r="AM253" s="53">
        <v>3.2801028273308908</v>
      </c>
      <c r="AN253" s="53">
        <v>4.0441706947154286</v>
      </c>
      <c r="AO253" s="54">
        <v>2.5731243813221725</v>
      </c>
      <c r="AP253" s="55">
        <v>2.635013736434098</v>
      </c>
      <c r="AQ253" s="53">
        <v>1.9622408550782344</v>
      </c>
      <c r="AR253" s="53">
        <v>1.1649379742183763</v>
      </c>
      <c r="AS253" s="53">
        <v>1.5538758683094624</v>
      </c>
      <c r="AT253" s="54">
        <v>0</v>
      </c>
      <c r="AU253" s="55">
        <v>2.635013736434098</v>
      </c>
      <c r="AV253" s="53">
        <v>1.9622408550782344</v>
      </c>
      <c r="AW253" s="53">
        <v>1.1649379742183763</v>
      </c>
      <c r="AX253" s="53">
        <v>1.5538758683094624</v>
      </c>
      <c r="AY253" s="54">
        <v>0</v>
      </c>
    </row>
    <row r="254" spans="1:51" ht="15.75" thickBot="1" x14ac:dyDescent="0.3">
      <c r="A254">
        <v>282</v>
      </c>
      <c r="B254">
        <v>11.527290561332739</v>
      </c>
      <c r="C254">
        <v>11.369341076142353</v>
      </c>
      <c r="D254">
        <v>12.901506446809181</v>
      </c>
      <c r="E254">
        <v>10.518276535425139</v>
      </c>
      <c r="F254">
        <v>9.4198372189054549</v>
      </c>
      <c r="G254">
        <v>13.104621602799373</v>
      </c>
      <c r="H254">
        <v>15.903592277387384</v>
      </c>
      <c r="I254">
        <v>13.392933286843958</v>
      </c>
      <c r="J254">
        <v>14.810989471318264</v>
      </c>
      <c r="K254" s="2">
        <v>11.183776579739117</v>
      </c>
      <c r="L254" s="1">
        <v>15.900837727967794</v>
      </c>
      <c r="M254">
        <v>10.440699932505398</v>
      </c>
      <c r="N254">
        <v>11.978703234919259</v>
      </c>
      <c r="O254">
        <v>11.026564066773272</v>
      </c>
      <c r="P254" s="53">
        <v>9.5191863432543595</v>
      </c>
      <c r="Q254" s="53">
        <v>11.780398419572968</v>
      </c>
      <c r="R254" s="53">
        <v>11.963558797751666</v>
      </c>
      <c r="S254" s="53">
        <v>10.51162026835212</v>
      </c>
      <c r="T254" s="53">
        <v>11.484733981789821</v>
      </c>
      <c r="U254" s="54">
        <v>9.511524193007304</v>
      </c>
      <c r="V254" s="55">
        <v>18.741067837136175</v>
      </c>
      <c r="W254" s="53">
        <v>21.455420630632258</v>
      </c>
      <c r="X254" s="53">
        <v>17.608325827770738</v>
      </c>
      <c r="Y254" s="53">
        <v>17.719951242107442</v>
      </c>
      <c r="Z254" s="54">
        <v>16.783968670051799</v>
      </c>
      <c r="AA254" s="55">
        <v>18.741067837136175</v>
      </c>
      <c r="AB254" s="53">
        <v>21.455420630632258</v>
      </c>
      <c r="AC254" s="53">
        <v>17.608325827770738</v>
      </c>
      <c r="AD254" s="53">
        <v>17.719951242107442</v>
      </c>
      <c r="AE254" s="54">
        <v>16.783968670051799</v>
      </c>
      <c r="AF254" s="55">
        <v>17.919460137176657</v>
      </c>
      <c r="AG254" s="53">
        <v>15.573585974717721</v>
      </c>
      <c r="AH254" s="53">
        <v>13.473384530364575</v>
      </c>
      <c r="AI254" s="53">
        <v>14.356722956216165</v>
      </c>
      <c r="AJ254" s="54">
        <v>11.597564728800762</v>
      </c>
      <c r="AK254" s="55">
        <v>17.919460137176657</v>
      </c>
      <c r="AL254" s="53">
        <v>15.573585974717721</v>
      </c>
      <c r="AM254" s="53">
        <v>13.473384530364575</v>
      </c>
      <c r="AN254" s="53">
        <v>14.356722956216165</v>
      </c>
      <c r="AO254" s="54">
        <v>11.597564728800762</v>
      </c>
      <c r="AP254" s="55">
        <v>9.2826047232739022</v>
      </c>
      <c r="AQ254" s="53">
        <v>7.2485170991887546</v>
      </c>
      <c r="AR254" s="53">
        <v>13.42693308423982</v>
      </c>
      <c r="AS254" s="53">
        <v>17.45943640817768</v>
      </c>
      <c r="AT254" s="54">
        <v>11.383876957642736</v>
      </c>
      <c r="AU254" s="55">
        <v>9.2826047232739022</v>
      </c>
      <c r="AV254" s="53">
        <v>7.2485170991887546</v>
      </c>
      <c r="AW254" s="53">
        <v>13.42693308423982</v>
      </c>
      <c r="AX254" s="53">
        <v>17.45943640817768</v>
      </c>
      <c r="AY254" s="54">
        <v>11.383876957642736</v>
      </c>
    </row>
    <row r="255" spans="1:51" ht="15.75" thickBot="1" x14ac:dyDescent="0.3">
      <c r="A255">
        <v>283</v>
      </c>
      <c r="B255">
        <v>39.818138502349527</v>
      </c>
      <c r="C255">
        <v>40.03059049868925</v>
      </c>
      <c r="D255">
        <v>50.120970795633077</v>
      </c>
      <c r="E255">
        <v>46.402585367881052</v>
      </c>
      <c r="F255">
        <v>48.465582546003255</v>
      </c>
      <c r="G255">
        <v>66.804813737022968</v>
      </c>
      <c r="H255">
        <v>64.636496648503282</v>
      </c>
      <c r="I255">
        <v>44.22264012496499</v>
      </c>
      <c r="J255">
        <v>50.596612239650845</v>
      </c>
      <c r="K255" s="2">
        <v>45.647467453796004</v>
      </c>
      <c r="L255" s="1">
        <v>46.742702300516775</v>
      </c>
      <c r="M255">
        <v>39.917290806235904</v>
      </c>
      <c r="N255">
        <v>41.656068069064538</v>
      </c>
      <c r="O255">
        <v>39.153559324215266</v>
      </c>
      <c r="P255" s="53">
        <v>28.148820287316774</v>
      </c>
      <c r="Q255" s="53">
        <v>33.925563896333507</v>
      </c>
      <c r="R255" s="53">
        <v>40.634662092437956</v>
      </c>
      <c r="S255" s="53">
        <v>29.592506055299442</v>
      </c>
      <c r="T255" s="53">
        <v>36.095949581867622</v>
      </c>
      <c r="U255" s="54">
        <v>32.563183372387293</v>
      </c>
      <c r="V255" s="55">
        <v>45.005728008682567</v>
      </c>
      <c r="W255" s="53">
        <v>55.040146087626013</v>
      </c>
      <c r="X255" s="53">
        <v>49.558865690192768</v>
      </c>
      <c r="Y255" s="53">
        <v>51.552460631972231</v>
      </c>
      <c r="Z255" s="54">
        <v>46.571137089983331</v>
      </c>
      <c r="AA255" s="55">
        <v>45.005728008682567</v>
      </c>
      <c r="AB255" s="53">
        <v>55.040146087626013</v>
      </c>
      <c r="AC255" s="53">
        <v>49.558865690192768</v>
      </c>
      <c r="AD255" s="53">
        <v>51.552460631972231</v>
      </c>
      <c r="AE255" s="54">
        <v>46.571137089983331</v>
      </c>
      <c r="AF255" s="55">
        <v>53.945710581132531</v>
      </c>
      <c r="AG255" s="53">
        <v>63.146019982312474</v>
      </c>
      <c r="AH255" s="53">
        <v>64.597278568063871</v>
      </c>
      <c r="AI255" s="53">
        <v>60.99724595419228</v>
      </c>
      <c r="AJ255" s="54">
        <v>63.37289075002289</v>
      </c>
      <c r="AK255" s="55">
        <v>53.945710581132531</v>
      </c>
      <c r="AL255" s="53">
        <v>63.146019982312474</v>
      </c>
      <c r="AM255" s="53">
        <v>64.597278568063871</v>
      </c>
      <c r="AN255" s="53">
        <v>60.99724595419228</v>
      </c>
      <c r="AO255" s="54">
        <v>63.37289075002289</v>
      </c>
      <c r="AP255" s="55">
        <v>45.741589579589913</v>
      </c>
      <c r="AQ255" s="53">
        <v>28.936937040247912</v>
      </c>
      <c r="AR255" s="53">
        <v>49.746620588169833</v>
      </c>
      <c r="AS255" s="53">
        <v>55.222318111900897</v>
      </c>
      <c r="AT255" s="54">
        <v>39.640879715980219</v>
      </c>
      <c r="AU255" s="55">
        <v>45.741589579589913</v>
      </c>
      <c r="AV255" s="53">
        <v>28.936937040247912</v>
      </c>
      <c r="AW255" s="53">
        <v>49.746620588169833</v>
      </c>
      <c r="AX255" s="53">
        <v>55.222318111900897</v>
      </c>
      <c r="AY255" s="54">
        <v>39.640879715980219</v>
      </c>
    </row>
    <row r="256" spans="1:51" ht="15.75" thickBot="1" x14ac:dyDescent="0.3">
      <c r="A256">
        <v>284</v>
      </c>
      <c r="B256">
        <v>8.8092750004175393</v>
      </c>
      <c r="C256">
        <v>7.7675073847156115</v>
      </c>
      <c r="D256">
        <v>9.1318958691566419</v>
      </c>
      <c r="E256">
        <v>8.6887377264378998</v>
      </c>
      <c r="F256">
        <v>10.472357026126483</v>
      </c>
      <c r="G256">
        <v>13.191291272029805</v>
      </c>
      <c r="H256">
        <v>13.334299785458276</v>
      </c>
      <c r="I256">
        <v>9.0148175691280557</v>
      </c>
      <c r="J256">
        <v>11.699913793639421</v>
      </c>
      <c r="K256" s="2">
        <v>9.2595711330937238</v>
      </c>
      <c r="L256" s="1">
        <v>9.8407613931523628</v>
      </c>
      <c r="M256">
        <v>7.8447591717971905</v>
      </c>
      <c r="N256">
        <v>10.033708277639398</v>
      </c>
      <c r="O256">
        <v>8.523686203109877</v>
      </c>
      <c r="P256" s="53">
        <v>5.3926952320131818</v>
      </c>
      <c r="Q256" s="53">
        <v>8.6659050263931388</v>
      </c>
      <c r="R256" s="53">
        <v>9.2340021363295879</v>
      </c>
      <c r="S256" s="53">
        <v>7.4203644780381097</v>
      </c>
      <c r="T256" s="53">
        <v>9.0098266916491241</v>
      </c>
      <c r="U256" s="54">
        <v>6.8954370789794099</v>
      </c>
      <c r="V256" s="55">
        <v>8.092474862506247</v>
      </c>
      <c r="W256" s="53">
        <v>11.689378042720513</v>
      </c>
      <c r="X256" s="53">
        <v>10.375975855946573</v>
      </c>
      <c r="Y256" s="53">
        <v>10.42996629482286</v>
      </c>
      <c r="Z256" s="54">
        <v>9.2776786807387381</v>
      </c>
      <c r="AA256" s="55">
        <v>8.092474862506247</v>
      </c>
      <c r="AB256" s="53">
        <v>11.689378042720513</v>
      </c>
      <c r="AC256" s="53">
        <v>10.375975855946573</v>
      </c>
      <c r="AD256" s="53">
        <v>10.42996629482286</v>
      </c>
      <c r="AE256" s="54">
        <v>9.2776786807387381</v>
      </c>
      <c r="AF256" s="55">
        <v>10.796317925749552</v>
      </c>
      <c r="AG256" s="53">
        <v>15.563086944934915</v>
      </c>
      <c r="AH256" s="53">
        <v>12.733909267894985</v>
      </c>
      <c r="AI256" s="53">
        <v>12.868229257909793</v>
      </c>
      <c r="AJ256" s="54">
        <v>11.104019842647638</v>
      </c>
      <c r="AK256" s="55">
        <v>10.796317925749552</v>
      </c>
      <c r="AL256" s="53">
        <v>15.563086944934915</v>
      </c>
      <c r="AM256" s="53">
        <v>12.733909267894985</v>
      </c>
      <c r="AN256" s="53">
        <v>12.868229257909793</v>
      </c>
      <c r="AO256" s="54">
        <v>11.104019842647638</v>
      </c>
      <c r="AP256" s="55">
        <v>9.8919836039617781</v>
      </c>
      <c r="AQ256" s="53">
        <v>5.8631906058399954</v>
      </c>
      <c r="AR256" s="53">
        <v>11.103164623367405</v>
      </c>
      <c r="AS256" s="53">
        <v>11.221947185132043</v>
      </c>
      <c r="AT256" s="54">
        <v>7.2705326597841866</v>
      </c>
      <c r="AU256" s="55">
        <v>9.8919836039617781</v>
      </c>
      <c r="AV256" s="53">
        <v>5.8631906058399954</v>
      </c>
      <c r="AW256" s="53">
        <v>11.103164623367405</v>
      </c>
      <c r="AX256" s="53">
        <v>11.221947185132043</v>
      </c>
      <c r="AY256" s="54">
        <v>7.2705326597841866</v>
      </c>
    </row>
    <row r="257" spans="1:51" ht="15.75" thickBot="1" x14ac:dyDescent="0.3">
      <c r="A257">
        <v>285</v>
      </c>
      <c r="B257">
        <v>1.1615613357180021</v>
      </c>
      <c r="C257">
        <v>0.98417573369702049</v>
      </c>
      <c r="D257">
        <v>1.123641082112641</v>
      </c>
      <c r="E257">
        <v>0.94936883598265032</v>
      </c>
      <c r="F257">
        <v>1.4178916116524267</v>
      </c>
      <c r="G257">
        <v>1.6196470464443449</v>
      </c>
      <c r="H257">
        <v>2.5393171434166799</v>
      </c>
      <c r="I257">
        <v>1.0639370678585773</v>
      </c>
      <c r="J257">
        <v>1.2368780624325995</v>
      </c>
      <c r="K257" s="2">
        <v>1.3691775008333091</v>
      </c>
      <c r="L257" s="1">
        <v>1.4192981501155377</v>
      </c>
      <c r="M257">
        <v>1.2749952061829695</v>
      </c>
      <c r="N257">
        <v>0.98819092000830511</v>
      </c>
      <c r="O257">
        <v>0.33106391278554193</v>
      </c>
      <c r="P257" s="53">
        <v>0.59055003236991166</v>
      </c>
      <c r="Q257" s="53">
        <v>0.99224231196226076</v>
      </c>
      <c r="R257" s="53">
        <v>1.2843989071705124</v>
      </c>
      <c r="S257" s="53">
        <v>1.0377422862490009</v>
      </c>
      <c r="T257" s="53">
        <v>0.70492902877896169</v>
      </c>
      <c r="U257" s="54">
        <v>0.75835286500596721</v>
      </c>
      <c r="V257" s="55">
        <v>0.78090470384946031</v>
      </c>
      <c r="W257" s="53">
        <v>1.3080938434975695</v>
      </c>
      <c r="X257" s="53">
        <v>1.5557800290142092</v>
      </c>
      <c r="Y257" s="53">
        <v>1.6171413088727211</v>
      </c>
      <c r="Z257" s="54">
        <v>1.5675938621608021</v>
      </c>
      <c r="AA257" s="55">
        <v>0.78090470384946031</v>
      </c>
      <c r="AB257" s="53">
        <v>1.3080938434975695</v>
      </c>
      <c r="AC257" s="53">
        <v>1.5557800290142092</v>
      </c>
      <c r="AD257" s="53">
        <v>1.6171413088727211</v>
      </c>
      <c r="AE257" s="54">
        <v>1.5675938621608021</v>
      </c>
      <c r="AF257" s="55">
        <v>1.8295035654123244</v>
      </c>
      <c r="AG257" s="53">
        <v>1.8315207928749559</v>
      </c>
      <c r="AH257" s="53">
        <v>2.57482381504638</v>
      </c>
      <c r="AI257" s="53">
        <v>1.5910674866533594</v>
      </c>
      <c r="AJ257" s="54">
        <v>2.3771807855782914</v>
      </c>
      <c r="AK257" s="55">
        <v>1.8295035654123244</v>
      </c>
      <c r="AL257" s="53">
        <v>1.8315207928749559</v>
      </c>
      <c r="AM257" s="53">
        <v>2.57482381504638</v>
      </c>
      <c r="AN257" s="53">
        <v>1.5910674866533594</v>
      </c>
      <c r="AO257" s="54">
        <v>2.3771807855782914</v>
      </c>
      <c r="AP257" s="55">
        <v>1.1087229152308034</v>
      </c>
      <c r="AQ257" s="53">
        <v>0.90190415864348283</v>
      </c>
      <c r="AR257" s="53">
        <v>1.1222549882097752</v>
      </c>
      <c r="AS257" s="53">
        <v>2.036565179864736</v>
      </c>
      <c r="AT257" s="54">
        <v>0.62335715830082861</v>
      </c>
      <c r="AU257" s="55">
        <v>1.1087229152308034</v>
      </c>
      <c r="AV257" s="53">
        <v>0.90190415864348283</v>
      </c>
      <c r="AW257" s="53">
        <v>1.1222549882097752</v>
      </c>
      <c r="AX257" s="53">
        <v>2.036565179864736</v>
      </c>
      <c r="AY257" s="54">
        <v>0.62335715830082861</v>
      </c>
    </row>
    <row r="258" spans="1:51" ht="15.75" thickBot="1" x14ac:dyDescent="0.3">
      <c r="A258">
        <v>286</v>
      </c>
      <c r="B258">
        <v>0.1025573871391581</v>
      </c>
      <c r="C258">
        <v>7.1622405487803534E-2</v>
      </c>
      <c r="D258">
        <v>0</v>
      </c>
      <c r="E258">
        <v>2.9894519431975221E-2</v>
      </c>
      <c r="F258">
        <v>0.20406605987856039</v>
      </c>
      <c r="G258">
        <v>0.12836881783332124</v>
      </c>
      <c r="H258">
        <v>0</v>
      </c>
      <c r="I258">
        <v>0</v>
      </c>
      <c r="J258">
        <v>0</v>
      </c>
      <c r="K258" s="2">
        <v>0</v>
      </c>
      <c r="L258" s="1">
        <v>0.19049240736045511</v>
      </c>
      <c r="M258">
        <v>0</v>
      </c>
      <c r="N258">
        <v>0.22974547760193276</v>
      </c>
      <c r="O258">
        <v>0</v>
      </c>
      <c r="P258" s="53">
        <v>0.12283673966637407</v>
      </c>
      <c r="Q258" s="53">
        <v>0</v>
      </c>
      <c r="R258" s="53">
        <v>0.15609262470579968</v>
      </c>
      <c r="S258" s="53">
        <v>0</v>
      </c>
      <c r="T258" s="53">
        <v>0.20850952499295408</v>
      </c>
      <c r="U258" s="54">
        <v>0.12992497314504037</v>
      </c>
      <c r="V258" s="55">
        <v>0</v>
      </c>
      <c r="W258" s="53">
        <v>0.35197965028118872</v>
      </c>
      <c r="X258" s="53">
        <v>0.4995898869789992</v>
      </c>
      <c r="Y258" s="53">
        <v>0.26938486146834839</v>
      </c>
      <c r="Z258" s="54">
        <v>0.28621382538292678</v>
      </c>
      <c r="AA258" s="55">
        <v>0</v>
      </c>
      <c r="AB258" s="53">
        <v>0.35197965028118872</v>
      </c>
      <c r="AC258" s="53">
        <v>0.4995898869789992</v>
      </c>
      <c r="AD258" s="53">
        <v>0.26938486146834839</v>
      </c>
      <c r="AE258" s="54">
        <v>0.28621382538292678</v>
      </c>
      <c r="AF258" s="55">
        <v>0.44898661948694141</v>
      </c>
      <c r="AG258" s="53">
        <v>0.93828846701159085</v>
      </c>
      <c r="AH258" s="53">
        <v>0.29892681586286546</v>
      </c>
      <c r="AI258" s="53">
        <v>0.43570405262915718</v>
      </c>
      <c r="AJ258" s="54">
        <v>7.2212816768823559E-2</v>
      </c>
      <c r="AK258" s="55">
        <v>0.44898661948694141</v>
      </c>
      <c r="AL258" s="53">
        <v>0.93828846701159085</v>
      </c>
      <c r="AM258" s="53">
        <v>0.29892681586286546</v>
      </c>
      <c r="AN258" s="53">
        <v>0.43570405262915718</v>
      </c>
      <c r="AO258" s="54">
        <v>7.2212816768823559E-2</v>
      </c>
      <c r="AP258" s="55">
        <v>0.17633278810186115</v>
      </c>
      <c r="AQ258" s="53">
        <v>0</v>
      </c>
      <c r="AR258" s="53">
        <v>0.23258273658379827</v>
      </c>
      <c r="AS258" s="53">
        <v>0.51631896564915192</v>
      </c>
      <c r="AT258" s="54">
        <v>0.29652307970397851</v>
      </c>
      <c r="AU258" s="55">
        <v>0.17633278810186115</v>
      </c>
      <c r="AV258" s="53">
        <v>0</v>
      </c>
      <c r="AW258" s="53">
        <v>0.23258273658379827</v>
      </c>
      <c r="AX258" s="53">
        <v>0.51631896564915192</v>
      </c>
      <c r="AY258" s="54">
        <v>0.29652307970397851</v>
      </c>
    </row>
    <row r="259" spans="1:51" ht="15.75" thickBot="1" x14ac:dyDescent="0.3">
      <c r="A259">
        <v>287</v>
      </c>
      <c r="B259">
        <v>7.8838538959843482E-2</v>
      </c>
      <c r="C259">
        <v>0.13217530004549791</v>
      </c>
      <c r="D259">
        <v>0.10076723742081616</v>
      </c>
      <c r="E259">
        <v>8.788053449855153E-2</v>
      </c>
      <c r="F259">
        <v>3.689803071752179E-2</v>
      </c>
      <c r="G259">
        <v>4.4020029907126432E-2</v>
      </c>
      <c r="H259">
        <v>0</v>
      </c>
      <c r="I259">
        <v>0.1929699783973943</v>
      </c>
      <c r="J259">
        <v>5.910083012736652E-2</v>
      </c>
      <c r="K259" s="2">
        <v>0.12260038398794751</v>
      </c>
      <c r="L259" s="1">
        <v>0</v>
      </c>
      <c r="M259">
        <v>0</v>
      </c>
      <c r="N259">
        <v>0</v>
      </c>
      <c r="O259">
        <v>0</v>
      </c>
      <c r="P259" s="53">
        <v>0.17975528648589953</v>
      </c>
      <c r="Q259" s="53">
        <v>0</v>
      </c>
      <c r="R259" s="53">
        <v>8.2558717214695848E-2</v>
      </c>
      <c r="S259" s="53">
        <v>8.5785446017888706E-2</v>
      </c>
      <c r="T259" s="53">
        <v>7.1038377058043486E-2</v>
      </c>
      <c r="U259" s="54">
        <v>0</v>
      </c>
      <c r="V259" s="55">
        <v>0.14153863512833317</v>
      </c>
      <c r="W259" s="53">
        <v>0.18244301585049405</v>
      </c>
      <c r="X259" s="53">
        <v>0.28333659598305611</v>
      </c>
      <c r="Y259" s="53">
        <v>5.0611193916700187E-2</v>
      </c>
      <c r="Z259" s="54">
        <v>0</v>
      </c>
      <c r="AA259" s="55">
        <v>0.14153863512833317</v>
      </c>
      <c r="AB259" s="53">
        <v>0.18244301585049405</v>
      </c>
      <c r="AC259" s="53">
        <v>0.28333659598305611</v>
      </c>
      <c r="AD259" s="53">
        <v>5.0611193916700187E-2</v>
      </c>
      <c r="AE259" s="54">
        <v>0</v>
      </c>
      <c r="AF259" s="55">
        <v>2.3637053605392731E-2</v>
      </c>
      <c r="AG259" s="53">
        <v>0.11865103309504911</v>
      </c>
      <c r="AH259" s="53">
        <v>0.22877885663938066</v>
      </c>
      <c r="AI259" s="53">
        <v>0.21985185276741462</v>
      </c>
      <c r="AJ259" s="54">
        <v>0.20685967717340548</v>
      </c>
      <c r="AK259" s="55">
        <v>2.3637053605392731E-2</v>
      </c>
      <c r="AL259" s="53">
        <v>0.11865103309504911</v>
      </c>
      <c r="AM259" s="53">
        <v>0.22877885663938066</v>
      </c>
      <c r="AN259" s="53">
        <v>0.21985185276741462</v>
      </c>
      <c r="AO259" s="54">
        <v>0.20685967717340548</v>
      </c>
      <c r="AP259" s="55">
        <v>5.1692669672179392E-2</v>
      </c>
      <c r="AQ259" s="53">
        <v>2.6884684584986229E-2</v>
      </c>
      <c r="AR259" s="53">
        <v>0.11965040164571596</v>
      </c>
      <c r="AS259" s="53">
        <v>0.11573965196030279</v>
      </c>
      <c r="AT259" s="54">
        <v>1.0013374528628226E-2</v>
      </c>
      <c r="AU259" s="55">
        <v>5.1692669672179392E-2</v>
      </c>
      <c r="AV259" s="53">
        <v>2.6884684584986229E-2</v>
      </c>
      <c r="AW259" s="53">
        <v>0.11965040164571596</v>
      </c>
      <c r="AX259" s="53">
        <v>0.11573965196030279</v>
      </c>
      <c r="AY259" s="54">
        <v>1.0013374528628226E-2</v>
      </c>
    </row>
    <row r="260" spans="1:51" ht="15.75" thickBot="1" x14ac:dyDescent="0.3">
      <c r="A260">
        <v>288</v>
      </c>
      <c r="B260">
        <v>0.31219822719368334</v>
      </c>
      <c r="C260">
        <v>0.12217462289539821</v>
      </c>
      <c r="D260">
        <v>0</v>
      </c>
      <c r="E260">
        <v>3.4458479046181344E-2</v>
      </c>
      <c r="F260">
        <v>6.0200598808841897E-2</v>
      </c>
      <c r="G260">
        <v>6.7539831214956908E-2</v>
      </c>
      <c r="H260">
        <v>8.9329670172603751E-2</v>
      </c>
      <c r="I260">
        <v>0.15353491309239581</v>
      </c>
      <c r="J260">
        <v>0</v>
      </c>
      <c r="K260" s="2">
        <v>0</v>
      </c>
      <c r="L260" s="1">
        <v>2.0325556876467938E-2</v>
      </c>
      <c r="M260">
        <v>2.724315116005523E-2</v>
      </c>
      <c r="N260">
        <v>0</v>
      </c>
      <c r="O260">
        <v>5.9956465630300101E-3</v>
      </c>
      <c r="P260" s="53">
        <v>0.10272342490794854</v>
      </c>
      <c r="Q260" s="53">
        <v>0</v>
      </c>
      <c r="R260" s="53">
        <v>7.3715794819662464E-2</v>
      </c>
      <c r="S260" s="53">
        <v>0.11187776412596349</v>
      </c>
      <c r="T260" s="53">
        <v>0</v>
      </c>
      <c r="U260" s="54">
        <v>5.2892468604718405E-2</v>
      </c>
      <c r="V260" s="55">
        <v>0.87466954246008233</v>
      </c>
      <c r="W260" s="53">
        <v>0.29816870579258875</v>
      </c>
      <c r="X260" s="53">
        <v>0</v>
      </c>
      <c r="Y260" s="53">
        <v>7.9230119434173726E-2</v>
      </c>
      <c r="Z260" s="54">
        <v>0.18616879458305485</v>
      </c>
      <c r="AA260" s="55">
        <v>0.87466954246008233</v>
      </c>
      <c r="AB260" s="53">
        <v>0.29816870579258875</v>
      </c>
      <c r="AC260" s="53">
        <v>0</v>
      </c>
      <c r="AD260" s="53">
        <v>7.9230119434173726E-2</v>
      </c>
      <c r="AE260" s="54">
        <v>0.18616879458305485</v>
      </c>
      <c r="AF260" s="55">
        <v>0.17842171894680589</v>
      </c>
      <c r="AG260" s="53">
        <v>0</v>
      </c>
      <c r="AH260" s="53">
        <v>9.6737915758012133E-2</v>
      </c>
      <c r="AI260" s="53">
        <v>0.18444440652502603</v>
      </c>
      <c r="AJ260" s="54">
        <v>0.10020839028317154</v>
      </c>
      <c r="AK260" s="55">
        <v>0.17842171894680589</v>
      </c>
      <c r="AL260" s="53">
        <v>0</v>
      </c>
      <c r="AM260" s="53">
        <v>9.6737915758012133E-2</v>
      </c>
      <c r="AN260" s="53">
        <v>0.18444440652502603</v>
      </c>
      <c r="AO260" s="54">
        <v>0.10020839028317154</v>
      </c>
      <c r="AP260" s="55">
        <v>0.11664833532599719</v>
      </c>
      <c r="AQ260" s="53">
        <v>0</v>
      </c>
      <c r="AR260" s="53">
        <v>1.6177854684297416E-2</v>
      </c>
      <c r="AS260" s="53">
        <v>0.13376630301948503</v>
      </c>
      <c r="AT260" s="54">
        <v>0</v>
      </c>
      <c r="AU260" s="55">
        <v>0.11664833532599719</v>
      </c>
      <c r="AV260" s="53">
        <v>0</v>
      </c>
      <c r="AW260" s="53">
        <v>1.6177854684297416E-2</v>
      </c>
      <c r="AX260" s="53">
        <v>0.13376630301948503</v>
      </c>
      <c r="AY260" s="54">
        <v>0</v>
      </c>
    </row>
    <row r="261" spans="1:51" ht="15.75" thickBot="1" x14ac:dyDescent="0.3">
      <c r="A261">
        <v>289</v>
      </c>
      <c r="B261">
        <v>1.3837876391797219</v>
      </c>
      <c r="C261">
        <v>1.0464651813250478</v>
      </c>
      <c r="D261">
        <v>0.77411713884922406</v>
      </c>
      <c r="E261">
        <v>0.44037590868350768</v>
      </c>
      <c r="F261">
        <v>1.1266898003403605</v>
      </c>
      <c r="G261">
        <v>1.0970192101857239</v>
      </c>
      <c r="H261">
        <v>1.4627312568589348</v>
      </c>
      <c r="I261">
        <v>1.2448945940801968</v>
      </c>
      <c r="J261">
        <v>1.4871565903712582</v>
      </c>
      <c r="K261" s="2">
        <v>0.81022825044691704</v>
      </c>
      <c r="L261" s="1">
        <v>0.57623100803692706</v>
      </c>
      <c r="M261">
        <v>1.2236396395399298</v>
      </c>
      <c r="N261">
        <v>1.140697146066832</v>
      </c>
      <c r="O261">
        <v>9.7337778299368946E-2</v>
      </c>
      <c r="P261" s="53">
        <v>1.0566405279471589</v>
      </c>
      <c r="Q261" s="53">
        <v>0.97491225076544907</v>
      </c>
      <c r="R261" s="53">
        <v>3.9092591319155758</v>
      </c>
      <c r="S261" s="53">
        <v>0.99516190226481493</v>
      </c>
      <c r="T261" s="53">
        <v>1.0912588736051743</v>
      </c>
      <c r="U261" s="54">
        <v>1.5474796171337997</v>
      </c>
      <c r="V261" s="55">
        <v>2.6993484994587207</v>
      </c>
      <c r="W261" s="53">
        <v>2.7707063260061475</v>
      </c>
      <c r="X261" s="53">
        <v>1.866837229113689</v>
      </c>
      <c r="Y261" s="53">
        <v>1.26565192273225</v>
      </c>
      <c r="Z261" s="54">
        <v>2.4691029276803822</v>
      </c>
      <c r="AA261" s="55">
        <v>2.6993484994587207</v>
      </c>
      <c r="AB261" s="53">
        <v>2.7707063260061475</v>
      </c>
      <c r="AC261" s="53">
        <v>1.866837229113689</v>
      </c>
      <c r="AD261" s="53">
        <v>1.26565192273225</v>
      </c>
      <c r="AE261" s="54">
        <v>2.4691029276803822</v>
      </c>
      <c r="AF261" s="55">
        <v>2.1998147035173048</v>
      </c>
      <c r="AG261" s="53">
        <v>1.8354641922556685</v>
      </c>
      <c r="AH261" s="53">
        <v>2.3197038259792588</v>
      </c>
      <c r="AI261" s="53">
        <v>2.460721309438239</v>
      </c>
      <c r="AJ261" s="54">
        <v>1.3908999442064165</v>
      </c>
      <c r="AK261" s="55">
        <v>2.1998147035173048</v>
      </c>
      <c r="AL261" s="53">
        <v>1.8354641922556685</v>
      </c>
      <c r="AM261" s="53">
        <v>2.3197038259792588</v>
      </c>
      <c r="AN261" s="53">
        <v>2.460721309438239</v>
      </c>
      <c r="AO261" s="54">
        <v>1.3908999442064165</v>
      </c>
      <c r="AP261" s="55">
        <v>1.035689536739244</v>
      </c>
      <c r="AQ261" s="53">
        <v>1.266708216428464</v>
      </c>
      <c r="AR261" s="53">
        <v>1.095694837293792</v>
      </c>
      <c r="AS261" s="53">
        <v>0.9665581552019008</v>
      </c>
      <c r="AT261" s="54">
        <v>0.25826498645558749</v>
      </c>
      <c r="AU261" s="55">
        <v>1.035689536739244</v>
      </c>
      <c r="AV261" s="53">
        <v>1.266708216428464</v>
      </c>
      <c r="AW261" s="53">
        <v>1.095694837293792</v>
      </c>
      <c r="AX261" s="53">
        <v>0.9665581552019008</v>
      </c>
      <c r="AY261" s="54">
        <v>0.25826498645558749</v>
      </c>
    </row>
    <row r="262" spans="1:51" ht="15.75" thickBot="1" x14ac:dyDescent="0.3">
      <c r="A262">
        <v>290</v>
      </c>
      <c r="B262">
        <v>0.95905284128818302</v>
      </c>
      <c r="C262">
        <v>0.74925783448711125</v>
      </c>
      <c r="D262">
        <v>0.38341373332632295</v>
      </c>
      <c r="E262">
        <v>0.24897934107734437</v>
      </c>
      <c r="F262">
        <v>0.65768211846176639</v>
      </c>
      <c r="G262">
        <v>1.2143612450254928</v>
      </c>
      <c r="H262">
        <v>1.4982689790040431</v>
      </c>
      <c r="I262">
        <v>0.71702722869951463</v>
      </c>
      <c r="J262">
        <v>0.78253863890217645</v>
      </c>
      <c r="K262" s="2">
        <v>1.0097544999068317</v>
      </c>
      <c r="L262" s="1">
        <v>0.94523821859822332</v>
      </c>
      <c r="M262">
        <v>0.25191741752566071</v>
      </c>
      <c r="N262">
        <v>0.60614716923250433</v>
      </c>
      <c r="O262">
        <v>0</v>
      </c>
      <c r="P262" s="53">
        <v>1.2021247226537914</v>
      </c>
      <c r="Q262" s="53">
        <v>1.3342343965119803</v>
      </c>
      <c r="R262" s="53">
        <v>3.5443108021510059</v>
      </c>
      <c r="S262" s="53">
        <v>0.50278238461449309</v>
      </c>
      <c r="T262" s="53">
        <v>0.66356559574763352</v>
      </c>
      <c r="U262" s="54">
        <v>0.61117043412831307</v>
      </c>
      <c r="V262" s="55">
        <v>0</v>
      </c>
      <c r="W262" s="53">
        <v>2.1015485461051622</v>
      </c>
      <c r="X262" s="53">
        <v>1.330303899465515</v>
      </c>
      <c r="Y262" s="53">
        <v>1.1219439929655888</v>
      </c>
      <c r="Z262" s="54">
        <v>0.46636074854100845</v>
      </c>
      <c r="AA262" s="55">
        <v>0</v>
      </c>
      <c r="AB262" s="53">
        <v>2.1015485461051622</v>
      </c>
      <c r="AC262" s="53">
        <v>1.330303899465515</v>
      </c>
      <c r="AD262" s="53">
        <v>1.1219439929655888</v>
      </c>
      <c r="AE262" s="54">
        <v>0.46636074854100845</v>
      </c>
      <c r="AF262" s="55">
        <v>0.83782062672705315</v>
      </c>
      <c r="AG262" s="53">
        <v>1.7686308291667556</v>
      </c>
      <c r="AH262" s="53">
        <v>2.0475370514823421</v>
      </c>
      <c r="AI262" s="53">
        <v>2.1814794670508126</v>
      </c>
      <c r="AJ262" s="54">
        <v>2.4014329316518297</v>
      </c>
      <c r="AK262" s="55">
        <v>0.83782062672705315</v>
      </c>
      <c r="AL262" s="53">
        <v>1.7686308291667556</v>
      </c>
      <c r="AM262" s="53">
        <v>2.0475370514823421</v>
      </c>
      <c r="AN262" s="53">
        <v>2.1814794670508126</v>
      </c>
      <c r="AO262" s="54">
        <v>2.4014329316518297</v>
      </c>
      <c r="AP262" s="55">
        <v>1.2177741618701341</v>
      </c>
      <c r="AQ262" s="53">
        <v>1.0325681787890686</v>
      </c>
      <c r="AR262" s="53">
        <v>0.98241738795730305</v>
      </c>
      <c r="AS262" s="53">
        <v>7.3668869673558207E-2</v>
      </c>
      <c r="AT262" s="54">
        <v>0.16459992811969568</v>
      </c>
      <c r="AU262" s="55">
        <v>1.2177741618701341</v>
      </c>
      <c r="AV262" s="53">
        <v>1.0325681787890686</v>
      </c>
      <c r="AW262" s="53">
        <v>0.98241738795730305</v>
      </c>
      <c r="AX262" s="53">
        <v>7.3668869673558207E-2</v>
      </c>
      <c r="AY262" s="54">
        <v>0.16459992811969568</v>
      </c>
    </row>
    <row r="263" spans="1:51" ht="15.75" thickBot="1" x14ac:dyDescent="0.3">
      <c r="A263">
        <v>291</v>
      </c>
      <c r="B263">
        <v>8.0686322702146249E-2</v>
      </c>
      <c r="C263">
        <v>0.16451845075424162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0.17093254836978442</v>
      </c>
      <c r="J263">
        <v>0</v>
      </c>
      <c r="K263" s="2">
        <v>0</v>
      </c>
      <c r="L263" s="1">
        <v>0.25889933368450274</v>
      </c>
      <c r="M263">
        <v>0</v>
      </c>
      <c r="N263">
        <v>0</v>
      </c>
      <c r="O263">
        <v>0</v>
      </c>
      <c r="P263" s="53">
        <v>0</v>
      </c>
      <c r="Q263" s="53">
        <v>0</v>
      </c>
      <c r="R263" s="53">
        <v>0.30596082653742263</v>
      </c>
      <c r="S263" s="53">
        <v>0.14847282005483947</v>
      </c>
      <c r="T263" s="53">
        <v>0</v>
      </c>
      <c r="U263" s="54">
        <v>0</v>
      </c>
      <c r="V263" s="55">
        <v>0</v>
      </c>
      <c r="W263" s="53">
        <v>5.242944274280556E-2</v>
      </c>
      <c r="X263" s="53">
        <v>6.0759071991363989E-2</v>
      </c>
      <c r="Y263" s="53">
        <v>0</v>
      </c>
      <c r="Z263" s="54">
        <v>0</v>
      </c>
      <c r="AA263" s="55">
        <v>0</v>
      </c>
      <c r="AB263" s="53">
        <v>5.242944274280556E-2</v>
      </c>
      <c r="AC263" s="53">
        <v>6.0759071991363989E-2</v>
      </c>
      <c r="AD263" s="53">
        <v>0</v>
      </c>
      <c r="AE263" s="54">
        <v>0</v>
      </c>
      <c r="AF263" s="55">
        <v>0.36399536907178281</v>
      </c>
      <c r="AG263" s="53">
        <v>0.21472022124882359</v>
      </c>
      <c r="AH263" s="53">
        <v>0</v>
      </c>
      <c r="AI263" s="53">
        <v>0</v>
      </c>
      <c r="AJ263" s="54">
        <v>0</v>
      </c>
      <c r="AK263" s="55">
        <v>0.36399536907178281</v>
      </c>
      <c r="AL263" s="53">
        <v>0.21472022124882359</v>
      </c>
      <c r="AM263" s="53">
        <v>0</v>
      </c>
      <c r="AN263" s="53">
        <v>0</v>
      </c>
      <c r="AO263" s="54">
        <v>0</v>
      </c>
      <c r="AP263" s="55">
        <v>5.238011172274195E-2</v>
      </c>
      <c r="AQ263" s="53">
        <v>0</v>
      </c>
      <c r="AR263" s="53">
        <v>0</v>
      </c>
      <c r="AS263" s="53">
        <v>0</v>
      </c>
      <c r="AT263" s="54">
        <v>0</v>
      </c>
      <c r="AU263" s="55">
        <v>5.238011172274195E-2</v>
      </c>
      <c r="AV263" s="53">
        <v>0</v>
      </c>
      <c r="AW263" s="53">
        <v>0</v>
      </c>
      <c r="AX263" s="53">
        <v>0</v>
      </c>
      <c r="AY263" s="54">
        <v>0</v>
      </c>
    </row>
    <row r="264" spans="1:51" ht="15.75" thickBot="1" x14ac:dyDescent="0.3">
      <c r="A264">
        <v>292</v>
      </c>
      <c r="B264">
        <v>0.27616481972164192</v>
      </c>
      <c r="C264">
        <v>0.28019215626298632</v>
      </c>
      <c r="D264">
        <v>0.15644209777996992</v>
      </c>
      <c r="E264">
        <v>0.25357285862565138</v>
      </c>
      <c r="F264">
        <v>0.15370680359229025</v>
      </c>
      <c r="G264">
        <v>0.19297437158925812</v>
      </c>
      <c r="H264">
        <v>0.22080687139647917</v>
      </c>
      <c r="I264">
        <v>0.36575687462905804</v>
      </c>
      <c r="J264">
        <v>0.42793643301147094</v>
      </c>
      <c r="K264" s="2">
        <v>0.22914517207134158</v>
      </c>
      <c r="L264" s="1">
        <v>0.3231880526997547</v>
      </c>
      <c r="M264">
        <v>0.28662294015665807</v>
      </c>
      <c r="N264">
        <v>0.41059242570697274</v>
      </c>
      <c r="O264">
        <v>0.26439292075387527</v>
      </c>
      <c r="P264" s="53">
        <v>0.53843250640820028</v>
      </c>
      <c r="Q264" s="53">
        <v>0.48711670456103684</v>
      </c>
      <c r="R264" s="53">
        <v>0.37896200896892024</v>
      </c>
      <c r="S264" s="53">
        <v>0.34561317170518441</v>
      </c>
      <c r="T264" s="53">
        <v>0.50480005197059752</v>
      </c>
      <c r="U264" s="54">
        <v>0.25965779033378333</v>
      </c>
      <c r="V264" s="55">
        <v>0.1476959645825198</v>
      </c>
      <c r="W264" s="53">
        <v>0.26354471885479563</v>
      </c>
      <c r="X264" s="53">
        <v>0</v>
      </c>
      <c r="Y264" s="53">
        <v>0.18243201204625487</v>
      </c>
      <c r="Z264" s="54">
        <v>0.66147243448934323</v>
      </c>
      <c r="AA264" s="55">
        <v>0.1476959645825198</v>
      </c>
      <c r="AB264" s="53">
        <v>0.26354471885479563</v>
      </c>
      <c r="AC264" s="53">
        <v>0</v>
      </c>
      <c r="AD264" s="53">
        <v>0.18243201204625487</v>
      </c>
      <c r="AE264" s="54">
        <v>0.66147243448934323</v>
      </c>
      <c r="AF264" s="55">
        <v>0.59335858688571697</v>
      </c>
      <c r="AG264" s="53">
        <v>0.3806758745295909</v>
      </c>
      <c r="AH264" s="53">
        <v>0.39129578315875818</v>
      </c>
      <c r="AI264" s="53">
        <v>0.3856943532042057</v>
      </c>
      <c r="AJ264" s="54">
        <v>0.63820028012556074</v>
      </c>
      <c r="AK264" s="55">
        <v>0.59335858688571697</v>
      </c>
      <c r="AL264" s="53">
        <v>0.3806758745295909</v>
      </c>
      <c r="AM264" s="53">
        <v>0.39129578315875818</v>
      </c>
      <c r="AN264" s="53">
        <v>0.3856943532042057</v>
      </c>
      <c r="AO264" s="54">
        <v>0.63820028012556074</v>
      </c>
      <c r="AP264" s="55">
        <v>0.18971902159246135</v>
      </c>
      <c r="AQ264" s="53">
        <v>0.26484727733421637</v>
      </c>
      <c r="AR264" s="53">
        <v>0.36028452775125136</v>
      </c>
      <c r="AS264" s="53">
        <v>0.3587687759577633</v>
      </c>
      <c r="AT264" s="54">
        <v>0.69333794095542833</v>
      </c>
      <c r="AU264" s="55">
        <v>0.18971902159246135</v>
      </c>
      <c r="AV264" s="53">
        <v>0.26484727733421637</v>
      </c>
      <c r="AW264" s="53">
        <v>0.36028452775125136</v>
      </c>
      <c r="AX264" s="53">
        <v>0.3587687759577633</v>
      </c>
      <c r="AY264" s="54">
        <v>0.69333794095542833</v>
      </c>
    </row>
    <row r="265" spans="1:51" ht="15.75" thickBot="1" x14ac:dyDescent="0.3">
      <c r="A265">
        <v>293</v>
      </c>
      <c r="B265">
        <v>0.35811873264197486</v>
      </c>
      <c r="C265">
        <v>0.26158460695605223</v>
      </c>
      <c r="D265">
        <v>0.14698441719186969</v>
      </c>
      <c r="E265">
        <v>0.13650133554624053</v>
      </c>
      <c r="F265">
        <v>5.0771147622033469E-2</v>
      </c>
      <c r="G265">
        <v>0.33508483813995027</v>
      </c>
      <c r="H265">
        <v>0.43563299574274883</v>
      </c>
      <c r="I265">
        <v>0.36810553716461897</v>
      </c>
      <c r="J265">
        <v>0.26030429539364919</v>
      </c>
      <c r="K265" s="2">
        <v>0.5626907474718631</v>
      </c>
      <c r="L265" s="1">
        <v>7.951415879253472E-2</v>
      </c>
      <c r="M265">
        <v>0.84068265834869293</v>
      </c>
      <c r="N265">
        <v>0.54559816133610439</v>
      </c>
      <c r="O265">
        <v>0.64827919144909785</v>
      </c>
      <c r="P265" s="53">
        <v>0.34332485905641535</v>
      </c>
      <c r="Q265" s="53">
        <v>0.47067185077210616</v>
      </c>
      <c r="R265" s="53">
        <v>0.28532657447602316</v>
      </c>
      <c r="S265" s="53">
        <v>0.49657205683268302</v>
      </c>
      <c r="T265" s="53">
        <v>0.17127344019500099</v>
      </c>
      <c r="U265" s="54">
        <v>0.54471457409075963</v>
      </c>
      <c r="V265" s="55">
        <v>0.21414281860398426</v>
      </c>
      <c r="W265" s="53">
        <v>0.37347972983093042</v>
      </c>
      <c r="X265" s="53">
        <v>0.13654616421483382</v>
      </c>
      <c r="Y265" s="53">
        <v>0.47290471596065564</v>
      </c>
      <c r="Z265" s="54">
        <v>0.1702541798743937</v>
      </c>
      <c r="AA265" s="55">
        <v>0.21414281860398426</v>
      </c>
      <c r="AB265" s="53">
        <v>0.37347972983093042</v>
      </c>
      <c r="AC265" s="53">
        <v>0.13654616421483382</v>
      </c>
      <c r="AD265" s="53">
        <v>0.47290471596065564</v>
      </c>
      <c r="AE265" s="54">
        <v>0.1702541798743937</v>
      </c>
      <c r="AF265" s="55">
        <v>0.73228505741677596</v>
      </c>
      <c r="AG265" s="53">
        <v>0.68988994109826773</v>
      </c>
      <c r="AH265" s="53">
        <v>0.751649421016651</v>
      </c>
      <c r="AI265" s="53">
        <v>0.21713371815358901</v>
      </c>
      <c r="AJ265" s="54">
        <v>0.96868261781867593</v>
      </c>
      <c r="AK265" s="55">
        <v>0.73228505741677596</v>
      </c>
      <c r="AL265" s="53">
        <v>0.68988994109826773</v>
      </c>
      <c r="AM265" s="53">
        <v>0.751649421016651</v>
      </c>
      <c r="AN265" s="53">
        <v>0.21713371815358901</v>
      </c>
      <c r="AO265" s="54">
        <v>0.96868261781867593</v>
      </c>
      <c r="AP265" s="55">
        <v>0.23621999655993345</v>
      </c>
      <c r="AQ265" s="53">
        <v>0.31221165463362449</v>
      </c>
      <c r="AR265" s="53">
        <v>7.3962920027109913E-2</v>
      </c>
      <c r="AS265" s="53">
        <v>0.29853240447012053</v>
      </c>
      <c r="AT265" s="54">
        <v>0.46838270794043974</v>
      </c>
      <c r="AU265" s="55">
        <v>0.23621999655993345</v>
      </c>
      <c r="AV265" s="53">
        <v>0.31221165463362449</v>
      </c>
      <c r="AW265" s="53">
        <v>7.3962920027109913E-2</v>
      </c>
      <c r="AX265" s="53">
        <v>0.29853240447012053</v>
      </c>
      <c r="AY265" s="54">
        <v>0.46838270794043974</v>
      </c>
    </row>
    <row r="266" spans="1:51" ht="15.75" thickBot="1" x14ac:dyDescent="0.3">
      <c r="A266">
        <v>294</v>
      </c>
      <c r="B266">
        <v>0.20134871119055292</v>
      </c>
      <c r="C266">
        <v>4.9869350110506312E-2</v>
      </c>
      <c r="D266">
        <v>7.5638011581056611E-2</v>
      </c>
      <c r="E266">
        <v>6.443484226277757E-2</v>
      </c>
      <c r="F266">
        <v>0.18316414175697499</v>
      </c>
      <c r="G266">
        <v>0.27931270270169234</v>
      </c>
      <c r="H266">
        <v>0</v>
      </c>
      <c r="I266">
        <v>0</v>
      </c>
      <c r="J266">
        <v>4.5860356252267261E-2</v>
      </c>
      <c r="K266" s="2">
        <v>9.7292268269161625E-2</v>
      </c>
      <c r="L266" s="1">
        <v>0</v>
      </c>
      <c r="M266">
        <v>7.8933428882278306E-2</v>
      </c>
      <c r="N266">
        <v>5.4171114312139536E-2</v>
      </c>
      <c r="O266">
        <v>0</v>
      </c>
      <c r="P266" s="53">
        <v>0</v>
      </c>
      <c r="Q266" s="53">
        <v>0.1289307875460633</v>
      </c>
      <c r="R266" s="53">
        <v>0.13662615309500581</v>
      </c>
      <c r="S266" s="53">
        <v>0.22616382032044832</v>
      </c>
      <c r="T266" s="53">
        <v>0.282335617110613</v>
      </c>
      <c r="U266" s="54">
        <v>0.12746635794248484</v>
      </c>
      <c r="V266" s="55">
        <v>7.3558195650091102E-3</v>
      </c>
      <c r="W266" s="53">
        <v>4.6018247826196915E-2</v>
      </c>
      <c r="X266" s="53">
        <v>8.5844784870878391E-2</v>
      </c>
      <c r="Y266" s="53">
        <v>0.14027720318783063</v>
      </c>
      <c r="Z266" s="54">
        <v>0.26692268477449499</v>
      </c>
      <c r="AA266" s="55">
        <v>7.3558195650091102E-3</v>
      </c>
      <c r="AB266" s="53">
        <v>4.6018247826196915E-2</v>
      </c>
      <c r="AC266" s="53">
        <v>8.5844784870878391E-2</v>
      </c>
      <c r="AD266" s="53">
        <v>0.14027720318783063</v>
      </c>
      <c r="AE266" s="54">
        <v>0.26692268477449499</v>
      </c>
      <c r="AF266" s="55">
        <v>0.12347068872149496</v>
      </c>
      <c r="AG266" s="53">
        <v>2.9919389633957013E-2</v>
      </c>
      <c r="AH266" s="53">
        <v>0.20202759484706365</v>
      </c>
      <c r="AI266" s="53">
        <v>0</v>
      </c>
      <c r="AJ266" s="54">
        <v>0.1351150325791653</v>
      </c>
      <c r="AK266" s="55">
        <v>0.12347068872149496</v>
      </c>
      <c r="AL266" s="53">
        <v>2.9919389633957013E-2</v>
      </c>
      <c r="AM266" s="53">
        <v>0.20202759484706365</v>
      </c>
      <c r="AN266" s="53">
        <v>0</v>
      </c>
      <c r="AO266" s="54">
        <v>0.1351150325791653</v>
      </c>
      <c r="AP266" s="55">
        <v>0.1388015414130758</v>
      </c>
      <c r="AQ266" s="53">
        <v>0.12006637173542055</v>
      </c>
      <c r="AR266" s="53">
        <v>0</v>
      </c>
      <c r="AS266" s="53">
        <v>0.15053304607621709</v>
      </c>
      <c r="AT266" s="54">
        <v>0.13384275449936203</v>
      </c>
      <c r="AU266" s="55">
        <v>0.1388015414130758</v>
      </c>
      <c r="AV266" s="53">
        <v>0.12006637173542055</v>
      </c>
      <c r="AW266" s="53">
        <v>0</v>
      </c>
      <c r="AX266" s="53">
        <v>0.15053304607621709</v>
      </c>
      <c r="AY266" s="54">
        <v>0.13384275449936203</v>
      </c>
    </row>
    <row r="267" spans="1:51" ht="15.75" thickBot="1" x14ac:dyDescent="0.3">
      <c r="A267">
        <v>295</v>
      </c>
      <c r="B267">
        <v>0.17156328416005481</v>
      </c>
      <c r="C267">
        <v>0.21298741070162167</v>
      </c>
      <c r="D267">
        <v>0</v>
      </c>
      <c r="E267">
        <v>0.20114076949969681</v>
      </c>
      <c r="F267">
        <v>0</v>
      </c>
      <c r="G267">
        <v>0.35895115069145067</v>
      </c>
      <c r="H267">
        <v>0.3394244132993629</v>
      </c>
      <c r="I267">
        <v>5.4913817229448103E-2</v>
      </c>
      <c r="J267">
        <v>0</v>
      </c>
      <c r="K267" s="2">
        <v>0.41149666468381613</v>
      </c>
      <c r="L267" s="1">
        <v>0.39162021145676756</v>
      </c>
      <c r="M267">
        <v>0.2188085913565106</v>
      </c>
      <c r="N267">
        <v>0.1890533623606544</v>
      </c>
      <c r="O267">
        <v>2.5303242833041445E-2</v>
      </c>
      <c r="P267" s="53">
        <v>3.5340957229249965E-2</v>
      </c>
      <c r="Q267" s="53">
        <v>0.12178952367395585</v>
      </c>
      <c r="R267" s="53">
        <v>6.1699145359000174E-2</v>
      </c>
      <c r="S267" s="53">
        <v>8.5718314054763507E-3</v>
      </c>
      <c r="T267" s="53">
        <v>0.13409108102614314</v>
      </c>
      <c r="U267" s="54">
        <v>0.21579837195726945</v>
      </c>
      <c r="V267" s="55">
        <v>0.28895921965794735</v>
      </c>
      <c r="W267" s="53">
        <v>0.33659674657099031</v>
      </c>
      <c r="X267" s="53">
        <v>0.71374461433666792</v>
      </c>
      <c r="Y267" s="53">
        <v>0</v>
      </c>
      <c r="Z267" s="54">
        <v>9.3472327468084121E-2</v>
      </c>
      <c r="AA267" s="55">
        <v>0.28895921965794735</v>
      </c>
      <c r="AB267" s="53">
        <v>0.33659674657099031</v>
      </c>
      <c r="AC267" s="53">
        <v>0.71374461433666792</v>
      </c>
      <c r="AD267" s="53">
        <v>0</v>
      </c>
      <c r="AE267" s="54">
        <v>9.3472327468084121E-2</v>
      </c>
      <c r="AF267" s="55">
        <v>0.69455293242907989</v>
      </c>
      <c r="AG267" s="53">
        <v>0</v>
      </c>
      <c r="AH267" s="53">
        <v>0.27807177334458044</v>
      </c>
      <c r="AI267" s="53">
        <v>0.14335472610976099</v>
      </c>
      <c r="AJ267" s="54">
        <v>0</v>
      </c>
      <c r="AK267" s="55">
        <v>0.69455293242907989</v>
      </c>
      <c r="AL267" s="53">
        <v>0</v>
      </c>
      <c r="AM267" s="53">
        <v>0.27807177334458044</v>
      </c>
      <c r="AN267" s="53">
        <v>0.14335472610976099</v>
      </c>
      <c r="AO267" s="54">
        <v>0</v>
      </c>
      <c r="AP267" s="55">
        <v>1.8525204402342871E-2</v>
      </c>
      <c r="AQ267" s="53">
        <v>0.15022237644772199</v>
      </c>
      <c r="AR267" s="53">
        <v>0.15604916055001639</v>
      </c>
      <c r="AS267" s="53">
        <v>0.22060613840414645</v>
      </c>
      <c r="AT267" s="54">
        <v>0.10492739892361096</v>
      </c>
      <c r="AU267" s="55">
        <v>1.8525204402342871E-2</v>
      </c>
      <c r="AV267" s="53">
        <v>0.15022237644772199</v>
      </c>
      <c r="AW267" s="53">
        <v>0.15604916055001639</v>
      </c>
      <c r="AX267" s="53">
        <v>0.22060613840414645</v>
      </c>
      <c r="AY267" s="54">
        <v>0.10492739892361096</v>
      </c>
    </row>
    <row r="268" spans="1:51" ht="15.75" thickBot="1" x14ac:dyDescent="0.3">
      <c r="A268">
        <v>296</v>
      </c>
      <c r="B268">
        <v>0.4901733439740249</v>
      </c>
      <c r="C268">
        <v>0.44369168160753847</v>
      </c>
      <c r="D268">
        <v>0.40879204334914199</v>
      </c>
      <c r="E268">
        <v>0.30182086706063982</v>
      </c>
      <c r="F268">
        <v>0.42458991386112438</v>
      </c>
      <c r="G268">
        <v>1.0444353404039166</v>
      </c>
      <c r="H268">
        <v>0.23398680531139554</v>
      </c>
      <c r="I268">
        <v>0.52629655411663578</v>
      </c>
      <c r="J268">
        <v>0.37697996745242596</v>
      </c>
      <c r="K268" s="2">
        <v>4.664399522964216E-2</v>
      </c>
      <c r="L268" s="1">
        <v>0.28480991181143517</v>
      </c>
      <c r="M268">
        <v>0.26213599573054647</v>
      </c>
      <c r="N268">
        <v>0.45426971407216304</v>
      </c>
      <c r="O268">
        <v>0</v>
      </c>
      <c r="P268" s="53">
        <v>0.45580296325410347</v>
      </c>
      <c r="Q268" s="53">
        <v>1.1344214734041984</v>
      </c>
      <c r="R268" s="53">
        <v>1.396943190192151</v>
      </c>
      <c r="S268" s="53">
        <v>1.3708358298750487</v>
      </c>
      <c r="T268" s="53">
        <v>0.83049320155000694</v>
      </c>
      <c r="U268" s="54">
        <v>0.45746565144046719</v>
      </c>
      <c r="V268" s="55">
        <v>0.46432273831352844</v>
      </c>
      <c r="W268" s="53">
        <v>1.6449831864551523</v>
      </c>
      <c r="X268" s="53">
        <v>1.4255541465208907</v>
      </c>
      <c r="Y268" s="53">
        <v>0.60072263722866737</v>
      </c>
      <c r="Z268" s="54">
        <v>2.5043906877232245</v>
      </c>
      <c r="AA268" s="55">
        <v>0.46432273831352844</v>
      </c>
      <c r="AB268" s="53">
        <v>1.6449831864551523</v>
      </c>
      <c r="AC268" s="53">
        <v>1.4255541465208907</v>
      </c>
      <c r="AD268" s="53">
        <v>0.60072263722866737</v>
      </c>
      <c r="AE268" s="54">
        <v>2.5043906877232245</v>
      </c>
      <c r="AF268" s="55">
        <v>1.4141597691811942</v>
      </c>
      <c r="AG268" s="53">
        <v>0.8660689570118757</v>
      </c>
      <c r="AH268" s="53">
        <v>1.2254098099906046</v>
      </c>
      <c r="AI268" s="53">
        <v>1.3709544340364752</v>
      </c>
      <c r="AJ268" s="54">
        <v>1.697231326146128</v>
      </c>
      <c r="AK268" s="55">
        <v>1.4141597691811942</v>
      </c>
      <c r="AL268" s="53">
        <v>0.8660689570118757</v>
      </c>
      <c r="AM268" s="53">
        <v>1.2254098099906046</v>
      </c>
      <c r="AN268" s="53">
        <v>1.3709544340364752</v>
      </c>
      <c r="AO268" s="54">
        <v>1.697231326146128</v>
      </c>
      <c r="AP268" s="55">
        <v>0.4082281244669872</v>
      </c>
      <c r="AQ268" s="53">
        <v>0.61714760322391593</v>
      </c>
      <c r="AR268" s="53">
        <v>0.13056489055954903</v>
      </c>
      <c r="AS268" s="53">
        <v>0.21561631921958849</v>
      </c>
      <c r="AT268" s="54">
        <v>0.71069001462453374</v>
      </c>
      <c r="AU268" s="55">
        <v>0.4082281244669872</v>
      </c>
      <c r="AV268" s="53">
        <v>0.61714760322391593</v>
      </c>
      <c r="AW268" s="53">
        <v>0.13056489055954903</v>
      </c>
      <c r="AX268" s="53">
        <v>0.21561631921958849</v>
      </c>
      <c r="AY268" s="54">
        <v>0.71069001462453374</v>
      </c>
    </row>
    <row r="269" spans="1:51" ht="15.75" thickBot="1" x14ac:dyDescent="0.3">
      <c r="A269">
        <v>297</v>
      </c>
      <c r="B269">
        <v>1.1017623966805603</v>
      </c>
      <c r="C269">
        <v>0.25992537312273617</v>
      </c>
      <c r="D269">
        <v>1.2259179280604513</v>
      </c>
      <c r="E269">
        <v>1.0114231917354235</v>
      </c>
      <c r="F269">
        <v>0.86746016183761043</v>
      </c>
      <c r="G269">
        <v>1.3221348041941452</v>
      </c>
      <c r="H269">
        <v>1.6458211481426712</v>
      </c>
      <c r="I269">
        <v>0.60671771675282027</v>
      </c>
      <c r="J269">
        <v>1.1777481122222115</v>
      </c>
      <c r="K269" s="2">
        <v>0.8635151619889655</v>
      </c>
      <c r="L269" s="1">
        <v>0.64035144677690004</v>
      </c>
      <c r="M269">
        <v>1.0948797353753272</v>
      </c>
      <c r="N269">
        <v>0.78569484120179334</v>
      </c>
      <c r="O269">
        <v>0</v>
      </c>
      <c r="P269" s="53">
        <v>0.73026852739976256</v>
      </c>
      <c r="Q269" s="53">
        <v>1.0593185635642941</v>
      </c>
      <c r="R269" s="53">
        <v>1.6944950036534812</v>
      </c>
      <c r="S269" s="53">
        <v>1.7923047748433227</v>
      </c>
      <c r="T269" s="53">
        <v>0.75974516777705647</v>
      </c>
      <c r="U269" s="54">
        <v>0.42993547176862928</v>
      </c>
      <c r="V269" s="55">
        <v>0.92233955693095371</v>
      </c>
      <c r="W269" s="53">
        <v>1.3026330943865925</v>
      </c>
      <c r="X269" s="53">
        <v>2.1474299937691335</v>
      </c>
      <c r="Y269" s="53">
        <v>1.7742247015388903</v>
      </c>
      <c r="Z269" s="54">
        <v>3.5365312541886351</v>
      </c>
      <c r="AA269" s="55">
        <v>0.92233955693095371</v>
      </c>
      <c r="AB269" s="53">
        <v>1.3026330943865925</v>
      </c>
      <c r="AC269" s="53">
        <v>2.1474299937691335</v>
      </c>
      <c r="AD269" s="53">
        <v>1.7742247015388903</v>
      </c>
      <c r="AE269" s="54">
        <v>3.5365312541886351</v>
      </c>
      <c r="AF269" s="55">
        <v>2.0185718044577787</v>
      </c>
      <c r="AG269" s="53">
        <v>1.6489173388976825</v>
      </c>
      <c r="AH269" s="53">
        <v>2.7648293977075937</v>
      </c>
      <c r="AI269" s="53">
        <v>1.3659176807538496</v>
      </c>
      <c r="AJ269" s="54">
        <v>2.6386559655594306</v>
      </c>
      <c r="AK269" s="55">
        <v>2.0185718044577787</v>
      </c>
      <c r="AL269" s="53">
        <v>1.6489173388976825</v>
      </c>
      <c r="AM269" s="53">
        <v>2.7648293977075937</v>
      </c>
      <c r="AN269" s="53">
        <v>1.3659176807538496</v>
      </c>
      <c r="AO269" s="54">
        <v>2.6386559655594306</v>
      </c>
      <c r="AP269" s="55">
        <v>0.32513888836744659</v>
      </c>
      <c r="AQ269" s="53">
        <v>0.98906938391104393</v>
      </c>
      <c r="AR269" s="53">
        <v>1.3411276788612351E-2</v>
      </c>
      <c r="AS269" s="53">
        <v>0.90615049667030312</v>
      </c>
      <c r="AT269" s="54">
        <v>1.3808943900119075</v>
      </c>
      <c r="AU269" s="55">
        <v>0.32513888836744659</v>
      </c>
      <c r="AV269" s="53">
        <v>0.98906938391104393</v>
      </c>
      <c r="AW269" s="53">
        <v>1.3411276788612351E-2</v>
      </c>
      <c r="AX269" s="53">
        <v>0.90615049667030312</v>
      </c>
      <c r="AY269" s="54">
        <v>1.3808943900119075</v>
      </c>
    </row>
    <row r="270" spans="1:51" ht="15.75" thickBot="1" x14ac:dyDescent="0.3">
      <c r="A270">
        <v>298</v>
      </c>
      <c r="B270">
        <v>0.42371731072000879</v>
      </c>
      <c r="C270">
        <v>0.27293838411813737</v>
      </c>
      <c r="D270">
        <v>0.40540468800167995</v>
      </c>
      <c r="E270">
        <v>0.53404935659354935</v>
      </c>
      <c r="F270">
        <v>0.14805262702049876</v>
      </c>
      <c r="G270">
        <v>0.61295292722279737</v>
      </c>
      <c r="H270">
        <v>0.65706727361901995</v>
      </c>
      <c r="I270">
        <v>0.40979347071972455</v>
      </c>
      <c r="J270">
        <v>0.74660141966417337</v>
      </c>
      <c r="K270" s="2">
        <v>0.43153512892941093</v>
      </c>
      <c r="L270" s="1">
        <v>0.83884907795486696</v>
      </c>
      <c r="M270">
        <v>0.54300117636099998</v>
      </c>
      <c r="N270">
        <v>0.12719213742289415</v>
      </c>
      <c r="O270">
        <v>0.30275241889432464</v>
      </c>
      <c r="P270" s="53">
        <v>0.74500711418253862</v>
      </c>
      <c r="Q270" s="53">
        <v>0.47347423772788699</v>
      </c>
      <c r="R270" s="53">
        <v>0.90295462110849578</v>
      </c>
      <c r="S270" s="53">
        <v>1.0835933586687283</v>
      </c>
      <c r="T270" s="53">
        <v>0.80671992599046816</v>
      </c>
      <c r="U270" s="54">
        <v>0.38580273402818516</v>
      </c>
      <c r="V270" s="55">
        <v>0.55294985691066945</v>
      </c>
      <c r="W270" s="53">
        <v>0.79810917253928415</v>
      </c>
      <c r="X270" s="53">
        <v>0.8519386704942975</v>
      </c>
      <c r="Y270" s="53">
        <v>0.47099640162277256</v>
      </c>
      <c r="Z270" s="54">
        <v>1.828657841763474</v>
      </c>
      <c r="AA270" s="55">
        <v>0.55294985691066945</v>
      </c>
      <c r="AB270" s="53">
        <v>0.79810917253928415</v>
      </c>
      <c r="AC270" s="53">
        <v>0.8519386704942975</v>
      </c>
      <c r="AD270" s="53">
        <v>0.47099640162277256</v>
      </c>
      <c r="AE270" s="54">
        <v>1.828657841763474</v>
      </c>
      <c r="AF270" s="55">
        <v>0.39884389241058332</v>
      </c>
      <c r="AG270" s="53">
        <v>1.1593866605448278</v>
      </c>
      <c r="AH270" s="53">
        <v>0.95352099039143334</v>
      </c>
      <c r="AI270" s="53">
        <v>0.84226322114193652</v>
      </c>
      <c r="AJ270" s="54">
        <v>0.60865091370790092</v>
      </c>
      <c r="AK270" s="55">
        <v>0.39884389241058332</v>
      </c>
      <c r="AL270" s="53">
        <v>1.1593866605448278</v>
      </c>
      <c r="AM270" s="53">
        <v>0.95352099039143334</v>
      </c>
      <c r="AN270" s="53">
        <v>0.84226322114193652</v>
      </c>
      <c r="AO270" s="54">
        <v>0.60865091370790092</v>
      </c>
      <c r="AP270" s="55">
        <v>0.70403599640564096</v>
      </c>
      <c r="AQ270" s="53">
        <v>0.45272686600601147</v>
      </c>
      <c r="AR270" s="53">
        <v>0.79319675369275677</v>
      </c>
      <c r="AS270" s="53">
        <v>0.53245442571645774</v>
      </c>
      <c r="AT270" s="54">
        <v>0.27492759996390664</v>
      </c>
      <c r="AU270" s="55">
        <v>0.70403599640564096</v>
      </c>
      <c r="AV270" s="53">
        <v>0.45272686600601147</v>
      </c>
      <c r="AW270" s="53">
        <v>0.79319675369275677</v>
      </c>
      <c r="AX270" s="53">
        <v>0.53245442571645774</v>
      </c>
      <c r="AY270" s="54">
        <v>0.27492759996390664</v>
      </c>
    </row>
    <row r="271" spans="1:51" ht="15.75" thickBot="1" x14ac:dyDescent="0.3">
      <c r="A271">
        <v>299</v>
      </c>
      <c r="B271">
        <v>0.51689675711444605</v>
      </c>
      <c r="C271">
        <v>0.44667718716133481</v>
      </c>
      <c r="D271">
        <v>0.4127170133745004</v>
      </c>
      <c r="E271">
        <v>0.35280133861627794</v>
      </c>
      <c r="F271">
        <v>0.39178415457583582</v>
      </c>
      <c r="G271">
        <v>0.52783541588777116</v>
      </c>
      <c r="H271">
        <v>1.0898789155996687</v>
      </c>
      <c r="I271">
        <v>0.63214523432952086</v>
      </c>
      <c r="J271">
        <v>0.80866899482172305</v>
      </c>
      <c r="K271" s="2">
        <v>9.7532161692317196E-2</v>
      </c>
      <c r="L271" s="1">
        <v>0.81558472371194912</v>
      </c>
      <c r="M271">
        <v>0.55534588981563782</v>
      </c>
      <c r="N271">
        <v>0.53377746371959212</v>
      </c>
      <c r="O271">
        <v>0.39434541197322648</v>
      </c>
      <c r="P271" s="53">
        <v>0.32848705748148715</v>
      </c>
      <c r="Q271" s="53">
        <v>0.56102288645060505</v>
      </c>
      <c r="R271" s="53">
        <v>0.78969295235156323</v>
      </c>
      <c r="S271" s="53">
        <v>0.62139020126275246</v>
      </c>
      <c r="T271" s="53">
        <v>0.59764603022845086</v>
      </c>
      <c r="U271" s="54">
        <v>0.52499012192832595</v>
      </c>
      <c r="V271" s="55">
        <v>0.3857956194866804</v>
      </c>
      <c r="W271" s="53">
        <v>0.77562036564112669</v>
      </c>
      <c r="X271" s="53">
        <v>0.47003523372972772</v>
      </c>
      <c r="Y271" s="53">
        <v>0.46370069028770822</v>
      </c>
      <c r="Z271" s="54">
        <v>1.090653570201757</v>
      </c>
      <c r="AA271" s="55">
        <v>0.3857956194866804</v>
      </c>
      <c r="AB271" s="53">
        <v>0.77562036564112669</v>
      </c>
      <c r="AC271" s="53">
        <v>0.47003523372972772</v>
      </c>
      <c r="AD271" s="53">
        <v>0.46370069028770822</v>
      </c>
      <c r="AE271" s="54">
        <v>1.090653570201757</v>
      </c>
      <c r="AF271" s="55">
        <v>0.99310918848128493</v>
      </c>
      <c r="AG271" s="53">
        <v>0.85019020196853856</v>
      </c>
      <c r="AH271" s="53">
        <v>0.97018790936453569</v>
      </c>
      <c r="AI271" s="53">
        <v>1.0210668905015823</v>
      </c>
      <c r="AJ271" s="54">
        <v>0.72381969967209636</v>
      </c>
      <c r="AK271" s="55">
        <v>0.99310918848128493</v>
      </c>
      <c r="AL271" s="53">
        <v>0.85019020196853856</v>
      </c>
      <c r="AM271" s="53">
        <v>0.97018790936453569</v>
      </c>
      <c r="AN271" s="53">
        <v>1.0210668905015823</v>
      </c>
      <c r="AO271" s="54">
        <v>0.72381969967209636</v>
      </c>
      <c r="AP271" s="55">
        <v>0.55992859539744655</v>
      </c>
      <c r="AQ271" s="53">
        <v>0.19825456434519886</v>
      </c>
      <c r="AR271" s="53">
        <v>0.54206631100876601</v>
      </c>
      <c r="AS271" s="53">
        <v>0.98068529239514923</v>
      </c>
      <c r="AT271" s="54">
        <v>0.37047103724865538</v>
      </c>
      <c r="AU271" s="55">
        <v>0.55992859539744655</v>
      </c>
      <c r="AV271" s="53">
        <v>0.19825456434519886</v>
      </c>
      <c r="AW271" s="53">
        <v>0.54206631100876601</v>
      </c>
      <c r="AX271" s="53">
        <v>0.98068529239514923</v>
      </c>
      <c r="AY271" s="54">
        <v>0.37047103724865538</v>
      </c>
    </row>
    <row r="273" spans="17:20" x14ac:dyDescent="0.25">
      <c r="R273" t="s">
        <v>224</v>
      </c>
      <c r="S273" t="s">
        <v>225</v>
      </c>
      <c r="T273" t="s">
        <v>226</v>
      </c>
    </row>
    <row r="274" spans="17:20" x14ac:dyDescent="0.25">
      <c r="Q274" t="s">
        <v>227</v>
      </c>
      <c r="R274">
        <v>247</v>
      </c>
      <c r="S274">
        <v>150</v>
      </c>
      <c r="T274">
        <v>70</v>
      </c>
    </row>
    <row r="275" spans="17:20" x14ac:dyDescent="0.25">
      <c r="Q275" t="s">
        <v>228</v>
      </c>
      <c r="R275">
        <v>79</v>
      </c>
      <c r="S275">
        <v>129</v>
      </c>
      <c r="T275">
        <v>189</v>
      </c>
    </row>
    <row r="276" spans="17:20" x14ac:dyDescent="0.25">
      <c r="Q276" t="s">
        <v>229</v>
      </c>
      <c r="R276">
        <v>192</v>
      </c>
      <c r="S276">
        <v>0</v>
      </c>
      <c r="T276">
        <v>0</v>
      </c>
    </row>
    <row r="277" spans="17:20" x14ac:dyDescent="0.25">
      <c r="Q277" t="s">
        <v>230</v>
      </c>
      <c r="R277">
        <v>128</v>
      </c>
      <c r="S277">
        <v>100</v>
      </c>
      <c r="T277">
        <v>162</v>
      </c>
    </row>
    <row r="278" spans="17:20" x14ac:dyDescent="0.25">
      <c r="Q278" t="s">
        <v>231</v>
      </c>
      <c r="R278">
        <v>0</v>
      </c>
      <c r="S278">
        <v>176</v>
      </c>
      <c r="T278">
        <v>240</v>
      </c>
    </row>
  </sheetData>
  <mergeCells count="5">
    <mergeCell ref="B1:K1"/>
    <mergeCell ref="L1:U1"/>
    <mergeCell ref="V1:AE1"/>
    <mergeCell ref="AF1:AO1"/>
    <mergeCell ref="AP1:AY1"/>
  </mergeCells>
  <conditionalFormatting sqref="B2:U27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74:T274">
    <cfRule type="colorScale" priority="8">
      <colorScale>
        <cfvo type="min"/>
        <cfvo type="percentile" val="40"/>
        <cfvo type="percentile" val="90"/>
        <color rgb="FF63BE7B"/>
        <color rgb="FFFFEB84"/>
        <color rgb="FFF8696B"/>
      </colorScale>
    </cfRule>
  </conditionalFormatting>
  <conditionalFormatting sqref="V2:Z27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A2:AE27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2:AJ27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2:AO27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P2:AT27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U2:AY27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21BED-9577-423F-8DD0-83A28EDB1C01}">
  <dimension ref="A2:M53"/>
  <sheetViews>
    <sheetView topLeftCell="A12" zoomScaleNormal="100" workbookViewId="0">
      <selection activeCell="B52" sqref="B52"/>
    </sheetView>
  </sheetViews>
  <sheetFormatPr defaultRowHeight="15" x14ac:dyDescent="0.25"/>
  <cols>
    <col min="1" max="1" width="20" customWidth="1"/>
    <col min="2" max="2" width="12" bestFit="1" customWidth="1"/>
    <col min="4" max="6" width="12" bestFit="1" customWidth="1"/>
  </cols>
  <sheetData>
    <row r="2" spans="1:13" ht="18" thickBot="1" x14ac:dyDescent="0.35">
      <c r="A2" s="69" t="s">
        <v>83</v>
      </c>
      <c r="B2" s="69"/>
      <c r="C2" s="69"/>
      <c r="D2" s="69"/>
      <c r="E2" s="69"/>
      <c r="F2" s="69"/>
    </row>
    <row r="3" spans="1:13" ht="15.75" thickTop="1" x14ac:dyDescent="0.25">
      <c r="B3" t="s">
        <v>2</v>
      </c>
      <c r="C3" cm="1">
        <f t="array" aca="1" ref="C3" ca="1">INDIRECT(ADDRESS(2+M4,11,1,1))</f>
        <v>7</v>
      </c>
      <c r="E3" t="s">
        <v>90</v>
      </c>
      <c r="F3">
        <f ca="1">IF(C3=4,3,IF(BoxCalculation!C3=7,53,103))</f>
        <v>53</v>
      </c>
      <c r="J3" t="s">
        <v>200</v>
      </c>
      <c r="K3">
        <v>4</v>
      </c>
      <c r="L3">
        <v>4</v>
      </c>
    </row>
    <row r="4" spans="1:13" x14ac:dyDescent="0.25">
      <c r="B4" t="s">
        <v>69</v>
      </c>
      <c r="C4">
        <v>185</v>
      </c>
      <c r="E4" t="s">
        <v>89</v>
      </c>
      <c r="F4">
        <f>C4-25</f>
        <v>160</v>
      </c>
      <c r="K4">
        <v>7</v>
      </c>
      <c r="L4">
        <v>7</v>
      </c>
      <c r="M4">
        <v>2</v>
      </c>
    </row>
    <row r="5" spans="1:13" x14ac:dyDescent="0.25">
      <c r="B5" t="s">
        <v>91</v>
      </c>
      <c r="C5" t="str">
        <f ca="1">"Box and Whisker plot for m/z = " &amp; C4 &amp;" Da at pH" &amp; C3</f>
        <v>Box and Whisker plot for m/z = 185 Da at pH7</v>
      </c>
      <c r="K5">
        <v>10</v>
      </c>
      <c r="L5">
        <v>10</v>
      </c>
    </row>
    <row r="7" spans="1:13" ht="18" thickBot="1" x14ac:dyDescent="0.35">
      <c r="A7" s="69" t="s">
        <v>84</v>
      </c>
      <c r="B7" s="69"/>
      <c r="C7" s="69"/>
      <c r="D7" s="69"/>
      <c r="E7" s="69"/>
      <c r="F7" s="69"/>
    </row>
    <row r="8" spans="1:13" ht="15.75" thickTop="1" x14ac:dyDescent="0.25">
      <c r="B8" t="s">
        <v>1</v>
      </c>
      <c r="C8" t="s">
        <v>85</v>
      </c>
      <c r="D8" t="s">
        <v>86</v>
      </c>
    </row>
    <row r="9" spans="1:13" x14ac:dyDescent="0.25">
      <c r="B9" t="s">
        <v>70</v>
      </c>
      <c r="C9">
        <f ca="1">$F$3+(ROW()-9)*10</f>
        <v>53</v>
      </c>
      <c r="D9">
        <f ca="1">C9+9</f>
        <v>62</v>
      </c>
    </row>
    <row r="10" spans="1:13" x14ac:dyDescent="0.25">
      <c r="B10" t="s">
        <v>87</v>
      </c>
      <c r="C10">
        <f t="shared" ref="C10:C13" ca="1" si="0">$F$3+(ROW()-9)*10</f>
        <v>63</v>
      </c>
      <c r="D10">
        <f t="shared" ref="D10:D13" ca="1" si="1">C10+9</f>
        <v>72</v>
      </c>
    </row>
    <row r="11" spans="1:13" x14ac:dyDescent="0.25">
      <c r="B11" t="s">
        <v>71</v>
      </c>
      <c r="C11">
        <f t="shared" ca="1" si="0"/>
        <v>73</v>
      </c>
      <c r="D11">
        <f t="shared" ca="1" si="1"/>
        <v>82</v>
      </c>
    </row>
    <row r="12" spans="1:13" x14ac:dyDescent="0.25">
      <c r="B12" t="s">
        <v>72</v>
      </c>
      <c r="C12">
        <f t="shared" ca="1" si="0"/>
        <v>83</v>
      </c>
      <c r="D12">
        <f t="shared" ca="1" si="1"/>
        <v>92</v>
      </c>
    </row>
    <row r="13" spans="1:13" x14ac:dyDescent="0.25">
      <c r="B13" t="s">
        <v>73</v>
      </c>
      <c r="C13">
        <f t="shared" ca="1" si="0"/>
        <v>93</v>
      </c>
      <c r="D13">
        <f t="shared" ca="1" si="1"/>
        <v>102</v>
      </c>
    </row>
    <row r="15" spans="1:13" ht="18" thickBot="1" x14ac:dyDescent="0.35">
      <c r="A15" s="69" t="s">
        <v>88</v>
      </c>
      <c r="B15" s="69"/>
      <c r="C15" s="69"/>
      <c r="D15" s="69"/>
      <c r="E15" s="69"/>
      <c r="F15" s="69"/>
    </row>
    <row r="16" spans="1:13" ht="15.75" thickTop="1" x14ac:dyDescent="0.25">
      <c r="B16" t="s">
        <v>55</v>
      </c>
      <c r="C16" t="s">
        <v>56</v>
      </c>
      <c r="D16" t="s">
        <v>92</v>
      </c>
      <c r="E16" t="s">
        <v>93</v>
      </c>
      <c r="F16" t="s">
        <v>94</v>
      </c>
    </row>
    <row r="17" spans="1:6" x14ac:dyDescent="0.25">
      <c r="A17" t="s">
        <v>74</v>
      </c>
      <c r="B17">
        <f ca="1">COUNT(INDIRECT(ADDRESS($C$9,$F$4,1,1,"Data")):INDIRECT(ADDRESS($D$9,$F$4,1,1,"Data")))</f>
        <v>10</v>
      </c>
      <c r="C17">
        <f ca="1">COUNT(INDIRECT(ADDRESS($C$10,$F$4,1,1,"Data")):INDIRECT(ADDRESS($D$10,$F$4,1,1,"Data")))</f>
        <v>10</v>
      </c>
      <c r="D17">
        <f ca="1">COUNT(INDIRECT(ADDRESS($C$11,$F$4,1,1,"Data")):INDIRECT(ADDRESS($D$11,$F$4,1,1,"Data")))</f>
        <v>10</v>
      </c>
      <c r="E17">
        <f ca="1">COUNT(INDIRECT(ADDRESS($C$12,$F$4,1,1,"Data")):INDIRECT(ADDRESS($D$12,$F$4,1,1,"Data")))</f>
        <v>10</v>
      </c>
      <c r="F17">
        <f ca="1">COUNT(INDIRECT(ADDRESS($C$13,$F$4,1,1,"Data")):INDIRECT(ADDRESS($D$13,$F$4,1,1,"Data")))</f>
        <v>10</v>
      </c>
    </row>
    <row r="18" spans="1:6" x14ac:dyDescent="0.25">
      <c r="A18" t="s">
        <v>75</v>
      </c>
      <c r="B18">
        <f ca="1">AVERAGE(B$35:B$44)</f>
        <v>3.4021550647666078E-2</v>
      </c>
      <c r="C18">
        <f t="shared" ref="C18:F18" ca="1" si="2">AVERAGE(C$35:C$44)</f>
        <v>4.7881502096230086E-2</v>
      </c>
      <c r="D18">
        <f t="shared" ca="1" si="2"/>
        <v>0.12792388392881601</v>
      </c>
      <c r="E18">
        <f t="shared" ca="1" si="2"/>
        <v>3.7871031803662539E-2</v>
      </c>
      <c r="F18">
        <f t="shared" ca="1" si="2"/>
        <v>5.6270714459160376E-2</v>
      </c>
    </row>
    <row r="19" spans="1:6" x14ac:dyDescent="0.25">
      <c r="A19" t="s">
        <v>76</v>
      </c>
      <c r="B19">
        <f ca="1">STDEV(B$35:B$44)</f>
        <v>1.9393215516616765E-2</v>
      </c>
      <c r="C19">
        <f t="shared" ref="C19:F19" ca="1" si="3">STDEV(C$35:C$44)</f>
        <v>1.2606566299856294E-2</v>
      </c>
      <c r="D19">
        <f t="shared" ca="1" si="3"/>
        <v>5.6880746229646416E-2</v>
      </c>
      <c r="E19">
        <f t="shared" ca="1" si="3"/>
        <v>1.0107832939430763E-2</v>
      </c>
      <c r="F19">
        <f t="shared" ca="1" si="3"/>
        <v>4.4960935152275686E-2</v>
      </c>
    </row>
    <row r="20" spans="1:6" x14ac:dyDescent="0.25">
      <c r="A20" t="s">
        <v>96</v>
      </c>
      <c r="B20">
        <f ca="1">PERCENTILE(B$35:B$44,0.05)</f>
        <v>1.3843814105117223E-2</v>
      </c>
      <c r="C20">
        <f t="shared" ref="C20:F20" ca="1" si="4">PERCENTILE(C$35:C$44,0.05)</f>
        <v>3.299142868634844E-2</v>
      </c>
      <c r="D20">
        <f t="shared" ca="1" si="4"/>
        <v>7.6331913302109144E-2</v>
      </c>
      <c r="E20">
        <f t="shared" ca="1" si="4"/>
        <v>2.5345116298097544E-2</v>
      </c>
      <c r="F20">
        <f t="shared" ca="1" si="4"/>
        <v>1.8731868521334759E-2</v>
      </c>
    </row>
    <row r="21" spans="1:6" x14ac:dyDescent="0.25">
      <c r="A21" t="s">
        <v>95</v>
      </c>
      <c r="B21">
        <f ca="1">PERCENTILE(B$35:B$44,0.25)</f>
        <v>2.2869215119471015E-2</v>
      </c>
      <c r="C21">
        <f t="shared" ref="C21:F21" ca="1" si="5">PERCENTILE(C$35:C$44,0.25)</f>
        <v>3.7277156352423624E-2</v>
      </c>
      <c r="D21">
        <f t="shared" ca="1" si="5"/>
        <v>9.3287101347998377E-2</v>
      </c>
      <c r="E21">
        <f t="shared" ca="1" si="5"/>
        <v>3.0899931418208147E-2</v>
      </c>
      <c r="F21">
        <f t="shared" ca="1" si="5"/>
        <v>2.2292370786920975E-2</v>
      </c>
    </row>
    <row r="22" spans="1:6" x14ac:dyDescent="0.25">
      <c r="A22" t="s">
        <v>77</v>
      </c>
      <c r="B22">
        <f ca="1">MEDIAN(B$35:B$44)</f>
        <v>2.740739874075649E-2</v>
      </c>
      <c r="C22">
        <f t="shared" ref="C22:F22" ca="1" si="6">MEDIAN(C$35:C$44)</f>
        <v>4.4365561133642248E-2</v>
      </c>
      <c r="D22">
        <f t="shared" ca="1" si="6"/>
        <v>0.11115962953427604</v>
      </c>
      <c r="E22">
        <f t="shared" ca="1" si="6"/>
        <v>3.8852765841161825E-2</v>
      </c>
      <c r="F22">
        <f t="shared" ca="1" si="6"/>
        <v>3.8440941253907929E-2</v>
      </c>
    </row>
    <row r="23" spans="1:6" x14ac:dyDescent="0.25">
      <c r="A23" t="s">
        <v>97</v>
      </c>
      <c r="B23">
        <f ca="1">PERCENTILE(B$35:B$44,0.75)</f>
        <v>4.1718058614465446E-2</v>
      </c>
      <c r="C23">
        <f t="shared" ref="C23:F23" ca="1" si="7">PERCENTILE(C$35:C$44,0.75)</f>
        <v>5.927414085884497E-2</v>
      </c>
      <c r="D23">
        <f t="shared" ca="1" si="7"/>
        <v>0.14914571174995642</v>
      </c>
      <c r="E23">
        <f t="shared" ca="1" si="7"/>
        <v>4.2708576818142482E-2</v>
      </c>
      <c r="F23">
        <f t="shared" ca="1" si="7"/>
        <v>8.5619558001330143E-2</v>
      </c>
    </row>
    <row r="24" spans="1:6" x14ac:dyDescent="0.25">
      <c r="A24" t="s">
        <v>98</v>
      </c>
      <c r="B24">
        <f ca="1">PERCENTILE(B$35:B$44,0.95)</f>
        <v>6.5337959899101877E-2</v>
      </c>
      <c r="C24">
        <f t="shared" ref="C24:F24" ca="1" si="8">PERCENTILE(C$35:C$44,0.95)</f>
        <v>6.4270043016757664E-2</v>
      </c>
      <c r="D24">
        <f t="shared" ca="1" si="8"/>
        <v>0.22263195861974222</v>
      </c>
      <c r="E24">
        <f t="shared" ca="1" si="8"/>
        <v>5.211408350294576E-2</v>
      </c>
      <c r="F24">
        <f t="shared" ca="1" si="8"/>
        <v>0.12947719547822151</v>
      </c>
    </row>
    <row r="25" spans="1:6" x14ac:dyDescent="0.25">
      <c r="A25" t="s">
        <v>78</v>
      </c>
      <c r="B25">
        <f ca="1">B21</f>
        <v>2.2869215119471015E-2</v>
      </c>
      <c r="C25">
        <f t="shared" ref="C25:F25" ca="1" si="9">C21</f>
        <v>3.7277156352423624E-2</v>
      </c>
      <c r="D25">
        <f t="shared" ca="1" si="9"/>
        <v>9.3287101347998377E-2</v>
      </c>
      <c r="E25">
        <f t="shared" ca="1" si="9"/>
        <v>3.0899931418208147E-2</v>
      </c>
      <c r="F25">
        <f t="shared" ca="1" si="9"/>
        <v>2.2292370786920975E-2</v>
      </c>
    </row>
    <row r="26" spans="1:6" x14ac:dyDescent="0.25">
      <c r="A26" t="s">
        <v>79</v>
      </c>
      <c r="B26">
        <f ca="1">B22-B21</f>
        <v>4.5381836212854756E-3</v>
      </c>
      <c r="C26">
        <f t="shared" ref="C26:F26" ca="1" si="10">C22-C21</f>
        <v>7.0884047812186241E-3</v>
      </c>
      <c r="D26">
        <f t="shared" ca="1" si="10"/>
        <v>1.7872528186277659E-2</v>
      </c>
      <c r="E26">
        <f t="shared" ca="1" si="10"/>
        <v>7.9528344229536779E-3</v>
      </c>
      <c r="F26">
        <f t="shared" ca="1" si="10"/>
        <v>1.6148570466986954E-2</v>
      </c>
    </row>
    <row r="27" spans="1:6" x14ac:dyDescent="0.25">
      <c r="A27" t="s">
        <v>80</v>
      </c>
      <c r="B27">
        <f ca="1">B23-B22</f>
        <v>1.4310659873708956E-2</v>
      </c>
      <c r="C27">
        <f t="shared" ref="C27:F27" ca="1" si="11">C23-C22</f>
        <v>1.4908579725202722E-2</v>
      </c>
      <c r="D27">
        <f t="shared" ca="1" si="11"/>
        <v>3.7986082215680381E-2</v>
      </c>
      <c r="E27">
        <f ca="1">E23-E22</f>
        <v>3.8558109769806573E-3</v>
      </c>
      <c r="F27">
        <f t="shared" ca="1" si="11"/>
        <v>4.7178616747422214E-2</v>
      </c>
    </row>
    <row r="28" spans="1:6" x14ac:dyDescent="0.25">
      <c r="A28" t="s">
        <v>81</v>
      </c>
      <c r="B28">
        <f ca="1">B21-B20</f>
        <v>9.0254010143537913E-3</v>
      </c>
      <c r="C28">
        <f t="shared" ref="C28:F28" ca="1" si="12">C21-C20</f>
        <v>4.2857276660751842E-3</v>
      </c>
      <c r="D28">
        <f t="shared" ca="1" si="12"/>
        <v>1.6955188045889233E-2</v>
      </c>
      <c r="E28">
        <f ca="1">E21-E20</f>
        <v>5.5548151201106032E-3</v>
      </c>
      <c r="F28">
        <f t="shared" ca="1" si="12"/>
        <v>3.5605022655862163E-3</v>
      </c>
    </row>
    <row r="29" spans="1:6" x14ac:dyDescent="0.25">
      <c r="A29" t="s">
        <v>82</v>
      </c>
      <c r="B29">
        <f ca="1">B24-B23</f>
        <v>2.3619901284636431E-2</v>
      </c>
      <c r="C29">
        <f t="shared" ref="C29:F29" ca="1" si="13">C24-C23</f>
        <v>4.9959021579126933E-3</v>
      </c>
      <c r="D29">
        <f t="shared" ca="1" si="13"/>
        <v>7.3486246869785804E-2</v>
      </c>
      <c r="E29">
        <f ca="1">E24-E23</f>
        <v>9.4055066848032776E-3</v>
      </c>
      <c r="F29">
        <f t="shared" ca="1" si="13"/>
        <v>4.3857637476891365E-2</v>
      </c>
    </row>
    <row r="32" spans="1:6" ht="18" thickBot="1" x14ac:dyDescent="0.35">
      <c r="A32" s="69" t="s">
        <v>99</v>
      </c>
      <c r="B32" s="69"/>
      <c r="C32" s="69"/>
      <c r="D32" s="69"/>
      <c r="E32" s="69"/>
      <c r="F32" s="69"/>
    </row>
    <row r="33" spans="1:6" ht="15.75" thickTop="1" x14ac:dyDescent="0.25"/>
    <row r="34" spans="1:6" x14ac:dyDescent="0.25">
      <c r="B34" t="s">
        <v>55</v>
      </c>
      <c r="C34" t="s">
        <v>56</v>
      </c>
      <c r="D34" t="s">
        <v>92</v>
      </c>
      <c r="E34" t="s">
        <v>93</v>
      </c>
      <c r="F34" t="s">
        <v>94</v>
      </c>
    </row>
    <row r="35" spans="1:6" x14ac:dyDescent="0.25">
      <c r="B35" cm="1">
        <f t="array" aca="1" ref="B35" ca="1">INDIRECT(ADDRESS($C$9+(ROW()-35),$F$4,1,1,"Data"))</f>
        <v>7.4864920997708431E-2</v>
      </c>
      <c r="C35" cm="1">
        <f t="array" aca="1" ref="C35" ca="1">INDIRECT(ADDRESS($C$10+(ROW()-35),$F$4,1,1,"Data"))</f>
        <v>3.2148810849477551E-2</v>
      </c>
      <c r="D35" cm="1">
        <f t="array" aca="1" ref="D35" ca="1">INDIRECT(ADDRESS($C$11+(ROW()-35),$F$4,1,1,"Data"))</f>
        <v>0.25962957980448431</v>
      </c>
      <c r="E35" cm="1">
        <f t="array" aca="1" ref="E35" ca="1">INDIRECT(ADDRESS($C$12+(ROW()-35),$F$4,1,1,"Data"))</f>
        <v>4.086126717234996E-2</v>
      </c>
      <c r="F35" cm="1">
        <f t="array" aca="1" ref="F35" ca="1">INDIRECT(ADDRESS($C$13+(ROW()-35),$F$4,1,1,"Data"))</f>
        <v>2.3927924240973113E-2</v>
      </c>
    </row>
    <row r="36" spans="1:6" x14ac:dyDescent="0.25">
      <c r="B36" cm="1">
        <f t="array" aca="1" ref="B36" ca="1">INDIRECT(ADDRESS($C$9+(ROW()-35),$F$4,1,1,"Data"))</f>
        <v>6.8411457868132334E-3</v>
      </c>
      <c r="C36" cm="1">
        <f t="array" aca="1" ref="C36" ca="1">INDIRECT(ADDRESS($C$10+(ROW()-35),$F$4,1,1,"Data"))</f>
        <v>6.4908107574976087E-2</v>
      </c>
      <c r="D36" cm="1">
        <f t="array" aca="1" ref="D36" ca="1">INDIRECT(ADDRESS($C$11+(ROW()-35),$F$4,1,1,"Data"))</f>
        <v>0.11050227724421589</v>
      </c>
      <c r="E36" cm="1">
        <f t="array" aca="1" ref="E36" ca="1">INDIRECT(ADDRESS($C$12+(ROW()-35),$F$4,1,1,"Data"))</f>
        <v>3.1969705299572389E-2</v>
      </c>
      <c r="F36" cm="1">
        <f t="array" aca="1" ref="F36" ca="1">INDIRECT(ADDRESS($C$13+(ROW()-35),$F$4,1,1,"Data"))</f>
        <v>1.7131904357778522E-2</v>
      </c>
    </row>
    <row r="37" spans="1:6" x14ac:dyDescent="0.25">
      <c r="B37" cm="1">
        <f t="array" aca="1" ref="B37" ca="1">INDIRECT(ADDRESS($C$9+(ROW()-35),$F$4,1,1,"Data"))</f>
        <v>3.8926681449763391E-2</v>
      </c>
      <c r="C37" cm="1">
        <f t="array" aca="1" ref="C37" ca="1">INDIRECT(ADDRESS($C$10+(ROW()-35),$F$4,1,1,"Data"))</f>
        <v>5.9538279922334972E-2</v>
      </c>
      <c r="D37" cm="1">
        <f t="array" aca="1" ref="D37" ca="1">INDIRECT(ADDRESS($C$11+(ROW()-35),$F$4,1,1,"Data"))</f>
        <v>0.16073691577302932</v>
      </c>
      <c r="E37" cm="1">
        <f t="array" aca="1" ref="E37" ca="1">INDIRECT(ADDRESS($C$12+(ROW()-35),$F$4,1,1,"Data"))</f>
        <v>3.92584489529181E-2</v>
      </c>
      <c r="F37" cm="1">
        <f t="array" aca="1" ref="F37" ca="1">INDIRECT(ADDRESS($C$13+(ROW()-35),$F$4,1,1,"Data"))</f>
        <v>2.0687380276792386E-2</v>
      </c>
    </row>
    <row r="38" spans="1:6" x14ac:dyDescent="0.25">
      <c r="B38" cm="1">
        <f t="array" aca="1" ref="B38" ca="1">INDIRECT(ADDRESS($C$9+(ROW()-35),$F$4,1,1,"Data"))</f>
        <v>2.2402630938599878E-2</v>
      </c>
      <c r="C38" cm="1">
        <f t="array" aca="1" ref="C38" ca="1">INDIRECT(ADDRESS($C$10+(ROW()-35),$F$4,1,1,"Data"))</f>
        <v>4.1688930416076686E-2</v>
      </c>
      <c r="D38" cm="1">
        <f t="array" aca="1" ref="D38" ca="1">INDIRECT(ADDRESS($C$11+(ROW()-35),$F$4,1,1,"Data"))</f>
        <v>9.8634589762306726E-2</v>
      </c>
      <c r="E38" cm="1">
        <f t="array" aca="1" ref="E38" ca="1">INDIRECT(ADDRESS($C$12+(ROW()-35),$F$4,1,1,"Data"))</f>
        <v>2.9672008230612123E-2</v>
      </c>
      <c r="F38" cm="1">
        <f t="array" aca="1" ref="F38" ca="1">INDIRECT(ADDRESS($C$13+(ROW()-35),$F$4,1,1,"Data"))</f>
        <v>2.1747186302236928E-2</v>
      </c>
    </row>
    <row r="39" spans="1:6" x14ac:dyDescent="0.25">
      <c r="B39" cm="1">
        <f t="array" aca="1" ref="B39" ca="1">INDIRECT(ADDRESS($C$9+(ROW()-35),$F$4,1,1,"Data"))</f>
        <v>3.1104049611814285E-2</v>
      </c>
      <c r="C39" cm="1">
        <f t="array" aca="1" ref="C39" ca="1">INDIRECT(ADDRESS($C$10+(ROW()-35),$F$4,1,1,"Data"))</f>
        <v>4.452287013607234E-2</v>
      </c>
      <c r="D39" cm="1">
        <f t="array" aca="1" ref="D39" ca="1">INDIRECT(ADDRESS($C$11+(ROW()-35),$F$4,1,1,"Data"))</f>
        <v>0.11181698182433618</v>
      </c>
      <c r="E39" cm="1">
        <f t="array" aca="1" ref="E39" ca="1">INDIRECT(ADDRESS($C$12+(ROW()-35),$F$4,1,1,"Data"))</f>
        <v>4.3324346700073318E-2</v>
      </c>
      <c r="F39" cm="1">
        <f t="array" aca="1" ref="F39" ca="1">INDIRECT(ADDRESS($C$13+(ROW()-35),$F$4,1,1,"Data"))</f>
        <v>9.8539761563139969E-2</v>
      </c>
    </row>
    <row r="40" spans="1:6" x14ac:dyDescent="0.25">
      <c r="B40" cm="1">
        <f t="array" aca="1" ref="B40" ca="1">INDIRECT(ADDRESS($C$9+(ROW()-35),$F$4,1,1,"Data"))</f>
        <v>2.3295943489195562E-2</v>
      </c>
      <c r="C40" cm="1">
        <f t="array" aca="1" ref="C40" ca="1">INDIRECT(ADDRESS($C$10+(ROW()-35),$F$4,1,1,"Data"))</f>
        <v>3.4021294931412857E-2</v>
      </c>
      <c r="D40" cm="1">
        <f t="array" aca="1" ref="D40" ca="1">INDIRECT(ADDRESS($C$11+(ROW()-35),$F$4,1,1,"Data"))</f>
        <v>0.11437209968073771</v>
      </c>
      <c r="E40" cm="1">
        <f t="array" aca="1" ref="E40" ca="1">INDIRECT(ADDRESS($C$12+(ROW()-35),$F$4,1,1,"Data"))</f>
        <v>3.844708272940555E-2</v>
      </c>
      <c r="F40" cm="1">
        <f t="array" aca="1" ref="F40" ca="1">INDIRECT(ADDRESS($C$13+(ROW()-35),$F$4,1,1,"Data"))</f>
        <v>0.13857724366086643</v>
      </c>
    </row>
    <row r="41" spans="1:6" x14ac:dyDescent="0.25">
      <c r="B41" cm="1">
        <f t="array" aca="1" ref="B41" ca="1">INDIRECT(ADDRESS($C$9+(ROW()-35),$F$4,1,1,"Data"))</f>
        <v>2.2726972329562833E-2</v>
      </c>
      <c r="C41" cm="1">
        <f t="array" aca="1" ref="C41" ca="1">INDIRECT(ADDRESS($C$10+(ROW()-35),$F$4,1,1,"Data"))</f>
        <v>4.4208252131212156E-2</v>
      </c>
      <c r="D41" cm="1">
        <f t="array" aca="1" ref="D41" ca="1">INDIRECT(ADDRESS($C$11+(ROW()-35),$F$4,1,1,"Data"))</f>
        <v>0.17741264383839098</v>
      </c>
      <c r="E41" cm="1">
        <f t="array" aca="1" ref="E41" ca="1">INDIRECT(ADDRESS($C$12+(ROW()-35),$F$4,1,1,"Data"))</f>
        <v>5.8409494260269645E-2</v>
      </c>
      <c r="F41" cm="1">
        <f t="array" aca="1" ref="F41" ca="1">INDIRECT(ADDRESS($C$13+(ROW()-35),$F$4,1,1,"Data"))</f>
        <v>0.11835491436609995</v>
      </c>
    </row>
    <row r="42" spans="1:6" x14ac:dyDescent="0.25">
      <c r="B42" cm="1">
        <f t="array" aca="1" ref="B42" ca="1">INDIRECT(ADDRESS($C$9+(ROW()-35),$F$4,1,1,"Data"))</f>
        <v>2.3710747869698696E-2</v>
      </c>
      <c r="C42" cm="1">
        <f t="array" aca="1" ref="C42" ca="1">INDIRECT(ADDRESS($C$10+(ROW()-35),$F$4,1,1,"Data"))</f>
        <v>3.5806564997872603E-2</v>
      </c>
      <c r="D42" cm="1">
        <f t="array" aca="1" ref="D42" ca="1">INDIRECT(ADDRESS($C$11+(ROW()-35),$F$4,1,1,"Data"))</f>
        <v>6.7487975342657047E-2</v>
      </c>
      <c r="E42" cm="1">
        <f t="array" aca="1" ref="E42" ca="1">INDIRECT(ADDRESS($C$12+(ROW()-35),$F$4,1,1,"Data"))</f>
        <v>3.0543340124420067E-2</v>
      </c>
      <c r="F42" cm="1">
        <f t="array" aca="1" ref="F42" ca="1">INDIRECT(ADDRESS($C$13+(ROW()-35),$F$4,1,1,"Data"))</f>
        <v>4.6858947315900658E-2</v>
      </c>
    </row>
    <row r="43" spans="1:6" x14ac:dyDescent="0.25">
      <c r="B43" cm="1">
        <f t="array" aca="1" ref="B43" ca="1">INDIRECT(ADDRESS($C$9+(ROW()-35),$F$4,1,1,"Data"))</f>
        <v>4.2648517669366129E-2</v>
      </c>
      <c r="C43" cm="1">
        <f t="array" aca="1" ref="C43" ca="1">INDIRECT(ADDRESS($C$10+(ROW()-35),$F$4,1,1,"Data"))</f>
        <v>6.3490186334490717E-2</v>
      </c>
      <c r="D43" cm="1">
        <f t="array" aca="1" ref="D43" ca="1">INDIRECT(ADDRESS($C$11+(ROW()-35),$F$4,1,1,"Data"))</f>
        <v>8.7141170808106155E-2</v>
      </c>
      <c r="E43" cm="1">
        <f t="array" aca="1" ref="E43" ca="1">INDIRECT(ADDRESS($C$12+(ROW()-35),$F$4,1,1,"Data"))</f>
        <v>2.1804931989676524E-2</v>
      </c>
      <c r="F43" cm="1">
        <f t="array" aca="1" ref="F43" ca="1">INDIRECT(ADDRESS($C$13+(ROW()-35),$F$4,1,1,"Data"))</f>
        <v>4.1403461166380273E-2</v>
      </c>
    </row>
    <row r="44" spans="1:6" x14ac:dyDescent="0.25">
      <c r="B44" cm="1">
        <f t="array" aca="1" ref="B44" ca="1">INDIRECT(ADDRESS($C$9+(ROW()-35),$F$4,1,1,"Data"))</f>
        <v>5.3693896334138368E-2</v>
      </c>
      <c r="C44" cm="1">
        <f t="array" aca="1" ref="C44" ca="1">INDIRECT(ADDRESS($C$10+(ROW()-35),$F$4,1,1,"Data"))</f>
        <v>5.8481723668374973E-2</v>
      </c>
      <c r="D44" cm="1">
        <f t="array" aca="1" ref="D44" ca="1">INDIRECT(ADDRESS($C$11+(ROW()-35),$F$4,1,1,"Data"))</f>
        <v>9.150460520989559E-2</v>
      </c>
      <c r="E44" cm="1">
        <f t="array" aca="1" ref="E44" ca="1">INDIRECT(ADDRESS($C$12+(ROW()-35),$F$4,1,1,"Data"))</f>
        <v>4.441969257732771E-2</v>
      </c>
      <c r="F44" cm="1">
        <f t="array" aca="1" ref="F44" ca="1">INDIRECT(ADDRESS($C$13+(ROW()-35),$F$4,1,1,"Data"))</f>
        <v>3.5478421341435577E-2</v>
      </c>
    </row>
    <row r="46" spans="1:6" ht="18" thickBot="1" x14ac:dyDescent="0.35">
      <c r="A46" s="69" t="s">
        <v>205</v>
      </c>
      <c r="B46" s="69"/>
      <c r="C46" s="69"/>
      <c r="D46" s="69"/>
      <c r="E46" s="69"/>
      <c r="F46" s="69"/>
    </row>
    <row r="47" spans="1:6" ht="15.75" thickTop="1" x14ac:dyDescent="0.25"/>
    <row r="48" spans="1:6" ht="78.75" x14ac:dyDescent="0.25">
      <c r="B48" s="25" t="s">
        <v>55</v>
      </c>
      <c r="C48" s="25" t="s">
        <v>56</v>
      </c>
      <c r="D48" s="25" t="s">
        <v>92</v>
      </c>
      <c r="E48" s="25" t="s">
        <v>93</v>
      </c>
      <c r="F48" s="25" t="s">
        <v>206</v>
      </c>
    </row>
    <row r="49" spans="1:6" x14ac:dyDescent="0.25">
      <c r="A49" t="s">
        <v>55</v>
      </c>
      <c r="B49">
        <f ca="1">_xlfn.T.TEST($B$35:$B$44,B$35:B$44,2,3)</f>
        <v>1</v>
      </c>
      <c r="C49">
        <f ca="1">_xlfn.T.TEST($B$35:$B$44,C$35:C$44,2,3)</f>
        <v>7.6978208388336952E-2</v>
      </c>
      <c r="D49">
        <f ca="1">_xlfn.T.TEST($B$35:$B$44,D$35:D$44,2,3)</f>
        <v>4.3416310861628046E-4</v>
      </c>
      <c r="E49">
        <f ca="1">_xlfn.T.TEST($B$35:$B$44,E$35:E$44,2,3)</f>
        <v>0.58685290014517166</v>
      </c>
      <c r="F49">
        <f ca="1">_xlfn.T.TEST($B$35:$B$44,F$35:F$44,2,3)</f>
        <v>0.1758191608285844</v>
      </c>
    </row>
    <row r="50" spans="1:6" x14ac:dyDescent="0.25">
      <c r="A50" t="s">
        <v>56</v>
      </c>
      <c r="B50">
        <f ca="1">_xlfn.T.TEST($C$35:$C$44,B$35:B$44,2,3)</f>
        <v>7.6978208388336952E-2</v>
      </c>
      <c r="C50">
        <f t="shared" ref="C50:F50" ca="1" si="14">_xlfn.T.TEST($C$35:$C$44,C$35:C$44,2,3)</f>
        <v>1</v>
      </c>
      <c r="D50">
        <f t="shared" ca="1" si="14"/>
        <v>1.4970567712955329E-3</v>
      </c>
      <c r="E50">
        <f t="shared" ca="1" si="14"/>
        <v>6.6527695752239324E-2</v>
      </c>
      <c r="F50">
        <f t="shared" ca="1" si="14"/>
        <v>0.58199381707222742</v>
      </c>
    </row>
    <row r="51" spans="1:6" x14ac:dyDescent="0.25">
      <c r="A51" t="s">
        <v>92</v>
      </c>
      <c r="B51">
        <f ca="1">_xlfn.T.TEST($D$35:$D$44,B$35:B$44,2,3)</f>
        <v>4.3416310861628046E-4</v>
      </c>
      <c r="C51">
        <f t="shared" ref="C51:F51" ca="1" si="15">_xlfn.T.TEST($D$35:$D$44,C$35:C$44,2,3)</f>
        <v>1.4970567712955329E-3</v>
      </c>
      <c r="D51">
        <f t="shared" ca="1" si="15"/>
        <v>1</v>
      </c>
      <c r="E51">
        <f t="shared" ca="1" si="15"/>
        <v>6.7975376700941698E-4</v>
      </c>
      <c r="F51">
        <f t="shared" ca="1" si="15"/>
        <v>6.1333840840149317E-3</v>
      </c>
    </row>
    <row r="52" spans="1:6" x14ac:dyDescent="0.25">
      <c r="A52" t="s">
        <v>93</v>
      </c>
      <c r="B52">
        <f ca="1">_xlfn.T.TEST($E$35:$E$44,B$35:B$44,2,3)</f>
        <v>0.58685290014517166</v>
      </c>
      <c r="C52">
        <f t="shared" ref="C52:F52" ca="1" si="16">_xlfn.T.TEST($E$35:$E$44,C$35:C$44,2,3)</f>
        <v>6.6527695752239324E-2</v>
      </c>
      <c r="D52">
        <f t="shared" ca="1" si="16"/>
        <v>6.7975376700941698E-4</v>
      </c>
      <c r="E52">
        <f t="shared" ca="1" si="16"/>
        <v>1</v>
      </c>
      <c r="F52">
        <f t="shared" ca="1" si="16"/>
        <v>0.23563851369741318</v>
      </c>
    </row>
    <row r="53" spans="1:6" x14ac:dyDescent="0.25">
      <c r="A53" t="s">
        <v>94</v>
      </c>
      <c r="B53">
        <f ca="1">_xlfn.T.TEST($F$35:$F$44,B$35:B$44,2,3)</f>
        <v>0.1758191608285844</v>
      </c>
      <c r="C53">
        <f t="shared" ref="C53:F53" ca="1" si="17">_xlfn.T.TEST($F$35:$F$44,C$35:C$44,2,3)</f>
        <v>0.58199381707222742</v>
      </c>
      <c r="D53">
        <f t="shared" ca="1" si="17"/>
        <v>6.1333840840149317E-3</v>
      </c>
      <c r="E53">
        <f t="shared" ca="1" si="17"/>
        <v>0.23563851369741318</v>
      </c>
      <c r="F53">
        <f t="shared" ca="1" si="17"/>
        <v>1</v>
      </c>
    </row>
  </sheetData>
  <mergeCells count="5">
    <mergeCell ref="A15:F15"/>
    <mergeCell ref="A7:F7"/>
    <mergeCell ref="A2:F2"/>
    <mergeCell ref="A32:F32"/>
    <mergeCell ref="A46:F4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83906-0E08-4892-B032-6FF665759EFE}">
  <dimension ref="A1:W42"/>
  <sheetViews>
    <sheetView showRuler="0" showWhiteSpace="0" view="pageLayout" topLeftCell="A4" zoomScale="115" zoomScaleNormal="100" zoomScalePageLayoutView="115" workbookViewId="0">
      <selection activeCell="F38" sqref="F38"/>
    </sheetView>
  </sheetViews>
  <sheetFormatPr defaultColWidth="3.7109375" defaultRowHeight="15" x14ac:dyDescent="0.25"/>
  <cols>
    <col min="3" max="3" width="3.28515625" customWidth="1"/>
    <col min="4" max="4" width="5" bestFit="1" customWidth="1"/>
    <col min="7" max="7" width="4" bestFit="1" customWidth="1"/>
  </cols>
  <sheetData>
    <row r="1" spans="1:23" ht="23.25" x14ac:dyDescent="0.35">
      <c r="A1" s="76" t="s">
        <v>201</v>
      </c>
      <c r="B1" s="76"/>
      <c r="C1" s="76"/>
      <c r="D1" s="76"/>
      <c r="E1" s="76"/>
      <c r="F1" s="76"/>
      <c r="G1" s="76"/>
      <c r="H1" s="76"/>
      <c r="I1" s="76"/>
      <c r="J1" s="76"/>
      <c r="K1" s="76"/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</row>
    <row r="3" spans="1:23" ht="20.25" thickBot="1" x14ac:dyDescent="0.35">
      <c r="A3" s="77" t="s">
        <v>83</v>
      </c>
      <c r="B3" s="77"/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</row>
    <row r="4" spans="1:23" ht="15.75" thickTop="1" x14ac:dyDescent="0.25"/>
    <row r="5" spans="1:23" x14ac:dyDescent="0.25">
      <c r="B5" s="26" t="s">
        <v>203</v>
      </c>
    </row>
    <row r="6" spans="1:23" x14ac:dyDescent="0.25">
      <c r="B6" s="26" t="s">
        <v>202</v>
      </c>
      <c r="D6">
        <f>BoxCalculation!C4</f>
        <v>185</v>
      </c>
    </row>
    <row r="8" spans="1:23" ht="20.25" thickBot="1" x14ac:dyDescent="0.35">
      <c r="A8" s="77" t="s">
        <v>204</v>
      </c>
      <c r="B8" s="77"/>
      <c r="C8" s="77"/>
      <c r="D8" s="77"/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</row>
    <row r="9" spans="1:23" ht="15.75" thickTop="1" x14ac:dyDescent="0.25"/>
    <row r="33" spans="1:22" ht="20.25" thickBot="1" x14ac:dyDescent="0.35">
      <c r="A33" s="77" t="s">
        <v>205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</row>
    <row r="34" spans="1:22" ht="16.5" thickTop="1" thickBot="1" x14ac:dyDescent="0.3"/>
    <row r="35" spans="1:22" ht="89.25" customHeight="1" thickBot="1" x14ac:dyDescent="0.3">
      <c r="F35" s="36" t="s">
        <v>55</v>
      </c>
      <c r="G35" s="37" t="s">
        <v>56</v>
      </c>
      <c r="H35" s="37" t="s">
        <v>207</v>
      </c>
      <c r="I35" s="37" t="s">
        <v>208</v>
      </c>
      <c r="J35" s="38" t="s">
        <v>209</v>
      </c>
    </row>
    <row r="36" spans="1:22" x14ac:dyDescent="0.25">
      <c r="B36" s="78" t="s">
        <v>55</v>
      </c>
      <c r="C36" s="79"/>
      <c r="D36" s="79"/>
      <c r="E36" s="80"/>
      <c r="F36" s="27">
        <f ca="1">IF(BoxCalculation!B49&lt;(1-Report!$S$36/100),1,0)</f>
        <v>0</v>
      </c>
      <c r="G36" s="28">
        <f ca="1">IF(BoxCalculation!C49&lt;(1-Report!$S$36/100),1,0)</f>
        <v>0</v>
      </c>
      <c r="H36" s="28">
        <f ca="1">IF(BoxCalculation!D49&lt;(1-Report!$S$36/100),1,0)</f>
        <v>1</v>
      </c>
      <c r="I36" s="28">
        <f ca="1">IF(BoxCalculation!E49&lt;(1-Report!$S$36/100),1,0)</f>
        <v>0</v>
      </c>
      <c r="J36" s="29">
        <f ca="1">IF(BoxCalculation!F49&lt;(1-Report!$S$36/100),1,0)</f>
        <v>0</v>
      </c>
      <c r="N36" t="s">
        <v>210</v>
      </c>
      <c r="S36">
        <v>95</v>
      </c>
      <c r="T36" t="s">
        <v>211</v>
      </c>
    </row>
    <row r="37" spans="1:22" x14ac:dyDescent="0.25">
      <c r="B37" s="70" t="s">
        <v>56</v>
      </c>
      <c r="C37" s="71"/>
      <c r="D37" s="71"/>
      <c r="E37" s="72"/>
      <c r="F37" s="30">
        <f ca="1">IF(BoxCalculation!B50&lt;(1-Report!$S$36/100),1,0)</f>
        <v>0</v>
      </c>
      <c r="G37" s="31">
        <f ca="1">IF(BoxCalculation!C50&lt;(1-Report!$S$36/100),1,0)</f>
        <v>0</v>
      </c>
      <c r="H37" s="31">
        <f ca="1">IF(BoxCalculation!D50&lt;(1-Report!$S$36/100),1,0)</f>
        <v>1</v>
      </c>
      <c r="I37" s="31">
        <f ca="1">IF(BoxCalculation!E50&lt;(1-Report!$S$36/100),1,0)</f>
        <v>0</v>
      </c>
      <c r="J37" s="32">
        <f ca="1">IF(BoxCalculation!F50&lt;(1-Report!$S$36/100),1,0)</f>
        <v>0</v>
      </c>
    </row>
    <row r="38" spans="1:22" x14ac:dyDescent="0.25">
      <c r="B38" s="70" t="s">
        <v>207</v>
      </c>
      <c r="C38" s="71"/>
      <c r="D38" s="71"/>
      <c r="E38" s="72"/>
      <c r="F38" s="30">
        <f ca="1">IF(BoxCalculation!B51&lt;(1-Report!$S$36/100),1,0)</f>
        <v>1</v>
      </c>
      <c r="G38" s="31">
        <f ca="1">IF(BoxCalculation!C51&lt;(1-Report!$S$36/100),1,0)</f>
        <v>1</v>
      </c>
      <c r="H38" s="31">
        <f ca="1">IF(BoxCalculation!D51&lt;(1-Report!$S$36/100),1,0)</f>
        <v>0</v>
      </c>
      <c r="I38" s="31">
        <f ca="1">IF(BoxCalculation!E51&lt;(1-Report!$S$36/100),1,0)</f>
        <v>1</v>
      </c>
      <c r="J38" s="32">
        <f ca="1">IF(BoxCalculation!F51&lt;(1-Report!$S$36/100),1,0)</f>
        <v>1</v>
      </c>
      <c r="N38" t="s">
        <v>212</v>
      </c>
    </row>
    <row r="39" spans="1:22" x14ac:dyDescent="0.25">
      <c r="B39" s="70" t="s">
        <v>208</v>
      </c>
      <c r="C39" s="71"/>
      <c r="D39" s="71"/>
      <c r="E39" s="72"/>
      <c r="F39" s="30">
        <f ca="1">IF(BoxCalculation!B52&lt;(1-Report!$S$36/100),1,0)</f>
        <v>0</v>
      </c>
      <c r="G39" s="31">
        <f ca="1">IF(BoxCalculation!C52&lt;(1-Report!$S$36/100),1,0)</f>
        <v>0</v>
      </c>
      <c r="H39" s="31">
        <f ca="1">IF(BoxCalculation!D52&lt;(1-Report!$S$36/100),1,0)</f>
        <v>1</v>
      </c>
      <c r="I39" s="31">
        <f ca="1">IF(BoxCalculation!E52&lt;(1-Report!$S$36/100),1,0)</f>
        <v>0</v>
      </c>
      <c r="J39" s="32">
        <f ca="1">IF(BoxCalculation!F52&lt;(1-Report!$S$36/100),1,0)</f>
        <v>0</v>
      </c>
      <c r="N39">
        <f ca="1">IF(SUM(F36:J40)=20,1,0)</f>
        <v>0</v>
      </c>
    </row>
    <row r="40" spans="1:22" ht="15.75" thickBot="1" x14ac:dyDescent="0.3">
      <c r="B40" s="73" t="s">
        <v>209</v>
      </c>
      <c r="C40" s="74"/>
      <c r="D40" s="74"/>
      <c r="E40" s="75"/>
      <c r="F40" s="33">
        <f ca="1">IF(BoxCalculation!B53&lt;(1-Report!$S$36/100),1,0)</f>
        <v>0</v>
      </c>
      <c r="G40" s="34">
        <f ca="1">IF(BoxCalculation!C53&lt;(1-Report!$S$36/100),1,0)</f>
        <v>0</v>
      </c>
      <c r="H40" s="34">
        <f ca="1">IF(BoxCalculation!D53&lt;(1-Report!$S$36/100),1,0)</f>
        <v>1</v>
      </c>
      <c r="I40" s="34">
        <f ca="1">IF(BoxCalculation!E53&lt;(1-Report!$S$36/100),1,0)</f>
        <v>0</v>
      </c>
      <c r="J40" s="35">
        <f ca="1">IF(BoxCalculation!F53&lt;(1-Report!$S$36/100),1,0)</f>
        <v>0</v>
      </c>
    </row>
    <row r="41" spans="1:22" x14ac:dyDescent="0.25">
      <c r="N41" t="s">
        <v>213</v>
      </c>
    </row>
    <row r="42" spans="1:22" x14ac:dyDescent="0.25">
      <c r="N42">
        <f ca="1">IF(AND(SUM(F38:G40)=6,(SUM(H36:J37)=6)),1,0)</f>
        <v>0</v>
      </c>
    </row>
  </sheetData>
  <mergeCells count="9">
    <mergeCell ref="B38:E38"/>
    <mergeCell ref="B39:E39"/>
    <mergeCell ref="B40:E40"/>
    <mergeCell ref="A1:W1"/>
    <mergeCell ref="A3:V3"/>
    <mergeCell ref="A8:V8"/>
    <mergeCell ref="A33:V33"/>
    <mergeCell ref="B36:E36"/>
    <mergeCell ref="B37:E37"/>
  </mergeCells>
  <conditionalFormatting sqref="F36:J40">
    <cfRule type="iconSet" priority="1">
      <iconSet iconSet="3Symbols2" showValue="0">
        <cfvo type="percent" val="0"/>
        <cfvo type="num" val="0.5"/>
        <cfvo type="num" val="1"/>
      </iconSet>
    </cfRule>
  </conditionalFormatting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5" r:id="rId4" name="Option Button 1">
              <controlPr defaultSize="0" autoFill="0" autoLine="0" autoPict="0">
                <anchor moveWithCells="1">
                  <from>
                    <xdr:col>4</xdr:col>
                    <xdr:colOff>266700</xdr:colOff>
                    <xdr:row>4</xdr:row>
                    <xdr:rowOff>0</xdr:rowOff>
                  </from>
                  <to>
                    <xdr:col>7</xdr:col>
                    <xdr:colOff>19050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5" name="Option Button 2">
              <controlPr defaultSize="0" autoFill="0" autoLine="0" autoPict="0">
                <anchor moveWithCells="1">
                  <from>
                    <xdr:col>8</xdr:col>
                    <xdr:colOff>0</xdr:colOff>
                    <xdr:row>4</xdr:row>
                    <xdr:rowOff>0</xdr:rowOff>
                  </from>
                  <to>
                    <xdr:col>10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r:id="rId6" name="Option Button 3">
              <controlPr defaultSize="0" autoFill="0" autoLine="0" autoPict="0">
                <anchor moveWithCells="1">
                  <from>
                    <xdr:col>11</xdr:col>
                    <xdr:colOff>0</xdr:colOff>
                    <xdr:row>4</xdr:row>
                    <xdr:rowOff>0</xdr:rowOff>
                  </from>
                  <to>
                    <xdr:col>13</xdr:col>
                    <xdr:colOff>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8" r:id="rId7" name="Scroll Bar 4">
              <controlPr defaultSize="0" autoPict="0">
                <anchor moveWithCells="1">
                  <from>
                    <xdr:col>4</xdr:col>
                    <xdr:colOff>257175</xdr:colOff>
                    <xdr:row>5</xdr:row>
                    <xdr:rowOff>0</xdr:rowOff>
                  </from>
                  <to>
                    <xdr:col>22</xdr:col>
                    <xdr:colOff>19050</xdr:colOff>
                    <xdr:row>6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462B3-B687-463A-886D-0A105C79F679}">
  <dimension ref="A1:DB1096"/>
  <sheetViews>
    <sheetView tabSelected="1" topLeftCell="BB1" zoomScale="85" zoomScaleNormal="85" workbookViewId="0">
      <selection activeCell="CE278" sqref="CE278"/>
    </sheetView>
  </sheetViews>
  <sheetFormatPr defaultRowHeight="15" x14ac:dyDescent="0.25"/>
  <cols>
    <col min="2" max="51" width="2.7109375" customWidth="1"/>
    <col min="52" max="61" width="4.7109375" customWidth="1"/>
    <col min="95" max="95" width="20.140625" bestFit="1" customWidth="1"/>
    <col min="102" max="102" width="20.140625" bestFit="1" customWidth="1"/>
    <col min="103" max="103" width="16" bestFit="1" customWidth="1"/>
    <col min="104" max="106" width="18.140625" bestFit="1" customWidth="1"/>
  </cols>
  <sheetData>
    <row r="1" spans="1:106" ht="15.75" thickBot="1" x14ac:dyDescent="0.3">
      <c r="A1" s="81" t="s">
        <v>99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  <c r="AA1" s="82"/>
      <c r="AB1" s="82"/>
      <c r="AC1" s="82"/>
      <c r="AD1" s="82"/>
      <c r="AE1" s="82"/>
      <c r="AF1" s="82"/>
      <c r="AG1" s="82"/>
      <c r="AH1" s="82"/>
      <c r="AI1" s="82"/>
      <c r="AJ1" s="82"/>
      <c r="AK1" s="82"/>
      <c r="AL1" s="82"/>
      <c r="AM1" s="82"/>
      <c r="AN1" s="82"/>
      <c r="AO1" s="82"/>
      <c r="AP1" s="82"/>
      <c r="AQ1" s="82"/>
      <c r="AR1" s="82"/>
      <c r="AS1" s="82"/>
      <c r="AT1" s="82"/>
      <c r="AU1" s="82"/>
      <c r="AV1" s="82"/>
      <c r="AW1" s="82"/>
      <c r="AX1" s="82"/>
      <c r="AY1" s="83"/>
      <c r="AZ1" s="86" t="s">
        <v>218</v>
      </c>
      <c r="BA1" s="84"/>
      <c r="BB1" s="84"/>
      <c r="BC1" s="84"/>
      <c r="BD1" s="84"/>
      <c r="BE1" s="84"/>
      <c r="BF1" s="84"/>
      <c r="BG1" s="84"/>
      <c r="BH1" s="84"/>
      <c r="BI1" s="85"/>
      <c r="BJ1" s="81" t="s">
        <v>205</v>
      </c>
      <c r="BK1" s="82"/>
      <c r="BL1" s="82"/>
      <c r="BM1" s="82"/>
      <c r="BN1" s="82"/>
      <c r="BO1" s="82"/>
      <c r="BP1" s="82"/>
      <c r="BQ1" s="82"/>
      <c r="BR1" s="82"/>
      <c r="BS1" s="82"/>
      <c r="BT1" s="82"/>
      <c r="BU1" s="82"/>
      <c r="BV1" s="82"/>
      <c r="BW1" s="82"/>
      <c r="BX1" s="82"/>
      <c r="BY1" s="82"/>
      <c r="BZ1" s="82"/>
      <c r="CA1" s="82"/>
      <c r="CB1" s="82"/>
      <c r="CC1" s="83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</row>
    <row r="2" spans="1:106" ht="15.75" thickBot="1" x14ac:dyDescent="0.3">
      <c r="A2" s="43" t="s">
        <v>1</v>
      </c>
      <c r="B2" s="84" t="s">
        <v>55</v>
      </c>
      <c r="C2" s="84"/>
      <c r="D2" s="84"/>
      <c r="E2" s="84"/>
      <c r="F2" s="84"/>
      <c r="G2" s="84"/>
      <c r="H2" s="84"/>
      <c r="I2" s="84"/>
      <c r="J2" s="84"/>
      <c r="K2" s="84"/>
      <c r="L2" s="84" t="s">
        <v>56</v>
      </c>
      <c r="M2" s="84"/>
      <c r="N2" s="84"/>
      <c r="O2" s="84"/>
      <c r="P2" s="84"/>
      <c r="Q2" s="84"/>
      <c r="R2" s="84"/>
      <c r="S2" s="84"/>
      <c r="T2" s="84"/>
      <c r="U2" s="84"/>
      <c r="V2" s="84" t="s">
        <v>92</v>
      </c>
      <c r="W2" s="84"/>
      <c r="X2" s="84"/>
      <c r="Y2" s="84"/>
      <c r="Z2" s="84"/>
      <c r="AA2" s="84"/>
      <c r="AB2" s="84"/>
      <c r="AC2" s="84"/>
      <c r="AD2" s="84"/>
      <c r="AE2" s="84"/>
      <c r="AF2" s="84" t="s">
        <v>93</v>
      </c>
      <c r="AG2" s="84"/>
      <c r="AH2" s="84"/>
      <c r="AI2" s="84"/>
      <c r="AJ2" s="84"/>
      <c r="AK2" s="84"/>
      <c r="AL2" s="84"/>
      <c r="AM2" s="84"/>
      <c r="AN2" s="84"/>
      <c r="AO2" s="84"/>
      <c r="AP2" s="84" t="s">
        <v>94</v>
      </c>
      <c r="AQ2" s="84"/>
      <c r="AR2" s="84"/>
      <c r="AS2" s="84"/>
      <c r="AT2" s="84"/>
      <c r="AU2" s="84"/>
      <c r="AV2" s="84"/>
      <c r="AW2" s="84"/>
      <c r="AX2" s="84"/>
      <c r="AY2" s="85"/>
      <c r="AZ2" s="81" t="s">
        <v>75</v>
      </c>
      <c r="BA2" s="82"/>
      <c r="BB2" s="82"/>
      <c r="BC2" s="82"/>
      <c r="BD2" s="83"/>
      <c r="BE2" s="81" t="s">
        <v>217</v>
      </c>
      <c r="BF2" s="82"/>
      <c r="BG2" s="82"/>
      <c r="BH2" s="82"/>
      <c r="BI2" s="83"/>
      <c r="BJ2" s="81" t="s">
        <v>70</v>
      </c>
      <c r="BK2" s="82"/>
      <c r="BL2" s="82"/>
      <c r="BM2" s="83"/>
      <c r="BN2" s="81" t="s">
        <v>87</v>
      </c>
      <c r="BO2" s="82"/>
      <c r="BP2" s="82"/>
      <c r="BQ2" s="83"/>
      <c r="BR2" s="81" t="s">
        <v>71</v>
      </c>
      <c r="BS2" s="82"/>
      <c r="BT2" s="82"/>
      <c r="BU2" s="83"/>
      <c r="BV2" s="81" t="s">
        <v>72</v>
      </c>
      <c r="BW2" s="82"/>
      <c r="BX2" s="82"/>
      <c r="BY2" s="83"/>
      <c r="BZ2" s="81" t="s">
        <v>73</v>
      </c>
      <c r="CA2" s="82"/>
      <c r="CB2" s="82"/>
      <c r="CC2" s="83"/>
      <c r="CD2" s="44" t="s">
        <v>216</v>
      </c>
      <c r="CE2" s="45" t="s">
        <v>215</v>
      </c>
      <c r="CF2" s="81" t="s">
        <v>70</v>
      </c>
      <c r="CG2" s="83"/>
      <c r="CH2" s="81" t="s">
        <v>87</v>
      </c>
      <c r="CI2" s="83"/>
      <c r="CJ2" s="81" t="s">
        <v>219</v>
      </c>
      <c r="CK2" s="83"/>
      <c r="CL2" s="44" t="s">
        <v>216</v>
      </c>
      <c r="CM2" s="45" t="s">
        <v>215</v>
      </c>
      <c r="CN2" s="56" t="s">
        <v>232</v>
      </c>
      <c r="CO2" s="45" t="s">
        <v>215</v>
      </c>
      <c r="CP2" s="44" t="s">
        <v>220</v>
      </c>
      <c r="CQ2" s="45" t="s">
        <v>221</v>
      </c>
      <c r="CR2" s="87" t="s">
        <v>236</v>
      </c>
      <c r="CS2" s="88"/>
      <c r="CT2" s="88"/>
      <c r="CU2" s="89"/>
    </row>
    <row r="3" spans="1:106" ht="15.75" thickBot="1" x14ac:dyDescent="0.3">
      <c r="A3" s="42" t="s">
        <v>214</v>
      </c>
      <c r="B3" s="42" t="s">
        <v>5</v>
      </c>
      <c r="C3" s="46" t="s">
        <v>6</v>
      </c>
      <c r="D3" s="46" t="s">
        <v>7</v>
      </c>
      <c r="E3" s="46" t="s">
        <v>8</v>
      </c>
      <c r="F3" s="46" t="s">
        <v>9</v>
      </c>
      <c r="G3" s="46" t="s">
        <v>10</v>
      </c>
      <c r="H3" s="46" t="s">
        <v>11</v>
      </c>
      <c r="I3" s="46" t="s">
        <v>12</v>
      </c>
      <c r="J3" s="46" t="s">
        <v>13</v>
      </c>
      <c r="K3" s="47" t="s">
        <v>14</v>
      </c>
      <c r="L3" s="42" t="s">
        <v>15</v>
      </c>
      <c r="M3" s="46" t="s">
        <v>16</v>
      </c>
      <c r="N3" s="46" t="s">
        <v>17</v>
      </c>
      <c r="O3" s="46" t="s">
        <v>18</v>
      </c>
      <c r="P3" s="46" t="s">
        <v>19</v>
      </c>
      <c r="Q3" s="46" t="s">
        <v>20</v>
      </c>
      <c r="R3" s="46" t="s">
        <v>21</v>
      </c>
      <c r="S3" s="46" t="s">
        <v>22</v>
      </c>
      <c r="T3" s="46" t="s">
        <v>23</v>
      </c>
      <c r="U3" s="47" t="s">
        <v>24</v>
      </c>
      <c r="V3" s="42" t="s">
        <v>25</v>
      </c>
      <c r="W3" s="46" t="s">
        <v>26</v>
      </c>
      <c r="X3" s="46" t="s">
        <v>27</v>
      </c>
      <c r="Y3" s="46" t="s">
        <v>28</v>
      </c>
      <c r="Z3" s="46" t="s">
        <v>29</v>
      </c>
      <c r="AA3" s="46" t="s">
        <v>30</v>
      </c>
      <c r="AB3" s="46" t="s">
        <v>31</v>
      </c>
      <c r="AC3" s="46" t="s">
        <v>32</v>
      </c>
      <c r="AD3" s="46" t="s">
        <v>33</v>
      </c>
      <c r="AE3" s="47" t="s">
        <v>34</v>
      </c>
      <c r="AF3" s="42" t="s">
        <v>35</v>
      </c>
      <c r="AG3" s="46" t="s">
        <v>36</v>
      </c>
      <c r="AH3" s="46" t="s">
        <v>37</v>
      </c>
      <c r="AI3" s="46" t="s">
        <v>38</v>
      </c>
      <c r="AJ3" s="46" t="s">
        <v>39</v>
      </c>
      <c r="AK3" s="46" t="s">
        <v>40</v>
      </c>
      <c r="AL3" s="46" t="s">
        <v>41</v>
      </c>
      <c r="AM3" s="46" t="s">
        <v>42</v>
      </c>
      <c r="AN3" s="46" t="s">
        <v>43</v>
      </c>
      <c r="AO3" s="47" t="s">
        <v>44</v>
      </c>
      <c r="AP3" s="42" t="s">
        <v>45</v>
      </c>
      <c r="AQ3" s="46" t="s">
        <v>46</v>
      </c>
      <c r="AR3" s="46" t="s">
        <v>47</v>
      </c>
      <c r="AS3" s="46" t="s">
        <v>48</v>
      </c>
      <c r="AT3" s="46" t="s">
        <v>49</v>
      </c>
      <c r="AU3" s="46" t="s">
        <v>50</v>
      </c>
      <c r="AV3" s="46" t="s">
        <v>51</v>
      </c>
      <c r="AW3" s="46" t="s">
        <v>52</v>
      </c>
      <c r="AX3" s="46" t="s">
        <v>53</v>
      </c>
      <c r="AY3" s="46" t="s">
        <v>54</v>
      </c>
      <c r="AZ3" s="42" t="s">
        <v>70</v>
      </c>
      <c r="BA3" s="46" t="s">
        <v>87</v>
      </c>
      <c r="BB3" s="46" t="s">
        <v>71</v>
      </c>
      <c r="BC3" s="46" t="s">
        <v>72</v>
      </c>
      <c r="BD3" s="47" t="s">
        <v>73</v>
      </c>
      <c r="BE3" s="42" t="s">
        <v>70</v>
      </c>
      <c r="BF3" s="46" t="s">
        <v>87</v>
      </c>
      <c r="BG3" s="46" t="s">
        <v>71</v>
      </c>
      <c r="BH3" s="46" t="s">
        <v>72</v>
      </c>
      <c r="BI3" s="47" t="s">
        <v>73</v>
      </c>
      <c r="BJ3" s="42" t="s">
        <v>87</v>
      </c>
      <c r="BK3" s="46" t="s">
        <v>71</v>
      </c>
      <c r="BL3" s="46" t="s">
        <v>72</v>
      </c>
      <c r="BM3" s="47" t="s">
        <v>73</v>
      </c>
      <c r="BN3" s="42" t="s">
        <v>70</v>
      </c>
      <c r="BO3" s="46" t="s">
        <v>71</v>
      </c>
      <c r="BP3" s="46" t="s">
        <v>72</v>
      </c>
      <c r="BQ3" s="47" t="s">
        <v>73</v>
      </c>
      <c r="BR3" s="42" t="s">
        <v>70</v>
      </c>
      <c r="BS3" s="46" t="s">
        <v>87</v>
      </c>
      <c r="BT3" s="46" t="s">
        <v>72</v>
      </c>
      <c r="BU3" s="47" t="s">
        <v>73</v>
      </c>
      <c r="BV3" s="42" t="s">
        <v>70</v>
      </c>
      <c r="BW3" s="46" t="s">
        <v>87</v>
      </c>
      <c r="BX3" s="46" t="s">
        <v>71</v>
      </c>
      <c r="BY3" s="47" t="s">
        <v>73</v>
      </c>
      <c r="BZ3" s="42" t="s">
        <v>70</v>
      </c>
      <c r="CA3" s="46" t="s">
        <v>87</v>
      </c>
      <c r="CB3" s="46" t="s">
        <v>71</v>
      </c>
      <c r="CC3" s="47" t="s">
        <v>72</v>
      </c>
      <c r="CD3" s="48"/>
      <c r="CE3" s="49"/>
      <c r="CF3" s="43" t="s">
        <v>87</v>
      </c>
      <c r="CG3" s="50" t="s">
        <v>219</v>
      </c>
      <c r="CH3" s="42" t="s">
        <v>70</v>
      </c>
      <c r="CI3" s="47" t="s">
        <v>219</v>
      </c>
      <c r="CJ3" s="50" t="s">
        <v>70</v>
      </c>
      <c r="CK3" s="51" t="s">
        <v>87</v>
      </c>
      <c r="CL3" s="48"/>
      <c r="CM3" s="49"/>
      <c r="CN3" s="43" t="s">
        <v>233</v>
      </c>
      <c r="CO3" s="51"/>
      <c r="CP3" s="43"/>
      <c r="CQ3" s="51"/>
      <c r="CR3" s="43" t="s">
        <v>89</v>
      </c>
      <c r="CS3" s="50" t="s">
        <v>234</v>
      </c>
      <c r="CT3" s="50" t="s">
        <v>216</v>
      </c>
      <c r="CU3" s="51" t="s">
        <v>235</v>
      </c>
      <c r="CX3" s="26" t="s">
        <v>55</v>
      </c>
      <c r="CY3" s="26" t="s">
        <v>56</v>
      </c>
      <c r="CZ3" s="26" t="s">
        <v>92</v>
      </c>
      <c r="DA3" s="26" t="s">
        <v>93</v>
      </c>
      <c r="DB3" s="26" t="s">
        <v>94</v>
      </c>
    </row>
    <row r="4" spans="1:106" x14ac:dyDescent="0.25">
      <c r="A4" s="48">
        <v>30</v>
      </c>
      <c r="B4" s="7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2.862252020531612E-3</v>
      </c>
      <c r="J4">
        <v>0</v>
      </c>
      <c r="K4" s="4">
        <v>0</v>
      </c>
      <c r="L4" s="7">
        <v>0</v>
      </c>
      <c r="M4">
        <v>0</v>
      </c>
      <c r="N4">
        <v>0</v>
      </c>
      <c r="O4">
        <v>0</v>
      </c>
      <c r="P4">
        <v>2.7054938766321764E-3</v>
      </c>
      <c r="Q4">
        <v>4.4848194013282936E-3</v>
      </c>
      <c r="R4">
        <v>0</v>
      </c>
      <c r="S4">
        <v>0</v>
      </c>
      <c r="T4">
        <v>0</v>
      </c>
      <c r="U4" s="4">
        <v>0</v>
      </c>
      <c r="V4" s="7">
        <v>0</v>
      </c>
      <c r="W4">
        <v>0</v>
      </c>
      <c r="X4">
        <v>0</v>
      </c>
      <c r="Y4">
        <v>0</v>
      </c>
      <c r="Z4">
        <v>2.8876008211551705E-3</v>
      </c>
      <c r="AA4">
        <v>0</v>
      </c>
      <c r="AB4">
        <v>0</v>
      </c>
      <c r="AC4">
        <v>1.6671515590717947E-3</v>
      </c>
      <c r="AD4">
        <v>3.6273338161693864E-3</v>
      </c>
      <c r="AE4" s="4">
        <v>0</v>
      </c>
      <c r="AF4" s="7">
        <v>0</v>
      </c>
      <c r="AG4">
        <v>0</v>
      </c>
      <c r="AH4">
        <v>0</v>
      </c>
      <c r="AI4">
        <v>0</v>
      </c>
      <c r="AJ4">
        <v>6.6385093303725215E-5</v>
      </c>
      <c r="AK4">
        <v>4.0970247801508305E-3</v>
      </c>
      <c r="AL4">
        <v>3.8007746656126451E-3</v>
      </c>
      <c r="AM4">
        <v>0</v>
      </c>
      <c r="AN4">
        <v>0</v>
      </c>
      <c r="AO4" s="4">
        <v>3.9721344899910178E-3</v>
      </c>
      <c r="AP4" s="7">
        <v>0</v>
      </c>
      <c r="AQ4">
        <v>2.8783797364766196E-3</v>
      </c>
      <c r="AR4">
        <v>6.7160608399636943E-3</v>
      </c>
      <c r="AS4">
        <v>3.9406885834855979E-3</v>
      </c>
      <c r="AT4">
        <v>4.282307617650776E-3</v>
      </c>
      <c r="AU4">
        <v>2.4293270251668181E-3</v>
      </c>
      <c r="AV4">
        <v>2.4709452849046333E-3</v>
      </c>
      <c r="AW4">
        <v>2.2900369188682585E-3</v>
      </c>
      <c r="AX4">
        <v>4.7778001372882368E-3</v>
      </c>
      <c r="AY4">
        <v>1.4562260997421743E-3</v>
      </c>
      <c r="AZ4" s="7">
        <f>AVERAGE(B4:K4)</f>
        <v>2.8622520205316118E-4</v>
      </c>
      <c r="BA4">
        <f>AVERAGE(L4:U4)</f>
        <v>7.19031327796047E-4</v>
      </c>
      <c r="BB4">
        <f>AVERAGE(V4:AE4)</f>
        <v>8.1820861963963524E-4</v>
      </c>
      <c r="BC4">
        <f>AVERAGE(AF4:AO4)</f>
        <v>1.1936319029058218E-3</v>
      </c>
      <c r="BD4" s="4">
        <f>AVERAGE(AP4:AY4)</f>
        <v>3.1241772243546812E-3</v>
      </c>
      <c r="BE4" s="7">
        <f>STDEV(B4:K4)</f>
        <v>9.0512356222989217E-4</v>
      </c>
      <c r="BF4">
        <f>STDEV(L4:U4)</f>
        <v>1.572797990684239E-3</v>
      </c>
      <c r="BG4">
        <f>STDEV(V4:AE4)</f>
        <v>1.3976380863860414E-3</v>
      </c>
      <c r="BH4">
        <f>STDEV(AF4:AO4)</f>
        <v>1.908058591540868E-3</v>
      </c>
      <c r="BI4" s="4">
        <f>STDEV(AP4:AY4)</f>
        <v>1.8812623704225599E-3</v>
      </c>
      <c r="BJ4" s="7">
        <f>_xlfn.T.TEST($B4:$K4,L4:U4,2,3)</f>
        <v>0.4628931835362049</v>
      </c>
      <c r="BK4">
        <f>_xlfn.T.TEST($B4:$K4,V4:AE4,2,3)</f>
        <v>0.32794209173437117</v>
      </c>
      <c r="BL4">
        <f>_xlfn.T.TEST($B4:$K4,AF4:AO4,2,3)</f>
        <v>0.19759164658501421</v>
      </c>
      <c r="BM4" s="4">
        <f>_xlfn.T.TEST($B4:$K4,AP4:AY4,2,3)</f>
        <v>8.7198198588289873E-4</v>
      </c>
      <c r="BN4" s="7">
        <f>_xlfn.T.TEST($L4:$U4,B4:K4,2,3)</f>
        <v>0.4628931835362049</v>
      </c>
      <c r="BO4">
        <f>_xlfn.T.TEST($L4:$U4,V4:AE4,2,3)</f>
        <v>0.88318842182054758</v>
      </c>
      <c r="BP4">
        <f>_xlfn.T.TEST($L4:$U4,AF4:AO4,2,3)</f>
        <v>0.55173794657081454</v>
      </c>
      <c r="BQ4" s="4">
        <f>_xlfn.T.TEST($L4:$U4,AP4:AY4,2,3)</f>
        <v>6.3284325087354463E-3</v>
      </c>
      <c r="BR4" s="7">
        <f>_xlfn.T.TEST($V4:$AE4,B4:K4,2,3)</f>
        <v>0.32794209173437117</v>
      </c>
      <c r="BS4">
        <f>_xlfn.T.TEST($V4:$AE4,L4:U4,2,3)</f>
        <v>0.88318842182054758</v>
      </c>
      <c r="BT4">
        <f>_xlfn.T.TEST($V4:$AE4,AF4:AO4,2,3)</f>
        <v>0.62233782886603417</v>
      </c>
      <c r="BU4" s="4">
        <f>_xlfn.T.TEST($V4:$AE4,AP4:AY4,2,3)</f>
        <v>6.4824341851673298E-3</v>
      </c>
      <c r="BV4" s="7">
        <f>_xlfn.T.TEST($AF4:$AO4,B4:K4,2,3)</f>
        <v>0.19759164658501421</v>
      </c>
      <c r="BW4">
        <f>_xlfn.T.TEST($AF4:$AO4,L4:U4,2,3)</f>
        <v>0.55173794657081454</v>
      </c>
      <c r="BX4">
        <f>_xlfn.T.TEST($AF4:$AO4,V4:AE4,2,3)</f>
        <v>0.62233782886603417</v>
      </c>
      <c r="BY4" s="4">
        <f>_xlfn.T.TEST($AF4:$AO4,AP4:AY4,2,3)</f>
        <v>3.5133681401080495E-2</v>
      </c>
      <c r="BZ4" s="7">
        <f>_xlfn.T.TEST($AP4:$AY4,B4:K4,2,3)</f>
        <v>8.7198198588289873E-4</v>
      </c>
      <c r="CA4">
        <f>_xlfn.T.TEST($AP4:$AY4,L4:U4,2,3)</f>
        <v>6.3284325087354463E-3</v>
      </c>
      <c r="CB4">
        <f>_xlfn.T.TEST($AP4:$AY4,V4:AE4,2,3)</f>
        <v>6.4824341851673298E-3</v>
      </c>
      <c r="CC4" s="4">
        <f>_xlfn.T.TEST($AP4:$AY4,AF4:AO4,2,3)</f>
        <v>3.5133681401080495E-2</v>
      </c>
      <c r="CD4" s="7">
        <f>COUNTIF(BJ4:CC4,"&lt;0.05")</f>
        <v>8</v>
      </c>
      <c r="CE4" s="4">
        <f>IF(CD4=20,1,0)</f>
        <v>0</v>
      </c>
      <c r="CF4" s="6">
        <f>_xlfn.T.TEST(B4:K4,L4:U4,2,3)</f>
        <v>0.4628931835362049</v>
      </c>
      <c r="CG4" s="1">
        <f>_xlfn.T.TEST(B4:K4,V4:AY4,2,3)</f>
        <v>3.8927566790997216E-3</v>
      </c>
      <c r="CH4" s="6">
        <f>_xlfn.T.TEST(L4:U4,B4:K4,2,3)</f>
        <v>0.4628931835362049</v>
      </c>
      <c r="CI4" s="3">
        <f>_xlfn.T.TEST(L4:U4,V4:AY4,2,3)</f>
        <v>0.12210893351868768</v>
      </c>
      <c r="CJ4" s="1">
        <f>_xlfn.T.TEST(V4:AY4,B4:K4,2,3)</f>
        <v>3.8927566790997216E-3</v>
      </c>
      <c r="CK4" s="1">
        <f>_xlfn.T.TEST(V4:AY4,L4:U4,2,3)</f>
        <v>0.12210893351868768</v>
      </c>
      <c r="CL4" s="7">
        <f>COUNTIF(CF4:CK4,"&lt;0.05")</f>
        <v>2</v>
      </c>
      <c r="CM4" s="4">
        <f>IF(CL4=6,1,0)</f>
        <v>0</v>
      </c>
      <c r="CN4" s="7">
        <f>_xlfn.T.TEST(B4:U4,V4:AO4,2,3)</f>
        <v>0.28477870139795652</v>
      </c>
      <c r="CO4" s="4">
        <f>IF(CN4&lt;0.05,1,0)</f>
        <v>0</v>
      </c>
      <c r="CP4" s="6">
        <f>MATCH(MAX(AZ4:BD4),AZ4:BD4,0)</f>
        <v>5</v>
      </c>
      <c r="CQ4" s="3" t="str">
        <f>_xlfn.SWITCH(CP4,1, "Gentleman Jack", 2, "Jack Daniels", 3, "Glenfiddich 12", 4, "Glenfiddich 15", 5, "Glenfiddich 18")</f>
        <v>Glenfiddich 18</v>
      </c>
      <c r="CR4" s="7">
        <f>62+(CP4-1)*4</f>
        <v>78</v>
      </c>
      <c r="CS4">
        <f>CR4+3</f>
        <v>81</v>
      </c>
      <c r="CT4">
        <f ca="1">COUNTIF(INDIRECT(ADDRESS(ROW(),CR4,1,1)):INDIRECT(ADDRESS(ROW(),CS4,1,1)), "&lt;0.05")</f>
        <v>4</v>
      </c>
      <c r="CU4" s="4">
        <f ca="1">IF(CT4=4,1,0)</f>
        <v>1</v>
      </c>
      <c r="CW4">
        <v>4</v>
      </c>
      <c r="CX4">
        <f ca="1">COUNTIFS($CQ$4:$CQ$273, "*"&amp;CX$3&amp;"*", $CU$4:$CU$273, "=1")</f>
        <v>23</v>
      </c>
      <c r="CY4">
        <f t="shared" ref="CY4:DB4" ca="1" si="0">COUNTIFS($CQ$4:$CQ$273, "*"&amp;CY$3&amp;"*", $CU$4:$CU$273, "=1")</f>
        <v>16</v>
      </c>
      <c r="CZ4">
        <f t="shared" ca="1" si="0"/>
        <v>1</v>
      </c>
      <c r="DA4">
        <f t="shared" ca="1" si="0"/>
        <v>64</v>
      </c>
      <c r="DB4">
        <f t="shared" ca="1" si="0"/>
        <v>1</v>
      </c>
    </row>
    <row r="5" spans="1:106" x14ac:dyDescent="0.25">
      <c r="A5" s="48">
        <v>31</v>
      </c>
      <c r="B5" s="7">
        <v>2.2391326151991629E-3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s="4">
        <v>0</v>
      </c>
      <c r="L5" s="7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4">
        <v>0</v>
      </c>
      <c r="V5" s="7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s="4">
        <v>0</v>
      </c>
      <c r="AF5" s="7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 s="4">
        <v>0</v>
      </c>
      <c r="AP5" s="7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 s="7">
        <f t="shared" ref="AZ5:AZ68" si="1">AVERAGE(B5:K5)</f>
        <v>2.239132615199163E-4</v>
      </c>
      <c r="BA5">
        <f t="shared" ref="BA5:BA68" si="2">AVERAGE(L5:U5)</f>
        <v>0</v>
      </c>
      <c r="BB5">
        <f t="shared" ref="BB5:BB68" si="3">AVERAGE(V5:AE5)</f>
        <v>0</v>
      </c>
      <c r="BC5">
        <f t="shared" ref="BC5:BC68" si="4">AVERAGE(AF5:AO5)</f>
        <v>0</v>
      </c>
      <c r="BD5" s="4">
        <f t="shared" ref="BD5:BD68" si="5">AVERAGE(AP5:AY5)</f>
        <v>0</v>
      </c>
      <c r="BE5" s="7">
        <f t="shared" ref="BE5:BE68" si="6">STDEV(B5:K5)</f>
        <v>7.0807590471987124E-4</v>
      </c>
      <c r="BF5">
        <f t="shared" ref="BF5:BF68" si="7">STDEV(L5:U5)</f>
        <v>0</v>
      </c>
      <c r="BG5">
        <f t="shared" ref="BG5:BG68" si="8">STDEV(V5:AE5)</f>
        <v>0</v>
      </c>
      <c r="BH5">
        <f t="shared" ref="BH5:BH68" si="9">STDEV(AF5:AO5)</f>
        <v>0</v>
      </c>
      <c r="BI5" s="4">
        <f t="shared" ref="BI5:BI68" si="10">STDEV(AP5:AY5)</f>
        <v>0</v>
      </c>
      <c r="BJ5" s="7">
        <f t="shared" ref="BJ5:BJ68" si="11">_xlfn.T.TEST($B5:$K5,L5:U5,2,3)</f>
        <v>0.34343639613791355</v>
      </c>
      <c r="BK5">
        <f t="shared" ref="BK5:BK68" si="12">_xlfn.T.TEST($B5:$K5,V5:AE5,2,3)</f>
        <v>0.34343639613791355</v>
      </c>
      <c r="BL5">
        <f t="shared" ref="BL5:BL68" si="13">_xlfn.T.TEST($B5:$K5,AF5:AO5,2,3)</f>
        <v>0.34343639613791355</v>
      </c>
      <c r="BM5" s="4">
        <f t="shared" ref="BM5:BM68" si="14">_xlfn.T.TEST($B5:$K5,AP5:AY5,2,3)</f>
        <v>0.34343639613791355</v>
      </c>
      <c r="BN5" s="7">
        <f t="shared" ref="BN5:BN68" si="15">_xlfn.T.TEST($L5:$U5,B5:K5,2,3)</f>
        <v>0.34343639613791355</v>
      </c>
      <c r="BO5" t="e">
        <f t="shared" ref="BO5:BO68" si="16">_xlfn.T.TEST($L5:$U5,V5:AE5,2,3)</f>
        <v>#DIV/0!</v>
      </c>
      <c r="BP5" t="e">
        <f t="shared" ref="BP5:BP68" si="17">_xlfn.T.TEST($L5:$U5,AF5:AO5,2,3)</f>
        <v>#DIV/0!</v>
      </c>
      <c r="BQ5" s="4" t="e">
        <f t="shared" ref="BQ5:BQ68" si="18">_xlfn.T.TEST($L5:$U5,AP5:AY5,2,3)</f>
        <v>#DIV/0!</v>
      </c>
      <c r="BR5" s="7">
        <f t="shared" ref="BR5:BR68" si="19">_xlfn.T.TEST($V5:$AE5,B5:K5,2,3)</f>
        <v>0.34343639613791355</v>
      </c>
      <c r="BS5" t="e">
        <f t="shared" ref="BS5:BS68" si="20">_xlfn.T.TEST($V5:$AE5,L5:U5,2,3)</f>
        <v>#DIV/0!</v>
      </c>
      <c r="BT5" t="e">
        <f t="shared" ref="BT5:BT68" si="21">_xlfn.T.TEST($V5:$AE5,AF5:AO5,2,3)</f>
        <v>#DIV/0!</v>
      </c>
      <c r="BU5" s="4" t="e">
        <f t="shared" ref="BU5:BU68" si="22">_xlfn.T.TEST($V5:$AE5,AP5:AY5,2,3)</f>
        <v>#DIV/0!</v>
      </c>
      <c r="BV5" s="7">
        <f t="shared" ref="BV5:BV68" si="23">_xlfn.T.TEST($AF5:$AO5,B5:K5,2,3)</f>
        <v>0.34343639613791355</v>
      </c>
      <c r="BW5" t="e">
        <f t="shared" ref="BW5:BW68" si="24">_xlfn.T.TEST($AF5:$AO5,L5:U5,2,3)</f>
        <v>#DIV/0!</v>
      </c>
      <c r="BX5" t="e">
        <f t="shared" ref="BX5:BX68" si="25">_xlfn.T.TEST($AF5:$AO5,V5:AE5,2,3)</f>
        <v>#DIV/0!</v>
      </c>
      <c r="BY5" s="4" t="e">
        <f t="shared" ref="BY5:BY68" si="26">_xlfn.T.TEST($AF5:$AO5,AP5:AY5,2,3)</f>
        <v>#DIV/0!</v>
      </c>
      <c r="BZ5" s="7">
        <f t="shared" ref="BZ5:BZ68" si="27">_xlfn.T.TEST($AP5:$AY5,B5:K5,2,3)</f>
        <v>0.34343639613791355</v>
      </c>
      <c r="CA5" t="e">
        <f t="shared" ref="CA5:CA68" si="28">_xlfn.T.TEST($AP5:$AY5,L5:U5,2,3)</f>
        <v>#DIV/0!</v>
      </c>
      <c r="CB5" t="e">
        <f t="shared" ref="CB5:CB68" si="29">_xlfn.T.TEST($AP5:$AY5,V5:AE5,2,3)</f>
        <v>#DIV/0!</v>
      </c>
      <c r="CC5" s="4" t="e">
        <f t="shared" ref="CC5:CC68" si="30">_xlfn.T.TEST($AP5:$AY5,AF5:AO5,2,3)</f>
        <v>#DIV/0!</v>
      </c>
      <c r="CD5" s="7">
        <f t="shared" ref="CD5:CD68" si="31">COUNTIF(BJ5:CC5,"&lt;0.05")</f>
        <v>0</v>
      </c>
      <c r="CE5" s="4">
        <f t="shared" ref="CE5:CE68" si="32">IF(CD5=20,1,0)</f>
        <v>0</v>
      </c>
      <c r="CF5" s="7">
        <f t="shared" ref="CF5:CF68" si="33">_xlfn.T.TEST(B5:K5,L5:U5,2,3)</f>
        <v>0.34343639613791355</v>
      </c>
      <c r="CG5">
        <f t="shared" ref="CG5:CG68" si="34">_xlfn.T.TEST(B5:K5,V5:AY5,2,3)</f>
        <v>0.34343639613791355</v>
      </c>
      <c r="CH5" s="7">
        <f t="shared" ref="CH5:CH68" si="35">_xlfn.T.TEST(L5:U5,B5:K5,2,3)</f>
        <v>0.34343639613791355</v>
      </c>
      <c r="CI5" s="4" t="e">
        <f t="shared" ref="CI5:CI68" si="36">_xlfn.T.TEST(L5:U5,V5:AY5,2,3)</f>
        <v>#DIV/0!</v>
      </c>
      <c r="CJ5">
        <f t="shared" ref="CJ5:CJ68" si="37">_xlfn.T.TEST(V5:AY5,B5:K5,2,3)</f>
        <v>0.34343639613791355</v>
      </c>
      <c r="CK5" t="e">
        <f t="shared" ref="CK5:CK68" si="38">_xlfn.T.TEST(V5:AY5,L5:U5,2,3)</f>
        <v>#DIV/0!</v>
      </c>
      <c r="CL5" s="7">
        <f t="shared" ref="CL5:CL68" si="39">COUNTIF(CF5:CK5,"&lt;0.05")</f>
        <v>0</v>
      </c>
      <c r="CM5" s="4">
        <f t="shared" ref="CM5:CM68" si="40">IF(CL5=6,1,0)</f>
        <v>0</v>
      </c>
      <c r="CN5" s="7">
        <f t="shared" ref="CN5:CN68" si="41">_xlfn.T.TEST(B5:U5,V5:AO5,2,3)</f>
        <v>0.32987680092112481</v>
      </c>
      <c r="CO5" s="4">
        <f t="shared" ref="CO5:CO68" si="42">IF(CN5&lt;0.05,1,0)</f>
        <v>0</v>
      </c>
      <c r="CP5" s="7">
        <f t="shared" ref="CP5:CP68" si="43">MATCH(MAX(AZ5:BD5),AZ5:BD5,0)</f>
        <v>1</v>
      </c>
      <c r="CQ5" s="4" t="str">
        <f t="shared" ref="CQ5:CQ68" si="44">_xlfn.SWITCH(CP5,1, "Gentleman Jack", 2, "Jack Daniels", 3, "Glenfiddich 12", 4, "Glenfiddich 15", 5, "Glenfiddich 18")</f>
        <v>Gentleman Jack</v>
      </c>
      <c r="CR5" s="7">
        <f t="shared" ref="CR5:CR68" si="45">62+(CP5-1)*4</f>
        <v>62</v>
      </c>
      <c r="CS5">
        <f t="shared" ref="CS5:CS68" si="46">CR5+3</f>
        <v>65</v>
      </c>
      <c r="CT5">
        <f ca="1">COUNTIF(INDIRECT(ADDRESS(ROW(),CR5,1,1)):INDIRECT(ADDRESS(ROW(),CS5,1,1)), "&lt;0.05")</f>
        <v>0</v>
      </c>
      <c r="CU5" s="4">
        <f t="shared" ref="CU5:CU68" ca="1" si="47">IF(CT5=4,1,0)</f>
        <v>0</v>
      </c>
      <c r="CW5">
        <v>7</v>
      </c>
      <c r="CX5">
        <f ca="1">COUNTIFS($CQ$278:$CQ$547, "*"&amp;CX$3&amp;"*", $CU$278:$CU$547, "=1")</f>
        <v>1</v>
      </c>
      <c r="CY5">
        <f t="shared" ref="CY5:DB5" ca="1" si="48">COUNTIFS($CQ$278:$CQ$547, "*"&amp;CY$3&amp;"*", $CU$278:$CU$547, "=1")</f>
        <v>4</v>
      </c>
      <c r="CZ5">
        <f t="shared" ca="1" si="48"/>
        <v>140</v>
      </c>
      <c r="DA5">
        <f t="shared" ca="1" si="48"/>
        <v>1</v>
      </c>
      <c r="DB5">
        <f t="shared" ca="1" si="48"/>
        <v>0</v>
      </c>
    </row>
    <row r="6" spans="1:106" x14ac:dyDescent="0.25">
      <c r="A6" s="48">
        <v>32</v>
      </c>
      <c r="B6" s="7">
        <v>4.6688061046171868E-2</v>
      </c>
      <c r="C6">
        <v>2.6373202313755673E-2</v>
      </c>
      <c r="D6">
        <v>4.3878562291706336E-2</v>
      </c>
      <c r="E6">
        <v>4.251707155652714E-2</v>
      </c>
      <c r="F6">
        <v>4.1089178107201675E-2</v>
      </c>
      <c r="G6">
        <v>3.6285410388080704E-2</v>
      </c>
      <c r="H6">
        <v>3.8030963736576676E-2</v>
      </c>
      <c r="I6">
        <v>3.6117062781971736E-2</v>
      </c>
      <c r="J6">
        <v>3.2587522100715111E-2</v>
      </c>
      <c r="K6" s="4">
        <v>3.0685623312353274E-2</v>
      </c>
      <c r="L6" s="7">
        <v>6.5073334881088435E-2</v>
      </c>
      <c r="M6">
        <v>0</v>
      </c>
      <c r="N6">
        <v>0</v>
      </c>
      <c r="O6">
        <v>1.1805972876826458E-2</v>
      </c>
      <c r="P6">
        <v>0</v>
      </c>
      <c r="Q6">
        <v>2.4077186479574391E-2</v>
      </c>
      <c r="R6">
        <v>0</v>
      </c>
      <c r="S6">
        <v>0</v>
      </c>
      <c r="T6">
        <v>0</v>
      </c>
      <c r="U6" s="4">
        <v>0</v>
      </c>
      <c r="V6" s="7">
        <v>5.0154725524342875E-3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 s="4">
        <v>0</v>
      </c>
      <c r="AF6" s="7">
        <v>7.7672190883495132E-3</v>
      </c>
      <c r="AG6">
        <v>4.280197685902206E-3</v>
      </c>
      <c r="AH6">
        <v>0</v>
      </c>
      <c r="AI6">
        <v>6.5934411274237645E-3</v>
      </c>
      <c r="AJ6">
        <v>0</v>
      </c>
      <c r="AK6">
        <v>0</v>
      </c>
      <c r="AL6">
        <v>0</v>
      </c>
      <c r="AM6">
        <v>0</v>
      </c>
      <c r="AN6">
        <v>0</v>
      </c>
      <c r="AO6" s="4">
        <v>0</v>
      </c>
      <c r="AP6" s="7">
        <v>0</v>
      </c>
      <c r="AQ6">
        <v>1.3503091980700929E-3</v>
      </c>
      <c r="AR6">
        <v>1.7901629832276957E-3</v>
      </c>
      <c r="AS6">
        <v>6.331446868975951E-4</v>
      </c>
      <c r="AT6">
        <v>5.2686910027287684E-3</v>
      </c>
      <c r="AU6">
        <v>0</v>
      </c>
      <c r="AV6">
        <v>0</v>
      </c>
      <c r="AW6">
        <v>0</v>
      </c>
      <c r="AX6">
        <v>0</v>
      </c>
      <c r="AY6">
        <v>0</v>
      </c>
      <c r="AZ6" s="7">
        <f t="shared" si="1"/>
        <v>3.7425265763506022E-2</v>
      </c>
      <c r="BA6">
        <f t="shared" si="2"/>
        <v>1.0095649423748928E-2</v>
      </c>
      <c r="BB6">
        <f t="shared" si="3"/>
        <v>5.015472552434288E-4</v>
      </c>
      <c r="BC6">
        <f t="shared" si="4"/>
        <v>1.8640857901675485E-3</v>
      </c>
      <c r="BD6" s="4">
        <f t="shared" si="5"/>
        <v>9.0423078709241512E-4</v>
      </c>
      <c r="BE6" s="7">
        <f t="shared" si="6"/>
        <v>6.3346256435168388E-3</v>
      </c>
      <c r="BF6">
        <f t="shared" si="7"/>
        <v>2.0908290338774508E-2</v>
      </c>
      <c r="BG6">
        <f t="shared" si="8"/>
        <v>1.5860316807750627E-3</v>
      </c>
      <c r="BH6">
        <f t="shared" si="9"/>
        <v>3.1158214926507843E-3</v>
      </c>
      <c r="BI6" s="4">
        <f t="shared" si="10"/>
        <v>1.6670553663549463E-3</v>
      </c>
      <c r="BJ6" s="7">
        <f t="shared" si="11"/>
        <v>2.398938279192896E-3</v>
      </c>
      <c r="BK6">
        <f t="shared" si="12"/>
        <v>5.4408501965553643E-9</v>
      </c>
      <c r="BL6">
        <f t="shared" si="13"/>
        <v>5.8078666813299842E-10</v>
      </c>
      <c r="BM6" s="4">
        <f t="shared" si="14"/>
        <v>5.37601828863652E-9</v>
      </c>
      <c r="BN6" s="7">
        <f t="shared" si="15"/>
        <v>2.398938279192896E-3</v>
      </c>
      <c r="BO6">
        <f t="shared" si="16"/>
        <v>0.18146361454418264</v>
      </c>
      <c r="BP6">
        <f t="shared" si="17"/>
        <v>0.24809754377984097</v>
      </c>
      <c r="BQ6" s="4">
        <f t="shared" si="18"/>
        <v>0.19878603481315946</v>
      </c>
      <c r="BR6" s="7">
        <f t="shared" si="19"/>
        <v>5.4408501965553643E-9</v>
      </c>
      <c r="BS6">
        <f t="shared" si="20"/>
        <v>0.18146361454418264</v>
      </c>
      <c r="BT6">
        <f t="shared" si="21"/>
        <v>0.23903882791320707</v>
      </c>
      <c r="BU6" s="4">
        <f t="shared" si="22"/>
        <v>0.58680702308465427</v>
      </c>
      <c r="BV6" s="7">
        <f t="shared" si="23"/>
        <v>5.8078666813299842E-10</v>
      </c>
      <c r="BW6">
        <f t="shared" si="24"/>
        <v>0.24809754377984097</v>
      </c>
      <c r="BX6">
        <f t="shared" si="25"/>
        <v>0.23903882791320707</v>
      </c>
      <c r="BY6" s="4">
        <f t="shared" si="26"/>
        <v>0.40507953964290822</v>
      </c>
      <c r="BZ6" s="7">
        <f t="shared" si="27"/>
        <v>5.37601828863652E-9</v>
      </c>
      <c r="CA6">
        <f t="shared" si="28"/>
        <v>0.19878603481315946</v>
      </c>
      <c r="CB6">
        <f t="shared" si="29"/>
        <v>0.58680702308465427</v>
      </c>
      <c r="CC6" s="4">
        <f t="shared" si="30"/>
        <v>0.40507953964290822</v>
      </c>
      <c r="CD6" s="7">
        <f t="shared" si="31"/>
        <v>8</v>
      </c>
      <c r="CE6" s="4">
        <f t="shared" si="32"/>
        <v>0</v>
      </c>
      <c r="CF6" s="7">
        <f t="shared" si="33"/>
        <v>2.398938279192896E-3</v>
      </c>
      <c r="CG6">
        <f t="shared" si="34"/>
        <v>9.3209247463734875E-9</v>
      </c>
      <c r="CH6" s="7">
        <f t="shared" si="35"/>
        <v>2.398938279192896E-3</v>
      </c>
      <c r="CI6" s="4">
        <f t="shared" si="36"/>
        <v>0.20683406149709016</v>
      </c>
      <c r="CJ6">
        <f t="shared" si="37"/>
        <v>9.3209247463734875E-9</v>
      </c>
      <c r="CK6">
        <f t="shared" si="38"/>
        <v>0.20683406149709016</v>
      </c>
      <c r="CL6" s="7">
        <f t="shared" si="39"/>
        <v>4</v>
      </c>
      <c r="CM6" s="4">
        <f t="shared" si="40"/>
        <v>0</v>
      </c>
      <c r="CN6" s="7">
        <f t="shared" si="41"/>
        <v>9.7130528709852009E-5</v>
      </c>
      <c r="CO6" s="4">
        <f t="shared" si="42"/>
        <v>1</v>
      </c>
      <c r="CP6" s="7">
        <f t="shared" si="43"/>
        <v>1</v>
      </c>
      <c r="CQ6" s="4" t="str">
        <f t="shared" si="44"/>
        <v>Gentleman Jack</v>
      </c>
      <c r="CR6" s="7">
        <f t="shared" si="45"/>
        <v>62</v>
      </c>
      <c r="CS6">
        <f t="shared" si="46"/>
        <v>65</v>
      </c>
      <c r="CT6">
        <f ca="1">COUNTIF(INDIRECT(ADDRESS(ROW(),CR6,1,1)):INDIRECT(ADDRESS(ROW(),CS6,1,1)), "&lt;0.05")</f>
        <v>4</v>
      </c>
      <c r="CU6" s="4">
        <f t="shared" ca="1" si="47"/>
        <v>1</v>
      </c>
      <c r="CW6">
        <v>10</v>
      </c>
      <c r="CX6">
        <f ca="1">COUNTIFS($CQ$552:$CQ$821, "*"&amp;CX$3&amp;"*", $CU$552:$CU$821, "=1")</f>
        <v>45</v>
      </c>
      <c r="CY6">
        <f t="shared" ref="CY6:DB6" ca="1" si="49">COUNTIFS($CQ$552:$CQ$821, "*"&amp;CY$3&amp;"*", $CU$552:$CU$821, "=1")</f>
        <v>8</v>
      </c>
      <c r="CZ6">
        <f t="shared" ca="1" si="49"/>
        <v>6</v>
      </c>
      <c r="DA6">
        <f t="shared" ca="1" si="49"/>
        <v>4</v>
      </c>
      <c r="DB6">
        <f t="shared" ca="1" si="49"/>
        <v>59</v>
      </c>
    </row>
    <row r="7" spans="1:106" x14ac:dyDescent="0.25">
      <c r="A7" s="48">
        <v>33</v>
      </c>
      <c r="B7" s="7">
        <v>4.5224963047725399</v>
      </c>
      <c r="C7">
        <v>3.6743678418435497</v>
      </c>
      <c r="D7">
        <v>4.7859935332010322</v>
      </c>
      <c r="E7">
        <v>4.5504118137590357</v>
      </c>
      <c r="F7">
        <v>4.4419749056446953</v>
      </c>
      <c r="G7">
        <v>4.1360286771445969</v>
      </c>
      <c r="H7">
        <v>4.2549922604354462</v>
      </c>
      <c r="I7">
        <v>3.8213489236250187</v>
      </c>
      <c r="J7">
        <v>3.919577837883863</v>
      </c>
      <c r="K7" s="4">
        <v>3.6264270700269341</v>
      </c>
      <c r="L7" s="7">
        <v>3.4560396054534803</v>
      </c>
      <c r="M7">
        <v>3.0926985878164297</v>
      </c>
      <c r="N7">
        <v>3.4845901834762292</v>
      </c>
      <c r="O7">
        <v>4.2182488380065708</v>
      </c>
      <c r="P7">
        <v>3.4795926563666977</v>
      </c>
      <c r="Q7">
        <v>3.0408773339218498</v>
      </c>
      <c r="R7">
        <v>2.9845077896760102</v>
      </c>
      <c r="S7">
        <v>2.2798994705451316</v>
      </c>
      <c r="T7">
        <v>2.19045670646085</v>
      </c>
      <c r="U7" s="4">
        <v>2.60524995019161</v>
      </c>
      <c r="V7" s="7">
        <v>1.7959585472319881</v>
      </c>
      <c r="W7">
        <v>1.6732325497320983</v>
      </c>
      <c r="X7">
        <v>1.7928105126631231</v>
      </c>
      <c r="Y7">
        <v>1.700703052834809</v>
      </c>
      <c r="Z7">
        <v>1.5930532637907227</v>
      </c>
      <c r="AA7">
        <v>1.4464104722553082</v>
      </c>
      <c r="AB7">
        <v>1.0859798050654379</v>
      </c>
      <c r="AC7">
        <v>1.4279325761576522</v>
      </c>
      <c r="AD7">
        <v>0.90688418823828831</v>
      </c>
      <c r="AE7" s="4">
        <v>1.1255099396989612</v>
      </c>
      <c r="AF7" s="7">
        <v>1.2117336500988507</v>
      </c>
      <c r="AG7">
        <v>1.2310529986440386</v>
      </c>
      <c r="AH7">
        <v>1.0084000727971603</v>
      </c>
      <c r="AI7">
        <v>1.1152396964855513</v>
      </c>
      <c r="AJ7">
        <v>0.42559401576726974</v>
      </c>
      <c r="AK7">
        <v>0.74622273081194523</v>
      </c>
      <c r="AL7">
        <v>0.14681421079675466</v>
      </c>
      <c r="AM7">
        <v>0.17363877624346907</v>
      </c>
      <c r="AN7">
        <v>0</v>
      </c>
      <c r="AO7" s="4">
        <v>0.50805824309458858</v>
      </c>
      <c r="AP7" s="7">
        <v>0.8092388740536921</v>
      </c>
      <c r="AQ7">
        <v>0.92458061421795834</v>
      </c>
      <c r="AR7">
        <v>0.86167180439538649</v>
      </c>
      <c r="AS7">
        <v>1.0366736986184222</v>
      </c>
      <c r="AT7">
        <v>1.0340076892251584</v>
      </c>
      <c r="AU7">
        <v>0.97878948713151204</v>
      </c>
      <c r="AV7">
        <v>0.93643745714482929</v>
      </c>
      <c r="AW7">
        <v>0.89951724842404812</v>
      </c>
      <c r="AX7">
        <v>0.7098045835337905</v>
      </c>
      <c r="AY7">
        <v>0.78954823246196548</v>
      </c>
      <c r="AZ7" s="7">
        <f t="shared" si="1"/>
        <v>4.173361916833672</v>
      </c>
      <c r="BA7">
        <f t="shared" si="2"/>
        <v>3.0832161121914856</v>
      </c>
      <c r="BB7">
        <f t="shared" si="3"/>
        <v>1.4548474907668392</v>
      </c>
      <c r="BC7">
        <f t="shared" si="4"/>
        <v>0.6566754394739629</v>
      </c>
      <c r="BD7" s="4">
        <f t="shared" si="5"/>
        <v>0.89802696892067624</v>
      </c>
      <c r="BE7" s="7">
        <f t="shared" si="6"/>
        <v>0.40222181334417018</v>
      </c>
      <c r="BF7">
        <f t="shared" si="7"/>
        <v>0.61715535711825387</v>
      </c>
      <c r="BG7">
        <f t="shared" si="8"/>
        <v>0.31682444367926083</v>
      </c>
      <c r="BH7">
        <f t="shared" si="9"/>
        <v>0.46904163867810222</v>
      </c>
      <c r="BI7" s="4">
        <f t="shared" si="10"/>
        <v>0.10688481095580832</v>
      </c>
      <c r="BJ7" s="7">
        <f t="shared" si="11"/>
        <v>2.7338110607277085E-4</v>
      </c>
      <c r="BK7">
        <f t="shared" si="12"/>
        <v>4.7986461672716259E-12</v>
      </c>
      <c r="BL7">
        <f t="shared" si="13"/>
        <v>8.9889659396084138E-13</v>
      </c>
      <c r="BM7" s="4">
        <f t="shared" si="14"/>
        <v>1.6343174619552095E-10</v>
      </c>
      <c r="BN7" s="7">
        <f t="shared" si="15"/>
        <v>2.7338110607277085E-4</v>
      </c>
      <c r="BO7">
        <f t="shared" si="16"/>
        <v>4.13703737186042E-6</v>
      </c>
      <c r="BP7">
        <f t="shared" si="17"/>
        <v>2.0120952603333085E-8</v>
      </c>
      <c r="BQ7" s="4">
        <f t="shared" si="18"/>
        <v>9.6271221023859366E-7</v>
      </c>
      <c r="BR7" s="7">
        <f t="shared" si="19"/>
        <v>4.7986461672716259E-12</v>
      </c>
      <c r="BS7">
        <f t="shared" si="20"/>
        <v>4.13703737186042E-6</v>
      </c>
      <c r="BT7">
        <f t="shared" si="21"/>
        <v>4.0723764874955957E-4</v>
      </c>
      <c r="BU7" s="4">
        <f t="shared" si="22"/>
        <v>2.6410730391833134E-4</v>
      </c>
      <c r="BV7" s="7">
        <f t="shared" si="23"/>
        <v>8.9889659396084138E-13</v>
      </c>
      <c r="BW7">
        <f t="shared" si="24"/>
        <v>2.0120952603333085E-8</v>
      </c>
      <c r="BX7">
        <f t="shared" si="25"/>
        <v>4.0723764874955957E-4</v>
      </c>
      <c r="BY7" s="4">
        <f t="shared" si="26"/>
        <v>0.14391291610496607</v>
      </c>
      <c r="BZ7" s="7">
        <f t="shared" si="27"/>
        <v>1.6343174619552095E-10</v>
      </c>
      <c r="CA7">
        <f t="shared" si="28"/>
        <v>9.6271221023859366E-7</v>
      </c>
      <c r="CB7">
        <f t="shared" si="29"/>
        <v>2.6410730391833134E-4</v>
      </c>
      <c r="CC7" s="4">
        <f t="shared" si="30"/>
        <v>0.14391291610496607</v>
      </c>
      <c r="CD7" s="7">
        <f t="shared" si="31"/>
        <v>18</v>
      </c>
      <c r="CE7" s="4">
        <f t="shared" si="32"/>
        <v>0</v>
      </c>
      <c r="CF7" s="7">
        <f t="shared" si="33"/>
        <v>2.7338110607277085E-4</v>
      </c>
      <c r="CG7">
        <f t="shared" si="34"/>
        <v>6.64591097240341E-14</v>
      </c>
      <c r="CH7" s="7">
        <f t="shared" si="35"/>
        <v>2.7338110607277085E-4</v>
      </c>
      <c r="CI7" s="4">
        <f t="shared" si="36"/>
        <v>3.0263197627004736E-7</v>
      </c>
      <c r="CJ7">
        <f t="shared" si="37"/>
        <v>6.64591097240341E-14</v>
      </c>
      <c r="CK7">
        <f t="shared" si="38"/>
        <v>3.0263197627004736E-7</v>
      </c>
      <c r="CL7" s="7">
        <f t="shared" si="39"/>
        <v>6</v>
      </c>
      <c r="CM7" s="4">
        <f t="shared" si="40"/>
        <v>1</v>
      </c>
      <c r="CN7" s="7">
        <f t="shared" si="41"/>
        <v>3.3392337422034822E-14</v>
      </c>
      <c r="CO7" s="4">
        <f t="shared" si="42"/>
        <v>1</v>
      </c>
      <c r="CP7" s="7">
        <f t="shared" si="43"/>
        <v>1</v>
      </c>
      <c r="CQ7" s="4" t="str">
        <f t="shared" si="44"/>
        <v>Gentleman Jack</v>
      </c>
      <c r="CR7" s="7">
        <f t="shared" si="45"/>
        <v>62</v>
      </c>
      <c r="CS7">
        <f t="shared" si="46"/>
        <v>65</v>
      </c>
      <c r="CT7">
        <f ca="1">COUNTIF(INDIRECT(ADDRESS(ROW(),CR7,1,1)):INDIRECT(ADDRESS(ROW(),CS7,1,1)), "&lt;0.05")</f>
        <v>4</v>
      </c>
      <c r="CU7" s="4">
        <f t="shared" ca="1" si="47"/>
        <v>1</v>
      </c>
      <c r="CW7" t="s">
        <v>238</v>
      </c>
      <c r="CX7">
        <f ca="1">COUNTIFS($CQ$826:$CQ$1095, "*"&amp;CX$3&amp;"*", $CU$826:$CU$1095, "=1")</f>
        <v>0</v>
      </c>
      <c r="CY7">
        <f t="shared" ref="CY7:DB7" ca="1" si="50">COUNTIFS($CQ$826:$CQ$1095, "*"&amp;CY$3&amp;"*", $CU$826:$CU$1095, "=1")</f>
        <v>3</v>
      </c>
      <c r="CZ7">
        <f t="shared" ca="1" si="50"/>
        <v>9</v>
      </c>
      <c r="DA7">
        <f t="shared" ca="1" si="50"/>
        <v>63</v>
      </c>
      <c r="DB7">
        <f t="shared" ca="1" si="50"/>
        <v>4</v>
      </c>
    </row>
    <row r="8" spans="1:106" x14ac:dyDescent="0.25">
      <c r="A8" s="48">
        <v>34</v>
      </c>
      <c r="B8" s="7">
        <v>0.46596762497570909</v>
      </c>
      <c r="C8">
        <v>0.37862527242662647</v>
      </c>
      <c r="D8">
        <v>0.47925262913087191</v>
      </c>
      <c r="E8">
        <v>0.45664705487889462</v>
      </c>
      <c r="F8">
        <v>0.45299378866174761</v>
      </c>
      <c r="G8">
        <v>0.43074186871986714</v>
      </c>
      <c r="H8">
        <v>0.43116141968036131</v>
      </c>
      <c r="I8">
        <v>0.38503066214385284</v>
      </c>
      <c r="J8">
        <v>0.39980387978157406</v>
      </c>
      <c r="K8" s="4">
        <v>0.37444730088922479</v>
      </c>
      <c r="L8" s="7">
        <v>0.18760302115233854</v>
      </c>
      <c r="M8">
        <v>0.13937286468844912</v>
      </c>
      <c r="N8">
        <v>0.21802744903316107</v>
      </c>
      <c r="O8">
        <v>0.13553208430720001</v>
      </c>
      <c r="P8">
        <v>0.21279640937560121</v>
      </c>
      <c r="Q8">
        <v>0.25038776896107362</v>
      </c>
      <c r="R8">
        <v>0.26687914427435899</v>
      </c>
      <c r="S8">
        <v>0.17200517530464049</v>
      </c>
      <c r="T8">
        <v>2.099912629361593E-3</v>
      </c>
      <c r="U8" s="4">
        <v>0.26748267121634633</v>
      </c>
      <c r="V8" s="7">
        <v>0.18823974683246009</v>
      </c>
      <c r="W8">
        <v>0.15428892756834936</v>
      </c>
      <c r="X8">
        <v>0.17187695746644127</v>
      </c>
      <c r="Y8">
        <v>0.15519949422836687</v>
      </c>
      <c r="Z8">
        <v>0.17485885707212961</v>
      </c>
      <c r="AA8">
        <v>0.14149535262366036</v>
      </c>
      <c r="AB8">
        <v>7.7474458661131992E-2</v>
      </c>
      <c r="AC8">
        <v>0.12818735383192925</v>
      </c>
      <c r="AD8">
        <v>3.1841484650404463E-2</v>
      </c>
      <c r="AE8" s="4">
        <v>9.3923714116018409E-2</v>
      </c>
      <c r="AF8" s="7">
        <v>0.1592413108671159</v>
      </c>
      <c r="AG8">
        <v>0.17466527756300268</v>
      </c>
      <c r="AH8">
        <v>0.1265060802736836</v>
      </c>
      <c r="AI8">
        <v>0.13181401111812746</v>
      </c>
      <c r="AJ8">
        <v>4.3547660478155018E-2</v>
      </c>
      <c r="AK8">
        <v>9.1455264783044762E-2</v>
      </c>
      <c r="AL8">
        <v>1.0383410919556097E-2</v>
      </c>
      <c r="AM8">
        <v>0</v>
      </c>
      <c r="AN8">
        <v>0</v>
      </c>
      <c r="AO8" s="4">
        <v>7.5357432616260017E-2</v>
      </c>
      <c r="AP8" s="7">
        <v>0.1125381110394145</v>
      </c>
      <c r="AQ8">
        <v>0.10680757252827851</v>
      </c>
      <c r="AR8">
        <v>0.13618504006808657</v>
      </c>
      <c r="AS8">
        <v>0.13854411356796351</v>
      </c>
      <c r="AT8">
        <v>0.14158992235593876</v>
      </c>
      <c r="AU8">
        <v>0.13544197965342955</v>
      </c>
      <c r="AV8">
        <v>0.11881176346356119</v>
      </c>
      <c r="AW8">
        <v>0.13322452698154649</v>
      </c>
      <c r="AX8">
        <v>7.8780954451877078E-2</v>
      </c>
      <c r="AY8">
        <v>7.2620347438080865E-2</v>
      </c>
      <c r="AZ8" s="7">
        <f t="shared" si="1"/>
        <v>0.42546715012887298</v>
      </c>
      <c r="BA8">
        <f t="shared" si="2"/>
        <v>0.18521865009425309</v>
      </c>
      <c r="BB8">
        <f t="shared" si="3"/>
        <v>0.13173863470508915</v>
      </c>
      <c r="BC8">
        <f t="shared" si="4"/>
        <v>8.1297044861894555E-2</v>
      </c>
      <c r="BD8" s="4">
        <f t="shared" si="5"/>
        <v>0.1174544331548177</v>
      </c>
      <c r="BE8" s="7">
        <f t="shared" si="6"/>
        <v>3.8606584634061671E-2</v>
      </c>
      <c r="BF8">
        <f t="shared" si="7"/>
        <v>8.0140927011849439E-2</v>
      </c>
      <c r="BG8">
        <f t="shared" si="8"/>
        <v>4.9647151189183912E-2</v>
      </c>
      <c r="BH8">
        <f t="shared" si="9"/>
        <v>6.5996130505951114E-2</v>
      </c>
      <c r="BI8" s="4">
        <f t="shared" si="10"/>
        <v>2.4934316356606246E-2</v>
      </c>
      <c r="BJ8" s="7">
        <f t="shared" si="11"/>
        <v>1.1071002201623232E-6</v>
      </c>
      <c r="BK8">
        <f t="shared" si="12"/>
        <v>4.0639711722699555E-11</v>
      </c>
      <c r="BL8">
        <f t="shared" si="13"/>
        <v>6.3115667352269771E-10</v>
      </c>
      <c r="BM8" s="4">
        <f t="shared" si="14"/>
        <v>8.2734194827283891E-13</v>
      </c>
      <c r="BN8" s="7">
        <f t="shared" si="15"/>
        <v>1.1071002201623232E-6</v>
      </c>
      <c r="BO8">
        <f t="shared" si="16"/>
        <v>9.2975908498079088E-2</v>
      </c>
      <c r="BP8">
        <f t="shared" si="17"/>
        <v>5.5394567699564596E-3</v>
      </c>
      <c r="BQ8" s="4">
        <f t="shared" si="18"/>
        <v>2.7314895110276002E-2</v>
      </c>
      <c r="BR8" s="7">
        <f t="shared" si="19"/>
        <v>4.0639711722699555E-11</v>
      </c>
      <c r="BS8">
        <f t="shared" si="20"/>
        <v>9.2975908498079088E-2</v>
      </c>
      <c r="BT8">
        <f t="shared" si="21"/>
        <v>7.056203397389596E-2</v>
      </c>
      <c r="BU8" s="4">
        <f t="shared" si="22"/>
        <v>0.43053586866905502</v>
      </c>
      <c r="BV8" s="7">
        <f t="shared" si="23"/>
        <v>6.3115667352269771E-10</v>
      </c>
      <c r="BW8">
        <f t="shared" si="24"/>
        <v>5.5394567699564596E-3</v>
      </c>
      <c r="BX8">
        <f t="shared" si="25"/>
        <v>7.056203397389596E-2</v>
      </c>
      <c r="BY8" s="4">
        <f t="shared" si="26"/>
        <v>0.13211477808761221</v>
      </c>
      <c r="BZ8" s="7">
        <f t="shared" si="27"/>
        <v>8.2734194827283891E-13</v>
      </c>
      <c r="CA8">
        <f t="shared" si="28"/>
        <v>2.7314895110276002E-2</v>
      </c>
      <c r="CB8">
        <f t="shared" si="29"/>
        <v>0.43053586866905502</v>
      </c>
      <c r="CC8" s="4">
        <f t="shared" si="30"/>
        <v>0.13211477808761221</v>
      </c>
      <c r="CD8" s="7">
        <f t="shared" si="31"/>
        <v>12</v>
      </c>
      <c r="CE8" s="4">
        <f t="shared" si="32"/>
        <v>0</v>
      </c>
      <c r="CF8" s="7">
        <f t="shared" si="33"/>
        <v>1.1071002201623232E-6</v>
      </c>
      <c r="CG8">
        <f t="shared" si="34"/>
        <v>2.4937191294971386E-15</v>
      </c>
      <c r="CH8" s="7">
        <f t="shared" si="35"/>
        <v>1.1071002201623232E-6</v>
      </c>
      <c r="CI8" s="4">
        <f t="shared" si="36"/>
        <v>1.7345966561624661E-2</v>
      </c>
      <c r="CJ8">
        <f t="shared" si="37"/>
        <v>2.4937191294971386E-15</v>
      </c>
      <c r="CK8">
        <f t="shared" si="38"/>
        <v>1.7345966561624661E-2</v>
      </c>
      <c r="CL8" s="7">
        <f t="shared" si="39"/>
        <v>6</v>
      </c>
      <c r="CM8" s="4">
        <f t="shared" si="40"/>
        <v>1</v>
      </c>
      <c r="CN8" s="7">
        <f t="shared" si="41"/>
        <v>3.085312459211302E-6</v>
      </c>
      <c r="CO8" s="4">
        <f t="shared" si="42"/>
        <v>1</v>
      </c>
      <c r="CP8" s="7">
        <f t="shared" si="43"/>
        <v>1</v>
      </c>
      <c r="CQ8" s="4" t="str">
        <f t="shared" si="44"/>
        <v>Gentleman Jack</v>
      </c>
      <c r="CR8" s="7">
        <f t="shared" si="45"/>
        <v>62</v>
      </c>
      <c r="CS8">
        <f t="shared" si="46"/>
        <v>65</v>
      </c>
      <c r="CT8">
        <f ca="1">COUNTIF(INDIRECT(ADDRESS(ROW(),CR8,1,1)):INDIRECT(ADDRESS(ROW(),CS8,1,1)), "&lt;0.05")</f>
        <v>4</v>
      </c>
      <c r="CU8" s="4">
        <f t="shared" ca="1" si="47"/>
        <v>1</v>
      </c>
    </row>
    <row r="9" spans="1:106" x14ac:dyDescent="0.25">
      <c r="A9" s="48">
        <v>35</v>
      </c>
      <c r="B9" s="7">
        <v>4.6814371042911189E-2</v>
      </c>
      <c r="C9">
        <v>4.4927930399886247E-2</v>
      </c>
      <c r="D9">
        <v>5.0274066535460009E-2</v>
      </c>
      <c r="E9">
        <v>4.9915798627702561E-2</v>
      </c>
      <c r="F9">
        <v>4.7955904375019211E-2</v>
      </c>
      <c r="G9">
        <v>4.3420821861918701E-2</v>
      </c>
      <c r="H9">
        <v>5.0032645663812512E-2</v>
      </c>
      <c r="I9">
        <v>4.2440280227929589E-2</v>
      </c>
      <c r="J9">
        <v>4.2315262153642522E-2</v>
      </c>
      <c r="K9" s="4">
        <v>4.2033107030251586E-2</v>
      </c>
      <c r="L9" s="7">
        <v>3.657102636181539E-2</v>
      </c>
      <c r="M9">
        <v>4.1249257660178409E-2</v>
      </c>
      <c r="N9">
        <v>4.4664038413008027E-2</v>
      </c>
      <c r="O9">
        <v>5.785610483988142E-2</v>
      </c>
      <c r="P9">
        <v>4.3981664647242104E-2</v>
      </c>
      <c r="Q9">
        <v>4.1529623049817117E-2</v>
      </c>
      <c r="R9">
        <v>3.596546416704402E-2</v>
      </c>
      <c r="S9">
        <v>1.7705160798639045E-2</v>
      </c>
      <c r="T9">
        <v>4.5358919847176132E-2</v>
      </c>
      <c r="U9" s="4">
        <v>3.0638725816674713E-2</v>
      </c>
      <c r="V9" s="7">
        <v>1.6054538623128285E-2</v>
      </c>
      <c r="W9">
        <v>2.4658087393693514E-2</v>
      </c>
      <c r="X9">
        <v>1.7627053572238351E-2</v>
      </c>
      <c r="Y9">
        <v>1.9325146132980798E-2</v>
      </c>
      <c r="Z9">
        <v>2.1305949598299984E-2</v>
      </c>
      <c r="AA9">
        <v>1.3565913708945115E-2</v>
      </c>
      <c r="AB9">
        <v>6.7731282641521054E-3</v>
      </c>
      <c r="AC9">
        <v>1.5003247052598966E-2</v>
      </c>
      <c r="AD9">
        <v>8.5603523731705641E-3</v>
      </c>
      <c r="AE9" s="4">
        <v>1.3433359101768672E-2</v>
      </c>
      <c r="AF9" s="7">
        <v>7.4164526324705651E-3</v>
      </c>
      <c r="AG9">
        <v>1.1100400520724861E-2</v>
      </c>
      <c r="AH9">
        <v>7.6642277111863624E-3</v>
      </c>
      <c r="AI9">
        <v>1.0417659115363409E-2</v>
      </c>
      <c r="AJ9">
        <v>3.5057447541678379E-3</v>
      </c>
      <c r="AK9">
        <v>5.9149848118552461E-3</v>
      </c>
      <c r="AL9">
        <v>0</v>
      </c>
      <c r="AM9">
        <v>2.6896368372287954E-3</v>
      </c>
      <c r="AN9">
        <v>0</v>
      </c>
      <c r="AO9" s="4">
        <v>0</v>
      </c>
      <c r="AP9" s="7">
        <v>8.7478282515625738E-3</v>
      </c>
      <c r="AQ9">
        <v>9.8517654919225983E-3</v>
      </c>
      <c r="AR9">
        <v>1.2217599202603837E-2</v>
      </c>
      <c r="AS9">
        <v>8.7423434317032995E-3</v>
      </c>
      <c r="AT9">
        <v>8.7413926677065261E-3</v>
      </c>
      <c r="AU9">
        <v>1.1572223369353722E-2</v>
      </c>
      <c r="AV9">
        <v>9.0722763365361711E-3</v>
      </c>
      <c r="AW9">
        <v>8.9692804071254857E-3</v>
      </c>
      <c r="AX9">
        <v>4.3244245361670599E-3</v>
      </c>
      <c r="AY9">
        <v>5.1718206380661994E-3</v>
      </c>
      <c r="AZ9" s="7">
        <f t="shared" si="1"/>
        <v>4.6013018791853412E-2</v>
      </c>
      <c r="BA9">
        <f t="shared" si="2"/>
        <v>3.9551998560147641E-2</v>
      </c>
      <c r="BB9">
        <f t="shared" si="3"/>
        <v>1.5630677582097637E-2</v>
      </c>
      <c r="BC9">
        <f t="shared" si="4"/>
        <v>4.8709106382997074E-3</v>
      </c>
      <c r="BD9" s="4">
        <f t="shared" si="5"/>
        <v>8.7410954332747485E-3</v>
      </c>
      <c r="BE9" s="7">
        <f t="shared" si="6"/>
        <v>3.4015854588280302E-3</v>
      </c>
      <c r="BF9">
        <f t="shared" si="7"/>
        <v>1.0539804958589957E-2</v>
      </c>
      <c r="BG9">
        <f t="shared" si="8"/>
        <v>5.4716229505717348E-3</v>
      </c>
      <c r="BH9">
        <f t="shared" si="9"/>
        <v>4.2523771480332513E-3</v>
      </c>
      <c r="BI9" s="4">
        <f t="shared" si="10"/>
        <v>2.4436641966640279E-3</v>
      </c>
      <c r="BJ9" s="7">
        <f t="shared" si="11"/>
        <v>9.2499913965387343E-2</v>
      </c>
      <c r="BK9">
        <f t="shared" si="12"/>
        <v>2.0066000243481387E-10</v>
      </c>
      <c r="BL9">
        <f t="shared" si="13"/>
        <v>1.2834915935187769E-14</v>
      </c>
      <c r="BM9" s="4">
        <f t="shared" si="14"/>
        <v>2.8379815895742401E-15</v>
      </c>
      <c r="BN9" s="7">
        <f t="shared" si="15"/>
        <v>9.2499913965387343E-2</v>
      </c>
      <c r="BO9">
        <f t="shared" si="16"/>
        <v>2.0453186362405985E-5</v>
      </c>
      <c r="BP9">
        <f t="shared" si="17"/>
        <v>5.8049583252499199E-7</v>
      </c>
      <c r="BQ9" s="4">
        <f t="shared" si="18"/>
        <v>4.2189208402456207E-6</v>
      </c>
      <c r="BR9" s="7">
        <f t="shared" si="19"/>
        <v>2.0066000243481387E-10</v>
      </c>
      <c r="BS9">
        <f t="shared" si="20"/>
        <v>2.0453186362405985E-5</v>
      </c>
      <c r="BT9">
        <f t="shared" si="21"/>
        <v>1.3307431142615031E-4</v>
      </c>
      <c r="BU9" s="4">
        <f t="shared" si="22"/>
        <v>3.2244161691809404E-3</v>
      </c>
      <c r="BV9" s="7">
        <f t="shared" si="23"/>
        <v>1.2834915935187769E-14</v>
      </c>
      <c r="BW9">
        <f t="shared" si="24"/>
        <v>5.8049583252499199E-7</v>
      </c>
      <c r="BX9">
        <f t="shared" si="25"/>
        <v>1.3307431142615031E-4</v>
      </c>
      <c r="BY9" s="4">
        <f t="shared" si="26"/>
        <v>2.5331338578186945E-2</v>
      </c>
      <c r="BZ9" s="7">
        <f t="shared" si="27"/>
        <v>2.8379815895742401E-15</v>
      </c>
      <c r="CA9">
        <f t="shared" si="28"/>
        <v>4.2189208402456207E-6</v>
      </c>
      <c r="CB9">
        <f t="shared" si="29"/>
        <v>3.2244161691809404E-3</v>
      </c>
      <c r="CC9" s="4">
        <f t="shared" si="30"/>
        <v>2.5331338578186945E-2</v>
      </c>
      <c r="CD9" s="7">
        <f t="shared" si="31"/>
        <v>18</v>
      </c>
      <c r="CE9" s="4">
        <f t="shared" si="32"/>
        <v>0</v>
      </c>
      <c r="CF9" s="7">
        <f t="shared" si="33"/>
        <v>9.2499913965387343E-2</v>
      </c>
      <c r="CG9">
        <f t="shared" si="34"/>
        <v>3.7219636403874112E-20</v>
      </c>
      <c r="CH9" s="7">
        <f t="shared" si="35"/>
        <v>9.2499913965387343E-2</v>
      </c>
      <c r="CI9" s="4">
        <f t="shared" si="36"/>
        <v>3.5532545057787574E-6</v>
      </c>
      <c r="CJ9">
        <f t="shared" si="37"/>
        <v>3.7219636403874112E-20</v>
      </c>
      <c r="CK9">
        <f t="shared" si="38"/>
        <v>3.5532545057787574E-6</v>
      </c>
      <c r="CL9" s="7">
        <f t="shared" si="39"/>
        <v>4</v>
      </c>
      <c r="CM9" s="4">
        <f t="shared" si="40"/>
        <v>0</v>
      </c>
      <c r="CN9" s="7">
        <f t="shared" si="41"/>
        <v>1.3421402591562455E-15</v>
      </c>
      <c r="CO9" s="4">
        <f t="shared" si="42"/>
        <v>1</v>
      </c>
      <c r="CP9" s="7">
        <f t="shared" si="43"/>
        <v>1</v>
      </c>
      <c r="CQ9" s="4" t="str">
        <f t="shared" si="44"/>
        <v>Gentleman Jack</v>
      </c>
      <c r="CR9" s="7">
        <f t="shared" si="45"/>
        <v>62</v>
      </c>
      <c r="CS9">
        <f t="shared" si="46"/>
        <v>65</v>
      </c>
      <c r="CT9">
        <f ca="1">COUNTIF(INDIRECT(ADDRESS(ROW(),CR9,1,1)):INDIRECT(ADDRESS(ROW(),CS9,1,1)), "&lt;0.05")</f>
        <v>3</v>
      </c>
      <c r="CU9" s="4">
        <f t="shared" ca="1" si="47"/>
        <v>0</v>
      </c>
    </row>
    <row r="10" spans="1:106" x14ac:dyDescent="0.25">
      <c r="A10" s="48">
        <v>36</v>
      </c>
      <c r="B10" s="7">
        <v>2.6585026076374053E-3</v>
      </c>
      <c r="C10">
        <v>1.1850099939181788E-3</v>
      </c>
      <c r="D10">
        <v>2.6178442127635939E-3</v>
      </c>
      <c r="E10">
        <v>4.4498831675495246E-3</v>
      </c>
      <c r="F10">
        <v>3.9190916304856155E-3</v>
      </c>
      <c r="G10">
        <v>3.2047610409778886E-3</v>
      </c>
      <c r="H10">
        <v>2.7508138228684222E-3</v>
      </c>
      <c r="I10">
        <v>2.2155525397795674E-3</v>
      </c>
      <c r="J10">
        <v>1.8800283372372635E-3</v>
      </c>
      <c r="K10" s="4">
        <v>1.3461962654444807E-3</v>
      </c>
      <c r="L10" s="7">
        <v>0</v>
      </c>
      <c r="M10">
        <v>0</v>
      </c>
      <c r="N10">
        <v>1.3101568538866192E-3</v>
      </c>
      <c r="O10">
        <v>0</v>
      </c>
      <c r="P10">
        <v>3.8209847067964451E-3</v>
      </c>
      <c r="Q10">
        <v>3.1355697549956731E-3</v>
      </c>
      <c r="R10">
        <v>3.5824281356517077E-3</v>
      </c>
      <c r="S10">
        <v>2.3000475585100207E-3</v>
      </c>
      <c r="T10">
        <v>6.5463566095774221E-3</v>
      </c>
      <c r="U10" s="4">
        <v>2.2445284207194627E-3</v>
      </c>
      <c r="V10" s="7">
        <v>9.3651177975899002E-4</v>
      </c>
      <c r="W10">
        <v>3.6517841004961148E-3</v>
      </c>
      <c r="X10">
        <v>1.8246266674012055E-3</v>
      </c>
      <c r="Y10">
        <v>2.2827047999645885E-3</v>
      </c>
      <c r="Z10">
        <v>4.1648525784341575E-3</v>
      </c>
      <c r="AA10">
        <v>2.4476210904778284E-3</v>
      </c>
      <c r="AB10">
        <v>0</v>
      </c>
      <c r="AC10">
        <v>3.9536112506572481E-4</v>
      </c>
      <c r="AD10">
        <v>3.0102466971905968E-3</v>
      </c>
      <c r="AE10" s="4">
        <v>2.7162904165967277E-3</v>
      </c>
      <c r="AF10" s="7">
        <v>1.7674852549580877E-3</v>
      </c>
      <c r="AG10">
        <v>1.400833549339847E-3</v>
      </c>
      <c r="AH10">
        <v>1.1618005989563322E-3</v>
      </c>
      <c r="AI10">
        <v>8.9709610732434256E-4</v>
      </c>
      <c r="AJ10">
        <v>1.2219530286625352E-5</v>
      </c>
      <c r="AK10">
        <v>6.7375320300429157E-4</v>
      </c>
      <c r="AL10">
        <v>9.9630940100579619E-4</v>
      </c>
      <c r="AM10">
        <v>5.5177554165965529E-4</v>
      </c>
      <c r="AN10">
        <v>0</v>
      </c>
      <c r="AO10" s="4">
        <v>9.6027667586644715E-4</v>
      </c>
      <c r="AP10" s="7">
        <v>3.5690008123903514E-4</v>
      </c>
      <c r="AQ10">
        <v>3.0592017604976515E-4</v>
      </c>
      <c r="AR10">
        <v>1.3329741487431983E-3</v>
      </c>
      <c r="AS10">
        <v>1.54701061761108E-3</v>
      </c>
      <c r="AT10">
        <v>6.7933203633584736E-4</v>
      </c>
      <c r="AU10">
        <v>1.165543885512177E-3</v>
      </c>
      <c r="AV10">
        <v>7.188649547812604E-4</v>
      </c>
      <c r="AW10">
        <v>4.5396373192868925E-4</v>
      </c>
      <c r="AX10">
        <v>2.3511962878246579E-4</v>
      </c>
      <c r="AY10">
        <v>0</v>
      </c>
      <c r="AZ10" s="7">
        <f t="shared" si="1"/>
        <v>2.6227683618661938E-3</v>
      </c>
      <c r="BA10">
        <f t="shared" si="2"/>
        <v>2.294007204013735E-3</v>
      </c>
      <c r="BB10">
        <f t="shared" si="3"/>
        <v>2.1429999255385937E-3</v>
      </c>
      <c r="BC10">
        <f t="shared" si="4"/>
        <v>8.4215498624014252E-4</v>
      </c>
      <c r="BD10" s="4">
        <f t="shared" si="5"/>
        <v>6.7956292609835185E-4</v>
      </c>
      <c r="BE10" s="7">
        <f t="shared" si="6"/>
        <v>1.0429385698331219E-3</v>
      </c>
      <c r="BF10">
        <f t="shared" si="7"/>
        <v>2.0960344857432612E-3</v>
      </c>
      <c r="BG10">
        <f t="shared" si="8"/>
        <v>1.3646763363909685E-3</v>
      </c>
      <c r="BH10">
        <f t="shared" si="9"/>
        <v>5.5995667184258104E-4</v>
      </c>
      <c r="BI10" s="4">
        <f t="shared" si="10"/>
        <v>5.1327756695502169E-4</v>
      </c>
      <c r="BJ10" s="7">
        <f t="shared" si="11"/>
        <v>0.66418823245417102</v>
      </c>
      <c r="BK10">
        <f t="shared" si="12"/>
        <v>0.38950264713784299</v>
      </c>
      <c r="BL10">
        <f t="shared" si="13"/>
        <v>3.1928909310382662E-4</v>
      </c>
      <c r="BM10" s="4">
        <f t="shared" si="14"/>
        <v>1.4288560088666815E-4</v>
      </c>
      <c r="BN10" s="7">
        <f t="shared" si="15"/>
        <v>0.66418823245417102</v>
      </c>
      <c r="BO10">
        <f t="shared" si="16"/>
        <v>0.85106879808956748</v>
      </c>
      <c r="BP10">
        <f t="shared" si="17"/>
        <v>5.9676965557634749E-2</v>
      </c>
      <c r="BQ10" s="4">
        <f t="shared" si="18"/>
        <v>3.9382873507472896E-2</v>
      </c>
      <c r="BR10" s="7">
        <f t="shared" si="19"/>
        <v>0.38950264713784299</v>
      </c>
      <c r="BS10">
        <f t="shared" si="20"/>
        <v>0.85106879808956748</v>
      </c>
      <c r="BT10">
        <f t="shared" si="21"/>
        <v>1.644290254630008E-2</v>
      </c>
      <c r="BU10" s="4">
        <f t="shared" si="22"/>
        <v>8.4117270918897622E-3</v>
      </c>
      <c r="BV10" s="7">
        <f t="shared" si="23"/>
        <v>3.1928909310382662E-4</v>
      </c>
      <c r="BW10">
        <f t="shared" si="24"/>
        <v>5.9676965557634749E-2</v>
      </c>
      <c r="BX10">
        <f t="shared" si="25"/>
        <v>1.644290254630008E-2</v>
      </c>
      <c r="BY10" s="4">
        <f t="shared" si="26"/>
        <v>0.50715475625909878</v>
      </c>
      <c r="BZ10" s="7">
        <f t="shared" si="27"/>
        <v>1.4288560088666815E-4</v>
      </c>
      <c r="CA10">
        <f t="shared" si="28"/>
        <v>3.9382873507472896E-2</v>
      </c>
      <c r="CB10">
        <f t="shared" si="29"/>
        <v>8.4117270918897622E-3</v>
      </c>
      <c r="CC10" s="4">
        <f t="shared" si="30"/>
        <v>0.50715475625909878</v>
      </c>
      <c r="CD10" s="7">
        <f t="shared" si="31"/>
        <v>10</v>
      </c>
      <c r="CE10" s="4">
        <f t="shared" si="32"/>
        <v>0</v>
      </c>
      <c r="CF10" s="7">
        <f t="shared" si="33"/>
        <v>0.66418823245417102</v>
      </c>
      <c r="CG10">
        <f t="shared" si="34"/>
        <v>2.2084361270808695E-3</v>
      </c>
      <c r="CH10" s="7">
        <f t="shared" si="35"/>
        <v>0.66418823245417102</v>
      </c>
      <c r="CI10" s="4">
        <f t="shared" si="36"/>
        <v>0.15047775891105555</v>
      </c>
      <c r="CJ10">
        <f t="shared" si="37"/>
        <v>2.2084361270808695E-3</v>
      </c>
      <c r="CK10">
        <f t="shared" si="38"/>
        <v>0.15047775891105555</v>
      </c>
      <c r="CL10" s="7">
        <f t="shared" si="39"/>
        <v>2</v>
      </c>
      <c r="CM10" s="4">
        <f t="shared" si="40"/>
        <v>0</v>
      </c>
      <c r="CN10" s="7">
        <f t="shared" si="41"/>
        <v>3.9972203322029547E-2</v>
      </c>
      <c r="CO10" s="4">
        <f t="shared" si="42"/>
        <v>1</v>
      </c>
      <c r="CP10" s="7">
        <f t="shared" si="43"/>
        <v>1</v>
      </c>
      <c r="CQ10" s="4" t="str">
        <f t="shared" si="44"/>
        <v>Gentleman Jack</v>
      </c>
      <c r="CR10" s="7">
        <f t="shared" si="45"/>
        <v>62</v>
      </c>
      <c r="CS10">
        <f t="shared" si="46"/>
        <v>65</v>
      </c>
      <c r="CT10">
        <f ca="1">COUNTIF(INDIRECT(ADDRESS(ROW(),CR10,1,1)):INDIRECT(ADDRESS(ROW(),CS10,1,1)), "&lt;0.05")</f>
        <v>2</v>
      </c>
      <c r="CU10" s="4">
        <f t="shared" ca="1" si="47"/>
        <v>0</v>
      </c>
    </row>
    <row r="11" spans="1:106" x14ac:dyDescent="0.25">
      <c r="A11" s="48">
        <v>37</v>
      </c>
      <c r="B11" s="7">
        <v>8.686106987748193E-3</v>
      </c>
      <c r="C11">
        <v>6.7921491612115397E-3</v>
      </c>
      <c r="D11">
        <v>5.9775234662340125E-3</v>
      </c>
      <c r="E11">
        <v>8.0072524442322945E-3</v>
      </c>
      <c r="F11">
        <v>9.9654746603002452E-3</v>
      </c>
      <c r="G11">
        <v>5.3653013963747033E-3</v>
      </c>
      <c r="H11">
        <v>7.3193921906378771E-3</v>
      </c>
      <c r="I11">
        <v>1.0699555293252035E-2</v>
      </c>
      <c r="J11">
        <v>3.9713080656916871E-3</v>
      </c>
      <c r="K11" s="4">
        <v>5.4483186419010633E-3</v>
      </c>
      <c r="L11" s="7">
        <v>1.3802501963302086E-2</v>
      </c>
      <c r="M11">
        <v>1.4219948061995589E-2</v>
      </c>
      <c r="N11">
        <v>1.63343792577435E-2</v>
      </c>
      <c r="O11">
        <v>1.9956772243918761E-2</v>
      </c>
      <c r="P11">
        <v>1.3845295950037044E-2</v>
      </c>
      <c r="Q11">
        <v>1.1604770159598102E-2</v>
      </c>
      <c r="R11">
        <v>8.9587317541676877E-3</v>
      </c>
      <c r="S11">
        <v>6.6723723818578329E-3</v>
      </c>
      <c r="T11">
        <v>1.7924063308837081E-2</v>
      </c>
      <c r="U11" s="4">
        <v>6.8235557600135237E-3</v>
      </c>
      <c r="V11" s="7">
        <v>4.0949560814295752E-3</v>
      </c>
      <c r="W11">
        <v>7.5113202076402636E-3</v>
      </c>
      <c r="X11">
        <v>6.3755213987491555E-3</v>
      </c>
      <c r="Y11">
        <v>7.3235018069900005E-3</v>
      </c>
      <c r="Z11">
        <v>1.0119806605258784E-2</v>
      </c>
      <c r="AA11">
        <v>5.0663829655162706E-3</v>
      </c>
      <c r="AB11">
        <v>8.131444797050429E-3</v>
      </c>
      <c r="AC11">
        <v>6.0913939069918441E-3</v>
      </c>
      <c r="AD11">
        <v>6.184734249173568E-3</v>
      </c>
      <c r="AE11" s="4">
        <v>6.8704097566462605E-3</v>
      </c>
      <c r="AF11" s="7">
        <v>0</v>
      </c>
      <c r="AG11">
        <v>7.5748310189809563E-4</v>
      </c>
      <c r="AH11">
        <v>1.7653067008927763E-5</v>
      </c>
      <c r="AI11">
        <v>1.9938348855928743E-4</v>
      </c>
      <c r="AJ11">
        <v>2.3850243995518607E-3</v>
      </c>
      <c r="AK11">
        <v>2.2894451917907298E-3</v>
      </c>
      <c r="AL11">
        <v>2.542991929892839E-3</v>
      </c>
      <c r="AM11">
        <v>4.9349378680486238E-3</v>
      </c>
      <c r="AN11">
        <v>3.0445136614174065E-3</v>
      </c>
      <c r="AO11" s="4">
        <v>4.7498201407855119E-4</v>
      </c>
      <c r="AP11" s="7">
        <v>0</v>
      </c>
      <c r="AQ11">
        <v>1.1090001836091272E-3</v>
      </c>
      <c r="AR11">
        <v>2.9263206491067823E-3</v>
      </c>
      <c r="AS11">
        <v>2.6211461754819011E-3</v>
      </c>
      <c r="AT11">
        <v>2.0721376693656882E-3</v>
      </c>
      <c r="AU11">
        <v>2.1911668396302009E-3</v>
      </c>
      <c r="AV11">
        <v>0</v>
      </c>
      <c r="AW11">
        <v>5.3281563584701682E-4</v>
      </c>
      <c r="AX11">
        <v>1.7334436051683721E-3</v>
      </c>
      <c r="AY11">
        <v>3.0241591539223976E-3</v>
      </c>
      <c r="AZ11" s="7">
        <f t="shared" si="1"/>
        <v>7.2232382307583654E-3</v>
      </c>
      <c r="BA11">
        <f t="shared" si="2"/>
        <v>1.301423908414712E-2</v>
      </c>
      <c r="BB11">
        <f t="shared" si="3"/>
        <v>6.7769471775446146E-3</v>
      </c>
      <c r="BC11">
        <f t="shared" si="4"/>
        <v>1.6646414722246319E-3</v>
      </c>
      <c r="BD11" s="4">
        <f t="shared" si="5"/>
        <v>1.6210189912131486E-3</v>
      </c>
      <c r="BE11" s="7">
        <f t="shared" si="6"/>
        <v>2.1417415424517935E-3</v>
      </c>
      <c r="BF11">
        <f t="shared" si="7"/>
        <v>4.5101342062634454E-3</v>
      </c>
      <c r="BG11">
        <f t="shared" si="8"/>
        <v>1.6652354580587846E-3</v>
      </c>
      <c r="BH11">
        <f t="shared" si="9"/>
        <v>1.6380383079013649E-3</v>
      </c>
      <c r="BI11" s="4">
        <f t="shared" si="10"/>
        <v>1.1506442632713957E-3</v>
      </c>
      <c r="BJ11" s="7">
        <f t="shared" si="11"/>
        <v>2.8864472313450545E-3</v>
      </c>
      <c r="BK11">
        <f t="shared" si="12"/>
        <v>0.60963900143185734</v>
      </c>
      <c r="BL11">
        <f t="shared" si="13"/>
        <v>5.4917085842555728E-6</v>
      </c>
      <c r="BM11" s="4">
        <f t="shared" si="14"/>
        <v>4.3460177623427301E-6</v>
      </c>
      <c r="BN11" s="7">
        <f t="shared" si="15"/>
        <v>2.8864472313450545E-3</v>
      </c>
      <c r="BO11">
        <f t="shared" si="16"/>
        <v>1.6248990270208903E-3</v>
      </c>
      <c r="BP11">
        <f t="shared" si="17"/>
        <v>1.0362201803039745E-5</v>
      </c>
      <c r="BQ11" s="4">
        <f t="shared" si="18"/>
        <v>1.4251851796040547E-5</v>
      </c>
      <c r="BR11" s="7">
        <f t="shared" si="19"/>
        <v>0.60963900143185734</v>
      </c>
      <c r="BS11">
        <f t="shared" si="20"/>
        <v>1.6248990270208903E-3</v>
      </c>
      <c r="BT11">
        <f t="shared" si="21"/>
        <v>1.8103998550761189E-6</v>
      </c>
      <c r="BU11" s="4">
        <f t="shared" si="22"/>
        <v>5.0746924167328249E-7</v>
      </c>
      <c r="BV11" s="7">
        <f t="shared" si="23"/>
        <v>5.4917085842555728E-6</v>
      </c>
      <c r="BW11">
        <f t="shared" si="24"/>
        <v>1.0362201803039745E-5</v>
      </c>
      <c r="BX11">
        <f t="shared" si="25"/>
        <v>1.8103998550761189E-6</v>
      </c>
      <c r="BY11" s="4">
        <f t="shared" si="26"/>
        <v>0.94590637209549899</v>
      </c>
      <c r="BZ11" s="7">
        <f t="shared" si="27"/>
        <v>4.3460177623427301E-6</v>
      </c>
      <c r="CA11">
        <f t="shared" si="28"/>
        <v>1.4251851796040547E-5</v>
      </c>
      <c r="CB11">
        <f t="shared" si="29"/>
        <v>5.0746924167328249E-7</v>
      </c>
      <c r="CC11" s="4">
        <f t="shared" si="30"/>
        <v>0.94590637209549899</v>
      </c>
      <c r="CD11" s="7">
        <f t="shared" si="31"/>
        <v>16</v>
      </c>
      <c r="CE11" s="4">
        <f t="shared" si="32"/>
        <v>0</v>
      </c>
      <c r="CF11" s="7">
        <f t="shared" si="33"/>
        <v>2.8864472313450545E-3</v>
      </c>
      <c r="CG11">
        <f t="shared" si="34"/>
        <v>1.9298552883959805E-4</v>
      </c>
      <c r="CH11" s="7">
        <f t="shared" si="35"/>
        <v>2.8864472313450545E-3</v>
      </c>
      <c r="CI11" s="4">
        <f t="shared" si="36"/>
        <v>4.3713658304777247E-5</v>
      </c>
      <c r="CJ11">
        <f t="shared" si="37"/>
        <v>1.9298552883959805E-4</v>
      </c>
      <c r="CK11">
        <f t="shared" si="38"/>
        <v>4.3713658304777247E-5</v>
      </c>
      <c r="CL11" s="7">
        <f t="shared" si="39"/>
        <v>6</v>
      </c>
      <c r="CM11" s="4">
        <f t="shared" si="40"/>
        <v>1</v>
      </c>
      <c r="CN11" s="7">
        <f t="shared" si="41"/>
        <v>3.1616295043322066E-5</v>
      </c>
      <c r="CO11" s="4">
        <f t="shared" si="42"/>
        <v>1</v>
      </c>
      <c r="CP11" s="7">
        <f t="shared" si="43"/>
        <v>2</v>
      </c>
      <c r="CQ11" s="4" t="str">
        <f t="shared" si="44"/>
        <v>Jack Daniels</v>
      </c>
      <c r="CR11" s="7">
        <f t="shared" si="45"/>
        <v>66</v>
      </c>
      <c r="CS11">
        <f t="shared" si="46"/>
        <v>69</v>
      </c>
      <c r="CT11">
        <f ca="1">COUNTIF(INDIRECT(ADDRESS(ROW(),CR11,1,1)):INDIRECT(ADDRESS(ROW(),CS11,1,1)), "&lt;0.05")</f>
        <v>4</v>
      </c>
      <c r="CU11" s="4">
        <f t="shared" ca="1" si="47"/>
        <v>1</v>
      </c>
    </row>
    <row r="12" spans="1:106" x14ac:dyDescent="0.25">
      <c r="A12" s="48">
        <v>38</v>
      </c>
      <c r="B12" s="7">
        <v>0</v>
      </c>
      <c r="C12">
        <v>0</v>
      </c>
      <c r="D12">
        <v>0</v>
      </c>
      <c r="E12">
        <v>0</v>
      </c>
      <c r="F12">
        <v>9.853467518341067E-4</v>
      </c>
      <c r="G12">
        <v>1.4252758734247047E-3</v>
      </c>
      <c r="H12">
        <v>0</v>
      </c>
      <c r="I12">
        <v>3.5243936979030377E-3</v>
      </c>
      <c r="J12">
        <v>4.90421894484788E-4</v>
      </c>
      <c r="K12" s="4">
        <v>0</v>
      </c>
      <c r="L12" s="7">
        <v>0</v>
      </c>
      <c r="M12">
        <v>0</v>
      </c>
      <c r="N12">
        <v>3.226342386239001E-3</v>
      </c>
      <c r="O12">
        <v>4.0982812103929969E-3</v>
      </c>
      <c r="P12">
        <v>1.2156505225047298E-2</v>
      </c>
      <c r="Q12">
        <v>8.7984044220993842E-3</v>
      </c>
      <c r="R12">
        <v>1.9117266207371493E-3</v>
      </c>
      <c r="S12">
        <v>3.3023212349806495E-3</v>
      </c>
      <c r="T12">
        <v>5.5321959288846825E-5</v>
      </c>
      <c r="U12" s="4">
        <v>5.7055929723479537E-3</v>
      </c>
      <c r="V12" s="7">
        <v>0</v>
      </c>
      <c r="W12">
        <v>0</v>
      </c>
      <c r="X12">
        <v>1.072524628234288E-3</v>
      </c>
      <c r="Y12">
        <v>1.4027414574171013E-3</v>
      </c>
      <c r="Z12">
        <v>1.7074348502641148E-3</v>
      </c>
      <c r="AA12">
        <v>1.2315544182363225E-3</v>
      </c>
      <c r="AB12">
        <v>0</v>
      </c>
      <c r="AC12">
        <v>1.9863662311611833E-3</v>
      </c>
      <c r="AD12">
        <v>0</v>
      </c>
      <c r="AE12" s="4">
        <v>0</v>
      </c>
      <c r="AF12" s="7">
        <v>0</v>
      </c>
      <c r="AG12">
        <v>0</v>
      </c>
      <c r="AH12">
        <v>0</v>
      </c>
      <c r="AI12">
        <v>0</v>
      </c>
      <c r="AJ12">
        <v>1.9289184461328977E-3</v>
      </c>
      <c r="AK12">
        <v>1.3698508929437558E-4</v>
      </c>
      <c r="AL12">
        <v>3.3275666116190341E-4</v>
      </c>
      <c r="AM12">
        <v>0</v>
      </c>
      <c r="AN12">
        <v>0</v>
      </c>
      <c r="AO12" s="4">
        <v>0</v>
      </c>
      <c r="AP12" s="7">
        <v>0</v>
      </c>
      <c r="AQ12">
        <v>0</v>
      </c>
      <c r="AR12">
        <v>4.1005815567470572E-3</v>
      </c>
      <c r="AS12">
        <v>1.9989353698147581E-3</v>
      </c>
      <c r="AT12">
        <v>0</v>
      </c>
      <c r="AU12">
        <v>1.1323149751996269E-3</v>
      </c>
      <c r="AV12">
        <v>1.1827628336953959E-3</v>
      </c>
      <c r="AW12">
        <v>6.7834376574425293E-4</v>
      </c>
      <c r="AX12">
        <v>4.6305052804985244E-4</v>
      </c>
      <c r="AY12">
        <v>0</v>
      </c>
      <c r="AZ12" s="7">
        <f t="shared" si="1"/>
        <v>6.4254382176466367E-4</v>
      </c>
      <c r="BA12">
        <f t="shared" si="2"/>
        <v>3.9254496031133276E-3</v>
      </c>
      <c r="BB12">
        <f t="shared" si="3"/>
        <v>7.4006215853130092E-4</v>
      </c>
      <c r="BC12">
        <f t="shared" si="4"/>
        <v>2.3986601965891768E-4</v>
      </c>
      <c r="BD12" s="4">
        <f t="shared" si="5"/>
        <v>9.5559890292509428E-4</v>
      </c>
      <c r="BE12" s="7">
        <f t="shared" si="6"/>
        <v>1.1321345856510699E-3</v>
      </c>
      <c r="BF12">
        <f t="shared" si="7"/>
        <v>4.0197161835275868E-3</v>
      </c>
      <c r="BG12">
        <f t="shared" si="8"/>
        <v>8.1777364070566587E-4</v>
      </c>
      <c r="BH12">
        <f t="shared" si="9"/>
        <v>6.0321925332136226E-4</v>
      </c>
      <c r="BI12" s="4">
        <f t="shared" si="10"/>
        <v>1.2924761017948793E-3</v>
      </c>
      <c r="BJ12" s="7">
        <f t="shared" si="11"/>
        <v>3.1343442881588336E-2</v>
      </c>
      <c r="BK12">
        <f t="shared" si="12"/>
        <v>0.8279702747811305</v>
      </c>
      <c r="BL12">
        <f t="shared" si="13"/>
        <v>0.33805550979765164</v>
      </c>
      <c r="BM12" s="4">
        <f t="shared" si="14"/>
        <v>0.57176138410412447</v>
      </c>
      <c r="BN12" s="7">
        <f t="shared" si="15"/>
        <v>3.1343442881588336E-2</v>
      </c>
      <c r="BO12">
        <f t="shared" si="16"/>
        <v>3.4515529963006074E-2</v>
      </c>
      <c r="BP12">
        <f t="shared" si="17"/>
        <v>1.7768883638831515E-2</v>
      </c>
      <c r="BQ12" s="4">
        <f t="shared" si="18"/>
        <v>4.8349576273650635E-2</v>
      </c>
      <c r="BR12" s="7">
        <f t="shared" si="19"/>
        <v>0.8279702747811305</v>
      </c>
      <c r="BS12">
        <f t="shared" si="20"/>
        <v>3.4515529963006074E-2</v>
      </c>
      <c r="BT12">
        <f t="shared" si="21"/>
        <v>0.1384798817909772</v>
      </c>
      <c r="BU12" s="4">
        <f t="shared" si="22"/>
        <v>0.6621355155873816</v>
      </c>
      <c r="BV12" s="7">
        <f t="shared" si="23"/>
        <v>0.33805550979765164</v>
      </c>
      <c r="BW12">
        <f t="shared" si="24"/>
        <v>1.7768883638831515E-2</v>
      </c>
      <c r="BX12">
        <f t="shared" si="25"/>
        <v>0.1384798817909772</v>
      </c>
      <c r="BY12" s="4">
        <f t="shared" si="26"/>
        <v>0.13703825103685635</v>
      </c>
      <c r="BZ12" s="7">
        <f t="shared" si="27"/>
        <v>0.57176138410412447</v>
      </c>
      <c r="CA12">
        <f t="shared" si="28"/>
        <v>4.8349576273650635E-2</v>
      </c>
      <c r="CB12">
        <f t="shared" si="29"/>
        <v>0.6621355155873816</v>
      </c>
      <c r="CC12" s="4">
        <f t="shared" si="30"/>
        <v>0.13703825103685635</v>
      </c>
      <c r="CD12" s="7">
        <f t="shared" si="31"/>
        <v>8</v>
      </c>
      <c r="CE12" s="4">
        <f t="shared" si="32"/>
        <v>0</v>
      </c>
      <c r="CF12" s="7">
        <f t="shared" si="33"/>
        <v>3.1343442881588336E-2</v>
      </c>
      <c r="CG12">
        <f t="shared" si="34"/>
        <v>0.9948331020445319</v>
      </c>
      <c r="CH12" s="7">
        <f t="shared" si="35"/>
        <v>3.1343442881588336E-2</v>
      </c>
      <c r="CI12" s="4">
        <f t="shared" si="36"/>
        <v>3.0013138830843961E-2</v>
      </c>
      <c r="CJ12">
        <f t="shared" si="37"/>
        <v>0.9948331020445319</v>
      </c>
      <c r="CK12">
        <f t="shared" si="38"/>
        <v>3.0013138830843961E-2</v>
      </c>
      <c r="CL12" s="7">
        <f t="shared" si="39"/>
        <v>4</v>
      </c>
      <c r="CM12" s="4">
        <f t="shared" si="40"/>
        <v>0</v>
      </c>
      <c r="CN12" s="7">
        <f t="shared" si="41"/>
        <v>2.8655682028872243E-2</v>
      </c>
      <c r="CO12" s="4">
        <f t="shared" si="42"/>
        <v>1</v>
      </c>
      <c r="CP12" s="7">
        <f t="shared" si="43"/>
        <v>2</v>
      </c>
      <c r="CQ12" s="4" t="str">
        <f t="shared" si="44"/>
        <v>Jack Daniels</v>
      </c>
      <c r="CR12" s="7">
        <f t="shared" si="45"/>
        <v>66</v>
      </c>
      <c r="CS12">
        <f t="shared" si="46"/>
        <v>69</v>
      </c>
      <c r="CT12">
        <f ca="1">COUNTIF(INDIRECT(ADDRESS(ROW(),CR12,1,1)):INDIRECT(ADDRESS(ROW(),CS12,1,1)), "&lt;0.05")</f>
        <v>4</v>
      </c>
      <c r="CU12" s="4">
        <f t="shared" ca="1" si="47"/>
        <v>1</v>
      </c>
    </row>
    <row r="13" spans="1:106" x14ac:dyDescent="0.25">
      <c r="A13" s="48">
        <v>39</v>
      </c>
      <c r="B13" s="7">
        <v>0.18039202135675317</v>
      </c>
      <c r="C13">
        <v>0.15245253136026823</v>
      </c>
      <c r="D13">
        <v>0.15846597061567561</v>
      </c>
      <c r="E13">
        <v>0.1031468580442285</v>
      </c>
      <c r="F13">
        <v>0.11562021289240432</v>
      </c>
      <c r="G13">
        <v>0.21890186499416289</v>
      </c>
      <c r="H13">
        <v>6.6611017776282352E-2</v>
      </c>
      <c r="I13">
        <v>0.41061871175538939</v>
      </c>
      <c r="J13">
        <v>9.4638732638655992E-2</v>
      </c>
      <c r="K13" s="4">
        <v>0.14602104885610256</v>
      </c>
      <c r="L13" s="7">
        <v>8.7172225880189788E-2</v>
      </c>
      <c r="M13">
        <v>6.3787652675687589E-2</v>
      </c>
      <c r="N13">
        <v>0.35302373530020897</v>
      </c>
      <c r="O13">
        <v>0.76713927753133437</v>
      </c>
      <c r="P13">
        <v>0.7318307879434014</v>
      </c>
      <c r="Q13">
        <v>0.50638739191272819</v>
      </c>
      <c r="R13">
        <v>0.45203995563035726</v>
      </c>
      <c r="S13">
        <v>0.46309874643542565</v>
      </c>
      <c r="T13">
        <v>1.000448023266199</v>
      </c>
      <c r="U13" s="4">
        <v>0.42466194572425781</v>
      </c>
      <c r="V13" s="7">
        <v>0</v>
      </c>
      <c r="W13">
        <v>0</v>
      </c>
      <c r="X13">
        <v>0.1787533407832807</v>
      </c>
      <c r="Y13">
        <v>0.14712198842016358</v>
      </c>
      <c r="Z13">
        <v>0.19634073513661227</v>
      </c>
      <c r="AA13">
        <v>0.17756545106096627</v>
      </c>
      <c r="AB13">
        <v>2.6723318347300063E-2</v>
      </c>
      <c r="AC13">
        <v>0.13650336648228437</v>
      </c>
      <c r="AD13">
        <v>0.16105051514256735</v>
      </c>
      <c r="AE13" s="4">
        <v>0.13285602779332015</v>
      </c>
      <c r="AF13" s="7">
        <v>4.9922336638046821E-2</v>
      </c>
      <c r="AG13">
        <v>0</v>
      </c>
      <c r="AH13">
        <v>0</v>
      </c>
      <c r="AI13">
        <v>0</v>
      </c>
      <c r="AJ13">
        <v>6.5200674899067862E-2</v>
      </c>
      <c r="AK13">
        <v>2.7886063276235891E-2</v>
      </c>
      <c r="AL13">
        <v>4.7008961128899449E-2</v>
      </c>
      <c r="AM13">
        <v>5.4503704280419368E-2</v>
      </c>
      <c r="AN13">
        <v>4.8050352105573221E-2</v>
      </c>
      <c r="AO13" s="4">
        <v>0</v>
      </c>
      <c r="AP13" s="7">
        <v>6.0796693493552871E-2</v>
      </c>
      <c r="AQ13">
        <v>7.1448448495163741E-2</v>
      </c>
      <c r="AR13">
        <v>7.3500875121919537E-2</v>
      </c>
      <c r="AS13">
        <v>7.1593775927816711E-2</v>
      </c>
      <c r="AT13">
        <v>2.8304706960099211E-2</v>
      </c>
      <c r="AU13">
        <v>6.8186817062142524E-2</v>
      </c>
      <c r="AV13">
        <v>7.9408613186712662E-2</v>
      </c>
      <c r="AW13">
        <v>6.470887130514312E-2</v>
      </c>
      <c r="AX13">
        <v>9.4300736456120221E-2</v>
      </c>
      <c r="AY13">
        <v>7.7586333534147275E-2</v>
      </c>
      <c r="AZ13" s="7">
        <f t="shared" si="1"/>
        <v>0.16468689702899231</v>
      </c>
      <c r="BA13">
        <f t="shared" si="2"/>
        <v>0.48495897422997897</v>
      </c>
      <c r="BB13">
        <f t="shared" si="3"/>
        <v>0.11569147431664947</v>
      </c>
      <c r="BC13">
        <f t="shared" si="4"/>
        <v>2.9257209232824259E-2</v>
      </c>
      <c r="BD13" s="4">
        <f t="shared" si="5"/>
        <v>6.8983587154281795E-2</v>
      </c>
      <c r="BE13" s="7">
        <f t="shared" si="6"/>
        <v>9.7139935722221959E-2</v>
      </c>
      <c r="BF13">
        <f t="shared" si="7"/>
        <v>0.2915444129046792</v>
      </c>
      <c r="BG13">
        <f t="shared" si="8"/>
        <v>7.6570182084404873E-2</v>
      </c>
      <c r="BH13">
        <f t="shared" si="9"/>
        <v>2.6771647214057177E-2</v>
      </c>
      <c r="BI13" s="4">
        <f t="shared" si="10"/>
        <v>1.6989034172750314E-2</v>
      </c>
      <c r="BJ13" s="7">
        <f t="shared" si="11"/>
        <v>7.1532401246980643E-3</v>
      </c>
      <c r="BK13">
        <f t="shared" si="12"/>
        <v>0.22723218599749934</v>
      </c>
      <c r="BL13">
        <f t="shared" si="13"/>
        <v>1.5603098561318667E-3</v>
      </c>
      <c r="BM13" s="4">
        <f t="shared" si="14"/>
        <v>1.249555590014384E-2</v>
      </c>
      <c r="BN13" s="7">
        <f t="shared" si="15"/>
        <v>7.1532401246980643E-3</v>
      </c>
      <c r="BO13">
        <f t="shared" si="16"/>
        <v>2.9582405703295111E-3</v>
      </c>
      <c r="BP13">
        <f t="shared" si="17"/>
        <v>7.827577750388646E-4</v>
      </c>
      <c r="BQ13" s="4">
        <f t="shared" si="18"/>
        <v>1.454789540441174E-3</v>
      </c>
      <c r="BR13" s="7">
        <f t="shared" si="19"/>
        <v>0.22723218599749934</v>
      </c>
      <c r="BS13">
        <f t="shared" si="20"/>
        <v>2.9582405703295111E-3</v>
      </c>
      <c r="BT13">
        <f t="shared" si="21"/>
        <v>6.1302583723052235E-3</v>
      </c>
      <c r="BU13" s="4">
        <f t="shared" si="22"/>
        <v>8.9400751481965857E-2</v>
      </c>
      <c r="BV13" s="7">
        <f t="shared" si="23"/>
        <v>1.5603098561318667E-3</v>
      </c>
      <c r="BW13">
        <f t="shared" si="24"/>
        <v>7.827577750388646E-4</v>
      </c>
      <c r="BX13">
        <f t="shared" si="25"/>
        <v>6.1302583723052235E-3</v>
      </c>
      <c r="BY13" s="4">
        <f t="shared" si="26"/>
        <v>1.2179789486206332E-3</v>
      </c>
      <c r="BZ13" s="7">
        <f t="shared" si="27"/>
        <v>1.249555590014384E-2</v>
      </c>
      <c r="CA13">
        <f t="shared" si="28"/>
        <v>1.454789540441174E-3</v>
      </c>
      <c r="CB13">
        <f t="shared" si="29"/>
        <v>8.9400751481965857E-2</v>
      </c>
      <c r="CC13" s="4">
        <f t="shared" si="30"/>
        <v>1.2179789486206332E-3</v>
      </c>
      <c r="CD13" s="7">
        <f t="shared" si="31"/>
        <v>16</v>
      </c>
      <c r="CE13" s="4">
        <f t="shared" si="32"/>
        <v>0</v>
      </c>
      <c r="CF13" s="7">
        <f t="shared" si="33"/>
        <v>7.1532401246980643E-3</v>
      </c>
      <c r="CG13">
        <f t="shared" si="34"/>
        <v>1.4892114360161796E-2</v>
      </c>
      <c r="CH13" s="7">
        <f t="shared" si="35"/>
        <v>7.1532401246980643E-3</v>
      </c>
      <c r="CI13" s="4">
        <f t="shared" si="36"/>
        <v>1.4836300906959066E-3</v>
      </c>
      <c r="CJ13">
        <f t="shared" si="37"/>
        <v>1.4892114360161796E-2</v>
      </c>
      <c r="CK13">
        <f t="shared" si="38"/>
        <v>1.4836300906959066E-3</v>
      </c>
      <c r="CL13" s="7">
        <f t="shared" si="39"/>
        <v>6</v>
      </c>
      <c r="CM13" s="4">
        <f t="shared" si="40"/>
        <v>1</v>
      </c>
      <c r="CN13" s="7">
        <f t="shared" si="41"/>
        <v>5.1846548435944011E-4</v>
      </c>
      <c r="CO13" s="4">
        <f t="shared" si="42"/>
        <v>1</v>
      </c>
      <c r="CP13" s="7">
        <f t="shared" si="43"/>
        <v>2</v>
      </c>
      <c r="CQ13" s="4" t="str">
        <f t="shared" si="44"/>
        <v>Jack Daniels</v>
      </c>
      <c r="CR13" s="7">
        <f t="shared" si="45"/>
        <v>66</v>
      </c>
      <c r="CS13">
        <f t="shared" si="46"/>
        <v>69</v>
      </c>
      <c r="CT13">
        <f ca="1">COUNTIF(INDIRECT(ADDRESS(ROW(),CR13,1,1)):INDIRECT(ADDRESS(ROW(),CS13,1,1)), "&lt;0.05")</f>
        <v>4</v>
      </c>
      <c r="CU13" s="4">
        <f t="shared" ca="1" si="47"/>
        <v>1</v>
      </c>
    </row>
    <row r="14" spans="1:106" x14ac:dyDescent="0.25">
      <c r="A14" s="48">
        <v>40</v>
      </c>
      <c r="B14" s="7">
        <v>3.8601318211664237E-2</v>
      </c>
      <c r="C14">
        <v>2.8489079639456155E-2</v>
      </c>
      <c r="D14">
        <v>2.5593316462479046E-2</v>
      </c>
      <c r="E14">
        <v>2.3690272256352229E-2</v>
      </c>
      <c r="F14">
        <v>8.9604617863384972E-3</v>
      </c>
      <c r="G14">
        <v>2.6834083282232905E-2</v>
      </c>
      <c r="H14">
        <v>2.1606229510259228E-2</v>
      </c>
      <c r="I14">
        <v>3.659492754099597E-2</v>
      </c>
      <c r="J14">
        <v>2.7982925190698383E-2</v>
      </c>
      <c r="K14" s="4">
        <v>1.3402849930117545E-2</v>
      </c>
      <c r="L14" s="7">
        <v>2.2155199437345934E-2</v>
      </c>
      <c r="M14">
        <v>0</v>
      </c>
      <c r="N14">
        <v>0</v>
      </c>
      <c r="O14">
        <v>3.693620008033216E-2</v>
      </c>
      <c r="P14">
        <v>3.1407285325305234E-2</v>
      </c>
      <c r="Q14">
        <v>5.3651347018893965E-2</v>
      </c>
      <c r="R14">
        <v>2.6462883125100953E-2</v>
      </c>
      <c r="S14">
        <v>2.5912206500350054E-3</v>
      </c>
      <c r="T14">
        <v>0</v>
      </c>
      <c r="U14" s="4">
        <v>2.6786620120287721E-2</v>
      </c>
      <c r="V14" s="7">
        <v>4.8791197448058822E-3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 s="4">
        <v>0</v>
      </c>
      <c r="AF14" s="7">
        <v>1.5515263869866538E-2</v>
      </c>
      <c r="AG14">
        <v>6.1612401430022491E-3</v>
      </c>
      <c r="AH14">
        <v>3.9849064914421672E-3</v>
      </c>
      <c r="AI14">
        <v>0</v>
      </c>
      <c r="AJ14">
        <v>1.7681932391743554E-3</v>
      </c>
      <c r="AK14">
        <v>0</v>
      </c>
      <c r="AL14">
        <v>2.9371412879688292E-3</v>
      </c>
      <c r="AM14">
        <v>0</v>
      </c>
      <c r="AN14">
        <v>0</v>
      </c>
      <c r="AO14" s="4">
        <v>1.7668374492285335E-3</v>
      </c>
      <c r="AP14" s="7">
        <v>1.5251597761993735E-3</v>
      </c>
      <c r="AQ14">
        <v>8.9837022260862379E-3</v>
      </c>
      <c r="AR14">
        <v>6.9201951391833216E-3</v>
      </c>
      <c r="AS14">
        <v>7.2579936570169815E-3</v>
      </c>
      <c r="AT14">
        <v>5.5326800666420763E-3</v>
      </c>
      <c r="AU14">
        <v>5.5125365873596567E-3</v>
      </c>
      <c r="AV14">
        <v>6.7100528860384373E-3</v>
      </c>
      <c r="AW14">
        <v>3.0358075024359849E-3</v>
      </c>
      <c r="AX14">
        <v>5.6909557560325388E-3</v>
      </c>
      <c r="AY14">
        <v>5.9025946348853255E-3</v>
      </c>
      <c r="AZ14" s="7">
        <f t="shared" si="1"/>
        <v>2.517554638105942E-2</v>
      </c>
      <c r="BA14">
        <f t="shared" si="2"/>
        <v>1.9999075575730097E-2</v>
      </c>
      <c r="BB14">
        <f t="shared" si="3"/>
        <v>4.8791197448058823E-4</v>
      </c>
      <c r="BC14">
        <f t="shared" si="4"/>
        <v>3.2133582480682677E-3</v>
      </c>
      <c r="BD14" s="4">
        <f t="shared" si="5"/>
        <v>5.7071678231879934E-3</v>
      </c>
      <c r="BE14" s="7">
        <f t="shared" si="6"/>
        <v>9.122080553018639E-3</v>
      </c>
      <c r="BF14">
        <f t="shared" si="7"/>
        <v>1.8693170866242101E-2</v>
      </c>
      <c r="BG14">
        <f t="shared" si="8"/>
        <v>1.5429131370286084E-3</v>
      </c>
      <c r="BH14">
        <f t="shared" si="9"/>
        <v>4.7863472658191729E-3</v>
      </c>
      <c r="BI14" s="4">
        <f t="shared" si="10"/>
        <v>2.1173907216259372E-3</v>
      </c>
      <c r="BJ14" s="7">
        <f t="shared" si="11"/>
        <v>0.44534117517489502</v>
      </c>
      <c r="BK14">
        <f t="shared" si="12"/>
        <v>1.014064172017578E-5</v>
      </c>
      <c r="BL14">
        <f t="shared" si="13"/>
        <v>1.0931351974108092E-5</v>
      </c>
      <c r="BM14" s="4">
        <f t="shared" si="14"/>
        <v>6.3766808666016419E-5</v>
      </c>
      <c r="BN14" s="7">
        <f t="shared" si="15"/>
        <v>0.44534117517489502</v>
      </c>
      <c r="BO14">
        <f t="shared" si="16"/>
        <v>9.216534570329114E-3</v>
      </c>
      <c r="BP14">
        <f t="shared" si="17"/>
        <v>2.0144607117602173E-2</v>
      </c>
      <c r="BQ14" s="4">
        <f t="shared" si="18"/>
        <v>3.9094975254932288E-2</v>
      </c>
      <c r="BR14" s="7">
        <f t="shared" si="19"/>
        <v>1.014064172017578E-5</v>
      </c>
      <c r="BS14">
        <f t="shared" si="20"/>
        <v>9.216534570329114E-3</v>
      </c>
      <c r="BT14">
        <f t="shared" si="21"/>
        <v>0.11494585604511939</v>
      </c>
      <c r="BU14" s="4">
        <f t="shared" si="22"/>
        <v>9.2890988251872409E-6</v>
      </c>
      <c r="BV14" s="7">
        <f t="shared" si="23"/>
        <v>1.0931351974108092E-5</v>
      </c>
      <c r="BW14">
        <f t="shared" si="24"/>
        <v>2.0144607117602173E-2</v>
      </c>
      <c r="BX14">
        <f t="shared" si="25"/>
        <v>0.11494585604511939</v>
      </c>
      <c r="BY14" s="4">
        <f t="shared" si="26"/>
        <v>0.15692881952627233</v>
      </c>
      <c r="BZ14" s="7">
        <f t="shared" si="27"/>
        <v>6.3766808666016419E-5</v>
      </c>
      <c r="CA14">
        <f t="shared" si="28"/>
        <v>3.9094975254932288E-2</v>
      </c>
      <c r="CB14">
        <f t="shared" si="29"/>
        <v>9.2890988251872409E-6</v>
      </c>
      <c r="CC14" s="4">
        <f t="shared" si="30"/>
        <v>0.15692881952627233</v>
      </c>
      <c r="CD14" s="7">
        <f t="shared" si="31"/>
        <v>14</v>
      </c>
      <c r="CE14" s="4">
        <f t="shared" si="32"/>
        <v>0</v>
      </c>
      <c r="CF14" s="7">
        <f t="shared" si="33"/>
        <v>0.44534117517489502</v>
      </c>
      <c r="CG14">
        <f t="shared" si="34"/>
        <v>2.1933353650168986E-5</v>
      </c>
      <c r="CH14" s="7">
        <f t="shared" si="35"/>
        <v>0.44534117517489502</v>
      </c>
      <c r="CI14" s="4">
        <f t="shared" si="36"/>
        <v>1.9106407501253059E-2</v>
      </c>
      <c r="CJ14">
        <f t="shared" si="37"/>
        <v>2.1933353650168986E-5</v>
      </c>
      <c r="CK14">
        <f t="shared" si="38"/>
        <v>1.9106407501253059E-2</v>
      </c>
      <c r="CL14" s="7">
        <f t="shared" si="39"/>
        <v>4</v>
      </c>
      <c r="CM14" s="4">
        <f t="shared" si="40"/>
        <v>0</v>
      </c>
      <c r="CN14" s="7">
        <f t="shared" si="41"/>
        <v>3.6437876711416688E-6</v>
      </c>
      <c r="CO14" s="4">
        <f t="shared" si="42"/>
        <v>1</v>
      </c>
      <c r="CP14" s="7">
        <f t="shared" si="43"/>
        <v>1</v>
      </c>
      <c r="CQ14" s="4" t="str">
        <f t="shared" si="44"/>
        <v>Gentleman Jack</v>
      </c>
      <c r="CR14" s="7">
        <f t="shared" si="45"/>
        <v>62</v>
      </c>
      <c r="CS14">
        <f t="shared" si="46"/>
        <v>65</v>
      </c>
      <c r="CT14">
        <f ca="1">COUNTIF(INDIRECT(ADDRESS(ROW(),CR14,1,1)):INDIRECT(ADDRESS(ROW(),CS14,1,1)), "&lt;0.05")</f>
        <v>3</v>
      </c>
      <c r="CU14" s="4">
        <f t="shared" ca="1" si="47"/>
        <v>0</v>
      </c>
    </row>
    <row r="15" spans="1:106" x14ac:dyDescent="0.25">
      <c r="A15" s="48">
        <v>41</v>
      </c>
      <c r="B15" s="7">
        <v>3.4218295259428193</v>
      </c>
      <c r="C15">
        <v>3.6870295723716899</v>
      </c>
      <c r="D15">
        <v>3.1706503473278946</v>
      </c>
      <c r="E15">
        <v>2.5853567905078649</v>
      </c>
      <c r="F15">
        <v>2.6357572009195098</v>
      </c>
      <c r="G15">
        <v>2.384092391074454</v>
      </c>
      <c r="H15">
        <v>2.3795010722791448</v>
      </c>
      <c r="I15">
        <v>2.9275720485124377</v>
      </c>
      <c r="J15">
        <v>2.5777984512353229</v>
      </c>
      <c r="K15" s="4">
        <v>2.0298577543211516</v>
      </c>
      <c r="L15" s="7">
        <v>3.1967693523219034</v>
      </c>
      <c r="M15">
        <v>2.6338298565826816</v>
      </c>
      <c r="N15">
        <v>2.7385372422218706</v>
      </c>
      <c r="O15">
        <v>4.9453234584588674</v>
      </c>
      <c r="P15">
        <v>4.6137261241281173</v>
      </c>
      <c r="Q15">
        <v>3.3263650409699337</v>
      </c>
      <c r="R15">
        <v>2.9716077693873939</v>
      </c>
      <c r="S15">
        <v>3.435880163849935</v>
      </c>
      <c r="T15">
        <v>6.2557854859941795</v>
      </c>
      <c r="U15" s="4">
        <v>2.9074565014353309</v>
      </c>
      <c r="V15" s="7">
        <v>1.6039073837745406</v>
      </c>
      <c r="W15">
        <v>1.4122186975652158</v>
      </c>
      <c r="X15">
        <v>1.9765223425400698</v>
      </c>
      <c r="Y15">
        <v>1.6079811334625083</v>
      </c>
      <c r="Z15">
        <v>1.7122046123316124</v>
      </c>
      <c r="AA15">
        <v>1.6186794034062464</v>
      </c>
      <c r="AB15">
        <v>1.0810310589321677</v>
      </c>
      <c r="AC15">
        <v>1.4159774110528667</v>
      </c>
      <c r="AD15">
        <v>1.6620660286499194</v>
      </c>
      <c r="AE15" s="4">
        <v>1.4778693626903681</v>
      </c>
      <c r="AF15" s="7">
        <v>1.0815536070744043</v>
      </c>
      <c r="AG15">
        <v>0.94503511831255638</v>
      </c>
      <c r="AH15">
        <v>0.82187030765440527</v>
      </c>
      <c r="AI15">
        <v>0.78473330970478616</v>
      </c>
      <c r="AJ15">
        <v>0.66046741715591861</v>
      </c>
      <c r="AK15">
        <v>0.49534042496937952</v>
      </c>
      <c r="AL15">
        <v>0.54342616586376313</v>
      </c>
      <c r="AM15">
        <v>0.72195836060994734</v>
      </c>
      <c r="AN15">
        <v>0.73644042524351716</v>
      </c>
      <c r="AO15" s="4">
        <v>0.36315715269803578</v>
      </c>
      <c r="AP15" s="7">
        <v>0.62076097090931237</v>
      </c>
      <c r="AQ15">
        <v>0.60164119896942247</v>
      </c>
      <c r="AR15">
        <v>0.68080588667865982</v>
      </c>
      <c r="AS15">
        <v>0.61603060163151613</v>
      </c>
      <c r="AT15">
        <v>0.43749430080574336</v>
      </c>
      <c r="AU15">
        <v>0.65518668500254174</v>
      </c>
      <c r="AV15">
        <v>0.71581329055822451</v>
      </c>
      <c r="AW15">
        <v>0.64741542349136383</v>
      </c>
      <c r="AX15">
        <v>0.76717292116708935</v>
      </c>
      <c r="AY15">
        <v>0.63804336775904325</v>
      </c>
      <c r="AZ15" s="7">
        <f t="shared" si="1"/>
        <v>2.7799445154492295</v>
      </c>
      <c r="BA15">
        <f t="shared" si="2"/>
        <v>3.7025280995350216</v>
      </c>
      <c r="BB15">
        <f t="shared" si="3"/>
        <v>1.5568457434405514</v>
      </c>
      <c r="BC15">
        <f t="shared" si="4"/>
        <v>0.71539822892867122</v>
      </c>
      <c r="BD15" s="4">
        <f t="shared" si="5"/>
        <v>0.63803646469729169</v>
      </c>
      <c r="BE15" s="7">
        <f t="shared" si="6"/>
        <v>0.51515542457123942</v>
      </c>
      <c r="BF15">
        <f t="shared" si="7"/>
        <v>1.1832213461990879</v>
      </c>
      <c r="BG15">
        <f t="shared" si="8"/>
        <v>0.23413835277964679</v>
      </c>
      <c r="BH15">
        <f t="shared" si="9"/>
        <v>0.2130527648946014</v>
      </c>
      <c r="BI15" s="4">
        <f t="shared" si="10"/>
        <v>8.6449248451218624E-2</v>
      </c>
      <c r="BJ15" s="7">
        <f t="shared" si="11"/>
        <v>4.2663207274469525E-2</v>
      </c>
      <c r="BK15">
        <f t="shared" si="12"/>
        <v>1.4273698708742026E-5</v>
      </c>
      <c r="BL15">
        <f t="shared" si="13"/>
        <v>6.3879330918888517E-8</v>
      </c>
      <c r="BM15" s="4">
        <f t="shared" si="14"/>
        <v>2.3305883710923637E-7</v>
      </c>
      <c r="BN15" s="7">
        <f t="shared" si="15"/>
        <v>4.2663207274469525E-2</v>
      </c>
      <c r="BO15">
        <f t="shared" si="16"/>
        <v>2.4555613070115716E-4</v>
      </c>
      <c r="BP15">
        <f t="shared" si="17"/>
        <v>1.7736334931315719E-5</v>
      </c>
      <c r="BQ15" s="4">
        <f t="shared" si="18"/>
        <v>1.7569304647530717E-5</v>
      </c>
      <c r="BR15" s="7">
        <f t="shared" si="19"/>
        <v>1.4273698708742026E-5</v>
      </c>
      <c r="BS15">
        <f t="shared" si="20"/>
        <v>2.4555613070115716E-4</v>
      </c>
      <c r="BT15">
        <f t="shared" si="21"/>
        <v>1.2861517231732134E-7</v>
      </c>
      <c r="BU15" s="4">
        <f t="shared" si="22"/>
        <v>1.1154411580824575E-7</v>
      </c>
      <c r="BV15" s="7">
        <f t="shared" si="23"/>
        <v>6.3879330918888517E-8</v>
      </c>
      <c r="BW15">
        <f t="shared" si="24"/>
        <v>1.7736334931315719E-5</v>
      </c>
      <c r="BX15">
        <f t="shared" si="25"/>
        <v>1.2861517231732134E-7</v>
      </c>
      <c r="BY15" s="4">
        <f t="shared" si="26"/>
        <v>0.30846753517563474</v>
      </c>
      <c r="BZ15" s="7">
        <f t="shared" si="27"/>
        <v>2.3305883710923637E-7</v>
      </c>
      <c r="CA15">
        <f t="shared" si="28"/>
        <v>1.7569304647530717E-5</v>
      </c>
      <c r="CB15">
        <f t="shared" si="29"/>
        <v>1.1154411580824575E-7</v>
      </c>
      <c r="CC15" s="4">
        <f t="shared" si="30"/>
        <v>0.30846753517563474</v>
      </c>
      <c r="CD15" s="7">
        <f t="shared" si="31"/>
        <v>18</v>
      </c>
      <c r="CE15" s="4">
        <f t="shared" si="32"/>
        <v>0</v>
      </c>
      <c r="CF15" s="7">
        <f t="shared" si="33"/>
        <v>4.2663207274469525E-2</v>
      </c>
      <c r="CG15">
        <f t="shared" si="34"/>
        <v>1.0095281990941282E-7</v>
      </c>
      <c r="CH15" s="7">
        <f t="shared" si="35"/>
        <v>4.2663207274469525E-2</v>
      </c>
      <c r="CI15" s="4">
        <f t="shared" si="36"/>
        <v>3.3267289254221871E-5</v>
      </c>
      <c r="CJ15">
        <f t="shared" si="37"/>
        <v>1.0095281990941282E-7</v>
      </c>
      <c r="CK15">
        <f t="shared" si="38"/>
        <v>3.3267289254221871E-5</v>
      </c>
      <c r="CL15" s="7">
        <f t="shared" si="39"/>
        <v>6</v>
      </c>
      <c r="CM15" s="4">
        <f t="shared" si="40"/>
        <v>1</v>
      </c>
      <c r="CN15" s="7">
        <f t="shared" si="41"/>
        <v>4.3751209837199275E-9</v>
      </c>
      <c r="CO15" s="4">
        <f t="shared" si="42"/>
        <v>1</v>
      </c>
      <c r="CP15" s="7">
        <f t="shared" si="43"/>
        <v>2</v>
      </c>
      <c r="CQ15" s="4" t="str">
        <f t="shared" si="44"/>
        <v>Jack Daniels</v>
      </c>
      <c r="CR15" s="7">
        <f t="shared" si="45"/>
        <v>66</v>
      </c>
      <c r="CS15">
        <f t="shared" si="46"/>
        <v>69</v>
      </c>
      <c r="CT15">
        <f ca="1">COUNTIF(INDIRECT(ADDRESS(ROW(),CR15,1,1)):INDIRECT(ADDRESS(ROW(),CS15,1,1)), "&lt;0.05")</f>
        <v>4</v>
      </c>
      <c r="CU15" s="4">
        <f t="shared" ca="1" si="47"/>
        <v>1</v>
      </c>
    </row>
    <row r="16" spans="1:106" x14ac:dyDescent="0.25">
      <c r="A16" s="48">
        <v>42</v>
      </c>
      <c r="B16" s="7">
        <v>1.1994660775234869</v>
      </c>
      <c r="C16">
        <v>0.97697912927489738</v>
      </c>
      <c r="D16">
        <v>1.2444683565516779</v>
      </c>
      <c r="E16">
        <v>1.2954551539638812</v>
      </c>
      <c r="F16">
        <v>1.2624941909269021</v>
      </c>
      <c r="G16">
        <v>1.2853639140336823</v>
      </c>
      <c r="H16">
        <v>1.2729528388485818</v>
      </c>
      <c r="I16">
        <v>1.5731329212954617</v>
      </c>
      <c r="J16">
        <v>1.2969343696847571</v>
      </c>
      <c r="K16" s="4">
        <v>1.1248218164785813</v>
      </c>
      <c r="L16" s="7">
        <v>6.9904990531919384E-2</v>
      </c>
      <c r="M16">
        <v>0</v>
      </c>
      <c r="N16">
        <v>0.60466865402708703</v>
      </c>
      <c r="O16">
        <v>1.3173343870933472</v>
      </c>
      <c r="P16">
        <v>1.334319853929389</v>
      </c>
      <c r="Q16">
        <v>1.4334568705164001</v>
      </c>
      <c r="R16">
        <v>1.3793899899400424</v>
      </c>
      <c r="S16">
        <v>0.85744333419367136</v>
      </c>
      <c r="T16">
        <v>0.4835936927644629</v>
      </c>
      <c r="U16" s="4">
        <v>1.281635524854394</v>
      </c>
      <c r="V16" s="7">
        <v>0.47600384586645911</v>
      </c>
      <c r="W16">
        <v>0.37397200568439326</v>
      </c>
      <c r="X16">
        <v>0.81842602762651562</v>
      </c>
      <c r="Y16">
        <v>0.70380068132437867</v>
      </c>
      <c r="Z16">
        <v>0.64278400674879554</v>
      </c>
      <c r="AA16">
        <v>0.54808273558766696</v>
      </c>
      <c r="AB16">
        <v>0.10908662813783028</v>
      </c>
      <c r="AC16">
        <v>0.56968914608677157</v>
      </c>
      <c r="AD16">
        <v>0.37003794447723748</v>
      </c>
      <c r="AE16" s="4">
        <v>0.26947921935833696</v>
      </c>
      <c r="AF16" s="7">
        <v>0.39309299752214116</v>
      </c>
      <c r="AG16">
        <v>0.28415891908610819</v>
      </c>
      <c r="AH16">
        <v>0.33460741169956282</v>
      </c>
      <c r="AI16">
        <v>0.46327657253529708</v>
      </c>
      <c r="AJ16">
        <v>0.33156125690147531</v>
      </c>
      <c r="AK16">
        <v>0.48827330154796061</v>
      </c>
      <c r="AL16">
        <v>0.16924172772070722</v>
      </c>
      <c r="AM16">
        <v>0.38799270205064779</v>
      </c>
      <c r="AN16">
        <v>0.20091848193482109</v>
      </c>
      <c r="AO16" s="4">
        <v>0.4295006418873013</v>
      </c>
      <c r="AP16" s="7">
        <v>0.37981725905293567</v>
      </c>
      <c r="AQ16">
        <v>0.43701211108706156</v>
      </c>
      <c r="AR16">
        <v>0.48932817881617069</v>
      </c>
      <c r="AS16">
        <v>0.55595946065962665</v>
      </c>
      <c r="AT16">
        <v>0.4119585754216713</v>
      </c>
      <c r="AU16">
        <v>0.45669370886980376</v>
      </c>
      <c r="AV16">
        <v>0.41984627372697325</v>
      </c>
      <c r="AW16">
        <v>0.43009567209423943</v>
      </c>
      <c r="AX16">
        <v>0.34913930866763182</v>
      </c>
      <c r="AY16">
        <v>0.37806791292589731</v>
      </c>
      <c r="AZ16" s="7">
        <f t="shared" si="1"/>
        <v>1.2532068768581912</v>
      </c>
      <c r="BA16">
        <f t="shared" si="2"/>
        <v>0.87617472978507127</v>
      </c>
      <c r="BB16">
        <f t="shared" si="3"/>
        <v>0.48813622408983859</v>
      </c>
      <c r="BC16">
        <f t="shared" si="4"/>
        <v>0.34826240128860231</v>
      </c>
      <c r="BD16" s="4">
        <f t="shared" si="5"/>
        <v>0.43079184613220117</v>
      </c>
      <c r="BE16" s="7">
        <f t="shared" si="6"/>
        <v>0.15029927338772717</v>
      </c>
      <c r="BF16">
        <f t="shared" si="7"/>
        <v>0.55564232813269676</v>
      </c>
      <c r="BG16">
        <f t="shared" si="8"/>
        <v>0.21301545623769108</v>
      </c>
      <c r="BH16">
        <f t="shared" si="9"/>
        <v>0.10611970086343657</v>
      </c>
      <c r="BI16" s="4">
        <f t="shared" si="10"/>
        <v>5.9929007068765569E-2</v>
      </c>
      <c r="BJ16" s="7">
        <f t="shared" si="11"/>
        <v>6.4307404816830366E-2</v>
      </c>
      <c r="BK16">
        <f t="shared" si="12"/>
        <v>6.9841289129491088E-8</v>
      </c>
      <c r="BL16">
        <f t="shared" si="13"/>
        <v>3.7117781469023475E-11</v>
      </c>
      <c r="BM16" s="4">
        <f t="shared" si="14"/>
        <v>2.2239275361900437E-9</v>
      </c>
      <c r="BN16" s="7">
        <f t="shared" si="15"/>
        <v>6.4307404816830366E-2</v>
      </c>
      <c r="BO16">
        <f t="shared" si="16"/>
        <v>6.2359696818333643E-2</v>
      </c>
      <c r="BP16">
        <f t="shared" si="17"/>
        <v>1.5039659028993388E-2</v>
      </c>
      <c r="BQ16" s="4">
        <f t="shared" si="18"/>
        <v>3.2215044418255137E-2</v>
      </c>
      <c r="BR16" s="7">
        <f t="shared" si="19"/>
        <v>6.9841289129491088E-8</v>
      </c>
      <c r="BS16">
        <f t="shared" si="20"/>
        <v>6.2359696818333643E-2</v>
      </c>
      <c r="BT16">
        <f t="shared" si="21"/>
        <v>8.5506679783856926E-2</v>
      </c>
      <c r="BU16" s="4">
        <f t="shared" si="22"/>
        <v>0.43086427527211479</v>
      </c>
      <c r="BV16" s="7">
        <f t="shared" si="23"/>
        <v>3.7117781469023475E-11</v>
      </c>
      <c r="BW16">
        <f t="shared" si="24"/>
        <v>1.5039659028993388E-2</v>
      </c>
      <c r="BX16">
        <f t="shared" si="25"/>
        <v>8.5506679783856926E-2</v>
      </c>
      <c r="BY16" s="4">
        <f t="shared" si="26"/>
        <v>5.003548031984164E-2</v>
      </c>
      <c r="BZ16" s="7">
        <f t="shared" si="27"/>
        <v>2.2239275361900437E-9</v>
      </c>
      <c r="CA16">
        <f t="shared" si="28"/>
        <v>3.2215044418255137E-2</v>
      </c>
      <c r="CB16">
        <f t="shared" si="29"/>
        <v>0.43086427527211479</v>
      </c>
      <c r="CC16" s="4">
        <f t="shared" si="30"/>
        <v>5.003548031984164E-2</v>
      </c>
      <c r="CD16" s="7">
        <f t="shared" si="31"/>
        <v>10</v>
      </c>
      <c r="CE16" s="4">
        <f t="shared" si="32"/>
        <v>0</v>
      </c>
      <c r="CF16" s="7">
        <f t="shared" si="33"/>
        <v>6.4307404816830366E-2</v>
      </c>
      <c r="CG16">
        <f t="shared" si="34"/>
        <v>1.2077907979787959E-10</v>
      </c>
      <c r="CH16" s="7">
        <f t="shared" si="35"/>
        <v>6.4307404816830366E-2</v>
      </c>
      <c r="CI16" s="4">
        <f t="shared" si="36"/>
        <v>3.0004337712561235E-2</v>
      </c>
      <c r="CJ16">
        <f t="shared" si="37"/>
        <v>1.2077907979787959E-10</v>
      </c>
      <c r="CK16">
        <f t="shared" si="38"/>
        <v>3.0004337712561235E-2</v>
      </c>
      <c r="CL16" s="7">
        <f t="shared" si="39"/>
        <v>4</v>
      </c>
      <c r="CM16" s="4">
        <f t="shared" si="40"/>
        <v>0</v>
      </c>
      <c r="CN16" s="7">
        <f t="shared" si="41"/>
        <v>2.3414279347066034E-6</v>
      </c>
      <c r="CO16" s="4">
        <f t="shared" si="42"/>
        <v>1</v>
      </c>
      <c r="CP16" s="7">
        <f t="shared" si="43"/>
        <v>1</v>
      </c>
      <c r="CQ16" s="4" t="str">
        <f t="shared" si="44"/>
        <v>Gentleman Jack</v>
      </c>
      <c r="CR16" s="7">
        <f t="shared" si="45"/>
        <v>62</v>
      </c>
      <c r="CS16">
        <f t="shared" si="46"/>
        <v>65</v>
      </c>
      <c r="CT16">
        <f ca="1">COUNTIF(INDIRECT(ADDRESS(ROW(),CR16,1,1)):INDIRECT(ADDRESS(ROW(),CS16,1,1)), "&lt;0.05")</f>
        <v>3</v>
      </c>
      <c r="CU16" s="4">
        <f t="shared" ca="1" si="47"/>
        <v>0</v>
      </c>
    </row>
    <row r="17" spans="1:99" x14ac:dyDescent="0.25">
      <c r="A17" s="48">
        <v>43</v>
      </c>
      <c r="B17" s="7">
        <v>4.8056189755894412</v>
      </c>
      <c r="C17">
        <v>5.4755091180760607</v>
      </c>
      <c r="D17">
        <v>4.56118822230746</v>
      </c>
      <c r="E17">
        <v>3.484493754180626</v>
      </c>
      <c r="F17">
        <v>4.5723480484336969</v>
      </c>
      <c r="G17">
        <v>0</v>
      </c>
      <c r="H17">
        <v>1.4898867099354431</v>
      </c>
      <c r="I17">
        <v>6.3812895195592931</v>
      </c>
      <c r="J17">
        <v>5.5339472055435603</v>
      </c>
      <c r="K17" s="4">
        <v>0</v>
      </c>
      <c r="L17" s="7">
        <v>4.4612520543746523</v>
      </c>
      <c r="M17">
        <v>7.7648240690164636</v>
      </c>
      <c r="N17">
        <v>5.9523724936666644</v>
      </c>
      <c r="O17">
        <v>11.849762326500207</v>
      </c>
      <c r="P17">
        <v>15.261016254760596</v>
      </c>
      <c r="Q17">
        <v>11.174655798594069</v>
      </c>
      <c r="R17">
        <v>8.501453562411923</v>
      </c>
      <c r="S17">
        <v>11.442164621472056</v>
      </c>
      <c r="T17">
        <v>28.404114300972068</v>
      </c>
      <c r="U17" s="4">
        <v>7.9475261301773354</v>
      </c>
      <c r="V17" s="7">
        <v>6.2127482507906606</v>
      </c>
      <c r="W17">
        <v>7.5177017103148467</v>
      </c>
      <c r="X17">
        <v>10.26246222132162</v>
      </c>
      <c r="Y17">
        <v>9.6001348489355731</v>
      </c>
      <c r="Z17">
        <v>10.703419625158581</v>
      </c>
      <c r="AA17">
        <v>11.979341432085654</v>
      </c>
      <c r="AB17">
        <v>12.090828201237525</v>
      </c>
      <c r="AC17">
        <v>11.775149393453782</v>
      </c>
      <c r="AD17">
        <v>14.867256411266075</v>
      </c>
      <c r="AE17" s="4">
        <v>13.456239120256742</v>
      </c>
      <c r="AF17" s="7">
        <v>1.4915228977414239</v>
      </c>
      <c r="AG17">
        <v>2.1847215339590509</v>
      </c>
      <c r="AH17">
        <v>6.6283996129972476</v>
      </c>
      <c r="AI17">
        <v>14.138364489798333</v>
      </c>
      <c r="AJ17">
        <v>11.186509540148997</v>
      </c>
      <c r="AK17">
        <v>13.722913486806233</v>
      </c>
      <c r="AL17">
        <v>11.305282990104148</v>
      </c>
      <c r="AM17">
        <v>18.98384108579679</v>
      </c>
      <c r="AN17">
        <v>24.971820582936292</v>
      </c>
      <c r="AO17" s="4">
        <v>15.547824232119986</v>
      </c>
      <c r="AP17" s="7">
        <v>7.7202578729154352</v>
      </c>
      <c r="AQ17">
        <v>7.4647967456671935</v>
      </c>
      <c r="AR17">
        <v>13.220319603142563</v>
      </c>
      <c r="AS17">
        <v>10.064124415140045</v>
      </c>
      <c r="AT17">
        <v>5.9462508716287052</v>
      </c>
      <c r="AU17">
        <v>10.12530694894358</v>
      </c>
      <c r="AV17">
        <v>8.2443555838703269</v>
      </c>
      <c r="AW17">
        <v>8.7309391795336051</v>
      </c>
      <c r="AX17">
        <v>10.071329180531501</v>
      </c>
      <c r="AY17">
        <v>8.4207603476549515</v>
      </c>
      <c r="AZ17" s="7">
        <f t="shared" si="1"/>
        <v>3.6304281553625577</v>
      </c>
      <c r="BA17">
        <f t="shared" si="2"/>
        <v>11.275914161194603</v>
      </c>
      <c r="BB17">
        <f t="shared" si="3"/>
        <v>10.846528121482105</v>
      </c>
      <c r="BC17">
        <f t="shared" si="4"/>
        <v>12.016120045240848</v>
      </c>
      <c r="BD17" s="4">
        <f t="shared" si="5"/>
        <v>9.0008440749027905</v>
      </c>
      <c r="BE17" s="7">
        <f t="shared" si="6"/>
        <v>2.3260070540894753</v>
      </c>
      <c r="BF17">
        <f t="shared" si="7"/>
        <v>6.794660817006104</v>
      </c>
      <c r="BG17">
        <f t="shared" si="8"/>
        <v>2.606377733396843</v>
      </c>
      <c r="BH17">
        <f t="shared" si="9"/>
        <v>7.2566745436307745</v>
      </c>
      <c r="BI17" s="4">
        <f t="shared" si="10"/>
        <v>1.9904325774370757</v>
      </c>
      <c r="BJ17" s="7">
        <f t="shared" si="11"/>
        <v>6.2299948813278614E-3</v>
      </c>
      <c r="BK17">
        <f t="shared" si="12"/>
        <v>4.1119040805847246E-6</v>
      </c>
      <c r="BL17">
        <f t="shared" si="13"/>
        <v>5.2672167701942494E-3</v>
      </c>
      <c r="BM17" s="4">
        <f t="shared" si="14"/>
        <v>3.140760884879303E-5</v>
      </c>
      <c r="BN17" s="7">
        <f t="shared" si="15"/>
        <v>6.2299948813278614E-3</v>
      </c>
      <c r="BO17">
        <f t="shared" si="16"/>
        <v>0.85521313095952212</v>
      </c>
      <c r="BP17">
        <f t="shared" si="17"/>
        <v>0.81652194608172202</v>
      </c>
      <c r="BQ17" s="4">
        <f t="shared" si="18"/>
        <v>0.33233931160060892</v>
      </c>
      <c r="BR17" s="7">
        <f t="shared" si="19"/>
        <v>4.1119040805847246E-6</v>
      </c>
      <c r="BS17">
        <f t="shared" si="20"/>
        <v>0.85521313095952212</v>
      </c>
      <c r="BT17">
        <f t="shared" si="21"/>
        <v>0.64061953212132539</v>
      </c>
      <c r="BU17" s="4">
        <f t="shared" si="22"/>
        <v>9.3180564569800631E-2</v>
      </c>
      <c r="BV17" s="7">
        <f t="shared" si="23"/>
        <v>5.2672167701942494E-3</v>
      </c>
      <c r="BW17">
        <f t="shared" si="24"/>
        <v>0.81652194608172202</v>
      </c>
      <c r="BX17">
        <f t="shared" si="25"/>
        <v>0.64061953212132539</v>
      </c>
      <c r="BY17" s="4">
        <f t="shared" si="26"/>
        <v>0.23287008078321025</v>
      </c>
      <c r="BZ17" s="7">
        <f t="shared" si="27"/>
        <v>3.140760884879303E-5</v>
      </c>
      <c r="CA17">
        <f t="shared" si="28"/>
        <v>0.33233931160060892</v>
      </c>
      <c r="CB17">
        <f t="shared" si="29"/>
        <v>9.3180564569800631E-2</v>
      </c>
      <c r="CC17" s="4">
        <f t="shared" si="30"/>
        <v>0.23287008078321025</v>
      </c>
      <c r="CD17" s="7">
        <f t="shared" si="31"/>
        <v>8</v>
      </c>
      <c r="CE17" s="4">
        <f t="shared" si="32"/>
        <v>0</v>
      </c>
      <c r="CF17" s="7">
        <f t="shared" si="33"/>
        <v>6.2299948813278614E-3</v>
      </c>
      <c r="CG17">
        <f t="shared" si="34"/>
        <v>5.7222171460345115E-7</v>
      </c>
      <c r="CH17" s="7">
        <f t="shared" si="35"/>
        <v>6.2299948813278614E-3</v>
      </c>
      <c r="CI17" s="4">
        <f t="shared" si="36"/>
        <v>0.78150973505330046</v>
      </c>
      <c r="CJ17">
        <f t="shared" si="37"/>
        <v>5.7222171460345115E-7</v>
      </c>
      <c r="CK17">
        <f t="shared" si="38"/>
        <v>0.78150973505330046</v>
      </c>
      <c r="CL17" s="7">
        <f t="shared" si="39"/>
        <v>4</v>
      </c>
      <c r="CM17" s="4">
        <f t="shared" si="40"/>
        <v>0</v>
      </c>
      <c r="CN17" s="7">
        <f t="shared" si="41"/>
        <v>3.7980420993763885E-2</v>
      </c>
      <c r="CO17" s="4">
        <f t="shared" si="42"/>
        <v>1</v>
      </c>
      <c r="CP17" s="7">
        <f t="shared" si="43"/>
        <v>4</v>
      </c>
      <c r="CQ17" s="4" t="str">
        <f t="shared" si="44"/>
        <v>Glenfiddich 15</v>
      </c>
      <c r="CR17" s="7">
        <f t="shared" si="45"/>
        <v>74</v>
      </c>
      <c r="CS17">
        <f t="shared" si="46"/>
        <v>77</v>
      </c>
      <c r="CT17">
        <f ca="1">COUNTIF(INDIRECT(ADDRESS(ROW(),CR17,1,1)):INDIRECT(ADDRESS(ROW(),CS17,1,1)), "&lt;0.05")</f>
        <v>1</v>
      </c>
      <c r="CU17" s="4">
        <f t="shared" ca="1" si="47"/>
        <v>0</v>
      </c>
    </row>
    <row r="18" spans="1:99" x14ac:dyDescent="0.25">
      <c r="A18" s="48">
        <v>44</v>
      </c>
      <c r="B18" s="7">
        <v>0.83814607356120885</v>
      </c>
      <c r="C18">
        <v>0.77918813400788778</v>
      </c>
      <c r="D18">
        <v>0.86425848444247066</v>
      </c>
      <c r="E18">
        <v>0.81589555238559608</v>
      </c>
      <c r="F18">
        <v>0.87149341920134249</v>
      </c>
      <c r="G18">
        <v>0.66987881374282843</v>
      </c>
      <c r="H18">
        <v>0.75537329266969122</v>
      </c>
      <c r="I18">
        <v>0.92645330256147262</v>
      </c>
      <c r="J18">
        <v>0.85004494907342809</v>
      </c>
      <c r="K18" s="4">
        <v>0.58154058107044226</v>
      </c>
      <c r="L18" s="7">
        <v>1.7987609771358704</v>
      </c>
      <c r="M18">
        <v>0.99850606677040976</v>
      </c>
      <c r="N18">
        <v>0.76144112683390386</v>
      </c>
      <c r="O18">
        <v>1.8417416285874306</v>
      </c>
      <c r="P18">
        <v>1.3591490871837624</v>
      </c>
      <c r="Q18">
        <v>1.6604099302244626</v>
      </c>
      <c r="R18">
        <v>1.3074984760717441</v>
      </c>
      <c r="S18">
        <v>0.77690055474169772</v>
      </c>
      <c r="T18">
        <v>0.57523626615679113</v>
      </c>
      <c r="U18" s="4">
        <v>1.1442923707328774</v>
      </c>
      <c r="V18" s="7">
        <v>1.0944586962416021</v>
      </c>
      <c r="W18">
        <v>0.65969107510800862</v>
      </c>
      <c r="X18">
        <v>0.81089853090977138</v>
      </c>
      <c r="Y18">
        <v>0.69842245826071481</v>
      </c>
      <c r="Z18">
        <v>0.68683655068669147</v>
      </c>
      <c r="AA18">
        <v>0.5637101086874361</v>
      </c>
      <c r="AB18">
        <v>0.20500570682839925</v>
      </c>
      <c r="AC18">
        <v>0.51079437627070057</v>
      </c>
      <c r="AD18">
        <v>0.64441245331810182</v>
      </c>
      <c r="AE18" s="4">
        <v>0.36164801594514639</v>
      </c>
      <c r="AF18" s="7">
        <v>0.27278988213460043</v>
      </c>
      <c r="AG18">
        <v>0.23268900509716597</v>
      </c>
      <c r="AH18">
        <v>0.34542851247430351</v>
      </c>
      <c r="AI18">
        <v>0.50430000278901876</v>
      </c>
      <c r="AJ18">
        <v>0.46631962282969891</v>
      </c>
      <c r="AK18">
        <v>0.51450254055442013</v>
      </c>
      <c r="AL18">
        <v>0.45806430527616371</v>
      </c>
      <c r="AM18">
        <v>0.70255693130949892</v>
      </c>
      <c r="AN18">
        <v>0.79156919797840342</v>
      </c>
      <c r="AO18" s="4">
        <v>0.57761956254206193</v>
      </c>
      <c r="AP18" s="7">
        <v>0.37706238996936786</v>
      </c>
      <c r="AQ18">
        <v>0.36020524007872784</v>
      </c>
      <c r="AR18">
        <v>0.52548562376693597</v>
      </c>
      <c r="AS18">
        <v>0.4510872399131523</v>
      </c>
      <c r="AT18">
        <v>0.32266884444792854</v>
      </c>
      <c r="AU18">
        <v>0.4255058996527385</v>
      </c>
      <c r="AV18">
        <v>0.36665057133509038</v>
      </c>
      <c r="AW18">
        <v>0.38173451882518439</v>
      </c>
      <c r="AX18">
        <v>0.37899339982194169</v>
      </c>
      <c r="AY18">
        <v>0.39148693121783412</v>
      </c>
      <c r="AZ18" s="7">
        <f t="shared" si="1"/>
        <v>0.7952272602716367</v>
      </c>
      <c r="BA18">
        <f t="shared" si="2"/>
        <v>1.2223936484438949</v>
      </c>
      <c r="BB18">
        <f t="shared" si="3"/>
        <v>0.62358779722565727</v>
      </c>
      <c r="BC18">
        <f t="shared" si="4"/>
        <v>0.48658395629853352</v>
      </c>
      <c r="BD18" s="4">
        <f t="shared" si="5"/>
        <v>0.39808806590289014</v>
      </c>
      <c r="BE18" s="7">
        <f t="shared" si="6"/>
        <v>0.10343871784366657</v>
      </c>
      <c r="BF18">
        <f t="shared" si="7"/>
        <v>0.44963859844177184</v>
      </c>
      <c r="BG18">
        <f t="shared" si="8"/>
        <v>0.24227476770284634</v>
      </c>
      <c r="BH18">
        <f t="shared" si="9"/>
        <v>0.17649694245119893</v>
      </c>
      <c r="BI18" s="4">
        <f t="shared" si="10"/>
        <v>5.6784162627132269E-2</v>
      </c>
      <c r="BJ18" s="7">
        <f t="shared" si="11"/>
        <v>1.5174900651416931E-2</v>
      </c>
      <c r="BK18">
        <f t="shared" si="12"/>
        <v>6.1397463806895314E-2</v>
      </c>
      <c r="BL18">
        <f t="shared" si="13"/>
        <v>2.6981598350023071E-4</v>
      </c>
      <c r="BM18" s="4">
        <f t="shared" si="14"/>
        <v>4.3755166017613266E-8</v>
      </c>
      <c r="BN18" s="7">
        <f t="shared" si="15"/>
        <v>1.5174900651416931E-2</v>
      </c>
      <c r="BO18">
        <f t="shared" si="16"/>
        <v>2.39046679417259E-3</v>
      </c>
      <c r="BP18">
        <f t="shared" si="17"/>
        <v>4.5127773188695602E-4</v>
      </c>
      <c r="BQ18" s="4">
        <f t="shared" si="18"/>
        <v>2.4487850289353131E-4</v>
      </c>
      <c r="BR18" s="7">
        <f t="shared" si="19"/>
        <v>6.1397463806895314E-2</v>
      </c>
      <c r="BS18">
        <f t="shared" si="20"/>
        <v>2.39046679417259E-3</v>
      </c>
      <c r="BT18">
        <f t="shared" si="21"/>
        <v>0.16713246731603787</v>
      </c>
      <c r="BU18" s="4">
        <f t="shared" si="22"/>
        <v>1.6815814548314954E-2</v>
      </c>
      <c r="BV18" s="7">
        <f t="shared" si="23"/>
        <v>2.6981598350023071E-4</v>
      </c>
      <c r="BW18">
        <f t="shared" si="24"/>
        <v>4.5127773188695602E-4</v>
      </c>
      <c r="BX18">
        <f t="shared" si="25"/>
        <v>0.16713246731603787</v>
      </c>
      <c r="BY18" s="4">
        <f t="shared" si="26"/>
        <v>0.15977699195087697</v>
      </c>
      <c r="BZ18" s="7">
        <f t="shared" si="27"/>
        <v>4.3755166017613266E-8</v>
      </c>
      <c r="CA18">
        <f t="shared" si="28"/>
        <v>2.4487850289353131E-4</v>
      </c>
      <c r="CB18">
        <f t="shared" si="29"/>
        <v>1.6815814548314954E-2</v>
      </c>
      <c r="CC18" s="4">
        <f t="shared" si="30"/>
        <v>0.15977699195087697</v>
      </c>
      <c r="CD18" s="7">
        <f t="shared" si="31"/>
        <v>14</v>
      </c>
      <c r="CE18" s="4">
        <f t="shared" si="32"/>
        <v>0</v>
      </c>
      <c r="CF18" s="7">
        <f t="shared" si="33"/>
        <v>1.5174900651416931E-2</v>
      </c>
      <c r="CG18">
        <f t="shared" si="34"/>
        <v>1.2068520625448518E-6</v>
      </c>
      <c r="CH18" s="7">
        <f t="shared" si="35"/>
        <v>1.5174900651416931E-2</v>
      </c>
      <c r="CI18" s="4">
        <f t="shared" si="36"/>
        <v>5.8820548913705124E-4</v>
      </c>
      <c r="CJ18">
        <f t="shared" si="37"/>
        <v>1.2068520625448518E-6</v>
      </c>
      <c r="CK18">
        <f t="shared" si="38"/>
        <v>5.8820548913705124E-4</v>
      </c>
      <c r="CL18" s="7">
        <f t="shared" si="39"/>
        <v>6</v>
      </c>
      <c r="CM18" s="4">
        <f t="shared" si="40"/>
        <v>1</v>
      </c>
      <c r="CN18" s="7">
        <f t="shared" si="41"/>
        <v>7.6207816042833348E-5</v>
      </c>
      <c r="CO18" s="4">
        <f t="shared" si="42"/>
        <v>1</v>
      </c>
      <c r="CP18" s="7">
        <f t="shared" si="43"/>
        <v>2</v>
      </c>
      <c r="CQ18" s="4" t="str">
        <f t="shared" si="44"/>
        <v>Jack Daniels</v>
      </c>
      <c r="CR18" s="7">
        <f t="shared" si="45"/>
        <v>66</v>
      </c>
      <c r="CS18">
        <f t="shared" si="46"/>
        <v>69</v>
      </c>
      <c r="CT18">
        <f ca="1">COUNTIF(INDIRECT(ADDRESS(ROW(),CR18,1,1)):INDIRECT(ADDRESS(ROW(),CS18,1,1)), "&lt;0.05")</f>
        <v>4</v>
      </c>
      <c r="CU18" s="4">
        <f t="shared" ca="1" si="47"/>
        <v>1</v>
      </c>
    </row>
    <row r="19" spans="1:99" x14ac:dyDescent="0.25">
      <c r="A19" s="48">
        <v>45</v>
      </c>
      <c r="B19" s="7">
        <v>7.5296840046100204</v>
      </c>
      <c r="C19">
        <v>6.6050725997508302</v>
      </c>
      <c r="D19">
        <v>6.0139843599758604</v>
      </c>
      <c r="E19">
        <v>5.7225824479474525</v>
      </c>
      <c r="F19">
        <v>5.5886624786275361</v>
      </c>
      <c r="G19">
        <v>5.5405207413349808</v>
      </c>
      <c r="H19">
        <v>5.5219252549087141</v>
      </c>
      <c r="I19">
        <v>7.4946148893231666</v>
      </c>
      <c r="J19">
        <v>6.3342437609430799</v>
      </c>
      <c r="K19" s="4">
        <v>5.4206116017396688</v>
      </c>
      <c r="L19" s="7">
        <v>10.812637354327469</v>
      </c>
      <c r="M19">
        <v>7.5605177363134048</v>
      </c>
      <c r="N19">
        <v>8.0988949458934893</v>
      </c>
      <c r="O19">
        <v>11.74543717541869</v>
      </c>
      <c r="P19">
        <v>11.155812449216631</v>
      </c>
      <c r="Q19">
        <v>10.365886579839417</v>
      </c>
      <c r="R19">
        <v>9.1853357183804398</v>
      </c>
      <c r="S19">
        <v>9.2475499343120617</v>
      </c>
      <c r="T19">
        <v>13.807345506803964</v>
      </c>
      <c r="U19" s="4">
        <v>8.9067063217526439</v>
      </c>
      <c r="V19" s="7">
        <v>7.0829495806190801</v>
      </c>
      <c r="W19">
        <v>5.7459597004453977</v>
      </c>
      <c r="X19">
        <v>8.2173654967236853</v>
      </c>
      <c r="Y19">
        <v>8.3132720628490233</v>
      </c>
      <c r="Z19">
        <v>7.9795574832462242</v>
      </c>
      <c r="AA19">
        <v>7.3335844405650166</v>
      </c>
      <c r="AB19">
        <v>6.5929552618622864</v>
      </c>
      <c r="AC19">
        <v>7.380300285079425</v>
      </c>
      <c r="AD19">
        <v>7.5535594094916236</v>
      </c>
      <c r="AE19" s="4">
        <v>6.4407491613109276</v>
      </c>
      <c r="AF19" s="7">
        <v>3.8340425854215376</v>
      </c>
      <c r="AG19">
        <v>3.0210026470873901</v>
      </c>
      <c r="AH19">
        <v>2.8486262573779038</v>
      </c>
      <c r="AI19">
        <v>2.8284808594973083</v>
      </c>
      <c r="AJ19">
        <v>3.6640817141068696</v>
      </c>
      <c r="AK19">
        <v>3.9231940940180365</v>
      </c>
      <c r="AL19">
        <v>3.529909588788342</v>
      </c>
      <c r="AM19">
        <v>4.1249862845136764</v>
      </c>
      <c r="AN19">
        <v>3.8757567903952945</v>
      </c>
      <c r="AO19" s="4">
        <v>3.4991403270064532</v>
      </c>
      <c r="AP19" s="7">
        <v>3.2924825747822557</v>
      </c>
      <c r="AQ19">
        <v>3.6999100001853469</v>
      </c>
      <c r="AR19">
        <v>3.7306361854082115</v>
      </c>
      <c r="AS19">
        <v>4.0379057996424219</v>
      </c>
      <c r="AT19">
        <v>3.2875732737600085</v>
      </c>
      <c r="AU19">
        <v>3.8837597211885502</v>
      </c>
      <c r="AV19">
        <v>3.6265369332966881</v>
      </c>
      <c r="AW19">
        <v>3.6264041757995251</v>
      </c>
      <c r="AX19">
        <v>3.4418103956162178</v>
      </c>
      <c r="AY19">
        <v>3.4737871360984833</v>
      </c>
      <c r="AZ19" s="7">
        <f t="shared" si="1"/>
        <v>6.1771902139161314</v>
      </c>
      <c r="BA19">
        <f t="shared" si="2"/>
        <v>10.088612372225821</v>
      </c>
      <c r="BB19">
        <f t="shared" si="3"/>
        <v>7.26402528821927</v>
      </c>
      <c r="BC19">
        <f t="shared" si="4"/>
        <v>3.5149221148212808</v>
      </c>
      <c r="BD19" s="4">
        <f t="shared" si="5"/>
        <v>3.6100806195777708</v>
      </c>
      <c r="BE19" s="7">
        <f t="shared" si="6"/>
        <v>0.79995812592105398</v>
      </c>
      <c r="BF19">
        <f t="shared" si="7"/>
        <v>1.8733359517984338</v>
      </c>
      <c r="BG19">
        <f t="shared" si="8"/>
        <v>0.82255571438259767</v>
      </c>
      <c r="BH19">
        <f t="shared" si="9"/>
        <v>0.46580090173539163</v>
      </c>
      <c r="BI19" s="4">
        <f t="shared" si="10"/>
        <v>0.24332081115112089</v>
      </c>
      <c r="BJ19" s="7">
        <f t="shared" si="11"/>
        <v>5.2306939914414993E-5</v>
      </c>
      <c r="BK19">
        <f t="shared" si="12"/>
        <v>7.7682915326665039E-3</v>
      </c>
      <c r="BL19">
        <f t="shared" si="13"/>
        <v>2.2887681375553259E-7</v>
      </c>
      <c r="BM19" s="4">
        <f t="shared" si="14"/>
        <v>1.2791995781939755E-6</v>
      </c>
      <c r="BN19" s="7">
        <f t="shared" si="15"/>
        <v>5.2306939914414993E-5</v>
      </c>
      <c r="BO19">
        <f t="shared" si="16"/>
        <v>8.6065802134828548E-4</v>
      </c>
      <c r="BP19">
        <f t="shared" si="17"/>
        <v>7.323555085132371E-7</v>
      </c>
      <c r="BQ19" s="4">
        <f t="shared" si="18"/>
        <v>1.3814286170805647E-6</v>
      </c>
      <c r="BR19" s="7">
        <f t="shared" si="19"/>
        <v>7.7682915326665039E-3</v>
      </c>
      <c r="BS19">
        <f t="shared" si="20"/>
        <v>8.6065802134828548E-4</v>
      </c>
      <c r="BT19">
        <f t="shared" si="21"/>
        <v>4.3696804245993897E-9</v>
      </c>
      <c r="BU19" s="4">
        <f t="shared" si="22"/>
        <v>5.4666992777314545E-8</v>
      </c>
      <c r="BV19" s="7">
        <f t="shared" si="23"/>
        <v>2.2887681375553259E-7</v>
      </c>
      <c r="BW19">
        <f t="shared" si="24"/>
        <v>7.323555085132371E-7</v>
      </c>
      <c r="BX19">
        <f t="shared" si="25"/>
        <v>4.3696804245993897E-9</v>
      </c>
      <c r="BY19" s="4">
        <f t="shared" si="26"/>
        <v>0.57627625677210448</v>
      </c>
      <c r="BZ19" s="7">
        <f t="shared" si="27"/>
        <v>1.2791995781939755E-6</v>
      </c>
      <c r="CA19">
        <f t="shared" si="28"/>
        <v>1.3814286170805647E-6</v>
      </c>
      <c r="CB19">
        <f t="shared" si="29"/>
        <v>5.4666992777314545E-8</v>
      </c>
      <c r="CC19" s="4">
        <f t="shared" si="30"/>
        <v>0.57627625677210448</v>
      </c>
      <c r="CD19" s="7">
        <f t="shared" si="31"/>
        <v>18</v>
      </c>
      <c r="CE19" s="4">
        <f t="shared" si="32"/>
        <v>0</v>
      </c>
      <c r="CF19" s="7">
        <f t="shared" si="33"/>
        <v>5.2306939914414993E-5</v>
      </c>
      <c r="CG19">
        <f t="shared" si="34"/>
        <v>2.4452657395819363E-3</v>
      </c>
      <c r="CH19" s="7">
        <f t="shared" si="35"/>
        <v>5.2306939914414993E-5</v>
      </c>
      <c r="CI19" s="4">
        <f t="shared" si="36"/>
        <v>1.0882812639312042E-6</v>
      </c>
      <c r="CJ19">
        <f t="shared" si="37"/>
        <v>2.4452657395819363E-3</v>
      </c>
      <c r="CK19">
        <f t="shared" si="38"/>
        <v>1.0882812639312042E-6</v>
      </c>
      <c r="CL19" s="7">
        <f t="shared" si="39"/>
        <v>6</v>
      </c>
      <c r="CM19" s="4">
        <f t="shared" si="40"/>
        <v>1</v>
      </c>
      <c r="CN19" s="7">
        <f t="shared" si="41"/>
        <v>4.4529130464899386E-4</v>
      </c>
      <c r="CO19" s="4">
        <f t="shared" si="42"/>
        <v>1</v>
      </c>
      <c r="CP19" s="7">
        <f t="shared" si="43"/>
        <v>2</v>
      </c>
      <c r="CQ19" s="4" t="str">
        <f t="shared" si="44"/>
        <v>Jack Daniels</v>
      </c>
      <c r="CR19" s="7">
        <f t="shared" si="45"/>
        <v>66</v>
      </c>
      <c r="CS19">
        <f t="shared" si="46"/>
        <v>69</v>
      </c>
      <c r="CT19">
        <f ca="1">COUNTIF(INDIRECT(ADDRESS(ROW(),CR19,1,1)):INDIRECT(ADDRESS(ROW(),CS19,1,1)), "&lt;0.05")</f>
        <v>4</v>
      </c>
      <c r="CU19" s="4">
        <f t="shared" ca="1" si="47"/>
        <v>1</v>
      </c>
    </row>
    <row r="20" spans="1:99" x14ac:dyDescent="0.25">
      <c r="A20" s="48">
        <v>46</v>
      </c>
      <c r="B20" s="7">
        <v>16.895978638601193</v>
      </c>
      <c r="C20">
        <v>15.112507338352254</v>
      </c>
      <c r="D20">
        <v>17.298288560693539</v>
      </c>
      <c r="E20">
        <v>17.017246198624932</v>
      </c>
      <c r="F20">
        <v>16.851604868487698</v>
      </c>
      <c r="G20">
        <v>17.49394977769936</v>
      </c>
      <c r="H20">
        <v>17.05967608228428</v>
      </c>
      <c r="I20">
        <v>17.223085562229741</v>
      </c>
      <c r="J20">
        <v>16.659717207107015</v>
      </c>
      <c r="K20" s="4">
        <v>16.476702585122574</v>
      </c>
      <c r="L20" s="7">
        <v>9.31659876857311</v>
      </c>
      <c r="M20">
        <v>9.8228416521267459</v>
      </c>
      <c r="N20">
        <v>14.381714903740201</v>
      </c>
      <c r="O20">
        <v>15.526113351899273</v>
      </c>
      <c r="P20">
        <v>16.709034254753394</v>
      </c>
      <c r="Q20">
        <v>17.621639672263395</v>
      </c>
      <c r="R20">
        <v>17.476508657197755</v>
      </c>
      <c r="S20">
        <v>14.747655990669461</v>
      </c>
      <c r="T20">
        <v>11.808731157706518</v>
      </c>
      <c r="U20" s="4">
        <v>17.428887944514127</v>
      </c>
      <c r="V20" s="7">
        <v>11.532180799043152</v>
      </c>
      <c r="W20">
        <v>10.58311274037279</v>
      </c>
      <c r="X20">
        <v>13.359845299482721</v>
      </c>
      <c r="Y20">
        <v>12.930944008174269</v>
      </c>
      <c r="Z20">
        <v>12.613170371412593</v>
      </c>
      <c r="AA20">
        <v>11.694316056108576</v>
      </c>
      <c r="AB20">
        <v>8.5696059768729054</v>
      </c>
      <c r="AC20">
        <v>11.627219621016128</v>
      </c>
      <c r="AD20">
        <v>8.8811186261935315</v>
      </c>
      <c r="AE20" s="4">
        <v>8.4628467311453797</v>
      </c>
      <c r="AF20" s="7">
        <v>7.8848694041449612</v>
      </c>
      <c r="AG20">
        <v>4.650528515321434</v>
      </c>
      <c r="AH20">
        <v>4.6511290062088619</v>
      </c>
      <c r="AI20">
        <v>4.1555513588000421</v>
      </c>
      <c r="AJ20">
        <v>4.3233396309754033</v>
      </c>
      <c r="AK20">
        <v>5.4650607588657065</v>
      </c>
      <c r="AL20">
        <v>3.1494082232884257</v>
      </c>
      <c r="AM20">
        <v>4.1397148471855862</v>
      </c>
      <c r="AN20">
        <v>1.7909123203173762</v>
      </c>
      <c r="AO20" s="4">
        <v>4.4619750282425228</v>
      </c>
      <c r="AP20" s="7">
        <v>5.1482187673026081</v>
      </c>
      <c r="AQ20">
        <v>6.1682778794899207</v>
      </c>
      <c r="AR20">
        <v>5.3144948495114734</v>
      </c>
      <c r="AS20">
        <v>6.7592372066407389</v>
      </c>
      <c r="AT20">
        <v>5.8670259629663351</v>
      </c>
      <c r="AU20">
        <v>6.0822579361655418</v>
      </c>
      <c r="AV20">
        <v>5.8190527218205643</v>
      </c>
      <c r="AW20">
        <v>5.6775466837187309</v>
      </c>
      <c r="AX20">
        <v>4.7315286097840898</v>
      </c>
      <c r="AY20">
        <v>5.2794437480823539</v>
      </c>
      <c r="AZ20" s="7">
        <f t="shared" si="1"/>
        <v>16.808875681920259</v>
      </c>
      <c r="BA20">
        <f t="shared" si="2"/>
        <v>14.483972635344397</v>
      </c>
      <c r="BB20">
        <f t="shared" si="3"/>
        <v>11.025436022982204</v>
      </c>
      <c r="BC20">
        <f t="shared" si="4"/>
        <v>4.4672489093350318</v>
      </c>
      <c r="BD20" s="4">
        <f t="shared" si="5"/>
        <v>5.6847084365482363</v>
      </c>
      <c r="BE20" s="7">
        <f t="shared" si="6"/>
        <v>0.667200278358</v>
      </c>
      <c r="BF20">
        <f t="shared" si="7"/>
        <v>3.1477418039504204</v>
      </c>
      <c r="BG20">
        <f t="shared" si="8"/>
        <v>1.827547660335805</v>
      </c>
      <c r="BH20">
        <f t="shared" si="9"/>
        <v>1.5587678491615449</v>
      </c>
      <c r="BI20" s="4">
        <f t="shared" si="10"/>
        <v>0.58646842879684236</v>
      </c>
      <c r="BJ20" s="7">
        <f t="shared" si="11"/>
        <v>4.5895818898003128E-2</v>
      </c>
      <c r="BK20">
        <f t="shared" si="12"/>
        <v>1.0689334590954312E-6</v>
      </c>
      <c r="BL20">
        <f t="shared" si="13"/>
        <v>2.0385273123307127E-11</v>
      </c>
      <c r="BM20" s="4">
        <f t="shared" si="14"/>
        <v>9.7593116448105654E-19</v>
      </c>
      <c r="BN20" s="7">
        <f t="shared" si="15"/>
        <v>4.5895818898003128E-2</v>
      </c>
      <c r="BO20">
        <f t="shared" si="16"/>
        <v>9.1913292448214216E-3</v>
      </c>
      <c r="BP20">
        <f t="shared" si="17"/>
        <v>5.3468122563278413E-7</v>
      </c>
      <c r="BQ20" s="4">
        <f t="shared" si="18"/>
        <v>7.3167169208655619E-6</v>
      </c>
      <c r="BR20" s="7">
        <f t="shared" si="19"/>
        <v>1.0689334590954312E-6</v>
      </c>
      <c r="BS20">
        <f t="shared" si="20"/>
        <v>9.1913292448214216E-3</v>
      </c>
      <c r="BT20">
        <f t="shared" si="21"/>
        <v>9.8697409511284348E-8</v>
      </c>
      <c r="BU20" s="4">
        <f t="shared" si="22"/>
        <v>2.9073560073104478E-6</v>
      </c>
      <c r="BV20" s="7">
        <f t="shared" si="23"/>
        <v>2.0385273123307127E-11</v>
      </c>
      <c r="BW20">
        <f t="shared" si="24"/>
        <v>5.3468122563278413E-7</v>
      </c>
      <c r="BX20">
        <f t="shared" si="25"/>
        <v>9.8697409511284348E-8</v>
      </c>
      <c r="BY20" s="4">
        <f t="shared" si="26"/>
        <v>4.0229696286401356E-2</v>
      </c>
      <c r="BZ20" s="7">
        <f t="shared" si="27"/>
        <v>9.7593116448105654E-19</v>
      </c>
      <c r="CA20">
        <f t="shared" si="28"/>
        <v>7.3167169208655619E-6</v>
      </c>
      <c r="CB20">
        <f t="shared" si="29"/>
        <v>2.9073560073104478E-6</v>
      </c>
      <c r="CC20" s="4">
        <f t="shared" si="30"/>
        <v>4.0229696286401356E-2</v>
      </c>
      <c r="CD20" s="7">
        <f t="shared" si="31"/>
        <v>20</v>
      </c>
      <c r="CE20" s="4">
        <f t="shared" si="32"/>
        <v>1</v>
      </c>
      <c r="CF20" s="7">
        <f t="shared" si="33"/>
        <v>4.5895818898003128E-2</v>
      </c>
      <c r="CG20">
        <f t="shared" si="34"/>
        <v>2.0530633974921396E-17</v>
      </c>
      <c r="CH20" s="7">
        <f t="shared" si="35"/>
        <v>4.5895818898003128E-2</v>
      </c>
      <c r="CI20" s="4">
        <f t="shared" si="36"/>
        <v>9.0603293299096103E-6</v>
      </c>
      <c r="CJ20">
        <f t="shared" si="37"/>
        <v>2.0530633974921396E-17</v>
      </c>
      <c r="CK20">
        <f t="shared" si="38"/>
        <v>9.0603293299096103E-6</v>
      </c>
      <c r="CL20" s="7">
        <f t="shared" si="39"/>
        <v>6</v>
      </c>
      <c r="CM20" s="4">
        <f t="shared" si="40"/>
        <v>1</v>
      </c>
      <c r="CN20" s="7">
        <f t="shared" si="41"/>
        <v>4.8488939883445051E-9</v>
      </c>
      <c r="CO20" s="4">
        <f t="shared" si="42"/>
        <v>1</v>
      </c>
      <c r="CP20" s="7">
        <f t="shared" si="43"/>
        <v>1</v>
      </c>
      <c r="CQ20" s="4" t="str">
        <f t="shared" si="44"/>
        <v>Gentleman Jack</v>
      </c>
      <c r="CR20" s="7">
        <f t="shared" si="45"/>
        <v>62</v>
      </c>
      <c r="CS20">
        <f t="shared" si="46"/>
        <v>65</v>
      </c>
      <c r="CT20">
        <f ca="1">COUNTIF(INDIRECT(ADDRESS(ROW(),CR20,1,1)):INDIRECT(ADDRESS(ROW(),CS20,1,1)), "&lt;0.05")</f>
        <v>4</v>
      </c>
      <c r="CU20" s="4">
        <f t="shared" ca="1" si="47"/>
        <v>1</v>
      </c>
    </row>
    <row r="21" spans="1:99" x14ac:dyDescent="0.25">
      <c r="A21" s="48">
        <v>47</v>
      </c>
      <c r="B21" s="7">
        <v>16.017374433351371</v>
      </c>
      <c r="C21">
        <v>19.661027318155547</v>
      </c>
      <c r="D21">
        <v>14.323156172215109</v>
      </c>
      <c r="E21">
        <v>13.616510208867176</v>
      </c>
      <c r="F21">
        <v>13.917870959928717</v>
      </c>
      <c r="G21">
        <v>13.756592914180475</v>
      </c>
      <c r="H21">
        <v>13.276959387952092</v>
      </c>
      <c r="I21">
        <v>16.214359442724582</v>
      </c>
      <c r="J21">
        <v>14.001572024987118</v>
      </c>
      <c r="K21" s="4">
        <v>14.522793363452031</v>
      </c>
      <c r="L21" s="7">
        <v>31.531885115482293</v>
      </c>
      <c r="M21">
        <v>29.289766026078567</v>
      </c>
      <c r="N21">
        <v>26.898005252168758</v>
      </c>
      <c r="O21">
        <v>34.066903578065016</v>
      </c>
      <c r="P21">
        <v>29.180947580065457</v>
      </c>
      <c r="Q21">
        <v>23.798439064183491</v>
      </c>
      <c r="R21">
        <v>21.348725573334779</v>
      </c>
      <c r="S21">
        <v>26.309853722470866</v>
      </c>
      <c r="T21">
        <v>52.433671094837742</v>
      </c>
      <c r="U21" s="4">
        <v>19.799981833871222</v>
      </c>
      <c r="V21" s="7">
        <v>28.145931378398672</v>
      </c>
      <c r="W21">
        <v>28.128150326160625</v>
      </c>
      <c r="X21">
        <v>25.206138867313303</v>
      </c>
      <c r="Y21">
        <v>27.752401052319932</v>
      </c>
      <c r="Z21">
        <v>26.234220233717611</v>
      </c>
      <c r="AA21">
        <v>27.09864521197095</v>
      </c>
      <c r="AB21">
        <v>31.607276688473764</v>
      </c>
      <c r="AC21">
        <v>25.094152687218404</v>
      </c>
      <c r="AD21">
        <v>35.257305780965631</v>
      </c>
      <c r="AE21" s="4">
        <v>29.403533360675031</v>
      </c>
      <c r="AF21" s="7">
        <v>6.11761224587966</v>
      </c>
      <c r="AG21">
        <v>10.970209300557272</v>
      </c>
      <c r="AH21">
        <v>14.898072639054654</v>
      </c>
      <c r="AI21">
        <v>15.300778038099303</v>
      </c>
      <c r="AJ21">
        <v>17.761192387539982</v>
      </c>
      <c r="AK21">
        <v>15.369830835415828</v>
      </c>
      <c r="AL21">
        <v>18.371349386597387</v>
      </c>
      <c r="AM21">
        <v>18.039507011966144</v>
      </c>
      <c r="AN21">
        <v>21.765556696827808</v>
      </c>
      <c r="AO21" s="4">
        <v>16.683155857469746</v>
      </c>
      <c r="AP21" s="7">
        <v>11.997896929020824</v>
      </c>
      <c r="AQ21">
        <v>11.142504884251599</v>
      </c>
      <c r="AR21">
        <v>12.287774520338823</v>
      </c>
      <c r="AS21">
        <v>10.407002101384295</v>
      </c>
      <c r="AT21">
        <v>11.117742688584732</v>
      </c>
      <c r="AU21">
        <v>10.446697277672657</v>
      </c>
      <c r="AV21">
        <v>10.450726353785974</v>
      </c>
      <c r="AW21">
        <v>10.722494936356233</v>
      </c>
      <c r="AX21">
        <v>11.481783021330038</v>
      </c>
      <c r="AY21">
        <v>11.121229998137386</v>
      </c>
      <c r="AZ21" s="7">
        <f t="shared" si="1"/>
        <v>14.930821622581423</v>
      </c>
      <c r="BA21">
        <f t="shared" si="2"/>
        <v>29.465817884055827</v>
      </c>
      <c r="BB21">
        <f t="shared" si="3"/>
        <v>28.392775558721393</v>
      </c>
      <c r="BC21">
        <f t="shared" si="4"/>
        <v>15.527726439940778</v>
      </c>
      <c r="BD21" s="4">
        <f t="shared" si="5"/>
        <v>11.117585271086256</v>
      </c>
      <c r="BE21" s="7">
        <f t="shared" si="6"/>
        <v>1.9284339740713006</v>
      </c>
      <c r="BF21">
        <f t="shared" si="7"/>
        <v>9.1957815095754274</v>
      </c>
      <c r="BG21">
        <f t="shared" si="8"/>
        <v>3.0981564910608701</v>
      </c>
      <c r="BH21">
        <f t="shared" si="9"/>
        <v>4.3387563351918859</v>
      </c>
      <c r="BI21" s="4">
        <f t="shared" si="10"/>
        <v>0.65263415992682039</v>
      </c>
      <c r="BJ21" s="7">
        <f t="shared" si="11"/>
        <v>6.708728515115158E-4</v>
      </c>
      <c r="BK21">
        <f t="shared" si="12"/>
        <v>6.066700127720974E-9</v>
      </c>
      <c r="BL21">
        <f t="shared" si="13"/>
        <v>0.69770795884116743</v>
      </c>
      <c r="BM21" s="4">
        <f t="shared" si="14"/>
        <v>9.8465058105707705E-5</v>
      </c>
      <c r="BN21" s="7">
        <f t="shared" si="15"/>
        <v>6.708728515115158E-4</v>
      </c>
      <c r="BO21">
        <f t="shared" si="16"/>
        <v>0.7331654259430338</v>
      </c>
      <c r="BP21">
        <f t="shared" si="17"/>
        <v>8.3556769032110535E-4</v>
      </c>
      <c r="BQ21" s="4">
        <f t="shared" si="18"/>
        <v>1.3601686796622776E-4</v>
      </c>
      <c r="BR21" s="7">
        <f t="shared" si="19"/>
        <v>6.066700127720974E-9</v>
      </c>
      <c r="BS21">
        <f t="shared" si="20"/>
        <v>0.7331654259430338</v>
      </c>
      <c r="BT21">
        <f t="shared" si="21"/>
        <v>9.0964170228545986E-7</v>
      </c>
      <c r="BU21" s="4">
        <f t="shared" si="22"/>
        <v>1.1728000100608053E-8</v>
      </c>
      <c r="BV21" s="7">
        <f t="shared" si="23"/>
        <v>0.69770795884116743</v>
      </c>
      <c r="BW21">
        <f t="shared" si="24"/>
        <v>8.3556769032110535E-4</v>
      </c>
      <c r="BX21">
        <f t="shared" si="25"/>
        <v>9.0964170228545986E-7</v>
      </c>
      <c r="BY21" s="4">
        <f t="shared" si="26"/>
        <v>1.0609784212491804E-2</v>
      </c>
      <c r="BZ21" s="7">
        <f t="shared" si="27"/>
        <v>9.8465058105707705E-5</v>
      </c>
      <c r="CA21">
        <f t="shared" si="28"/>
        <v>1.3601686796622776E-4</v>
      </c>
      <c r="CB21">
        <f t="shared" si="29"/>
        <v>1.1728000100608053E-8</v>
      </c>
      <c r="CC21" s="4">
        <f t="shared" si="30"/>
        <v>1.0609784212491804E-2</v>
      </c>
      <c r="CD21" s="7">
        <f t="shared" si="31"/>
        <v>16</v>
      </c>
      <c r="CE21" s="4">
        <f t="shared" si="32"/>
        <v>0</v>
      </c>
      <c r="CF21" s="7">
        <f t="shared" si="33"/>
        <v>6.708728515115158E-4</v>
      </c>
      <c r="CG21">
        <f t="shared" si="34"/>
        <v>3.8242989686381429E-2</v>
      </c>
      <c r="CH21" s="7">
        <f t="shared" si="35"/>
        <v>6.708728515115158E-4</v>
      </c>
      <c r="CI21" s="4">
        <f t="shared" si="36"/>
        <v>4.237661465935E-3</v>
      </c>
      <c r="CJ21">
        <f t="shared" si="37"/>
        <v>3.8242989686381429E-2</v>
      </c>
      <c r="CK21">
        <f t="shared" si="38"/>
        <v>4.237661465935E-3</v>
      </c>
      <c r="CL21" s="7">
        <f t="shared" si="39"/>
        <v>6</v>
      </c>
      <c r="CM21" s="4">
        <f t="shared" si="40"/>
        <v>1</v>
      </c>
      <c r="CN21" s="7">
        <f t="shared" si="41"/>
        <v>0.93220623710177231</v>
      </c>
      <c r="CO21" s="4">
        <f t="shared" si="42"/>
        <v>0</v>
      </c>
      <c r="CP21" s="7">
        <f t="shared" si="43"/>
        <v>2</v>
      </c>
      <c r="CQ21" s="4" t="str">
        <f t="shared" si="44"/>
        <v>Jack Daniels</v>
      </c>
      <c r="CR21" s="7">
        <f t="shared" si="45"/>
        <v>66</v>
      </c>
      <c r="CS21">
        <f t="shared" si="46"/>
        <v>69</v>
      </c>
      <c r="CT21">
        <f ca="1">COUNTIF(INDIRECT(ADDRESS(ROW(),CR21,1,1)):INDIRECT(ADDRESS(ROW(),CS21,1,1)), "&lt;0.05")</f>
        <v>3</v>
      </c>
      <c r="CU21" s="4">
        <f t="shared" ca="1" si="47"/>
        <v>0</v>
      </c>
    </row>
    <row r="22" spans="1:99" x14ac:dyDescent="0.25">
      <c r="A22" s="48">
        <v>48</v>
      </c>
      <c r="B22" s="7">
        <v>1.2927603587161722</v>
      </c>
      <c r="C22">
        <v>1.3822183693933745</v>
      </c>
      <c r="D22">
        <v>1.0210928979363616</v>
      </c>
      <c r="E22">
        <v>0.950842735317879</v>
      </c>
      <c r="F22">
        <v>1.0338585114448895</v>
      </c>
      <c r="G22">
        <v>1.0094606305216343</v>
      </c>
      <c r="H22">
        <v>0.97411344628518926</v>
      </c>
      <c r="I22">
        <v>1.1894503075413665</v>
      </c>
      <c r="J22">
        <v>1.0065771932963348</v>
      </c>
      <c r="K22" s="4">
        <v>1.1133200021226783</v>
      </c>
      <c r="L22" s="7">
        <v>3.0729027129170055</v>
      </c>
      <c r="M22">
        <v>2.7941908373661253</v>
      </c>
      <c r="N22">
        <v>2.5963626287581518</v>
      </c>
      <c r="O22">
        <v>2.9642203572029859</v>
      </c>
      <c r="P22">
        <v>2.5772506820281746</v>
      </c>
      <c r="Q22">
        <v>2.037253613391961</v>
      </c>
      <c r="R22">
        <v>1.8432101820392592</v>
      </c>
      <c r="S22">
        <v>2.3765026014611195</v>
      </c>
      <c r="T22">
        <v>4.532668461437928</v>
      </c>
      <c r="U22" s="4">
        <v>1.8234219975012742</v>
      </c>
      <c r="V22" s="7">
        <v>2.6085531635818948</v>
      </c>
      <c r="W22">
        <v>2.3924929817910785</v>
      </c>
      <c r="X22">
        <v>2.1052119874515034</v>
      </c>
      <c r="Y22">
        <v>2.3682424110138105</v>
      </c>
      <c r="Z22">
        <v>2.2486283249204835</v>
      </c>
      <c r="AA22">
        <v>2.1493749145289933</v>
      </c>
      <c r="AB22">
        <v>2.4787438098178716</v>
      </c>
      <c r="AC22">
        <v>2.1785689761909381</v>
      </c>
      <c r="AD22">
        <v>2.8637139945285819</v>
      </c>
      <c r="AE22" s="4">
        <v>2.4027055106742292</v>
      </c>
      <c r="AF22" s="7">
        <v>0.82819315035312813</v>
      </c>
      <c r="AG22">
        <v>1.0793123897589703</v>
      </c>
      <c r="AH22">
        <v>1.2720350358985519</v>
      </c>
      <c r="AI22">
        <v>1.2648784648278881</v>
      </c>
      <c r="AJ22">
        <v>1.3808237067195863</v>
      </c>
      <c r="AK22">
        <v>1.3043240587688845</v>
      </c>
      <c r="AL22">
        <v>1.424653508594004</v>
      </c>
      <c r="AM22">
        <v>1.3817617127106794</v>
      </c>
      <c r="AN22">
        <v>1.4292139995021365</v>
      </c>
      <c r="AO22" s="4">
        <v>1.2768802352818791</v>
      </c>
      <c r="AP22" s="7">
        <v>1.1097957030796661</v>
      </c>
      <c r="AQ22">
        <v>1.0977091564309207</v>
      </c>
      <c r="AR22">
        <v>1.1199991192406442</v>
      </c>
      <c r="AS22">
        <v>1.0145782299725161</v>
      </c>
      <c r="AT22">
        <v>1.0897734006572124</v>
      </c>
      <c r="AU22">
        <v>0.99859919318945223</v>
      </c>
      <c r="AV22">
        <v>1.0579744175195354</v>
      </c>
      <c r="AW22">
        <v>1.0653651811250631</v>
      </c>
      <c r="AX22">
        <v>1.0204627696816524</v>
      </c>
      <c r="AY22">
        <v>0.99949609548323537</v>
      </c>
      <c r="AZ22" s="7">
        <f t="shared" si="1"/>
        <v>1.0973694452575882</v>
      </c>
      <c r="BA22">
        <f t="shared" si="2"/>
        <v>2.6617984074103984</v>
      </c>
      <c r="BB22">
        <f t="shared" si="3"/>
        <v>2.3796236074499384</v>
      </c>
      <c r="BC22">
        <f t="shared" si="4"/>
        <v>1.2642076262415709</v>
      </c>
      <c r="BD22" s="4">
        <f t="shared" si="5"/>
        <v>1.0573753266379897</v>
      </c>
      <c r="BE22" s="7">
        <f t="shared" si="6"/>
        <v>0.14550100619149939</v>
      </c>
      <c r="BF22">
        <f t="shared" si="7"/>
        <v>0.7912009186687371</v>
      </c>
      <c r="BG22">
        <f t="shared" si="8"/>
        <v>0.23173354246071418</v>
      </c>
      <c r="BH22">
        <f t="shared" si="9"/>
        <v>0.18454592052906615</v>
      </c>
      <c r="BI22" s="4">
        <f t="shared" si="10"/>
        <v>4.6438791953651783E-2</v>
      </c>
      <c r="BJ22" s="7">
        <f t="shared" si="11"/>
        <v>1.2834877174022831E-4</v>
      </c>
      <c r="BK22">
        <f t="shared" si="12"/>
        <v>2.0182311062904406E-10</v>
      </c>
      <c r="BL22">
        <f t="shared" si="13"/>
        <v>3.8302036440149637E-2</v>
      </c>
      <c r="BM22" s="4">
        <f t="shared" si="14"/>
        <v>0.4255287814490385</v>
      </c>
      <c r="BN22" s="7">
        <f t="shared" si="15"/>
        <v>1.2834877174022831E-4</v>
      </c>
      <c r="BO22">
        <f t="shared" si="16"/>
        <v>0.30326177718261249</v>
      </c>
      <c r="BP22">
        <f t="shared" si="17"/>
        <v>2.8725599183346555E-4</v>
      </c>
      <c r="BQ22" s="4">
        <f t="shared" si="18"/>
        <v>1.2131144202634671E-4</v>
      </c>
      <c r="BR22" s="7">
        <f t="shared" si="19"/>
        <v>2.0182311062904406E-10</v>
      </c>
      <c r="BS22">
        <f t="shared" si="20"/>
        <v>0.30326177718261249</v>
      </c>
      <c r="BT22">
        <f t="shared" si="21"/>
        <v>1.0277693788863171E-9</v>
      </c>
      <c r="BU22" s="4">
        <f t="shared" si="22"/>
        <v>1.0200642942196202E-8</v>
      </c>
      <c r="BV22" s="7">
        <f t="shared" si="23"/>
        <v>3.8302036440149637E-2</v>
      </c>
      <c r="BW22">
        <f t="shared" si="24"/>
        <v>2.8725599183346555E-4</v>
      </c>
      <c r="BX22">
        <f t="shared" si="25"/>
        <v>1.0277693788863171E-9</v>
      </c>
      <c r="BY22" s="4">
        <f t="shared" si="26"/>
        <v>6.2409689674037244E-3</v>
      </c>
      <c r="BZ22" s="7">
        <f t="shared" si="27"/>
        <v>0.4255287814490385</v>
      </c>
      <c r="CA22">
        <f t="shared" si="28"/>
        <v>1.2131144202634671E-4</v>
      </c>
      <c r="CB22">
        <f t="shared" si="29"/>
        <v>1.0200642942196202E-8</v>
      </c>
      <c r="CC22" s="4">
        <f t="shared" si="30"/>
        <v>6.2409689674037244E-3</v>
      </c>
      <c r="CD22" s="7">
        <f t="shared" si="31"/>
        <v>16</v>
      </c>
      <c r="CE22" s="4">
        <f t="shared" si="32"/>
        <v>0</v>
      </c>
      <c r="CF22" s="7">
        <f t="shared" si="33"/>
        <v>1.2834877174022831E-4</v>
      </c>
      <c r="CG22">
        <f t="shared" si="34"/>
        <v>4.2714909427150498E-4</v>
      </c>
      <c r="CH22" s="7">
        <f t="shared" si="35"/>
        <v>1.2834877174022831E-4</v>
      </c>
      <c r="CI22" s="4">
        <f t="shared" si="36"/>
        <v>1.5740533386886444E-3</v>
      </c>
      <c r="CJ22">
        <f t="shared" si="37"/>
        <v>4.2714909427150498E-4</v>
      </c>
      <c r="CK22">
        <f t="shared" si="38"/>
        <v>1.5740533386886444E-3</v>
      </c>
      <c r="CL22" s="7">
        <f t="shared" si="39"/>
        <v>6</v>
      </c>
      <c r="CM22" s="4">
        <f t="shared" si="40"/>
        <v>1</v>
      </c>
      <c r="CN22" s="7">
        <f t="shared" si="41"/>
        <v>0.82379750449264788</v>
      </c>
      <c r="CO22" s="4">
        <f t="shared" si="42"/>
        <v>0</v>
      </c>
      <c r="CP22" s="7">
        <f t="shared" si="43"/>
        <v>2</v>
      </c>
      <c r="CQ22" s="4" t="str">
        <f t="shared" si="44"/>
        <v>Jack Daniels</v>
      </c>
      <c r="CR22" s="7">
        <f t="shared" si="45"/>
        <v>66</v>
      </c>
      <c r="CS22">
        <f t="shared" si="46"/>
        <v>69</v>
      </c>
      <c r="CT22">
        <f ca="1">COUNTIF(INDIRECT(ADDRESS(ROW(),CR22,1,1)):INDIRECT(ADDRESS(ROW(),CS22,1,1)), "&lt;0.05")</f>
        <v>3</v>
      </c>
      <c r="CU22" s="4">
        <f t="shared" ca="1" si="47"/>
        <v>0</v>
      </c>
    </row>
    <row r="23" spans="1:99" x14ac:dyDescent="0.25">
      <c r="A23" s="48">
        <v>49</v>
      </c>
      <c r="B23" s="7">
        <v>7.8769583045921146E-2</v>
      </c>
      <c r="C23">
        <v>8.7405406896768775E-2</v>
      </c>
      <c r="D23">
        <v>5.7093367936968273E-2</v>
      </c>
      <c r="E23">
        <v>6.2281637929837756E-2</v>
      </c>
      <c r="F23">
        <v>6.1722136974336012E-2</v>
      </c>
      <c r="G23">
        <v>5.6886588312928685E-2</v>
      </c>
      <c r="H23">
        <v>5.6259851502425559E-2</v>
      </c>
      <c r="I23">
        <v>7.3745678651935709E-2</v>
      </c>
      <c r="J23">
        <v>5.600546934824556E-2</v>
      </c>
      <c r="K23" s="4">
        <v>7.5742682530895E-2</v>
      </c>
      <c r="L23" s="7">
        <v>9.8405160970456165E-2</v>
      </c>
      <c r="M23">
        <v>0.1336137767299711</v>
      </c>
      <c r="N23">
        <v>0.15792746067159832</v>
      </c>
      <c r="O23">
        <v>0.18636446738624984</v>
      </c>
      <c r="P23">
        <v>0.16263712391247917</v>
      </c>
      <c r="Q23">
        <v>0.12074044168608787</v>
      </c>
      <c r="R23">
        <v>0.10947945550877744</v>
      </c>
      <c r="S23">
        <v>0.13831802081704953</v>
      </c>
      <c r="T23">
        <v>0.28850788960790613</v>
      </c>
      <c r="U23" s="4">
        <v>0.11237799099071014</v>
      </c>
      <c r="V23" s="7">
        <v>0.14108545896360031</v>
      </c>
      <c r="W23">
        <v>0.16028313387087964</v>
      </c>
      <c r="X23">
        <v>0.13224870905841923</v>
      </c>
      <c r="Y23">
        <v>0.15140579061515422</v>
      </c>
      <c r="Z23">
        <v>0.14815107432396538</v>
      </c>
      <c r="AA23">
        <v>0.13436766283648477</v>
      </c>
      <c r="AB23">
        <v>0.13680264772027487</v>
      </c>
      <c r="AC23">
        <v>0.12367815753448286</v>
      </c>
      <c r="AD23">
        <v>0.17274604839328567</v>
      </c>
      <c r="AE23" s="4">
        <v>0.15738372669712136</v>
      </c>
      <c r="AF23" s="7">
        <v>4.2620011313419387E-2</v>
      </c>
      <c r="AG23">
        <v>5.997389813660059E-2</v>
      </c>
      <c r="AH23">
        <v>6.475721501480855E-2</v>
      </c>
      <c r="AI23">
        <v>7.3511178259639098E-2</v>
      </c>
      <c r="AJ23">
        <v>8.0307327298288128E-2</v>
      </c>
      <c r="AK23">
        <v>7.5694909877608019E-2</v>
      </c>
      <c r="AL23">
        <v>8.3585850981172785E-2</v>
      </c>
      <c r="AM23">
        <v>7.6185381547658915E-2</v>
      </c>
      <c r="AN23">
        <v>7.8460785550535581E-2</v>
      </c>
      <c r="AO23" s="4">
        <v>7.0471995836496951E-2</v>
      </c>
      <c r="AP23" s="7">
        <v>7.0692398330397477E-2</v>
      </c>
      <c r="AQ23">
        <v>6.4828767817914856E-2</v>
      </c>
      <c r="AR23">
        <v>7.3084187785908958E-2</v>
      </c>
      <c r="AS23">
        <v>5.7532027867120167E-2</v>
      </c>
      <c r="AT23">
        <v>5.5909377794563973E-2</v>
      </c>
      <c r="AU23">
        <v>5.8357932415276724E-2</v>
      </c>
      <c r="AV23">
        <v>5.9256674712890089E-2</v>
      </c>
      <c r="AW23">
        <v>6.6760616099391074E-2</v>
      </c>
      <c r="AX23">
        <v>6.1386814413447906E-2</v>
      </c>
      <c r="AY23">
        <v>5.5743646472300269E-2</v>
      </c>
      <c r="AZ23" s="7">
        <f t="shared" si="1"/>
        <v>6.6591240313026254E-2</v>
      </c>
      <c r="BA23">
        <f t="shared" si="2"/>
        <v>0.15083717882812858</v>
      </c>
      <c r="BB23">
        <f t="shared" si="3"/>
        <v>0.14581524100136684</v>
      </c>
      <c r="BC23">
        <f t="shared" si="4"/>
        <v>7.0556855381622804E-2</v>
      </c>
      <c r="BD23" s="4">
        <f t="shared" si="5"/>
        <v>6.2355244370921145E-2</v>
      </c>
      <c r="BE23" s="7">
        <f t="shared" si="6"/>
        <v>1.1362429692834127E-2</v>
      </c>
      <c r="BF23">
        <f t="shared" si="7"/>
        <v>5.5480526140213336E-2</v>
      </c>
      <c r="BG23">
        <f t="shared" si="8"/>
        <v>1.4958737726928996E-2</v>
      </c>
      <c r="BH23">
        <f t="shared" si="9"/>
        <v>1.2111591076259276E-2</v>
      </c>
      <c r="BI23" s="4">
        <f t="shared" si="10"/>
        <v>6.1930724269548577E-3</v>
      </c>
      <c r="BJ23" s="7">
        <f t="shared" si="11"/>
        <v>8.9486145995886976E-4</v>
      </c>
      <c r="BK23">
        <f t="shared" si="12"/>
        <v>2.3208654500718281E-10</v>
      </c>
      <c r="BL23">
        <f t="shared" si="13"/>
        <v>0.45998238494211396</v>
      </c>
      <c r="BM23" s="4">
        <f t="shared" si="14"/>
        <v>0.31825811836065004</v>
      </c>
      <c r="BN23" s="7">
        <f t="shared" si="15"/>
        <v>8.9486145995886976E-4</v>
      </c>
      <c r="BO23">
        <f t="shared" si="16"/>
        <v>0.78772874526306058</v>
      </c>
      <c r="BP23">
        <f t="shared" si="17"/>
        <v>1.2401769182835321E-3</v>
      </c>
      <c r="BQ23" s="4">
        <f t="shared" si="18"/>
        <v>6.7455531818346457E-4</v>
      </c>
      <c r="BR23" s="7">
        <f t="shared" si="19"/>
        <v>2.3208654500718281E-10</v>
      </c>
      <c r="BS23">
        <f t="shared" si="20"/>
        <v>0.78772874526306058</v>
      </c>
      <c r="BT23">
        <f t="shared" si="21"/>
        <v>5.2916167914675162E-10</v>
      </c>
      <c r="BU23" s="4">
        <f t="shared" si="22"/>
        <v>1.5000774985314116E-9</v>
      </c>
      <c r="BV23" s="7">
        <f t="shared" si="23"/>
        <v>0.45998238494211396</v>
      </c>
      <c r="BW23">
        <f t="shared" si="24"/>
        <v>1.2401769182835321E-3</v>
      </c>
      <c r="BX23">
        <f t="shared" si="25"/>
        <v>5.2916167914675162E-10</v>
      </c>
      <c r="BY23" s="4">
        <f t="shared" si="26"/>
        <v>7.8235061313310678E-2</v>
      </c>
      <c r="BZ23" s="7">
        <f t="shared" si="27"/>
        <v>0.31825811836065004</v>
      </c>
      <c r="CA23">
        <f t="shared" si="28"/>
        <v>6.7455531818346457E-4</v>
      </c>
      <c r="CB23">
        <f t="shared" si="29"/>
        <v>1.5000774985314116E-9</v>
      </c>
      <c r="CC23" s="4">
        <f t="shared" si="30"/>
        <v>7.8235061313310678E-2</v>
      </c>
      <c r="CD23" s="7">
        <f t="shared" si="31"/>
        <v>12</v>
      </c>
      <c r="CE23" s="4">
        <f t="shared" si="32"/>
        <v>0</v>
      </c>
      <c r="CF23" s="7">
        <f t="shared" si="33"/>
        <v>8.9486145995886976E-4</v>
      </c>
      <c r="CG23">
        <f t="shared" si="34"/>
        <v>2.4681288576009772E-3</v>
      </c>
      <c r="CH23" s="7">
        <f t="shared" si="35"/>
        <v>8.9486145995886976E-4</v>
      </c>
      <c r="CI23" s="4">
        <f t="shared" si="36"/>
        <v>9.874205821188111E-3</v>
      </c>
      <c r="CJ23">
        <f t="shared" si="37"/>
        <v>2.4681288576009772E-3</v>
      </c>
      <c r="CK23">
        <f t="shared" si="38"/>
        <v>9.874205821188111E-3</v>
      </c>
      <c r="CL23" s="7">
        <f t="shared" si="39"/>
        <v>6</v>
      </c>
      <c r="CM23" s="4">
        <f t="shared" si="40"/>
        <v>1</v>
      </c>
      <c r="CN23" s="7">
        <f t="shared" si="41"/>
        <v>0.97368632678341416</v>
      </c>
      <c r="CO23" s="4">
        <f t="shared" si="42"/>
        <v>0</v>
      </c>
      <c r="CP23" s="7">
        <f t="shared" si="43"/>
        <v>2</v>
      </c>
      <c r="CQ23" s="4" t="str">
        <f t="shared" si="44"/>
        <v>Jack Daniels</v>
      </c>
      <c r="CR23" s="7">
        <f t="shared" si="45"/>
        <v>66</v>
      </c>
      <c r="CS23">
        <f t="shared" si="46"/>
        <v>69</v>
      </c>
      <c r="CT23">
        <f ca="1">COUNTIF(INDIRECT(ADDRESS(ROW(),CR23,1,1)):INDIRECT(ADDRESS(ROW(),CS23,1,1)), "&lt;0.05")</f>
        <v>3</v>
      </c>
      <c r="CU23" s="4">
        <f t="shared" ca="1" si="47"/>
        <v>0</v>
      </c>
    </row>
    <row r="24" spans="1:99" x14ac:dyDescent="0.25">
      <c r="A24" s="48">
        <v>50</v>
      </c>
      <c r="B24" s="7">
        <v>1.6760218133104115E-2</v>
      </c>
      <c r="C24">
        <v>1.4210889309232725E-2</v>
      </c>
      <c r="D24">
        <v>1.1972569438624096E-2</v>
      </c>
      <c r="E24">
        <v>1.0504232788447266E-2</v>
      </c>
      <c r="F24">
        <v>1.5820263888620349E-2</v>
      </c>
      <c r="G24">
        <v>1.4546108193926953E-2</v>
      </c>
      <c r="H24">
        <v>1.5919565194683998E-2</v>
      </c>
      <c r="I24">
        <v>2.1779340051663626E-2</v>
      </c>
      <c r="J24">
        <v>1.3012237432474561E-2</v>
      </c>
      <c r="K24" s="4">
        <v>1.6405484498463994E-2</v>
      </c>
      <c r="L24" s="7">
        <v>2.4755729690071952E-2</v>
      </c>
      <c r="M24">
        <v>2.7944998260561862E-2</v>
      </c>
      <c r="N24">
        <v>4.3948554351435111E-2</v>
      </c>
      <c r="O24">
        <v>5.5891828206040751E-2</v>
      </c>
      <c r="P24">
        <v>4.7837352196017015E-2</v>
      </c>
      <c r="Q24">
        <v>3.4606770971224027E-2</v>
      </c>
      <c r="R24">
        <v>2.908084393698801E-2</v>
      </c>
      <c r="S24">
        <v>3.5475555548954249E-2</v>
      </c>
      <c r="T24">
        <v>8.7749043821298903E-2</v>
      </c>
      <c r="U24" s="4">
        <v>3.3539008905262208E-2</v>
      </c>
      <c r="V24" s="7">
        <v>3.5041584634159094E-2</v>
      </c>
      <c r="W24">
        <v>3.4658180263550116E-2</v>
      </c>
      <c r="X24">
        <v>3.8161973475708967E-2</v>
      </c>
      <c r="Y24">
        <v>4.5633747351938356E-2</v>
      </c>
      <c r="Z24">
        <v>3.9667839574856381E-2</v>
      </c>
      <c r="AA24">
        <v>2.9536436678041594E-2</v>
      </c>
      <c r="AB24">
        <v>3.2067852336530915E-2</v>
      </c>
      <c r="AC24">
        <v>3.4764515236433799E-2</v>
      </c>
      <c r="AD24">
        <v>4.4082636466231943E-2</v>
      </c>
      <c r="AE24" s="4">
        <v>4.0167694308782483E-2</v>
      </c>
      <c r="AF24" s="7">
        <v>1.3162233243391623E-2</v>
      </c>
      <c r="AG24">
        <v>1.4068796912290665E-2</v>
      </c>
      <c r="AH24">
        <v>1.3973202655965336E-2</v>
      </c>
      <c r="AI24">
        <v>1.5520358871319017E-2</v>
      </c>
      <c r="AJ24">
        <v>1.6310663361526947E-2</v>
      </c>
      <c r="AK24">
        <v>1.6023515192723166E-2</v>
      </c>
      <c r="AL24">
        <v>1.6632268701470894E-2</v>
      </c>
      <c r="AM24">
        <v>1.5669717119898504E-2</v>
      </c>
      <c r="AN24">
        <v>1.6453788166753462E-2</v>
      </c>
      <c r="AO24" s="4">
        <v>1.6748871355708926E-2</v>
      </c>
      <c r="AP24" s="7">
        <v>1.4210083725187695E-2</v>
      </c>
      <c r="AQ24">
        <v>1.9879396289881276E-2</v>
      </c>
      <c r="AR24">
        <v>1.2212055007513638E-2</v>
      </c>
      <c r="AS24">
        <v>1.5780268900490734E-2</v>
      </c>
      <c r="AT24">
        <v>1.415146428070123E-2</v>
      </c>
      <c r="AU24">
        <v>1.3992927584585221E-2</v>
      </c>
      <c r="AV24">
        <v>1.3730413842102959E-2</v>
      </c>
      <c r="AW24">
        <v>1.474487725185742E-2</v>
      </c>
      <c r="AX24">
        <v>1.4265503341273437E-2</v>
      </c>
      <c r="AY24">
        <v>1.3828470266763555E-2</v>
      </c>
      <c r="AZ24" s="7">
        <f t="shared" si="1"/>
        <v>1.5093090892924169E-2</v>
      </c>
      <c r="BA24">
        <f t="shared" si="2"/>
        <v>4.2082968588785408E-2</v>
      </c>
      <c r="BB24">
        <f t="shared" si="3"/>
        <v>3.7378246032623366E-2</v>
      </c>
      <c r="BC24">
        <f t="shared" si="4"/>
        <v>1.5456341558104856E-2</v>
      </c>
      <c r="BD24" s="4">
        <f t="shared" si="5"/>
        <v>1.4679546049035716E-2</v>
      </c>
      <c r="BE24" s="7">
        <f t="shared" si="6"/>
        <v>3.1023674121834501E-3</v>
      </c>
      <c r="BF24">
        <f t="shared" si="7"/>
        <v>1.8721317959578571E-2</v>
      </c>
      <c r="BG24">
        <f t="shared" si="8"/>
        <v>5.1221114376108264E-3</v>
      </c>
      <c r="BH24">
        <f t="shared" si="9"/>
        <v>1.2709327629071888E-3</v>
      </c>
      <c r="BI24" s="4">
        <f t="shared" si="10"/>
        <v>2.0306030021080899E-3</v>
      </c>
      <c r="BJ24" s="7">
        <f t="shared" si="11"/>
        <v>1.3066472532488537E-3</v>
      </c>
      <c r="BK24">
        <f t="shared" si="12"/>
        <v>6.4488121288134602E-9</v>
      </c>
      <c r="BL24">
        <f t="shared" si="13"/>
        <v>0.73783473005765376</v>
      </c>
      <c r="BM24" s="4">
        <f t="shared" si="14"/>
        <v>0.72906083783831033</v>
      </c>
      <c r="BN24" s="7">
        <f t="shared" si="15"/>
        <v>1.3066472532488537E-3</v>
      </c>
      <c r="BO24">
        <f t="shared" si="16"/>
        <v>0.46051019420389916</v>
      </c>
      <c r="BP24">
        <f t="shared" si="17"/>
        <v>1.4820972705173493E-3</v>
      </c>
      <c r="BQ24" s="4">
        <f t="shared" si="18"/>
        <v>1.2112600177203686E-3</v>
      </c>
      <c r="BR24" s="7">
        <f t="shared" si="19"/>
        <v>6.4488121288134602E-9</v>
      </c>
      <c r="BS24">
        <f t="shared" si="20"/>
        <v>0.46051019420389916</v>
      </c>
      <c r="BT24">
        <f t="shared" si="21"/>
        <v>1.1173814731708203E-7</v>
      </c>
      <c r="BU24" s="4">
        <f t="shared" si="22"/>
        <v>2.408826537699287E-8</v>
      </c>
      <c r="BV24" s="7">
        <f t="shared" si="23"/>
        <v>0.73783473005765376</v>
      </c>
      <c r="BW24">
        <f t="shared" si="24"/>
        <v>1.4820972705173493E-3</v>
      </c>
      <c r="BX24">
        <f t="shared" si="25"/>
        <v>1.1173814731708203E-7</v>
      </c>
      <c r="BY24" s="4">
        <f t="shared" si="26"/>
        <v>0.32129742968707853</v>
      </c>
      <c r="BZ24" s="7">
        <f t="shared" si="27"/>
        <v>0.72906083783831033</v>
      </c>
      <c r="CA24">
        <f t="shared" si="28"/>
        <v>1.2112600177203686E-3</v>
      </c>
      <c r="CB24">
        <f t="shared" si="29"/>
        <v>2.408826537699287E-8</v>
      </c>
      <c r="CC24" s="4">
        <f t="shared" si="30"/>
        <v>0.32129742968707853</v>
      </c>
      <c r="CD24" s="7">
        <f t="shared" si="31"/>
        <v>12</v>
      </c>
      <c r="CE24" s="4">
        <f t="shared" si="32"/>
        <v>0</v>
      </c>
      <c r="CF24" s="7">
        <f t="shared" si="33"/>
        <v>1.3066472532488537E-3</v>
      </c>
      <c r="CG24">
        <f t="shared" si="34"/>
        <v>2.2562818904301213E-3</v>
      </c>
      <c r="CH24" s="7">
        <f t="shared" si="35"/>
        <v>1.3066472532488537E-3</v>
      </c>
      <c r="CI24" s="4">
        <f t="shared" si="36"/>
        <v>9.4256745889719599E-3</v>
      </c>
      <c r="CJ24">
        <f t="shared" si="37"/>
        <v>2.2562818904301213E-3</v>
      </c>
      <c r="CK24">
        <f t="shared" si="38"/>
        <v>9.4256745889719599E-3</v>
      </c>
      <c r="CL24" s="7">
        <f t="shared" si="39"/>
        <v>6</v>
      </c>
      <c r="CM24" s="4">
        <f t="shared" si="40"/>
        <v>1</v>
      </c>
      <c r="CN24" s="7">
        <f t="shared" si="41"/>
        <v>0.66771973091281067</v>
      </c>
      <c r="CO24" s="4">
        <f t="shared" si="42"/>
        <v>0</v>
      </c>
      <c r="CP24" s="7">
        <f t="shared" si="43"/>
        <v>2</v>
      </c>
      <c r="CQ24" s="4" t="str">
        <f t="shared" si="44"/>
        <v>Jack Daniels</v>
      </c>
      <c r="CR24" s="7">
        <f t="shared" si="45"/>
        <v>66</v>
      </c>
      <c r="CS24">
        <f t="shared" si="46"/>
        <v>69</v>
      </c>
      <c r="CT24">
        <f ca="1">COUNTIF(INDIRECT(ADDRESS(ROW(),CR24,1,1)):INDIRECT(ADDRESS(ROW(),CS24,1,1)), "&lt;0.05")</f>
        <v>3</v>
      </c>
      <c r="CU24" s="4">
        <f t="shared" ca="1" si="47"/>
        <v>0</v>
      </c>
    </row>
    <row r="25" spans="1:99" x14ac:dyDescent="0.25">
      <c r="A25" s="48">
        <v>51</v>
      </c>
      <c r="B25" s="7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2.8090445025142814E-2</v>
      </c>
      <c r="J25">
        <v>0</v>
      </c>
      <c r="K25" s="4">
        <v>0</v>
      </c>
      <c r="L25" s="7">
        <v>0</v>
      </c>
      <c r="M25">
        <v>0</v>
      </c>
      <c r="N25">
        <v>0</v>
      </c>
      <c r="O25">
        <v>1.7008449555369638E-2</v>
      </c>
      <c r="P25">
        <v>8.7951130635716621E-3</v>
      </c>
      <c r="Q25">
        <v>2.0050078576775682E-2</v>
      </c>
      <c r="R25">
        <v>4.6879390078951614E-3</v>
      </c>
      <c r="S25">
        <v>0</v>
      </c>
      <c r="T25">
        <v>0</v>
      </c>
      <c r="U25" s="4">
        <v>7.4773889806381E-3</v>
      </c>
      <c r="V25" s="7">
        <v>0</v>
      </c>
      <c r="W25">
        <v>0</v>
      </c>
      <c r="X25">
        <v>4.1117877310894611E-3</v>
      </c>
      <c r="Y25">
        <v>2.825120576050731E-3</v>
      </c>
      <c r="Z25">
        <v>0</v>
      </c>
      <c r="AA25">
        <v>0</v>
      </c>
      <c r="AB25">
        <v>0</v>
      </c>
      <c r="AC25">
        <v>0</v>
      </c>
      <c r="AD25">
        <v>0</v>
      </c>
      <c r="AE25" s="4">
        <v>0</v>
      </c>
      <c r="AF25" s="7">
        <v>1.357442273115699E-2</v>
      </c>
      <c r="AG25">
        <v>1.0784830819222399E-2</v>
      </c>
      <c r="AH25">
        <v>5.0982856941529974E-3</v>
      </c>
      <c r="AI25">
        <v>2.0080400491155124E-3</v>
      </c>
      <c r="AJ25">
        <v>1.3242285902629467E-2</v>
      </c>
      <c r="AK25">
        <v>9.5570610541408398E-3</v>
      </c>
      <c r="AL25">
        <v>4.57366019610641E-3</v>
      </c>
      <c r="AM25">
        <v>4.960386723427552E-3</v>
      </c>
      <c r="AN25">
        <v>4.6767674273898432E-3</v>
      </c>
      <c r="AO25" s="4">
        <v>9.6016165857912856E-3</v>
      </c>
      <c r="AP25" s="7">
        <v>1.2719133147870852E-2</v>
      </c>
      <c r="AQ25">
        <v>1.3862903060882696E-2</v>
      </c>
      <c r="AR25">
        <v>4.9380104176295929E-3</v>
      </c>
      <c r="AS25">
        <v>1.3469610506535511E-2</v>
      </c>
      <c r="AT25">
        <v>7.9586792181043659E-3</v>
      </c>
      <c r="AU25">
        <v>8.6402489357716196E-3</v>
      </c>
      <c r="AV25">
        <v>9.4796887886476732E-3</v>
      </c>
      <c r="AW25">
        <v>9.7460957608271094E-3</v>
      </c>
      <c r="AX25">
        <v>9.3651762308912204E-3</v>
      </c>
      <c r="AY25">
        <v>1.1218571385155316E-2</v>
      </c>
      <c r="AZ25" s="7">
        <f t="shared" si="1"/>
        <v>2.8090445025142812E-3</v>
      </c>
      <c r="BA25">
        <f t="shared" si="2"/>
        <v>5.8018969184250244E-3</v>
      </c>
      <c r="BB25">
        <f t="shared" si="3"/>
        <v>6.9369083071401923E-4</v>
      </c>
      <c r="BC25">
        <f t="shared" si="4"/>
        <v>7.8077357183133304E-3</v>
      </c>
      <c r="BD25" s="4">
        <f t="shared" si="5"/>
        <v>1.0139811745231595E-2</v>
      </c>
      <c r="BE25" s="7">
        <f t="shared" si="6"/>
        <v>8.8829786767197112E-3</v>
      </c>
      <c r="BF25">
        <f t="shared" si="7"/>
        <v>7.5270996376991563E-3</v>
      </c>
      <c r="BG25">
        <f t="shared" si="8"/>
        <v>1.4935429513816382E-3</v>
      </c>
      <c r="BH25">
        <f t="shared" si="9"/>
        <v>4.0452640383072383E-3</v>
      </c>
      <c r="BI25" s="4">
        <f t="shared" si="10"/>
        <v>2.7491653185974458E-3</v>
      </c>
      <c r="BJ25" s="7">
        <f t="shared" si="11"/>
        <v>0.42720562205664503</v>
      </c>
      <c r="BK25">
        <f t="shared" si="12"/>
        <v>0.47565325453989382</v>
      </c>
      <c r="BL25">
        <f t="shared" si="13"/>
        <v>0.13013035013980478</v>
      </c>
      <c r="BM25" s="4">
        <f t="shared" si="14"/>
        <v>3.0401624821607961E-2</v>
      </c>
      <c r="BN25" s="7">
        <f t="shared" si="15"/>
        <v>0.42720562205664503</v>
      </c>
      <c r="BO25">
        <f t="shared" si="16"/>
        <v>6.2377145131342328E-2</v>
      </c>
      <c r="BP25">
        <f t="shared" si="17"/>
        <v>0.47036219620118669</v>
      </c>
      <c r="BQ25" s="4">
        <f t="shared" si="18"/>
        <v>0.11406124561081372</v>
      </c>
      <c r="BR25" s="7">
        <f t="shared" si="19"/>
        <v>0.47565325453989382</v>
      </c>
      <c r="BS25">
        <f t="shared" si="20"/>
        <v>6.2377145131342328E-2</v>
      </c>
      <c r="BT25">
        <f t="shared" si="21"/>
        <v>2.5455636420050636E-4</v>
      </c>
      <c r="BU25" s="4">
        <f t="shared" si="22"/>
        <v>1.7696573307730683E-7</v>
      </c>
      <c r="BV25" s="7">
        <f t="shared" si="23"/>
        <v>0.13013035013980478</v>
      </c>
      <c r="BW25">
        <f t="shared" si="24"/>
        <v>0.47036219620118669</v>
      </c>
      <c r="BX25">
        <f t="shared" si="25"/>
        <v>2.5455636420050636E-4</v>
      </c>
      <c r="BY25" s="4">
        <f t="shared" si="26"/>
        <v>0.15127621606687991</v>
      </c>
      <c r="BZ25" s="7">
        <f t="shared" si="27"/>
        <v>3.0401624821607961E-2</v>
      </c>
      <c r="CA25">
        <f t="shared" si="28"/>
        <v>0.11406124561081372</v>
      </c>
      <c r="CB25">
        <f t="shared" si="29"/>
        <v>1.7696573307730683E-7</v>
      </c>
      <c r="CC25" s="4">
        <f t="shared" si="30"/>
        <v>0.15127621606687991</v>
      </c>
      <c r="CD25" s="7">
        <f t="shared" si="31"/>
        <v>6</v>
      </c>
      <c r="CE25" s="4">
        <f t="shared" si="32"/>
        <v>0</v>
      </c>
      <c r="CF25" s="7">
        <f t="shared" si="33"/>
        <v>0.42720562205664503</v>
      </c>
      <c r="CG25">
        <f t="shared" si="34"/>
        <v>0.27341623560939865</v>
      </c>
      <c r="CH25" s="7">
        <f t="shared" si="35"/>
        <v>0.42720562205664503</v>
      </c>
      <c r="CI25" s="4">
        <f t="shared" si="36"/>
        <v>0.87434575798011804</v>
      </c>
      <c r="CJ25">
        <f t="shared" si="37"/>
        <v>0.27341623560939865</v>
      </c>
      <c r="CK25">
        <f t="shared" si="38"/>
        <v>0.87434575798011804</v>
      </c>
      <c r="CL25" s="7">
        <f t="shared" si="39"/>
        <v>0</v>
      </c>
      <c r="CM25" s="4">
        <f t="shared" si="40"/>
        <v>0</v>
      </c>
      <c r="CN25" s="7">
        <f t="shared" si="41"/>
        <v>0.97942613315950833</v>
      </c>
      <c r="CO25" s="4">
        <f t="shared" si="42"/>
        <v>0</v>
      </c>
      <c r="CP25" s="7">
        <f t="shared" si="43"/>
        <v>5</v>
      </c>
      <c r="CQ25" s="4" t="str">
        <f t="shared" si="44"/>
        <v>Glenfiddich 18</v>
      </c>
      <c r="CR25" s="7">
        <f t="shared" si="45"/>
        <v>78</v>
      </c>
      <c r="CS25">
        <f t="shared" si="46"/>
        <v>81</v>
      </c>
      <c r="CT25">
        <f ca="1">COUNTIF(INDIRECT(ADDRESS(ROW(),CR25,1,1)):INDIRECT(ADDRESS(ROW(),CS25,1,1)), "&lt;0.05")</f>
        <v>2</v>
      </c>
      <c r="CU25" s="4">
        <f t="shared" ca="1" si="47"/>
        <v>0</v>
      </c>
    </row>
    <row r="26" spans="1:99" x14ac:dyDescent="0.25">
      <c r="A26" s="48">
        <v>52</v>
      </c>
      <c r="B26" s="7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3.9262466489236886E-3</v>
      </c>
      <c r="J26">
        <v>0</v>
      </c>
      <c r="K26" s="4">
        <v>0</v>
      </c>
      <c r="L26" s="7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4">
        <v>0</v>
      </c>
      <c r="V26" s="7">
        <v>0</v>
      </c>
      <c r="W26">
        <v>0</v>
      </c>
      <c r="X26">
        <v>0</v>
      </c>
      <c r="Y26">
        <v>6.5339206505144408E-4</v>
      </c>
      <c r="Z26">
        <v>0</v>
      </c>
      <c r="AA26">
        <v>0</v>
      </c>
      <c r="AB26">
        <v>0</v>
      </c>
      <c r="AC26">
        <v>0</v>
      </c>
      <c r="AD26">
        <v>0</v>
      </c>
      <c r="AE26" s="4">
        <v>0</v>
      </c>
      <c r="AF26" s="7">
        <v>1.1423319110500185E-3</v>
      </c>
      <c r="AG26">
        <v>0</v>
      </c>
      <c r="AH26">
        <v>3.0217538436789447E-3</v>
      </c>
      <c r="AI26">
        <v>0</v>
      </c>
      <c r="AJ26">
        <v>1.3366665319398419E-2</v>
      </c>
      <c r="AK26">
        <v>1.0812556864514914E-2</v>
      </c>
      <c r="AL26">
        <v>1.0312248098539605E-2</v>
      </c>
      <c r="AM26">
        <v>9.4205111598880033E-3</v>
      </c>
      <c r="AN26">
        <v>4.5522085324179538E-3</v>
      </c>
      <c r="AO26" s="4">
        <v>4.9302406151041417E-4</v>
      </c>
      <c r="AP26" s="7">
        <v>1.2541160556881061E-2</v>
      </c>
      <c r="AQ26">
        <v>4.3028064105536858E-3</v>
      </c>
      <c r="AR26">
        <v>0</v>
      </c>
      <c r="AS26">
        <v>6.1555619276879346E-3</v>
      </c>
      <c r="AT26">
        <v>5.1110162607831229E-3</v>
      </c>
      <c r="AU26">
        <v>8.9844033378924364E-3</v>
      </c>
      <c r="AV26">
        <v>1.1938560272923029E-2</v>
      </c>
      <c r="AW26">
        <v>1.3439186447029568E-2</v>
      </c>
      <c r="AX26">
        <v>7.8322490369347013E-3</v>
      </c>
      <c r="AY26">
        <v>6.4295102817999751E-3</v>
      </c>
      <c r="AZ26" s="7">
        <f t="shared" si="1"/>
        <v>3.9262466489236886E-4</v>
      </c>
      <c r="BA26">
        <f t="shared" si="2"/>
        <v>0</v>
      </c>
      <c r="BB26">
        <f t="shared" si="3"/>
        <v>6.5339206505144411E-5</v>
      </c>
      <c r="BC26">
        <f t="shared" si="4"/>
        <v>5.3121299790998269E-3</v>
      </c>
      <c r="BD26" s="4">
        <f t="shared" si="5"/>
        <v>7.6734454532485525E-3</v>
      </c>
      <c r="BE26" s="7">
        <f t="shared" si="6"/>
        <v>1.2415882066202342E-3</v>
      </c>
      <c r="BF26">
        <f t="shared" si="7"/>
        <v>0</v>
      </c>
      <c r="BG26">
        <f t="shared" si="8"/>
        <v>2.0662071306434658E-4</v>
      </c>
      <c r="BH26">
        <f t="shared" si="9"/>
        <v>5.1627077698810607E-3</v>
      </c>
      <c r="BI26" s="4">
        <f t="shared" si="10"/>
        <v>4.1837491728307962E-3</v>
      </c>
      <c r="BJ26" s="7">
        <f t="shared" si="11"/>
        <v>0.34343639613791355</v>
      </c>
      <c r="BK26">
        <f t="shared" si="12"/>
        <v>0.43107841973916194</v>
      </c>
      <c r="BL26">
        <f t="shared" si="13"/>
        <v>1.4989885187397665E-2</v>
      </c>
      <c r="BM26" s="4">
        <f t="shared" si="14"/>
        <v>2.9893376447399049E-4</v>
      </c>
      <c r="BN26" s="7">
        <f t="shared" si="15"/>
        <v>0.34343639613791355</v>
      </c>
      <c r="BO26">
        <f t="shared" si="16"/>
        <v>0.34343639613791355</v>
      </c>
      <c r="BP26">
        <f t="shared" si="17"/>
        <v>9.9367433551186476E-3</v>
      </c>
      <c r="BQ26" s="4">
        <f t="shared" si="18"/>
        <v>2.5948861920380649E-4</v>
      </c>
      <c r="BR26" s="7">
        <f t="shared" si="19"/>
        <v>0.43107841973916194</v>
      </c>
      <c r="BS26">
        <f t="shared" si="20"/>
        <v>0.34343639613791355</v>
      </c>
      <c r="BT26">
        <f t="shared" si="21"/>
        <v>1.0594747205375293E-2</v>
      </c>
      <c r="BU26" s="4">
        <f t="shared" si="22"/>
        <v>2.7348628482399369E-4</v>
      </c>
      <c r="BV26" s="7">
        <f t="shared" si="23"/>
        <v>1.4989885187397665E-2</v>
      </c>
      <c r="BW26">
        <f t="shared" si="24"/>
        <v>9.9367433551186476E-3</v>
      </c>
      <c r="BX26">
        <f t="shared" si="25"/>
        <v>1.0594747205375293E-2</v>
      </c>
      <c r="BY26" s="4">
        <f t="shared" si="26"/>
        <v>0.27652543955779552</v>
      </c>
      <c r="BZ26" s="7">
        <f t="shared" si="27"/>
        <v>2.9893376447399049E-4</v>
      </c>
      <c r="CA26">
        <f t="shared" si="28"/>
        <v>2.5948861920380649E-4</v>
      </c>
      <c r="CB26">
        <f t="shared" si="29"/>
        <v>2.7348628482399369E-4</v>
      </c>
      <c r="CC26" s="4">
        <f t="shared" si="30"/>
        <v>0.27652543955779552</v>
      </c>
      <c r="CD26" s="7">
        <f t="shared" si="31"/>
        <v>12</v>
      </c>
      <c r="CE26" s="4">
        <f t="shared" si="32"/>
        <v>0</v>
      </c>
      <c r="CF26" s="7">
        <f t="shared" si="33"/>
        <v>0.34343639613791355</v>
      </c>
      <c r="CG26">
        <f t="shared" si="34"/>
        <v>2.6132782635646904E-4</v>
      </c>
      <c r="CH26" s="7">
        <f t="shared" si="35"/>
        <v>0.34343639613791355</v>
      </c>
      <c r="CI26" s="4">
        <f t="shared" si="36"/>
        <v>3.8905055829884601E-5</v>
      </c>
      <c r="CJ26">
        <f t="shared" si="37"/>
        <v>2.6132782635646904E-4</v>
      </c>
      <c r="CK26">
        <f t="shared" si="38"/>
        <v>3.8905055829884601E-5</v>
      </c>
      <c r="CL26" s="7">
        <f t="shared" si="39"/>
        <v>4</v>
      </c>
      <c r="CM26" s="4">
        <f t="shared" si="40"/>
        <v>0</v>
      </c>
      <c r="CN26" s="7">
        <f t="shared" si="41"/>
        <v>2.3274853723226952E-2</v>
      </c>
      <c r="CO26" s="4">
        <f t="shared" si="42"/>
        <v>1</v>
      </c>
      <c r="CP26" s="7">
        <f t="shared" si="43"/>
        <v>5</v>
      </c>
      <c r="CQ26" s="4" t="str">
        <f t="shared" si="44"/>
        <v>Glenfiddich 18</v>
      </c>
      <c r="CR26" s="7">
        <f t="shared" si="45"/>
        <v>78</v>
      </c>
      <c r="CS26">
        <f t="shared" si="46"/>
        <v>81</v>
      </c>
      <c r="CT26">
        <f ca="1">COUNTIF(INDIRECT(ADDRESS(ROW(),CR26,1,1)):INDIRECT(ADDRESS(ROW(),CS26,1,1)), "&lt;0.05")</f>
        <v>3</v>
      </c>
      <c r="CU26" s="4">
        <f t="shared" ca="1" si="47"/>
        <v>0</v>
      </c>
    </row>
    <row r="27" spans="1:99" x14ac:dyDescent="0.25">
      <c r="A27" s="48">
        <v>53</v>
      </c>
      <c r="B27" s="7">
        <v>0.62970970215716027</v>
      </c>
      <c r="C27">
        <v>0.12694409535095186</v>
      </c>
      <c r="D27">
        <v>0.23917408689594691</v>
      </c>
      <c r="E27">
        <v>0.16933212808042974</v>
      </c>
      <c r="F27">
        <v>1.1675258166018136E-2</v>
      </c>
      <c r="G27">
        <v>0</v>
      </c>
      <c r="H27">
        <v>0</v>
      </c>
      <c r="I27">
        <v>0.42551074976702213</v>
      </c>
      <c r="J27">
        <v>0.50125420136965848</v>
      </c>
      <c r="K27" s="4">
        <v>0</v>
      </c>
      <c r="L27" s="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4">
        <v>0</v>
      </c>
      <c r="V27" s="7">
        <v>0.21452737626110671</v>
      </c>
      <c r="W27">
        <v>0.11368884360787374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s="4">
        <v>0</v>
      </c>
      <c r="AF27" s="7">
        <v>0.37536900836259945</v>
      </c>
      <c r="AG27">
        <v>0.32445601309123534</v>
      </c>
      <c r="AH27">
        <v>0.34943788056641395</v>
      </c>
      <c r="AI27">
        <v>0.30057588299171667</v>
      </c>
      <c r="AJ27">
        <v>0.23763012503202596</v>
      </c>
      <c r="AK27">
        <v>0.32578171433092368</v>
      </c>
      <c r="AL27">
        <v>0.16964059533843379</v>
      </c>
      <c r="AM27">
        <v>0.30606459832239308</v>
      </c>
      <c r="AN27">
        <v>0.18510104014987225</v>
      </c>
      <c r="AO27" s="4">
        <v>5.8239635251924333E-2</v>
      </c>
      <c r="AP27" s="7">
        <v>0.25152947922559249</v>
      </c>
      <c r="AQ27">
        <v>0.22606462504878252</v>
      </c>
      <c r="AR27">
        <v>0</v>
      </c>
      <c r="AS27">
        <v>0.19142644171811085</v>
      </c>
      <c r="AT27">
        <v>0.14148921433880571</v>
      </c>
      <c r="AU27">
        <v>0.3321423801006913</v>
      </c>
      <c r="AV27">
        <v>0.33272923991882708</v>
      </c>
      <c r="AW27">
        <v>0.24659418665100685</v>
      </c>
      <c r="AX27">
        <v>0.24185474736788179</v>
      </c>
      <c r="AY27">
        <v>0.17908595571806307</v>
      </c>
      <c r="AZ27" s="7">
        <f t="shared" si="1"/>
        <v>0.21036002217871874</v>
      </c>
      <c r="BA27">
        <f t="shared" si="2"/>
        <v>0</v>
      </c>
      <c r="BB27">
        <f t="shared" si="3"/>
        <v>3.2821621986898045E-2</v>
      </c>
      <c r="BC27">
        <f t="shared" si="4"/>
        <v>0.26322964934375387</v>
      </c>
      <c r="BD27" s="4">
        <f t="shared" si="5"/>
        <v>0.21429162700877616</v>
      </c>
      <c r="BE27" s="7">
        <f t="shared" si="6"/>
        <v>0.23296752770362378</v>
      </c>
      <c r="BF27">
        <f t="shared" si="7"/>
        <v>0</v>
      </c>
      <c r="BG27">
        <f t="shared" si="8"/>
        <v>7.3162345831309913E-2</v>
      </c>
      <c r="BH27">
        <f t="shared" si="9"/>
        <v>9.9128048262964882E-2</v>
      </c>
      <c r="BI27" s="4">
        <f t="shared" si="10"/>
        <v>9.6740235755431253E-2</v>
      </c>
      <c r="BJ27" s="7">
        <f t="shared" si="11"/>
        <v>1.8921624644023253E-2</v>
      </c>
      <c r="BK27">
        <f t="shared" si="12"/>
        <v>4.2590806838172214E-2</v>
      </c>
      <c r="BL27">
        <f t="shared" si="13"/>
        <v>0.52134468922303334</v>
      </c>
      <c r="BM27" s="4">
        <f t="shared" si="14"/>
        <v>0.96150067623887137</v>
      </c>
      <c r="BN27" s="7">
        <f t="shared" si="15"/>
        <v>1.8921624644023253E-2</v>
      </c>
      <c r="BO27">
        <f t="shared" si="16"/>
        <v>0.18969097904943336</v>
      </c>
      <c r="BP27">
        <f t="shared" si="17"/>
        <v>1.4997868961886449E-5</v>
      </c>
      <c r="BQ27" s="4">
        <f t="shared" si="18"/>
        <v>6.291062883958207E-5</v>
      </c>
      <c r="BR27" s="7">
        <f t="shared" si="19"/>
        <v>4.2590806838172214E-2</v>
      </c>
      <c r="BS27">
        <f t="shared" si="20"/>
        <v>0.18969097904943336</v>
      </c>
      <c r="BT27">
        <f t="shared" si="21"/>
        <v>1.8924547009548409E-5</v>
      </c>
      <c r="BU27" s="4">
        <f t="shared" si="22"/>
        <v>2.0028579507455862E-4</v>
      </c>
      <c r="BV27" s="7">
        <f t="shared" si="23"/>
        <v>0.52134468922303334</v>
      </c>
      <c r="BW27">
        <f t="shared" si="24"/>
        <v>1.4997868961886449E-5</v>
      </c>
      <c r="BX27">
        <f t="shared" si="25"/>
        <v>1.8924547009548409E-5</v>
      </c>
      <c r="BY27" s="4">
        <f t="shared" si="26"/>
        <v>0.27857179841973623</v>
      </c>
      <c r="BZ27" s="7">
        <f t="shared" si="27"/>
        <v>0.96150067623887137</v>
      </c>
      <c r="CA27">
        <f t="shared" si="28"/>
        <v>6.291062883958207E-5</v>
      </c>
      <c r="CB27">
        <f t="shared" si="29"/>
        <v>2.0028579507455862E-4</v>
      </c>
      <c r="CC27" s="4">
        <f t="shared" si="30"/>
        <v>0.27857179841973623</v>
      </c>
      <c r="CD27" s="7">
        <f t="shared" si="31"/>
        <v>12</v>
      </c>
      <c r="CE27" s="4">
        <f t="shared" si="32"/>
        <v>0</v>
      </c>
      <c r="CF27" s="7">
        <f t="shared" si="33"/>
        <v>1.8921624644023253E-2</v>
      </c>
      <c r="CG27">
        <f t="shared" si="34"/>
        <v>0.61421053876002873</v>
      </c>
      <c r="CH27" s="7">
        <f t="shared" si="35"/>
        <v>1.8921624644023253E-2</v>
      </c>
      <c r="CI27" s="4">
        <f t="shared" si="36"/>
        <v>1.1041206116812697E-7</v>
      </c>
      <c r="CJ27">
        <f t="shared" si="37"/>
        <v>0.61421053876002873</v>
      </c>
      <c r="CK27">
        <f t="shared" si="38"/>
        <v>1.1041206116812697E-7</v>
      </c>
      <c r="CL27" s="7">
        <f t="shared" si="39"/>
        <v>4</v>
      </c>
      <c r="CM27" s="4">
        <f t="shared" si="40"/>
        <v>0</v>
      </c>
      <c r="CN27" s="7">
        <f t="shared" si="41"/>
        <v>0.43358309246144155</v>
      </c>
      <c r="CO27" s="4">
        <f t="shared" si="42"/>
        <v>0</v>
      </c>
      <c r="CP27" s="7">
        <f t="shared" si="43"/>
        <v>4</v>
      </c>
      <c r="CQ27" s="4" t="str">
        <f t="shared" si="44"/>
        <v>Glenfiddich 15</v>
      </c>
      <c r="CR27" s="7">
        <f t="shared" si="45"/>
        <v>74</v>
      </c>
      <c r="CS27">
        <f t="shared" si="46"/>
        <v>77</v>
      </c>
      <c r="CT27">
        <f ca="1">COUNTIF(INDIRECT(ADDRESS(ROW(),CR27,1,1)):INDIRECT(ADDRESS(ROW(),CS27,1,1)), "&lt;0.05")</f>
        <v>2</v>
      </c>
      <c r="CU27" s="4">
        <f t="shared" ca="1" si="47"/>
        <v>0</v>
      </c>
    </row>
    <row r="28" spans="1:99" x14ac:dyDescent="0.25">
      <c r="A28" s="48">
        <v>54</v>
      </c>
      <c r="B28" s="7">
        <v>4.7839242968969402E-2</v>
      </c>
      <c r="C28">
        <v>3.1069483611852196E-2</v>
      </c>
      <c r="D28">
        <v>1.2137344846485959E-2</v>
      </c>
      <c r="E28">
        <v>4.9736202345717448E-2</v>
      </c>
      <c r="F28">
        <v>4.156023284057915E-2</v>
      </c>
      <c r="G28">
        <v>3.8458287392232858E-2</v>
      </c>
      <c r="H28">
        <v>3.0299672219992892E-2</v>
      </c>
      <c r="I28">
        <v>7.7938262658340363E-2</v>
      </c>
      <c r="J28">
        <v>6.7361878309460541E-2</v>
      </c>
      <c r="K28" s="4">
        <v>1.3370935735113425E-2</v>
      </c>
      <c r="L28" s="7">
        <v>0.18582435833915376</v>
      </c>
      <c r="M28">
        <v>0.19416864155426772</v>
      </c>
      <c r="N28">
        <v>0.10032343725560582</v>
      </c>
      <c r="O28">
        <v>0.28324010271991873</v>
      </c>
      <c r="P28">
        <v>0.22627167793903541</v>
      </c>
      <c r="Q28">
        <v>0.17634247823151514</v>
      </c>
      <c r="R28">
        <v>0.10565115811472771</v>
      </c>
      <c r="S28">
        <v>0.10561798684051811</v>
      </c>
      <c r="T28">
        <v>0.20771621032491278</v>
      </c>
      <c r="U28" s="4">
        <v>8.2835430917243963E-2</v>
      </c>
      <c r="V28" s="7">
        <v>0.11275747379025076</v>
      </c>
      <c r="W28">
        <v>0.14095343044148792</v>
      </c>
      <c r="X28">
        <v>5.0830696882548522E-2</v>
      </c>
      <c r="Y28">
        <v>6.3709413796584513E-2</v>
      </c>
      <c r="Z28">
        <v>6.9107346907072917E-2</v>
      </c>
      <c r="AA28">
        <v>7.0335756615757814E-3</v>
      </c>
      <c r="AB28">
        <v>2.4917566731319962E-2</v>
      </c>
      <c r="AC28">
        <v>3.5290556981269532E-2</v>
      </c>
      <c r="AD28">
        <v>5.230565902055738E-2</v>
      </c>
      <c r="AE28" s="4">
        <v>9.1195746545463224E-2</v>
      </c>
      <c r="AF28" s="7">
        <v>8.5306362108306985E-2</v>
      </c>
      <c r="AG28">
        <v>0.12272411853144798</v>
      </c>
      <c r="AH28">
        <v>0.17253060132159262</v>
      </c>
      <c r="AI28">
        <v>0.17830053447380156</v>
      </c>
      <c r="AJ28">
        <v>0.19066433870350843</v>
      </c>
      <c r="AK28">
        <v>0.16632911569748424</v>
      </c>
      <c r="AL28">
        <v>0.19137166879861189</v>
      </c>
      <c r="AM28">
        <v>0.16774764786040711</v>
      </c>
      <c r="AN28">
        <v>0.20700908798872233</v>
      </c>
      <c r="AO28" s="4">
        <v>0.17834906847311813</v>
      </c>
      <c r="AP28" s="7">
        <v>0.13569163570927031</v>
      </c>
      <c r="AQ28">
        <v>0.10740053774870098</v>
      </c>
      <c r="AR28">
        <v>0.11024113922327472</v>
      </c>
      <c r="AS28">
        <v>0.13815201533756144</v>
      </c>
      <c r="AT28">
        <v>7.5113282221059577E-2</v>
      </c>
      <c r="AU28">
        <v>9.633380453305912E-2</v>
      </c>
      <c r="AV28">
        <v>0.10166964632325812</v>
      </c>
      <c r="AW28">
        <v>9.4689809910932426E-2</v>
      </c>
      <c r="AX28">
        <v>0.10511371213019893</v>
      </c>
      <c r="AY28">
        <v>0.1131223600694632</v>
      </c>
      <c r="AZ28" s="7">
        <f t="shared" si="1"/>
        <v>4.0977154292874421E-2</v>
      </c>
      <c r="BA28">
        <f t="shared" si="2"/>
        <v>0.16679914822368991</v>
      </c>
      <c r="BB28">
        <f t="shared" si="3"/>
        <v>6.4810146675813057E-2</v>
      </c>
      <c r="BC28">
        <f t="shared" si="4"/>
        <v>0.16603325439570013</v>
      </c>
      <c r="BD28" s="4">
        <f t="shared" si="5"/>
        <v>0.10775279432067789</v>
      </c>
      <c r="BE28" s="7">
        <f t="shared" si="6"/>
        <v>2.1078634579394566E-2</v>
      </c>
      <c r="BF28">
        <f t="shared" si="7"/>
        <v>6.5762995127847571E-2</v>
      </c>
      <c r="BG28">
        <f t="shared" si="8"/>
        <v>4.0777671940232754E-2</v>
      </c>
      <c r="BH28">
        <f t="shared" si="9"/>
        <v>3.600565467596703E-2</v>
      </c>
      <c r="BI28" s="4">
        <f t="shared" si="10"/>
        <v>1.8708826680575479E-2</v>
      </c>
      <c r="BJ28" s="7">
        <f t="shared" si="11"/>
        <v>1.3405766775359404E-4</v>
      </c>
      <c r="BK28">
        <f t="shared" si="12"/>
        <v>0.12371939065077056</v>
      </c>
      <c r="BL28">
        <f t="shared" si="13"/>
        <v>1.3272524490110126E-7</v>
      </c>
      <c r="BM28" s="4">
        <f t="shared" si="14"/>
        <v>6.7199920618462032E-7</v>
      </c>
      <c r="BN28" s="7">
        <f t="shared" si="15"/>
        <v>1.3405766775359404E-4</v>
      </c>
      <c r="BO28">
        <f t="shared" si="16"/>
        <v>8.2132137026354256E-4</v>
      </c>
      <c r="BP28">
        <f t="shared" si="17"/>
        <v>0.9746873248946063</v>
      </c>
      <c r="BQ28" s="4">
        <f t="shared" si="18"/>
        <v>2.0393798917657618E-2</v>
      </c>
      <c r="BR28" s="7">
        <f t="shared" si="19"/>
        <v>0.12371939065077056</v>
      </c>
      <c r="BS28">
        <f t="shared" si="20"/>
        <v>8.2132137026354256E-4</v>
      </c>
      <c r="BT28">
        <f t="shared" si="21"/>
        <v>1.5206793244819934E-5</v>
      </c>
      <c r="BU28" s="4">
        <f t="shared" si="22"/>
        <v>1.0005483071460451E-2</v>
      </c>
      <c r="BV28" s="7">
        <f t="shared" si="23"/>
        <v>1.3272524490110126E-7</v>
      </c>
      <c r="BW28">
        <f t="shared" si="24"/>
        <v>0.9746873248946063</v>
      </c>
      <c r="BX28">
        <f t="shared" si="25"/>
        <v>1.5206793244819934E-5</v>
      </c>
      <c r="BY28" s="4">
        <f t="shared" si="26"/>
        <v>5.0104891718003161E-4</v>
      </c>
      <c r="BZ28" s="7">
        <f t="shared" si="27"/>
        <v>6.7199920618462032E-7</v>
      </c>
      <c r="CA28">
        <f t="shared" si="28"/>
        <v>2.0393798917657618E-2</v>
      </c>
      <c r="CB28">
        <f t="shared" si="29"/>
        <v>1.0005483071460451E-2</v>
      </c>
      <c r="CC28" s="4">
        <f t="shared" si="30"/>
        <v>5.0104891718003161E-4</v>
      </c>
      <c r="CD28" s="7">
        <f t="shared" si="31"/>
        <v>16</v>
      </c>
      <c r="CE28" s="4">
        <f t="shared" si="32"/>
        <v>0</v>
      </c>
      <c r="CF28" s="7">
        <f t="shared" si="33"/>
        <v>1.3405766775359404E-4</v>
      </c>
      <c r="CG28">
        <f t="shared" si="34"/>
        <v>4.5436976743442712E-7</v>
      </c>
      <c r="CH28" s="7">
        <f t="shared" si="35"/>
        <v>1.3405766775359404E-4</v>
      </c>
      <c r="CI28" s="4">
        <f t="shared" si="36"/>
        <v>3.4957657291914683E-2</v>
      </c>
      <c r="CJ28">
        <f t="shared" si="37"/>
        <v>4.5436976743442712E-7</v>
      </c>
      <c r="CK28">
        <f t="shared" si="38"/>
        <v>3.4957657291914683E-2</v>
      </c>
      <c r="CL28" s="7">
        <f t="shared" si="39"/>
        <v>6</v>
      </c>
      <c r="CM28" s="4">
        <f t="shared" si="40"/>
        <v>1</v>
      </c>
      <c r="CN28" s="7">
        <f t="shared" si="41"/>
        <v>0.61814122067640498</v>
      </c>
      <c r="CO28" s="4">
        <f t="shared" si="42"/>
        <v>0</v>
      </c>
      <c r="CP28" s="7">
        <f t="shared" si="43"/>
        <v>2</v>
      </c>
      <c r="CQ28" s="4" t="str">
        <f t="shared" si="44"/>
        <v>Jack Daniels</v>
      </c>
      <c r="CR28" s="7">
        <f t="shared" si="45"/>
        <v>66</v>
      </c>
      <c r="CS28">
        <f t="shared" si="46"/>
        <v>69</v>
      </c>
      <c r="CT28">
        <f ca="1">COUNTIF(INDIRECT(ADDRESS(ROW(),CR28,1,1)):INDIRECT(ADDRESS(ROW(),CS28,1,1)), "&lt;0.05")</f>
        <v>3</v>
      </c>
      <c r="CU28" s="4">
        <f t="shared" ca="1" si="47"/>
        <v>0</v>
      </c>
    </row>
    <row r="29" spans="1:99" x14ac:dyDescent="0.25">
      <c r="A29" s="48">
        <v>55</v>
      </c>
      <c r="B29" s="7">
        <v>3.2268488347387132</v>
      </c>
      <c r="C29">
        <v>4.395578335429474</v>
      </c>
      <c r="D29">
        <v>3.9946727854073121</v>
      </c>
      <c r="E29">
        <v>4.1491330016828396</v>
      </c>
      <c r="F29">
        <v>3.8102847273674656</v>
      </c>
      <c r="G29">
        <v>3.254428421621439</v>
      </c>
      <c r="H29">
        <v>3.6609132610626549</v>
      </c>
      <c r="I29">
        <v>4.5162805471587726</v>
      </c>
      <c r="J29">
        <v>3.917775853177663</v>
      </c>
      <c r="K29" s="4">
        <v>3.4192444250292136</v>
      </c>
      <c r="L29" s="7">
        <v>6.0837037462335246</v>
      </c>
      <c r="M29">
        <v>5.964077436219724</v>
      </c>
      <c r="N29">
        <v>4.4697836586357189</v>
      </c>
      <c r="O29">
        <v>7.49359486841891</v>
      </c>
      <c r="P29">
        <v>7.0598750040170533</v>
      </c>
      <c r="Q29">
        <v>5.7696872087667499</v>
      </c>
      <c r="R29">
        <v>4.4021106233810956</v>
      </c>
      <c r="S29">
        <v>4.7006304767081977</v>
      </c>
      <c r="T29">
        <v>10.170543484728807</v>
      </c>
      <c r="U29" s="4">
        <v>4.5856212510754419</v>
      </c>
      <c r="V29" s="7">
        <v>3.0383497710799392</v>
      </c>
      <c r="W29">
        <v>3.5440791066474944</v>
      </c>
      <c r="X29">
        <v>3.4309065099635028</v>
      </c>
      <c r="Y29">
        <v>2.8847083925271746</v>
      </c>
      <c r="Z29">
        <v>3.2016819635779554</v>
      </c>
      <c r="AA29">
        <v>3.2599237888335941</v>
      </c>
      <c r="AB29">
        <v>3.234480367319883</v>
      </c>
      <c r="AC29">
        <v>2.7246249643151859</v>
      </c>
      <c r="AD29">
        <v>4.392870532602303</v>
      </c>
      <c r="AE29" s="4">
        <v>3.6983028386934635</v>
      </c>
      <c r="AF29" s="7">
        <v>1.7983636072166946</v>
      </c>
      <c r="AG29">
        <v>2.4376707795743542</v>
      </c>
      <c r="AH29">
        <v>3.25460824634929</v>
      </c>
      <c r="AI29">
        <v>3.0999849142281506</v>
      </c>
      <c r="AJ29">
        <v>3.2954750988395989</v>
      </c>
      <c r="AK29">
        <v>3.2278617760775119</v>
      </c>
      <c r="AL29">
        <v>3.8045270101727957</v>
      </c>
      <c r="AM29">
        <v>3.6444566188802323</v>
      </c>
      <c r="AN29">
        <v>4.85480714264094</v>
      </c>
      <c r="AO29" s="4">
        <v>3.4695517291397753</v>
      </c>
      <c r="AP29" s="7">
        <v>2.602012129889661</v>
      </c>
      <c r="AQ29">
        <v>2.3333148893402624</v>
      </c>
      <c r="AR29">
        <v>2.4735972760325162</v>
      </c>
      <c r="AS29">
        <v>2.4601277643693344</v>
      </c>
      <c r="AT29">
        <v>1.9065265210998728</v>
      </c>
      <c r="AU29">
        <v>2.070648012255071</v>
      </c>
      <c r="AV29">
        <v>2.0122163643809459</v>
      </c>
      <c r="AW29">
        <v>2.1401391179701892</v>
      </c>
      <c r="AX29">
        <v>2.4461702916846026</v>
      </c>
      <c r="AY29">
        <v>2.4001320301936033</v>
      </c>
      <c r="AZ29" s="7">
        <f t="shared" si="1"/>
        <v>3.8345160192675549</v>
      </c>
      <c r="BA29">
        <f t="shared" si="2"/>
        <v>6.0699627758185226</v>
      </c>
      <c r="BB29">
        <f t="shared" si="3"/>
        <v>3.3409928235560491</v>
      </c>
      <c r="BC29">
        <f t="shared" si="4"/>
        <v>3.2887306923119346</v>
      </c>
      <c r="BD29" s="4">
        <f t="shared" si="5"/>
        <v>2.2844884397216054</v>
      </c>
      <c r="BE29" s="7">
        <f t="shared" si="6"/>
        <v>0.449703189479913</v>
      </c>
      <c r="BF29">
        <f t="shared" si="7"/>
        <v>1.8056586166027411</v>
      </c>
      <c r="BG29">
        <f t="shared" si="8"/>
        <v>0.47145966195280564</v>
      </c>
      <c r="BH29">
        <f t="shared" si="9"/>
        <v>0.80718408456919866</v>
      </c>
      <c r="BI29" s="4">
        <f t="shared" si="10"/>
        <v>0.23401871996654328</v>
      </c>
      <c r="BJ29" s="7">
        <f t="shared" si="11"/>
        <v>3.4229315005773861E-3</v>
      </c>
      <c r="BK29">
        <f t="shared" si="12"/>
        <v>2.7717560479097975E-2</v>
      </c>
      <c r="BL29">
        <f t="shared" si="13"/>
        <v>8.2708006319786045E-2</v>
      </c>
      <c r="BM29" s="4">
        <f t="shared" si="14"/>
        <v>1.881674721268055E-7</v>
      </c>
      <c r="BN29" s="7">
        <f t="shared" si="15"/>
        <v>3.4229315005773861E-3</v>
      </c>
      <c r="BO29">
        <f t="shared" si="16"/>
        <v>8.9152037111441072E-4</v>
      </c>
      <c r="BP29">
        <f t="shared" si="17"/>
        <v>7.2879715443196461E-4</v>
      </c>
      <c r="BQ29" s="4">
        <f t="shared" si="18"/>
        <v>8.7831852369438831E-5</v>
      </c>
      <c r="BR29" s="7">
        <f t="shared" si="19"/>
        <v>2.7717560479097975E-2</v>
      </c>
      <c r="BS29">
        <f t="shared" si="20"/>
        <v>8.9152037111441072E-4</v>
      </c>
      <c r="BT29">
        <f t="shared" si="21"/>
        <v>0.86211314874001954</v>
      </c>
      <c r="BU29" s="4">
        <f t="shared" si="22"/>
        <v>2.3881331816269028E-5</v>
      </c>
      <c r="BV29" s="7">
        <f t="shared" si="23"/>
        <v>8.2708006319786045E-2</v>
      </c>
      <c r="BW29">
        <f t="shared" si="24"/>
        <v>7.2879715443196461E-4</v>
      </c>
      <c r="BX29">
        <f t="shared" si="25"/>
        <v>0.86211314874001954</v>
      </c>
      <c r="BY29" s="4">
        <f t="shared" si="26"/>
        <v>3.3110128250345046E-3</v>
      </c>
      <c r="BZ29" s="7">
        <f t="shared" si="27"/>
        <v>1.881674721268055E-7</v>
      </c>
      <c r="CA29">
        <f t="shared" si="28"/>
        <v>8.7831852369438831E-5</v>
      </c>
      <c r="CB29">
        <f t="shared" si="29"/>
        <v>2.3881331816269028E-5</v>
      </c>
      <c r="CC29" s="4">
        <f t="shared" si="30"/>
        <v>3.3110128250345046E-3</v>
      </c>
      <c r="CD29" s="7">
        <f t="shared" si="31"/>
        <v>16</v>
      </c>
      <c r="CE29" s="4">
        <f t="shared" si="32"/>
        <v>0</v>
      </c>
      <c r="CF29" s="7">
        <f t="shared" si="33"/>
        <v>3.4229315005773861E-3</v>
      </c>
      <c r="CG29">
        <f t="shared" si="34"/>
        <v>1.5621134477802952E-4</v>
      </c>
      <c r="CH29" s="7">
        <f t="shared" si="35"/>
        <v>3.4229315005773861E-3</v>
      </c>
      <c r="CI29" s="4">
        <f t="shared" si="36"/>
        <v>3.5557350785647614E-4</v>
      </c>
      <c r="CJ29">
        <f t="shared" si="37"/>
        <v>1.5621134477802952E-4</v>
      </c>
      <c r="CK29">
        <f t="shared" si="38"/>
        <v>3.5557350785647614E-4</v>
      </c>
      <c r="CL29" s="7">
        <f t="shared" si="39"/>
        <v>6</v>
      </c>
      <c r="CM29" s="4">
        <f t="shared" si="40"/>
        <v>1</v>
      </c>
      <c r="CN29" s="7">
        <f t="shared" si="41"/>
        <v>5.3416384703211983E-4</v>
      </c>
      <c r="CO29" s="4">
        <f t="shared" si="42"/>
        <v>1</v>
      </c>
      <c r="CP29" s="7">
        <f t="shared" si="43"/>
        <v>2</v>
      </c>
      <c r="CQ29" s="4" t="str">
        <f t="shared" si="44"/>
        <v>Jack Daniels</v>
      </c>
      <c r="CR29" s="7">
        <f t="shared" si="45"/>
        <v>66</v>
      </c>
      <c r="CS29">
        <f t="shared" si="46"/>
        <v>69</v>
      </c>
      <c r="CT29">
        <f ca="1">COUNTIF(INDIRECT(ADDRESS(ROW(),CR29,1,1)):INDIRECT(ADDRESS(ROW(),CS29,1,1)), "&lt;0.05")</f>
        <v>4</v>
      </c>
      <c r="CU29" s="4">
        <f t="shared" ca="1" si="47"/>
        <v>1</v>
      </c>
    </row>
    <row r="30" spans="1:99" x14ac:dyDescent="0.25">
      <c r="A30" s="48">
        <v>56</v>
      </c>
      <c r="B30" s="7">
        <v>0.15603187687118975</v>
      </c>
      <c r="C30">
        <v>0.2138505106925416</v>
      </c>
      <c r="D30">
        <v>0.19857902723824272</v>
      </c>
      <c r="E30">
        <v>0.20750700417360815</v>
      </c>
      <c r="F30">
        <v>0.19112762070352504</v>
      </c>
      <c r="G30">
        <v>0.16385853073797743</v>
      </c>
      <c r="H30">
        <v>0.19877311745307499</v>
      </c>
      <c r="I30">
        <v>0.27241352728649171</v>
      </c>
      <c r="J30">
        <v>0.19859886695016341</v>
      </c>
      <c r="K30" s="4">
        <v>0.18933214008656754</v>
      </c>
      <c r="L30" s="7">
        <v>0.49663707595453371</v>
      </c>
      <c r="M30">
        <v>0.4455247619402547</v>
      </c>
      <c r="N30">
        <v>0.34565559038494587</v>
      </c>
      <c r="O30">
        <v>0.59864953322389147</v>
      </c>
      <c r="P30">
        <v>0.50023550868249689</v>
      </c>
      <c r="Q30">
        <v>0.41361514023123341</v>
      </c>
      <c r="R30">
        <v>0.34387802403952877</v>
      </c>
      <c r="S30">
        <v>0.33172929059633377</v>
      </c>
      <c r="T30">
        <v>0.69277869365765021</v>
      </c>
      <c r="U30" s="4">
        <v>0.31856207737152703</v>
      </c>
      <c r="V30" s="7">
        <v>0.34674609961750558</v>
      </c>
      <c r="W30">
        <v>0.41500365859437405</v>
      </c>
      <c r="X30">
        <v>0.29592403876588469</v>
      </c>
      <c r="Y30">
        <v>0.28940986597081308</v>
      </c>
      <c r="Z30">
        <v>0.31054656890036281</v>
      </c>
      <c r="AA30">
        <v>0.26099913329328572</v>
      </c>
      <c r="AB30">
        <v>0.25593295745636918</v>
      </c>
      <c r="AC30">
        <v>0.22451097213780236</v>
      </c>
      <c r="AD30">
        <v>0.36004731982718691</v>
      </c>
      <c r="AE30" s="4">
        <v>0.32077692871156621</v>
      </c>
      <c r="AF30" s="7">
        <v>0.18594051253334676</v>
      </c>
      <c r="AG30">
        <v>0.30340795696719064</v>
      </c>
      <c r="AH30">
        <v>0.43154433822461175</v>
      </c>
      <c r="AI30">
        <v>0.43487065850110079</v>
      </c>
      <c r="AJ30">
        <v>0.48972618326923567</v>
      </c>
      <c r="AK30">
        <v>0.41323879271048419</v>
      </c>
      <c r="AL30">
        <v>0.50013727291589472</v>
      </c>
      <c r="AM30">
        <v>0.466877745795379</v>
      </c>
      <c r="AN30">
        <v>0.56769334188238951</v>
      </c>
      <c r="AO30" s="4">
        <v>0.45885583478070635</v>
      </c>
      <c r="AP30" s="7">
        <v>0.30213361125711979</v>
      </c>
      <c r="AQ30">
        <v>0.25940941011956514</v>
      </c>
      <c r="AR30">
        <v>0.30045910485940941</v>
      </c>
      <c r="AS30">
        <v>0.28452881581807477</v>
      </c>
      <c r="AT30">
        <v>0.21678047212604626</v>
      </c>
      <c r="AU30">
        <v>0.23953316634496033</v>
      </c>
      <c r="AV30">
        <v>0.24297481056622316</v>
      </c>
      <c r="AW30">
        <v>0.25920279839433208</v>
      </c>
      <c r="AX30">
        <v>0.26042201537073872</v>
      </c>
      <c r="AY30">
        <v>0.25671361650330987</v>
      </c>
      <c r="AZ30" s="7">
        <f t="shared" si="1"/>
        <v>0.19900722221933823</v>
      </c>
      <c r="BA30">
        <f t="shared" si="2"/>
        <v>0.44872656960823959</v>
      </c>
      <c r="BB30">
        <f t="shared" si="3"/>
        <v>0.30798975432751508</v>
      </c>
      <c r="BC30">
        <f t="shared" si="4"/>
        <v>0.42522926375803394</v>
      </c>
      <c r="BD30" s="4">
        <f t="shared" si="5"/>
        <v>0.26221578213597796</v>
      </c>
      <c r="BE30" s="7">
        <f t="shared" si="6"/>
        <v>3.1480975197655449E-2</v>
      </c>
      <c r="BF30">
        <f t="shared" si="7"/>
        <v>0.12493464439984241</v>
      </c>
      <c r="BG30">
        <f t="shared" si="8"/>
        <v>5.5987695718513357E-2</v>
      </c>
      <c r="BH30">
        <f t="shared" si="9"/>
        <v>0.1081709365659333</v>
      </c>
      <c r="BI30" s="4">
        <f t="shared" si="10"/>
        <v>2.6984326622279061E-2</v>
      </c>
      <c r="BJ30" s="7">
        <f t="shared" si="11"/>
        <v>1.0505027264174729E-4</v>
      </c>
      <c r="BK30">
        <f t="shared" si="12"/>
        <v>9.5496054585129868E-5</v>
      </c>
      <c r="BL30">
        <f t="shared" si="13"/>
        <v>6.6762360194973859E-5</v>
      </c>
      <c r="BM30" s="4">
        <f t="shared" si="14"/>
        <v>1.4577490079650633E-4</v>
      </c>
      <c r="BN30" s="7">
        <f t="shared" si="15"/>
        <v>1.0505027264174729E-4</v>
      </c>
      <c r="BO30">
        <f t="shared" si="16"/>
        <v>6.6325650440735538E-3</v>
      </c>
      <c r="BP30">
        <f t="shared" si="17"/>
        <v>0.65844989164293022</v>
      </c>
      <c r="BQ30" s="4">
        <f t="shared" si="18"/>
        <v>1.0006797782653842E-3</v>
      </c>
      <c r="BR30" s="7">
        <f t="shared" si="19"/>
        <v>9.5496054585129868E-5</v>
      </c>
      <c r="BS30">
        <f t="shared" si="20"/>
        <v>6.6325650440735538E-3</v>
      </c>
      <c r="BT30">
        <f t="shared" si="21"/>
        <v>9.0692953310731565E-3</v>
      </c>
      <c r="BU30" s="4">
        <f t="shared" si="22"/>
        <v>3.6676752515347508E-2</v>
      </c>
      <c r="BV30" s="7">
        <f t="shared" si="23"/>
        <v>6.6762360194973859E-5</v>
      </c>
      <c r="BW30">
        <f t="shared" si="24"/>
        <v>0.65844989164293022</v>
      </c>
      <c r="BX30">
        <f t="shared" si="25"/>
        <v>9.0692953310731565E-3</v>
      </c>
      <c r="BY30" s="4">
        <f t="shared" si="26"/>
        <v>9.168013640451938E-4</v>
      </c>
      <c r="BZ30" s="7">
        <f t="shared" si="27"/>
        <v>1.4577490079650633E-4</v>
      </c>
      <c r="CA30">
        <f t="shared" si="28"/>
        <v>1.0006797782653842E-3</v>
      </c>
      <c r="CB30">
        <f t="shared" si="29"/>
        <v>3.6676752515347508E-2</v>
      </c>
      <c r="CC30" s="4">
        <f t="shared" si="30"/>
        <v>9.168013640451938E-4</v>
      </c>
      <c r="CD30" s="7">
        <f t="shared" si="31"/>
        <v>18</v>
      </c>
      <c r="CE30" s="4">
        <f t="shared" si="32"/>
        <v>0</v>
      </c>
      <c r="CF30" s="7">
        <f t="shared" si="33"/>
        <v>1.0505027264174729E-4</v>
      </c>
      <c r="CG30">
        <f t="shared" si="34"/>
        <v>1.3340656746169166E-7</v>
      </c>
      <c r="CH30" s="7">
        <f t="shared" si="35"/>
        <v>1.0505027264174729E-4</v>
      </c>
      <c r="CI30" s="4">
        <f t="shared" si="36"/>
        <v>1.8484395179145498E-2</v>
      </c>
      <c r="CJ30">
        <f t="shared" si="37"/>
        <v>1.3340656746169166E-7</v>
      </c>
      <c r="CK30">
        <f t="shared" si="38"/>
        <v>1.8484395179145498E-2</v>
      </c>
      <c r="CL30" s="7">
        <f t="shared" si="39"/>
        <v>6</v>
      </c>
      <c r="CM30" s="4">
        <f t="shared" si="40"/>
        <v>1</v>
      </c>
      <c r="CN30" s="7">
        <f t="shared" si="41"/>
        <v>0.31378091065241021</v>
      </c>
      <c r="CO30" s="4">
        <f t="shared" si="42"/>
        <v>0</v>
      </c>
      <c r="CP30" s="7">
        <f t="shared" si="43"/>
        <v>2</v>
      </c>
      <c r="CQ30" s="4" t="str">
        <f t="shared" si="44"/>
        <v>Jack Daniels</v>
      </c>
      <c r="CR30" s="7">
        <f t="shared" si="45"/>
        <v>66</v>
      </c>
      <c r="CS30">
        <f t="shared" si="46"/>
        <v>69</v>
      </c>
      <c r="CT30">
        <f ca="1">COUNTIF(INDIRECT(ADDRESS(ROW(),CR30,1,1)):INDIRECT(ADDRESS(ROW(),CS30,1,1)), "&lt;0.05")</f>
        <v>3</v>
      </c>
      <c r="CU30" s="4">
        <f t="shared" ca="1" si="47"/>
        <v>0</v>
      </c>
    </row>
    <row r="31" spans="1:99" x14ac:dyDescent="0.25">
      <c r="A31" s="48">
        <v>57</v>
      </c>
      <c r="B31" s="7">
        <v>1.6878108329296637</v>
      </c>
      <c r="C31">
        <v>2.6098004323220421</v>
      </c>
      <c r="D31">
        <v>1.8355914635854986</v>
      </c>
      <c r="E31">
        <v>1.7659128482792523</v>
      </c>
      <c r="F31">
        <v>1.7550632187816124</v>
      </c>
      <c r="G31">
        <v>1.4689499151970518</v>
      </c>
      <c r="H31">
        <v>1.638433062898736</v>
      </c>
      <c r="I31">
        <v>2.1198683062554808</v>
      </c>
      <c r="J31">
        <v>2.0587830550980892</v>
      </c>
      <c r="K31" s="4">
        <v>1.510570115496316</v>
      </c>
      <c r="L31" s="7">
        <v>2.4284882249697302</v>
      </c>
      <c r="M31">
        <v>2.3299034027429277</v>
      </c>
      <c r="N31">
        <v>1.7181634234625609</v>
      </c>
      <c r="O31">
        <v>2.4735702182036259</v>
      </c>
      <c r="P31">
        <v>2.4400525499747752</v>
      </c>
      <c r="Q31">
        <v>1.9217425834659816</v>
      </c>
      <c r="R31">
        <v>1.6244548664522436</v>
      </c>
      <c r="S31">
        <v>2.0190366497784207</v>
      </c>
      <c r="T31">
        <v>4.4325946482167238</v>
      </c>
      <c r="U31" s="4">
        <v>1.6395059135680039</v>
      </c>
      <c r="V31" s="7">
        <v>4.9849653877940758</v>
      </c>
      <c r="W31">
        <v>5.3054073433225053</v>
      </c>
      <c r="X31">
        <v>5.0727038763803636</v>
      </c>
      <c r="Y31">
        <v>5.0247390629833513</v>
      </c>
      <c r="Z31">
        <v>5.1855811599715338</v>
      </c>
      <c r="AA31">
        <v>5.6795382923157174</v>
      </c>
      <c r="AB31">
        <v>6.1414606578421491</v>
      </c>
      <c r="AC31">
        <v>4.4952636330571831</v>
      </c>
      <c r="AD31">
        <v>7.9239633293985907</v>
      </c>
      <c r="AE31" s="4">
        <v>6.1829861598538676</v>
      </c>
      <c r="AF31" s="7">
        <v>2.7219788627801234</v>
      </c>
      <c r="AG31">
        <v>4.205281258459058</v>
      </c>
      <c r="AH31">
        <v>5.9436568605112985</v>
      </c>
      <c r="AI31">
        <v>5.4650963857842223</v>
      </c>
      <c r="AJ31">
        <v>6.1313012470705415</v>
      </c>
      <c r="AK31">
        <v>5.5380680430496048</v>
      </c>
      <c r="AL31">
        <v>6.6323998483932591</v>
      </c>
      <c r="AM31">
        <v>6.3085016102301354</v>
      </c>
      <c r="AN31">
        <v>8.8882945637019795</v>
      </c>
      <c r="AO31" s="4">
        <v>6.0486436511344364</v>
      </c>
      <c r="AP31" s="7">
        <v>3.8845019585978222</v>
      </c>
      <c r="AQ31">
        <v>3.4214477665357554</v>
      </c>
      <c r="AR31">
        <v>4.1399772511411115</v>
      </c>
      <c r="AS31">
        <v>3.0692830038129362</v>
      </c>
      <c r="AT31">
        <v>2.9952091776781966</v>
      </c>
      <c r="AU31">
        <v>3.1594928850065482</v>
      </c>
      <c r="AV31">
        <v>3.2139760672078532</v>
      </c>
      <c r="AW31">
        <v>3.3934191558635147</v>
      </c>
      <c r="AX31">
        <v>3.5677235923616646</v>
      </c>
      <c r="AY31">
        <v>3.130201837135667</v>
      </c>
      <c r="AZ31" s="7">
        <f t="shared" si="1"/>
        <v>1.8450783250843741</v>
      </c>
      <c r="BA31">
        <f t="shared" si="2"/>
        <v>2.3027512480834993</v>
      </c>
      <c r="BB31">
        <f t="shared" si="3"/>
        <v>5.5996608902919345</v>
      </c>
      <c r="BC31">
        <f t="shared" si="4"/>
        <v>5.7883222331114661</v>
      </c>
      <c r="BD31" s="4">
        <f t="shared" si="5"/>
        <v>3.3975232695341071</v>
      </c>
      <c r="BE31" s="7">
        <f t="shared" si="6"/>
        <v>0.34013766670120105</v>
      </c>
      <c r="BF31">
        <f t="shared" si="7"/>
        <v>0.8211235906159875</v>
      </c>
      <c r="BG31">
        <f t="shared" si="8"/>
        <v>0.97219039193802859</v>
      </c>
      <c r="BH31">
        <f t="shared" si="9"/>
        <v>1.5943649117654888</v>
      </c>
      <c r="BI31" s="4">
        <f t="shared" si="10"/>
        <v>0.37258118008904811</v>
      </c>
      <c r="BJ31" s="7">
        <f t="shared" si="11"/>
        <v>0.12939390481242791</v>
      </c>
      <c r="BK31">
        <f t="shared" si="12"/>
        <v>1.5160872807826292E-7</v>
      </c>
      <c r="BL31">
        <f t="shared" si="13"/>
        <v>1.9346831323394368E-5</v>
      </c>
      <c r="BM31" s="4">
        <f t="shared" si="14"/>
        <v>1.4644936309412696E-8</v>
      </c>
      <c r="BN31" s="7">
        <f t="shared" si="15"/>
        <v>0.12939390481242791</v>
      </c>
      <c r="BO31">
        <f t="shared" si="16"/>
        <v>2.1292855579325616E-7</v>
      </c>
      <c r="BP31">
        <f t="shared" si="17"/>
        <v>3.0132108039205826E-5</v>
      </c>
      <c r="BQ31" s="4">
        <f t="shared" si="18"/>
        <v>2.1757178027852139E-3</v>
      </c>
      <c r="BR31" s="7">
        <f t="shared" si="19"/>
        <v>1.5160872807826292E-7</v>
      </c>
      <c r="BS31">
        <f t="shared" si="20"/>
        <v>2.1292855579325616E-7</v>
      </c>
      <c r="BT31">
        <f t="shared" si="21"/>
        <v>0.75380197335084331</v>
      </c>
      <c r="BU31" s="4">
        <f t="shared" si="22"/>
        <v>2.65419937702008E-5</v>
      </c>
      <c r="BV31" s="7">
        <f t="shared" si="23"/>
        <v>1.9346831323394368E-5</v>
      </c>
      <c r="BW31">
        <f t="shared" si="24"/>
        <v>3.0132108039205826E-5</v>
      </c>
      <c r="BX31">
        <f t="shared" si="25"/>
        <v>0.75380197335084331</v>
      </c>
      <c r="BY31" s="4">
        <f t="shared" si="26"/>
        <v>9.5920307967990444E-4</v>
      </c>
      <c r="BZ31" s="7">
        <f t="shared" si="27"/>
        <v>1.4644936309412696E-8</v>
      </c>
      <c r="CA31">
        <f t="shared" si="28"/>
        <v>2.1757178027852139E-3</v>
      </c>
      <c r="CB31">
        <f t="shared" si="29"/>
        <v>2.65419937702008E-5</v>
      </c>
      <c r="CC31" s="4">
        <f t="shared" si="30"/>
        <v>9.5920307967990444E-4</v>
      </c>
      <c r="CD31" s="7">
        <f t="shared" si="31"/>
        <v>16</v>
      </c>
      <c r="CE31" s="4">
        <f t="shared" si="32"/>
        <v>0</v>
      </c>
      <c r="CF31" s="7">
        <f t="shared" si="33"/>
        <v>0.12939390481242791</v>
      </c>
      <c r="CG31">
        <f t="shared" si="34"/>
        <v>3.1248981336383052E-12</v>
      </c>
      <c r="CH31" s="7">
        <f t="shared" si="35"/>
        <v>0.12939390481242791</v>
      </c>
      <c r="CI31" s="4">
        <f t="shared" si="36"/>
        <v>1.3094397271016506E-7</v>
      </c>
      <c r="CJ31">
        <f t="shared" si="37"/>
        <v>3.1248981336383052E-12</v>
      </c>
      <c r="CK31">
        <f t="shared" si="38"/>
        <v>1.3094397271016506E-7</v>
      </c>
      <c r="CL31" s="7">
        <f t="shared" si="39"/>
        <v>4</v>
      </c>
      <c r="CM31" s="4">
        <f t="shared" si="40"/>
        <v>0</v>
      </c>
      <c r="CN31" s="7">
        <f t="shared" si="41"/>
        <v>6.8237299554770125E-12</v>
      </c>
      <c r="CO31" s="4">
        <f t="shared" si="42"/>
        <v>1</v>
      </c>
      <c r="CP31" s="7">
        <f t="shared" si="43"/>
        <v>4</v>
      </c>
      <c r="CQ31" s="4" t="str">
        <f t="shared" si="44"/>
        <v>Glenfiddich 15</v>
      </c>
      <c r="CR31" s="7">
        <f t="shared" si="45"/>
        <v>74</v>
      </c>
      <c r="CS31">
        <f t="shared" si="46"/>
        <v>77</v>
      </c>
      <c r="CT31">
        <f ca="1">COUNTIF(INDIRECT(ADDRESS(ROW(),CR31,1,1)):INDIRECT(ADDRESS(ROW(),CS31,1,1)), "&lt;0.05")</f>
        <v>3</v>
      </c>
      <c r="CU31" s="4">
        <f t="shared" ca="1" si="47"/>
        <v>0</v>
      </c>
    </row>
    <row r="32" spans="1:99" x14ac:dyDescent="0.25">
      <c r="A32" s="48">
        <v>58</v>
      </c>
      <c r="B32" s="7">
        <v>8.2018867320399896E-2</v>
      </c>
      <c r="C32">
        <v>0.10519579597901886</v>
      </c>
      <c r="D32">
        <v>5.7059825790298696E-2</v>
      </c>
      <c r="E32">
        <v>7.2186078382394353E-2</v>
      </c>
      <c r="F32">
        <v>8.4603115686673822E-2</v>
      </c>
      <c r="G32">
        <v>4.9766269106125832E-2</v>
      </c>
      <c r="H32">
        <v>5.1218716145104523E-2</v>
      </c>
      <c r="I32">
        <v>0.11835382426968666</v>
      </c>
      <c r="J32">
        <v>9.0892079716100332E-2</v>
      </c>
      <c r="K32" s="4">
        <v>4.2406542755328472E-2</v>
      </c>
      <c r="L32" s="7">
        <v>7.319254690967944E-2</v>
      </c>
      <c r="M32">
        <v>0</v>
      </c>
      <c r="N32">
        <v>0</v>
      </c>
      <c r="O32">
        <v>2.7143335797282748E-2</v>
      </c>
      <c r="P32">
        <v>6.4435913836313488E-2</v>
      </c>
      <c r="Q32">
        <v>4.5635346832425497E-2</v>
      </c>
      <c r="R32">
        <v>3.1546532997904199E-2</v>
      </c>
      <c r="S32">
        <v>5.8757321881198338E-2</v>
      </c>
      <c r="T32">
        <v>7.0006231137990871E-2</v>
      </c>
      <c r="U32" s="4">
        <v>6.7576435802725196E-2</v>
      </c>
      <c r="V32" s="7">
        <v>0.27847167496206215</v>
      </c>
      <c r="W32">
        <v>0.27829085337981307</v>
      </c>
      <c r="X32">
        <v>0.24947302878229871</v>
      </c>
      <c r="Y32">
        <v>0.2241565006761683</v>
      </c>
      <c r="Z32">
        <v>0.25765999891642188</v>
      </c>
      <c r="AA32">
        <v>0.24991243683386669</v>
      </c>
      <c r="AB32">
        <v>0.24570588587306116</v>
      </c>
      <c r="AC32">
        <v>0.21473274922909766</v>
      </c>
      <c r="AD32">
        <v>0.38938032152874896</v>
      </c>
      <c r="AE32" s="4">
        <v>0.33629973590654672</v>
      </c>
      <c r="AF32" s="7">
        <v>0.15266529840964813</v>
      </c>
      <c r="AG32">
        <v>0.2500773025094577</v>
      </c>
      <c r="AH32">
        <v>0.33040935815427708</v>
      </c>
      <c r="AI32">
        <v>0.32076207539061391</v>
      </c>
      <c r="AJ32">
        <v>0.38174417937534755</v>
      </c>
      <c r="AK32">
        <v>0.32569214258333534</v>
      </c>
      <c r="AL32">
        <v>0.39111773283436635</v>
      </c>
      <c r="AM32">
        <v>0.34418971168438534</v>
      </c>
      <c r="AN32">
        <v>0.47378177585778664</v>
      </c>
      <c r="AO32" s="4">
        <v>0.34020422689119673</v>
      </c>
      <c r="AP32" s="7">
        <v>0.24141775739368229</v>
      </c>
      <c r="AQ32">
        <v>0.20169459124130837</v>
      </c>
      <c r="AR32">
        <v>0.2501507324101539</v>
      </c>
      <c r="AS32">
        <v>0.17973116523838059</v>
      </c>
      <c r="AT32">
        <v>0.18227541731126662</v>
      </c>
      <c r="AU32">
        <v>0.17395123860303949</v>
      </c>
      <c r="AV32">
        <v>0.17267083106102005</v>
      </c>
      <c r="AW32">
        <v>0.19759753775085079</v>
      </c>
      <c r="AX32">
        <v>0.20523348548228801</v>
      </c>
      <c r="AY32">
        <v>0.19231427640429416</v>
      </c>
      <c r="AZ32" s="7">
        <f t="shared" si="1"/>
        <v>7.5370111515113164E-2</v>
      </c>
      <c r="BA32">
        <f t="shared" si="2"/>
        <v>4.3829366519551979E-2</v>
      </c>
      <c r="BB32">
        <f t="shared" si="3"/>
        <v>0.27240831860880854</v>
      </c>
      <c r="BC32">
        <f t="shared" si="4"/>
        <v>0.33106438036904151</v>
      </c>
      <c r="BD32" s="4">
        <f t="shared" si="5"/>
        <v>0.19970370328962844</v>
      </c>
      <c r="BE32" s="7">
        <f t="shared" si="6"/>
        <v>2.5338606847280308E-2</v>
      </c>
      <c r="BF32">
        <f t="shared" si="7"/>
        <v>2.7955125690804852E-2</v>
      </c>
      <c r="BG32">
        <f t="shared" si="8"/>
        <v>5.3180265218205049E-2</v>
      </c>
      <c r="BH32">
        <f t="shared" si="9"/>
        <v>8.5192253146963076E-2</v>
      </c>
      <c r="BI32" s="4">
        <f t="shared" si="10"/>
        <v>2.6822792531109089E-2</v>
      </c>
      <c r="BJ32" s="7">
        <f t="shared" si="11"/>
        <v>1.6602414092512698E-2</v>
      </c>
      <c r="BK32">
        <f t="shared" si="12"/>
        <v>1.0143124034192785E-7</v>
      </c>
      <c r="BL32">
        <f t="shared" si="13"/>
        <v>2.5066394562630857E-6</v>
      </c>
      <c r="BM32" s="4">
        <f t="shared" si="14"/>
        <v>3.4474465835960695E-9</v>
      </c>
      <c r="BN32" s="7">
        <f t="shared" si="15"/>
        <v>1.6602414092512698E-2</v>
      </c>
      <c r="BO32">
        <f t="shared" si="16"/>
        <v>1.2232133247607218E-8</v>
      </c>
      <c r="BP32">
        <f t="shared" si="17"/>
        <v>6.9199797503249321E-7</v>
      </c>
      <c r="BQ32" s="4">
        <f t="shared" si="18"/>
        <v>2.0005411916814522E-10</v>
      </c>
      <c r="BR32" s="7">
        <f t="shared" si="19"/>
        <v>1.0143124034192785E-7</v>
      </c>
      <c r="BS32">
        <f t="shared" si="20"/>
        <v>1.2232133247607218E-8</v>
      </c>
      <c r="BT32">
        <f t="shared" si="21"/>
        <v>8.4456786926907376E-2</v>
      </c>
      <c r="BU32" s="4">
        <f t="shared" si="22"/>
        <v>1.8927242968178461E-3</v>
      </c>
      <c r="BV32" s="7">
        <f t="shared" si="23"/>
        <v>2.5066394562630857E-6</v>
      </c>
      <c r="BW32">
        <f t="shared" si="24"/>
        <v>6.9199797503249321E-7</v>
      </c>
      <c r="BX32">
        <f t="shared" si="25"/>
        <v>8.4456786926907376E-2</v>
      </c>
      <c r="BY32" s="4">
        <f t="shared" si="26"/>
        <v>7.4510762400614033E-4</v>
      </c>
      <c r="BZ32" s="7">
        <f t="shared" si="27"/>
        <v>3.4474465835960695E-9</v>
      </c>
      <c r="CA32">
        <f t="shared" si="28"/>
        <v>2.0005411916814522E-10</v>
      </c>
      <c r="CB32">
        <f t="shared" si="29"/>
        <v>1.8927242968178461E-3</v>
      </c>
      <c r="CC32" s="4">
        <f t="shared" si="30"/>
        <v>7.4510762400614033E-4</v>
      </c>
      <c r="CD32" s="7">
        <f t="shared" si="31"/>
        <v>18</v>
      </c>
      <c r="CE32" s="4">
        <f t="shared" si="32"/>
        <v>0</v>
      </c>
      <c r="CF32" s="7">
        <f t="shared" si="33"/>
        <v>1.6602414092512698E-2</v>
      </c>
      <c r="CG32">
        <f t="shared" si="34"/>
        <v>4.8734191581962967E-14</v>
      </c>
      <c r="CH32" s="7">
        <f t="shared" si="35"/>
        <v>1.6602414092512698E-2</v>
      </c>
      <c r="CI32" s="4">
        <f t="shared" si="36"/>
        <v>1.105117627953324E-15</v>
      </c>
      <c r="CJ32">
        <f t="shared" si="37"/>
        <v>4.8734191581962967E-14</v>
      </c>
      <c r="CK32">
        <f t="shared" si="38"/>
        <v>1.105117627953324E-15</v>
      </c>
      <c r="CL32" s="7">
        <f t="shared" si="39"/>
        <v>6</v>
      </c>
      <c r="CM32" s="4">
        <f t="shared" si="40"/>
        <v>1</v>
      </c>
      <c r="CN32" s="7">
        <f t="shared" si="41"/>
        <v>7.1241725014746235E-13</v>
      </c>
      <c r="CO32" s="4">
        <f t="shared" si="42"/>
        <v>1</v>
      </c>
      <c r="CP32" s="7">
        <f t="shared" si="43"/>
        <v>4</v>
      </c>
      <c r="CQ32" s="4" t="str">
        <f t="shared" si="44"/>
        <v>Glenfiddich 15</v>
      </c>
      <c r="CR32" s="7">
        <f t="shared" si="45"/>
        <v>74</v>
      </c>
      <c r="CS32">
        <f t="shared" si="46"/>
        <v>77</v>
      </c>
      <c r="CT32">
        <f ca="1">COUNTIF(INDIRECT(ADDRESS(ROW(),CR32,1,1)):INDIRECT(ADDRESS(ROW(),CS32,1,1)), "&lt;0.05")</f>
        <v>3</v>
      </c>
      <c r="CU32" s="4">
        <f t="shared" ca="1" si="47"/>
        <v>0</v>
      </c>
    </row>
    <row r="33" spans="1:99" x14ac:dyDescent="0.25">
      <c r="A33" s="48">
        <v>59</v>
      </c>
      <c r="B33" s="7">
        <v>0.22577502274823749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s="4">
        <v>0</v>
      </c>
      <c r="L33" s="7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4">
        <v>0</v>
      </c>
      <c r="V33" s="7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 s="4">
        <v>0</v>
      </c>
      <c r="AF33" s="7">
        <v>0.45277100384628322</v>
      </c>
      <c r="AG33">
        <v>0.70613706251818431</v>
      </c>
      <c r="AH33">
        <v>0.94646457615690116</v>
      </c>
      <c r="AI33">
        <v>0.80946948720024459</v>
      </c>
      <c r="AJ33">
        <v>0.93604356124082333</v>
      </c>
      <c r="AK33">
        <v>0.85766723795019095</v>
      </c>
      <c r="AL33">
        <v>0.89442010126459093</v>
      </c>
      <c r="AM33">
        <v>0.92521579670179654</v>
      </c>
      <c r="AN33">
        <v>1.0822367982763577</v>
      </c>
      <c r="AO33" s="4">
        <v>0.84849759636742927</v>
      </c>
      <c r="AP33" s="7">
        <v>0.71707095707168955</v>
      </c>
      <c r="AQ33">
        <v>0.59812810702127461</v>
      </c>
      <c r="AR33">
        <v>0.54981578375216611</v>
      </c>
      <c r="AS33">
        <v>0.49618099625243545</v>
      </c>
      <c r="AT33">
        <v>0.46053835908988849</v>
      </c>
      <c r="AU33">
        <v>0.40862146437492231</v>
      </c>
      <c r="AV33">
        <v>0.49427808714619437</v>
      </c>
      <c r="AW33">
        <v>0.46717360746811271</v>
      </c>
      <c r="AX33">
        <v>0.50452781943073943</v>
      </c>
      <c r="AY33">
        <v>0.51851669670971134</v>
      </c>
      <c r="AZ33" s="7">
        <f t="shared" si="1"/>
        <v>2.257750227482375E-2</v>
      </c>
      <c r="BA33">
        <f t="shared" si="2"/>
        <v>0</v>
      </c>
      <c r="BB33">
        <f t="shared" si="3"/>
        <v>0</v>
      </c>
      <c r="BC33">
        <f t="shared" si="4"/>
        <v>0.84589232215228027</v>
      </c>
      <c r="BD33" s="4">
        <f t="shared" si="5"/>
        <v>0.52148518783171338</v>
      </c>
      <c r="BE33" s="7">
        <f t="shared" si="6"/>
        <v>7.1396331066075902E-2</v>
      </c>
      <c r="BF33">
        <f t="shared" si="7"/>
        <v>0</v>
      </c>
      <c r="BG33">
        <f t="shared" si="8"/>
        <v>0</v>
      </c>
      <c r="BH33">
        <f t="shared" si="9"/>
        <v>0.16940938483877857</v>
      </c>
      <c r="BI33" s="4">
        <f t="shared" si="10"/>
        <v>8.5641325269941948E-2</v>
      </c>
      <c r="BJ33" s="7">
        <f t="shared" si="11"/>
        <v>0.34343639613791355</v>
      </c>
      <c r="BK33">
        <f t="shared" si="12"/>
        <v>0.34343639613791355</v>
      </c>
      <c r="BL33">
        <f t="shared" si="13"/>
        <v>6.7775665156148831E-9</v>
      </c>
      <c r="BM33" s="4">
        <f t="shared" si="14"/>
        <v>5.4158838079403379E-11</v>
      </c>
      <c r="BN33" s="7">
        <f t="shared" si="15"/>
        <v>0.34343639613791355</v>
      </c>
      <c r="BO33" t="e">
        <f t="shared" si="16"/>
        <v>#DIV/0!</v>
      </c>
      <c r="BP33">
        <f t="shared" si="17"/>
        <v>7.2185932610638744E-8</v>
      </c>
      <c r="BQ33" s="4">
        <f t="shared" si="18"/>
        <v>1.2683126296535001E-8</v>
      </c>
      <c r="BR33" s="7">
        <f t="shared" si="19"/>
        <v>0.34343639613791355</v>
      </c>
      <c r="BS33" t="e">
        <f t="shared" si="20"/>
        <v>#DIV/0!</v>
      </c>
      <c r="BT33">
        <f t="shared" si="21"/>
        <v>7.2185932610638744E-8</v>
      </c>
      <c r="BU33" s="4">
        <f t="shared" si="22"/>
        <v>1.2683126296535001E-8</v>
      </c>
      <c r="BV33" s="7">
        <f t="shared" si="23"/>
        <v>6.7775665156148831E-9</v>
      </c>
      <c r="BW33">
        <f t="shared" si="24"/>
        <v>7.2185932610638744E-8</v>
      </c>
      <c r="BX33">
        <f t="shared" si="25"/>
        <v>7.2185932610638744E-8</v>
      </c>
      <c r="BY33" s="4">
        <f t="shared" si="26"/>
        <v>1.1054781085868567E-4</v>
      </c>
      <c r="BZ33" s="7">
        <f t="shared" si="27"/>
        <v>5.4158838079403379E-11</v>
      </c>
      <c r="CA33">
        <f t="shared" si="28"/>
        <v>1.2683126296535001E-8</v>
      </c>
      <c r="CB33">
        <f t="shared" si="29"/>
        <v>1.2683126296535001E-8</v>
      </c>
      <c r="CC33" s="4">
        <f t="shared" si="30"/>
        <v>1.1054781085868567E-4</v>
      </c>
      <c r="CD33" s="7">
        <f t="shared" si="31"/>
        <v>14</v>
      </c>
      <c r="CE33" s="4">
        <f t="shared" si="32"/>
        <v>0</v>
      </c>
      <c r="CF33" s="7">
        <f t="shared" si="33"/>
        <v>0.34343639613791355</v>
      </c>
      <c r="CG33">
        <f t="shared" si="34"/>
        <v>6.34754731201675E-7</v>
      </c>
      <c r="CH33" s="7">
        <f t="shared" si="35"/>
        <v>0.34343639613791355</v>
      </c>
      <c r="CI33" s="4">
        <f t="shared" si="36"/>
        <v>2.082137246631469E-7</v>
      </c>
      <c r="CJ33">
        <f t="shared" si="37"/>
        <v>6.34754731201675E-7</v>
      </c>
      <c r="CK33">
        <f t="shared" si="38"/>
        <v>2.082137246631469E-7</v>
      </c>
      <c r="CL33" s="7">
        <f t="shared" si="39"/>
        <v>4</v>
      </c>
      <c r="CM33" s="4">
        <f t="shared" si="40"/>
        <v>0</v>
      </c>
      <c r="CN33" s="7">
        <f t="shared" si="41"/>
        <v>6.2283784578362846E-4</v>
      </c>
      <c r="CO33" s="4">
        <f t="shared" si="42"/>
        <v>1</v>
      </c>
      <c r="CP33" s="7">
        <f t="shared" si="43"/>
        <v>4</v>
      </c>
      <c r="CQ33" s="4" t="str">
        <f t="shared" si="44"/>
        <v>Glenfiddich 15</v>
      </c>
      <c r="CR33" s="7">
        <f t="shared" si="45"/>
        <v>74</v>
      </c>
      <c r="CS33">
        <f t="shared" si="46"/>
        <v>77</v>
      </c>
      <c r="CT33">
        <f ca="1">COUNTIF(INDIRECT(ADDRESS(ROW(),CR33,1,1)):INDIRECT(ADDRESS(ROW(),CS33,1,1)), "&lt;0.05")</f>
        <v>4</v>
      </c>
      <c r="CU33" s="4">
        <f t="shared" ca="1" si="47"/>
        <v>1</v>
      </c>
    </row>
    <row r="34" spans="1:99" x14ac:dyDescent="0.25">
      <c r="A34" s="48">
        <v>60</v>
      </c>
      <c r="B34" s="7">
        <v>0.9747077003540161</v>
      </c>
      <c r="C34">
        <v>0.87010674245039454</v>
      </c>
      <c r="D34">
        <v>0.60249645076373637</v>
      </c>
      <c r="E34">
        <v>0.54738788885376799</v>
      </c>
      <c r="F34">
        <v>0.57293060575141064</v>
      </c>
      <c r="G34">
        <v>0.47536639944986342</v>
      </c>
      <c r="H34">
        <v>0.4872628052944688</v>
      </c>
      <c r="I34">
        <v>0.58712227884454737</v>
      </c>
      <c r="J34">
        <v>0.49261497510548413</v>
      </c>
      <c r="K34" s="4">
        <v>0.44889465497192432</v>
      </c>
      <c r="L34" s="7">
        <v>0.26698802567980218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4">
        <v>0</v>
      </c>
      <c r="V34" s="7">
        <v>0.99500478808543213</v>
      </c>
      <c r="W34">
        <v>0.40777711874288175</v>
      </c>
      <c r="X34">
        <v>2.1094307833643931E-2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0.10261260208540862</v>
      </c>
      <c r="AE34" s="4">
        <v>8.9816600904720378E-2</v>
      </c>
      <c r="AF34" s="7">
        <v>0.64808208790989597</v>
      </c>
      <c r="AG34">
        <v>0.74839591115280824</v>
      </c>
      <c r="AH34">
        <v>0.79529348291813318</v>
      </c>
      <c r="AI34">
        <v>1.1414404383348802</v>
      </c>
      <c r="AJ34">
        <v>0.94339643333239465</v>
      </c>
      <c r="AK34">
        <v>1.0969941821568523</v>
      </c>
      <c r="AL34">
        <v>0.92488929330787217</v>
      </c>
      <c r="AM34">
        <v>1.1888756874573947</v>
      </c>
      <c r="AN34">
        <v>1.3405314096086294</v>
      </c>
      <c r="AO34" s="4">
        <v>1.0498097953556467</v>
      </c>
      <c r="AP34" s="7">
        <v>0.86010344866050958</v>
      </c>
      <c r="AQ34">
        <v>0.76323727126834795</v>
      </c>
      <c r="AR34">
        <v>0.97309099461528814</v>
      </c>
      <c r="AS34">
        <v>0.91636863004603697</v>
      </c>
      <c r="AT34">
        <v>0.65148233256242338</v>
      </c>
      <c r="AU34">
        <v>0.79315776995036946</v>
      </c>
      <c r="AV34">
        <v>0.78793897552834546</v>
      </c>
      <c r="AW34">
        <v>0.83415733932972069</v>
      </c>
      <c r="AX34">
        <v>0.81809788520624782</v>
      </c>
      <c r="AY34">
        <v>0.75405706714772136</v>
      </c>
      <c r="AZ34" s="7">
        <f t="shared" si="1"/>
        <v>0.60588905018396133</v>
      </c>
      <c r="BA34">
        <f t="shared" si="2"/>
        <v>2.6698802567980219E-2</v>
      </c>
      <c r="BB34">
        <f t="shared" si="3"/>
        <v>0.16163054176520866</v>
      </c>
      <c r="BC34">
        <f t="shared" si="4"/>
        <v>0.98777087215345072</v>
      </c>
      <c r="BD34" s="4">
        <f t="shared" si="5"/>
        <v>0.81516917143150103</v>
      </c>
      <c r="BE34" s="7">
        <f t="shared" si="6"/>
        <v>0.17616190045198718</v>
      </c>
      <c r="BF34">
        <f t="shared" si="7"/>
        <v>8.4429026913970001E-2</v>
      </c>
      <c r="BG34">
        <f t="shared" si="8"/>
        <v>0.3186976491733941</v>
      </c>
      <c r="BH34">
        <f t="shared" si="9"/>
        <v>0.21600812993322488</v>
      </c>
      <c r="BI34" s="4">
        <f t="shared" si="10"/>
        <v>8.9455033982786092E-2</v>
      </c>
      <c r="BJ34" s="7">
        <f t="shared" si="11"/>
        <v>3.9552531693178749E-7</v>
      </c>
      <c r="BK34">
        <f t="shared" si="12"/>
        <v>1.7335268221270064E-3</v>
      </c>
      <c r="BL34">
        <f t="shared" si="13"/>
        <v>4.3582824168593301E-4</v>
      </c>
      <c r="BM34" s="4">
        <f t="shared" si="14"/>
        <v>5.053037479483131E-3</v>
      </c>
      <c r="BN34" s="7">
        <f t="shared" si="15"/>
        <v>3.9552531693178749E-7</v>
      </c>
      <c r="BO34">
        <f t="shared" si="16"/>
        <v>0.22397055827515089</v>
      </c>
      <c r="BP34">
        <f t="shared" si="17"/>
        <v>2.4194021783738584E-8</v>
      </c>
      <c r="BQ34" s="4">
        <f t="shared" si="18"/>
        <v>8.1750653444404369E-14</v>
      </c>
      <c r="BR34" s="7">
        <f t="shared" si="19"/>
        <v>1.7335268221270064E-3</v>
      </c>
      <c r="BS34">
        <f t="shared" si="20"/>
        <v>0.22397055827515089</v>
      </c>
      <c r="BT34">
        <f t="shared" si="21"/>
        <v>4.6325888556244804E-6</v>
      </c>
      <c r="BU34" s="4">
        <f t="shared" si="22"/>
        <v>8.0493242789102113E-5</v>
      </c>
      <c r="BV34" s="7">
        <f t="shared" si="23"/>
        <v>4.3582824168593301E-4</v>
      </c>
      <c r="BW34">
        <f t="shared" si="24"/>
        <v>2.4194021783738584E-8</v>
      </c>
      <c r="BX34">
        <f t="shared" si="25"/>
        <v>4.6325888556244804E-6</v>
      </c>
      <c r="BY34" s="4">
        <f t="shared" si="26"/>
        <v>3.7759175811753837E-2</v>
      </c>
      <c r="BZ34" s="7">
        <f t="shared" si="27"/>
        <v>5.053037479483131E-3</v>
      </c>
      <c r="CA34">
        <f t="shared" si="28"/>
        <v>8.1750653444404369E-14</v>
      </c>
      <c r="CB34">
        <f t="shared" si="29"/>
        <v>8.0493242789102113E-5</v>
      </c>
      <c r="CC34" s="4">
        <f t="shared" si="30"/>
        <v>3.7759175811753837E-2</v>
      </c>
      <c r="CD34" s="7">
        <f t="shared" si="31"/>
        <v>18</v>
      </c>
      <c r="CE34" s="4">
        <f t="shared" si="32"/>
        <v>0</v>
      </c>
      <c r="CF34" s="7">
        <f t="shared" si="33"/>
        <v>3.9552531693178749E-7</v>
      </c>
      <c r="CG34">
        <f t="shared" si="34"/>
        <v>0.61058477186714355</v>
      </c>
      <c r="CH34" s="7">
        <f t="shared" si="35"/>
        <v>3.9552531693178749E-7</v>
      </c>
      <c r="CI34" s="4">
        <f t="shared" si="36"/>
        <v>5.488137242423081E-9</v>
      </c>
      <c r="CJ34">
        <f t="shared" si="37"/>
        <v>0.61058477186714355</v>
      </c>
      <c r="CK34">
        <f t="shared" si="38"/>
        <v>5.488137242423081E-9</v>
      </c>
      <c r="CL34" s="7">
        <f t="shared" si="39"/>
        <v>4</v>
      </c>
      <c r="CM34" s="4">
        <f t="shared" si="40"/>
        <v>0</v>
      </c>
      <c r="CN34" s="7">
        <f t="shared" si="41"/>
        <v>6.1507143840732248E-2</v>
      </c>
      <c r="CO34" s="4">
        <f t="shared" si="42"/>
        <v>0</v>
      </c>
      <c r="CP34" s="7">
        <f t="shared" si="43"/>
        <v>4</v>
      </c>
      <c r="CQ34" s="4" t="str">
        <f t="shared" si="44"/>
        <v>Glenfiddich 15</v>
      </c>
      <c r="CR34" s="7">
        <f t="shared" si="45"/>
        <v>74</v>
      </c>
      <c r="CS34">
        <f t="shared" si="46"/>
        <v>77</v>
      </c>
      <c r="CT34">
        <f ca="1">COUNTIF(INDIRECT(ADDRESS(ROW(),CR34,1,1)):INDIRECT(ADDRESS(ROW(),CS34,1,1)), "&lt;0.05")</f>
        <v>4</v>
      </c>
      <c r="CU34" s="4">
        <f t="shared" ca="1" si="47"/>
        <v>1</v>
      </c>
    </row>
    <row r="35" spans="1:99" x14ac:dyDescent="0.25">
      <c r="A35" s="48">
        <v>61</v>
      </c>
      <c r="B35" s="7">
        <v>1.7535510814541391</v>
      </c>
      <c r="C35">
        <v>1.3851193872442931</v>
      </c>
      <c r="D35">
        <v>1.5051073876912977</v>
      </c>
      <c r="E35">
        <v>1.2765596754196804</v>
      </c>
      <c r="F35">
        <v>1.7834824534261677</v>
      </c>
      <c r="G35">
        <v>0</v>
      </c>
      <c r="H35">
        <v>0.92351260935459956</v>
      </c>
      <c r="I35">
        <v>1.8104444847519179</v>
      </c>
      <c r="J35">
        <v>1.8502121975428023</v>
      </c>
      <c r="K35" s="4">
        <v>0</v>
      </c>
      <c r="L35" s="7">
        <v>0.57818308582908717</v>
      </c>
      <c r="M35">
        <v>1.528273455622752</v>
      </c>
      <c r="N35">
        <v>0.5532596498548924</v>
      </c>
      <c r="O35">
        <v>7.1993397721828514E-2</v>
      </c>
      <c r="P35">
        <v>2.637441267635015</v>
      </c>
      <c r="Q35">
        <v>2.2902482061036302</v>
      </c>
      <c r="R35">
        <v>1.1540969284988625</v>
      </c>
      <c r="S35">
        <v>2.5977013141533454</v>
      </c>
      <c r="T35">
        <v>3.8731733255274108</v>
      </c>
      <c r="U35" s="4">
        <v>1.2336652245744857</v>
      </c>
      <c r="V35" s="7">
        <v>1.9255422008689913</v>
      </c>
      <c r="W35">
        <v>1.3766928048344611</v>
      </c>
      <c r="X35">
        <v>2.1114121018254308</v>
      </c>
      <c r="Y35">
        <v>1.3885764486661649</v>
      </c>
      <c r="Z35">
        <v>2.4181537832349149</v>
      </c>
      <c r="AA35">
        <v>2.6178568824487543</v>
      </c>
      <c r="AB35">
        <v>2.2344674484344189</v>
      </c>
      <c r="AC35">
        <v>2.986362800236094</v>
      </c>
      <c r="AD35">
        <v>2.6481244495979217</v>
      </c>
      <c r="AE35" s="4">
        <v>3.408050696139449</v>
      </c>
      <c r="AF35" s="7">
        <v>0.84354711749131017</v>
      </c>
      <c r="AG35">
        <v>0.89760070011264725</v>
      </c>
      <c r="AH35">
        <v>1.8121927021822315</v>
      </c>
      <c r="AI35">
        <v>5.5233271128447043</v>
      </c>
      <c r="AJ35">
        <v>3.1701888954319566</v>
      </c>
      <c r="AK35">
        <v>5.3435207278032752</v>
      </c>
      <c r="AL35">
        <v>2.9925808239813985</v>
      </c>
      <c r="AM35">
        <v>7.1297836902278826</v>
      </c>
      <c r="AN35">
        <v>8.7582426937426394</v>
      </c>
      <c r="AO35" s="4">
        <v>5.6672177580950294</v>
      </c>
      <c r="AP35" s="7">
        <v>3.0615395680124919</v>
      </c>
      <c r="AQ35">
        <v>3.1475683852089227</v>
      </c>
      <c r="AR35">
        <v>6.0953122655486078</v>
      </c>
      <c r="AS35">
        <v>4.9516599861808368</v>
      </c>
      <c r="AT35">
        <v>1.9368965425698554</v>
      </c>
      <c r="AU35">
        <v>4.9791028469377299</v>
      </c>
      <c r="AV35">
        <v>3.6629594570197788</v>
      </c>
      <c r="AW35">
        <v>4.1349412816352649</v>
      </c>
      <c r="AX35">
        <v>4.3180442395634229</v>
      </c>
      <c r="AY35">
        <v>3.4589677311628892</v>
      </c>
      <c r="AZ35" s="7">
        <f t="shared" si="1"/>
        <v>1.2287989276884899</v>
      </c>
      <c r="BA35">
        <f t="shared" si="2"/>
        <v>1.6518035855521311</v>
      </c>
      <c r="BB35">
        <f t="shared" si="3"/>
        <v>2.31152396162866</v>
      </c>
      <c r="BC35">
        <f t="shared" si="4"/>
        <v>4.2138202221913073</v>
      </c>
      <c r="BD35" s="4">
        <f t="shared" si="5"/>
        <v>3.9746992303839797</v>
      </c>
      <c r="BE35" s="7">
        <f t="shared" si="6"/>
        <v>0.70896336908321833</v>
      </c>
      <c r="BF35">
        <f t="shared" si="7"/>
        <v>1.1785759058454768</v>
      </c>
      <c r="BG35">
        <f t="shared" si="8"/>
        <v>0.64952921318448853</v>
      </c>
      <c r="BH35">
        <f t="shared" si="9"/>
        <v>2.6866433818462157</v>
      </c>
      <c r="BI35" s="4">
        <f t="shared" si="10"/>
        <v>1.1849823422318773</v>
      </c>
      <c r="BJ35" s="7">
        <f t="shared" si="11"/>
        <v>0.34643609728893454</v>
      </c>
      <c r="BK35">
        <f t="shared" si="12"/>
        <v>2.2549481303943434E-3</v>
      </c>
      <c r="BL35">
        <f t="shared" si="13"/>
        <v>6.5735625439073131E-3</v>
      </c>
      <c r="BM35" s="4">
        <f t="shared" si="14"/>
        <v>1.5891593972818495E-5</v>
      </c>
      <c r="BN35" s="7">
        <f t="shared" si="15"/>
        <v>0.34643609728893454</v>
      </c>
      <c r="BO35">
        <f t="shared" si="16"/>
        <v>0.14337271859306008</v>
      </c>
      <c r="BP35">
        <f t="shared" si="17"/>
        <v>1.684932804437585E-2</v>
      </c>
      <c r="BQ35" s="4">
        <f t="shared" si="18"/>
        <v>3.4918756387932332E-4</v>
      </c>
      <c r="BR35" s="7">
        <f t="shared" si="19"/>
        <v>2.2549481303943434E-3</v>
      </c>
      <c r="BS35">
        <f t="shared" si="20"/>
        <v>0.14337271859306008</v>
      </c>
      <c r="BT35">
        <f t="shared" si="21"/>
        <v>5.4452141309605559E-2</v>
      </c>
      <c r="BU35" s="4">
        <f t="shared" si="22"/>
        <v>1.6350636035544826E-3</v>
      </c>
      <c r="BV35" s="7">
        <f t="shared" si="23"/>
        <v>6.5735625439073131E-3</v>
      </c>
      <c r="BW35">
        <f t="shared" si="24"/>
        <v>1.684932804437585E-2</v>
      </c>
      <c r="BX35">
        <f t="shared" si="25"/>
        <v>5.4452141309605559E-2</v>
      </c>
      <c r="BY35" s="4">
        <f t="shared" si="26"/>
        <v>0.80101153847634987</v>
      </c>
      <c r="BZ35" s="7">
        <f t="shared" si="27"/>
        <v>1.5891593972818495E-5</v>
      </c>
      <c r="CA35">
        <f t="shared" si="28"/>
        <v>3.4918756387932332E-4</v>
      </c>
      <c r="CB35">
        <f t="shared" si="29"/>
        <v>1.6350636035544826E-3</v>
      </c>
      <c r="CC35" s="4">
        <f t="shared" si="30"/>
        <v>0.80101153847634987</v>
      </c>
      <c r="CD35" s="7">
        <f t="shared" si="31"/>
        <v>12</v>
      </c>
      <c r="CE35" s="4">
        <f t="shared" si="32"/>
        <v>0</v>
      </c>
      <c r="CF35" s="7">
        <f t="shared" si="33"/>
        <v>0.34643609728893454</v>
      </c>
      <c r="CG35">
        <f t="shared" si="34"/>
        <v>2.6470985947672431E-6</v>
      </c>
      <c r="CH35" s="7">
        <f t="shared" si="35"/>
        <v>0.34643609728893454</v>
      </c>
      <c r="CI35" s="4">
        <f t="shared" si="36"/>
        <v>1.2160284368661217E-3</v>
      </c>
      <c r="CJ35">
        <f t="shared" si="37"/>
        <v>2.6470985947672431E-6</v>
      </c>
      <c r="CK35">
        <f t="shared" si="38"/>
        <v>1.2160284368661217E-3</v>
      </c>
      <c r="CL35" s="7">
        <f t="shared" si="39"/>
        <v>4</v>
      </c>
      <c r="CM35" s="4">
        <f t="shared" si="40"/>
        <v>0</v>
      </c>
      <c r="CN35" s="7">
        <f t="shared" si="41"/>
        <v>1.7924989168765647E-3</v>
      </c>
      <c r="CO35" s="4">
        <f t="shared" si="42"/>
        <v>1</v>
      </c>
      <c r="CP35" s="7">
        <f t="shared" si="43"/>
        <v>4</v>
      </c>
      <c r="CQ35" s="4" t="str">
        <f t="shared" si="44"/>
        <v>Glenfiddich 15</v>
      </c>
      <c r="CR35" s="7">
        <f t="shared" si="45"/>
        <v>74</v>
      </c>
      <c r="CS35">
        <f t="shared" si="46"/>
        <v>77</v>
      </c>
      <c r="CT35">
        <f ca="1">COUNTIF(INDIRECT(ADDRESS(ROW(),CR35,1,1)):INDIRECT(ADDRESS(ROW(),CS35,1,1)), "&lt;0.05")</f>
        <v>2</v>
      </c>
      <c r="CU35" s="4">
        <f t="shared" ca="1" si="47"/>
        <v>0</v>
      </c>
    </row>
    <row r="36" spans="1:99" x14ac:dyDescent="0.25">
      <c r="A36" s="48">
        <v>62</v>
      </c>
      <c r="B36" s="7">
        <v>0.33243059865018471</v>
      </c>
      <c r="C36">
        <v>0.28517716016823613</v>
      </c>
      <c r="D36">
        <v>0.24056509536992146</v>
      </c>
      <c r="E36">
        <v>0.23093297016889489</v>
      </c>
      <c r="F36">
        <v>0.2529406782354004</v>
      </c>
      <c r="G36">
        <v>0.17455711777036489</v>
      </c>
      <c r="H36">
        <v>0.19425970771426113</v>
      </c>
      <c r="I36">
        <v>0.22451698899623107</v>
      </c>
      <c r="J36">
        <v>0.21716254521670453</v>
      </c>
      <c r="K36" s="4">
        <v>0.12048277720185838</v>
      </c>
      <c r="L36" s="7">
        <v>0.78123163680258223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4">
        <v>0</v>
      </c>
      <c r="V36" s="7">
        <v>1.2208015063648083</v>
      </c>
      <c r="W36">
        <v>6.9780091527329821E-2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 s="4">
        <v>0</v>
      </c>
      <c r="AF36" s="7">
        <v>0.2885557270102303</v>
      </c>
      <c r="AG36">
        <v>0.23224348109759263</v>
      </c>
      <c r="AH36">
        <v>0.22766189097302378</v>
      </c>
      <c r="AI36">
        <v>0.27863310677039782</v>
      </c>
      <c r="AJ36">
        <v>0.22879868787211735</v>
      </c>
      <c r="AK36">
        <v>0.25416282387560263</v>
      </c>
      <c r="AL36">
        <v>0.18535630139701878</v>
      </c>
      <c r="AM36">
        <v>0.27062841213326855</v>
      </c>
      <c r="AN36">
        <v>0.26428232759427273</v>
      </c>
      <c r="AO36" s="4">
        <v>0.24830327160592217</v>
      </c>
      <c r="AP36" s="7">
        <v>0.22334761899628805</v>
      </c>
      <c r="AQ36">
        <v>0.20199700491912942</v>
      </c>
      <c r="AR36">
        <v>0.28667521045084887</v>
      </c>
      <c r="AS36">
        <v>0.23026811427366498</v>
      </c>
      <c r="AT36">
        <v>0.19056906873196439</v>
      </c>
      <c r="AU36">
        <v>0.22446988661602191</v>
      </c>
      <c r="AV36">
        <v>0.22593390875520977</v>
      </c>
      <c r="AW36">
        <v>0.21316653308035868</v>
      </c>
      <c r="AX36">
        <v>0.2241707219870111</v>
      </c>
      <c r="AY36">
        <v>0.1968657939523285</v>
      </c>
      <c r="AZ36" s="7">
        <f t="shared" si="1"/>
        <v>0.22730256394920575</v>
      </c>
      <c r="BA36">
        <f t="shared" si="2"/>
        <v>7.812316368025822E-2</v>
      </c>
      <c r="BB36">
        <f t="shared" si="3"/>
        <v>0.12905815978921381</v>
      </c>
      <c r="BC36">
        <f t="shared" si="4"/>
        <v>0.24786260303294466</v>
      </c>
      <c r="BD36" s="4">
        <f t="shared" si="5"/>
        <v>0.22174638617628259</v>
      </c>
      <c r="BE36" s="7">
        <f t="shared" si="6"/>
        <v>5.8350205893185805E-2</v>
      </c>
      <c r="BF36">
        <f t="shared" si="7"/>
        <v>0.24704713524775829</v>
      </c>
      <c r="BG36">
        <f t="shared" si="8"/>
        <v>0.38422584403712434</v>
      </c>
      <c r="BH36">
        <f t="shared" si="9"/>
        <v>3.0464965256334412E-2</v>
      </c>
      <c r="BI36" s="4">
        <f t="shared" si="10"/>
        <v>2.6617636496067288E-2</v>
      </c>
      <c r="BJ36" s="7">
        <f t="shared" si="11"/>
        <v>9.2753957102527526E-2</v>
      </c>
      <c r="BK36">
        <f t="shared" si="12"/>
        <v>0.44375244634245348</v>
      </c>
      <c r="BL36">
        <f t="shared" si="13"/>
        <v>0.3405754561536446</v>
      </c>
      <c r="BM36" s="4">
        <f t="shared" si="14"/>
        <v>0.78856001807842602</v>
      </c>
      <c r="BN36" s="7">
        <f t="shared" si="15"/>
        <v>9.2753957102527526E-2</v>
      </c>
      <c r="BO36">
        <f t="shared" si="16"/>
        <v>0.72917403978587803</v>
      </c>
      <c r="BP36">
        <f t="shared" si="17"/>
        <v>5.8540060033418072E-2</v>
      </c>
      <c r="BQ36" s="4">
        <f t="shared" si="18"/>
        <v>0.10008754582809902</v>
      </c>
      <c r="BR36" s="7">
        <f t="shared" si="19"/>
        <v>0.44375244634245348</v>
      </c>
      <c r="BS36">
        <f t="shared" si="20"/>
        <v>0.72917403978587803</v>
      </c>
      <c r="BT36">
        <f t="shared" si="21"/>
        <v>0.3548551112269438</v>
      </c>
      <c r="BU36" s="4">
        <f t="shared" si="22"/>
        <v>0.46593302786714286</v>
      </c>
      <c r="BV36" s="7">
        <f t="shared" si="23"/>
        <v>0.3405754561536446</v>
      </c>
      <c r="BW36">
        <f t="shared" si="24"/>
        <v>5.8540060033418072E-2</v>
      </c>
      <c r="BX36">
        <f t="shared" si="25"/>
        <v>0.3548551112269438</v>
      </c>
      <c r="BY36" s="4">
        <f t="shared" si="26"/>
        <v>5.6419738791399041E-2</v>
      </c>
      <c r="BZ36" s="7">
        <f t="shared" si="27"/>
        <v>0.78856001807842602</v>
      </c>
      <c r="CA36">
        <f t="shared" si="28"/>
        <v>0.10008754582809902</v>
      </c>
      <c r="CB36">
        <f t="shared" si="29"/>
        <v>0.46593302786714286</v>
      </c>
      <c r="CC36" s="4">
        <f t="shared" si="30"/>
        <v>5.6419738791399041E-2</v>
      </c>
      <c r="CD36" s="7">
        <f t="shared" si="31"/>
        <v>0</v>
      </c>
      <c r="CE36" s="4">
        <f t="shared" si="32"/>
        <v>0</v>
      </c>
      <c r="CF36" s="7">
        <f t="shared" si="33"/>
        <v>9.2753957102527526E-2</v>
      </c>
      <c r="CG36">
        <f t="shared" si="34"/>
        <v>0.53613116754810852</v>
      </c>
      <c r="CH36" s="7">
        <f t="shared" si="35"/>
        <v>9.2753957102527526E-2</v>
      </c>
      <c r="CI36" s="4">
        <f t="shared" si="36"/>
        <v>0.18884108578773223</v>
      </c>
      <c r="CJ36">
        <f t="shared" si="37"/>
        <v>0.53613116754810852</v>
      </c>
      <c r="CK36">
        <f t="shared" si="38"/>
        <v>0.18884108578773223</v>
      </c>
      <c r="CL36" s="7">
        <f t="shared" si="39"/>
        <v>0</v>
      </c>
      <c r="CM36" s="4">
        <f t="shared" si="40"/>
        <v>0</v>
      </c>
      <c r="CN36" s="7">
        <f t="shared" si="41"/>
        <v>0.63358863141018551</v>
      </c>
      <c r="CO36" s="4">
        <f t="shared" si="42"/>
        <v>0</v>
      </c>
      <c r="CP36" s="7">
        <f t="shared" si="43"/>
        <v>4</v>
      </c>
      <c r="CQ36" s="4" t="str">
        <f t="shared" si="44"/>
        <v>Glenfiddich 15</v>
      </c>
      <c r="CR36" s="7">
        <f t="shared" si="45"/>
        <v>74</v>
      </c>
      <c r="CS36">
        <f t="shared" si="46"/>
        <v>77</v>
      </c>
      <c r="CT36">
        <f ca="1">COUNTIF(INDIRECT(ADDRESS(ROW(),CR36,1,1)):INDIRECT(ADDRESS(ROW(),CS36,1,1)), "&lt;0.05")</f>
        <v>0</v>
      </c>
      <c r="CU36" s="4">
        <f t="shared" ca="1" si="47"/>
        <v>0</v>
      </c>
    </row>
    <row r="37" spans="1:99" x14ac:dyDescent="0.25">
      <c r="A37" s="48">
        <v>63</v>
      </c>
      <c r="B37" s="7">
        <v>0.36789312314405198</v>
      </c>
      <c r="C37">
        <v>0.34311540671106622</v>
      </c>
      <c r="D37">
        <v>0.28235384489388354</v>
      </c>
      <c r="E37">
        <v>0.27503886368365282</v>
      </c>
      <c r="F37">
        <v>0.28722710340266994</v>
      </c>
      <c r="G37">
        <v>0.25758694721971032</v>
      </c>
      <c r="H37">
        <v>0.26803481201776591</v>
      </c>
      <c r="I37">
        <v>0.30095092992540262</v>
      </c>
      <c r="J37">
        <v>0.26775574542928438</v>
      </c>
      <c r="K37" s="4">
        <v>0.24939156145904234</v>
      </c>
      <c r="L37" s="7">
        <v>1.9463137838911784</v>
      </c>
      <c r="M37">
        <v>0.29743548367395234</v>
      </c>
      <c r="N37">
        <v>0</v>
      </c>
      <c r="O37">
        <v>0</v>
      </c>
      <c r="P37">
        <v>0</v>
      </c>
      <c r="Q37">
        <v>0.68304188790804288</v>
      </c>
      <c r="R37">
        <v>0.27039473747337367</v>
      </c>
      <c r="S37">
        <v>0</v>
      </c>
      <c r="T37">
        <v>0</v>
      </c>
      <c r="U37" s="4">
        <v>0.72447167431788417</v>
      </c>
      <c r="V37" s="7">
        <v>2.1522871843579261</v>
      </c>
      <c r="W37">
        <v>0.54932516227940809</v>
      </c>
      <c r="X37">
        <v>0.36789093824854824</v>
      </c>
      <c r="Y37">
        <v>1.2490008605268242E-3</v>
      </c>
      <c r="Z37">
        <v>9.2420774659514093E-2</v>
      </c>
      <c r="AA37">
        <v>0.10506179055838516</v>
      </c>
      <c r="AB37">
        <v>0</v>
      </c>
      <c r="AC37">
        <v>0</v>
      </c>
      <c r="AD37">
        <v>0.4610770293424698</v>
      </c>
      <c r="AE37" s="4">
        <v>0</v>
      </c>
      <c r="AF37" s="7">
        <v>0.56968339824406489</v>
      </c>
      <c r="AG37">
        <v>0.51880659237583615</v>
      </c>
      <c r="AH37">
        <v>0.46800261096264034</v>
      </c>
      <c r="AI37">
        <v>0.48255086769151828</v>
      </c>
      <c r="AJ37">
        <v>0.47903322313356506</v>
      </c>
      <c r="AK37">
        <v>0.43863221977014843</v>
      </c>
      <c r="AL37">
        <v>0.4122643629911078</v>
      </c>
      <c r="AM37">
        <v>0.4194582296678544</v>
      </c>
      <c r="AN37">
        <v>0.40522288029562509</v>
      </c>
      <c r="AO37" s="4">
        <v>0.39316403448306358</v>
      </c>
      <c r="AP37" s="7">
        <v>0.45076561429368311</v>
      </c>
      <c r="AQ37">
        <v>0.40539423258982532</v>
      </c>
      <c r="AR37">
        <v>0.42274313455099233</v>
      </c>
      <c r="AS37">
        <v>0.39906011838780692</v>
      </c>
      <c r="AT37">
        <v>0.38937344308138488</v>
      </c>
      <c r="AU37">
        <v>0.35601273575450498</v>
      </c>
      <c r="AV37">
        <v>0.4056930707735702</v>
      </c>
      <c r="AW37">
        <v>0.37507324283680504</v>
      </c>
      <c r="AX37">
        <v>0.37877763950154619</v>
      </c>
      <c r="AY37">
        <v>0.37940281634740708</v>
      </c>
      <c r="AZ37" s="7">
        <f t="shared" si="1"/>
        <v>0.28993483378865303</v>
      </c>
      <c r="BA37">
        <f t="shared" si="2"/>
        <v>0.3921657567264431</v>
      </c>
      <c r="BB37">
        <f t="shared" si="3"/>
        <v>0.37293118803067782</v>
      </c>
      <c r="BC37">
        <f t="shared" si="4"/>
        <v>0.45868184196154244</v>
      </c>
      <c r="BD37" s="4">
        <f t="shared" si="5"/>
        <v>0.39622960481175268</v>
      </c>
      <c r="BE37" s="7">
        <f t="shared" si="6"/>
        <v>3.7969843768433806E-2</v>
      </c>
      <c r="BF37">
        <f t="shared" si="7"/>
        <v>0.61492403744095392</v>
      </c>
      <c r="BG37">
        <f t="shared" si="8"/>
        <v>0.65919466494813561</v>
      </c>
      <c r="BH37">
        <f t="shared" si="9"/>
        <v>5.6028387739055129E-2</v>
      </c>
      <c r="BI37" s="4">
        <f t="shared" si="10"/>
        <v>2.6994670363981808E-2</v>
      </c>
      <c r="BJ37" s="7">
        <f t="shared" si="11"/>
        <v>0.61235644824727475</v>
      </c>
      <c r="BK37">
        <f t="shared" si="12"/>
        <v>0.70020891639335803</v>
      </c>
      <c r="BL37">
        <f t="shared" si="13"/>
        <v>7.2029188508624956E-7</v>
      </c>
      <c r="BM37" s="4">
        <f t="shared" si="14"/>
        <v>1.8850643411998831E-6</v>
      </c>
      <c r="BN37" s="7">
        <f t="shared" si="15"/>
        <v>0.61235644824727475</v>
      </c>
      <c r="BO37">
        <f t="shared" si="16"/>
        <v>0.94695309497070945</v>
      </c>
      <c r="BP37">
        <f t="shared" si="17"/>
        <v>0.74105765841912652</v>
      </c>
      <c r="BQ37" s="4">
        <f t="shared" si="18"/>
        <v>0.98379646709570345</v>
      </c>
      <c r="BR37" s="7">
        <f t="shared" si="19"/>
        <v>0.70020891639335803</v>
      </c>
      <c r="BS37">
        <f t="shared" si="20"/>
        <v>0.94695309497070945</v>
      </c>
      <c r="BT37">
        <f t="shared" si="21"/>
        <v>0.69134189561025094</v>
      </c>
      <c r="BU37" s="4">
        <f t="shared" si="22"/>
        <v>0.913525420245894</v>
      </c>
      <c r="BV37" s="7">
        <f t="shared" si="23"/>
        <v>7.2029188508624956E-7</v>
      </c>
      <c r="BW37">
        <f t="shared" si="24"/>
        <v>0.74105765841912652</v>
      </c>
      <c r="BX37">
        <f t="shared" si="25"/>
        <v>0.69134189561025094</v>
      </c>
      <c r="BY37" s="4">
        <f t="shared" si="26"/>
        <v>7.3260771495532468E-3</v>
      </c>
      <c r="BZ37" s="7">
        <f t="shared" si="27"/>
        <v>1.8850643411998831E-6</v>
      </c>
      <c r="CA37">
        <f t="shared" si="28"/>
        <v>0.98379646709570345</v>
      </c>
      <c r="CB37">
        <f t="shared" si="29"/>
        <v>0.913525420245894</v>
      </c>
      <c r="CC37" s="4">
        <f t="shared" si="30"/>
        <v>7.3260771495532468E-3</v>
      </c>
      <c r="CD37" s="7">
        <f t="shared" si="31"/>
        <v>6</v>
      </c>
      <c r="CE37" s="4">
        <f t="shared" si="32"/>
        <v>0</v>
      </c>
      <c r="CF37" s="7">
        <f t="shared" si="33"/>
        <v>0.61235644824727475</v>
      </c>
      <c r="CG37">
        <f t="shared" si="34"/>
        <v>9.2519056433464905E-2</v>
      </c>
      <c r="CH37" s="7">
        <f t="shared" si="35"/>
        <v>0.61235644824727475</v>
      </c>
      <c r="CI37" s="4">
        <f t="shared" si="36"/>
        <v>0.93521164565755999</v>
      </c>
      <c r="CJ37">
        <f t="shared" si="37"/>
        <v>9.2519056433464905E-2</v>
      </c>
      <c r="CK37">
        <f t="shared" si="38"/>
        <v>0.93521164565755999</v>
      </c>
      <c r="CL37" s="7">
        <f t="shared" si="39"/>
        <v>0</v>
      </c>
      <c r="CM37" s="4">
        <f t="shared" si="40"/>
        <v>0</v>
      </c>
      <c r="CN37" s="7">
        <f t="shared" si="41"/>
        <v>0.59639317760168797</v>
      </c>
      <c r="CO37" s="4">
        <f t="shared" si="42"/>
        <v>0</v>
      </c>
      <c r="CP37" s="7">
        <f t="shared" si="43"/>
        <v>4</v>
      </c>
      <c r="CQ37" s="4" t="str">
        <f t="shared" si="44"/>
        <v>Glenfiddich 15</v>
      </c>
      <c r="CR37" s="7">
        <f t="shared" si="45"/>
        <v>74</v>
      </c>
      <c r="CS37">
        <f t="shared" si="46"/>
        <v>77</v>
      </c>
      <c r="CT37">
        <f ca="1">COUNTIF(INDIRECT(ADDRESS(ROW(),CR37,1,1)):INDIRECT(ADDRESS(ROW(),CS37,1,1)), "&lt;0.05")</f>
        <v>2</v>
      </c>
      <c r="CU37" s="4">
        <f t="shared" ca="1" si="47"/>
        <v>0</v>
      </c>
    </row>
    <row r="38" spans="1:99" x14ac:dyDescent="0.25">
      <c r="A38" s="48">
        <v>64</v>
      </c>
      <c r="B38" s="7">
        <v>2.5595395913996941</v>
      </c>
      <c r="C38">
        <v>2.4837517253437724</v>
      </c>
      <c r="D38">
        <v>2.4492037820516481</v>
      </c>
      <c r="E38">
        <v>2.5567555271518327</v>
      </c>
      <c r="F38">
        <v>2.7477510549462751</v>
      </c>
      <c r="G38">
        <v>2.7958572676911331</v>
      </c>
      <c r="H38">
        <v>2.9237332141657348</v>
      </c>
      <c r="I38">
        <v>2.7562167228957284</v>
      </c>
      <c r="J38">
        <v>2.7742086932331675</v>
      </c>
      <c r="K38" s="4">
        <v>2.5127413715838913</v>
      </c>
      <c r="L38" s="7">
        <v>7.0842268317396462</v>
      </c>
      <c r="M38">
        <v>5.4567314771075868</v>
      </c>
      <c r="N38">
        <v>3.0291263738902821</v>
      </c>
      <c r="O38">
        <v>4.6540905684255351</v>
      </c>
      <c r="P38">
        <v>3.9660510356004908</v>
      </c>
      <c r="Q38">
        <v>5.9396842317814098</v>
      </c>
      <c r="R38">
        <v>5.2978676724736991</v>
      </c>
      <c r="S38">
        <v>3.6474806076828394</v>
      </c>
      <c r="T38">
        <v>0</v>
      </c>
      <c r="U38" s="4">
        <v>5.7498279764961016</v>
      </c>
      <c r="V38" s="7">
        <v>6.958385368731224</v>
      </c>
      <c r="W38">
        <v>5.4242570122302309</v>
      </c>
      <c r="X38">
        <v>3.5821295278123872</v>
      </c>
      <c r="Y38">
        <v>3.7800046706841082</v>
      </c>
      <c r="Z38">
        <v>3.9401652947781729</v>
      </c>
      <c r="AA38">
        <v>2.5713062788312078</v>
      </c>
      <c r="AB38">
        <v>2.2441902438317083</v>
      </c>
      <c r="AC38">
        <v>3.7462719909125171</v>
      </c>
      <c r="AD38">
        <v>3.2921503124493765</v>
      </c>
      <c r="AE38" s="4">
        <v>3.4088165067640452</v>
      </c>
      <c r="AF38" s="7">
        <v>7.2310427677449249</v>
      </c>
      <c r="AG38">
        <v>7.573100020717769</v>
      </c>
      <c r="AH38">
        <v>7.8181029477090211</v>
      </c>
      <c r="AI38">
        <v>8.1551366798862492</v>
      </c>
      <c r="AJ38">
        <v>8.4606544126249119</v>
      </c>
      <c r="AK38">
        <v>7.267248083726459</v>
      </c>
      <c r="AL38">
        <v>7.3292973400023014</v>
      </c>
      <c r="AM38">
        <v>6.9786481802464477</v>
      </c>
      <c r="AN38">
        <v>6.6157166271043444</v>
      </c>
      <c r="AO38" s="4">
        <v>7.3538909337506109</v>
      </c>
      <c r="AP38" s="7">
        <v>7.2892104973332543</v>
      </c>
      <c r="AQ38">
        <v>6.2837549436847242</v>
      </c>
      <c r="AR38">
        <v>6.8098667829254618</v>
      </c>
      <c r="AS38">
        <v>7.8358249801992583</v>
      </c>
      <c r="AT38">
        <v>6.7676550417823576</v>
      </c>
      <c r="AU38">
        <v>6.3422497968453522</v>
      </c>
      <c r="AV38">
        <v>7.3045444459721685</v>
      </c>
      <c r="AW38">
        <v>6.8120301150825755</v>
      </c>
      <c r="AX38">
        <v>6.9327120263158175</v>
      </c>
      <c r="AY38">
        <v>6.8916113877552592</v>
      </c>
      <c r="AZ38" s="7">
        <f t="shared" si="1"/>
        <v>2.6559758950462884</v>
      </c>
      <c r="BA38">
        <f t="shared" si="2"/>
        <v>4.4825086775197587</v>
      </c>
      <c r="BB38">
        <f t="shared" si="3"/>
        <v>3.8947677207024989</v>
      </c>
      <c r="BC38">
        <f t="shared" si="4"/>
        <v>7.4782837993513027</v>
      </c>
      <c r="BD38" s="4">
        <f t="shared" si="5"/>
        <v>6.9269460017896236</v>
      </c>
      <c r="BE38" s="7">
        <f t="shared" si="6"/>
        <v>0.16185978863213887</v>
      </c>
      <c r="BF38">
        <f t="shared" si="7"/>
        <v>1.9807675670620586</v>
      </c>
      <c r="BG38">
        <f t="shared" si="8"/>
        <v>1.3717534692398101</v>
      </c>
      <c r="BH38">
        <f t="shared" si="9"/>
        <v>0.54616253611641064</v>
      </c>
      <c r="BI38" s="4">
        <f t="shared" si="10"/>
        <v>0.46055644278454372</v>
      </c>
      <c r="BJ38" s="7">
        <f t="shared" si="11"/>
        <v>1.7179395352828912E-2</v>
      </c>
      <c r="BK38">
        <f t="shared" si="12"/>
        <v>1.9016810334673662E-2</v>
      </c>
      <c r="BL38">
        <f t="shared" si="13"/>
        <v>4.6937569289009669E-11</v>
      </c>
      <c r="BM38" s="4">
        <f t="shared" si="14"/>
        <v>1.1697677759553E-11</v>
      </c>
      <c r="BN38" s="7">
        <f t="shared" si="15"/>
        <v>1.7179395352828912E-2</v>
      </c>
      <c r="BO38">
        <f t="shared" si="16"/>
        <v>0.45170026118178286</v>
      </c>
      <c r="BP38">
        <f t="shared" si="17"/>
        <v>8.7887739749245076E-4</v>
      </c>
      <c r="BQ38" s="4">
        <f t="shared" si="18"/>
        <v>3.4980031958568732E-3</v>
      </c>
      <c r="BR38" s="7">
        <f t="shared" si="19"/>
        <v>1.9016810334673662E-2</v>
      </c>
      <c r="BS38">
        <f t="shared" si="20"/>
        <v>0.45170026118178286</v>
      </c>
      <c r="BT38">
        <f t="shared" si="21"/>
        <v>6.4020390115671343E-6</v>
      </c>
      <c r="BU38" s="4">
        <f t="shared" si="22"/>
        <v>3.721750806754634E-5</v>
      </c>
      <c r="BV38" s="7">
        <f t="shared" si="23"/>
        <v>4.6937569289009669E-11</v>
      </c>
      <c r="BW38">
        <f t="shared" si="24"/>
        <v>8.7887739749245076E-4</v>
      </c>
      <c r="BX38">
        <f t="shared" si="25"/>
        <v>6.4020390115671343E-6</v>
      </c>
      <c r="BY38" s="4">
        <f t="shared" si="26"/>
        <v>2.5565795193261912E-2</v>
      </c>
      <c r="BZ38" s="7">
        <f t="shared" si="27"/>
        <v>1.1697677759553E-11</v>
      </c>
      <c r="CA38">
        <f t="shared" si="28"/>
        <v>3.4980031958568732E-3</v>
      </c>
      <c r="CB38">
        <f t="shared" si="29"/>
        <v>3.721750806754634E-5</v>
      </c>
      <c r="CC38" s="4">
        <f t="shared" si="30"/>
        <v>2.5565795193261912E-2</v>
      </c>
      <c r="CD38" s="7">
        <f t="shared" si="31"/>
        <v>18</v>
      </c>
      <c r="CE38" s="4">
        <f t="shared" si="32"/>
        <v>0</v>
      </c>
      <c r="CF38" s="7">
        <f t="shared" si="33"/>
        <v>1.7179395352828912E-2</v>
      </c>
      <c r="CG38">
        <f t="shared" si="34"/>
        <v>2.2755533070311274E-11</v>
      </c>
      <c r="CH38" s="7">
        <f t="shared" si="35"/>
        <v>1.7179395352828912E-2</v>
      </c>
      <c r="CI38" s="4">
        <f t="shared" si="36"/>
        <v>3.8192837794492188E-2</v>
      </c>
      <c r="CJ38">
        <f t="shared" si="37"/>
        <v>2.2755533070311274E-11</v>
      </c>
      <c r="CK38">
        <f t="shared" si="38"/>
        <v>3.8192837794492188E-2</v>
      </c>
      <c r="CL38" s="7">
        <f t="shared" si="39"/>
        <v>6</v>
      </c>
      <c r="CM38" s="4">
        <f t="shared" si="40"/>
        <v>1</v>
      </c>
      <c r="CN38" s="7">
        <f t="shared" si="41"/>
        <v>1.1291543411272858E-3</v>
      </c>
      <c r="CO38" s="4">
        <f t="shared" si="42"/>
        <v>1</v>
      </c>
      <c r="CP38" s="7">
        <f t="shared" si="43"/>
        <v>4</v>
      </c>
      <c r="CQ38" s="4" t="str">
        <f t="shared" si="44"/>
        <v>Glenfiddich 15</v>
      </c>
      <c r="CR38" s="7">
        <f t="shared" si="45"/>
        <v>74</v>
      </c>
      <c r="CS38">
        <f t="shared" si="46"/>
        <v>77</v>
      </c>
      <c r="CT38">
        <f ca="1">COUNTIF(INDIRECT(ADDRESS(ROW(),CR38,1,1)):INDIRECT(ADDRESS(ROW(),CS38,1,1)), "&lt;0.05")</f>
        <v>4</v>
      </c>
      <c r="CU38" s="4">
        <f t="shared" ca="1" si="47"/>
        <v>1</v>
      </c>
    </row>
    <row r="39" spans="1:99" x14ac:dyDescent="0.25">
      <c r="A39" s="48">
        <v>65</v>
      </c>
      <c r="B39" s="7">
        <v>100</v>
      </c>
      <c r="C39">
        <v>100</v>
      </c>
      <c r="D39">
        <v>100</v>
      </c>
      <c r="E39">
        <v>100</v>
      </c>
      <c r="F39">
        <v>100</v>
      </c>
      <c r="G39">
        <v>100</v>
      </c>
      <c r="H39">
        <v>100</v>
      </c>
      <c r="I39">
        <v>100</v>
      </c>
      <c r="J39">
        <v>100.00000000000001</v>
      </c>
      <c r="K39" s="4">
        <v>100</v>
      </c>
      <c r="L39" s="7">
        <v>100</v>
      </c>
      <c r="M39">
        <v>100</v>
      </c>
      <c r="N39">
        <v>100</v>
      </c>
      <c r="O39">
        <v>99.999999999999986</v>
      </c>
      <c r="P39">
        <v>100</v>
      </c>
      <c r="Q39">
        <v>100</v>
      </c>
      <c r="R39">
        <v>100</v>
      </c>
      <c r="S39">
        <v>100</v>
      </c>
      <c r="T39">
        <v>100</v>
      </c>
      <c r="U39" s="4">
        <v>100</v>
      </c>
      <c r="V39" s="7">
        <v>100</v>
      </c>
      <c r="W39">
        <v>100</v>
      </c>
      <c r="X39">
        <v>100</v>
      </c>
      <c r="Y39">
        <v>100</v>
      </c>
      <c r="Z39">
        <v>100</v>
      </c>
      <c r="AA39">
        <v>100</v>
      </c>
      <c r="AB39">
        <v>99.999999999999986</v>
      </c>
      <c r="AC39">
        <v>100</v>
      </c>
      <c r="AD39">
        <v>99.999999999999986</v>
      </c>
      <c r="AE39" s="4">
        <v>100</v>
      </c>
      <c r="AF39" s="7">
        <v>100</v>
      </c>
      <c r="AG39">
        <v>100</v>
      </c>
      <c r="AH39">
        <v>99.999999999999986</v>
      </c>
      <c r="AI39">
        <v>99.999999999999986</v>
      </c>
      <c r="AJ39">
        <v>100</v>
      </c>
      <c r="AK39">
        <v>100</v>
      </c>
      <c r="AL39">
        <v>100</v>
      </c>
      <c r="AM39">
        <v>100</v>
      </c>
      <c r="AN39">
        <v>100</v>
      </c>
      <c r="AO39" s="4">
        <v>100</v>
      </c>
      <c r="AP39" s="7">
        <v>100</v>
      </c>
      <c r="AQ39">
        <v>100</v>
      </c>
      <c r="AR39">
        <v>100</v>
      </c>
      <c r="AS39">
        <v>100</v>
      </c>
      <c r="AT39">
        <v>100</v>
      </c>
      <c r="AU39">
        <v>100</v>
      </c>
      <c r="AV39">
        <v>100</v>
      </c>
      <c r="AW39">
        <v>100</v>
      </c>
      <c r="AX39">
        <v>100</v>
      </c>
      <c r="AY39">
        <v>100</v>
      </c>
      <c r="AZ39" s="7">
        <f t="shared" si="1"/>
        <v>100</v>
      </c>
      <c r="BA39">
        <f t="shared" si="2"/>
        <v>100</v>
      </c>
      <c r="BB39">
        <f t="shared" si="3"/>
        <v>100</v>
      </c>
      <c r="BC39">
        <f t="shared" si="4"/>
        <v>100</v>
      </c>
      <c r="BD39" s="4">
        <f t="shared" si="5"/>
        <v>100</v>
      </c>
      <c r="BE39" s="7">
        <f t="shared" si="6"/>
        <v>4.736951571734001E-15</v>
      </c>
      <c r="BF39">
        <f t="shared" si="7"/>
        <v>4.736951571734001E-15</v>
      </c>
      <c r="BG39">
        <f t="shared" si="8"/>
        <v>6.6990611570507735E-15</v>
      </c>
      <c r="BH39">
        <f t="shared" si="9"/>
        <v>6.6990611570507735E-15</v>
      </c>
      <c r="BI39" s="4">
        <f t="shared" si="10"/>
        <v>0</v>
      </c>
      <c r="BJ39" s="7">
        <f t="shared" si="11"/>
        <v>1</v>
      </c>
      <c r="BK39">
        <f t="shared" si="12"/>
        <v>1</v>
      </c>
      <c r="BL39">
        <f t="shared" si="13"/>
        <v>1</v>
      </c>
      <c r="BM39" s="4">
        <f t="shared" si="14"/>
        <v>1</v>
      </c>
      <c r="BN39" s="7">
        <f t="shared" si="15"/>
        <v>1</v>
      </c>
      <c r="BO39">
        <f t="shared" si="16"/>
        <v>1</v>
      </c>
      <c r="BP39">
        <f t="shared" si="17"/>
        <v>1</v>
      </c>
      <c r="BQ39" s="4">
        <f t="shared" si="18"/>
        <v>1</v>
      </c>
      <c r="BR39" s="7">
        <f t="shared" si="19"/>
        <v>1</v>
      </c>
      <c r="BS39">
        <f t="shared" si="20"/>
        <v>1</v>
      </c>
      <c r="BT39">
        <f t="shared" si="21"/>
        <v>1</v>
      </c>
      <c r="BU39" s="4">
        <f t="shared" si="22"/>
        <v>1</v>
      </c>
      <c r="BV39" s="7">
        <f t="shared" si="23"/>
        <v>1</v>
      </c>
      <c r="BW39">
        <f t="shared" si="24"/>
        <v>1</v>
      </c>
      <c r="BX39">
        <f t="shared" si="25"/>
        <v>1</v>
      </c>
      <c r="BY39" s="4">
        <f t="shared" si="26"/>
        <v>1</v>
      </c>
      <c r="BZ39" s="7">
        <f t="shared" si="27"/>
        <v>1</v>
      </c>
      <c r="CA39">
        <f t="shared" si="28"/>
        <v>1</v>
      </c>
      <c r="CB39">
        <f t="shared" si="29"/>
        <v>1</v>
      </c>
      <c r="CC39" s="4">
        <f t="shared" si="30"/>
        <v>1</v>
      </c>
      <c r="CD39" s="7">
        <f t="shared" si="31"/>
        <v>0</v>
      </c>
      <c r="CE39" s="4">
        <f t="shared" si="32"/>
        <v>0</v>
      </c>
      <c r="CF39" s="7">
        <f t="shared" si="33"/>
        <v>1</v>
      </c>
      <c r="CG39">
        <f t="shared" si="34"/>
        <v>1</v>
      </c>
      <c r="CH39" s="7">
        <f t="shared" si="35"/>
        <v>1</v>
      </c>
      <c r="CI39" s="4">
        <f t="shared" si="36"/>
        <v>1</v>
      </c>
      <c r="CJ39">
        <f t="shared" si="37"/>
        <v>1</v>
      </c>
      <c r="CK39">
        <f t="shared" si="38"/>
        <v>1</v>
      </c>
      <c r="CL39" s="7">
        <f t="shared" si="39"/>
        <v>0</v>
      </c>
      <c r="CM39" s="4">
        <f t="shared" si="40"/>
        <v>0</v>
      </c>
      <c r="CN39" s="7">
        <f t="shared" si="41"/>
        <v>1</v>
      </c>
      <c r="CO39" s="4">
        <f t="shared" si="42"/>
        <v>0</v>
      </c>
      <c r="CP39" s="7">
        <f t="shared" si="43"/>
        <v>1</v>
      </c>
      <c r="CQ39" s="4" t="str">
        <f t="shared" si="44"/>
        <v>Gentleman Jack</v>
      </c>
      <c r="CR39" s="7">
        <f t="shared" si="45"/>
        <v>62</v>
      </c>
      <c r="CS39">
        <f t="shared" si="46"/>
        <v>65</v>
      </c>
      <c r="CT39">
        <f ca="1">COUNTIF(INDIRECT(ADDRESS(ROW(),CR39,1,1)):INDIRECT(ADDRESS(ROW(),CS39,1,1)), "&lt;0.05")</f>
        <v>0</v>
      </c>
      <c r="CU39" s="4">
        <f t="shared" ca="1" si="47"/>
        <v>0</v>
      </c>
    </row>
    <row r="40" spans="1:99" x14ac:dyDescent="0.25">
      <c r="A40" s="48">
        <v>66</v>
      </c>
      <c r="B40" s="7">
        <v>3.6933611020347414</v>
      </c>
      <c r="C40">
        <v>3.6601552646054012</v>
      </c>
      <c r="D40">
        <v>3.670665059419524</v>
      </c>
      <c r="E40">
        <v>3.6645300989025502</v>
      </c>
      <c r="F40">
        <v>3.6978554912385158</v>
      </c>
      <c r="G40">
        <v>3.6700522684797785</v>
      </c>
      <c r="H40">
        <v>3.6616198157575286</v>
      </c>
      <c r="I40">
        <v>3.78607333162015</v>
      </c>
      <c r="J40">
        <v>3.6886154807187985</v>
      </c>
      <c r="K40" s="4">
        <v>3.7238813892294997</v>
      </c>
      <c r="L40" s="7">
        <v>2.6462756349382257</v>
      </c>
      <c r="M40">
        <v>3.4743973765650202</v>
      </c>
      <c r="N40">
        <v>3.7062453181448904</v>
      </c>
      <c r="O40">
        <v>3.7625490000600887</v>
      </c>
      <c r="P40">
        <v>3.7812095425070016</v>
      </c>
      <c r="Q40">
        <v>3.7163351291167954</v>
      </c>
      <c r="R40">
        <v>3.6263160447940228</v>
      </c>
      <c r="S40">
        <v>3.6140421032444157</v>
      </c>
      <c r="T40">
        <v>3.8904847867836008</v>
      </c>
      <c r="U40" s="4">
        <v>3.6373061620038922</v>
      </c>
      <c r="V40" s="7">
        <v>3.7377170542369789</v>
      </c>
      <c r="W40">
        <v>3.7252802651558503</v>
      </c>
      <c r="X40">
        <v>3.7344173428873368</v>
      </c>
      <c r="Y40">
        <v>3.739726562170365</v>
      </c>
      <c r="Z40">
        <v>3.7344171994481785</v>
      </c>
      <c r="AA40">
        <v>3.7642242123436729</v>
      </c>
      <c r="AB40">
        <v>3.6536674989881948</v>
      </c>
      <c r="AC40">
        <v>3.6946676956869986</v>
      </c>
      <c r="AD40">
        <v>3.7252001540399413</v>
      </c>
      <c r="AE40" s="4">
        <v>3.8587831765460097</v>
      </c>
      <c r="AF40" s="7">
        <v>3.7578120617214008</v>
      </c>
      <c r="AG40">
        <v>3.8020707626220038</v>
      </c>
      <c r="AH40">
        <v>3.8802503835109632</v>
      </c>
      <c r="AI40">
        <v>3.8945231967434135</v>
      </c>
      <c r="AJ40">
        <v>3.8924323868899182</v>
      </c>
      <c r="AK40">
        <v>3.9053607778833683</v>
      </c>
      <c r="AL40">
        <v>3.8963428348161977</v>
      </c>
      <c r="AM40">
        <v>3.9150818939791496</v>
      </c>
      <c r="AN40">
        <v>3.8816167612974621</v>
      </c>
      <c r="AO40" s="4">
        <v>3.8566996868895704</v>
      </c>
      <c r="AP40" s="7">
        <v>3.8511999695041759</v>
      </c>
      <c r="AQ40">
        <v>3.7769552678268177</v>
      </c>
      <c r="AR40">
        <v>3.8915515955479085</v>
      </c>
      <c r="AS40">
        <v>3.8460907824356774</v>
      </c>
      <c r="AT40">
        <v>3.8274036292888427</v>
      </c>
      <c r="AU40">
        <v>3.8373309057121103</v>
      </c>
      <c r="AV40">
        <v>3.8497088304778222</v>
      </c>
      <c r="AW40">
        <v>3.853568996888868</v>
      </c>
      <c r="AX40">
        <v>3.7910049064654503</v>
      </c>
      <c r="AY40">
        <v>3.8298096032981674</v>
      </c>
      <c r="AZ40" s="7">
        <f t="shared" si="1"/>
        <v>3.6916809302006492</v>
      </c>
      <c r="BA40">
        <f t="shared" si="2"/>
        <v>3.5855161098157957</v>
      </c>
      <c r="BB40">
        <f t="shared" si="3"/>
        <v>3.7368101161503531</v>
      </c>
      <c r="BC40">
        <f t="shared" si="4"/>
        <v>3.8682190746353449</v>
      </c>
      <c r="BD40" s="4">
        <f t="shared" si="5"/>
        <v>3.8354624487445839</v>
      </c>
      <c r="BE40" s="7">
        <f t="shared" si="6"/>
        <v>3.8789047473088326E-2</v>
      </c>
      <c r="BF40">
        <f t="shared" si="7"/>
        <v>0.34865013254954175</v>
      </c>
      <c r="BG40">
        <f t="shared" si="8"/>
        <v>5.2287821841053177E-2</v>
      </c>
      <c r="BH40">
        <f t="shared" si="9"/>
        <v>5.0185236376986991E-2</v>
      </c>
      <c r="BI40" s="4">
        <f t="shared" si="10"/>
        <v>3.2553176244704475E-2</v>
      </c>
      <c r="BJ40" s="7">
        <f t="shared" si="11"/>
        <v>0.36297153949573036</v>
      </c>
      <c r="BK40">
        <f t="shared" si="12"/>
        <v>4.2940914967620404E-2</v>
      </c>
      <c r="BL40">
        <f t="shared" si="13"/>
        <v>1.0066407073337753E-7</v>
      </c>
      <c r="BM40" s="4">
        <f t="shared" si="14"/>
        <v>5.8377423496412142E-8</v>
      </c>
      <c r="BN40" s="7">
        <f t="shared" si="15"/>
        <v>0.36297153949573036</v>
      </c>
      <c r="BO40">
        <f t="shared" si="16"/>
        <v>0.20643280041861536</v>
      </c>
      <c r="BP40">
        <f t="shared" si="17"/>
        <v>3.0875407931050498E-2</v>
      </c>
      <c r="BQ40" s="4">
        <f t="shared" si="18"/>
        <v>4.9922041332580269E-2</v>
      </c>
      <c r="BR40" s="7">
        <f t="shared" si="19"/>
        <v>4.2940914967620404E-2</v>
      </c>
      <c r="BS40">
        <f t="shared" si="20"/>
        <v>0.20643280041861536</v>
      </c>
      <c r="BT40">
        <f t="shared" si="21"/>
        <v>1.965668328307827E-5</v>
      </c>
      <c r="BU40" s="4">
        <f t="shared" si="22"/>
        <v>1.3783574934604073E-4</v>
      </c>
      <c r="BV40" s="7">
        <f t="shared" si="23"/>
        <v>1.0066407073337753E-7</v>
      </c>
      <c r="BW40">
        <f t="shared" si="24"/>
        <v>3.0875407931050498E-2</v>
      </c>
      <c r="BX40">
        <f t="shared" si="25"/>
        <v>1.965668328307827E-5</v>
      </c>
      <c r="BY40" s="4">
        <f t="shared" si="26"/>
        <v>0.10326741166680231</v>
      </c>
      <c r="BZ40" s="7">
        <f t="shared" si="27"/>
        <v>5.8377423496412142E-8</v>
      </c>
      <c r="CA40">
        <f t="shared" si="28"/>
        <v>4.9922041332580269E-2</v>
      </c>
      <c r="CB40">
        <f t="shared" si="29"/>
        <v>1.3783574934604073E-4</v>
      </c>
      <c r="CC40" s="4">
        <f t="shared" si="30"/>
        <v>0.10326741166680231</v>
      </c>
      <c r="CD40" s="7">
        <f t="shared" si="31"/>
        <v>14</v>
      </c>
      <c r="CE40" s="4">
        <f t="shared" si="32"/>
        <v>0</v>
      </c>
      <c r="CF40" s="7">
        <f t="shared" si="33"/>
        <v>0.36297153949573036</v>
      </c>
      <c r="CG40">
        <f t="shared" si="34"/>
        <v>1.7904201908859759E-7</v>
      </c>
      <c r="CH40" s="7">
        <f t="shared" si="35"/>
        <v>0.36297153949573036</v>
      </c>
      <c r="CI40" s="4">
        <f t="shared" si="36"/>
        <v>6.9380130006506488E-2</v>
      </c>
      <c r="CJ40">
        <f t="shared" si="37"/>
        <v>1.7904201908859759E-7</v>
      </c>
      <c r="CK40">
        <f t="shared" si="38"/>
        <v>6.9380130006506488E-2</v>
      </c>
      <c r="CL40" s="7">
        <f t="shared" si="39"/>
        <v>2</v>
      </c>
      <c r="CM40" s="4">
        <f t="shared" si="40"/>
        <v>0</v>
      </c>
      <c r="CN40" s="7">
        <f t="shared" si="41"/>
        <v>9.9748542196200062E-3</v>
      </c>
      <c r="CO40" s="4">
        <f t="shared" si="42"/>
        <v>1</v>
      </c>
      <c r="CP40" s="7">
        <f t="shared" si="43"/>
        <v>4</v>
      </c>
      <c r="CQ40" s="4" t="str">
        <f t="shared" si="44"/>
        <v>Glenfiddich 15</v>
      </c>
      <c r="CR40" s="7">
        <f t="shared" si="45"/>
        <v>74</v>
      </c>
      <c r="CS40">
        <f t="shared" si="46"/>
        <v>77</v>
      </c>
      <c r="CT40">
        <f ca="1">COUNTIF(INDIRECT(ADDRESS(ROW(),CR40,1,1)):INDIRECT(ADDRESS(ROW(),CS40,1,1)), "&lt;0.05")</f>
        <v>3</v>
      </c>
      <c r="CU40" s="4">
        <f t="shared" ca="1" si="47"/>
        <v>0</v>
      </c>
    </row>
    <row r="41" spans="1:99" x14ac:dyDescent="0.25">
      <c r="A41" s="48">
        <v>67</v>
      </c>
      <c r="B41" s="7">
        <v>0.73203624012466051</v>
      </c>
      <c r="C41">
        <v>1.0347472845206933</v>
      </c>
      <c r="D41">
        <v>0.88089736027231758</v>
      </c>
      <c r="E41">
        <v>0.90112959254641134</v>
      </c>
      <c r="F41">
        <v>0.92119292896061711</v>
      </c>
      <c r="G41">
        <v>0.9273569915291916</v>
      </c>
      <c r="H41">
        <v>0.90954507705423782</v>
      </c>
      <c r="I41">
        <v>1.2398600831579982</v>
      </c>
      <c r="J41">
        <v>1.0509821576326448</v>
      </c>
      <c r="K41" s="4">
        <v>0.88165454970018076</v>
      </c>
      <c r="L41" s="7">
        <v>0.71031982167635921</v>
      </c>
      <c r="M41">
        <v>0.84219623898584295</v>
      </c>
      <c r="N41">
        <v>0.89036108836059691</v>
      </c>
      <c r="O41">
        <v>1.5143847232086998</v>
      </c>
      <c r="P41">
        <v>1.2878843729968887</v>
      </c>
      <c r="Q41">
        <v>1.1825241699042077</v>
      </c>
      <c r="R41">
        <v>0.98673284263956451</v>
      </c>
      <c r="S41">
        <v>0.99570669937478284</v>
      </c>
      <c r="T41">
        <v>2.1175004655656817</v>
      </c>
      <c r="U41" s="4">
        <v>0.99497447771709624</v>
      </c>
      <c r="V41" s="7">
        <v>1.2408937539292575</v>
      </c>
      <c r="W41">
        <v>1.5444322006311744</v>
      </c>
      <c r="X41">
        <v>1.5775814659892877</v>
      </c>
      <c r="Y41">
        <v>1.4982376010015892</v>
      </c>
      <c r="Z41">
        <v>1.5953327267465627</v>
      </c>
      <c r="AA41">
        <v>1.6452284625308813</v>
      </c>
      <c r="AB41">
        <v>1.7241324887524716</v>
      </c>
      <c r="AC41">
        <v>1.4144106758679018</v>
      </c>
      <c r="AD41">
        <v>2.217585532151201</v>
      </c>
      <c r="AE41" s="4">
        <v>1.7983436287863281</v>
      </c>
      <c r="AF41" s="7">
        <v>1.2851734338283682</v>
      </c>
      <c r="AG41">
        <v>1.6644082767910144</v>
      </c>
      <c r="AH41">
        <v>2.1390167977259229</v>
      </c>
      <c r="AI41">
        <v>2.0609846223723696</v>
      </c>
      <c r="AJ41">
        <v>2.5257758861933706</v>
      </c>
      <c r="AK41">
        <v>2.134002794366737</v>
      </c>
      <c r="AL41">
        <v>2.6380603149819297</v>
      </c>
      <c r="AM41">
        <v>2.5344479966854521</v>
      </c>
      <c r="AN41">
        <v>3.3632262337490451</v>
      </c>
      <c r="AO41" s="4">
        <v>2.315535494169584</v>
      </c>
      <c r="AP41" s="7">
        <v>1.6272440736563041</v>
      </c>
      <c r="AQ41">
        <v>1.5258174501877459</v>
      </c>
      <c r="AR41">
        <v>1.850878141874905</v>
      </c>
      <c r="AS41">
        <v>1.4514258032355372</v>
      </c>
      <c r="AT41">
        <v>1.446780090095527</v>
      </c>
      <c r="AU41">
        <v>1.5416951741423246</v>
      </c>
      <c r="AV41">
        <v>1.4954069376117372</v>
      </c>
      <c r="AW41">
        <v>1.5545767504990455</v>
      </c>
      <c r="AX41">
        <v>1.6616027440009173</v>
      </c>
      <c r="AY41">
        <v>1.5355195357061386</v>
      </c>
      <c r="AZ41" s="7">
        <f t="shared" si="1"/>
        <v>0.94794022654989551</v>
      </c>
      <c r="BA41">
        <f t="shared" si="2"/>
        <v>1.1522584900429722</v>
      </c>
      <c r="BB41">
        <f t="shared" si="3"/>
        <v>1.6256178536386656</v>
      </c>
      <c r="BC41">
        <f t="shared" si="4"/>
        <v>2.2660631850863795</v>
      </c>
      <c r="BD41" s="4">
        <f t="shared" si="5"/>
        <v>1.5690946701010182</v>
      </c>
      <c r="BE41" s="7">
        <f t="shared" si="6"/>
        <v>0.13485707917734224</v>
      </c>
      <c r="BF41">
        <f t="shared" si="7"/>
        <v>0.41080165129246993</v>
      </c>
      <c r="BG41">
        <f t="shared" si="8"/>
        <v>0.26013079240624848</v>
      </c>
      <c r="BH41">
        <f t="shared" si="9"/>
        <v>0.5660632576157284</v>
      </c>
      <c r="BI41" s="4">
        <f t="shared" si="10"/>
        <v>0.1199719560969716</v>
      </c>
      <c r="BJ41" s="7">
        <f t="shared" si="11"/>
        <v>0.16341548511575221</v>
      </c>
      <c r="BK41">
        <f t="shared" si="12"/>
        <v>4.7064818426150321E-6</v>
      </c>
      <c r="BL41">
        <f t="shared" si="13"/>
        <v>3.0273133260926839E-5</v>
      </c>
      <c r="BM41" s="4">
        <f t="shared" si="14"/>
        <v>2.768983035864506E-9</v>
      </c>
      <c r="BN41" s="7">
        <f t="shared" si="15"/>
        <v>0.16341548511575221</v>
      </c>
      <c r="BO41">
        <f t="shared" si="16"/>
        <v>7.5412352755709917E-3</v>
      </c>
      <c r="BP41">
        <f t="shared" si="17"/>
        <v>1.1266980237784307E-4</v>
      </c>
      <c r="BQ41" s="4">
        <f t="shared" si="18"/>
        <v>1.0992192877982275E-2</v>
      </c>
      <c r="BR41" s="7">
        <f t="shared" si="19"/>
        <v>4.7064818426150321E-6</v>
      </c>
      <c r="BS41">
        <f t="shared" si="20"/>
        <v>7.5412352755709917E-3</v>
      </c>
      <c r="BT41">
        <f t="shared" si="21"/>
        <v>6.528335940656254E-3</v>
      </c>
      <c r="BU41" s="4">
        <f t="shared" si="22"/>
        <v>0.54373055164781103</v>
      </c>
      <c r="BV41" s="7">
        <f t="shared" si="23"/>
        <v>3.0273133260926839E-5</v>
      </c>
      <c r="BW41">
        <f t="shared" si="24"/>
        <v>1.1266980237784307E-4</v>
      </c>
      <c r="BX41">
        <f t="shared" si="25"/>
        <v>6.528335940656254E-3</v>
      </c>
      <c r="BY41" s="4">
        <f t="shared" si="26"/>
        <v>3.5579748576302808E-3</v>
      </c>
      <c r="BZ41" s="7">
        <f t="shared" si="27"/>
        <v>2.768983035864506E-9</v>
      </c>
      <c r="CA41">
        <f t="shared" si="28"/>
        <v>1.0992192877982275E-2</v>
      </c>
      <c r="CB41">
        <f t="shared" si="29"/>
        <v>0.54373055164781103</v>
      </c>
      <c r="CC41" s="4">
        <f t="shared" si="30"/>
        <v>3.5579748576302808E-3</v>
      </c>
      <c r="CD41" s="7">
        <f t="shared" si="31"/>
        <v>16</v>
      </c>
      <c r="CE41" s="4">
        <f t="shared" si="32"/>
        <v>0</v>
      </c>
      <c r="CF41" s="7">
        <f t="shared" si="33"/>
        <v>0.16341548511575221</v>
      </c>
      <c r="CG41">
        <f t="shared" si="34"/>
        <v>6.7597240122811442E-11</v>
      </c>
      <c r="CH41" s="7">
        <f t="shared" si="35"/>
        <v>0.16341548511575221</v>
      </c>
      <c r="CI41" s="4">
        <f t="shared" si="36"/>
        <v>4.7111163213152602E-4</v>
      </c>
      <c r="CJ41">
        <f t="shared" si="37"/>
        <v>6.7597240122811442E-11</v>
      </c>
      <c r="CK41">
        <f t="shared" si="38"/>
        <v>4.7111163213152602E-4</v>
      </c>
      <c r="CL41" s="7">
        <f t="shared" si="39"/>
        <v>4</v>
      </c>
      <c r="CM41" s="4">
        <f t="shared" si="40"/>
        <v>0</v>
      </c>
      <c r="CN41" s="7">
        <f t="shared" si="41"/>
        <v>4.1394367217546763E-7</v>
      </c>
      <c r="CO41" s="4">
        <f t="shared" si="42"/>
        <v>1</v>
      </c>
      <c r="CP41" s="7">
        <f t="shared" si="43"/>
        <v>4</v>
      </c>
      <c r="CQ41" s="4" t="str">
        <f t="shared" si="44"/>
        <v>Glenfiddich 15</v>
      </c>
      <c r="CR41" s="7">
        <f t="shared" si="45"/>
        <v>74</v>
      </c>
      <c r="CS41">
        <f t="shared" si="46"/>
        <v>77</v>
      </c>
      <c r="CT41">
        <f ca="1">COUNTIF(INDIRECT(ADDRESS(ROW(),CR41,1,1)):INDIRECT(ADDRESS(ROW(),CS41,1,1)), "&lt;0.05")</f>
        <v>4</v>
      </c>
      <c r="CU41" s="4">
        <f t="shared" ca="1" si="47"/>
        <v>1</v>
      </c>
    </row>
    <row r="42" spans="1:99" x14ac:dyDescent="0.25">
      <c r="A42" s="48">
        <v>68</v>
      </c>
      <c r="B42" s="7">
        <v>0.29554994430486409</v>
      </c>
      <c r="C42">
        <v>0.36128323417182984</v>
      </c>
      <c r="D42">
        <v>0.25367471567874422</v>
      </c>
      <c r="E42">
        <v>0.25765169737520321</v>
      </c>
      <c r="F42">
        <v>0.33211721357623541</v>
      </c>
      <c r="G42">
        <v>0.29864963336603706</v>
      </c>
      <c r="H42">
        <v>0.30425200539144792</v>
      </c>
      <c r="I42">
        <v>0.44245487062796696</v>
      </c>
      <c r="J42">
        <v>0.34576246536970306</v>
      </c>
      <c r="K42" s="4">
        <v>0.24605724842318658</v>
      </c>
      <c r="L42" s="7">
        <v>1.1509232668460634</v>
      </c>
      <c r="M42">
        <v>1.146306977355571</v>
      </c>
      <c r="N42">
        <v>0.9941494435575533</v>
      </c>
      <c r="O42">
        <v>1.5563364562976769</v>
      </c>
      <c r="P42">
        <v>1.2987919780142743</v>
      </c>
      <c r="Q42">
        <v>1.1112421974039484</v>
      </c>
      <c r="R42">
        <v>0.77128728321003914</v>
      </c>
      <c r="S42">
        <v>0.77452981009118471</v>
      </c>
      <c r="T42">
        <v>1.9950532816833759</v>
      </c>
      <c r="U42" s="4">
        <v>0.6837771240673195</v>
      </c>
      <c r="V42" s="7">
        <v>0.55112198102408594</v>
      </c>
      <c r="W42">
        <v>0.75805403658306392</v>
      </c>
      <c r="X42">
        <v>0.50319900108736415</v>
      </c>
      <c r="Y42">
        <v>0.58466659843465929</v>
      </c>
      <c r="Z42">
        <v>0.57065531547487947</v>
      </c>
      <c r="AA42">
        <v>0.37631412965608707</v>
      </c>
      <c r="AB42">
        <v>0.42176358668620978</v>
      </c>
      <c r="AC42">
        <v>0.46403628006604397</v>
      </c>
      <c r="AD42">
        <v>0.61955990631411173</v>
      </c>
      <c r="AE42" s="4">
        <v>0.60985130879065297</v>
      </c>
      <c r="AF42" s="7">
        <v>0.70382819886931414</v>
      </c>
      <c r="AG42">
        <v>1.0333333951690042</v>
      </c>
      <c r="AH42">
        <v>1.1610323690616136</v>
      </c>
      <c r="AI42">
        <v>1.2867265830991688</v>
      </c>
      <c r="AJ42">
        <v>1.6920917235354671</v>
      </c>
      <c r="AK42">
        <v>1.116872304256127</v>
      </c>
      <c r="AL42">
        <v>1.4979727999929819</v>
      </c>
      <c r="AM42">
        <v>1.4268508644749067</v>
      </c>
      <c r="AN42">
        <v>1.8997100061678198</v>
      </c>
      <c r="AO42" s="4">
        <v>1.2425095054489714</v>
      </c>
      <c r="AP42" s="7">
        <v>0.93989814298245311</v>
      </c>
      <c r="AQ42">
        <v>0.8027994241247659</v>
      </c>
      <c r="AR42">
        <v>1.134016495117891</v>
      </c>
      <c r="AS42">
        <v>0.96684838419794294</v>
      </c>
      <c r="AT42">
        <v>0.71217159384327922</v>
      </c>
      <c r="AU42">
        <v>0.89134684753443805</v>
      </c>
      <c r="AV42">
        <v>0.93636545291391415</v>
      </c>
      <c r="AW42">
        <v>0.90599432079044451</v>
      </c>
      <c r="AX42">
        <v>1.0190853341858594</v>
      </c>
      <c r="AY42">
        <v>0.92095810248093257</v>
      </c>
      <c r="AZ42" s="7">
        <f t="shared" si="1"/>
        <v>0.31374530282852181</v>
      </c>
      <c r="BA42">
        <f t="shared" si="2"/>
        <v>1.1482397818527006</v>
      </c>
      <c r="BB42">
        <f t="shared" si="3"/>
        <v>0.54592221441171573</v>
      </c>
      <c r="BC42">
        <f t="shared" si="4"/>
        <v>1.3060927750075375</v>
      </c>
      <c r="BD42" s="4">
        <f t="shared" si="5"/>
        <v>0.92294840981719217</v>
      </c>
      <c r="BE42" s="7">
        <f t="shared" si="6"/>
        <v>5.9790697240212368E-2</v>
      </c>
      <c r="BF42">
        <f t="shared" si="7"/>
        <v>0.39845583096882237</v>
      </c>
      <c r="BG42">
        <f t="shared" si="8"/>
        <v>0.11023312990731995</v>
      </c>
      <c r="BH42">
        <f t="shared" si="9"/>
        <v>0.341753997619066</v>
      </c>
      <c r="BI42" s="4">
        <f t="shared" si="10"/>
        <v>0.11369514268027002</v>
      </c>
      <c r="BJ42" s="7">
        <f t="shared" si="11"/>
        <v>8.6030613870944286E-5</v>
      </c>
      <c r="BK42">
        <f t="shared" si="12"/>
        <v>4.3401810049730215E-5</v>
      </c>
      <c r="BL42">
        <f t="shared" si="13"/>
        <v>5.4579697398258729E-6</v>
      </c>
      <c r="BM42" s="4">
        <f t="shared" si="14"/>
        <v>7.3934856811553633E-10</v>
      </c>
      <c r="BN42" s="7">
        <f t="shared" si="15"/>
        <v>8.6030613870944286E-5</v>
      </c>
      <c r="BO42">
        <f t="shared" si="16"/>
        <v>8.8175956963126075E-4</v>
      </c>
      <c r="BP42">
        <f t="shared" si="17"/>
        <v>0.35452946636986504</v>
      </c>
      <c r="BQ42" s="4">
        <f t="shared" si="18"/>
        <v>0.11496490816387706</v>
      </c>
      <c r="BR42" s="7">
        <f t="shared" si="19"/>
        <v>4.3401810049730215E-5</v>
      </c>
      <c r="BS42">
        <f t="shared" si="20"/>
        <v>8.8175956963126075E-4</v>
      </c>
      <c r="BT42">
        <f t="shared" si="21"/>
        <v>3.6340769721690595E-5</v>
      </c>
      <c r="BU42" s="4">
        <f t="shared" si="22"/>
        <v>5.7888301397671706E-7</v>
      </c>
      <c r="BV42" s="7">
        <f t="shared" si="23"/>
        <v>5.4579697398258729E-6</v>
      </c>
      <c r="BW42">
        <f t="shared" si="24"/>
        <v>0.35452946636986504</v>
      </c>
      <c r="BX42">
        <f t="shared" si="25"/>
        <v>3.6340769721690595E-5</v>
      </c>
      <c r="BY42" s="4">
        <f t="shared" si="26"/>
        <v>6.3437532053660659E-3</v>
      </c>
      <c r="BZ42" s="7">
        <f t="shared" si="27"/>
        <v>7.3934856811553633E-10</v>
      </c>
      <c r="CA42">
        <f t="shared" si="28"/>
        <v>0.11496490816387706</v>
      </c>
      <c r="CB42">
        <f t="shared" si="29"/>
        <v>5.7888301397671706E-7</v>
      </c>
      <c r="CC42" s="4">
        <f t="shared" si="30"/>
        <v>6.3437532053660659E-3</v>
      </c>
      <c r="CD42" s="7">
        <f t="shared" si="31"/>
        <v>16</v>
      </c>
      <c r="CE42" s="4">
        <f t="shared" si="32"/>
        <v>0</v>
      </c>
      <c r="CF42" s="7">
        <f t="shared" si="33"/>
        <v>8.6030613870944286E-5</v>
      </c>
      <c r="CG42">
        <f t="shared" si="34"/>
        <v>7.7809306191501094E-10</v>
      </c>
      <c r="CH42" s="7">
        <f t="shared" si="35"/>
        <v>8.6030613870944286E-5</v>
      </c>
      <c r="CI42" s="4">
        <f t="shared" si="36"/>
        <v>0.14149990376689256</v>
      </c>
      <c r="CJ42">
        <f t="shared" si="37"/>
        <v>7.7809306191501094E-10</v>
      </c>
      <c r="CK42">
        <f t="shared" si="38"/>
        <v>0.14149990376689256</v>
      </c>
      <c r="CL42" s="7">
        <f t="shared" si="39"/>
        <v>4</v>
      </c>
      <c r="CM42" s="4">
        <f t="shared" si="40"/>
        <v>0</v>
      </c>
      <c r="CN42" s="7">
        <f t="shared" si="41"/>
        <v>0.21269824240659418</v>
      </c>
      <c r="CO42" s="4">
        <f t="shared" si="42"/>
        <v>0</v>
      </c>
      <c r="CP42" s="7">
        <f t="shared" si="43"/>
        <v>4</v>
      </c>
      <c r="CQ42" s="4" t="str">
        <f t="shared" si="44"/>
        <v>Glenfiddich 15</v>
      </c>
      <c r="CR42" s="7">
        <f t="shared" si="45"/>
        <v>74</v>
      </c>
      <c r="CS42">
        <f t="shared" si="46"/>
        <v>77</v>
      </c>
      <c r="CT42">
        <f ca="1">COUNTIF(INDIRECT(ADDRESS(ROW(),CR42,1,1)):INDIRECT(ADDRESS(ROW(),CS42,1,1)), "&lt;0.05")</f>
        <v>3</v>
      </c>
      <c r="CU42" s="4">
        <f t="shared" ca="1" si="47"/>
        <v>0</v>
      </c>
    </row>
    <row r="43" spans="1:99" x14ac:dyDescent="0.25">
      <c r="A43" s="48">
        <v>69</v>
      </c>
      <c r="B43" s="7">
        <v>5.921577202585909</v>
      </c>
      <c r="C43">
        <v>9.9556934779019759</v>
      </c>
      <c r="D43">
        <v>8.3965075824650111</v>
      </c>
      <c r="E43">
        <v>8.50907656419845</v>
      </c>
      <c r="F43">
        <v>7.9086995103045403</v>
      </c>
      <c r="G43">
        <v>7.1826052935926663</v>
      </c>
      <c r="H43">
        <v>8.0712775674191484</v>
      </c>
      <c r="I43">
        <v>9.473510752260534</v>
      </c>
      <c r="J43">
        <v>8.0944453099948799</v>
      </c>
      <c r="K43" s="4">
        <v>7.464930587557066</v>
      </c>
      <c r="L43" s="7">
        <v>11.607825769562554</v>
      </c>
      <c r="M43">
        <v>10.432616189277766</v>
      </c>
      <c r="N43">
        <v>9.4903783565440332</v>
      </c>
      <c r="O43">
        <v>14.241742564522427</v>
      </c>
      <c r="P43">
        <v>12.927101356649581</v>
      </c>
      <c r="Q43">
        <v>10.293965500987241</v>
      </c>
      <c r="R43">
        <v>8.3125536924812966</v>
      </c>
      <c r="S43">
        <v>9.7618769071519615</v>
      </c>
      <c r="T43">
        <v>22.041586842264291</v>
      </c>
      <c r="U43" s="4">
        <v>8.6375189643971932</v>
      </c>
      <c r="V43" s="7">
        <v>7.2236500462294648</v>
      </c>
      <c r="W43">
        <v>8.3550738819942865</v>
      </c>
      <c r="X43">
        <v>8.7541579821390165</v>
      </c>
      <c r="Y43">
        <v>9.053455777025265</v>
      </c>
      <c r="Z43">
        <v>9.7727244402361553</v>
      </c>
      <c r="AA43">
        <v>11.162166964737542</v>
      </c>
      <c r="AB43">
        <v>10.707696653366709</v>
      </c>
      <c r="AC43">
        <v>8.4617699959301724</v>
      </c>
      <c r="AD43">
        <v>13.91755238982258</v>
      </c>
      <c r="AE43" s="4">
        <v>12.133366102616039</v>
      </c>
      <c r="AF43" s="7">
        <v>6.4171906080619641</v>
      </c>
      <c r="AG43">
        <v>8.6519123117960248</v>
      </c>
      <c r="AH43">
        <v>9.8497588365932547</v>
      </c>
      <c r="AI43">
        <v>9.9397089108553285</v>
      </c>
      <c r="AJ43">
        <v>12.171064383445133</v>
      </c>
      <c r="AK43">
        <v>9.6838493015069975</v>
      </c>
      <c r="AL43">
        <v>12.043064106531581</v>
      </c>
      <c r="AM43">
        <v>12.49903109395043</v>
      </c>
      <c r="AN43">
        <v>17.48452761603221</v>
      </c>
      <c r="AO43" s="4">
        <v>10.243421505907964</v>
      </c>
      <c r="AP43" s="7">
        <v>7.9085199124077343</v>
      </c>
      <c r="AQ43">
        <v>7.4399921431042948</v>
      </c>
      <c r="AR43">
        <v>9.7523139079402075</v>
      </c>
      <c r="AS43">
        <v>7.2618212801888777</v>
      </c>
      <c r="AT43">
        <v>6.4935083150106934</v>
      </c>
      <c r="AU43">
        <v>8.1195429640870156</v>
      </c>
      <c r="AV43">
        <v>7.601925954010432</v>
      </c>
      <c r="AW43">
        <v>7.6596955398011231</v>
      </c>
      <c r="AX43">
        <v>8.9714156390174296</v>
      </c>
      <c r="AY43">
        <v>7.8240127057701105</v>
      </c>
      <c r="AZ43" s="7">
        <f t="shared" si="1"/>
        <v>8.0978323848280187</v>
      </c>
      <c r="BA43">
        <f t="shared" si="2"/>
        <v>11.774716614383834</v>
      </c>
      <c r="BB43">
        <f t="shared" si="3"/>
        <v>9.9541614234097224</v>
      </c>
      <c r="BC43">
        <f t="shared" si="4"/>
        <v>10.898352867468089</v>
      </c>
      <c r="BD43" s="4">
        <f t="shared" si="5"/>
        <v>7.9032748361337921</v>
      </c>
      <c r="BE43" s="7">
        <f t="shared" si="6"/>
        <v>1.1359404946814298</v>
      </c>
      <c r="BF43">
        <f t="shared" si="7"/>
        <v>4.0543919674307212</v>
      </c>
      <c r="BG43">
        <f t="shared" si="8"/>
        <v>2.0278258070973938</v>
      </c>
      <c r="BH43">
        <f t="shared" si="9"/>
        <v>2.9424071602386843</v>
      </c>
      <c r="BI43" s="4">
        <f t="shared" si="10"/>
        <v>0.90533169781935741</v>
      </c>
      <c r="BJ43" s="7">
        <f t="shared" si="11"/>
        <v>1.9400785513619675E-2</v>
      </c>
      <c r="BK43">
        <f t="shared" si="12"/>
        <v>2.4095528943269412E-2</v>
      </c>
      <c r="BL43">
        <f t="shared" si="13"/>
        <v>1.6243691799081993E-2</v>
      </c>
      <c r="BM43" s="4">
        <f t="shared" si="14"/>
        <v>0.67715686475652004</v>
      </c>
      <c r="BN43" s="7">
        <f t="shared" si="15"/>
        <v>1.9400785513619675E-2</v>
      </c>
      <c r="BO43">
        <f t="shared" si="16"/>
        <v>0.22596269358672211</v>
      </c>
      <c r="BP43">
        <f t="shared" si="17"/>
        <v>0.58757840401648243</v>
      </c>
      <c r="BQ43" s="4">
        <f t="shared" si="18"/>
        <v>1.4767255036853921E-2</v>
      </c>
      <c r="BR43" s="7">
        <f t="shared" si="19"/>
        <v>2.4095528943269412E-2</v>
      </c>
      <c r="BS43">
        <f t="shared" si="20"/>
        <v>0.22596269358672211</v>
      </c>
      <c r="BT43">
        <f t="shared" si="21"/>
        <v>0.4157354445166529</v>
      </c>
      <c r="BU43" s="4">
        <f t="shared" si="22"/>
        <v>1.240407031964252E-2</v>
      </c>
      <c r="BV43" s="7">
        <f t="shared" si="23"/>
        <v>1.6243691799081993E-2</v>
      </c>
      <c r="BW43">
        <f t="shared" si="24"/>
        <v>0.58757840401648243</v>
      </c>
      <c r="BX43">
        <f t="shared" si="25"/>
        <v>0.4157354445166529</v>
      </c>
      <c r="BY43" s="4">
        <f t="shared" si="26"/>
        <v>1.087202991667873E-2</v>
      </c>
      <c r="BZ43" s="7">
        <f t="shared" si="27"/>
        <v>0.67715686475652004</v>
      </c>
      <c r="CA43">
        <f t="shared" si="28"/>
        <v>1.4767255036853921E-2</v>
      </c>
      <c r="CB43">
        <f t="shared" si="29"/>
        <v>1.240407031964252E-2</v>
      </c>
      <c r="CC43" s="4">
        <f t="shared" si="30"/>
        <v>1.087202991667873E-2</v>
      </c>
      <c r="CD43" s="7">
        <f t="shared" si="31"/>
        <v>12</v>
      </c>
      <c r="CE43" s="4">
        <f t="shared" si="32"/>
        <v>0</v>
      </c>
      <c r="CF43" s="7">
        <f t="shared" si="33"/>
        <v>1.9400785513619675E-2</v>
      </c>
      <c r="CG43">
        <f t="shared" si="34"/>
        <v>1.3317403423990489E-2</v>
      </c>
      <c r="CH43" s="7">
        <f t="shared" si="35"/>
        <v>1.9400785513619675E-2</v>
      </c>
      <c r="CI43" s="4">
        <f t="shared" si="36"/>
        <v>0.13412604927528285</v>
      </c>
      <c r="CJ43">
        <f t="shared" si="37"/>
        <v>1.3317403423990489E-2</v>
      </c>
      <c r="CK43">
        <f t="shared" si="38"/>
        <v>0.13412604927528285</v>
      </c>
      <c r="CL43" s="7">
        <f t="shared" si="39"/>
        <v>4</v>
      </c>
      <c r="CM43" s="4">
        <f t="shared" si="40"/>
        <v>0</v>
      </c>
      <c r="CN43" s="7">
        <f t="shared" si="41"/>
        <v>0.61114235666149286</v>
      </c>
      <c r="CO43" s="4">
        <f t="shared" si="42"/>
        <v>0</v>
      </c>
      <c r="CP43" s="7">
        <f t="shared" si="43"/>
        <v>2</v>
      </c>
      <c r="CQ43" s="4" t="str">
        <f t="shared" si="44"/>
        <v>Jack Daniels</v>
      </c>
      <c r="CR43" s="7">
        <f t="shared" si="45"/>
        <v>66</v>
      </c>
      <c r="CS43">
        <f t="shared" si="46"/>
        <v>69</v>
      </c>
      <c r="CT43">
        <f ca="1">COUNTIF(INDIRECT(ADDRESS(ROW(),CR43,1,1)):INDIRECT(ADDRESS(ROW(),CS43,1,1)), "&lt;0.05")</f>
        <v>2</v>
      </c>
      <c r="CU43" s="4">
        <f t="shared" ca="1" si="47"/>
        <v>0</v>
      </c>
    </row>
    <row r="44" spans="1:99" x14ac:dyDescent="0.25">
      <c r="A44" s="48">
        <v>70</v>
      </c>
      <c r="B44" s="7">
        <v>0.17980895045355019</v>
      </c>
      <c r="C44">
        <v>0.43459307110550571</v>
      </c>
      <c r="D44">
        <v>0.37102502478017596</v>
      </c>
      <c r="E44">
        <v>0.41066084591928276</v>
      </c>
      <c r="F44">
        <v>0.38788722665802039</v>
      </c>
      <c r="G44">
        <v>0.4027284488575375</v>
      </c>
      <c r="H44">
        <v>0.4187780210276203</v>
      </c>
      <c r="I44">
        <v>0.58621177364771249</v>
      </c>
      <c r="J44">
        <v>0.39473986356569296</v>
      </c>
      <c r="K44" s="4">
        <v>0.41074031541642442</v>
      </c>
      <c r="L44" s="7">
        <v>0.69176336981029218</v>
      </c>
      <c r="M44">
        <v>0.64469768032839736</v>
      </c>
      <c r="N44">
        <v>0.67574079057177028</v>
      </c>
      <c r="O44">
        <v>1.1722547565310013</v>
      </c>
      <c r="P44">
        <v>1.004096916718372</v>
      </c>
      <c r="Q44">
        <v>0.81121995473325237</v>
      </c>
      <c r="R44">
        <v>0.62560694000902017</v>
      </c>
      <c r="S44">
        <v>0.68566928559075724</v>
      </c>
      <c r="T44">
        <v>1.6831327763395338</v>
      </c>
      <c r="U44" s="4">
        <v>0.5809895406786415</v>
      </c>
      <c r="V44" s="7">
        <v>0.64012374717090303</v>
      </c>
      <c r="W44">
        <v>0.82825617812802688</v>
      </c>
      <c r="X44">
        <v>0.7152543584986597</v>
      </c>
      <c r="Y44">
        <v>0.77443684440008598</v>
      </c>
      <c r="Z44">
        <v>0.87353962017756792</v>
      </c>
      <c r="AA44">
        <v>0.83149969392290568</v>
      </c>
      <c r="AB44">
        <v>0.79235968059960715</v>
      </c>
      <c r="AC44">
        <v>0.72480857290184164</v>
      </c>
      <c r="AD44">
        <v>1.1470655691862632</v>
      </c>
      <c r="AE44" s="4">
        <v>1.02657391927036</v>
      </c>
      <c r="AF44" s="7">
        <v>0.6691972844904247</v>
      </c>
      <c r="AG44">
        <v>1.0282958911577571</v>
      </c>
      <c r="AH44">
        <v>1.3097407313048195</v>
      </c>
      <c r="AI44">
        <v>1.3820999469954092</v>
      </c>
      <c r="AJ44">
        <v>1.8012007092124822</v>
      </c>
      <c r="AK44">
        <v>1.3108569137962591</v>
      </c>
      <c r="AL44">
        <v>1.7167821142666291</v>
      </c>
      <c r="AM44">
        <v>1.6827676480564782</v>
      </c>
      <c r="AN44">
        <v>2.2982616852697308</v>
      </c>
      <c r="AO44" s="4">
        <v>1.4976752268011928</v>
      </c>
      <c r="AP44" s="7">
        <v>0.98601239368336147</v>
      </c>
      <c r="AQ44">
        <v>0.84278496417310134</v>
      </c>
      <c r="AR44">
        <v>1.157992414798054</v>
      </c>
      <c r="AS44">
        <v>0.88377510051895891</v>
      </c>
      <c r="AT44">
        <v>0.75742363641002275</v>
      </c>
      <c r="AU44">
        <v>0.90828847269461255</v>
      </c>
      <c r="AV44">
        <v>0.91860071689999923</v>
      </c>
      <c r="AW44">
        <v>0.92213624211937661</v>
      </c>
      <c r="AX44">
        <v>1.0557756588232852</v>
      </c>
      <c r="AY44">
        <v>0.90434862786082593</v>
      </c>
      <c r="AZ44" s="7">
        <f t="shared" si="1"/>
        <v>0.39971735414315229</v>
      </c>
      <c r="BA44">
        <f t="shared" si="2"/>
        <v>0.85751720113110375</v>
      </c>
      <c r="BB44">
        <f t="shared" si="3"/>
        <v>0.83539181842562216</v>
      </c>
      <c r="BC44">
        <f t="shared" si="4"/>
        <v>1.4696878151351183</v>
      </c>
      <c r="BD44" s="4">
        <f t="shared" si="5"/>
        <v>0.93371382279815973</v>
      </c>
      <c r="BE44" s="7">
        <f t="shared" si="6"/>
        <v>9.7728540495981647E-2</v>
      </c>
      <c r="BF44">
        <f t="shared" si="7"/>
        <v>0.34478989119046033</v>
      </c>
      <c r="BG44">
        <f t="shared" si="8"/>
        <v>0.15113312756744723</v>
      </c>
      <c r="BH44">
        <f t="shared" si="9"/>
        <v>0.44693663980202214</v>
      </c>
      <c r="BI44" s="4">
        <f t="shared" si="10"/>
        <v>0.11137847973677241</v>
      </c>
      <c r="BJ44" s="7">
        <f t="shared" si="11"/>
        <v>2.1668119706700485E-3</v>
      </c>
      <c r="BK44">
        <f t="shared" si="12"/>
        <v>1.2450691865666873E-6</v>
      </c>
      <c r="BL44">
        <f t="shared" si="13"/>
        <v>2.515870914307751E-5</v>
      </c>
      <c r="BM44" s="4">
        <f t="shared" si="14"/>
        <v>1.3969768825964344E-9</v>
      </c>
      <c r="BN44" s="7">
        <f t="shared" si="15"/>
        <v>2.1668119706700485E-3</v>
      </c>
      <c r="BO44">
        <f t="shared" si="16"/>
        <v>0.85558008502906246</v>
      </c>
      <c r="BP44">
        <f t="shared" si="17"/>
        <v>3.217251206607812E-3</v>
      </c>
      <c r="BQ44" s="4">
        <f t="shared" si="18"/>
        <v>0.51991919817849985</v>
      </c>
      <c r="BR44" s="7">
        <f t="shared" si="19"/>
        <v>1.2450691865666873E-6</v>
      </c>
      <c r="BS44">
        <f t="shared" si="20"/>
        <v>0.85558008502906246</v>
      </c>
      <c r="BT44">
        <f t="shared" si="21"/>
        <v>1.353775252236674E-3</v>
      </c>
      <c r="BU44" s="4">
        <f t="shared" si="22"/>
        <v>0.11653231202715654</v>
      </c>
      <c r="BV44" s="7">
        <f t="shared" si="23"/>
        <v>2.515870914307751E-5</v>
      </c>
      <c r="BW44">
        <f t="shared" si="24"/>
        <v>3.217251206607812E-3</v>
      </c>
      <c r="BX44">
        <f t="shared" si="25"/>
        <v>1.353775252236674E-3</v>
      </c>
      <c r="BY44" s="4">
        <f t="shared" si="26"/>
        <v>4.1688619268037417E-3</v>
      </c>
      <c r="BZ44" s="7">
        <f t="shared" si="27"/>
        <v>1.3969768825964344E-9</v>
      </c>
      <c r="CA44">
        <f t="shared" si="28"/>
        <v>0.51991919817849985</v>
      </c>
      <c r="CB44">
        <f t="shared" si="29"/>
        <v>0.11653231202715654</v>
      </c>
      <c r="CC44" s="4">
        <f t="shared" si="30"/>
        <v>4.1688619268037417E-3</v>
      </c>
      <c r="CD44" s="7">
        <f t="shared" si="31"/>
        <v>14</v>
      </c>
      <c r="CE44" s="4">
        <f t="shared" si="32"/>
        <v>0</v>
      </c>
      <c r="CF44" s="7">
        <f t="shared" si="33"/>
        <v>2.1668119706700485E-3</v>
      </c>
      <c r="CG44">
        <f t="shared" si="34"/>
        <v>1.7325525762088694E-10</v>
      </c>
      <c r="CH44" s="7">
        <f t="shared" si="35"/>
        <v>2.1668119706700485E-3</v>
      </c>
      <c r="CI44" s="4">
        <f t="shared" si="36"/>
        <v>0.10628979528410644</v>
      </c>
      <c r="CJ44">
        <f t="shared" si="37"/>
        <v>1.7325525762088694E-10</v>
      </c>
      <c r="CK44">
        <f t="shared" si="38"/>
        <v>0.10628979528410644</v>
      </c>
      <c r="CL44" s="7">
        <f t="shared" si="39"/>
        <v>4</v>
      </c>
      <c r="CM44" s="4">
        <f t="shared" si="40"/>
        <v>0</v>
      </c>
      <c r="CN44" s="7">
        <f t="shared" si="41"/>
        <v>2.3636727548894244E-4</v>
      </c>
      <c r="CO44" s="4">
        <f t="shared" si="42"/>
        <v>1</v>
      </c>
      <c r="CP44" s="7">
        <f t="shared" si="43"/>
        <v>4</v>
      </c>
      <c r="CQ44" s="4" t="str">
        <f t="shared" si="44"/>
        <v>Glenfiddich 15</v>
      </c>
      <c r="CR44" s="7">
        <f t="shared" si="45"/>
        <v>74</v>
      </c>
      <c r="CS44">
        <f t="shared" si="46"/>
        <v>77</v>
      </c>
      <c r="CT44">
        <f ca="1">COUNTIF(INDIRECT(ADDRESS(ROW(),CR44,1,1)):INDIRECT(ADDRESS(ROW(),CS44,1,1)), "&lt;0.05")</f>
        <v>4</v>
      </c>
      <c r="CU44" s="4">
        <f t="shared" ca="1" si="47"/>
        <v>1</v>
      </c>
    </row>
    <row r="45" spans="1:99" x14ac:dyDescent="0.25">
      <c r="A45" s="48">
        <v>71</v>
      </c>
      <c r="B45" s="7">
        <v>1.2975413584960931</v>
      </c>
      <c r="C45">
        <v>2.5663410873211885</v>
      </c>
      <c r="D45">
        <v>1.6898857340502362</v>
      </c>
      <c r="E45">
        <v>1.6222462035283387</v>
      </c>
      <c r="F45">
        <v>1.6241703750497201</v>
      </c>
      <c r="G45">
        <v>1.5332785487165066</v>
      </c>
      <c r="H45">
        <v>1.5806292603211252</v>
      </c>
      <c r="I45">
        <v>2.1370042559240177</v>
      </c>
      <c r="J45">
        <v>1.7653575700037654</v>
      </c>
      <c r="K45" s="4">
        <v>1.6461406570931927</v>
      </c>
      <c r="L45" s="7">
        <v>2.7514339063796331</v>
      </c>
      <c r="M45">
        <v>2.7422511551309152</v>
      </c>
      <c r="N45">
        <v>2.6154717708290458</v>
      </c>
      <c r="O45">
        <v>3.988821872240369</v>
      </c>
      <c r="P45">
        <v>3.6520567620271884</v>
      </c>
      <c r="Q45">
        <v>2.8700774951775641</v>
      </c>
      <c r="R45">
        <v>2.4322340135496314</v>
      </c>
      <c r="S45">
        <v>3.2094538815551599</v>
      </c>
      <c r="T45">
        <v>7.6228986335629152</v>
      </c>
      <c r="U45" s="4">
        <v>2.4223768428370827</v>
      </c>
      <c r="V45" s="7">
        <v>4.4164943955560316</v>
      </c>
      <c r="W45">
        <v>5.2570419347415367</v>
      </c>
      <c r="X45">
        <v>5.3148808137876973</v>
      </c>
      <c r="Y45">
        <v>5.7335389684113149</v>
      </c>
      <c r="Z45">
        <v>5.8516013160079003</v>
      </c>
      <c r="AA45">
        <v>6.5066359753383116</v>
      </c>
      <c r="AB45">
        <v>6.9525855086783404</v>
      </c>
      <c r="AC45">
        <v>5.179761456504453</v>
      </c>
      <c r="AD45">
        <v>8.7774035058725737</v>
      </c>
      <c r="AE45" s="4">
        <v>6.8190750146281616</v>
      </c>
      <c r="AF45" s="7">
        <v>3.4085016566425406</v>
      </c>
      <c r="AG45">
        <v>5.2367122075210384</v>
      </c>
      <c r="AH45">
        <v>7.0508079681079483</v>
      </c>
      <c r="AI45">
        <v>7.2028243602329338</v>
      </c>
      <c r="AJ45">
        <v>8.6963879810282627</v>
      </c>
      <c r="AK45">
        <v>7.1130414082437534</v>
      </c>
      <c r="AL45">
        <v>8.8589396762002774</v>
      </c>
      <c r="AM45">
        <v>9.1497212135301353</v>
      </c>
      <c r="AN45">
        <v>13.418657351498886</v>
      </c>
      <c r="AO45" s="4">
        <v>7.9114403184824242</v>
      </c>
      <c r="AP45" s="7">
        <v>4.8421640956471652</v>
      </c>
      <c r="AQ45">
        <v>4.1160671837110829</v>
      </c>
      <c r="AR45">
        <v>5.7244682093362247</v>
      </c>
      <c r="AS45">
        <v>3.8335140796425198</v>
      </c>
      <c r="AT45">
        <v>3.6833173745236514</v>
      </c>
      <c r="AU45">
        <v>4.4062705242319149</v>
      </c>
      <c r="AV45">
        <v>4.2931540927926219</v>
      </c>
      <c r="AW45">
        <v>4.4137692728757703</v>
      </c>
      <c r="AX45">
        <v>4.9929660069901995</v>
      </c>
      <c r="AY45">
        <v>4.1324300967016141</v>
      </c>
      <c r="AZ45" s="7">
        <f t="shared" si="1"/>
        <v>1.7462595050504182</v>
      </c>
      <c r="BA45">
        <f t="shared" si="2"/>
        <v>3.430707633328951</v>
      </c>
      <c r="BB45">
        <f t="shared" si="3"/>
        <v>6.0809018889526323</v>
      </c>
      <c r="BC45">
        <f t="shared" si="4"/>
        <v>7.8047034141488201</v>
      </c>
      <c r="BD45" s="4">
        <f t="shared" si="5"/>
        <v>4.4438120936452759</v>
      </c>
      <c r="BE45" s="7">
        <f t="shared" si="6"/>
        <v>0.35640318603902571</v>
      </c>
      <c r="BF45">
        <f t="shared" si="7"/>
        <v>1.5603378152688958</v>
      </c>
      <c r="BG45">
        <f t="shared" si="8"/>
        <v>1.2372991206147899</v>
      </c>
      <c r="BH45">
        <f t="shared" si="9"/>
        <v>2.6367834302139603</v>
      </c>
      <c r="BI45" s="4">
        <f t="shared" si="10"/>
        <v>0.6037416257664755</v>
      </c>
      <c r="BJ45" s="7">
        <f t="shared" si="11"/>
        <v>7.708249162530649E-3</v>
      </c>
      <c r="BK45">
        <f t="shared" si="12"/>
        <v>5.9835471739821954E-7</v>
      </c>
      <c r="BL45">
        <f t="shared" si="13"/>
        <v>4.2174805270493001E-5</v>
      </c>
      <c r="BM45" s="4">
        <f t="shared" si="14"/>
        <v>4.899674917224146E-9</v>
      </c>
      <c r="BN45" s="7">
        <f t="shared" si="15"/>
        <v>7.708249162530649E-3</v>
      </c>
      <c r="BO45">
        <f t="shared" si="16"/>
        <v>5.8315813953329666E-4</v>
      </c>
      <c r="BP45">
        <f t="shared" si="17"/>
        <v>4.3772518699856878E-4</v>
      </c>
      <c r="BQ45" s="4">
        <f t="shared" si="18"/>
        <v>8.0408234762705297E-2</v>
      </c>
      <c r="BR45" s="7">
        <f t="shared" si="19"/>
        <v>5.9835471739821954E-7</v>
      </c>
      <c r="BS45">
        <f t="shared" si="20"/>
        <v>5.8315813953329666E-4</v>
      </c>
      <c r="BT45">
        <f t="shared" si="21"/>
        <v>8.4333308338521554E-2</v>
      </c>
      <c r="BU45" s="4">
        <f t="shared" si="22"/>
        <v>2.363734733476459E-3</v>
      </c>
      <c r="BV45" s="7">
        <f t="shared" si="23"/>
        <v>4.2174805270493001E-5</v>
      </c>
      <c r="BW45">
        <f t="shared" si="24"/>
        <v>4.3772518699856878E-4</v>
      </c>
      <c r="BX45">
        <f t="shared" si="25"/>
        <v>8.4333308338521554E-2</v>
      </c>
      <c r="BY45" s="4">
        <f t="shared" si="26"/>
        <v>2.8569473146133838E-3</v>
      </c>
      <c r="BZ45" s="7">
        <f t="shared" si="27"/>
        <v>4.899674917224146E-9</v>
      </c>
      <c r="CA45">
        <f t="shared" si="28"/>
        <v>8.0408234762705297E-2</v>
      </c>
      <c r="CB45">
        <f t="shared" si="29"/>
        <v>2.363734733476459E-3</v>
      </c>
      <c r="CC45" s="4">
        <f t="shared" si="30"/>
        <v>2.8569473146133838E-3</v>
      </c>
      <c r="CD45" s="7">
        <f t="shared" si="31"/>
        <v>16</v>
      </c>
      <c r="CE45" s="4">
        <f t="shared" si="32"/>
        <v>0</v>
      </c>
      <c r="CF45" s="7">
        <f t="shared" si="33"/>
        <v>7.708249162530649E-3</v>
      </c>
      <c r="CG45">
        <f t="shared" si="34"/>
        <v>3.3587770541568369E-12</v>
      </c>
      <c r="CH45" s="7">
        <f t="shared" si="35"/>
        <v>7.708249162530649E-3</v>
      </c>
      <c r="CI45" s="4">
        <f t="shared" si="36"/>
        <v>3.5258443791179767E-4</v>
      </c>
      <c r="CJ45">
        <f t="shared" si="37"/>
        <v>3.3587770541568369E-12</v>
      </c>
      <c r="CK45">
        <f t="shared" si="38"/>
        <v>3.5258443791179767E-4</v>
      </c>
      <c r="CL45" s="7">
        <f t="shared" si="39"/>
        <v>6</v>
      </c>
      <c r="CM45" s="4">
        <f t="shared" si="40"/>
        <v>1</v>
      </c>
      <c r="CN45" s="7">
        <f t="shared" si="41"/>
        <v>1.496322142569414E-8</v>
      </c>
      <c r="CO45" s="4">
        <f t="shared" si="42"/>
        <v>1</v>
      </c>
      <c r="CP45" s="7">
        <f t="shared" si="43"/>
        <v>4</v>
      </c>
      <c r="CQ45" s="4" t="str">
        <f t="shared" si="44"/>
        <v>Glenfiddich 15</v>
      </c>
      <c r="CR45" s="7">
        <f t="shared" si="45"/>
        <v>74</v>
      </c>
      <c r="CS45">
        <f t="shared" si="46"/>
        <v>77</v>
      </c>
      <c r="CT45">
        <f ca="1">COUNTIF(INDIRECT(ADDRESS(ROW(),CR45,1,1)):INDIRECT(ADDRESS(ROW(),CS45,1,1)), "&lt;0.05")</f>
        <v>3</v>
      </c>
      <c r="CU45" s="4">
        <f t="shared" ca="1" si="47"/>
        <v>0</v>
      </c>
    </row>
    <row r="46" spans="1:99" x14ac:dyDescent="0.25">
      <c r="A46" s="48">
        <v>72</v>
      </c>
      <c r="B46" s="7">
        <v>0.87862446148518458</v>
      </c>
      <c r="C46">
        <v>1.1156427713667765</v>
      </c>
      <c r="D46">
        <v>0.86825301743903727</v>
      </c>
      <c r="E46">
        <v>0.78411620870494392</v>
      </c>
      <c r="F46">
        <v>0.88517698842776693</v>
      </c>
      <c r="G46">
        <v>0.71569904672990103</v>
      </c>
      <c r="H46">
        <v>0.77472419306947049</v>
      </c>
      <c r="I46">
        <v>0.84239298494430959</v>
      </c>
      <c r="J46">
        <v>0.86001246736420101</v>
      </c>
      <c r="K46" s="4">
        <v>0.72596675602384564</v>
      </c>
      <c r="L46" s="7">
        <v>1.6639941539954279</v>
      </c>
      <c r="M46">
        <v>1.3990433681757763</v>
      </c>
      <c r="N46">
        <v>1.2510236760386499</v>
      </c>
      <c r="O46">
        <v>1.4867257100102897</v>
      </c>
      <c r="P46">
        <v>1.372374853737631</v>
      </c>
      <c r="Q46">
        <v>1.1135869009839423</v>
      </c>
      <c r="R46">
        <v>0.93908283805924531</v>
      </c>
      <c r="S46">
        <v>1.1017823149422465</v>
      </c>
      <c r="T46">
        <v>2.6247972029969424</v>
      </c>
      <c r="U46" s="4">
        <v>0.95159912912234124</v>
      </c>
      <c r="V46" s="7">
        <v>1.2775368908058204</v>
      </c>
      <c r="W46">
        <v>1.5509523926169568</v>
      </c>
      <c r="X46">
        <v>1.2956237838974534</v>
      </c>
      <c r="Y46">
        <v>1.3606080663663975</v>
      </c>
      <c r="Z46">
        <v>1.4537191424150664</v>
      </c>
      <c r="AA46">
        <v>1.3751051656403606</v>
      </c>
      <c r="AB46">
        <v>1.5731511956851822</v>
      </c>
      <c r="AC46">
        <v>1.2638695631756376</v>
      </c>
      <c r="AD46">
        <v>1.832555842150458</v>
      </c>
      <c r="AE46" s="4">
        <v>1.6370096693206175</v>
      </c>
      <c r="AF46" s="7">
        <v>0.71807517394121034</v>
      </c>
      <c r="AG46">
        <v>1.0558713814291734</v>
      </c>
      <c r="AH46">
        <v>1.3164685738797219</v>
      </c>
      <c r="AI46">
        <v>1.3801860999592153</v>
      </c>
      <c r="AJ46">
        <v>1.6950291139388598</v>
      </c>
      <c r="AK46">
        <v>1.3112688880642454</v>
      </c>
      <c r="AL46">
        <v>1.7595125868323942</v>
      </c>
      <c r="AM46">
        <v>1.761945521633387</v>
      </c>
      <c r="AN46">
        <v>2.4291806581745035</v>
      </c>
      <c r="AO46" s="4">
        <v>1.5478293316685006</v>
      </c>
      <c r="AP46" s="7">
        <v>1.091038778078556</v>
      </c>
      <c r="AQ46">
        <v>0.87460114618390206</v>
      </c>
      <c r="AR46">
        <v>1.1858070817896327</v>
      </c>
      <c r="AS46">
        <v>0.95863021071860643</v>
      </c>
      <c r="AT46">
        <v>0.82454744751445663</v>
      </c>
      <c r="AU46">
        <v>1.0861163874564657</v>
      </c>
      <c r="AV46">
        <v>1.0037708652290553</v>
      </c>
      <c r="AW46">
        <v>1.0515814623038495</v>
      </c>
      <c r="AX46">
        <v>1.1778518579337061</v>
      </c>
      <c r="AY46">
        <v>1.1111237161130985</v>
      </c>
      <c r="AZ46" s="7">
        <f t="shared" si="1"/>
        <v>0.8450608895555437</v>
      </c>
      <c r="BA46">
        <f t="shared" si="2"/>
        <v>1.3904010148062496</v>
      </c>
      <c r="BB46">
        <f t="shared" si="3"/>
        <v>1.4620131712073952</v>
      </c>
      <c r="BC46">
        <f t="shared" si="4"/>
        <v>1.4975367329521212</v>
      </c>
      <c r="BD46" s="4">
        <f t="shared" si="5"/>
        <v>1.0365068953321328</v>
      </c>
      <c r="BE46" s="7">
        <f t="shared" si="6"/>
        <v>0.1136751295584264</v>
      </c>
      <c r="BF46">
        <f t="shared" si="7"/>
        <v>0.4925955380000725</v>
      </c>
      <c r="BG46">
        <f t="shared" si="8"/>
        <v>0.1847130189144339</v>
      </c>
      <c r="BH46">
        <f t="shared" si="9"/>
        <v>0.46331145140533964</v>
      </c>
      <c r="BI46" s="4">
        <f t="shared" si="10"/>
        <v>0.1210029335669919</v>
      </c>
      <c r="BJ46" s="7">
        <f t="shared" si="11"/>
        <v>6.6865587638034289E-3</v>
      </c>
      <c r="BK46">
        <f t="shared" si="12"/>
        <v>2.0151382642596897E-7</v>
      </c>
      <c r="BL46">
        <f t="shared" si="13"/>
        <v>1.4736292322915985E-3</v>
      </c>
      <c r="BM46" s="4">
        <f t="shared" si="14"/>
        <v>1.8556976034369308E-3</v>
      </c>
      <c r="BN46" s="7">
        <f t="shared" si="15"/>
        <v>6.6865587638034289E-3</v>
      </c>
      <c r="BO46">
        <f t="shared" si="16"/>
        <v>0.67483360182663077</v>
      </c>
      <c r="BP46">
        <f t="shared" si="17"/>
        <v>0.62247111395011023</v>
      </c>
      <c r="BQ46" s="4">
        <f t="shared" si="18"/>
        <v>5.1675581207928027E-2</v>
      </c>
      <c r="BR46" s="7">
        <f t="shared" si="19"/>
        <v>2.0151382642596897E-7</v>
      </c>
      <c r="BS46">
        <f t="shared" si="20"/>
        <v>0.67483360182663077</v>
      </c>
      <c r="BT46">
        <f t="shared" si="21"/>
        <v>0.82566241749867642</v>
      </c>
      <c r="BU46" s="4">
        <f t="shared" si="22"/>
        <v>1.7711585647959012E-5</v>
      </c>
      <c r="BV46" s="7">
        <f t="shared" si="23"/>
        <v>1.4736292322915985E-3</v>
      </c>
      <c r="BW46">
        <f t="shared" si="24"/>
        <v>0.62247111395011023</v>
      </c>
      <c r="BX46">
        <f t="shared" si="25"/>
        <v>0.82566241749867642</v>
      </c>
      <c r="BY46" s="4">
        <f t="shared" si="26"/>
        <v>1.2071444525454479E-2</v>
      </c>
      <c r="BZ46" s="7">
        <f t="shared" si="27"/>
        <v>1.8556976034369308E-3</v>
      </c>
      <c r="CA46">
        <f t="shared" si="28"/>
        <v>5.1675581207928027E-2</v>
      </c>
      <c r="CB46">
        <f t="shared" si="29"/>
        <v>1.7711585647959012E-5</v>
      </c>
      <c r="CC46" s="4">
        <f t="shared" si="30"/>
        <v>1.2071444525454479E-2</v>
      </c>
      <c r="CD46" s="7">
        <f t="shared" si="31"/>
        <v>12</v>
      </c>
      <c r="CE46" s="4">
        <f t="shared" si="32"/>
        <v>0</v>
      </c>
      <c r="CF46" s="7">
        <f t="shared" si="33"/>
        <v>6.6865587638034289E-3</v>
      </c>
      <c r="CG46">
        <f t="shared" si="34"/>
        <v>1.0113431824387458E-7</v>
      </c>
      <c r="CH46" s="7">
        <f t="shared" si="35"/>
        <v>6.6865587638034289E-3</v>
      </c>
      <c r="CI46" s="4">
        <f t="shared" si="36"/>
        <v>0.73532916511566038</v>
      </c>
      <c r="CJ46">
        <f t="shared" si="37"/>
        <v>1.0113431824387458E-7</v>
      </c>
      <c r="CK46">
        <f t="shared" si="38"/>
        <v>0.73532916511566038</v>
      </c>
      <c r="CL46" s="7">
        <f t="shared" si="39"/>
        <v>4</v>
      </c>
      <c r="CM46" s="4">
        <f t="shared" si="40"/>
        <v>0</v>
      </c>
      <c r="CN46" s="7">
        <f t="shared" si="41"/>
        <v>6.7983649391976358E-3</v>
      </c>
      <c r="CO46" s="4">
        <f t="shared" si="42"/>
        <v>1</v>
      </c>
      <c r="CP46" s="7">
        <f t="shared" si="43"/>
        <v>4</v>
      </c>
      <c r="CQ46" s="4" t="str">
        <f t="shared" si="44"/>
        <v>Glenfiddich 15</v>
      </c>
      <c r="CR46" s="7">
        <f t="shared" si="45"/>
        <v>74</v>
      </c>
      <c r="CS46">
        <f t="shared" si="46"/>
        <v>77</v>
      </c>
      <c r="CT46">
        <f ca="1">COUNTIF(INDIRECT(ADDRESS(ROW(),CR46,1,1)):INDIRECT(ADDRESS(ROW(),CS46,1,1)), "&lt;0.05")</f>
        <v>2</v>
      </c>
      <c r="CU46" s="4">
        <f t="shared" ca="1" si="47"/>
        <v>0</v>
      </c>
    </row>
    <row r="47" spans="1:99" x14ac:dyDescent="0.25">
      <c r="A47" s="48">
        <v>73</v>
      </c>
      <c r="B47" s="7">
        <v>7.8832536416980057</v>
      </c>
      <c r="C47">
        <v>5.0554152264329923</v>
      </c>
      <c r="D47">
        <v>7.7055480978681805</v>
      </c>
      <c r="E47">
        <v>5.4850934199984334</v>
      </c>
      <c r="F47">
        <v>5.4529984297174936</v>
      </c>
      <c r="G47">
        <v>4.4148234989550739</v>
      </c>
      <c r="H47">
        <v>4.5595453543096971</v>
      </c>
      <c r="I47">
        <v>4.7816727648444308</v>
      </c>
      <c r="J47">
        <v>4.3219811258737426</v>
      </c>
      <c r="K47" s="4">
        <v>3.5441414758331193</v>
      </c>
      <c r="L47" s="7">
        <v>4.7540983017568106</v>
      </c>
      <c r="M47">
        <v>4.3261369065145399</v>
      </c>
      <c r="N47">
        <v>5.1373202599172743</v>
      </c>
      <c r="O47">
        <v>7.0604454105947996</v>
      </c>
      <c r="P47">
        <v>5.654110959375938</v>
      </c>
      <c r="Q47">
        <v>4.4479018116398477</v>
      </c>
      <c r="R47">
        <v>4.0687929196053778</v>
      </c>
      <c r="S47">
        <v>4.5294959131225889</v>
      </c>
      <c r="T47">
        <v>9.4793282491749249</v>
      </c>
      <c r="U47" s="4">
        <v>4.053486557837747</v>
      </c>
      <c r="V47" s="7">
        <v>4.7651919827647662</v>
      </c>
      <c r="W47">
        <v>4.7934072599096478</v>
      </c>
      <c r="X47">
        <v>5.0048197630442344</v>
      </c>
      <c r="Y47">
        <v>5.0841856021718002</v>
      </c>
      <c r="Z47">
        <v>5.221468961808732</v>
      </c>
      <c r="AA47">
        <v>5.3444129851546069</v>
      </c>
      <c r="AB47">
        <v>5.4659021803101941</v>
      </c>
      <c r="AC47">
        <v>4.2212983139376021</v>
      </c>
      <c r="AD47">
        <v>6.5614548672747821</v>
      </c>
      <c r="AE47" s="4">
        <v>4.8988517932832298</v>
      </c>
      <c r="AF47" s="7">
        <v>2.3846473856591293</v>
      </c>
      <c r="AG47">
        <v>3.4590868941392121</v>
      </c>
      <c r="AH47">
        <v>4.4496543034942784</v>
      </c>
      <c r="AI47">
        <v>4.3943179296721979</v>
      </c>
      <c r="AJ47">
        <v>5.490090787205899</v>
      </c>
      <c r="AK47">
        <v>4.4679576465599373</v>
      </c>
      <c r="AL47">
        <v>5.7429576777914297</v>
      </c>
      <c r="AM47">
        <v>5.667139263678953</v>
      </c>
      <c r="AN47">
        <v>8.0226116517403732</v>
      </c>
      <c r="AO47" s="4">
        <v>4.7622381669088085</v>
      </c>
      <c r="AP47" s="7">
        <v>3.5481209708988142</v>
      </c>
      <c r="AQ47">
        <v>2.8242178685072061</v>
      </c>
      <c r="AR47">
        <v>3.7018070794460174</v>
      </c>
      <c r="AS47">
        <v>2.9442938046357527</v>
      </c>
      <c r="AT47">
        <v>2.744519194918428</v>
      </c>
      <c r="AU47">
        <v>3.1814538142552169</v>
      </c>
      <c r="AV47">
        <v>3.0423500099349616</v>
      </c>
      <c r="AW47">
        <v>3.0616618070205184</v>
      </c>
      <c r="AX47">
        <v>3.7299525112647398</v>
      </c>
      <c r="AY47">
        <v>3.3288676190120103</v>
      </c>
      <c r="AZ47" s="7">
        <f t="shared" si="1"/>
        <v>5.3204473035531175</v>
      </c>
      <c r="BA47">
        <f t="shared" si="2"/>
        <v>5.3511117289539856</v>
      </c>
      <c r="BB47">
        <f t="shared" si="3"/>
        <v>5.1360993709659599</v>
      </c>
      <c r="BC47">
        <f t="shared" si="4"/>
        <v>4.884070170685022</v>
      </c>
      <c r="BD47" s="4">
        <f t="shared" si="5"/>
        <v>3.2107244679893663</v>
      </c>
      <c r="BE47" s="7">
        <f t="shared" si="6"/>
        <v>1.4225643367379439</v>
      </c>
      <c r="BF47">
        <f t="shared" si="7"/>
        <v>1.7103450053151092</v>
      </c>
      <c r="BG47">
        <f t="shared" si="8"/>
        <v>0.61093531648081567</v>
      </c>
      <c r="BH47">
        <f t="shared" si="9"/>
        <v>1.5078626241612896</v>
      </c>
      <c r="BI47" s="4">
        <f t="shared" si="10"/>
        <v>0.35397748031878185</v>
      </c>
      <c r="BJ47" s="7">
        <f t="shared" si="11"/>
        <v>0.96572768299510148</v>
      </c>
      <c r="BK47">
        <f t="shared" si="12"/>
        <v>0.71297743282855297</v>
      </c>
      <c r="BL47">
        <f t="shared" si="13"/>
        <v>0.51408793397350572</v>
      </c>
      <c r="BM47" s="4">
        <f t="shared" si="14"/>
        <v>1.0274486224136146E-3</v>
      </c>
      <c r="BN47" s="7">
        <f t="shared" si="15"/>
        <v>0.96572768299510148</v>
      </c>
      <c r="BO47">
        <f t="shared" si="16"/>
        <v>0.71508207403032542</v>
      </c>
      <c r="BP47">
        <f t="shared" si="17"/>
        <v>0.52545873500284868</v>
      </c>
      <c r="BQ47" s="4">
        <f t="shared" si="18"/>
        <v>3.2199272278526148E-3</v>
      </c>
      <c r="BR47" s="7">
        <f t="shared" si="19"/>
        <v>0.71297743282855297</v>
      </c>
      <c r="BS47">
        <f t="shared" si="20"/>
        <v>0.71508207403032542</v>
      </c>
      <c r="BT47">
        <f t="shared" si="21"/>
        <v>0.63314754982449339</v>
      </c>
      <c r="BU47" s="4">
        <f t="shared" si="22"/>
        <v>4.5171611499723011E-7</v>
      </c>
      <c r="BV47" s="7">
        <f t="shared" si="23"/>
        <v>0.51408793397350572</v>
      </c>
      <c r="BW47">
        <f t="shared" si="24"/>
        <v>0.52545873500284868</v>
      </c>
      <c r="BX47">
        <f t="shared" si="25"/>
        <v>0.63314754982449339</v>
      </c>
      <c r="BY47" s="4">
        <f t="shared" si="26"/>
        <v>6.5969444389456311E-3</v>
      </c>
      <c r="BZ47" s="7">
        <f t="shared" si="27"/>
        <v>1.0274486224136146E-3</v>
      </c>
      <c r="CA47">
        <f t="shared" si="28"/>
        <v>3.2199272278526148E-3</v>
      </c>
      <c r="CB47">
        <f t="shared" si="29"/>
        <v>4.5171611499723011E-7</v>
      </c>
      <c r="CC47" s="4">
        <f t="shared" si="30"/>
        <v>6.5969444389456311E-3</v>
      </c>
      <c r="CD47" s="7">
        <f t="shared" si="31"/>
        <v>8</v>
      </c>
      <c r="CE47" s="4">
        <f t="shared" si="32"/>
        <v>0</v>
      </c>
      <c r="CF47" s="7">
        <f t="shared" si="33"/>
        <v>0.96572768299510148</v>
      </c>
      <c r="CG47">
        <f t="shared" si="34"/>
        <v>9.3580589658055768E-2</v>
      </c>
      <c r="CH47" s="7">
        <f t="shared" si="35"/>
        <v>0.96572768299510148</v>
      </c>
      <c r="CI47" s="4">
        <f t="shared" si="36"/>
        <v>0.13490333700736329</v>
      </c>
      <c r="CJ47">
        <f t="shared" si="37"/>
        <v>9.3580589658055768E-2</v>
      </c>
      <c r="CK47">
        <f t="shared" si="38"/>
        <v>0.13490333700736329</v>
      </c>
      <c r="CL47" s="7">
        <f t="shared" si="39"/>
        <v>0</v>
      </c>
      <c r="CM47" s="4">
        <f t="shared" si="40"/>
        <v>0</v>
      </c>
      <c r="CN47" s="7">
        <f t="shared" si="41"/>
        <v>0.44877953071770915</v>
      </c>
      <c r="CO47" s="4">
        <f t="shared" si="42"/>
        <v>0</v>
      </c>
      <c r="CP47" s="7">
        <f t="shared" si="43"/>
        <v>2</v>
      </c>
      <c r="CQ47" s="4" t="str">
        <f t="shared" si="44"/>
        <v>Jack Daniels</v>
      </c>
      <c r="CR47" s="7">
        <f t="shared" si="45"/>
        <v>66</v>
      </c>
      <c r="CS47">
        <f t="shared" si="46"/>
        <v>69</v>
      </c>
      <c r="CT47">
        <f ca="1">COUNTIF(INDIRECT(ADDRESS(ROW(),CR47,1,1)):INDIRECT(ADDRESS(ROW(),CS47,1,1)), "&lt;0.05")</f>
        <v>1</v>
      </c>
      <c r="CU47" s="4">
        <f t="shared" ca="1" si="47"/>
        <v>0</v>
      </c>
    </row>
    <row r="48" spans="1:99" x14ac:dyDescent="0.25">
      <c r="A48" s="48">
        <v>74</v>
      </c>
      <c r="B48" s="7">
        <v>0.80497129973110937</v>
      </c>
      <c r="C48">
        <v>0.79593050945939781</v>
      </c>
      <c r="D48">
        <v>0.88963376901656055</v>
      </c>
      <c r="E48">
        <v>0.57537105905077046</v>
      </c>
      <c r="F48">
        <v>0.66316948647940122</v>
      </c>
      <c r="G48">
        <v>0.52101024809340768</v>
      </c>
      <c r="H48">
        <v>0.58271172068910559</v>
      </c>
      <c r="I48">
        <v>0.60167546810640737</v>
      </c>
      <c r="J48">
        <v>0.58467612000929758</v>
      </c>
      <c r="K48" s="4">
        <v>0.48217352649898487</v>
      </c>
      <c r="L48" s="7">
        <v>0.93757041375602068</v>
      </c>
      <c r="M48">
        <v>0.75696322329223964</v>
      </c>
      <c r="N48">
        <v>0.76578752965576535</v>
      </c>
      <c r="O48">
        <v>1.0471683358463182</v>
      </c>
      <c r="P48">
        <v>0.78439103274191702</v>
      </c>
      <c r="Q48">
        <v>0.67055722836639664</v>
      </c>
      <c r="R48">
        <v>0.54920217424768469</v>
      </c>
      <c r="S48">
        <v>0.5776060061697047</v>
      </c>
      <c r="T48">
        <v>1.3776647447541637</v>
      </c>
      <c r="U48" s="4">
        <v>0.51945486826343412</v>
      </c>
      <c r="V48" s="7">
        <v>0.69957089505029091</v>
      </c>
      <c r="W48">
        <v>0.79359774773372738</v>
      </c>
      <c r="X48">
        <v>0.5917257605597761</v>
      </c>
      <c r="Y48">
        <v>0.64269245698982957</v>
      </c>
      <c r="Z48">
        <v>0.62800862857761819</v>
      </c>
      <c r="AA48">
        <v>0.56555120642920154</v>
      </c>
      <c r="AB48">
        <v>0.575815874131966</v>
      </c>
      <c r="AC48">
        <v>0.49646823497000514</v>
      </c>
      <c r="AD48">
        <v>0.81048077092977133</v>
      </c>
      <c r="AE48" s="4">
        <v>0.63865739118179987</v>
      </c>
      <c r="AF48" s="7">
        <v>0.38509010173919334</v>
      </c>
      <c r="AG48">
        <v>0.7233411581040281</v>
      </c>
      <c r="AH48">
        <v>0.94275222008928239</v>
      </c>
      <c r="AI48">
        <v>1.0356368593368812</v>
      </c>
      <c r="AJ48">
        <v>1.3579052572551493</v>
      </c>
      <c r="AK48">
        <v>0.9697307633771346</v>
      </c>
      <c r="AL48">
        <v>1.2908455206151503</v>
      </c>
      <c r="AM48">
        <v>1.2358122177859321</v>
      </c>
      <c r="AN48">
        <v>1.6617918881761526</v>
      </c>
      <c r="AO48" s="4">
        <v>1.0738394015335864</v>
      </c>
      <c r="AP48" s="7">
        <v>0.69001550381620536</v>
      </c>
      <c r="AQ48">
        <v>0.53534487632029715</v>
      </c>
      <c r="AR48">
        <v>0.79777021285868333</v>
      </c>
      <c r="AS48">
        <v>0.63736050686613688</v>
      </c>
      <c r="AT48">
        <v>0.56149730206058646</v>
      </c>
      <c r="AU48">
        <v>0.61320732494221097</v>
      </c>
      <c r="AV48">
        <v>0.64775735861137151</v>
      </c>
      <c r="AW48">
        <v>0.65268617899241521</v>
      </c>
      <c r="AX48">
        <v>0.71409759207047718</v>
      </c>
      <c r="AY48">
        <v>0.66898971870759727</v>
      </c>
      <c r="AZ48" s="7">
        <f t="shared" si="1"/>
        <v>0.65013232071344418</v>
      </c>
      <c r="BA48">
        <f t="shared" si="2"/>
        <v>0.79863655570936454</v>
      </c>
      <c r="BB48">
        <f t="shared" si="3"/>
        <v>0.64425689665539865</v>
      </c>
      <c r="BC48">
        <f t="shared" si="4"/>
        <v>1.067674538801249</v>
      </c>
      <c r="BD48" s="4">
        <f t="shared" si="5"/>
        <v>0.65187265752459811</v>
      </c>
      <c r="BE48" s="7">
        <f t="shared" si="6"/>
        <v>0.13515964355582583</v>
      </c>
      <c r="BF48">
        <f t="shared" si="7"/>
        <v>0.26347711467413465</v>
      </c>
      <c r="BG48">
        <f t="shared" si="8"/>
        <v>9.9314472911301341E-2</v>
      </c>
      <c r="BH48">
        <f t="shared" si="9"/>
        <v>0.35371596248607279</v>
      </c>
      <c r="BI48" s="4">
        <f t="shared" si="10"/>
        <v>7.4814991270227504E-2</v>
      </c>
      <c r="BJ48" s="7">
        <f t="shared" si="11"/>
        <v>0.13602524122326912</v>
      </c>
      <c r="BK48">
        <f t="shared" si="12"/>
        <v>0.91312883387024413</v>
      </c>
      <c r="BL48">
        <f t="shared" si="13"/>
        <v>4.7257118213424563E-3</v>
      </c>
      <c r="BM48" s="4">
        <f t="shared" si="14"/>
        <v>0.97208325129040563</v>
      </c>
      <c r="BN48" s="7">
        <f t="shared" si="15"/>
        <v>0.13602524122326912</v>
      </c>
      <c r="BO48">
        <f t="shared" si="16"/>
        <v>0.10963318244907645</v>
      </c>
      <c r="BP48">
        <f t="shared" si="17"/>
        <v>7.0980469457675541E-2</v>
      </c>
      <c r="BQ48" s="4">
        <f t="shared" si="18"/>
        <v>0.11974517319414384</v>
      </c>
      <c r="BR48" s="7">
        <f t="shared" si="19"/>
        <v>0.91312883387024413</v>
      </c>
      <c r="BS48">
        <f t="shared" si="20"/>
        <v>0.10963318244907645</v>
      </c>
      <c r="BT48">
        <f t="shared" si="21"/>
        <v>4.2168751370830603E-3</v>
      </c>
      <c r="BU48" s="4">
        <f t="shared" si="22"/>
        <v>0.84875394461591291</v>
      </c>
      <c r="BV48" s="7">
        <f t="shared" si="23"/>
        <v>4.7257118213424563E-3</v>
      </c>
      <c r="BW48">
        <f t="shared" si="24"/>
        <v>7.0980469457675541E-2</v>
      </c>
      <c r="BX48">
        <f t="shared" si="25"/>
        <v>4.2168751370830603E-3</v>
      </c>
      <c r="BY48" s="4">
        <f t="shared" si="26"/>
        <v>4.7108297172043061E-3</v>
      </c>
      <c r="BZ48" s="7">
        <f t="shared" si="27"/>
        <v>0.97208325129040563</v>
      </c>
      <c r="CA48">
        <f t="shared" si="28"/>
        <v>0.11974517319414384</v>
      </c>
      <c r="CB48">
        <f t="shared" si="29"/>
        <v>0.84875394461591291</v>
      </c>
      <c r="CC48" s="4">
        <f t="shared" si="30"/>
        <v>4.7108297172043061E-3</v>
      </c>
      <c r="CD48" s="7">
        <f t="shared" si="31"/>
        <v>6</v>
      </c>
      <c r="CE48" s="4">
        <f t="shared" si="32"/>
        <v>0</v>
      </c>
      <c r="CF48" s="7">
        <f t="shared" si="33"/>
        <v>0.13602524122326912</v>
      </c>
      <c r="CG48">
        <f t="shared" si="34"/>
        <v>5.0912708513855542E-2</v>
      </c>
      <c r="CH48" s="7">
        <f t="shared" si="35"/>
        <v>0.13602524122326912</v>
      </c>
      <c r="CI48" s="4">
        <f t="shared" si="36"/>
        <v>0.91495212974445317</v>
      </c>
      <c r="CJ48">
        <f t="shared" si="37"/>
        <v>5.0912708513855542E-2</v>
      </c>
      <c r="CK48">
        <f t="shared" si="38"/>
        <v>0.91495212974445317</v>
      </c>
      <c r="CL48" s="7">
        <f t="shared" si="39"/>
        <v>0</v>
      </c>
      <c r="CM48" s="4">
        <f t="shared" si="40"/>
        <v>0</v>
      </c>
      <c r="CN48" s="7">
        <f t="shared" si="41"/>
        <v>0.14890356536458826</v>
      </c>
      <c r="CO48" s="4">
        <f t="shared" si="42"/>
        <v>0</v>
      </c>
      <c r="CP48" s="7">
        <f t="shared" si="43"/>
        <v>4</v>
      </c>
      <c r="CQ48" s="4" t="str">
        <f t="shared" si="44"/>
        <v>Glenfiddich 15</v>
      </c>
      <c r="CR48" s="7">
        <f t="shared" si="45"/>
        <v>74</v>
      </c>
      <c r="CS48">
        <f t="shared" si="46"/>
        <v>77</v>
      </c>
      <c r="CT48">
        <f ca="1">COUNTIF(INDIRECT(ADDRESS(ROW(),CR48,1,1)):INDIRECT(ADDRESS(ROW(),CS48,1,1)), "&lt;0.05")</f>
        <v>3</v>
      </c>
      <c r="CU48" s="4">
        <f t="shared" ca="1" si="47"/>
        <v>0</v>
      </c>
    </row>
    <row r="49" spans="1:99" x14ac:dyDescent="0.25">
      <c r="A49" s="48">
        <v>75</v>
      </c>
      <c r="B49" s="7">
        <v>1.601373754423921</v>
      </c>
      <c r="C49">
        <v>2.5344560346705434</v>
      </c>
      <c r="D49">
        <v>1.8151774456319423</v>
      </c>
      <c r="E49">
        <v>1.7848813535786856</v>
      </c>
      <c r="F49">
        <v>1.8377625089009113</v>
      </c>
      <c r="G49">
        <v>1.6473238703232198</v>
      </c>
      <c r="H49">
        <v>1.6500910444861405</v>
      </c>
      <c r="I49">
        <v>2.0678173125311359</v>
      </c>
      <c r="J49">
        <v>1.8050848312287022</v>
      </c>
      <c r="K49" s="4">
        <v>1.8185755135693893</v>
      </c>
      <c r="L49" s="7">
        <v>3.5885304200342611</v>
      </c>
      <c r="M49">
        <v>3.3879585749823189</v>
      </c>
      <c r="N49">
        <v>3.3600259232708285</v>
      </c>
      <c r="O49">
        <v>4.7368824281769006</v>
      </c>
      <c r="P49">
        <v>3.898356304370914</v>
      </c>
      <c r="Q49">
        <v>3.3949158970672242</v>
      </c>
      <c r="R49">
        <v>3.0917095944805579</v>
      </c>
      <c r="S49">
        <v>3.737462524155247</v>
      </c>
      <c r="T49">
        <v>8.8067634201887923</v>
      </c>
      <c r="U49" s="4">
        <v>2.8425563293240317</v>
      </c>
      <c r="V49" s="7">
        <v>3.4482927058762227</v>
      </c>
      <c r="W49">
        <v>4.3853846918462542</v>
      </c>
      <c r="X49">
        <v>4.0535696127225691</v>
      </c>
      <c r="Y49">
        <v>4.5593210862461682</v>
      </c>
      <c r="Z49">
        <v>4.6082497971325864</v>
      </c>
      <c r="AA49">
        <v>5.1913003216143112</v>
      </c>
      <c r="AB49">
        <v>6.0425978001768863</v>
      </c>
      <c r="AC49">
        <v>4.5355705289536257</v>
      </c>
      <c r="AD49">
        <v>7.1100048633186805</v>
      </c>
      <c r="AE49" s="4">
        <v>5.8143789887072677</v>
      </c>
      <c r="AF49" s="7">
        <v>2.1350436616526518</v>
      </c>
      <c r="AG49">
        <v>4.2273435504322956</v>
      </c>
      <c r="AH49">
        <v>5.832747649927339</v>
      </c>
      <c r="AI49">
        <v>5.9314673552703985</v>
      </c>
      <c r="AJ49">
        <v>7.7023865324687728</v>
      </c>
      <c r="AK49">
        <v>6.0076593604471693</v>
      </c>
      <c r="AL49">
        <v>8.1716888041927529</v>
      </c>
      <c r="AM49">
        <v>8.1028592861323254</v>
      </c>
      <c r="AN49">
        <v>11.533719364484769</v>
      </c>
      <c r="AO49" s="4">
        <v>6.8729178387631222</v>
      </c>
      <c r="AP49" s="7">
        <v>3.9429887613396968</v>
      </c>
      <c r="AQ49">
        <v>3.4397692466109615</v>
      </c>
      <c r="AR49">
        <v>4.9882311999980216</v>
      </c>
      <c r="AS49">
        <v>3.4477065049814453</v>
      </c>
      <c r="AT49">
        <v>3.5358955532316885</v>
      </c>
      <c r="AU49">
        <v>3.9025299906067024</v>
      </c>
      <c r="AV49">
        <v>3.5358374747169421</v>
      </c>
      <c r="AW49">
        <v>3.8293850852147377</v>
      </c>
      <c r="AX49">
        <v>4.3968874977783443</v>
      </c>
      <c r="AY49">
        <v>3.9317907980492035</v>
      </c>
      <c r="AZ49" s="7">
        <f t="shared" si="1"/>
        <v>1.8562543669344589</v>
      </c>
      <c r="BA49">
        <f t="shared" si="2"/>
        <v>4.0845161416051079</v>
      </c>
      <c r="BB49">
        <f t="shared" si="3"/>
        <v>4.9748670396594576</v>
      </c>
      <c r="BC49">
        <f t="shared" si="4"/>
        <v>6.6517833403771593</v>
      </c>
      <c r="BD49" s="4">
        <f t="shared" si="5"/>
        <v>3.8951022112527744</v>
      </c>
      <c r="BE49" s="7">
        <f t="shared" si="6"/>
        <v>0.27223298096553061</v>
      </c>
      <c r="BF49">
        <f t="shared" si="7"/>
        <v>1.7365374455768641</v>
      </c>
      <c r="BG49">
        <f t="shared" si="8"/>
        <v>1.0789532906773447</v>
      </c>
      <c r="BH49">
        <f t="shared" si="9"/>
        <v>2.5228977342853418</v>
      </c>
      <c r="BI49" s="4">
        <f t="shared" si="10"/>
        <v>0.48537776207063604</v>
      </c>
      <c r="BJ49" s="7">
        <f t="shared" si="11"/>
        <v>2.7861998115214981E-3</v>
      </c>
      <c r="BK49">
        <f t="shared" si="12"/>
        <v>4.3124965841620036E-6</v>
      </c>
      <c r="BL49">
        <f t="shared" si="13"/>
        <v>1.9015912670818465E-4</v>
      </c>
      <c r="BM49" s="4">
        <f t="shared" si="14"/>
        <v>1.3071922789504401E-8</v>
      </c>
      <c r="BN49" s="7">
        <f t="shared" si="15"/>
        <v>2.7861998115214981E-3</v>
      </c>
      <c r="BO49">
        <f t="shared" si="16"/>
        <v>0.18860127550646982</v>
      </c>
      <c r="BP49">
        <f t="shared" si="17"/>
        <v>1.746901368504792E-2</v>
      </c>
      <c r="BQ49" s="4">
        <f t="shared" si="18"/>
        <v>0.7463419447405395</v>
      </c>
      <c r="BR49" s="7">
        <f t="shared" si="19"/>
        <v>4.3124965841620036E-6</v>
      </c>
      <c r="BS49">
        <f t="shared" si="20"/>
        <v>0.18860127550646982</v>
      </c>
      <c r="BT49">
        <f t="shared" si="21"/>
        <v>7.686505681033319E-2</v>
      </c>
      <c r="BU49" s="4">
        <f t="shared" si="22"/>
        <v>1.3188499573567988E-2</v>
      </c>
      <c r="BV49" s="7">
        <f t="shared" si="23"/>
        <v>1.9015912670818465E-4</v>
      </c>
      <c r="BW49">
        <f t="shared" si="24"/>
        <v>1.746901368504792E-2</v>
      </c>
      <c r="BX49">
        <f t="shared" si="25"/>
        <v>7.686505681033319E-2</v>
      </c>
      <c r="BY49" s="4">
        <f t="shared" si="26"/>
        <v>7.1875619652625638E-3</v>
      </c>
      <c r="BZ49" s="7">
        <f t="shared" si="27"/>
        <v>1.3071922789504401E-8</v>
      </c>
      <c r="CA49">
        <f t="shared" si="28"/>
        <v>0.7463419447405395</v>
      </c>
      <c r="CB49">
        <f t="shared" si="29"/>
        <v>1.3188499573567988E-2</v>
      </c>
      <c r="CC49" s="4">
        <f t="shared" si="30"/>
        <v>7.1875619652625638E-3</v>
      </c>
      <c r="CD49" s="7">
        <f t="shared" si="31"/>
        <v>14</v>
      </c>
      <c r="CE49" s="4">
        <f t="shared" si="32"/>
        <v>0</v>
      </c>
      <c r="CF49" s="7">
        <f t="shared" si="33"/>
        <v>2.7861998115214981E-3</v>
      </c>
      <c r="CG49">
        <f t="shared" si="34"/>
        <v>1.9061814731258517E-10</v>
      </c>
      <c r="CH49" s="7">
        <f t="shared" si="35"/>
        <v>2.7861998115214981E-3</v>
      </c>
      <c r="CI49" s="4">
        <f t="shared" si="36"/>
        <v>0.11342109700558052</v>
      </c>
      <c r="CJ49">
        <f t="shared" si="37"/>
        <v>1.9061814731258517E-10</v>
      </c>
      <c r="CK49">
        <f t="shared" si="38"/>
        <v>0.11342109700558052</v>
      </c>
      <c r="CL49" s="7">
        <f t="shared" si="39"/>
        <v>4</v>
      </c>
      <c r="CM49" s="4">
        <f t="shared" si="40"/>
        <v>0</v>
      </c>
      <c r="CN49" s="7">
        <f t="shared" si="41"/>
        <v>2.8950337779595783E-5</v>
      </c>
      <c r="CO49" s="4">
        <f t="shared" si="42"/>
        <v>1</v>
      </c>
      <c r="CP49" s="7">
        <f t="shared" si="43"/>
        <v>4</v>
      </c>
      <c r="CQ49" s="4" t="str">
        <f t="shared" si="44"/>
        <v>Glenfiddich 15</v>
      </c>
      <c r="CR49" s="7">
        <f t="shared" si="45"/>
        <v>74</v>
      </c>
      <c r="CS49">
        <f t="shared" si="46"/>
        <v>77</v>
      </c>
      <c r="CT49">
        <f ca="1">COUNTIF(INDIRECT(ADDRESS(ROW(),CR49,1,1)):INDIRECT(ADDRESS(ROW(),CS49,1,1)), "&lt;0.05")</f>
        <v>3</v>
      </c>
      <c r="CU49" s="4">
        <f t="shared" ca="1" si="47"/>
        <v>0</v>
      </c>
    </row>
    <row r="50" spans="1:99" x14ac:dyDescent="0.25">
      <c r="A50" s="48">
        <v>76</v>
      </c>
      <c r="B50" s="7">
        <v>0.12469922032349037</v>
      </c>
      <c r="C50">
        <v>0.15930580650925308</v>
      </c>
      <c r="D50">
        <v>9.9998568235748708E-2</v>
      </c>
      <c r="E50">
        <v>0.1149560645820578</v>
      </c>
      <c r="F50">
        <v>0.12714501567323849</v>
      </c>
      <c r="G50">
        <v>0.10476745287208927</v>
      </c>
      <c r="H50">
        <v>0.12150923393143383</v>
      </c>
      <c r="I50">
        <v>0.14807863661044393</v>
      </c>
      <c r="J50">
        <v>0.11841248075860883</v>
      </c>
      <c r="K50" s="4">
        <v>0.12930801392087954</v>
      </c>
      <c r="L50" s="7">
        <v>0.2846170776101794</v>
      </c>
      <c r="M50">
        <v>0.23325599070370875</v>
      </c>
      <c r="N50">
        <v>0.21839500353010233</v>
      </c>
      <c r="O50">
        <v>0.26218157720418994</v>
      </c>
      <c r="P50">
        <v>0.27885911451387096</v>
      </c>
      <c r="Q50">
        <v>0.23573933696890517</v>
      </c>
      <c r="R50">
        <v>0.22895438991480091</v>
      </c>
      <c r="S50">
        <v>0.27853641931730511</v>
      </c>
      <c r="T50">
        <v>0.55701868063814008</v>
      </c>
      <c r="U50" s="4">
        <v>0.24279790817041982</v>
      </c>
      <c r="V50" s="7">
        <v>0.3117505586291795</v>
      </c>
      <c r="W50">
        <v>0.36704564223912434</v>
      </c>
      <c r="X50">
        <v>0.27644887075712721</v>
      </c>
      <c r="Y50">
        <v>0.30546264495378683</v>
      </c>
      <c r="Z50">
        <v>0.32213337594361602</v>
      </c>
      <c r="AA50">
        <v>0.25184500617402733</v>
      </c>
      <c r="AB50">
        <v>0.35611879321934381</v>
      </c>
      <c r="AC50">
        <v>0.29600435319736157</v>
      </c>
      <c r="AD50">
        <v>0.40147840850118532</v>
      </c>
      <c r="AE50" s="4">
        <v>0.40167423960180376</v>
      </c>
      <c r="AF50" s="7">
        <v>0.16955045159359702</v>
      </c>
      <c r="AG50">
        <v>0.30541217694086997</v>
      </c>
      <c r="AH50">
        <v>0.38894125187036133</v>
      </c>
      <c r="AI50">
        <v>0.39804205852429747</v>
      </c>
      <c r="AJ50">
        <v>0.4977214178520098</v>
      </c>
      <c r="AK50">
        <v>0.40702320592454333</v>
      </c>
      <c r="AL50">
        <v>0.54519833718695643</v>
      </c>
      <c r="AM50">
        <v>0.52927909699203302</v>
      </c>
      <c r="AN50">
        <v>0.65929828836053661</v>
      </c>
      <c r="AO50" s="4">
        <v>0.43794311755192744</v>
      </c>
      <c r="AP50" s="7">
        <v>0.30585499625056251</v>
      </c>
      <c r="AQ50">
        <v>0.25472581490412993</v>
      </c>
      <c r="AR50">
        <v>0.34279066169433697</v>
      </c>
      <c r="AS50">
        <v>0.24751248645554286</v>
      </c>
      <c r="AT50">
        <v>0.23527769927264461</v>
      </c>
      <c r="AU50">
        <v>0.29328147340836175</v>
      </c>
      <c r="AV50">
        <v>0.25688087608008714</v>
      </c>
      <c r="AW50">
        <v>0.30306287655722247</v>
      </c>
      <c r="AX50">
        <v>0.30315569031251999</v>
      </c>
      <c r="AY50">
        <v>0.29476720174112009</v>
      </c>
      <c r="AZ50" s="7">
        <f t="shared" si="1"/>
        <v>0.12481804934172439</v>
      </c>
      <c r="BA50">
        <f t="shared" si="2"/>
        <v>0.28203554985716228</v>
      </c>
      <c r="BB50">
        <f t="shared" si="3"/>
        <v>0.32899618932165553</v>
      </c>
      <c r="BC50">
        <f t="shared" si="4"/>
        <v>0.43384094027971321</v>
      </c>
      <c r="BD50" s="4">
        <f t="shared" si="5"/>
        <v>0.28373097766765282</v>
      </c>
      <c r="BE50" s="7">
        <f t="shared" si="6"/>
        <v>1.8022579547606048E-2</v>
      </c>
      <c r="BF50">
        <f t="shared" si="7"/>
        <v>9.9425575911246983E-2</v>
      </c>
      <c r="BG50">
        <f t="shared" si="8"/>
        <v>5.1011428235285761E-2</v>
      </c>
      <c r="BH50">
        <f t="shared" si="9"/>
        <v>0.1361362116788051</v>
      </c>
      <c r="BI50" s="4">
        <f t="shared" si="10"/>
        <v>3.3604393193947514E-2</v>
      </c>
      <c r="BJ50" s="7">
        <f t="shared" si="11"/>
        <v>6.8382567815940102E-4</v>
      </c>
      <c r="BK50">
        <f t="shared" si="12"/>
        <v>1.0189383466569183E-7</v>
      </c>
      <c r="BL50">
        <f t="shared" si="13"/>
        <v>4.6689823239523947E-5</v>
      </c>
      <c r="BM50" s="4">
        <f t="shared" si="14"/>
        <v>3.3679462756734811E-9</v>
      </c>
      <c r="BN50" s="7">
        <f t="shared" si="15"/>
        <v>6.8382567815940102E-4</v>
      </c>
      <c r="BO50">
        <f t="shared" si="16"/>
        <v>0.20601405236421766</v>
      </c>
      <c r="BP50">
        <f t="shared" si="17"/>
        <v>1.1387480846216012E-2</v>
      </c>
      <c r="BQ50" s="4">
        <f t="shared" si="18"/>
        <v>0.96017124940450205</v>
      </c>
      <c r="BR50" s="7">
        <f t="shared" si="19"/>
        <v>1.0189383466569183E-7</v>
      </c>
      <c r="BS50">
        <f t="shared" si="20"/>
        <v>0.20601405236421766</v>
      </c>
      <c r="BT50">
        <f t="shared" si="21"/>
        <v>4.25617162134991E-2</v>
      </c>
      <c r="BU50" s="4">
        <f t="shared" si="22"/>
        <v>3.2750251033788841E-2</v>
      </c>
      <c r="BV50" s="7">
        <f t="shared" si="23"/>
        <v>4.6689823239523947E-5</v>
      </c>
      <c r="BW50">
        <f t="shared" si="24"/>
        <v>1.1387480846216012E-2</v>
      </c>
      <c r="BX50">
        <f t="shared" si="25"/>
        <v>4.25617162134991E-2</v>
      </c>
      <c r="BY50" s="4">
        <f t="shared" si="26"/>
        <v>6.8520242974067745E-3</v>
      </c>
      <c r="BZ50" s="7">
        <f t="shared" si="27"/>
        <v>3.3679462756734811E-9</v>
      </c>
      <c r="CA50">
        <f t="shared" si="28"/>
        <v>0.96017124940450205</v>
      </c>
      <c r="CB50">
        <f t="shared" si="29"/>
        <v>3.2750251033788841E-2</v>
      </c>
      <c r="CC50" s="4">
        <f t="shared" si="30"/>
        <v>6.8520242974067745E-3</v>
      </c>
      <c r="CD50" s="7">
        <f t="shared" si="31"/>
        <v>16</v>
      </c>
      <c r="CE50" s="4">
        <f t="shared" si="32"/>
        <v>0</v>
      </c>
      <c r="CF50" s="7">
        <f t="shared" si="33"/>
        <v>6.8382567815940102E-4</v>
      </c>
      <c r="CG50">
        <f t="shared" si="34"/>
        <v>6.9198452059305103E-13</v>
      </c>
      <c r="CH50" s="7">
        <f t="shared" si="35"/>
        <v>6.8382567815940102E-4</v>
      </c>
      <c r="CI50" s="4">
        <f t="shared" si="36"/>
        <v>8.8033716092959138E-2</v>
      </c>
      <c r="CJ50">
        <f t="shared" si="37"/>
        <v>6.9198452059305103E-13</v>
      </c>
      <c r="CK50">
        <f t="shared" si="38"/>
        <v>8.8033716092959138E-2</v>
      </c>
      <c r="CL50" s="7">
        <f t="shared" si="39"/>
        <v>4</v>
      </c>
      <c r="CM50" s="4">
        <f t="shared" si="40"/>
        <v>0</v>
      </c>
      <c r="CN50" s="7">
        <f t="shared" si="41"/>
        <v>9.4420912568578041E-6</v>
      </c>
      <c r="CO50" s="4">
        <f t="shared" si="42"/>
        <v>1</v>
      </c>
      <c r="CP50" s="7">
        <f t="shared" si="43"/>
        <v>4</v>
      </c>
      <c r="CQ50" s="4" t="str">
        <f t="shared" si="44"/>
        <v>Glenfiddich 15</v>
      </c>
      <c r="CR50" s="7">
        <f t="shared" si="45"/>
        <v>74</v>
      </c>
      <c r="CS50">
        <f t="shared" si="46"/>
        <v>77</v>
      </c>
      <c r="CT50">
        <f ca="1">COUNTIF(INDIRECT(ADDRESS(ROW(),CR50,1,1)):INDIRECT(ADDRESS(ROW(),CS50,1,1)), "&lt;0.05")</f>
        <v>4</v>
      </c>
      <c r="CU50" s="4">
        <f t="shared" ca="1" si="47"/>
        <v>1</v>
      </c>
    </row>
    <row r="51" spans="1:99" x14ac:dyDescent="0.25">
      <c r="A51" s="48">
        <v>77</v>
      </c>
      <c r="B51" s="7">
        <v>1.0872890629297078</v>
      </c>
      <c r="C51">
        <v>0.65991578156226227</v>
      </c>
      <c r="D51">
        <v>0.9675791702060178</v>
      </c>
      <c r="E51">
        <v>0.79808648226758705</v>
      </c>
      <c r="F51">
        <v>0.80449463801208887</v>
      </c>
      <c r="G51">
        <v>0.63075028123232213</v>
      </c>
      <c r="H51">
        <v>0.71824034195629716</v>
      </c>
      <c r="I51">
        <v>0.8229983642307318</v>
      </c>
      <c r="J51">
        <v>0.6117736378836317</v>
      </c>
      <c r="K51" s="4">
        <v>0.54758871257372954</v>
      </c>
      <c r="L51" s="7">
        <v>0</v>
      </c>
      <c r="M51">
        <v>0</v>
      </c>
      <c r="N51">
        <v>0</v>
      </c>
      <c r="O51">
        <v>0</v>
      </c>
      <c r="P51">
        <v>1.904011601414753E-2</v>
      </c>
      <c r="Q51">
        <v>0.14638249659371469</v>
      </c>
      <c r="R51">
        <v>0.2405430436315032</v>
      </c>
      <c r="S51">
        <v>4.7528635663495716E-2</v>
      </c>
      <c r="T51">
        <v>0</v>
      </c>
      <c r="U51" s="4">
        <v>0.4973744009047697</v>
      </c>
      <c r="V51" s="7">
        <v>0.4557671071600366</v>
      </c>
      <c r="W51">
        <v>0.39104448054515201</v>
      </c>
      <c r="X51">
        <v>0.3928320730632916</v>
      </c>
      <c r="Y51">
        <v>0</v>
      </c>
      <c r="Z51">
        <v>9.9780574030430516E-2</v>
      </c>
      <c r="AA51">
        <v>0.14310513966469449</v>
      </c>
      <c r="AB51">
        <v>0</v>
      </c>
      <c r="AC51">
        <v>0.18084744678946793</v>
      </c>
      <c r="AD51">
        <v>0.21654052163189302</v>
      </c>
      <c r="AE51" s="4">
        <v>0.26038424977643271</v>
      </c>
      <c r="AF51" s="7">
        <v>0.31736542726993577</v>
      </c>
      <c r="AG51">
        <v>0.32376755961435211</v>
      </c>
      <c r="AH51">
        <v>0.26723013366948217</v>
      </c>
      <c r="AI51">
        <v>0.21777706712931685</v>
      </c>
      <c r="AJ51">
        <v>0.2091124019713585</v>
      </c>
      <c r="AK51">
        <v>0.25923457004073136</v>
      </c>
      <c r="AL51">
        <v>0.24061028990422231</v>
      </c>
      <c r="AM51">
        <v>0.28869001416547418</v>
      </c>
      <c r="AN51">
        <v>0.23873297100187837</v>
      </c>
      <c r="AO51" s="4">
        <v>0.10175731146071788</v>
      </c>
      <c r="AP51" s="7">
        <v>0.31886434375380696</v>
      </c>
      <c r="AQ51">
        <v>0.2054340757669397</v>
      </c>
      <c r="AR51">
        <v>0.10322862397391119</v>
      </c>
      <c r="AS51">
        <v>0.13522604332676261</v>
      </c>
      <c r="AT51">
        <v>0.12674496386093889</v>
      </c>
      <c r="AU51">
        <v>0.2479467512481921</v>
      </c>
      <c r="AV51">
        <v>0.27518719138066916</v>
      </c>
      <c r="AW51">
        <v>0.30759836399897639</v>
      </c>
      <c r="AX51">
        <v>0.295381998048244</v>
      </c>
      <c r="AY51">
        <v>0.33484769096699191</v>
      </c>
      <c r="AZ51" s="7">
        <f t="shared" si="1"/>
        <v>0.76487164728543744</v>
      </c>
      <c r="BA51">
        <f t="shared" si="2"/>
        <v>9.5086869280763084E-2</v>
      </c>
      <c r="BB51">
        <f t="shared" si="3"/>
        <v>0.21403015926613986</v>
      </c>
      <c r="BC51">
        <f t="shared" si="4"/>
        <v>0.24642777462274693</v>
      </c>
      <c r="BD51" s="4">
        <f t="shared" si="5"/>
        <v>0.23504600463254327</v>
      </c>
      <c r="BE51" s="7">
        <f t="shared" si="6"/>
        <v>0.16763879127366776</v>
      </c>
      <c r="BF51">
        <f t="shared" si="7"/>
        <v>0.1629166303337013</v>
      </c>
      <c r="BG51">
        <f t="shared" si="8"/>
        <v>0.16148552966097776</v>
      </c>
      <c r="BH51">
        <f t="shared" si="9"/>
        <v>6.3798587642248966E-2</v>
      </c>
      <c r="BI51" s="4">
        <f t="shared" si="10"/>
        <v>8.6675473871906564E-2</v>
      </c>
      <c r="BJ51" s="7">
        <f t="shared" si="11"/>
        <v>4.011993939135699E-8</v>
      </c>
      <c r="BK51">
        <f t="shared" si="12"/>
        <v>6.3104923323577263E-7</v>
      </c>
      <c r="BL51">
        <f t="shared" si="13"/>
        <v>1.2492710439095357E-6</v>
      </c>
      <c r="BM51" s="4">
        <f t="shared" si="14"/>
        <v>5.304606767461812E-7</v>
      </c>
      <c r="BN51" s="7">
        <f t="shared" si="15"/>
        <v>4.011993939135699E-8</v>
      </c>
      <c r="BO51">
        <f t="shared" si="16"/>
        <v>0.11842599969134608</v>
      </c>
      <c r="BP51">
        <f t="shared" si="17"/>
        <v>1.8455928919054031E-2</v>
      </c>
      <c r="BQ51" s="4">
        <f t="shared" si="18"/>
        <v>3.129150921179967E-2</v>
      </c>
      <c r="BR51" s="7">
        <f t="shared" si="19"/>
        <v>6.3104923323577263E-7</v>
      </c>
      <c r="BS51">
        <f t="shared" si="20"/>
        <v>0.11842599969134608</v>
      </c>
      <c r="BT51">
        <f t="shared" si="21"/>
        <v>0.56634196215045762</v>
      </c>
      <c r="BU51" s="4">
        <f t="shared" si="22"/>
        <v>0.72239372117844614</v>
      </c>
      <c r="BV51" s="7">
        <f t="shared" si="23"/>
        <v>1.2492710439095357E-6</v>
      </c>
      <c r="BW51">
        <f t="shared" si="24"/>
        <v>1.8455928919054031E-2</v>
      </c>
      <c r="BX51">
        <f t="shared" si="25"/>
        <v>0.56634196215045762</v>
      </c>
      <c r="BY51" s="4">
        <f t="shared" si="26"/>
        <v>0.74226084997588215</v>
      </c>
      <c r="BZ51" s="7">
        <f t="shared" si="27"/>
        <v>5.304606767461812E-7</v>
      </c>
      <c r="CA51">
        <f t="shared" si="28"/>
        <v>3.129150921179967E-2</v>
      </c>
      <c r="CB51">
        <f t="shared" si="29"/>
        <v>0.72239372117844614</v>
      </c>
      <c r="CC51" s="4">
        <f t="shared" si="30"/>
        <v>0.74226084997588215</v>
      </c>
      <c r="CD51" s="7">
        <f t="shared" si="31"/>
        <v>12</v>
      </c>
      <c r="CE51" s="4">
        <f t="shared" si="32"/>
        <v>0</v>
      </c>
      <c r="CF51" s="7">
        <f t="shared" si="33"/>
        <v>4.011993939135699E-8</v>
      </c>
      <c r="CG51">
        <f t="shared" si="34"/>
        <v>8.6896644164177112E-7</v>
      </c>
      <c r="CH51" s="7">
        <f t="shared" si="35"/>
        <v>4.011993939135699E-8</v>
      </c>
      <c r="CI51" s="4">
        <f t="shared" si="36"/>
        <v>2.9460617722701598E-2</v>
      </c>
      <c r="CJ51">
        <f t="shared" si="37"/>
        <v>8.6896644164177112E-7</v>
      </c>
      <c r="CK51">
        <f t="shared" si="38"/>
        <v>2.9460617722701598E-2</v>
      </c>
      <c r="CL51" s="7">
        <f t="shared" si="39"/>
        <v>6</v>
      </c>
      <c r="CM51" s="4">
        <f t="shared" si="40"/>
        <v>1</v>
      </c>
      <c r="CN51" s="7">
        <f t="shared" si="41"/>
        <v>3.4853740474443687E-2</v>
      </c>
      <c r="CO51" s="4">
        <f t="shared" si="42"/>
        <v>1</v>
      </c>
      <c r="CP51" s="7">
        <f t="shared" si="43"/>
        <v>1</v>
      </c>
      <c r="CQ51" s="4" t="str">
        <f t="shared" si="44"/>
        <v>Gentleman Jack</v>
      </c>
      <c r="CR51" s="7">
        <f t="shared" si="45"/>
        <v>62</v>
      </c>
      <c r="CS51">
        <f t="shared" si="46"/>
        <v>65</v>
      </c>
      <c r="CT51">
        <f ca="1">COUNTIF(INDIRECT(ADDRESS(ROW(),CR51,1,1)):INDIRECT(ADDRESS(ROW(),CS51,1,1)), "&lt;0.05")</f>
        <v>4</v>
      </c>
      <c r="CU51" s="4">
        <f t="shared" ca="1" si="47"/>
        <v>1</v>
      </c>
    </row>
    <row r="52" spans="1:99" x14ac:dyDescent="0.25">
      <c r="A52" s="48">
        <v>78</v>
      </c>
      <c r="B52" s="7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 s="4">
        <v>0</v>
      </c>
      <c r="L52" s="7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4">
        <v>0</v>
      </c>
      <c r="V52" s="7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 s="4">
        <v>0</v>
      </c>
      <c r="AF52" s="7">
        <v>1.0680343690177253E-3</v>
      </c>
      <c r="AG52">
        <v>3.2447659575051767E-2</v>
      </c>
      <c r="AH52">
        <v>1.9754994387731633E-2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 s="4">
        <v>0</v>
      </c>
      <c r="AP52" s="7">
        <v>4.824781106721706E-2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 s="7">
        <f t="shared" si="1"/>
        <v>0</v>
      </c>
      <c r="BA52">
        <f t="shared" si="2"/>
        <v>0</v>
      </c>
      <c r="BB52">
        <f t="shared" si="3"/>
        <v>0</v>
      </c>
      <c r="BC52">
        <f t="shared" si="4"/>
        <v>5.3270688331801125E-3</v>
      </c>
      <c r="BD52" s="4">
        <f t="shared" si="5"/>
        <v>4.8247811067217063E-3</v>
      </c>
      <c r="BE52" s="7">
        <f t="shared" si="6"/>
        <v>0</v>
      </c>
      <c r="BF52">
        <f t="shared" si="7"/>
        <v>0</v>
      </c>
      <c r="BG52">
        <f t="shared" si="8"/>
        <v>0</v>
      </c>
      <c r="BH52">
        <f t="shared" si="9"/>
        <v>1.1355245919528759E-2</v>
      </c>
      <c r="BI52" s="4">
        <f t="shared" si="10"/>
        <v>1.5257297508988519E-2</v>
      </c>
      <c r="BJ52" s="7" t="e">
        <f t="shared" si="11"/>
        <v>#DIV/0!</v>
      </c>
      <c r="BK52" t="e">
        <f t="shared" si="12"/>
        <v>#DIV/0!</v>
      </c>
      <c r="BL52">
        <f t="shared" si="13"/>
        <v>0.17208929941495096</v>
      </c>
      <c r="BM52" s="4">
        <f t="shared" si="14"/>
        <v>0.34343639613791355</v>
      </c>
      <c r="BN52" s="7" t="e">
        <f t="shared" si="15"/>
        <v>#DIV/0!</v>
      </c>
      <c r="BO52" t="e">
        <f t="shared" si="16"/>
        <v>#DIV/0!</v>
      </c>
      <c r="BP52">
        <f t="shared" si="17"/>
        <v>0.17208929941495096</v>
      </c>
      <c r="BQ52" s="4">
        <f t="shared" si="18"/>
        <v>0.34343639613791355</v>
      </c>
      <c r="BR52" s="7" t="e">
        <f t="shared" si="19"/>
        <v>#DIV/0!</v>
      </c>
      <c r="BS52" t="e">
        <f t="shared" si="20"/>
        <v>#DIV/0!</v>
      </c>
      <c r="BT52">
        <f t="shared" si="21"/>
        <v>0.17208929941495096</v>
      </c>
      <c r="BU52" s="4">
        <f t="shared" si="22"/>
        <v>0.34343639613791355</v>
      </c>
      <c r="BV52" s="7">
        <f t="shared" si="23"/>
        <v>0.17208929941495096</v>
      </c>
      <c r="BW52">
        <f t="shared" si="24"/>
        <v>0.17208929941495096</v>
      </c>
      <c r="BX52">
        <f t="shared" si="25"/>
        <v>0.17208929941495096</v>
      </c>
      <c r="BY52" s="4">
        <f t="shared" si="26"/>
        <v>0.93443947930595816</v>
      </c>
      <c r="BZ52" s="7">
        <f t="shared" si="27"/>
        <v>0.34343639613791355</v>
      </c>
      <c r="CA52">
        <f t="shared" si="28"/>
        <v>0.34343639613791355</v>
      </c>
      <c r="CB52">
        <f t="shared" si="29"/>
        <v>0.34343639613791355</v>
      </c>
      <c r="CC52" s="4">
        <f t="shared" si="30"/>
        <v>0.93443947930595816</v>
      </c>
      <c r="CD52" s="7">
        <f t="shared" si="31"/>
        <v>0</v>
      </c>
      <c r="CE52" s="4">
        <f t="shared" si="32"/>
        <v>0</v>
      </c>
      <c r="CF52" s="7" t="e">
        <f t="shared" si="33"/>
        <v>#DIV/0!</v>
      </c>
      <c r="CG52">
        <f t="shared" si="34"/>
        <v>9.8958367340823236E-2</v>
      </c>
      <c r="CH52" s="7" t="e">
        <f t="shared" si="35"/>
        <v>#DIV/0!</v>
      </c>
      <c r="CI52" s="4">
        <f t="shared" si="36"/>
        <v>9.8958367340823236E-2</v>
      </c>
      <c r="CJ52">
        <f t="shared" si="37"/>
        <v>9.8958367340823236E-2</v>
      </c>
      <c r="CK52">
        <f t="shared" si="38"/>
        <v>9.8958367340823236E-2</v>
      </c>
      <c r="CL52" s="7">
        <f t="shared" si="39"/>
        <v>0</v>
      </c>
      <c r="CM52" s="4">
        <f t="shared" si="40"/>
        <v>0</v>
      </c>
      <c r="CN52" s="7">
        <f t="shared" si="41"/>
        <v>0.16649284500732048</v>
      </c>
      <c r="CO52" s="4">
        <f t="shared" si="42"/>
        <v>0</v>
      </c>
      <c r="CP52" s="7">
        <f t="shared" si="43"/>
        <v>4</v>
      </c>
      <c r="CQ52" s="4" t="str">
        <f t="shared" si="44"/>
        <v>Glenfiddich 15</v>
      </c>
      <c r="CR52" s="7">
        <f t="shared" si="45"/>
        <v>74</v>
      </c>
      <c r="CS52">
        <f t="shared" si="46"/>
        <v>77</v>
      </c>
      <c r="CT52">
        <f ca="1">COUNTIF(INDIRECT(ADDRESS(ROW(),CR52,1,1)):INDIRECT(ADDRESS(ROW(),CS52,1,1)), "&lt;0.05")</f>
        <v>0</v>
      </c>
      <c r="CU52" s="4">
        <f t="shared" ca="1" si="47"/>
        <v>0</v>
      </c>
    </row>
    <row r="53" spans="1:99" x14ac:dyDescent="0.25">
      <c r="A53" s="48">
        <v>79</v>
      </c>
      <c r="B53" s="7">
        <v>2.1309811589514958</v>
      </c>
      <c r="C53">
        <v>0.58519130409224229</v>
      </c>
      <c r="D53">
        <v>1.5655996733686341</v>
      </c>
      <c r="E53">
        <v>1.5903407926210313</v>
      </c>
      <c r="F53">
        <v>1.1642101120551547</v>
      </c>
      <c r="G53">
        <v>0</v>
      </c>
      <c r="H53">
        <v>0.92373903142765412</v>
      </c>
      <c r="I53">
        <v>0</v>
      </c>
      <c r="J53">
        <v>1.2081875416697134</v>
      </c>
      <c r="K53" s="4">
        <v>0</v>
      </c>
      <c r="L53" s="7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s="4">
        <v>0</v>
      </c>
      <c r="V53" s="7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s="4">
        <v>0</v>
      </c>
      <c r="AF53" s="7">
        <v>1.1274392766044783</v>
      </c>
      <c r="AG53">
        <v>1.0951677696117321</v>
      </c>
      <c r="AH53">
        <v>0.77239737152711996</v>
      </c>
      <c r="AI53">
        <v>0.76970048953864045</v>
      </c>
      <c r="AJ53">
        <v>0</v>
      </c>
      <c r="AK53">
        <v>0</v>
      </c>
      <c r="AL53">
        <v>0</v>
      </c>
      <c r="AM53">
        <v>0</v>
      </c>
      <c r="AN53">
        <v>0</v>
      </c>
      <c r="AO53" s="4">
        <v>0</v>
      </c>
      <c r="AP53" s="7">
        <v>9.8941324113498541E-2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 s="7">
        <f t="shared" si="1"/>
        <v>0.9168249614185926</v>
      </c>
      <c r="BA53">
        <f t="shared" si="2"/>
        <v>0</v>
      </c>
      <c r="BB53">
        <f t="shared" si="3"/>
        <v>0</v>
      </c>
      <c r="BC53">
        <f t="shared" si="4"/>
        <v>0.3764704907281971</v>
      </c>
      <c r="BD53" s="4">
        <f t="shared" si="5"/>
        <v>9.8941324113498534E-3</v>
      </c>
      <c r="BE53" s="7">
        <f t="shared" si="6"/>
        <v>0.75472818921458551</v>
      </c>
      <c r="BF53">
        <f t="shared" si="7"/>
        <v>0</v>
      </c>
      <c r="BG53">
        <f t="shared" si="8"/>
        <v>0</v>
      </c>
      <c r="BH53">
        <f t="shared" si="9"/>
        <v>0.4991379240777149</v>
      </c>
      <c r="BI53" s="4">
        <f t="shared" si="10"/>
        <v>3.1287993891159542E-2</v>
      </c>
      <c r="BJ53" s="7">
        <f t="shared" si="11"/>
        <v>3.9577008718030158E-3</v>
      </c>
      <c r="BK53">
        <f t="shared" si="12"/>
        <v>3.9577008718030158E-3</v>
      </c>
      <c r="BL53">
        <f t="shared" si="13"/>
        <v>7.7697449976991489E-2</v>
      </c>
      <c r="BM53" s="4">
        <f t="shared" si="14"/>
        <v>4.2121556036306866E-3</v>
      </c>
      <c r="BN53" s="7">
        <f t="shared" si="15"/>
        <v>3.9577008718030158E-3</v>
      </c>
      <c r="BO53" t="e">
        <f t="shared" si="16"/>
        <v>#DIV/0!</v>
      </c>
      <c r="BP53">
        <f t="shared" si="17"/>
        <v>4.0883086317596469E-2</v>
      </c>
      <c r="BQ53" s="4">
        <f t="shared" si="18"/>
        <v>0.34343639613791355</v>
      </c>
      <c r="BR53" s="7">
        <f t="shared" si="19"/>
        <v>3.9577008718030158E-3</v>
      </c>
      <c r="BS53" t="e">
        <f t="shared" si="20"/>
        <v>#DIV/0!</v>
      </c>
      <c r="BT53">
        <f t="shared" si="21"/>
        <v>4.0883086317596469E-2</v>
      </c>
      <c r="BU53" s="4">
        <f t="shared" si="22"/>
        <v>0.34343639613791355</v>
      </c>
      <c r="BV53" s="7">
        <f t="shared" si="23"/>
        <v>7.7697449976991489E-2</v>
      </c>
      <c r="BW53">
        <f t="shared" si="24"/>
        <v>4.0883086317596469E-2</v>
      </c>
      <c r="BX53">
        <f t="shared" si="25"/>
        <v>4.0883086317596469E-2</v>
      </c>
      <c r="BY53" s="4">
        <f t="shared" si="26"/>
        <v>4.543046659720533E-2</v>
      </c>
      <c r="BZ53" s="7">
        <f t="shared" si="27"/>
        <v>4.2121556036306866E-3</v>
      </c>
      <c r="CA53">
        <f t="shared" si="28"/>
        <v>0.34343639613791355</v>
      </c>
      <c r="CB53">
        <f t="shared" si="29"/>
        <v>0.34343639613791355</v>
      </c>
      <c r="CC53" s="4">
        <f t="shared" si="30"/>
        <v>4.543046659720533E-2</v>
      </c>
      <c r="CD53" s="7">
        <f t="shared" si="31"/>
        <v>12</v>
      </c>
      <c r="CE53" s="4">
        <f t="shared" si="32"/>
        <v>0</v>
      </c>
      <c r="CF53" s="7">
        <f t="shared" si="33"/>
        <v>3.9577008718030158E-3</v>
      </c>
      <c r="CG53">
        <f t="shared" si="34"/>
        <v>9.2745059590365764E-3</v>
      </c>
      <c r="CH53" s="7">
        <f t="shared" si="35"/>
        <v>3.9577008718030158E-3</v>
      </c>
      <c r="CI53" s="4">
        <f t="shared" si="36"/>
        <v>4.1516643343548584E-2</v>
      </c>
      <c r="CJ53">
        <f t="shared" si="37"/>
        <v>9.2745059590365764E-3</v>
      </c>
      <c r="CK53">
        <f t="shared" si="38"/>
        <v>4.1516643343548584E-2</v>
      </c>
      <c r="CL53" s="7">
        <f t="shared" si="39"/>
        <v>6</v>
      </c>
      <c r="CM53" s="4">
        <f t="shared" si="40"/>
        <v>1</v>
      </c>
      <c r="CN53" s="7">
        <f t="shared" si="41"/>
        <v>0.14333928462549408</v>
      </c>
      <c r="CO53" s="4">
        <f t="shared" si="42"/>
        <v>0</v>
      </c>
      <c r="CP53" s="7">
        <f t="shared" si="43"/>
        <v>1</v>
      </c>
      <c r="CQ53" s="4" t="str">
        <f t="shared" si="44"/>
        <v>Gentleman Jack</v>
      </c>
      <c r="CR53" s="7">
        <f t="shared" si="45"/>
        <v>62</v>
      </c>
      <c r="CS53">
        <f t="shared" si="46"/>
        <v>65</v>
      </c>
      <c r="CT53">
        <f ca="1">COUNTIF(INDIRECT(ADDRESS(ROW(),CR53,1,1)):INDIRECT(ADDRESS(ROW(),CS53,1,1)), "&lt;0.05")</f>
        <v>3</v>
      </c>
      <c r="CU53" s="4">
        <f t="shared" ca="1" si="47"/>
        <v>0</v>
      </c>
    </row>
    <row r="54" spans="1:99" x14ac:dyDescent="0.25">
      <c r="A54" s="48">
        <v>80</v>
      </c>
      <c r="B54" s="7">
        <v>9.4214832647716518E-2</v>
      </c>
      <c r="C54">
        <v>0</v>
      </c>
      <c r="D54">
        <v>0.10686114322154597</v>
      </c>
      <c r="E54">
        <v>0.13130206006245171</v>
      </c>
      <c r="F54">
        <v>8.5554775966452237E-2</v>
      </c>
      <c r="G54">
        <v>0</v>
      </c>
      <c r="H54">
        <v>9.6734568081902672E-2</v>
      </c>
      <c r="I54">
        <v>7.1903536379534255E-2</v>
      </c>
      <c r="J54">
        <v>0.16692032592450723</v>
      </c>
      <c r="K54" s="4">
        <v>0</v>
      </c>
      <c r="L54" s="7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4">
        <v>0</v>
      </c>
      <c r="V54" s="7">
        <v>4.9696178652255937E-2</v>
      </c>
      <c r="W54">
        <v>0.12592180414155726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 s="4">
        <v>0</v>
      </c>
      <c r="AF54" s="7">
        <v>0.38596466104270954</v>
      </c>
      <c r="AG54">
        <v>0.59432649138358706</v>
      </c>
      <c r="AH54">
        <v>0.70880421472150701</v>
      </c>
      <c r="AI54">
        <v>0.72330359788777276</v>
      </c>
      <c r="AJ54">
        <v>0.89234900048127885</v>
      </c>
      <c r="AK54">
        <v>0.62310774879276287</v>
      </c>
      <c r="AL54">
        <v>0.73083297345964426</v>
      </c>
      <c r="AM54">
        <v>0.76285696384928658</v>
      </c>
      <c r="AN54">
        <v>0.94334112114308333</v>
      </c>
      <c r="AO54" s="4">
        <v>0.47345943564439952</v>
      </c>
      <c r="AP54" s="7">
        <v>0.54143048841287211</v>
      </c>
      <c r="AQ54">
        <v>0.27329396570936665</v>
      </c>
      <c r="AR54">
        <v>0.30473570932758687</v>
      </c>
      <c r="AS54">
        <v>0.37869824597592366</v>
      </c>
      <c r="AT54">
        <v>0.17283120970640878</v>
      </c>
      <c r="AU54">
        <v>0.40382852850837297</v>
      </c>
      <c r="AV54">
        <v>0.44995052029918881</v>
      </c>
      <c r="AW54">
        <v>0.45139709201636929</v>
      </c>
      <c r="AX54">
        <v>0.48744173495523052</v>
      </c>
      <c r="AY54">
        <v>0.48632990794946779</v>
      </c>
      <c r="AZ54" s="7">
        <f t="shared" si="1"/>
        <v>7.5349124228411071E-2</v>
      </c>
      <c r="BA54">
        <f t="shared" si="2"/>
        <v>0</v>
      </c>
      <c r="BB54">
        <f t="shared" si="3"/>
        <v>1.756179827938132E-2</v>
      </c>
      <c r="BC54">
        <f t="shared" si="4"/>
        <v>0.6838346208406032</v>
      </c>
      <c r="BD54" s="4">
        <f t="shared" si="5"/>
        <v>0.3949937402860787</v>
      </c>
      <c r="BE54" s="7">
        <f t="shared" si="6"/>
        <v>5.8186266498681478E-2</v>
      </c>
      <c r="BF54">
        <f t="shared" si="7"/>
        <v>0</v>
      </c>
      <c r="BG54">
        <f t="shared" si="8"/>
        <v>4.1152620198536355E-2</v>
      </c>
      <c r="BH54">
        <f t="shared" si="9"/>
        <v>0.17196259817870388</v>
      </c>
      <c r="BI54" s="4">
        <f t="shared" si="10"/>
        <v>0.11411074936967881</v>
      </c>
      <c r="BJ54" s="7">
        <f t="shared" si="11"/>
        <v>2.6966460468438843E-3</v>
      </c>
      <c r="BK54">
        <f t="shared" si="12"/>
        <v>2.0655601208471503E-2</v>
      </c>
      <c r="BL54">
        <f t="shared" si="13"/>
        <v>4.0102943057162345E-7</v>
      </c>
      <c r="BM54" s="4">
        <f t="shared" si="14"/>
        <v>2.151667042541253E-6</v>
      </c>
      <c r="BN54" s="7">
        <f t="shared" si="15"/>
        <v>2.6966460468438843E-3</v>
      </c>
      <c r="BO54">
        <f t="shared" si="16"/>
        <v>0.21014200359676</v>
      </c>
      <c r="BP54">
        <f t="shared" si="17"/>
        <v>5.1622266869024396E-7</v>
      </c>
      <c r="BQ54" s="4">
        <f t="shared" si="18"/>
        <v>1.6778619173621912E-6</v>
      </c>
      <c r="BR54" s="7">
        <f t="shared" si="19"/>
        <v>2.0655601208471503E-2</v>
      </c>
      <c r="BS54">
        <f t="shared" si="20"/>
        <v>0.21014200359676</v>
      </c>
      <c r="BT54">
        <f t="shared" si="21"/>
        <v>3.0418117617213943E-7</v>
      </c>
      <c r="BU54" s="4">
        <f t="shared" si="22"/>
        <v>6.9808337178788957E-7</v>
      </c>
      <c r="BV54" s="7">
        <f t="shared" si="23"/>
        <v>4.0102943057162345E-7</v>
      </c>
      <c r="BW54">
        <f t="shared" si="24"/>
        <v>5.1622266869024396E-7</v>
      </c>
      <c r="BX54">
        <f t="shared" si="25"/>
        <v>3.0418117617213943E-7</v>
      </c>
      <c r="BY54" s="4">
        <f t="shared" si="26"/>
        <v>4.4638466954000289E-4</v>
      </c>
      <c r="BZ54" s="7">
        <f t="shared" si="27"/>
        <v>2.151667042541253E-6</v>
      </c>
      <c r="CA54">
        <f t="shared" si="28"/>
        <v>1.6778619173621912E-6</v>
      </c>
      <c r="CB54">
        <f t="shared" si="29"/>
        <v>6.9808337178788957E-7</v>
      </c>
      <c r="CC54" s="4">
        <f t="shared" si="30"/>
        <v>4.4638466954000289E-4</v>
      </c>
      <c r="CD54" s="7">
        <f t="shared" si="31"/>
        <v>18</v>
      </c>
      <c r="CE54" s="4">
        <f t="shared" si="32"/>
        <v>0</v>
      </c>
      <c r="CF54" s="7">
        <f t="shared" si="33"/>
        <v>2.6966460468438843E-3</v>
      </c>
      <c r="CG54">
        <f t="shared" si="34"/>
        <v>1.6499884353770501E-5</v>
      </c>
      <c r="CH54" s="7">
        <f t="shared" si="35"/>
        <v>2.6966460468438843E-3</v>
      </c>
      <c r="CI54" s="4">
        <f t="shared" si="36"/>
        <v>2.7573907054374303E-7</v>
      </c>
      <c r="CJ54">
        <f t="shared" si="37"/>
        <v>1.6499884353770501E-5</v>
      </c>
      <c r="CK54">
        <f t="shared" si="38"/>
        <v>2.7573907054374303E-7</v>
      </c>
      <c r="CL54" s="7">
        <f t="shared" si="39"/>
        <v>6</v>
      </c>
      <c r="CM54" s="4">
        <f t="shared" si="40"/>
        <v>1</v>
      </c>
      <c r="CN54" s="7">
        <f t="shared" si="41"/>
        <v>1.0953172875248361E-3</v>
      </c>
      <c r="CO54" s="4">
        <f t="shared" si="42"/>
        <v>1</v>
      </c>
      <c r="CP54" s="7">
        <f t="shared" si="43"/>
        <v>4</v>
      </c>
      <c r="CQ54" s="4" t="str">
        <f t="shared" si="44"/>
        <v>Glenfiddich 15</v>
      </c>
      <c r="CR54" s="7">
        <f t="shared" si="45"/>
        <v>74</v>
      </c>
      <c r="CS54">
        <f t="shared" si="46"/>
        <v>77</v>
      </c>
      <c r="CT54">
        <f ca="1">COUNTIF(INDIRECT(ADDRESS(ROW(),CR54,1,1)):INDIRECT(ADDRESS(ROW(),CS54,1,1)), "&lt;0.05")</f>
        <v>4</v>
      </c>
      <c r="CU54" s="4">
        <f t="shared" ca="1" si="47"/>
        <v>1</v>
      </c>
    </row>
    <row r="55" spans="1:99" x14ac:dyDescent="0.25">
      <c r="A55" s="48">
        <v>81</v>
      </c>
      <c r="B55" s="7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0.67403728664278106</v>
      </c>
      <c r="J55">
        <v>0.14697285257384707</v>
      </c>
      <c r="K55" s="4">
        <v>0</v>
      </c>
      <c r="L55" s="7">
        <v>0</v>
      </c>
      <c r="M55">
        <v>0</v>
      </c>
      <c r="N55">
        <v>0</v>
      </c>
      <c r="O55">
        <v>0.6628487970816147</v>
      </c>
      <c r="P55">
        <v>0.13016347334972911</v>
      </c>
      <c r="Q55">
        <v>0.19821993180001116</v>
      </c>
      <c r="R55">
        <v>0</v>
      </c>
      <c r="S55">
        <v>0</v>
      </c>
      <c r="T55">
        <v>0</v>
      </c>
      <c r="U55" s="4">
        <v>0</v>
      </c>
      <c r="V55" s="7">
        <v>4.5952233886547053E-2</v>
      </c>
      <c r="W55">
        <v>0.57185290645234588</v>
      </c>
      <c r="X55">
        <v>1.3347323497098729</v>
      </c>
      <c r="Y55">
        <v>1.2340825004567673</v>
      </c>
      <c r="Z55">
        <v>1.2147301489054232</v>
      </c>
      <c r="AA55">
        <v>1.3620701775333113</v>
      </c>
      <c r="AB55">
        <v>1.0894398148515332</v>
      </c>
      <c r="AC55">
        <v>0.73857188175760691</v>
      </c>
      <c r="AD55">
        <v>2.2890140292871428</v>
      </c>
      <c r="AE55" s="4">
        <v>1.4247536311867048</v>
      </c>
      <c r="AF55" s="7">
        <v>1.9571354000915029</v>
      </c>
      <c r="AG55">
        <v>2.8067039501754301</v>
      </c>
      <c r="AH55">
        <v>3.5734993572429778</v>
      </c>
      <c r="AI55">
        <v>3.5546552495164692</v>
      </c>
      <c r="AJ55">
        <v>4.7575010175768888</v>
      </c>
      <c r="AK55">
        <v>3.7622729418694405</v>
      </c>
      <c r="AL55">
        <v>4.3788503965506411</v>
      </c>
      <c r="AM55">
        <v>4.7550566166138495</v>
      </c>
      <c r="AN55">
        <v>6.7304316004330502</v>
      </c>
      <c r="AO55" s="4">
        <v>3.6968716358272422</v>
      </c>
      <c r="AP55" s="7">
        <v>2.7866050835599681</v>
      </c>
      <c r="AQ55">
        <v>2.2537461284125406</v>
      </c>
      <c r="AR55">
        <v>3.1221602225393483</v>
      </c>
      <c r="AS55">
        <v>2.3343860712886606</v>
      </c>
      <c r="AT55">
        <v>1.986159554741338</v>
      </c>
      <c r="AU55">
        <v>2.6481152819678013</v>
      </c>
      <c r="AV55">
        <v>2.5311166583441813</v>
      </c>
      <c r="AW55">
        <v>2.5160345574689114</v>
      </c>
      <c r="AX55">
        <v>2.8940387133338508</v>
      </c>
      <c r="AY55">
        <v>2.5543945635796663</v>
      </c>
      <c r="AZ55" s="7">
        <f t="shared" si="1"/>
        <v>8.2101013921662816E-2</v>
      </c>
      <c r="BA55">
        <f t="shared" si="2"/>
        <v>9.9123220223135494E-2</v>
      </c>
      <c r="BB55">
        <f t="shared" si="3"/>
        <v>1.1305199674027258</v>
      </c>
      <c r="BC55">
        <f t="shared" si="4"/>
        <v>3.9972978165897493</v>
      </c>
      <c r="BD55" s="4">
        <f t="shared" si="5"/>
        <v>2.5626756835236262</v>
      </c>
      <c r="BE55" s="7">
        <f t="shared" si="6"/>
        <v>0.21305229360907973</v>
      </c>
      <c r="BF55">
        <f t="shared" si="7"/>
        <v>0.21011850388551065</v>
      </c>
      <c r="BG55">
        <f t="shared" si="8"/>
        <v>0.59493450848675766</v>
      </c>
      <c r="BH55">
        <f t="shared" si="9"/>
        <v>1.285323848342232</v>
      </c>
      <c r="BI55" s="4">
        <f t="shared" si="10"/>
        <v>0.32718209601666204</v>
      </c>
      <c r="BJ55" s="7">
        <f t="shared" si="11"/>
        <v>0.8592496953804768</v>
      </c>
      <c r="BK55">
        <f t="shared" si="12"/>
        <v>2.5291189923015136E-4</v>
      </c>
      <c r="BL55">
        <f t="shared" si="13"/>
        <v>3.7123562409607161E-6</v>
      </c>
      <c r="BM55" s="4">
        <f t="shared" si="14"/>
        <v>1.6774956938721832E-12</v>
      </c>
      <c r="BN55" s="7">
        <f t="shared" si="15"/>
        <v>0.8592496953804768</v>
      </c>
      <c r="BO55">
        <f t="shared" si="16"/>
        <v>2.9053763366783142E-4</v>
      </c>
      <c r="BP55">
        <f t="shared" si="17"/>
        <v>3.8829340169779184E-6</v>
      </c>
      <c r="BQ55" s="4">
        <f t="shared" si="18"/>
        <v>2.0309249225499322E-12</v>
      </c>
      <c r="BR55" s="7">
        <f t="shared" si="19"/>
        <v>2.5291189923015136E-4</v>
      </c>
      <c r="BS55">
        <f t="shared" si="20"/>
        <v>2.9053763366783142E-4</v>
      </c>
      <c r="BT55">
        <f t="shared" si="21"/>
        <v>2.6230683063982138E-5</v>
      </c>
      <c r="BU55" s="4">
        <f t="shared" si="22"/>
        <v>1.0652887998834593E-5</v>
      </c>
      <c r="BV55" s="7">
        <f t="shared" si="23"/>
        <v>3.7123562409607161E-6</v>
      </c>
      <c r="BW55">
        <f t="shared" si="24"/>
        <v>3.8829340169779184E-6</v>
      </c>
      <c r="BX55">
        <f t="shared" si="25"/>
        <v>2.6230683063982138E-5</v>
      </c>
      <c r="BY55" s="4">
        <f t="shared" si="26"/>
        <v>6.3938538964480787E-3</v>
      </c>
      <c r="BZ55" s="7">
        <f t="shared" si="27"/>
        <v>1.6774956938721832E-12</v>
      </c>
      <c r="CA55">
        <f t="shared" si="28"/>
        <v>2.0309249225499322E-12</v>
      </c>
      <c r="CB55">
        <f t="shared" si="29"/>
        <v>1.0652887998834593E-5</v>
      </c>
      <c r="CC55" s="4">
        <f t="shared" si="30"/>
        <v>6.3938538964480787E-3</v>
      </c>
      <c r="CD55" s="7">
        <f t="shared" si="31"/>
        <v>18</v>
      </c>
      <c r="CE55" s="4">
        <f t="shared" si="32"/>
        <v>0</v>
      </c>
      <c r="CF55" s="7">
        <f t="shared" si="33"/>
        <v>0.8592496953804768</v>
      </c>
      <c r="CG55">
        <f t="shared" si="34"/>
        <v>1.6760423680918172E-10</v>
      </c>
      <c r="CH55" s="7">
        <f t="shared" si="35"/>
        <v>0.8592496953804768</v>
      </c>
      <c r="CI55" s="4">
        <f t="shared" si="36"/>
        <v>1.9806307098016853E-10</v>
      </c>
      <c r="CJ55">
        <f t="shared" si="37"/>
        <v>1.6760423680918172E-10</v>
      </c>
      <c r="CK55">
        <f t="shared" si="38"/>
        <v>1.9806307098016853E-10</v>
      </c>
      <c r="CL55" s="7">
        <f t="shared" si="39"/>
        <v>4</v>
      </c>
      <c r="CM55" s="4">
        <f t="shared" si="40"/>
        <v>0</v>
      </c>
      <c r="CN55" s="7">
        <f t="shared" si="41"/>
        <v>4.9302630879995985E-6</v>
      </c>
      <c r="CO55" s="4">
        <f t="shared" si="42"/>
        <v>1</v>
      </c>
      <c r="CP55" s="7">
        <f t="shared" si="43"/>
        <v>4</v>
      </c>
      <c r="CQ55" s="4" t="str">
        <f t="shared" si="44"/>
        <v>Glenfiddich 15</v>
      </c>
      <c r="CR55" s="7">
        <f t="shared" si="45"/>
        <v>74</v>
      </c>
      <c r="CS55">
        <f t="shared" si="46"/>
        <v>77</v>
      </c>
      <c r="CT55">
        <f ca="1">COUNTIF(INDIRECT(ADDRESS(ROW(),CR55,1,1)):INDIRECT(ADDRESS(ROW(),CS55,1,1)), "&lt;0.05")</f>
        <v>4</v>
      </c>
      <c r="CU55" s="4">
        <f t="shared" ca="1" si="47"/>
        <v>1</v>
      </c>
    </row>
    <row r="56" spans="1:99" x14ac:dyDescent="0.25">
      <c r="A56" s="48">
        <v>82</v>
      </c>
      <c r="B56" s="7">
        <v>0</v>
      </c>
      <c r="C56">
        <v>3.8204091951897549E-2</v>
      </c>
      <c r="D56">
        <v>4.5006161036915395E-4</v>
      </c>
      <c r="E56">
        <v>7.6612294935245434E-2</v>
      </c>
      <c r="F56">
        <v>8.7367704546762362E-2</v>
      </c>
      <c r="G56">
        <v>0.16124402546903266</v>
      </c>
      <c r="H56">
        <v>0.13490456552472174</v>
      </c>
      <c r="I56">
        <v>0.26528638541888316</v>
      </c>
      <c r="J56">
        <v>0.2061288972675735</v>
      </c>
      <c r="K56" s="4">
        <v>7.8984325108861553E-2</v>
      </c>
      <c r="L56" s="7">
        <v>0.83234624133437596</v>
      </c>
      <c r="M56">
        <v>0.72599955792714976</v>
      </c>
      <c r="N56">
        <v>0.78637589761735605</v>
      </c>
      <c r="O56">
        <v>1.4049315959800592</v>
      </c>
      <c r="P56">
        <v>1.1004696608171887</v>
      </c>
      <c r="Q56">
        <v>0.88744755491205141</v>
      </c>
      <c r="R56">
        <v>0.63265770105846664</v>
      </c>
      <c r="S56">
        <v>0.62554948719155701</v>
      </c>
      <c r="T56">
        <v>1.5312718795710203</v>
      </c>
      <c r="U56" s="4">
        <v>0.54573717191588844</v>
      </c>
      <c r="V56" s="7">
        <v>0.45868328427199589</v>
      </c>
      <c r="W56">
        <v>0.51140680943330774</v>
      </c>
      <c r="X56">
        <v>0.42251484252594657</v>
      </c>
      <c r="Y56">
        <v>0.53289596847551146</v>
      </c>
      <c r="Z56">
        <v>0.46695330499762477</v>
      </c>
      <c r="AA56">
        <v>0.36272643662824189</v>
      </c>
      <c r="AB56">
        <v>0.35186744522033059</v>
      </c>
      <c r="AC56">
        <v>0.38604031636824132</v>
      </c>
      <c r="AD56">
        <v>0.57103618598009942</v>
      </c>
      <c r="AE56" s="4">
        <v>0.51052030144513572</v>
      </c>
      <c r="AF56" s="7">
        <v>0.84282750744750534</v>
      </c>
      <c r="AG56">
        <v>1.2090319709085711</v>
      </c>
      <c r="AH56">
        <v>1.6034090858327985</v>
      </c>
      <c r="AI56">
        <v>1.6202108618687816</v>
      </c>
      <c r="AJ56">
        <v>2.2327525039221547</v>
      </c>
      <c r="AK56">
        <v>1.5093918320959208</v>
      </c>
      <c r="AL56">
        <v>1.9328710213230798</v>
      </c>
      <c r="AM56">
        <v>1.9027399777878193</v>
      </c>
      <c r="AN56">
        <v>2.6451427638801164</v>
      </c>
      <c r="AO56" s="4">
        <v>1.6372367975576958</v>
      </c>
      <c r="AP56" s="7">
        <v>1.1513224817098771</v>
      </c>
      <c r="AQ56">
        <v>0.87537279890568453</v>
      </c>
      <c r="AR56">
        <v>1.3245023585104547</v>
      </c>
      <c r="AS56">
        <v>1.0391122197492351</v>
      </c>
      <c r="AT56">
        <v>0.8407518799651208</v>
      </c>
      <c r="AU56">
        <v>1.0141810968797473</v>
      </c>
      <c r="AV56">
        <v>1.0653592224704673</v>
      </c>
      <c r="AW56">
        <v>1.046616220212786</v>
      </c>
      <c r="AX56">
        <v>1.2029113370801592</v>
      </c>
      <c r="AY56">
        <v>1.0478579010601621</v>
      </c>
      <c r="AZ56" s="7">
        <f t="shared" si="1"/>
        <v>0.10491823518333472</v>
      </c>
      <c r="BA56">
        <f t="shared" si="2"/>
        <v>0.90727867483251123</v>
      </c>
      <c r="BB56">
        <f t="shared" si="3"/>
        <v>0.45746448953464364</v>
      </c>
      <c r="BC56">
        <f t="shared" si="4"/>
        <v>1.7135614322624442</v>
      </c>
      <c r="BD56" s="4">
        <f t="shared" si="5"/>
        <v>1.0607987516543695</v>
      </c>
      <c r="BE56" s="7">
        <f t="shared" si="6"/>
        <v>8.7042354779229086E-2</v>
      </c>
      <c r="BF56">
        <f t="shared" si="7"/>
        <v>0.33554875816596275</v>
      </c>
      <c r="BG56">
        <f t="shared" si="8"/>
        <v>7.5169127200444733E-2</v>
      </c>
      <c r="BH56">
        <f t="shared" si="9"/>
        <v>0.50578590698702341</v>
      </c>
      <c r="BI56" s="4">
        <f t="shared" si="10"/>
        <v>0.14289329885169191</v>
      </c>
      <c r="BJ56" s="7">
        <f t="shared" si="11"/>
        <v>2.275962844610002E-5</v>
      </c>
      <c r="BK56">
        <f t="shared" si="12"/>
        <v>1.7474906295203326E-8</v>
      </c>
      <c r="BL56">
        <f t="shared" si="13"/>
        <v>2.4948675161188476E-6</v>
      </c>
      <c r="BM56" s="4">
        <f t="shared" si="14"/>
        <v>1.5825557754166148E-11</v>
      </c>
      <c r="BN56" s="7">
        <f t="shared" si="15"/>
        <v>2.275962844610002E-5</v>
      </c>
      <c r="BO56">
        <f t="shared" si="16"/>
        <v>2.0660272225775608E-3</v>
      </c>
      <c r="BP56">
        <f t="shared" si="17"/>
        <v>7.0950255383641042E-4</v>
      </c>
      <c r="BQ56" s="4">
        <f t="shared" si="18"/>
        <v>0.20756439231615489</v>
      </c>
      <c r="BR56" s="7">
        <f t="shared" si="19"/>
        <v>1.7474906295203326E-8</v>
      </c>
      <c r="BS56">
        <f t="shared" si="20"/>
        <v>2.0660272225775608E-3</v>
      </c>
      <c r="BT56">
        <f t="shared" si="21"/>
        <v>2.1850555714363428E-5</v>
      </c>
      <c r="BU56" s="4">
        <f t="shared" si="22"/>
        <v>1.5246541337081552E-8</v>
      </c>
      <c r="BV56" s="7">
        <f t="shared" si="23"/>
        <v>2.4948675161188476E-6</v>
      </c>
      <c r="BW56">
        <f t="shared" si="24"/>
        <v>7.0950255383641042E-4</v>
      </c>
      <c r="BX56">
        <f t="shared" si="25"/>
        <v>2.1850555714363428E-5</v>
      </c>
      <c r="BY56" s="4">
        <f t="shared" si="26"/>
        <v>2.614035825344961E-3</v>
      </c>
      <c r="BZ56" s="7">
        <f t="shared" si="27"/>
        <v>1.5825557754166148E-11</v>
      </c>
      <c r="CA56">
        <f t="shared" si="28"/>
        <v>0.20756439231615489</v>
      </c>
      <c r="CB56">
        <f t="shared" si="29"/>
        <v>1.5246541337081552E-8</v>
      </c>
      <c r="CC56" s="4">
        <f t="shared" si="30"/>
        <v>2.614035825344961E-3</v>
      </c>
      <c r="CD56" s="7">
        <f t="shared" si="31"/>
        <v>18</v>
      </c>
      <c r="CE56" s="4">
        <f t="shared" si="32"/>
        <v>0</v>
      </c>
      <c r="CF56" s="7">
        <f t="shared" si="33"/>
        <v>2.275962844610002E-5</v>
      </c>
      <c r="CG56">
        <f t="shared" si="34"/>
        <v>6.9700109377282244E-10</v>
      </c>
      <c r="CH56" s="7">
        <f t="shared" si="35"/>
        <v>2.275962844610002E-5</v>
      </c>
      <c r="CI56" s="4">
        <f t="shared" si="36"/>
        <v>0.27423105933719216</v>
      </c>
      <c r="CJ56">
        <f t="shared" si="37"/>
        <v>6.9700109377282244E-10</v>
      </c>
      <c r="CK56">
        <f t="shared" si="38"/>
        <v>0.27423105933719216</v>
      </c>
      <c r="CL56" s="7">
        <f t="shared" si="39"/>
        <v>4</v>
      </c>
      <c r="CM56" s="4">
        <f t="shared" si="40"/>
        <v>0</v>
      </c>
      <c r="CN56" s="7">
        <f t="shared" si="41"/>
        <v>5.6716765669827807E-3</v>
      </c>
      <c r="CO56" s="4">
        <f t="shared" si="42"/>
        <v>1</v>
      </c>
      <c r="CP56" s="7">
        <f t="shared" si="43"/>
        <v>4</v>
      </c>
      <c r="CQ56" s="4" t="str">
        <f t="shared" si="44"/>
        <v>Glenfiddich 15</v>
      </c>
      <c r="CR56" s="7">
        <f t="shared" si="45"/>
        <v>74</v>
      </c>
      <c r="CS56">
        <f t="shared" si="46"/>
        <v>77</v>
      </c>
      <c r="CT56">
        <f ca="1">COUNTIF(INDIRECT(ADDRESS(ROW(),CR56,1,1)):INDIRECT(ADDRESS(ROW(),CS56,1,1)), "&lt;0.05")</f>
        <v>4</v>
      </c>
      <c r="CU56" s="4">
        <f t="shared" ca="1" si="47"/>
        <v>1</v>
      </c>
    </row>
    <row r="57" spans="1:99" x14ac:dyDescent="0.25">
      <c r="A57" s="48">
        <v>83</v>
      </c>
      <c r="B57" s="7">
        <v>2.4002360040247814</v>
      </c>
      <c r="C57">
        <v>4.2568922591254958</v>
      </c>
      <c r="D57">
        <v>3.3245244759941732</v>
      </c>
      <c r="E57">
        <v>3.5383548578888742</v>
      </c>
      <c r="F57">
        <v>3.4970293834372868</v>
      </c>
      <c r="G57">
        <v>3.2200478379455086</v>
      </c>
      <c r="H57">
        <v>3.3890004797073985</v>
      </c>
      <c r="I57">
        <v>3.7978459608155282</v>
      </c>
      <c r="J57">
        <v>3.719197804008775</v>
      </c>
      <c r="K57" s="4">
        <v>3.367588317660561</v>
      </c>
      <c r="L57" s="7">
        <v>5.8131061639650445</v>
      </c>
      <c r="M57">
        <v>5.3697365196909885</v>
      </c>
      <c r="N57">
        <v>5.0406965685335132</v>
      </c>
      <c r="O57">
        <v>7.4777844674629028</v>
      </c>
      <c r="P57">
        <v>6.141826676543217</v>
      </c>
      <c r="Q57">
        <v>5.2994240518992255</v>
      </c>
      <c r="R57">
        <v>4.1658767540861357</v>
      </c>
      <c r="S57">
        <v>4.6130461660254785</v>
      </c>
      <c r="T57">
        <v>10.832352116217484</v>
      </c>
      <c r="U57" s="4">
        <v>4.1151783031132823</v>
      </c>
      <c r="V57" s="7">
        <v>4.4684930604941142</v>
      </c>
      <c r="W57">
        <v>4.7761925182423974</v>
      </c>
      <c r="X57">
        <v>4.7106592358339245</v>
      </c>
      <c r="Y57">
        <v>4.5444046066548074</v>
      </c>
      <c r="Z57">
        <v>4.7377884536877</v>
      </c>
      <c r="AA57">
        <v>5.3066226905126417</v>
      </c>
      <c r="AB57">
        <v>5.6221300946028006</v>
      </c>
      <c r="AC57">
        <v>4.1901595513904768</v>
      </c>
      <c r="AD57">
        <v>7.5237748179593487</v>
      </c>
      <c r="AE57" s="4">
        <v>5.9559602590031808</v>
      </c>
      <c r="AF57" s="7">
        <v>5.0271186290691903</v>
      </c>
      <c r="AG57">
        <v>6.179595384025558</v>
      </c>
      <c r="AH57">
        <v>8.2890469598174477</v>
      </c>
      <c r="AI57">
        <v>7.9207257514551195</v>
      </c>
      <c r="AJ57">
        <v>9.997148791292771</v>
      </c>
      <c r="AK57">
        <v>7.9830886290822916</v>
      </c>
      <c r="AL57">
        <v>9.4150225819841982</v>
      </c>
      <c r="AM57">
        <v>9.8851355982110842</v>
      </c>
      <c r="AN57">
        <v>13.810624371807945</v>
      </c>
      <c r="AO57" s="4">
        <v>8.1931139702884934</v>
      </c>
      <c r="AP57" s="7">
        <v>5.8505025841241052</v>
      </c>
      <c r="AQ57">
        <v>4.8726290910226018</v>
      </c>
      <c r="AR57">
        <v>7.0744026543898011</v>
      </c>
      <c r="AS57">
        <v>4.7614719766785933</v>
      </c>
      <c r="AT57">
        <v>4.5723265034220164</v>
      </c>
      <c r="AU57">
        <v>5.4968728169578069</v>
      </c>
      <c r="AV57">
        <v>5.2709032821450332</v>
      </c>
      <c r="AW57">
        <v>5.3279098445423978</v>
      </c>
      <c r="AX57">
        <v>6.267400457133836</v>
      </c>
      <c r="AY57">
        <v>5.297031738605499</v>
      </c>
      <c r="AZ57" s="7">
        <f t="shared" si="1"/>
        <v>3.4510717380608384</v>
      </c>
      <c r="BA57">
        <f t="shared" si="2"/>
        <v>5.8869027787537274</v>
      </c>
      <c r="BB57">
        <f t="shared" si="3"/>
        <v>5.1836185288381404</v>
      </c>
      <c r="BC57">
        <f t="shared" si="4"/>
        <v>8.6700620667034087</v>
      </c>
      <c r="BD57" s="4">
        <f t="shared" si="5"/>
        <v>5.4791450949021687</v>
      </c>
      <c r="BE57" s="7">
        <f t="shared" si="6"/>
        <v>0.47559149413425567</v>
      </c>
      <c r="BF57">
        <f t="shared" si="7"/>
        <v>2.0030840621430146</v>
      </c>
      <c r="BG57">
        <f t="shared" si="8"/>
        <v>0.98745892399986079</v>
      </c>
      <c r="BH57">
        <f t="shared" si="9"/>
        <v>2.3827495892716484</v>
      </c>
      <c r="BI57" s="4">
        <f t="shared" si="10"/>
        <v>0.75344042068000849</v>
      </c>
      <c r="BJ57" s="7">
        <f t="shared" si="11"/>
        <v>3.8297725837962244E-3</v>
      </c>
      <c r="BK57">
        <f t="shared" si="12"/>
        <v>2.4560840211098787E-4</v>
      </c>
      <c r="BL57">
        <f t="shared" si="13"/>
        <v>5.5089906755640402E-5</v>
      </c>
      <c r="BM57" s="4">
        <f t="shared" si="14"/>
        <v>2.8683503141259469E-6</v>
      </c>
      <c r="BN57" s="7">
        <f t="shared" si="15"/>
        <v>3.8297725837962244E-3</v>
      </c>
      <c r="BO57">
        <f t="shared" si="16"/>
        <v>0.33732301632256056</v>
      </c>
      <c r="BP57">
        <f t="shared" si="17"/>
        <v>1.1389293390488952E-2</v>
      </c>
      <c r="BQ57" s="4">
        <f t="shared" si="18"/>
        <v>0.55852785069149613</v>
      </c>
      <c r="BR57" s="7">
        <f t="shared" si="19"/>
        <v>2.4560840211098787E-4</v>
      </c>
      <c r="BS57">
        <f t="shared" si="20"/>
        <v>0.33732301632256056</v>
      </c>
      <c r="BT57">
        <f t="shared" si="21"/>
        <v>1.078849237511806E-3</v>
      </c>
      <c r="BU57" s="4">
        <f t="shared" si="22"/>
        <v>0.4622068227927415</v>
      </c>
      <c r="BV57" s="7">
        <f t="shared" si="23"/>
        <v>5.5089906755640402E-5</v>
      </c>
      <c r="BW57">
        <f t="shared" si="24"/>
        <v>1.1389293390488952E-2</v>
      </c>
      <c r="BX57">
        <f t="shared" si="25"/>
        <v>1.078849237511806E-3</v>
      </c>
      <c r="BY57" s="4">
        <f t="shared" si="26"/>
        <v>2.0358174811538365E-3</v>
      </c>
      <c r="BZ57" s="7">
        <f t="shared" si="27"/>
        <v>2.8683503141259469E-6</v>
      </c>
      <c r="CA57">
        <f t="shared" si="28"/>
        <v>0.55852785069149613</v>
      </c>
      <c r="CB57">
        <f t="shared" si="29"/>
        <v>0.4622068227927415</v>
      </c>
      <c r="CC57" s="4">
        <f t="shared" si="30"/>
        <v>2.0358174811538365E-3</v>
      </c>
      <c r="CD57" s="7">
        <f t="shared" si="31"/>
        <v>14</v>
      </c>
      <c r="CE57" s="4">
        <f t="shared" si="32"/>
        <v>0</v>
      </c>
      <c r="CF57" s="7">
        <f t="shared" si="33"/>
        <v>3.8297725837962244E-3</v>
      </c>
      <c r="CG57">
        <f t="shared" si="34"/>
        <v>3.6315243754504126E-8</v>
      </c>
      <c r="CH57" s="7">
        <f t="shared" si="35"/>
        <v>3.8297725837962244E-3</v>
      </c>
      <c r="CI57" s="4">
        <f t="shared" si="36"/>
        <v>0.46738669961812973</v>
      </c>
      <c r="CJ57">
        <f t="shared" si="37"/>
        <v>3.6315243754504126E-8</v>
      </c>
      <c r="CK57">
        <f t="shared" si="38"/>
        <v>0.46738669961812973</v>
      </c>
      <c r="CL57" s="7">
        <f t="shared" si="39"/>
        <v>4</v>
      </c>
      <c r="CM57" s="4">
        <f t="shared" si="40"/>
        <v>0</v>
      </c>
      <c r="CN57" s="7">
        <f t="shared" si="41"/>
        <v>2.8595997970009219E-3</v>
      </c>
      <c r="CO57" s="4">
        <f t="shared" si="42"/>
        <v>1</v>
      </c>
      <c r="CP57" s="7">
        <f t="shared" si="43"/>
        <v>4</v>
      </c>
      <c r="CQ57" s="4" t="str">
        <f t="shared" si="44"/>
        <v>Glenfiddich 15</v>
      </c>
      <c r="CR57" s="7">
        <f t="shared" si="45"/>
        <v>74</v>
      </c>
      <c r="CS57">
        <f t="shared" si="46"/>
        <v>77</v>
      </c>
      <c r="CT57">
        <f ca="1">COUNTIF(INDIRECT(ADDRESS(ROW(),CR57,1,1)):INDIRECT(ADDRESS(ROW(),CS57,1,1)), "&lt;0.05")</f>
        <v>4</v>
      </c>
      <c r="CU57" s="4">
        <f t="shared" ca="1" si="47"/>
        <v>1</v>
      </c>
    </row>
    <row r="58" spans="1:99" x14ac:dyDescent="0.25">
      <c r="A58" s="48">
        <v>84</v>
      </c>
      <c r="B58" s="7">
        <v>9.9346278765867782E-2</v>
      </c>
      <c r="C58">
        <v>0.2003184618985491</v>
      </c>
      <c r="D58">
        <v>0.12906605661489801</v>
      </c>
      <c r="E58">
        <v>0.18442137162044722</v>
      </c>
      <c r="F58">
        <v>0.18112125891855257</v>
      </c>
      <c r="G58">
        <v>0.17001569062793945</v>
      </c>
      <c r="H58">
        <v>0.18195511357881958</v>
      </c>
      <c r="I58">
        <v>0.20650169820640199</v>
      </c>
      <c r="J58">
        <v>0.20805483025903609</v>
      </c>
      <c r="K58" s="4">
        <v>0.14853378508344597</v>
      </c>
      <c r="L58" s="7">
        <v>1.0102244412285362</v>
      </c>
      <c r="M58">
        <v>0.7288776095750622</v>
      </c>
      <c r="N58">
        <v>0.54915225395433787</v>
      </c>
      <c r="O58">
        <v>0.89394644882164442</v>
      </c>
      <c r="P58">
        <v>0.68334143382853085</v>
      </c>
      <c r="Q58">
        <v>0.51156652724710394</v>
      </c>
      <c r="R58">
        <v>0.39929616879202334</v>
      </c>
      <c r="S58">
        <v>0.42152258060363329</v>
      </c>
      <c r="T58">
        <v>1.0156138085629345</v>
      </c>
      <c r="U58" s="4">
        <v>0.35477412839983202</v>
      </c>
      <c r="V58" s="7">
        <v>0.77735979833933866</v>
      </c>
      <c r="W58">
        <v>0.62150125670526024</v>
      </c>
      <c r="X58">
        <v>0.50441547014237753</v>
      </c>
      <c r="Y58">
        <v>0.49818288431142033</v>
      </c>
      <c r="Z58">
        <v>0.53988922302770859</v>
      </c>
      <c r="AA58">
        <v>0.4798462890357007</v>
      </c>
      <c r="AB58">
        <v>0.55067434493631873</v>
      </c>
      <c r="AC58">
        <v>0.42280592296211789</v>
      </c>
      <c r="AD58">
        <v>0.72014467743488031</v>
      </c>
      <c r="AE58" s="4">
        <v>0.62896535249940755</v>
      </c>
      <c r="AF58" s="7">
        <v>0.73444432478174948</v>
      </c>
      <c r="AG58">
        <v>1.0613135378057454</v>
      </c>
      <c r="AH58">
        <v>1.3359177812538734</v>
      </c>
      <c r="AI58">
        <v>1.3739163773493464</v>
      </c>
      <c r="AJ58">
        <v>1.7713347952424503</v>
      </c>
      <c r="AK58">
        <v>1.2484951621885134</v>
      </c>
      <c r="AL58">
        <v>1.501980936161321</v>
      </c>
      <c r="AM58">
        <v>1.5617163583646456</v>
      </c>
      <c r="AN58">
        <v>2.1688996417308206</v>
      </c>
      <c r="AO58" s="4">
        <v>1.3059584135067823</v>
      </c>
      <c r="AP58" s="7">
        <v>0.91769823776142356</v>
      </c>
      <c r="AQ58">
        <v>0.70665102699839555</v>
      </c>
      <c r="AR58">
        <v>1.106556518258401</v>
      </c>
      <c r="AS58">
        <v>0.77006813462063073</v>
      </c>
      <c r="AT58">
        <v>0.67038873275152955</v>
      </c>
      <c r="AU58">
        <v>0.84480919384820796</v>
      </c>
      <c r="AV58">
        <v>0.88349167335801082</v>
      </c>
      <c r="AW58">
        <v>0.87570026040490079</v>
      </c>
      <c r="AX58">
        <v>0.99679315576644012</v>
      </c>
      <c r="AY58">
        <v>0.8705173051089482</v>
      </c>
      <c r="AZ58" s="7">
        <f t="shared" si="1"/>
        <v>0.17093345455739578</v>
      </c>
      <c r="BA58">
        <f t="shared" si="2"/>
        <v>0.6568315401013638</v>
      </c>
      <c r="BB58">
        <f t="shared" si="3"/>
        <v>0.57437852193945294</v>
      </c>
      <c r="BC58">
        <f t="shared" si="4"/>
        <v>1.4063977328385249</v>
      </c>
      <c r="BD58" s="4">
        <f t="shared" si="5"/>
        <v>0.86426742388768873</v>
      </c>
      <c r="BE58" s="7">
        <f t="shared" si="6"/>
        <v>3.5424344438594241E-2</v>
      </c>
      <c r="BF58">
        <f t="shared" si="7"/>
        <v>0.24974617241930203</v>
      </c>
      <c r="BG58">
        <f t="shared" si="8"/>
        <v>0.11156066821583395</v>
      </c>
      <c r="BH58">
        <f t="shared" si="9"/>
        <v>0.38865815738958398</v>
      </c>
      <c r="BI58" s="4">
        <f t="shared" si="10"/>
        <v>0.12967706621780709</v>
      </c>
      <c r="BJ58" s="7">
        <f t="shared" si="11"/>
        <v>1.5393510161044877E-4</v>
      </c>
      <c r="BK58">
        <f t="shared" si="12"/>
        <v>3.6695701715645501E-7</v>
      </c>
      <c r="BL58">
        <f t="shared" si="13"/>
        <v>3.1309027412371595E-6</v>
      </c>
      <c r="BM58" s="4">
        <f t="shared" si="14"/>
        <v>1.0375932388486984E-8</v>
      </c>
      <c r="BN58" s="7">
        <f t="shared" si="15"/>
        <v>1.5393510161044877E-4</v>
      </c>
      <c r="BO58">
        <f t="shared" si="16"/>
        <v>0.35860578881010508</v>
      </c>
      <c r="BP58">
        <f t="shared" si="17"/>
        <v>1.1449361498125695E-4</v>
      </c>
      <c r="BQ58" s="4">
        <f t="shared" si="18"/>
        <v>3.5796049953349354E-2</v>
      </c>
      <c r="BR58" s="7">
        <f t="shared" si="19"/>
        <v>3.6695701715645501E-7</v>
      </c>
      <c r="BS58">
        <f t="shared" si="20"/>
        <v>0.35860578881010508</v>
      </c>
      <c r="BT58">
        <f t="shared" si="21"/>
        <v>5.5175369842675805E-5</v>
      </c>
      <c r="BU58" s="4">
        <f t="shared" si="22"/>
        <v>4.6276109662096998E-5</v>
      </c>
      <c r="BV58" s="7">
        <f t="shared" si="23"/>
        <v>3.1309027412371595E-6</v>
      </c>
      <c r="BW58">
        <f t="shared" si="24"/>
        <v>1.1449361498125695E-4</v>
      </c>
      <c r="BX58">
        <f t="shared" si="25"/>
        <v>5.5175369842675805E-5</v>
      </c>
      <c r="BY58" s="4">
        <f t="shared" si="26"/>
        <v>1.5318134911152638E-3</v>
      </c>
      <c r="BZ58" s="7">
        <f t="shared" si="27"/>
        <v>1.0375932388486984E-8</v>
      </c>
      <c r="CA58">
        <f t="shared" si="28"/>
        <v>3.5796049953349354E-2</v>
      </c>
      <c r="CB58">
        <f t="shared" si="29"/>
        <v>4.6276109662096998E-5</v>
      </c>
      <c r="CC58" s="4">
        <f t="shared" si="30"/>
        <v>1.5318134911152638E-3</v>
      </c>
      <c r="CD58" s="7">
        <f t="shared" si="31"/>
        <v>18</v>
      </c>
      <c r="CE58" s="4">
        <f t="shared" si="32"/>
        <v>0</v>
      </c>
      <c r="CF58" s="7">
        <f t="shared" si="33"/>
        <v>1.5393510161044877E-4</v>
      </c>
      <c r="CG58">
        <f t="shared" si="34"/>
        <v>4.6822793366007255E-11</v>
      </c>
      <c r="CH58" s="7">
        <f t="shared" si="35"/>
        <v>1.5393510161044877E-4</v>
      </c>
      <c r="CI58" s="4">
        <f t="shared" si="36"/>
        <v>1.3677262228050435E-2</v>
      </c>
      <c r="CJ58">
        <f t="shared" si="37"/>
        <v>4.6822793366007255E-11</v>
      </c>
      <c r="CK58">
        <f t="shared" si="38"/>
        <v>1.3677262228050435E-2</v>
      </c>
      <c r="CL58" s="7">
        <f t="shared" si="39"/>
        <v>6</v>
      </c>
      <c r="CM58" s="4">
        <f t="shared" si="40"/>
        <v>1</v>
      </c>
      <c r="CN58" s="7">
        <f t="shared" si="41"/>
        <v>1.3844031667596679E-4</v>
      </c>
      <c r="CO58" s="4">
        <f t="shared" si="42"/>
        <v>1</v>
      </c>
      <c r="CP58" s="7">
        <f t="shared" si="43"/>
        <v>4</v>
      </c>
      <c r="CQ58" s="4" t="str">
        <f t="shared" si="44"/>
        <v>Glenfiddich 15</v>
      </c>
      <c r="CR58" s="7">
        <f t="shared" si="45"/>
        <v>74</v>
      </c>
      <c r="CS58">
        <f t="shared" si="46"/>
        <v>77</v>
      </c>
      <c r="CT58">
        <f ca="1">COUNTIF(INDIRECT(ADDRESS(ROW(),CR58,1,1)):INDIRECT(ADDRESS(ROW(),CS58,1,1)), "&lt;0.05")</f>
        <v>4</v>
      </c>
      <c r="CU58" s="4">
        <f t="shared" ca="1" si="47"/>
        <v>1</v>
      </c>
    </row>
    <row r="59" spans="1:99" x14ac:dyDescent="0.25">
      <c r="A59" s="48">
        <v>85</v>
      </c>
      <c r="B59" s="7">
        <v>0.5125193301969122</v>
      </c>
      <c r="C59">
        <v>0.56888654071220457</v>
      </c>
      <c r="D59">
        <v>0.35862167634530573</v>
      </c>
      <c r="E59">
        <v>0.50208272873725368</v>
      </c>
      <c r="F59">
        <v>0.51880035238420441</v>
      </c>
      <c r="G59">
        <v>0.34246554892267816</v>
      </c>
      <c r="H59">
        <v>0.437584652546404</v>
      </c>
      <c r="I59">
        <v>0.46377677406954132</v>
      </c>
      <c r="J59">
        <v>0.51739757034372069</v>
      </c>
      <c r="K59" s="4">
        <v>0.33364257183590079</v>
      </c>
      <c r="L59" s="7">
        <v>1.4718019935783828</v>
      </c>
      <c r="M59">
        <v>1.3738294086175524</v>
      </c>
      <c r="N59">
        <v>0.77014787531687279</v>
      </c>
      <c r="O59">
        <v>1.0801174241823019</v>
      </c>
      <c r="P59">
        <v>0.84431732399218462</v>
      </c>
      <c r="Q59">
        <v>0.70029743240909759</v>
      </c>
      <c r="R59">
        <v>0.38574010512717571</v>
      </c>
      <c r="S59">
        <v>0.39644575252402531</v>
      </c>
      <c r="T59">
        <v>1.5247172298907088</v>
      </c>
      <c r="U59" s="4">
        <v>0.38956081711232693</v>
      </c>
      <c r="V59" s="7">
        <v>2.592784758199993</v>
      </c>
      <c r="W59">
        <v>2.5478930426674493</v>
      </c>
      <c r="X59">
        <v>2.6071430321925702</v>
      </c>
      <c r="Y59">
        <v>2.6789317570814646</v>
      </c>
      <c r="Z59">
        <v>2.685810343558058</v>
      </c>
      <c r="AA59">
        <v>3.0554170746690077</v>
      </c>
      <c r="AB59">
        <v>3.2633903009625813</v>
      </c>
      <c r="AC59">
        <v>2.3781779117663784</v>
      </c>
      <c r="AD59">
        <v>4.1436204610024694</v>
      </c>
      <c r="AE59" s="4">
        <v>3.1827984348276188</v>
      </c>
      <c r="AF59" s="7">
        <v>2.8802424001437408</v>
      </c>
      <c r="AG59">
        <v>3.775687069560921</v>
      </c>
      <c r="AH59">
        <v>4.7842399095136443</v>
      </c>
      <c r="AI59">
        <v>4.9151567829175606</v>
      </c>
      <c r="AJ59">
        <v>6.1332875471714257</v>
      </c>
      <c r="AK59">
        <v>4.7069615498657926</v>
      </c>
      <c r="AL59">
        <v>5.5251399216755761</v>
      </c>
      <c r="AM59">
        <v>6.0771390906084877</v>
      </c>
      <c r="AN59">
        <v>8.396000787759851</v>
      </c>
      <c r="AO59" s="4">
        <v>4.9037484154510453</v>
      </c>
      <c r="AP59" s="7">
        <v>3.2395363394201868</v>
      </c>
      <c r="AQ59">
        <v>2.6873398203167569</v>
      </c>
      <c r="AR59">
        <v>3.9592715263831293</v>
      </c>
      <c r="AS59">
        <v>2.5596016302161906</v>
      </c>
      <c r="AT59">
        <v>2.4266636167626632</v>
      </c>
      <c r="AU59">
        <v>3.1444786469188415</v>
      </c>
      <c r="AV59">
        <v>3.1038059935831992</v>
      </c>
      <c r="AW59">
        <v>3.1304280891538321</v>
      </c>
      <c r="AX59">
        <v>3.6334906757866499</v>
      </c>
      <c r="AY59">
        <v>2.9753741609239128</v>
      </c>
      <c r="AZ59" s="7">
        <f t="shared" si="1"/>
        <v>0.45557777460941251</v>
      </c>
      <c r="BA59">
        <f t="shared" si="2"/>
        <v>0.89369753627506299</v>
      </c>
      <c r="BB59">
        <f t="shared" si="3"/>
        <v>2.913596711692759</v>
      </c>
      <c r="BC59">
        <f t="shared" si="4"/>
        <v>5.2097603474668057</v>
      </c>
      <c r="BD59" s="4">
        <f t="shared" si="5"/>
        <v>3.0859990499465364</v>
      </c>
      <c r="BE59" s="7">
        <f t="shared" si="6"/>
        <v>8.400842535230274E-2</v>
      </c>
      <c r="BF59">
        <f t="shared" si="7"/>
        <v>0.44872783769534652</v>
      </c>
      <c r="BG59">
        <f t="shared" si="8"/>
        <v>0.52197248379165151</v>
      </c>
      <c r="BH59">
        <f t="shared" si="9"/>
        <v>1.4890104716408554</v>
      </c>
      <c r="BI59" s="4">
        <f t="shared" si="10"/>
        <v>0.46840402694742506</v>
      </c>
      <c r="BJ59" s="7">
        <f t="shared" si="11"/>
        <v>1.310560036881904E-2</v>
      </c>
      <c r="BK59">
        <f t="shared" si="12"/>
        <v>7.793502334292782E-8</v>
      </c>
      <c r="BL59">
        <f t="shared" si="13"/>
        <v>3.1891432010650784E-6</v>
      </c>
      <c r="BM59" s="4">
        <f t="shared" si="14"/>
        <v>1.3786996758315395E-8</v>
      </c>
      <c r="BN59" s="7">
        <f t="shared" si="15"/>
        <v>1.310560036881904E-2</v>
      </c>
      <c r="BO59">
        <f t="shared" si="16"/>
        <v>3.3844464250325378E-8</v>
      </c>
      <c r="BP59">
        <f t="shared" si="17"/>
        <v>3.424141819033109E-6</v>
      </c>
      <c r="BQ59" s="4">
        <f t="shared" si="18"/>
        <v>3.241317754179645E-9</v>
      </c>
      <c r="BR59" s="7">
        <f t="shared" si="19"/>
        <v>7.793502334292782E-8</v>
      </c>
      <c r="BS59">
        <f t="shared" si="20"/>
        <v>3.3844464250325378E-8</v>
      </c>
      <c r="BT59">
        <f t="shared" si="21"/>
        <v>7.3128590890114936E-4</v>
      </c>
      <c r="BU59" s="4">
        <f t="shared" si="22"/>
        <v>0.44715815417628269</v>
      </c>
      <c r="BV59" s="7">
        <f t="shared" si="23"/>
        <v>3.1891432010650784E-6</v>
      </c>
      <c r="BW59">
        <f t="shared" si="24"/>
        <v>3.424141819033109E-6</v>
      </c>
      <c r="BX59">
        <f t="shared" si="25"/>
        <v>7.3128590890114936E-4</v>
      </c>
      <c r="BY59" s="4">
        <f t="shared" si="26"/>
        <v>1.314132923064973E-3</v>
      </c>
      <c r="BZ59" s="7">
        <f t="shared" si="27"/>
        <v>1.3786996758315395E-8</v>
      </c>
      <c r="CA59">
        <f t="shared" si="28"/>
        <v>3.241317754179645E-9</v>
      </c>
      <c r="CB59">
        <f t="shared" si="29"/>
        <v>0.44715815417628269</v>
      </c>
      <c r="CC59" s="4">
        <f t="shared" si="30"/>
        <v>1.314132923064973E-3</v>
      </c>
      <c r="CD59" s="7">
        <f t="shared" si="31"/>
        <v>18</v>
      </c>
      <c r="CE59" s="4">
        <f t="shared" si="32"/>
        <v>0</v>
      </c>
      <c r="CF59" s="7">
        <f t="shared" si="33"/>
        <v>1.310560036881904E-2</v>
      </c>
      <c r="CG59">
        <f t="shared" si="34"/>
        <v>1.5091051371375447E-13</v>
      </c>
      <c r="CH59" s="7">
        <f t="shared" si="35"/>
        <v>1.310560036881904E-2</v>
      </c>
      <c r="CI59" s="4">
        <f t="shared" si="36"/>
        <v>7.7415930911222365E-12</v>
      </c>
      <c r="CJ59">
        <f t="shared" si="37"/>
        <v>1.5091051371375447E-13</v>
      </c>
      <c r="CK59">
        <f t="shared" si="38"/>
        <v>7.7415930911222365E-12</v>
      </c>
      <c r="CL59" s="7">
        <f t="shared" si="39"/>
        <v>6</v>
      </c>
      <c r="CM59" s="4">
        <f t="shared" si="40"/>
        <v>1</v>
      </c>
      <c r="CN59" s="7">
        <f t="shared" si="41"/>
        <v>7.6253344166716444E-9</v>
      </c>
      <c r="CO59" s="4">
        <f t="shared" si="42"/>
        <v>1</v>
      </c>
      <c r="CP59" s="7">
        <f t="shared" si="43"/>
        <v>4</v>
      </c>
      <c r="CQ59" s="4" t="str">
        <f t="shared" si="44"/>
        <v>Glenfiddich 15</v>
      </c>
      <c r="CR59" s="7">
        <f t="shared" si="45"/>
        <v>74</v>
      </c>
      <c r="CS59">
        <f t="shared" si="46"/>
        <v>77</v>
      </c>
      <c r="CT59">
        <f ca="1">COUNTIF(INDIRECT(ADDRESS(ROW(),CR59,1,1)):INDIRECT(ADDRESS(ROW(),CS59,1,1)), "&lt;0.05")</f>
        <v>4</v>
      </c>
      <c r="CU59" s="4">
        <f t="shared" ca="1" si="47"/>
        <v>1</v>
      </c>
    </row>
    <row r="60" spans="1:99" x14ac:dyDescent="0.25">
      <c r="A60" s="48">
        <v>86</v>
      </c>
      <c r="B60" s="7">
        <v>5.9399260733382205E-2</v>
      </c>
      <c r="C60">
        <v>0.10821469491514847</v>
      </c>
      <c r="D60">
        <v>6.5527158060991436E-2</v>
      </c>
      <c r="E60">
        <v>7.9456170162589865E-2</v>
      </c>
      <c r="F60">
        <v>0.1019443389398597</v>
      </c>
      <c r="G60">
        <v>6.3596404112860244E-2</v>
      </c>
      <c r="H60">
        <v>0.10090657246942367</v>
      </c>
      <c r="I60">
        <v>0.13332483717228169</v>
      </c>
      <c r="J60">
        <v>9.431477145675686E-2</v>
      </c>
      <c r="K60" s="4">
        <v>8.7815457134554006E-2</v>
      </c>
      <c r="L60" s="7">
        <v>1.8586583250290463</v>
      </c>
      <c r="M60">
        <v>1.0630512979809994</v>
      </c>
      <c r="N60">
        <v>0.89966058995188936</v>
      </c>
      <c r="O60">
        <v>1.3125426203437545</v>
      </c>
      <c r="P60">
        <v>0.91699485262580216</v>
      </c>
      <c r="Q60">
        <v>0.69134563770458413</v>
      </c>
      <c r="R60">
        <v>0.5350891207233831</v>
      </c>
      <c r="S60">
        <v>0.53840062908847219</v>
      </c>
      <c r="T60">
        <v>1.300455860203857</v>
      </c>
      <c r="U60" s="4">
        <v>0.46221383596185939</v>
      </c>
      <c r="V60" s="7">
        <v>1.1584025979128416</v>
      </c>
      <c r="W60">
        <v>1.0892123167349106</v>
      </c>
      <c r="X60">
        <v>0.97775907494964953</v>
      </c>
      <c r="Y60">
        <v>1.1321509291497609</v>
      </c>
      <c r="Z60">
        <v>1.1584989352310096</v>
      </c>
      <c r="AA60">
        <v>1.1749968802390354</v>
      </c>
      <c r="AB60">
        <v>1.2258924180993496</v>
      </c>
      <c r="AC60">
        <v>0.91814270826342725</v>
      </c>
      <c r="AD60">
        <v>1.4046288627160608</v>
      </c>
      <c r="AE60" s="4">
        <v>1.1627902989066059</v>
      </c>
      <c r="AF60" s="7">
        <v>0.64692590762364954</v>
      </c>
      <c r="AG60">
        <v>0.96448148606833761</v>
      </c>
      <c r="AH60">
        <v>1.1845563013404496</v>
      </c>
      <c r="AI60">
        <v>1.2937860875598943</v>
      </c>
      <c r="AJ60">
        <v>1.688978681579516</v>
      </c>
      <c r="AK60">
        <v>1.1982792537748777</v>
      </c>
      <c r="AL60">
        <v>1.6580594685569856</v>
      </c>
      <c r="AM60">
        <v>1.6776639515463796</v>
      </c>
      <c r="AN60">
        <v>2.1835343115920831</v>
      </c>
      <c r="AO60" s="4">
        <v>1.311921599479023</v>
      </c>
      <c r="AP60" s="7">
        <v>0.85252978856542705</v>
      </c>
      <c r="AQ60">
        <v>0.72552058033365041</v>
      </c>
      <c r="AR60">
        <v>1.0652114796381498</v>
      </c>
      <c r="AS60">
        <v>0.74861315098859937</v>
      </c>
      <c r="AT60">
        <v>0.69559552488866727</v>
      </c>
      <c r="AU60">
        <v>0.85498013309254672</v>
      </c>
      <c r="AV60">
        <v>0.82486618640253462</v>
      </c>
      <c r="AW60">
        <v>0.86270106886031839</v>
      </c>
      <c r="AX60">
        <v>0.95591665890040134</v>
      </c>
      <c r="AY60">
        <v>0.8638426474579447</v>
      </c>
      <c r="AZ60" s="7">
        <f t="shared" si="1"/>
        <v>8.9449966515784823E-2</v>
      </c>
      <c r="BA60">
        <f t="shared" si="2"/>
        <v>0.95784127696136478</v>
      </c>
      <c r="BB60">
        <f t="shared" si="3"/>
        <v>1.1402475022202652</v>
      </c>
      <c r="BC60">
        <f t="shared" si="4"/>
        <v>1.3808187049121199</v>
      </c>
      <c r="BD60" s="4">
        <f t="shared" si="5"/>
        <v>0.84497772191282405</v>
      </c>
      <c r="BE60" s="7">
        <f t="shared" si="6"/>
        <v>2.3176733434301419E-2</v>
      </c>
      <c r="BF60">
        <f t="shared" si="7"/>
        <v>0.4399631360426573</v>
      </c>
      <c r="BG60">
        <f t="shared" si="8"/>
        <v>0.13250331140672508</v>
      </c>
      <c r="BH60">
        <f t="shared" si="9"/>
        <v>0.43466345161220171</v>
      </c>
      <c r="BI60" s="4">
        <f t="shared" si="10"/>
        <v>0.10950042821669224</v>
      </c>
      <c r="BJ60" s="7">
        <f t="shared" si="11"/>
        <v>1.4915549421392799E-4</v>
      </c>
      <c r="BK60">
        <f t="shared" si="12"/>
        <v>5.6208631252930394E-10</v>
      </c>
      <c r="BL60">
        <f t="shared" si="13"/>
        <v>5.8329419354119603E-6</v>
      </c>
      <c r="BM60" s="4">
        <f t="shared" si="14"/>
        <v>1.5150242360127254E-9</v>
      </c>
      <c r="BN60" s="7">
        <f t="shared" si="15"/>
        <v>1.4915549421392799E-4</v>
      </c>
      <c r="BO60">
        <f t="shared" si="16"/>
        <v>0.23626701093976601</v>
      </c>
      <c r="BP60">
        <f t="shared" si="17"/>
        <v>4.4270318499196E-2</v>
      </c>
      <c r="BQ60" s="4">
        <f t="shared" si="18"/>
        <v>0.44922247032872198</v>
      </c>
      <c r="BR60" s="7">
        <f t="shared" si="19"/>
        <v>5.6208631252930394E-10</v>
      </c>
      <c r="BS60">
        <f t="shared" si="20"/>
        <v>0.23626701093976601</v>
      </c>
      <c r="BT60">
        <f t="shared" si="21"/>
        <v>0.12315638807793695</v>
      </c>
      <c r="BU60" s="4">
        <f t="shared" si="22"/>
        <v>4.1514769366327722E-5</v>
      </c>
      <c r="BV60" s="7">
        <f t="shared" si="23"/>
        <v>5.8329419354119603E-6</v>
      </c>
      <c r="BW60">
        <f t="shared" si="24"/>
        <v>4.4270318499196E-2</v>
      </c>
      <c r="BX60">
        <f t="shared" si="25"/>
        <v>0.12315638807793695</v>
      </c>
      <c r="BY60" s="4">
        <f t="shared" si="26"/>
        <v>3.5142802962860953E-3</v>
      </c>
      <c r="BZ60" s="7">
        <f t="shared" si="27"/>
        <v>1.5150242360127254E-9</v>
      </c>
      <c r="CA60">
        <f t="shared" si="28"/>
        <v>0.44922247032872198</v>
      </c>
      <c r="CB60">
        <f t="shared" si="29"/>
        <v>4.1514769366327722E-5</v>
      </c>
      <c r="CC60" s="4">
        <f t="shared" si="30"/>
        <v>3.5142802962860953E-3</v>
      </c>
      <c r="CD60" s="7">
        <f t="shared" si="31"/>
        <v>14</v>
      </c>
      <c r="CE60" s="4">
        <f t="shared" si="32"/>
        <v>0</v>
      </c>
      <c r="CF60" s="7">
        <f t="shared" si="33"/>
        <v>1.4915549421392799E-4</v>
      </c>
      <c r="CG60">
        <f t="shared" si="34"/>
        <v>1.9036446552720764E-16</v>
      </c>
      <c r="CH60" s="7">
        <f t="shared" si="35"/>
        <v>1.4915549421392799E-4</v>
      </c>
      <c r="CI60" s="4">
        <f t="shared" si="36"/>
        <v>0.30164913514282621</v>
      </c>
      <c r="CJ60">
        <f t="shared" si="37"/>
        <v>1.9036446552720764E-16</v>
      </c>
      <c r="CK60">
        <f t="shared" si="38"/>
        <v>0.30164913514282621</v>
      </c>
      <c r="CL60" s="7">
        <f t="shared" si="39"/>
        <v>4</v>
      </c>
      <c r="CM60" s="4">
        <f t="shared" si="40"/>
        <v>0</v>
      </c>
      <c r="CN60" s="7">
        <f t="shared" si="41"/>
        <v>1.1638569561405676E-5</v>
      </c>
      <c r="CO60" s="4">
        <f t="shared" si="42"/>
        <v>1</v>
      </c>
      <c r="CP60" s="7">
        <f t="shared" si="43"/>
        <v>4</v>
      </c>
      <c r="CQ60" s="4" t="str">
        <f t="shared" si="44"/>
        <v>Glenfiddich 15</v>
      </c>
      <c r="CR60" s="7">
        <f t="shared" si="45"/>
        <v>74</v>
      </c>
      <c r="CS60">
        <f t="shared" si="46"/>
        <v>77</v>
      </c>
      <c r="CT60">
        <f ca="1">COUNTIF(INDIRECT(ADDRESS(ROW(),CR60,1,1)):INDIRECT(ADDRESS(ROW(),CS60,1,1)), "&lt;0.05")</f>
        <v>3</v>
      </c>
      <c r="CU60" s="4">
        <f t="shared" ca="1" si="47"/>
        <v>0</v>
      </c>
    </row>
    <row r="61" spans="1:99" x14ac:dyDescent="0.25">
      <c r="A61" s="48">
        <v>87</v>
      </c>
      <c r="B61" s="7">
        <v>0.38460343901490401</v>
      </c>
      <c r="C61">
        <v>0.37830555604406169</v>
      </c>
      <c r="D61">
        <v>0.28846452527593469</v>
      </c>
      <c r="E61">
        <v>0.29638829647898735</v>
      </c>
      <c r="F61">
        <v>0.30188657956377873</v>
      </c>
      <c r="G61">
        <v>0.16125113093084181</v>
      </c>
      <c r="H61">
        <v>0.25898324316180971</v>
      </c>
      <c r="I61">
        <v>0.23207107311754047</v>
      </c>
      <c r="J61">
        <v>0.3087558921578557</v>
      </c>
      <c r="K61" s="4">
        <v>0.17321636043355634</v>
      </c>
      <c r="L61" s="7">
        <v>2.5607765679125696</v>
      </c>
      <c r="M61">
        <v>1.6455483103645066</v>
      </c>
      <c r="N61">
        <v>1.0900828475901805</v>
      </c>
      <c r="O61">
        <v>1.4657450756242849</v>
      </c>
      <c r="P61">
        <v>1.0693006287861893</v>
      </c>
      <c r="Q61">
        <v>0.84417011986321222</v>
      </c>
      <c r="R61">
        <v>0.58116141779769226</v>
      </c>
      <c r="S61">
        <v>0.69214626254419054</v>
      </c>
      <c r="T61">
        <v>1.6095472077582691</v>
      </c>
      <c r="U61" s="4">
        <v>0.49213323851782748</v>
      </c>
      <c r="V61" s="7">
        <v>1.5396643356089255</v>
      </c>
      <c r="W61">
        <v>1.2063864019831811</v>
      </c>
      <c r="X61">
        <v>0.98801373170996531</v>
      </c>
      <c r="Y61">
        <v>0.89862723005500034</v>
      </c>
      <c r="Z61">
        <v>0.87640813266497042</v>
      </c>
      <c r="AA61">
        <v>0.92123015781454987</v>
      </c>
      <c r="AB61">
        <v>1.0322708891008301</v>
      </c>
      <c r="AC61">
        <v>0.77966337433711808</v>
      </c>
      <c r="AD61">
        <v>1.3481890911731591</v>
      </c>
      <c r="AE61" s="4">
        <v>1.0228372985044336</v>
      </c>
      <c r="AF61" s="7">
        <v>1.0065662052151365</v>
      </c>
      <c r="AG61">
        <v>1.2568000592433284</v>
      </c>
      <c r="AH61">
        <v>1.6649648031040574</v>
      </c>
      <c r="AI61">
        <v>1.6022345198978654</v>
      </c>
      <c r="AJ61">
        <v>1.9057392034264946</v>
      </c>
      <c r="AK61">
        <v>1.5319805166062881</v>
      </c>
      <c r="AL61">
        <v>1.7213640168086841</v>
      </c>
      <c r="AM61">
        <v>1.8285311509707505</v>
      </c>
      <c r="AN61">
        <v>2.4642483598606129</v>
      </c>
      <c r="AO61" s="4">
        <v>1.4586213544342272</v>
      </c>
      <c r="AP61" s="7">
        <v>1.1262710640074562</v>
      </c>
      <c r="AQ61">
        <v>0.91277922342604501</v>
      </c>
      <c r="AR61">
        <v>1.3016625533203381</v>
      </c>
      <c r="AS61">
        <v>0.9048092602208716</v>
      </c>
      <c r="AT61">
        <v>0.92728553349354192</v>
      </c>
      <c r="AU61">
        <v>1.0470800276678085</v>
      </c>
      <c r="AV61">
        <v>1.0783240056405825</v>
      </c>
      <c r="AW61">
        <v>1.0779313818892444</v>
      </c>
      <c r="AX61">
        <v>1.2694847736978583</v>
      </c>
      <c r="AY61">
        <v>1.0704310804446162</v>
      </c>
      <c r="AZ61" s="7">
        <f t="shared" si="1"/>
        <v>0.27839260961792706</v>
      </c>
      <c r="BA61">
        <f t="shared" si="2"/>
        <v>1.205061167675892</v>
      </c>
      <c r="BB61">
        <f t="shared" si="3"/>
        <v>1.0613290642952133</v>
      </c>
      <c r="BC61">
        <f t="shared" si="4"/>
        <v>1.6441050189567445</v>
      </c>
      <c r="BD61" s="4">
        <f t="shared" si="5"/>
        <v>1.0716058903808363</v>
      </c>
      <c r="BE61" s="7">
        <f t="shared" si="6"/>
        <v>7.4884428434205813E-2</v>
      </c>
      <c r="BF61">
        <f t="shared" si="7"/>
        <v>0.63122899016092959</v>
      </c>
      <c r="BG61">
        <f t="shared" si="8"/>
        <v>0.23557659096789099</v>
      </c>
      <c r="BH61">
        <f t="shared" si="9"/>
        <v>0.39252667722428836</v>
      </c>
      <c r="BI61" s="4">
        <f t="shared" si="10"/>
        <v>0.13728876147647998</v>
      </c>
      <c r="BJ61" s="7">
        <f t="shared" si="11"/>
        <v>1.1829246347826127E-3</v>
      </c>
      <c r="BK61">
        <f t="shared" si="12"/>
        <v>8.450590264174409E-7</v>
      </c>
      <c r="BL61">
        <f t="shared" si="13"/>
        <v>1.0461042187048406E-6</v>
      </c>
      <c r="BM61" s="4">
        <f t="shared" si="14"/>
        <v>2.2723460484504034E-10</v>
      </c>
      <c r="BN61" s="7">
        <f t="shared" si="15"/>
        <v>1.1829246347826127E-3</v>
      </c>
      <c r="BO61">
        <f t="shared" si="16"/>
        <v>0.51330504562806634</v>
      </c>
      <c r="BP61">
        <f t="shared" si="17"/>
        <v>8.1379527523715772E-2</v>
      </c>
      <c r="BQ61" s="4">
        <f t="shared" si="18"/>
        <v>0.52851772250237983</v>
      </c>
      <c r="BR61" s="7">
        <f t="shared" si="19"/>
        <v>8.450590264174409E-7</v>
      </c>
      <c r="BS61">
        <f t="shared" si="20"/>
        <v>0.51330504562806634</v>
      </c>
      <c r="BT61">
        <f t="shared" si="21"/>
        <v>1.1368438825556709E-3</v>
      </c>
      <c r="BU61" s="4">
        <f t="shared" si="22"/>
        <v>0.90676369958467617</v>
      </c>
      <c r="BV61" s="7">
        <f t="shared" si="23"/>
        <v>1.0461042187048406E-6</v>
      </c>
      <c r="BW61">
        <f t="shared" si="24"/>
        <v>8.1379527523715772E-2</v>
      </c>
      <c r="BX61">
        <f t="shared" si="25"/>
        <v>1.1368438825556709E-3</v>
      </c>
      <c r="BY61" s="4">
        <f t="shared" si="26"/>
        <v>1.1083951263314428E-3</v>
      </c>
      <c r="BZ61" s="7">
        <f t="shared" si="27"/>
        <v>2.2723460484504034E-10</v>
      </c>
      <c r="CA61">
        <f t="shared" si="28"/>
        <v>0.52851772250237983</v>
      </c>
      <c r="CB61">
        <f t="shared" si="29"/>
        <v>0.90676369958467617</v>
      </c>
      <c r="CC61" s="4">
        <f t="shared" si="30"/>
        <v>1.1083951263314428E-3</v>
      </c>
      <c r="CD61" s="7">
        <f t="shared" si="31"/>
        <v>12</v>
      </c>
      <c r="CE61" s="4">
        <f t="shared" si="32"/>
        <v>0</v>
      </c>
      <c r="CF61" s="7">
        <f t="shared" si="33"/>
        <v>1.1829246347826127E-3</v>
      </c>
      <c r="CG61">
        <f t="shared" si="34"/>
        <v>4.2551820116013816E-15</v>
      </c>
      <c r="CH61" s="7">
        <f t="shared" si="35"/>
        <v>1.1829246347826127E-3</v>
      </c>
      <c r="CI61" s="4">
        <f t="shared" si="36"/>
        <v>0.80330325684153991</v>
      </c>
      <c r="CJ61">
        <f t="shared" si="37"/>
        <v>4.2551820116013816E-15</v>
      </c>
      <c r="CK61">
        <f t="shared" si="38"/>
        <v>0.80330325684153991</v>
      </c>
      <c r="CL61" s="7">
        <f t="shared" si="39"/>
        <v>4</v>
      </c>
      <c r="CM61" s="4">
        <f t="shared" si="40"/>
        <v>0</v>
      </c>
      <c r="CN61" s="7">
        <f t="shared" si="41"/>
        <v>1.3098809073839378E-3</v>
      </c>
      <c r="CO61" s="4">
        <f t="shared" si="42"/>
        <v>1</v>
      </c>
      <c r="CP61" s="7">
        <f t="shared" si="43"/>
        <v>4</v>
      </c>
      <c r="CQ61" s="4" t="str">
        <f t="shared" si="44"/>
        <v>Glenfiddich 15</v>
      </c>
      <c r="CR61" s="7">
        <f t="shared" si="45"/>
        <v>74</v>
      </c>
      <c r="CS61">
        <f t="shared" si="46"/>
        <v>77</v>
      </c>
      <c r="CT61">
        <f ca="1">COUNTIF(INDIRECT(ADDRESS(ROW(),CR61,1,1)):INDIRECT(ADDRESS(ROW(),CS61,1,1)), "&lt;0.05")</f>
        <v>3</v>
      </c>
      <c r="CU61" s="4">
        <f t="shared" ca="1" si="47"/>
        <v>0</v>
      </c>
    </row>
    <row r="62" spans="1:99" x14ac:dyDescent="0.25">
      <c r="A62" s="48">
        <v>88</v>
      </c>
      <c r="B62" s="7">
        <v>7.6639920313872248E-2</v>
      </c>
      <c r="C62">
        <v>0.15135322005292157</v>
      </c>
      <c r="D62">
        <v>0.11138201383332982</v>
      </c>
      <c r="E62">
        <v>9.2910384464944179E-2</v>
      </c>
      <c r="F62">
        <v>0.13123891414563274</v>
      </c>
      <c r="G62">
        <v>0.10786434895584618</v>
      </c>
      <c r="H62">
        <v>0.12217237590880087</v>
      </c>
      <c r="I62">
        <v>0.13860960668062397</v>
      </c>
      <c r="J62">
        <v>0.11270438038284632</v>
      </c>
      <c r="K62" s="4">
        <v>8.626150168355104E-2</v>
      </c>
      <c r="L62" s="7">
        <v>2.4121810198784788</v>
      </c>
      <c r="M62">
        <v>1.7303775733991666</v>
      </c>
      <c r="N62">
        <v>1.50755890643295</v>
      </c>
      <c r="O62">
        <v>1.9643265385994251</v>
      </c>
      <c r="P62">
        <v>1.6024679657501122</v>
      </c>
      <c r="Q62">
        <v>1.2129096739043412</v>
      </c>
      <c r="R62">
        <v>0.89312910791762534</v>
      </c>
      <c r="S62">
        <v>1.0364871062111618</v>
      </c>
      <c r="T62">
        <v>2.7899041774675508</v>
      </c>
      <c r="U62" s="4">
        <v>0.77176282241591554</v>
      </c>
      <c r="V62" s="7">
        <v>1.5059399573332024</v>
      </c>
      <c r="W62">
        <v>1.2892768151908229</v>
      </c>
      <c r="X62">
        <v>0.97842440217434345</v>
      </c>
      <c r="Y62">
        <v>0.95370036643311773</v>
      </c>
      <c r="Z62">
        <v>0.9335115075615168</v>
      </c>
      <c r="AA62">
        <v>0.85969964891521455</v>
      </c>
      <c r="AB62">
        <v>0.96545972676309377</v>
      </c>
      <c r="AC62">
        <v>0.82222944655305974</v>
      </c>
      <c r="AD62">
        <v>1.2382148033597555</v>
      </c>
      <c r="AE62" s="4">
        <v>0.94165315984859121</v>
      </c>
      <c r="AF62" s="7">
        <v>0.99032272093457641</v>
      </c>
      <c r="AG62">
        <v>1.3277062119579606</v>
      </c>
      <c r="AH62">
        <v>3.0968880831177827</v>
      </c>
      <c r="AI62">
        <v>3.304366059120845</v>
      </c>
      <c r="AJ62">
        <v>3.6523247097508116</v>
      </c>
      <c r="AK62">
        <v>3.0532183726758073</v>
      </c>
      <c r="AL62">
        <v>3.1938825135315678</v>
      </c>
      <c r="AM62">
        <v>3.7048120302029832</v>
      </c>
      <c r="AN62">
        <v>5.5021823505741922</v>
      </c>
      <c r="AO62" s="4">
        <v>3.5226217980594123</v>
      </c>
      <c r="AP62" s="7">
        <v>2.166808803473868</v>
      </c>
      <c r="AQ62">
        <v>1.5639037804011247</v>
      </c>
      <c r="AR62">
        <v>2.4568740012114345</v>
      </c>
      <c r="AS62">
        <v>1.6920380494764069</v>
      </c>
      <c r="AT62">
        <v>1.7677820673903339</v>
      </c>
      <c r="AU62">
        <v>1.6231387892029674</v>
      </c>
      <c r="AV62">
        <v>2.0512924158618975</v>
      </c>
      <c r="AW62">
        <v>1.7800666217966872</v>
      </c>
      <c r="AX62">
        <v>2.3447061211639202</v>
      </c>
      <c r="AY62">
        <v>2.0470190068835188</v>
      </c>
      <c r="AZ62" s="7">
        <f t="shared" si="1"/>
        <v>0.11311366664223688</v>
      </c>
      <c r="BA62">
        <f t="shared" si="2"/>
        <v>1.592110489197673</v>
      </c>
      <c r="BB62">
        <f t="shared" si="3"/>
        <v>1.0488109834132717</v>
      </c>
      <c r="BC62">
        <f t="shared" si="4"/>
        <v>3.1348324849925939</v>
      </c>
      <c r="BD62" s="4">
        <f t="shared" si="5"/>
        <v>1.9493629656862157</v>
      </c>
      <c r="BE62" s="7">
        <f t="shared" si="6"/>
        <v>2.3601219911785754E-2</v>
      </c>
      <c r="BF62">
        <f t="shared" si="7"/>
        <v>0.65711491335953409</v>
      </c>
      <c r="BG62">
        <f t="shared" si="8"/>
        <v>0.21997255189638562</v>
      </c>
      <c r="BH62">
        <f t="shared" si="9"/>
        <v>1.2584098209187911</v>
      </c>
      <c r="BI62" s="4">
        <f t="shared" si="10"/>
        <v>0.30982479876269187</v>
      </c>
      <c r="BJ62" s="7">
        <f t="shared" si="11"/>
        <v>5.5149523887547733E-5</v>
      </c>
      <c r="BK62">
        <f t="shared" si="12"/>
        <v>2.4280154291367248E-7</v>
      </c>
      <c r="BL62">
        <f t="shared" si="13"/>
        <v>3.3414692508859666E-5</v>
      </c>
      <c r="BM62" s="4">
        <f t="shared" si="14"/>
        <v>1.4256097535773269E-8</v>
      </c>
      <c r="BN62" s="7">
        <f t="shared" si="15"/>
        <v>5.5149523887547733E-5</v>
      </c>
      <c r="BO62">
        <f t="shared" si="16"/>
        <v>3.0624395350640311E-2</v>
      </c>
      <c r="BP62">
        <f t="shared" si="17"/>
        <v>4.178609372867674E-3</v>
      </c>
      <c r="BQ62" s="4">
        <f t="shared" si="18"/>
        <v>0.14427940011604745</v>
      </c>
      <c r="BR62" s="7">
        <f t="shared" si="19"/>
        <v>2.4280154291367248E-7</v>
      </c>
      <c r="BS62">
        <f t="shared" si="20"/>
        <v>3.0624395350640311E-2</v>
      </c>
      <c r="BT62">
        <f t="shared" si="21"/>
        <v>4.9016459404580698E-4</v>
      </c>
      <c r="BU62" s="4">
        <f t="shared" si="22"/>
        <v>1.1684585158443814E-6</v>
      </c>
      <c r="BV62" s="7">
        <f t="shared" si="23"/>
        <v>3.3414692508859666E-5</v>
      </c>
      <c r="BW62">
        <f t="shared" si="24"/>
        <v>4.178609372867674E-3</v>
      </c>
      <c r="BX62">
        <f t="shared" si="25"/>
        <v>4.9016459404580698E-4</v>
      </c>
      <c r="BY62" s="4">
        <f t="shared" si="26"/>
        <v>1.5900578621804901E-2</v>
      </c>
      <c r="BZ62" s="7">
        <f t="shared" si="27"/>
        <v>1.4256097535773269E-8</v>
      </c>
      <c r="CA62">
        <f t="shared" si="28"/>
        <v>0.14427940011604745</v>
      </c>
      <c r="CB62">
        <f t="shared" si="29"/>
        <v>1.1684585158443814E-6</v>
      </c>
      <c r="CC62" s="4">
        <f t="shared" si="30"/>
        <v>1.5900578621804901E-2</v>
      </c>
      <c r="CD62" s="7">
        <f t="shared" si="31"/>
        <v>18</v>
      </c>
      <c r="CE62" s="4">
        <f t="shared" si="32"/>
        <v>0</v>
      </c>
      <c r="CF62" s="7">
        <f t="shared" si="33"/>
        <v>5.5149523887547733E-5</v>
      </c>
      <c r="CG62">
        <f t="shared" si="34"/>
        <v>3.2317025639310303E-10</v>
      </c>
      <c r="CH62" s="7">
        <f t="shared" si="35"/>
        <v>5.5149523887547733E-5</v>
      </c>
      <c r="CI62" s="4">
        <f t="shared" si="36"/>
        <v>0.13499326325153074</v>
      </c>
      <c r="CJ62">
        <f t="shared" si="37"/>
        <v>3.2317025639310303E-10</v>
      </c>
      <c r="CK62">
        <f t="shared" si="38"/>
        <v>0.13499326325153074</v>
      </c>
      <c r="CL62" s="7">
        <f t="shared" si="39"/>
        <v>4</v>
      </c>
      <c r="CM62" s="4">
        <f t="shared" si="40"/>
        <v>0</v>
      </c>
      <c r="CN62" s="7">
        <f t="shared" si="41"/>
        <v>1.9435781461945548E-3</v>
      </c>
      <c r="CO62" s="4">
        <f t="shared" si="42"/>
        <v>1</v>
      </c>
      <c r="CP62" s="7">
        <f t="shared" si="43"/>
        <v>4</v>
      </c>
      <c r="CQ62" s="4" t="str">
        <f t="shared" si="44"/>
        <v>Glenfiddich 15</v>
      </c>
      <c r="CR62" s="7">
        <f t="shared" si="45"/>
        <v>74</v>
      </c>
      <c r="CS62">
        <f t="shared" si="46"/>
        <v>77</v>
      </c>
      <c r="CT62">
        <f ca="1">COUNTIF(INDIRECT(ADDRESS(ROW(),CR62,1,1)):INDIRECT(ADDRESS(ROW(),CS62,1,1)), "&lt;0.05")</f>
        <v>4</v>
      </c>
      <c r="CU62" s="4">
        <f t="shared" ca="1" si="47"/>
        <v>1</v>
      </c>
    </row>
    <row r="63" spans="1:99" x14ac:dyDescent="0.25">
      <c r="A63" s="48">
        <v>89</v>
      </c>
      <c r="B63" s="7">
        <v>1.1666708683642297</v>
      </c>
      <c r="C63">
        <v>2.9800366789209378</v>
      </c>
      <c r="D63">
        <v>2.1657102882055077</v>
      </c>
      <c r="E63">
        <v>1.6504550651869085</v>
      </c>
      <c r="F63">
        <v>1.9100299142249442</v>
      </c>
      <c r="G63">
        <v>1.5551887144318273</v>
      </c>
      <c r="H63">
        <v>1.7073156452058518</v>
      </c>
      <c r="I63">
        <v>2.0110394607887496</v>
      </c>
      <c r="J63">
        <v>1.940064543507803</v>
      </c>
      <c r="K63" s="4">
        <v>1.7059685731494871</v>
      </c>
      <c r="L63" s="7">
        <v>3.3508179884920386</v>
      </c>
      <c r="M63">
        <v>5.15840660951089</v>
      </c>
      <c r="N63">
        <v>4.7331015555024454</v>
      </c>
      <c r="O63">
        <v>6.1579196873442585</v>
      </c>
      <c r="P63">
        <v>6.6965515963089421</v>
      </c>
      <c r="Q63">
        <v>4.8570929181323006</v>
      </c>
      <c r="R63">
        <v>4.0001877363206937</v>
      </c>
      <c r="S63">
        <v>5.2672632603797842</v>
      </c>
      <c r="T63">
        <v>16.148616046751588</v>
      </c>
      <c r="U63" s="4">
        <v>4.0370579725213336</v>
      </c>
      <c r="V63" s="7">
        <v>6.7478824750475157</v>
      </c>
      <c r="W63">
        <v>6.9246616744200642</v>
      </c>
      <c r="X63">
        <v>6.7972884889675438</v>
      </c>
      <c r="Y63">
        <v>6.0321127016309033</v>
      </c>
      <c r="Z63">
        <v>6.187204524097476</v>
      </c>
      <c r="AA63">
        <v>7.3125573975687015</v>
      </c>
      <c r="AB63">
        <v>9.0085366600868433</v>
      </c>
      <c r="AC63">
        <v>6.691443208241485</v>
      </c>
      <c r="AD63">
        <v>11.871571071381931</v>
      </c>
      <c r="AE63" s="4">
        <v>8.1438391559877239</v>
      </c>
      <c r="AF63" s="7">
        <v>4.6954774697894246</v>
      </c>
      <c r="AG63">
        <v>5.9996152447936302</v>
      </c>
      <c r="AH63">
        <v>14.097751101552589</v>
      </c>
      <c r="AI63">
        <v>13.979781593483022</v>
      </c>
      <c r="AJ63">
        <v>15.161303400225782</v>
      </c>
      <c r="AK63">
        <v>13.932097910122355</v>
      </c>
      <c r="AL63">
        <v>14.869302729137178</v>
      </c>
      <c r="AM63">
        <v>18.06516056845949</v>
      </c>
      <c r="AN63">
        <v>27.436461831689858</v>
      </c>
      <c r="AO63" s="4">
        <v>16.36198985576258</v>
      </c>
      <c r="AP63" s="7">
        <v>10.273101877182482</v>
      </c>
      <c r="AQ63">
        <v>8.1266590492677118</v>
      </c>
      <c r="AR63">
        <v>12.396467877042058</v>
      </c>
      <c r="AS63">
        <v>7.2695344050764925</v>
      </c>
      <c r="AT63">
        <v>8.5607444444260086</v>
      </c>
      <c r="AU63">
        <v>8.2948432142990818</v>
      </c>
      <c r="AV63">
        <v>9.2557496879808046</v>
      </c>
      <c r="AW63">
        <v>8.3130560775123126</v>
      </c>
      <c r="AX63">
        <v>11.366564980534905</v>
      </c>
      <c r="AY63">
        <v>9.5205504048317255</v>
      </c>
      <c r="AZ63" s="7">
        <f t="shared" si="1"/>
        <v>1.8792479751986246</v>
      </c>
      <c r="BA63">
        <f t="shared" si="2"/>
        <v>6.0407015371264272</v>
      </c>
      <c r="BB63">
        <f t="shared" si="3"/>
        <v>7.5717097357430188</v>
      </c>
      <c r="BC63">
        <f t="shared" si="4"/>
        <v>14.45989417050159</v>
      </c>
      <c r="BD63" s="4">
        <f t="shared" si="5"/>
        <v>9.3377272018153583</v>
      </c>
      <c r="BE63" s="7">
        <f t="shared" si="6"/>
        <v>0.47615646542067236</v>
      </c>
      <c r="BF63">
        <f t="shared" si="7"/>
        <v>3.6895493690719077</v>
      </c>
      <c r="BG63">
        <f t="shared" si="8"/>
        <v>1.7545795573829956</v>
      </c>
      <c r="BH63">
        <f t="shared" si="9"/>
        <v>6.2647797684475801</v>
      </c>
      <c r="BI63" s="4">
        <f t="shared" si="10"/>
        <v>1.5941739523993177</v>
      </c>
      <c r="BJ63" s="7">
        <f t="shared" si="11"/>
        <v>6.0219025992067458E-3</v>
      </c>
      <c r="BK63">
        <f t="shared" si="12"/>
        <v>1.3611217050061376E-6</v>
      </c>
      <c r="BL63">
        <f t="shared" si="13"/>
        <v>1.2910880974957326E-4</v>
      </c>
      <c r="BM63" s="4">
        <f t="shared" si="14"/>
        <v>3.1686475163746509E-8</v>
      </c>
      <c r="BN63" s="7">
        <f t="shared" si="15"/>
        <v>6.0219025992067458E-3</v>
      </c>
      <c r="BO63">
        <f t="shared" si="16"/>
        <v>0.25741954139802475</v>
      </c>
      <c r="BP63">
        <f t="shared" si="17"/>
        <v>2.4139938529192211E-3</v>
      </c>
      <c r="BQ63" s="4">
        <f t="shared" si="18"/>
        <v>2.3157715717207903E-2</v>
      </c>
      <c r="BR63" s="7">
        <f t="shared" si="19"/>
        <v>1.3611217050061376E-6</v>
      </c>
      <c r="BS63">
        <f t="shared" si="20"/>
        <v>0.25741954139802475</v>
      </c>
      <c r="BT63">
        <f t="shared" si="21"/>
        <v>7.0027099807847774E-3</v>
      </c>
      <c r="BU63" s="4">
        <f t="shared" si="22"/>
        <v>3.0138803291265854E-2</v>
      </c>
      <c r="BV63" s="7">
        <f t="shared" si="23"/>
        <v>1.2910880974957326E-4</v>
      </c>
      <c r="BW63">
        <f t="shared" si="24"/>
        <v>2.4139938529192211E-3</v>
      </c>
      <c r="BX63">
        <f t="shared" si="25"/>
        <v>7.0027099807847774E-3</v>
      </c>
      <c r="BY63" s="4">
        <f t="shared" si="26"/>
        <v>3.0804401741820447E-2</v>
      </c>
      <c r="BZ63" s="7">
        <f t="shared" si="27"/>
        <v>3.1686475163746509E-8</v>
      </c>
      <c r="CA63">
        <f t="shared" si="28"/>
        <v>2.3157715717207903E-2</v>
      </c>
      <c r="CB63">
        <f t="shared" si="29"/>
        <v>3.0138803291265854E-2</v>
      </c>
      <c r="CC63" s="4">
        <f t="shared" si="30"/>
        <v>3.0804401741820447E-2</v>
      </c>
      <c r="CD63" s="7">
        <f t="shared" si="31"/>
        <v>18</v>
      </c>
      <c r="CE63" s="4">
        <f t="shared" si="32"/>
        <v>0</v>
      </c>
      <c r="CF63" s="7">
        <f t="shared" si="33"/>
        <v>6.0219025992067458E-3</v>
      </c>
      <c r="CG63">
        <f t="shared" si="34"/>
        <v>7.2781751018406154E-11</v>
      </c>
      <c r="CH63" s="7">
        <f t="shared" si="35"/>
        <v>6.0219025992067458E-3</v>
      </c>
      <c r="CI63" s="4">
        <f t="shared" si="36"/>
        <v>6.5939055074149266E-3</v>
      </c>
      <c r="CJ63">
        <f t="shared" si="37"/>
        <v>7.2781751018406154E-11</v>
      </c>
      <c r="CK63">
        <f t="shared" si="38"/>
        <v>6.5939055074149266E-3</v>
      </c>
      <c r="CL63" s="7">
        <f t="shared" si="39"/>
        <v>6</v>
      </c>
      <c r="CM63" s="4">
        <f t="shared" si="40"/>
        <v>1</v>
      </c>
      <c r="CN63" s="7">
        <f t="shared" si="41"/>
        <v>4.1861731265538165E-5</v>
      </c>
      <c r="CO63" s="4">
        <f t="shared" si="42"/>
        <v>1</v>
      </c>
      <c r="CP63" s="7">
        <f t="shared" si="43"/>
        <v>4</v>
      </c>
      <c r="CQ63" s="4" t="str">
        <f t="shared" si="44"/>
        <v>Glenfiddich 15</v>
      </c>
      <c r="CR63" s="7">
        <f t="shared" si="45"/>
        <v>74</v>
      </c>
      <c r="CS63">
        <f t="shared" si="46"/>
        <v>77</v>
      </c>
      <c r="CT63">
        <f ca="1">COUNTIF(INDIRECT(ADDRESS(ROW(),CR63,1,1)):INDIRECT(ADDRESS(ROW(),CS63,1,1)), "&lt;0.05")</f>
        <v>4</v>
      </c>
      <c r="CU63" s="4">
        <f t="shared" ca="1" si="47"/>
        <v>1</v>
      </c>
    </row>
    <row r="64" spans="1:99" x14ac:dyDescent="0.25">
      <c r="A64" s="48">
        <v>90</v>
      </c>
      <c r="B64" s="7">
        <v>5.339799205432845E-2</v>
      </c>
      <c r="C64">
        <v>0</v>
      </c>
      <c r="D64">
        <v>0</v>
      </c>
      <c r="E64">
        <v>1.7575096585787913E-2</v>
      </c>
      <c r="F64">
        <v>0</v>
      </c>
      <c r="G64">
        <v>0</v>
      </c>
      <c r="H64">
        <v>0</v>
      </c>
      <c r="I64">
        <v>0.24782609254476642</v>
      </c>
      <c r="J64">
        <v>0</v>
      </c>
      <c r="K64" s="4">
        <v>0</v>
      </c>
      <c r="L64" s="7">
        <v>0</v>
      </c>
      <c r="M64">
        <v>0</v>
      </c>
      <c r="N64">
        <v>0</v>
      </c>
      <c r="O64">
        <v>0.99302735307909318</v>
      </c>
      <c r="P64">
        <v>0.75058692376222691</v>
      </c>
      <c r="Q64">
        <v>0.59114541081459149</v>
      </c>
      <c r="R64">
        <v>0.48457573308476293</v>
      </c>
      <c r="S64">
        <v>0.27970667446990427</v>
      </c>
      <c r="T64">
        <v>1.0667856428799183</v>
      </c>
      <c r="U64" s="4">
        <v>0.34529407842291782</v>
      </c>
      <c r="V64" s="7">
        <v>0</v>
      </c>
      <c r="W64">
        <v>0</v>
      </c>
      <c r="X64">
        <v>0.31337713027472758</v>
      </c>
      <c r="Y64">
        <v>0.38632907624672974</v>
      </c>
      <c r="Z64">
        <v>0.33605434614123253</v>
      </c>
      <c r="AA64">
        <v>0.23649368383579669</v>
      </c>
      <c r="AB64">
        <v>0.36316937889014161</v>
      </c>
      <c r="AC64">
        <v>0.30127544757767416</v>
      </c>
      <c r="AD64">
        <v>0.63591553613431118</v>
      </c>
      <c r="AE64" s="4">
        <v>0.42635553492591055</v>
      </c>
      <c r="AF64" s="7">
        <v>0</v>
      </c>
      <c r="AG64">
        <v>0</v>
      </c>
      <c r="AH64">
        <v>0.16283080004988476</v>
      </c>
      <c r="AI64">
        <v>0</v>
      </c>
      <c r="AJ64">
        <v>0.87034179745686213</v>
      </c>
      <c r="AK64">
        <v>0.79104586712549363</v>
      </c>
      <c r="AL64">
        <v>0.85141034643277802</v>
      </c>
      <c r="AM64">
        <v>1.0065776831041007</v>
      </c>
      <c r="AN64">
        <v>1.4469757740498956</v>
      </c>
      <c r="AO64" s="4">
        <v>0.88596758670508668</v>
      </c>
      <c r="AP64" s="7">
        <v>0.64079099661858696</v>
      </c>
      <c r="AQ64">
        <v>0.46267191343828656</v>
      </c>
      <c r="AR64">
        <v>0.71188584706905189</v>
      </c>
      <c r="AS64">
        <v>0.48612709456561043</v>
      </c>
      <c r="AT64">
        <v>0.44449512175010769</v>
      </c>
      <c r="AU64">
        <v>0.49411435683652383</v>
      </c>
      <c r="AV64">
        <v>0.46295194374264587</v>
      </c>
      <c r="AW64">
        <v>0.44890045691398478</v>
      </c>
      <c r="AX64">
        <v>0.61463471071422493</v>
      </c>
      <c r="AY64">
        <v>0.56200554222479882</v>
      </c>
      <c r="AZ64" s="7">
        <f t="shared" si="1"/>
        <v>3.1879918118488282E-2</v>
      </c>
      <c r="BA64">
        <f t="shared" si="2"/>
        <v>0.45111218165134154</v>
      </c>
      <c r="BB64">
        <f t="shared" si="3"/>
        <v>0.2998970134026524</v>
      </c>
      <c r="BC64">
        <f t="shared" si="4"/>
        <v>0.60151498549241</v>
      </c>
      <c r="BD64" s="4">
        <f t="shared" si="5"/>
        <v>0.53285779838738212</v>
      </c>
      <c r="BE64" s="7">
        <f t="shared" si="6"/>
        <v>7.7756535937520216E-2</v>
      </c>
      <c r="BF64">
        <f t="shared" si="7"/>
        <v>0.39919697445931468</v>
      </c>
      <c r="BG64">
        <f t="shared" si="8"/>
        <v>0.19025172939635429</v>
      </c>
      <c r="BH64">
        <f t="shared" si="9"/>
        <v>0.51729372330509571</v>
      </c>
      <c r="BI64" s="4">
        <f t="shared" si="10"/>
        <v>9.4040280712323662E-2</v>
      </c>
      <c r="BJ64" s="7">
        <f t="shared" si="11"/>
        <v>8.9438701200283757E-3</v>
      </c>
      <c r="BK64">
        <f t="shared" si="12"/>
        <v>1.4294910355276034E-3</v>
      </c>
      <c r="BL64">
        <f t="shared" si="13"/>
        <v>6.8832821607248129E-3</v>
      </c>
      <c r="BM64" s="4">
        <f t="shared" si="14"/>
        <v>2.2275808701993707E-10</v>
      </c>
      <c r="BN64" s="7">
        <f t="shared" si="15"/>
        <v>8.9438701200283757E-3</v>
      </c>
      <c r="BO64">
        <f t="shared" si="16"/>
        <v>0.29936534343599369</v>
      </c>
      <c r="BP64">
        <f t="shared" si="17"/>
        <v>0.47663689051006819</v>
      </c>
      <c r="BQ64" s="4">
        <f t="shared" si="18"/>
        <v>0.54263655152576562</v>
      </c>
      <c r="BR64" s="7">
        <f t="shared" si="19"/>
        <v>1.4294910355276034E-3</v>
      </c>
      <c r="BS64">
        <f t="shared" si="20"/>
        <v>0.29936534343599369</v>
      </c>
      <c r="BT64">
        <f t="shared" si="21"/>
        <v>0.11050730875697889</v>
      </c>
      <c r="BU64" s="4">
        <f t="shared" si="22"/>
        <v>4.0717071990935792E-3</v>
      </c>
      <c r="BV64" s="7">
        <f t="shared" si="23"/>
        <v>6.8832821607248129E-3</v>
      </c>
      <c r="BW64">
        <f t="shared" si="24"/>
        <v>0.47663689051006819</v>
      </c>
      <c r="BX64">
        <f t="shared" si="25"/>
        <v>0.11050730875697889</v>
      </c>
      <c r="BY64" s="4">
        <f t="shared" si="26"/>
        <v>0.68872620247108718</v>
      </c>
      <c r="BZ64" s="7">
        <f t="shared" si="27"/>
        <v>2.2275808701993707E-10</v>
      </c>
      <c r="CA64">
        <f t="shared" si="28"/>
        <v>0.54263655152576562</v>
      </c>
      <c r="CB64">
        <f t="shared" si="29"/>
        <v>4.0717071990935792E-3</v>
      </c>
      <c r="CC64" s="4">
        <f t="shared" si="30"/>
        <v>0.68872620247108718</v>
      </c>
      <c r="CD64" s="7">
        <f t="shared" si="31"/>
        <v>10</v>
      </c>
      <c r="CE64" s="4">
        <f t="shared" si="32"/>
        <v>0</v>
      </c>
      <c r="CF64" s="7">
        <f t="shared" si="33"/>
        <v>8.9438701200283757E-3</v>
      </c>
      <c r="CG64">
        <f t="shared" si="34"/>
        <v>7.7324540965645192E-8</v>
      </c>
      <c r="CH64" s="7">
        <f t="shared" si="35"/>
        <v>8.9438701200283757E-3</v>
      </c>
      <c r="CI64" s="4">
        <f t="shared" si="36"/>
        <v>0.85059078482585937</v>
      </c>
      <c r="CJ64">
        <f t="shared" si="37"/>
        <v>7.7324540965645192E-8</v>
      </c>
      <c r="CK64">
        <f t="shared" si="38"/>
        <v>0.85059078482585937</v>
      </c>
      <c r="CL64" s="7">
        <f t="shared" si="39"/>
        <v>4</v>
      </c>
      <c r="CM64" s="4">
        <f t="shared" si="40"/>
        <v>0</v>
      </c>
      <c r="CN64" s="7">
        <f t="shared" si="41"/>
        <v>9.1900147005835639E-2</v>
      </c>
      <c r="CO64" s="4">
        <f t="shared" si="42"/>
        <v>0</v>
      </c>
      <c r="CP64" s="7">
        <f t="shared" si="43"/>
        <v>4</v>
      </c>
      <c r="CQ64" s="4" t="str">
        <f t="shared" si="44"/>
        <v>Glenfiddich 15</v>
      </c>
      <c r="CR64" s="7">
        <f t="shared" si="45"/>
        <v>74</v>
      </c>
      <c r="CS64">
        <f t="shared" si="46"/>
        <v>77</v>
      </c>
      <c r="CT64">
        <f ca="1">COUNTIF(INDIRECT(ADDRESS(ROW(),CR64,1,1)):INDIRECT(ADDRESS(ROW(),CS64,1,1)), "&lt;0.05")</f>
        <v>1</v>
      </c>
      <c r="CU64" s="4">
        <f t="shared" ca="1" si="47"/>
        <v>0</v>
      </c>
    </row>
    <row r="65" spans="1:99" x14ac:dyDescent="0.25">
      <c r="A65" s="48">
        <v>91</v>
      </c>
      <c r="B65" s="7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3.4045219580603643</v>
      </c>
      <c r="J65">
        <v>0</v>
      </c>
      <c r="K65" s="4">
        <v>0</v>
      </c>
      <c r="L65" s="7">
        <v>0</v>
      </c>
      <c r="M65">
        <v>0</v>
      </c>
      <c r="N65">
        <v>0</v>
      </c>
      <c r="O65">
        <v>4.284644683695082</v>
      </c>
      <c r="P65">
        <v>2.5766041555553398</v>
      </c>
      <c r="Q65">
        <v>2.2988685120187098</v>
      </c>
      <c r="R65">
        <v>1.9842557955004496</v>
      </c>
      <c r="S65">
        <v>0</v>
      </c>
      <c r="T65">
        <v>1.2594206226103812</v>
      </c>
      <c r="U65" s="4">
        <v>0.83559757714481842</v>
      </c>
      <c r="V65" s="7">
        <v>0</v>
      </c>
      <c r="W65">
        <v>0</v>
      </c>
      <c r="X65">
        <v>0</v>
      </c>
      <c r="Y65">
        <v>4.8926512728387973E-2</v>
      </c>
      <c r="Z65">
        <v>0</v>
      </c>
      <c r="AA65">
        <v>0</v>
      </c>
      <c r="AB65">
        <v>0</v>
      </c>
      <c r="AC65">
        <v>0</v>
      </c>
      <c r="AD65">
        <v>1.042651572392467</v>
      </c>
      <c r="AE65" s="4">
        <v>0</v>
      </c>
      <c r="AF65" s="7">
        <v>0</v>
      </c>
      <c r="AG65">
        <v>0</v>
      </c>
      <c r="AH65">
        <v>0</v>
      </c>
      <c r="AI65">
        <v>0</v>
      </c>
      <c r="AJ65">
        <v>0.68930722656434185</v>
      </c>
      <c r="AK65">
        <v>0.68508386029326496</v>
      </c>
      <c r="AL65">
        <v>0.53239547773430973</v>
      </c>
      <c r="AM65">
        <v>0.8716928531673741</v>
      </c>
      <c r="AN65">
        <v>1.2434778647695841</v>
      </c>
      <c r="AO65" s="4">
        <v>0.60749972067904434</v>
      </c>
      <c r="AP65" s="7">
        <v>0.58026324136834795</v>
      </c>
      <c r="AQ65">
        <v>0.41476223419933306</v>
      </c>
      <c r="AR65">
        <v>0.56599334007512714</v>
      </c>
      <c r="AS65">
        <v>0.54698130411052703</v>
      </c>
      <c r="AT65">
        <v>0.41357568608715978</v>
      </c>
      <c r="AU65">
        <v>0.4631661502055579</v>
      </c>
      <c r="AV65">
        <v>0.26017713009567645</v>
      </c>
      <c r="AW65">
        <v>0.30774856417520763</v>
      </c>
      <c r="AX65">
        <v>0.60309943548586364</v>
      </c>
      <c r="AY65">
        <v>0.65107574294493087</v>
      </c>
      <c r="AZ65" s="7">
        <f t="shared" si="1"/>
        <v>0.34045219580603642</v>
      </c>
      <c r="BA65">
        <f t="shared" si="2"/>
        <v>1.3239391346524783</v>
      </c>
      <c r="BB65">
        <f t="shared" si="3"/>
        <v>0.10915780851208549</v>
      </c>
      <c r="BC65">
        <f t="shared" si="4"/>
        <v>0.46294570032079185</v>
      </c>
      <c r="BD65" s="4">
        <f t="shared" si="5"/>
        <v>0.48068428287477316</v>
      </c>
      <c r="BE65" s="7">
        <f t="shared" si="6"/>
        <v>1.0766043731526997</v>
      </c>
      <c r="BF65">
        <f t="shared" si="7"/>
        <v>1.4520235623437494</v>
      </c>
      <c r="BG65">
        <f t="shared" si="8"/>
        <v>0.32835648538823597</v>
      </c>
      <c r="BH65">
        <f t="shared" si="9"/>
        <v>0.44220201762758016</v>
      </c>
      <c r="BI65" s="4">
        <f t="shared" si="10"/>
        <v>0.13050923805484826</v>
      </c>
      <c r="BJ65" s="7">
        <f t="shared" si="11"/>
        <v>0.10392000719288207</v>
      </c>
      <c r="BK65">
        <f t="shared" si="12"/>
        <v>0.52956078555113528</v>
      </c>
      <c r="BL65">
        <f t="shared" si="13"/>
        <v>0.74503782586426415</v>
      </c>
      <c r="BM65" s="4">
        <f t="shared" si="14"/>
        <v>0.69189996606261339</v>
      </c>
      <c r="BN65" s="7">
        <f t="shared" si="15"/>
        <v>0.10392000719288207</v>
      </c>
      <c r="BO65">
        <f t="shared" si="16"/>
        <v>2.7563047561297755E-2</v>
      </c>
      <c r="BP65">
        <f t="shared" si="17"/>
        <v>0.10124032980161894</v>
      </c>
      <c r="BQ65" s="4">
        <f t="shared" si="18"/>
        <v>0.10011140332217992</v>
      </c>
      <c r="BR65" s="7">
        <f t="shared" si="19"/>
        <v>0.52956078555113528</v>
      </c>
      <c r="BS65">
        <f t="shared" si="20"/>
        <v>2.7563047561297755E-2</v>
      </c>
      <c r="BT65">
        <f t="shared" si="21"/>
        <v>5.8548221131980244E-2</v>
      </c>
      <c r="BU65" s="4">
        <f t="shared" si="22"/>
        <v>6.201578799307223E-3</v>
      </c>
      <c r="BV65" s="7">
        <f t="shared" si="23"/>
        <v>0.74503782586426415</v>
      </c>
      <c r="BW65">
        <f t="shared" si="24"/>
        <v>0.10124032980161894</v>
      </c>
      <c r="BX65">
        <f t="shared" si="25"/>
        <v>5.8548221131980244E-2</v>
      </c>
      <c r="BY65" s="4">
        <f t="shared" si="26"/>
        <v>0.90545006340811884</v>
      </c>
      <c r="BZ65" s="7">
        <f t="shared" si="27"/>
        <v>0.69189996606261339</v>
      </c>
      <c r="CA65">
        <f t="shared" si="28"/>
        <v>0.10011140332217992</v>
      </c>
      <c r="CB65">
        <f t="shared" si="29"/>
        <v>6.201578799307223E-3</v>
      </c>
      <c r="CC65" s="4">
        <f t="shared" si="30"/>
        <v>0.90545006340811884</v>
      </c>
      <c r="CD65" s="7">
        <f t="shared" si="31"/>
        <v>4</v>
      </c>
      <c r="CE65" s="4">
        <f t="shared" si="32"/>
        <v>0</v>
      </c>
      <c r="CF65" s="7">
        <f t="shared" si="33"/>
        <v>0.10392000719288207</v>
      </c>
      <c r="CG65">
        <f t="shared" si="34"/>
        <v>0.97650904834163343</v>
      </c>
      <c r="CH65" s="7">
        <f t="shared" si="35"/>
        <v>0.10392000719288207</v>
      </c>
      <c r="CI65" s="4">
        <f t="shared" si="36"/>
        <v>6.4156879074065504E-2</v>
      </c>
      <c r="CJ65">
        <f t="shared" si="37"/>
        <v>0.97650904834163343</v>
      </c>
      <c r="CK65">
        <f t="shared" si="38"/>
        <v>6.4156879074065504E-2</v>
      </c>
      <c r="CL65" s="7">
        <f t="shared" si="39"/>
        <v>0</v>
      </c>
      <c r="CM65" s="4">
        <f t="shared" si="40"/>
        <v>0</v>
      </c>
      <c r="CN65" s="7">
        <f t="shared" si="41"/>
        <v>9.6083939679903321E-2</v>
      </c>
      <c r="CO65" s="4">
        <f t="shared" si="42"/>
        <v>0</v>
      </c>
      <c r="CP65" s="7">
        <f t="shared" si="43"/>
        <v>2</v>
      </c>
      <c r="CQ65" s="4" t="str">
        <f t="shared" si="44"/>
        <v>Jack Daniels</v>
      </c>
      <c r="CR65" s="7">
        <f t="shared" si="45"/>
        <v>66</v>
      </c>
      <c r="CS65">
        <f t="shared" si="46"/>
        <v>69</v>
      </c>
      <c r="CT65">
        <f ca="1">COUNTIF(INDIRECT(ADDRESS(ROW(),CR65,1,1)):INDIRECT(ADDRESS(ROW(),CS65,1,1)), "&lt;0.05")</f>
        <v>1</v>
      </c>
      <c r="CU65" s="4">
        <f t="shared" ca="1" si="47"/>
        <v>0</v>
      </c>
    </row>
    <row r="66" spans="1:99" x14ac:dyDescent="0.25">
      <c r="A66" s="48">
        <v>92</v>
      </c>
      <c r="B66" s="7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0.93399390760410173</v>
      </c>
      <c r="J66">
        <v>0</v>
      </c>
      <c r="K66" s="4">
        <v>0</v>
      </c>
      <c r="L66" s="7">
        <v>0.89335101706532039</v>
      </c>
      <c r="M66">
        <v>1.0786382893949029</v>
      </c>
      <c r="N66">
        <v>1.9513867482122045</v>
      </c>
      <c r="O66">
        <v>4.4200827002179244</v>
      </c>
      <c r="P66">
        <v>3.6209932265448468</v>
      </c>
      <c r="Q66">
        <v>3.0713279264714752</v>
      </c>
      <c r="R66">
        <v>2.340708386088207</v>
      </c>
      <c r="S66">
        <v>1.9922094419560497</v>
      </c>
      <c r="T66">
        <v>6.3671475228919272</v>
      </c>
      <c r="U66" s="4">
        <v>1.7629033754949841</v>
      </c>
      <c r="V66" s="7">
        <v>0.32112988232302481</v>
      </c>
      <c r="W66">
        <v>1.4459681867623413</v>
      </c>
      <c r="X66">
        <v>1.9783964307960429</v>
      </c>
      <c r="Y66">
        <v>2.2605277023439512</v>
      </c>
      <c r="Z66">
        <v>2.2189009767276082</v>
      </c>
      <c r="AA66">
        <v>1.6177746712121546</v>
      </c>
      <c r="AB66">
        <v>1.6452945287580147</v>
      </c>
      <c r="AC66">
        <v>2.0315319090411572</v>
      </c>
      <c r="AD66">
        <v>3.1065077419092249</v>
      </c>
      <c r="AE66" s="4">
        <v>2.4712255740745617</v>
      </c>
      <c r="AF66" s="7">
        <v>1.9605115199368865</v>
      </c>
      <c r="AG66">
        <v>4.8352823997223942</v>
      </c>
      <c r="AH66">
        <v>6.9028786718625517</v>
      </c>
      <c r="AI66">
        <v>7.9763933822668092</v>
      </c>
      <c r="AJ66">
        <v>12.013544160898579</v>
      </c>
      <c r="AK66">
        <v>7.7755425897003647</v>
      </c>
      <c r="AL66">
        <v>11.058367217394776</v>
      </c>
      <c r="AM66">
        <v>11.186044227515708</v>
      </c>
      <c r="AN66">
        <v>15.523336057354442</v>
      </c>
      <c r="AO66" s="4">
        <v>9.1588084272535379</v>
      </c>
      <c r="AP66" s="7">
        <v>4.572046392000952</v>
      </c>
      <c r="AQ66">
        <v>3.9656001708158288</v>
      </c>
      <c r="AR66">
        <v>6.0147553566597738</v>
      </c>
      <c r="AS66">
        <v>4.7447109267116678</v>
      </c>
      <c r="AT66">
        <v>4.4001348120090933</v>
      </c>
      <c r="AU66">
        <v>4.6424115968764426</v>
      </c>
      <c r="AV66">
        <v>4.8583759960278545</v>
      </c>
      <c r="AW66">
        <v>4.5974467574433016</v>
      </c>
      <c r="AX66">
        <v>5.8746974728063304</v>
      </c>
      <c r="AY66">
        <v>5.3711789325199888</v>
      </c>
      <c r="AZ66" s="7">
        <f t="shared" si="1"/>
        <v>9.3399390760410178E-2</v>
      </c>
      <c r="BA66">
        <f t="shared" si="2"/>
        <v>2.7498748634337842</v>
      </c>
      <c r="BB66">
        <f t="shared" si="3"/>
        <v>1.9097257603948083</v>
      </c>
      <c r="BC66">
        <f t="shared" si="4"/>
        <v>8.8390708653906049</v>
      </c>
      <c r="BD66" s="4">
        <f t="shared" si="5"/>
        <v>4.9041358413871237</v>
      </c>
      <c r="BE66" s="7">
        <f t="shared" si="6"/>
        <v>0.295354806874982</v>
      </c>
      <c r="BF66">
        <f t="shared" si="7"/>
        <v>1.6776080044378257</v>
      </c>
      <c r="BG66">
        <f t="shared" si="8"/>
        <v>0.73633024998593311</v>
      </c>
      <c r="BH66">
        <f t="shared" si="9"/>
        <v>3.8623757803759058</v>
      </c>
      <c r="BI66" s="4">
        <f t="shared" si="10"/>
        <v>0.65224505647344977</v>
      </c>
      <c r="BJ66" s="7">
        <f t="shared" si="11"/>
        <v>6.7966558901536717E-4</v>
      </c>
      <c r="BK66">
        <f t="shared" si="12"/>
        <v>1.1179111427071525E-5</v>
      </c>
      <c r="BL66">
        <f t="shared" si="13"/>
        <v>5.1139585990698273E-5</v>
      </c>
      <c r="BM66" s="4">
        <f t="shared" si="14"/>
        <v>3.2769972793674651E-11</v>
      </c>
      <c r="BN66" s="7">
        <f t="shared" si="15"/>
        <v>6.7966558901536717E-4</v>
      </c>
      <c r="BO66">
        <f t="shared" si="16"/>
        <v>0.1719507570321244</v>
      </c>
      <c r="BP66">
        <f t="shared" si="17"/>
        <v>6.0410236894242774E-4</v>
      </c>
      <c r="BQ66" s="4">
        <f t="shared" si="18"/>
        <v>2.7320554354940555E-3</v>
      </c>
      <c r="BR66" s="7">
        <f t="shared" si="19"/>
        <v>1.1179111427071525E-5</v>
      </c>
      <c r="BS66">
        <f t="shared" si="20"/>
        <v>0.1719507570321244</v>
      </c>
      <c r="BT66">
        <f t="shared" si="21"/>
        <v>2.6872147345254071E-4</v>
      </c>
      <c r="BU66" s="4">
        <f t="shared" si="22"/>
        <v>1.8269594752191158E-8</v>
      </c>
      <c r="BV66" s="7">
        <f t="shared" si="23"/>
        <v>5.1139585990698273E-5</v>
      </c>
      <c r="BW66">
        <f t="shared" si="24"/>
        <v>6.0410236894242774E-4</v>
      </c>
      <c r="BX66">
        <f t="shared" si="25"/>
        <v>2.6872147345254071E-4</v>
      </c>
      <c r="BY66" s="4">
        <f t="shared" si="26"/>
        <v>1.0496051478482413E-2</v>
      </c>
      <c r="BZ66" s="7">
        <f t="shared" si="27"/>
        <v>3.2769972793674651E-11</v>
      </c>
      <c r="CA66">
        <f t="shared" si="28"/>
        <v>2.7320554354940555E-3</v>
      </c>
      <c r="CB66">
        <f t="shared" si="29"/>
        <v>1.8269594752191158E-8</v>
      </c>
      <c r="CC66" s="4">
        <f t="shared" si="30"/>
        <v>1.0496051478482413E-2</v>
      </c>
      <c r="CD66" s="7">
        <f t="shared" si="31"/>
        <v>18</v>
      </c>
      <c r="CE66" s="4">
        <f t="shared" si="32"/>
        <v>0</v>
      </c>
      <c r="CF66" s="7">
        <f t="shared" si="33"/>
        <v>6.7966558901536717E-4</v>
      </c>
      <c r="CG66">
        <f t="shared" si="34"/>
        <v>1.5933524903947635E-8</v>
      </c>
      <c r="CH66" s="7">
        <f t="shared" si="35"/>
        <v>6.7966558901536717E-4</v>
      </c>
      <c r="CI66" s="4">
        <f t="shared" si="36"/>
        <v>6.5025007912949736E-3</v>
      </c>
      <c r="CJ66">
        <f t="shared" si="37"/>
        <v>1.5933524903947635E-8</v>
      </c>
      <c r="CK66">
        <f t="shared" si="38"/>
        <v>6.5025007912949736E-3</v>
      </c>
      <c r="CL66" s="7">
        <f t="shared" si="39"/>
        <v>6</v>
      </c>
      <c r="CM66" s="4">
        <f t="shared" si="40"/>
        <v>1</v>
      </c>
      <c r="CN66" s="7">
        <f t="shared" si="41"/>
        <v>1.1480591198594033E-3</v>
      </c>
      <c r="CO66" s="4">
        <f t="shared" si="42"/>
        <v>1</v>
      </c>
      <c r="CP66" s="7">
        <f t="shared" si="43"/>
        <v>4</v>
      </c>
      <c r="CQ66" s="4" t="str">
        <f t="shared" si="44"/>
        <v>Glenfiddich 15</v>
      </c>
      <c r="CR66" s="7">
        <f t="shared" si="45"/>
        <v>74</v>
      </c>
      <c r="CS66">
        <f t="shared" si="46"/>
        <v>77</v>
      </c>
      <c r="CT66">
        <f ca="1">COUNTIF(INDIRECT(ADDRESS(ROW(),CR66,1,1)):INDIRECT(ADDRESS(ROW(),CS66,1,1)), "&lt;0.05")</f>
        <v>4</v>
      </c>
      <c r="CU66" s="4">
        <f t="shared" ca="1" si="47"/>
        <v>1</v>
      </c>
    </row>
    <row r="67" spans="1:99" x14ac:dyDescent="0.25">
      <c r="A67" s="48">
        <v>93</v>
      </c>
      <c r="B67" s="7">
        <v>5.8990631479018552</v>
      </c>
      <c r="C67">
        <v>15.930999844095046</v>
      </c>
      <c r="D67">
        <v>10.659000390581031</v>
      </c>
      <c r="E67">
        <v>10.68490399170665</v>
      </c>
      <c r="F67">
        <v>11.143308627523679</v>
      </c>
      <c r="G67">
        <v>10.308531406360311</v>
      </c>
      <c r="H67">
        <v>10.404346540638642</v>
      </c>
      <c r="I67">
        <v>13.737739482775266</v>
      </c>
      <c r="J67">
        <v>11.077869877530693</v>
      </c>
      <c r="K67" s="4">
        <v>11.853723566531698</v>
      </c>
      <c r="L67" s="7">
        <v>22.397705285054442</v>
      </c>
      <c r="M67">
        <v>22.115676501726355</v>
      </c>
      <c r="N67">
        <v>24.23430439727241</v>
      </c>
      <c r="O67">
        <v>33.845510503236525</v>
      </c>
      <c r="P67">
        <v>29.379991396572709</v>
      </c>
      <c r="Q67">
        <v>25.030801144658643</v>
      </c>
      <c r="R67">
        <v>21.201837845323098</v>
      </c>
      <c r="S67">
        <v>26.013881987381595</v>
      </c>
      <c r="T67">
        <v>66.53518715980104</v>
      </c>
      <c r="U67" s="4">
        <v>20.029965096678819</v>
      </c>
      <c r="V67" s="7">
        <v>14.606592411934946</v>
      </c>
      <c r="W67">
        <v>25.498155890717499</v>
      </c>
      <c r="X67">
        <v>26.423281655723173</v>
      </c>
      <c r="Y67">
        <v>31.779310101675105</v>
      </c>
      <c r="Z67">
        <v>33.216773381569197</v>
      </c>
      <c r="AA67">
        <v>38.247966424014876</v>
      </c>
      <c r="AB67">
        <v>41.224071955717193</v>
      </c>
      <c r="AC67">
        <v>30.999982925140429</v>
      </c>
      <c r="AD67">
        <v>47.164900308279179</v>
      </c>
      <c r="AE67" s="4">
        <v>38.664700743470391</v>
      </c>
      <c r="AF67" s="7">
        <v>14.108889986901037</v>
      </c>
      <c r="AG67">
        <v>27.147828390235624</v>
      </c>
      <c r="AH67">
        <v>36.270126672278586</v>
      </c>
      <c r="AI67">
        <v>40.85403876991785</v>
      </c>
      <c r="AJ67">
        <v>55.18091881249029</v>
      </c>
      <c r="AK67">
        <v>39.524568129841342</v>
      </c>
      <c r="AL67">
        <v>57.446925985692438</v>
      </c>
      <c r="AM67">
        <v>59.736766794522481</v>
      </c>
      <c r="AN67">
        <v>85.857726094022667</v>
      </c>
      <c r="AO67" s="4">
        <v>45.888340934812263</v>
      </c>
      <c r="AP67" s="7">
        <v>22.731188426513896</v>
      </c>
      <c r="AQ67">
        <v>22.454206825772051</v>
      </c>
      <c r="AR67">
        <v>33.177221931810486</v>
      </c>
      <c r="AS67">
        <v>21.759154657102517</v>
      </c>
      <c r="AT67">
        <v>23.116727579420576</v>
      </c>
      <c r="AU67">
        <v>26.137250471289928</v>
      </c>
      <c r="AV67">
        <v>23.828134869426098</v>
      </c>
      <c r="AW67">
        <v>23.779197521583402</v>
      </c>
      <c r="AX67">
        <v>30.130716186777146</v>
      </c>
      <c r="AY67">
        <v>27.440740154564615</v>
      </c>
      <c r="AZ67" s="7">
        <f t="shared" si="1"/>
        <v>11.169948687564487</v>
      </c>
      <c r="BA67">
        <f t="shared" si="2"/>
        <v>29.078486131770564</v>
      </c>
      <c r="BB67">
        <f t="shared" si="3"/>
        <v>32.782573579824202</v>
      </c>
      <c r="BC67">
        <f t="shared" si="4"/>
        <v>46.201613057071455</v>
      </c>
      <c r="BD67" s="4">
        <f t="shared" si="5"/>
        <v>25.455453862426069</v>
      </c>
      <c r="BE67" s="7">
        <f t="shared" si="6"/>
        <v>2.5678493214569604</v>
      </c>
      <c r="BF67">
        <f t="shared" si="7"/>
        <v>13.792479430217019</v>
      </c>
      <c r="BG67">
        <f t="shared" si="8"/>
        <v>9.2545633106786163</v>
      </c>
      <c r="BH67">
        <f t="shared" si="9"/>
        <v>19.798412696609411</v>
      </c>
      <c r="BI67" s="4">
        <f t="shared" si="10"/>
        <v>3.7551352247303362</v>
      </c>
      <c r="BJ67" s="7">
        <f t="shared" si="11"/>
        <v>2.5668123661075457E-3</v>
      </c>
      <c r="BK67">
        <f t="shared" si="12"/>
        <v>2.6602620900028495E-5</v>
      </c>
      <c r="BL67">
        <f t="shared" si="13"/>
        <v>3.1709180213450794E-4</v>
      </c>
      <c r="BM67" s="4">
        <f t="shared" si="14"/>
        <v>3.1957612244680121E-8</v>
      </c>
      <c r="BN67" s="7">
        <f t="shared" si="15"/>
        <v>2.5668123661075457E-3</v>
      </c>
      <c r="BO67">
        <f t="shared" si="16"/>
        <v>0.49098294416335408</v>
      </c>
      <c r="BP67">
        <f t="shared" si="17"/>
        <v>3.9256679331500767E-2</v>
      </c>
      <c r="BQ67" s="4">
        <f t="shared" si="18"/>
        <v>0.44089555121732871</v>
      </c>
      <c r="BR67" s="7">
        <f t="shared" si="19"/>
        <v>2.6602620900028495E-5</v>
      </c>
      <c r="BS67">
        <f t="shared" si="20"/>
        <v>0.49098294416335408</v>
      </c>
      <c r="BT67">
        <f t="shared" si="21"/>
        <v>7.4594531388505386E-2</v>
      </c>
      <c r="BU67" s="4">
        <f t="shared" si="22"/>
        <v>3.896106522402059E-2</v>
      </c>
      <c r="BV67" s="7">
        <f t="shared" si="23"/>
        <v>3.1709180213450794E-4</v>
      </c>
      <c r="BW67">
        <f t="shared" si="24"/>
        <v>3.9256679331500767E-2</v>
      </c>
      <c r="BX67">
        <f t="shared" si="25"/>
        <v>7.4594531388505386E-2</v>
      </c>
      <c r="BY67" s="4">
        <f t="shared" si="26"/>
        <v>9.04792538244421E-3</v>
      </c>
      <c r="BZ67" s="7">
        <f t="shared" si="27"/>
        <v>3.1957612244680121E-8</v>
      </c>
      <c r="CA67">
        <f t="shared" si="28"/>
        <v>0.44089555121732871</v>
      </c>
      <c r="CB67">
        <f t="shared" si="29"/>
        <v>3.896106522402059E-2</v>
      </c>
      <c r="CC67" s="4">
        <f t="shared" si="30"/>
        <v>9.04792538244421E-3</v>
      </c>
      <c r="CD67" s="7">
        <f t="shared" si="31"/>
        <v>14</v>
      </c>
      <c r="CE67" s="4">
        <f t="shared" si="32"/>
        <v>0</v>
      </c>
      <c r="CF67" s="7">
        <f t="shared" si="33"/>
        <v>2.5668123661075457E-3</v>
      </c>
      <c r="CG67">
        <f t="shared" si="34"/>
        <v>1.5958377464218328E-9</v>
      </c>
      <c r="CH67" s="7">
        <f t="shared" si="35"/>
        <v>2.5668123661075457E-3</v>
      </c>
      <c r="CI67" s="4">
        <f t="shared" si="36"/>
        <v>0.28228470171056652</v>
      </c>
      <c r="CJ67">
        <f t="shared" si="37"/>
        <v>1.5958377464218328E-9</v>
      </c>
      <c r="CK67">
        <f t="shared" si="38"/>
        <v>0.28228470171056652</v>
      </c>
      <c r="CL67" s="7">
        <f t="shared" si="39"/>
        <v>4</v>
      </c>
      <c r="CM67" s="4">
        <f t="shared" si="40"/>
        <v>0</v>
      </c>
      <c r="CN67" s="7">
        <f t="shared" si="41"/>
        <v>2.3733971837079621E-4</v>
      </c>
      <c r="CO67" s="4">
        <f t="shared" si="42"/>
        <v>1</v>
      </c>
      <c r="CP67" s="7">
        <f t="shared" si="43"/>
        <v>4</v>
      </c>
      <c r="CQ67" s="4" t="str">
        <f t="shared" si="44"/>
        <v>Glenfiddich 15</v>
      </c>
      <c r="CR67" s="7">
        <f t="shared" si="45"/>
        <v>74</v>
      </c>
      <c r="CS67">
        <f t="shared" si="46"/>
        <v>77</v>
      </c>
      <c r="CT67">
        <f ca="1">COUNTIF(INDIRECT(ADDRESS(ROW(),CR67,1,1)):INDIRECT(ADDRESS(ROW(),CS67,1,1)), "&lt;0.05")</f>
        <v>3</v>
      </c>
      <c r="CU67" s="4">
        <f t="shared" ca="1" si="47"/>
        <v>0</v>
      </c>
    </row>
    <row r="68" spans="1:99" x14ac:dyDescent="0.25">
      <c r="A68" s="48">
        <v>94</v>
      </c>
      <c r="B68" s="7">
        <v>0.17539890183960929</v>
      </c>
      <c r="C68">
        <v>0.65861208716477293</v>
      </c>
      <c r="D68">
        <v>0.36938031564816753</v>
      </c>
      <c r="E68">
        <v>0.4370503609888427</v>
      </c>
      <c r="F68">
        <v>0.60074827273194109</v>
      </c>
      <c r="G68">
        <v>0.65102108024067762</v>
      </c>
      <c r="H68">
        <v>0.6237248411763503</v>
      </c>
      <c r="I68">
        <v>1.1616818885376219</v>
      </c>
      <c r="J68">
        <v>0.74004145647752129</v>
      </c>
      <c r="K68" s="4">
        <v>0.64083163407492461</v>
      </c>
      <c r="L68" s="7">
        <v>2.0999644072508108</v>
      </c>
      <c r="M68">
        <v>2.1765163784003221</v>
      </c>
      <c r="N68">
        <v>2.4017745342438772</v>
      </c>
      <c r="O68">
        <v>3.535196130722182</v>
      </c>
      <c r="P68">
        <v>2.9998100624660045</v>
      </c>
      <c r="Q68">
        <v>2.4010619439632142</v>
      </c>
      <c r="R68">
        <v>1.9470718689025721</v>
      </c>
      <c r="S68">
        <v>2.2443676426911252</v>
      </c>
      <c r="T68">
        <v>5.8919211214428646</v>
      </c>
      <c r="U68" s="4">
        <v>1.8292631763476848</v>
      </c>
      <c r="V68" s="7">
        <v>1.1334240428939679</v>
      </c>
      <c r="W68">
        <v>2.0777259344057399</v>
      </c>
      <c r="X68">
        <v>2.1256477415916417</v>
      </c>
      <c r="Y68">
        <v>2.5951623434544904</v>
      </c>
      <c r="Z68">
        <v>2.746375097349024</v>
      </c>
      <c r="AA68">
        <v>2.4886688615769681</v>
      </c>
      <c r="AB68">
        <v>3.0573334771254337</v>
      </c>
      <c r="AC68">
        <v>2.4516341258397474</v>
      </c>
      <c r="AD68">
        <v>3.3771736207065883</v>
      </c>
      <c r="AE68" s="4">
        <v>3.2718922101828469</v>
      </c>
      <c r="AF68" s="7">
        <v>1.583730615295333</v>
      </c>
      <c r="AG68">
        <v>2.8407984613178781</v>
      </c>
      <c r="AH68">
        <v>3.2787175373406585</v>
      </c>
      <c r="AI68">
        <v>3.7873274767823548</v>
      </c>
      <c r="AJ68">
        <v>4.9821878494585183</v>
      </c>
      <c r="AK68">
        <v>3.5591588500646245</v>
      </c>
      <c r="AL68">
        <v>5.0686130119530679</v>
      </c>
      <c r="AM68">
        <v>5.3795117699794925</v>
      </c>
      <c r="AN68">
        <v>7.3530802642156194</v>
      </c>
      <c r="AO68" s="4">
        <v>3.9695786888117861</v>
      </c>
      <c r="AP68" s="7">
        <v>2.6678651273630072</v>
      </c>
      <c r="AQ68">
        <v>2.2624789984794234</v>
      </c>
      <c r="AR68">
        <v>3.0788677184026008</v>
      </c>
      <c r="AS68">
        <v>2.5975170454371406</v>
      </c>
      <c r="AT68">
        <v>2.0823516844472234</v>
      </c>
      <c r="AU68">
        <v>3.048630041555314</v>
      </c>
      <c r="AV68">
        <v>2.8000415281080935</v>
      </c>
      <c r="AW68">
        <v>2.9471859869820221</v>
      </c>
      <c r="AX68">
        <v>3.5640829963448128</v>
      </c>
      <c r="AY68">
        <v>3.518705206922252</v>
      </c>
      <c r="AZ68" s="7">
        <f t="shared" si="1"/>
        <v>0.60584908388804293</v>
      </c>
      <c r="BA68">
        <f t="shared" si="2"/>
        <v>2.7526947266430657</v>
      </c>
      <c r="BB68">
        <f t="shared" si="3"/>
        <v>2.5325037455126447</v>
      </c>
      <c r="BC68">
        <f t="shared" si="4"/>
        <v>4.180270452521933</v>
      </c>
      <c r="BD68" s="4">
        <f t="shared" si="5"/>
        <v>2.8567726334041885</v>
      </c>
      <c r="BE68" s="7">
        <f t="shared" si="6"/>
        <v>0.25885416949328954</v>
      </c>
      <c r="BF68">
        <f t="shared" si="7"/>
        <v>1.2153232852845144</v>
      </c>
      <c r="BG68">
        <f t="shared" si="8"/>
        <v>0.6602622268699716</v>
      </c>
      <c r="BH68">
        <f t="shared" si="9"/>
        <v>1.5941107823508618</v>
      </c>
      <c r="BI68" s="4">
        <f t="shared" si="10"/>
        <v>0.48209996686833223</v>
      </c>
      <c r="BJ68" s="7">
        <f t="shared" si="11"/>
        <v>2.9426730587220546E-4</v>
      </c>
      <c r="BK68">
        <f t="shared" si="12"/>
        <v>2.1461650251103493E-6</v>
      </c>
      <c r="BL68">
        <f t="shared" si="13"/>
        <v>4.8945200002505598E-5</v>
      </c>
      <c r="BM68" s="4">
        <f t="shared" si="14"/>
        <v>3.9476016416919721E-9</v>
      </c>
      <c r="BN68" s="7">
        <f t="shared" si="15"/>
        <v>2.9426730587220546E-4</v>
      </c>
      <c r="BO68">
        <f t="shared" si="16"/>
        <v>0.62254654121729069</v>
      </c>
      <c r="BP68">
        <f t="shared" si="17"/>
        <v>3.7978647415686802E-2</v>
      </c>
      <c r="BQ68" s="4">
        <f t="shared" si="18"/>
        <v>0.80559445882004643</v>
      </c>
      <c r="BR68" s="7">
        <f t="shared" si="19"/>
        <v>2.1461650251103493E-6</v>
      </c>
      <c r="BS68">
        <f t="shared" si="20"/>
        <v>0.62254654121729069</v>
      </c>
      <c r="BT68">
        <f t="shared" si="21"/>
        <v>1.0664673220875762E-2</v>
      </c>
      <c r="BU68" s="4">
        <f t="shared" si="22"/>
        <v>0.22724383832225534</v>
      </c>
      <c r="BV68" s="7">
        <f t="shared" si="23"/>
        <v>4.8945200002505598E-5</v>
      </c>
      <c r="BW68">
        <f t="shared" si="24"/>
        <v>3.7978647415686802E-2</v>
      </c>
      <c r="BX68">
        <f t="shared" si="25"/>
        <v>1.0664673220875762E-2</v>
      </c>
      <c r="BY68" s="4">
        <f t="shared" si="26"/>
        <v>2.9489979392380867E-2</v>
      </c>
      <c r="BZ68" s="7">
        <f t="shared" si="27"/>
        <v>3.9476016416919721E-9</v>
      </c>
      <c r="CA68">
        <f t="shared" si="28"/>
        <v>0.80559445882004643</v>
      </c>
      <c r="CB68">
        <f t="shared" si="29"/>
        <v>0.22724383832225534</v>
      </c>
      <c r="CC68" s="4">
        <f t="shared" si="30"/>
        <v>2.9489979392380867E-2</v>
      </c>
      <c r="CD68" s="7">
        <f t="shared" si="31"/>
        <v>14</v>
      </c>
      <c r="CE68" s="4">
        <f t="shared" si="32"/>
        <v>0</v>
      </c>
      <c r="CF68" s="7">
        <f t="shared" si="33"/>
        <v>2.9426730587220546E-4</v>
      </c>
      <c r="CG68">
        <f t="shared" si="34"/>
        <v>1.0612314339888426E-12</v>
      </c>
      <c r="CH68" s="7">
        <f t="shared" si="35"/>
        <v>2.9426730587220546E-4</v>
      </c>
      <c r="CI68" s="4">
        <f t="shared" si="36"/>
        <v>0.34131189180295296</v>
      </c>
      <c r="CJ68">
        <f t="shared" si="37"/>
        <v>1.0612314339888426E-12</v>
      </c>
      <c r="CK68">
        <f t="shared" si="38"/>
        <v>0.34131189180295296</v>
      </c>
      <c r="CL68" s="7">
        <f t="shared" si="39"/>
        <v>4</v>
      </c>
      <c r="CM68" s="4">
        <f t="shared" si="40"/>
        <v>0</v>
      </c>
      <c r="CN68" s="7">
        <f t="shared" si="41"/>
        <v>6.4639478073443891E-4</v>
      </c>
      <c r="CO68" s="4">
        <f t="shared" si="42"/>
        <v>1</v>
      </c>
      <c r="CP68" s="7">
        <f t="shared" si="43"/>
        <v>4</v>
      </c>
      <c r="CQ68" s="4" t="str">
        <f t="shared" si="44"/>
        <v>Glenfiddich 15</v>
      </c>
      <c r="CR68" s="7">
        <f t="shared" si="45"/>
        <v>74</v>
      </c>
      <c r="CS68">
        <f t="shared" si="46"/>
        <v>77</v>
      </c>
      <c r="CT68">
        <f ca="1">COUNTIF(INDIRECT(ADDRESS(ROW(),CR68,1,1)):INDIRECT(ADDRESS(ROW(),CS68,1,1)), "&lt;0.05")</f>
        <v>4</v>
      </c>
      <c r="CU68" s="4">
        <f t="shared" ca="1" si="47"/>
        <v>1</v>
      </c>
    </row>
    <row r="69" spans="1:99" x14ac:dyDescent="0.25">
      <c r="A69" s="48">
        <v>95</v>
      </c>
      <c r="B69" s="7">
        <v>6.6600656486989926</v>
      </c>
      <c r="C69">
        <v>10.846027219366247</v>
      </c>
      <c r="D69">
        <v>7.5343671370391574</v>
      </c>
      <c r="E69">
        <v>7.2925593420515495</v>
      </c>
      <c r="F69">
        <v>7.9360264962157565</v>
      </c>
      <c r="G69">
        <v>6.8554292650932691</v>
      </c>
      <c r="H69">
        <v>7.3071240365385339</v>
      </c>
      <c r="I69">
        <v>9.0405351529986095</v>
      </c>
      <c r="J69">
        <v>8.0926309597881474</v>
      </c>
      <c r="K69" s="4">
        <v>7.7107257816528607</v>
      </c>
      <c r="L69" s="7">
        <v>10.49117728363688</v>
      </c>
      <c r="M69">
        <v>10.803084051866456</v>
      </c>
      <c r="N69">
        <v>10.326737995567505</v>
      </c>
      <c r="O69">
        <v>12.882959880939511</v>
      </c>
      <c r="P69">
        <v>11.606248967853755</v>
      </c>
      <c r="Q69">
        <v>8.8429040435967448</v>
      </c>
      <c r="R69">
        <v>7.591882247250747</v>
      </c>
      <c r="S69">
        <v>9.4710751451546926</v>
      </c>
      <c r="T69">
        <v>24.194905409295956</v>
      </c>
      <c r="U69" s="4">
        <v>8.1265976075583239</v>
      </c>
      <c r="V69" s="7">
        <v>6.7913746900524066</v>
      </c>
      <c r="W69">
        <v>10.462894133739285</v>
      </c>
      <c r="X69">
        <v>10.759969482540843</v>
      </c>
      <c r="Y69">
        <v>11.503515255533122</v>
      </c>
      <c r="Z69">
        <v>12.904503897239801</v>
      </c>
      <c r="AA69">
        <v>14.534824591145265</v>
      </c>
      <c r="AB69">
        <v>15.935001437903875</v>
      </c>
      <c r="AC69">
        <v>11.24675911505749</v>
      </c>
      <c r="AD69">
        <v>16.506931521331197</v>
      </c>
      <c r="AE69" s="4">
        <v>15.466592122438753</v>
      </c>
      <c r="AF69" s="7">
        <v>4.532976448768836</v>
      </c>
      <c r="AG69">
        <v>6.5097055894538167</v>
      </c>
      <c r="AH69">
        <v>6.6693240871942194</v>
      </c>
      <c r="AI69">
        <v>7.3204253431056605</v>
      </c>
      <c r="AJ69">
        <v>8.7494793282756618</v>
      </c>
      <c r="AK69">
        <v>7.0039411749505751</v>
      </c>
      <c r="AL69">
        <v>9.4456259808501528</v>
      </c>
      <c r="AM69">
        <v>11.203537427421654</v>
      </c>
      <c r="AN69">
        <v>14.65296042328394</v>
      </c>
      <c r="AO69" s="4">
        <v>6.7634479293512326</v>
      </c>
      <c r="AP69" s="7">
        <v>6.1551733352178664</v>
      </c>
      <c r="AQ69">
        <v>5.4659383905276711</v>
      </c>
      <c r="AR69">
        <v>6.3129385113947807</v>
      </c>
      <c r="AS69">
        <v>5.4919455561962742</v>
      </c>
      <c r="AT69">
        <v>4.3780819005831813</v>
      </c>
      <c r="AU69">
        <v>7.6124814993211896</v>
      </c>
      <c r="AV69">
        <v>6.512859264752934</v>
      </c>
      <c r="AW69">
        <v>7.3151254581239993</v>
      </c>
      <c r="AX69">
        <v>8.600133706873125</v>
      </c>
      <c r="AY69">
        <v>8.748115977988201</v>
      </c>
      <c r="AZ69" s="7">
        <f t="shared" ref="AZ69:AZ132" si="51">AVERAGE(B69:K69)</f>
        <v>7.9275491039443109</v>
      </c>
      <c r="BA69">
        <f t="shared" ref="BA69:BA132" si="52">AVERAGE(L69:U69)</f>
        <v>11.433757263272057</v>
      </c>
      <c r="BB69">
        <f t="shared" ref="BB69:BB132" si="53">AVERAGE(V69:AE69)</f>
        <v>12.611236624698204</v>
      </c>
      <c r="BC69">
        <f t="shared" ref="BC69:BC132" si="54">AVERAGE(AF69:AO69)</f>
        <v>8.2851423732655753</v>
      </c>
      <c r="BD69" s="4">
        <f t="shared" ref="BD69:BD132" si="55">AVERAGE(AP69:AY69)</f>
        <v>6.6592793600979219</v>
      </c>
      <c r="BE69" s="7">
        <f t="shared" ref="BE69:BE132" si="56">STDEV(B69:K69)</f>
        <v>1.2260721056028543</v>
      </c>
      <c r="BF69">
        <f t="shared" ref="BF69:BF132" si="57">STDEV(L69:U69)</f>
        <v>4.7580398756727167</v>
      </c>
      <c r="BG69">
        <f t="shared" ref="BG69:BG132" si="58">STDEV(V69:AE69)</f>
        <v>3.0398338143883259</v>
      </c>
      <c r="BH69">
        <f t="shared" ref="BH69:BH132" si="59">STDEV(AF69:AO69)</f>
        <v>2.8936322904857472</v>
      </c>
      <c r="BI69" s="4">
        <f t="shared" ref="BI69:BI132" si="60">STDEV(AP69:AY69)</f>
        <v>1.4085054677823834</v>
      </c>
      <c r="BJ69" s="7">
        <f t="shared" ref="BJ69:BJ132" si="61">_xlfn.T.TEST($B69:$K69,L69:U69,2,3)</f>
        <v>4.7175635517147249E-2</v>
      </c>
      <c r="BK69">
        <f t="shared" ref="BK69:BK132" si="62">_xlfn.T.TEST($B69:$K69,V69:AE69,2,3)</f>
        <v>7.2537731608004878E-4</v>
      </c>
      <c r="BL69">
        <f t="shared" ref="BL69:BL132" si="63">_xlfn.T.TEST($B69:$K69,AF69:AO69,2,3)</f>
        <v>0.72516483343393734</v>
      </c>
      <c r="BM69" s="4">
        <f t="shared" ref="BM69:BM132" si="64">_xlfn.T.TEST($B69:$K69,AP69:AY69,2,3)</f>
        <v>4.5874700624835112E-2</v>
      </c>
      <c r="BN69" s="7">
        <f t="shared" ref="BN69:BN132" si="65">_xlfn.T.TEST($L69:$U69,B69:K69,2,3)</f>
        <v>4.7175635517147249E-2</v>
      </c>
      <c r="BO69">
        <f t="shared" ref="BO69:BO132" si="66">_xlfn.T.TEST($L69:$U69,V69:AE69,2,3)</f>
        <v>0.51939697839253851</v>
      </c>
      <c r="BP69">
        <f t="shared" ref="BP69:BP132" si="67">_xlfn.T.TEST($L69:$U69,AF69:AO69,2,3)</f>
        <v>9.4195117571586648E-2</v>
      </c>
      <c r="BQ69" s="4">
        <f t="shared" ref="BQ69:BQ132" si="68">_xlfn.T.TEST($L69:$U69,AP69:AY69,2,3)</f>
        <v>1.1685414315072589E-2</v>
      </c>
      <c r="BR69" s="7">
        <f t="shared" ref="BR69:BR132" si="69">_xlfn.T.TEST($V69:$AE69,B69:K69,2,3)</f>
        <v>7.2537731608004878E-4</v>
      </c>
      <c r="BS69">
        <f t="shared" ref="BS69:BS132" si="70">_xlfn.T.TEST($V69:$AE69,L69:U69,2,3)</f>
        <v>0.51939697839253851</v>
      </c>
      <c r="BT69">
        <f t="shared" ref="BT69:BT132" si="71">_xlfn.T.TEST($V69:$AE69,AF69:AO69,2,3)</f>
        <v>4.3625889859401747E-3</v>
      </c>
      <c r="BU69" s="4">
        <f t="shared" ref="BU69:BU132" si="72">_xlfn.T.TEST($V69:$AE69,AP69:AY69,2,3)</f>
        <v>9.1480182095752781E-5</v>
      </c>
      <c r="BV69" s="7">
        <f t="shared" ref="BV69:BV132" si="73">_xlfn.T.TEST($AF69:$AO69,B69:K69,2,3)</f>
        <v>0.72516483343393734</v>
      </c>
      <c r="BW69">
        <f t="shared" ref="BW69:BW132" si="74">_xlfn.T.TEST($AF69:$AO69,L69:U69,2,3)</f>
        <v>9.4195117571586648E-2</v>
      </c>
      <c r="BX69">
        <f t="shared" ref="BX69:BX132" si="75">_xlfn.T.TEST($AF69:$AO69,V69:AE69,2,3)</f>
        <v>4.3625889859401747E-3</v>
      </c>
      <c r="BY69" s="4">
        <f t="shared" ref="BY69:BY132" si="76">_xlfn.T.TEST($AF69:$AO69,AP69:AY69,2,3)</f>
        <v>0.13407548386258816</v>
      </c>
      <c r="BZ69" s="7">
        <f t="shared" ref="BZ69:BZ132" si="77">_xlfn.T.TEST($AP69:$AY69,B69:K69,2,3)</f>
        <v>4.5874700624835112E-2</v>
      </c>
      <c r="CA69">
        <f t="shared" ref="CA69:CA132" si="78">_xlfn.T.TEST($AP69:$AY69,L69:U69,2,3)</f>
        <v>1.1685414315072589E-2</v>
      </c>
      <c r="CB69">
        <f t="shared" ref="CB69:CB132" si="79">_xlfn.T.TEST($AP69:$AY69,V69:AE69,2,3)</f>
        <v>9.1480182095752781E-5</v>
      </c>
      <c r="CC69" s="4">
        <f t="shared" ref="CC69:CC132" si="80">_xlfn.T.TEST($AP69:$AY69,AF69:AO69,2,3)</f>
        <v>0.13407548386258816</v>
      </c>
      <c r="CD69" s="7">
        <f t="shared" ref="CD69:CD132" si="81">COUNTIF(BJ69:CC69,"&lt;0.05")</f>
        <v>12</v>
      </c>
      <c r="CE69" s="4">
        <f t="shared" ref="CE69:CE132" si="82">IF(CD69=20,1,0)</f>
        <v>0</v>
      </c>
      <c r="CF69" s="7">
        <f t="shared" ref="CF69:CF132" si="83">_xlfn.T.TEST(B69:K69,L69:U69,2,3)</f>
        <v>4.7175635517147249E-2</v>
      </c>
      <c r="CG69">
        <f t="shared" ref="CG69:CG132" si="84">_xlfn.T.TEST(B69:K69,V69:AY69,2,3)</f>
        <v>0.10418710348645299</v>
      </c>
      <c r="CH69" s="7">
        <f t="shared" ref="CH69:CH132" si="85">_xlfn.T.TEST(L69:U69,B69:K69,2,3)</f>
        <v>4.7175635517147249E-2</v>
      </c>
      <c r="CI69" s="4">
        <f t="shared" ref="CI69:CI132" si="86">_xlfn.T.TEST(L69:U69,V69:AY69,2,3)</f>
        <v>0.19401737669775887</v>
      </c>
      <c r="CJ69">
        <f t="shared" ref="CJ69:CJ132" si="87">_xlfn.T.TEST(V69:AY69,B69:K69,2,3)</f>
        <v>0.10418710348645299</v>
      </c>
      <c r="CK69">
        <f t="shared" ref="CK69:CK132" si="88">_xlfn.T.TEST(V69:AY69,L69:U69,2,3)</f>
        <v>0.19401737669775887</v>
      </c>
      <c r="CL69" s="7">
        <f t="shared" ref="CL69:CL132" si="89">COUNTIF(CF69:CK69,"&lt;0.05")</f>
        <v>2</v>
      </c>
      <c r="CM69" s="4">
        <f t="shared" ref="CM69:CM132" si="90">IF(CL69=6,1,0)</f>
        <v>0</v>
      </c>
      <c r="CN69" s="7">
        <f t="shared" ref="CN69:CN132" si="91">_xlfn.T.TEST(B69:U69,V69:AO69,2,3)</f>
        <v>0.52000145439321122</v>
      </c>
      <c r="CO69" s="4">
        <f t="shared" ref="CO69:CO132" si="92">IF(CN69&lt;0.05,1,0)</f>
        <v>0</v>
      </c>
      <c r="CP69" s="7">
        <f t="shared" ref="CP69:CP132" si="93">MATCH(MAX(AZ69:BD69),AZ69:BD69,0)</f>
        <v>3</v>
      </c>
      <c r="CQ69" s="4" t="str">
        <f t="shared" ref="CQ69:CQ132" si="94">_xlfn.SWITCH(CP69,1, "Gentleman Jack", 2, "Jack Daniels", 3, "Glenfiddich 12", 4, "Glenfiddich 15", 5, "Glenfiddich 18")</f>
        <v>Glenfiddich 12</v>
      </c>
      <c r="CR69" s="7">
        <f t="shared" ref="CR69:CR132" si="95">62+(CP69-1)*4</f>
        <v>70</v>
      </c>
      <c r="CS69">
        <f t="shared" ref="CS69:CS132" si="96">CR69+3</f>
        <v>73</v>
      </c>
      <c r="CT69">
        <f ca="1">COUNTIF(INDIRECT(ADDRESS(ROW(),CR69,1,1)):INDIRECT(ADDRESS(ROW(),CS69,1,1)), "&lt;0.05")</f>
        <v>3</v>
      </c>
      <c r="CU69" s="4">
        <f t="shared" ref="CU69:CU132" ca="1" si="97">IF(CT69=4,1,0)</f>
        <v>0</v>
      </c>
    </row>
    <row r="70" spans="1:99" x14ac:dyDescent="0.25">
      <c r="A70" s="48">
        <v>96</v>
      </c>
      <c r="B70" s="7">
        <v>0.8479749903141105</v>
      </c>
      <c r="C70">
        <v>1.3002791721547027</v>
      </c>
      <c r="D70">
        <v>0.86292162282573848</v>
      </c>
      <c r="E70">
        <v>0.88089222434992842</v>
      </c>
      <c r="F70">
        <v>1.0090502906551402</v>
      </c>
      <c r="G70">
        <v>0.94274672111411217</v>
      </c>
      <c r="H70">
        <v>1.0102549963218712</v>
      </c>
      <c r="I70">
        <v>1.2054700612307867</v>
      </c>
      <c r="J70">
        <v>1.0720219503010013</v>
      </c>
      <c r="K70" s="4">
        <v>0.91523472130358718</v>
      </c>
      <c r="L70" s="7">
        <v>2.7744495793884596</v>
      </c>
      <c r="M70">
        <v>2.6937177512556509</v>
      </c>
      <c r="N70">
        <v>2.5929423661363549</v>
      </c>
      <c r="O70">
        <v>3.7806355898220021</v>
      </c>
      <c r="P70">
        <v>3.3967731580511047</v>
      </c>
      <c r="Q70">
        <v>2.6089421234046406</v>
      </c>
      <c r="R70">
        <v>2.1797896955393328</v>
      </c>
      <c r="S70">
        <v>2.474118618656298</v>
      </c>
      <c r="T70">
        <v>6.20798814535432</v>
      </c>
      <c r="U70" s="4">
        <v>2.0300271938598642</v>
      </c>
      <c r="V70" s="7">
        <v>1.2587164228709851</v>
      </c>
      <c r="W70">
        <v>1.8330469675606336</v>
      </c>
      <c r="X70">
        <v>1.6095532545956368</v>
      </c>
      <c r="Y70">
        <v>1.9477218434030954</v>
      </c>
      <c r="Z70">
        <v>2.1153213225518352</v>
      </c>
      <c r="AA70">
        <v>1.825433531123714</v>
      </c>
      <c r="AB70">
        <v>2.0244360967200321</v>
      </c>
      <c r="AC70">
        <v>1.8112608263894376</v>
      </c>
      <c r="AD70">
        <v>2.2572945826172064</v>
      </c>
      <c r="AE70" s="4">
        <v>2.3147991130957215</v>
      </c>
      <c r="AF70" s="7">
        <v>3.0749793046011944</v>
      </c>
      <c r="AG70">
        <v>3.7703169255716102</v>
      </c>
      <c r="AH70">
        <v>3.51299447503194</v>
      </c>
      <c r="AI70">
        <v>4.3558661342785712</v>
      </c>
      <c r="AJ70">
        <v>5.1871138460724593</v>
      </c>
      <c r="AK70">
        <v>3.1064080789582245</v>
      </c>
      <c r="AL70">
        <v>4.4047218082613249</v>
      </c>
      <c r="AM70">
        <v>4.8381383673755263</v>
      </c>
      <c r="AN70">
        <v>5.7085912811039856</v>
      </c>
      <c r="AO70" s="4">
        <v>2.8643969258571165</v>
      </c>
      <c r="AP70" s="7">
        <v>3.2574238926070098</v>
      </c>
      <c r="AQ70">
        <v>2.7658876634096776</v>
      </c>
      <c r="AR70">
        <v>4.070483081080206</v>
      </c>
      <c r="AS70">
        <v>3.5086407690760799</v>
      </c>
      <c r="AT70">
        <v>2.5613161969506097</v>
      </c>
      <c r="AU70">
        <v>3.9943912667710522</v>
      </c>
      <c r="AV70">
        <v>4.1367234407294307</v>
      </c>
      <c r="AW70">
        <v>3.9672083015746384</v>
      </c>
      <c r="AX70">
        <v>4.7022649257525835</v>
      </c>
      <c r="AY70">
        <v>4.2966439762263198</v>
      </c>
      <c r="AZ70" s="7">
        <f t="shared" si="51"/>
        <v>1.0046846750570979</v>
      </c>
      <c r="BA70">
        <f t="shared" si="52"/>
        <v>3.0739384221468034</v>
      </c>
      <c r="BB70">
        <f t="shared" si="53"/>
        <v>1.8997583960928299</v>
      </c>
      <c r="BC70">
        <f t="shared" si="54"/>
        <v>4.0823527147111953</v>
      </c>
      <c r="BD70" s="4">
        <f t="shared" si="55"/>
        <v>3.726098351417761</v>
      </c>
      <c r="BE70" s="7">
        <f t="shared" si="56"/>
        <v>0.15058852590882979</v>
      </c>
      <c r="BF70">
        <f t="shared" si="57"/>
        <v>1.2182312909748159</v>
      </c>
      <c r="BG70">
        <f t="shared" si="58"/>
        <v>0.31222562598513015</v>
      </c>
      <c r="BH70">
        <f t="shared" si="59"/>
        <v>0.97109977573953354</v>
      </c>
      <c r="BI70" s="4">
        <f t="shared" si="60"/>
        <v>0.68649010468846317</v>
      </c>
      <c r="BJ70" s="7">
        <f t="shared" si="61"/>
        <v>4.2864078437168613E-4</v>
      </c>
      <c r="BK70">
        <f t="shared" si="62"/>
        <v>1.8120871262048829E-6</v>
      </c>
      <c r="BL70">
        <f t="shared" si="63"/>
        <v>2.7233305918891724E-6</v>
      </c>
      <c r="BM70" s="4">
        <f t="shared" si="64"/>
        <v>2.753791639080694E-7</v>
      </c>
      <c r="BN70" s="7">
        <f t="shared" si="65"/>
        <v>4.2864078437168613E-4</v>
      </c>
      <c r="BO70">
        <f t="shared" si="66"/>
        <v>1.4215358962159426E-2</v>
      </c>
      <c r="BP70">
        <f t="shared" si="67"/>
        <v>5.6312253399411587E-2</v>
      </c>
      <c r="BQ70" s="4">
        <f t="shared" si="68"/>
        <v>0.16209548919241268</v>
      </c>
      <c r="BR70" s="7">
        <f t="shared" si="69"/>
        <v>1.8120871262048829E-6</v>
      </c>
      <c r="BS70">
        <f t="shared" si="70"/>
        <v>1.4215358962159426E-2</v>
      </c>
      <c r="BT70">
        <f t="shared" si="71"/>
        <v>3.3213616998622931E-5</v>
      </c>
      <c r="BU70" s="4">
        <f t="shared" si="72"/>
        <v>4.4192751555536817E-6</v>
      </c>
      <c r="BV70" s="7">
        <f t="shared" si="73"/>
        <v>2.7233305918891724E-6</v>
      </c>
      <c r="BW70">
        <f t="shared" si="74"/>
        <v>5.6312253399411587E-2</v>
      </c>
      <c r="BX70">
        <f t="shared" si="75"/>
        <v>3.3213616998622931E-5</v>
      </c>
      <c r="BY70" s="4">
        <f t="shared" si="76"/>
        <v>0.35740391170636809</v>
      </c>
      <c r="BZ70" s="7">
        <f t="shared" si="77"/>
        <v>2.753791639080694E-7</v>
      </c>
      <c r="CA70">
        <f t="shared" si="78"/>
        <v>0.16209548919241268</v>
      </c>
      <c r="CB70">
        <f t="shared" si="79"/>
        <v>4.4192751555536817E-6</v>
      </c>
      <c r="CC70" s="4">
        <f t="shared" si="80"/>
        <v>0.35740391170636809</v>
      </c>
      <c r="CD70" s="7">
        <f t="shared" si="81"/>
        <v>14</v>
      </c>
      <c r="CE70" s="4">
        <f t="shared" si="82"/>
        <v>0</v>
      </c>
      <c r="CF70" s="7">
        <f t="shared" si="83"/>
        <v>4.2864078437168613E-4</v>
      </c>
      <c r="CG70">
        <f t="shared" si="84"/>
        <v>2.3612156688209785E-11</v>
      </c>
      <c r="CH70" s="7">
        <f t="shared" si="85"/>
        <v>4.2864078437168613E-4</v>
      </c>
      <c r="CI70" s="4">
        <f t="shared" si="86"/>
        <v>0.71896840530836315</v>
      </c>
      <c r="CJ70">
        <f t="shared" si="87"/>
        <v>2.3612156688209785E-11</v>
      </c>
      <c r="CK70">
        <f t="shared" si="88"/>
        <v>0.71896840530836315</v>
      </c>
      <c r="CL70" s="7">
        <f t="shared" si="89"/>
        <v>4</v>
      </c>
      <c r="CM70" s="4">
        <f t="shared" si="90"/>
        <v>0</v>
      </c>
      <c r="CN70" s="7">
        <f t="shared" si="91"/>
        <v>3.0508618085189457E-2</v>
      </c>
      <c r="CO70" s="4">
        <f t="shared" si="92"/>
        <v>1</v>
      </c>
      <c r="CP70" s="7">
        <f t="shared" si="93"/>
        <v>4</v>
      </c>
      <c r="CQ70" s="4" t="str">
        <f t="shared" si="94"/>
        <v>Glenfiddich 15</v>
      </c>
      <c r="CR70" s="7">
        <f t="shared" si="95"/>
        <v>74</v>
      </c>
      <c r="CS70">
        <f t="shared" si="96"/>
        <v>77</v>
      </c>
      <c r="CT70">
        <f ca="1">COUNTIF(INDIRECT(ADDRESS(ROW(),CR70,1,1)):INDIRECT(ADDRESS(ROW(),CS70,1,1)), "&lt;0.05")</f>
        <v>2</v>
      </c>
      <c r="CU70" s="4">
        <f t="shared" ca="1" si="97"/>
        <v>0</v>
      </c>
    </row>
    <row r="71" spans="1:99" x14ac:dyDescent="0.25">
      <c r="A71" s="48">
        <v>97</v>
      </c>
      <c r="B71" s="7">
        <v>6.0592130925691672</v>
      </c>
      <c r="C71">
        <v>9.407484403082643</v>
      </c>
      <c r="D71">
        <v>6.7452482114048795</v>
      </c>
      <c r="E71">
        <v>6.5466756478396144</v>
      </c>
      <c r="F71">
        <v>6.5774389225222611</v>
      </c>
      <c r="G71">
        <v>6.0963851940397875</v>
      </c>
      <c r="H71">
        <v>6.0560205276298094</v>
      </c>
      <c r="I71">
        <v>7.2786202522193646</v>
      </c>
      <c r="J71">
        <v>6.4166417659963306</v>
      </c>
      <c r="K71" s="4">
        <v>6.2392353790347492</v>
      </c>
      <c r="L71" s="7">
        <v>12.608976154727927</v>
      </c>
      <c r="M71">
        <v>11.443845585523915</v>
      </c>
      <c r="N71">
        <v>11.122603233308119</v>
      </c>
      <c r="O71">
        <v>16.798691785099834</v>
      </c>
      <c r="P71">
        <v>15.131586497381804</v>
      </c>
      <c r="Q71">
        <v>12.321143719980864</v>
      </c>
      <c r="R71">
        <v>10.185660572902503</v>
      </c>
      <c r="S71">
        <v>12.391976155359874</v>
      </c>
      <c r="T71">
        <v>28.427450592437079</v>
      </c>
      <c r="U71" s="4">
        <v>10.432736823842713</v>
      </c>
      <c r="V71" s="7">
        <v>5.7240387850829322</v>
      </c>
      <c r="W71">
        <v>7.260039994641116</v>
      </c>
      <c r="X71">
        <v>8.1196857248996146</v>
      </c>
      <c r="Y71">
        <v>9.1225697734091877</v>
      </c>
      <c r="Z71">
        <v>9.7520728157875105</v>
      </c>
      <c r="AA71">
        <v>10.860228234155979</v>
      </c>
      <c r="AB71">
        <v>10.746264958153928</v>
      </c>
      <c r="AC71">
        <v>8.7228106447109397</v>
      </c>
      <c r="AD71">
        <v>12.219929691540901</v>
      </c>
      <c r="AE71" s="4">
        <v>10.471331577326421</v>
      </c>
      <c r="AF71" s="7">
        <v>9.6622163530242933</v>
      </c>
      <c r="AG71">
        <v>11.03283840267663</v>
      </c>
      <c r="AH71">
        <v>10.239639498166589</v>
      </c>
      <c r="AI71">
        <v>11.805740234416257</v>
      </c>
      <c r="AJ71">
        <v>13.841747316321767</v>
      </c>
      <c r="AK71">
        <v>9.2677534212515784</v>
      </c>
      <c r="AL71">
        <v>11.913870201241606</v>
      </c>
      <c r="AM71">
        <v>13.974450237650371</v>
      </c>
      <c r="AN71">
        <v>16.761449084828982</v>
      </c>
      <c r="AO71" s="4">
        <v>7.9066159517918901</v>
      </c>
      <c r="AP71" s="7">
        <v>9.3225647964046079</v>
      </c>
      <c r="AQ71">
        <v>8.9530971169484417</v>
      </c>
      <c r="AR71">
        <v>12.176124204095808</v>
      </c>
      <c r="AS71">
        <v>9.4278720484450833</v>
      </c>
      <c r="AT71">
        <v>8.3381697912302002</v>
      </c>
      <c r="AU71">
        <v>12.167701106532235</v>
      </c>
      <c r="AV71">
        <v>11.838794872966201</v>
      </c>
      <c r="AW71">
        <v>11.422017585535707</v>
      </c>
      <c r="AX71">
        <v>13.429581568411917</v>
      </c>
      <c r="AY71">
        <v>12.11281180106214</v>
      </c>
      <c r="AZ71" s="7">
        <f t="shared" si="51"/>
        <v>6.742296339633862</v>
      </c>
      <c r="BA71">
        <f t="shared" si="52"/>
        <v>14.086467112056463</v>
      </c>
      <c r="BB71">
        <f t="shared" si="53"/>
        <v>9.2998972199708536</v>
      </c>
      <c r="BC71">
        <f t="shared" si="54"/>
        <v>11.640632070136997</v>
      </c>
      <c r="BD71" s="4">
        <f t="shared" si="55"/>
        <v>10.918873489163234</v>
      </c>
      <c r="BE71" s="7">
        <f t="shared" si="56"/>
        <v>1.0094126202520728</v>
      </c>
      <c r="BF71">
        <f t="shared" si="57"/>
        <v>5.442802224551861</v>
      </c>
      <c r="BG71">
        <f t="shared" si="58"/>
        <v>1.924551247081598</v>
      </c>
      <c r="BH71">
        <f t="shared" si="59"/>
        <v>2.6338829337690708</v>
      </c>
      <c r="BI71" s="4">
        <f t="shared" si="60"/>
        <v>1.7405107144776284</v>
      </c>
      <c r="BJ71" s="7">
        <f t="shared" si="61"/>
        <v>2.0060358936016369E-3</v>
      </c>
      <c r="BK71">
        <f t="shared" si="62"/>
        <v>2.3833498158635303E-3</v>
      </c>
      <c r="BL71">
        <f t="shared" si="63"/>
        <v>1.5655456216438827E-4</v>
      </c>
      <c r="BM71" s="4">
        <f t="shared" si="64"/>
        <v>1.0833128784469482E-5</v>
      </c>
      <c r="BN71" s="7">
        <f t="shared" si="65"/>
        <v>2.0060358936016369E-3</v>
      </c>
      <c r="BO71">
        <f t="shared" si="66"/>
        <v>2.341157112230214E-2</v>
      </c>
      <c r="BP71">
        <f t="shared" si="67"/>
        <v>0.223217990956526</v>
      </c>
      <c r="BQ71" s="4">
        <f t="shared" si="68"/>
        <v>0.10785492877556069</v>
      </c>
      <c r="BR71" s="7">
        <f t="shared" si="69"/>
        <v>2.3833498158635303E-3</v>
      </c>
      <c r="BS71">
        <f t="shared" si="70"/>
        <v>2.341157112230214E-2</v>
      </c>
      <c r="BT71">
        <f t="shared" si="71"/>
        <v>3.7013253336983833E-2</v>
      </c>
      <c r="BU71" s="4">
        <f t="shared" si="72"/>
        <v>6.4211821523517135E-2</v>
      </c>
      <c r="BV71" s="7">
        <f t="shared" si="73"/>
        <v>1.5655456216438827E-4</v>
      </c>
      <c r="BW71">
        <f t="shared" si="74"/>
        <v>0.223217990956526</v>
      </c>
      <c r="BX71">
        <f t="shared" si="75"/>
        <v>3.7013253336983833E-2</v>
      </c>
      <c r="BY71" s="4">
        <f t="shared" si="76"/>
        <v>0.48040165931859402</v>
      </c>
      <c r="BZ71" s="7">
        <f t="shared" si="77"/>
        <v>1.0833128784469482E-5</v>
      </c>
      <c r="CA71">
        <f t="shared" si="78"/>
        <v>0.10785492877556069</v>
      </c>
      <c r="CB71">
        <f t="shared" si="79"/>
        <v>6.4211821523517135E-2</v>
      </c>
      <c r="CC71" s="4">
        <f t="shared" si="80"/>
        <v>0.48040165931859402</v>
      </c>
      <c r="CD71" s="7">
        <f t="shared" si="81"/>
        <v>12</v>
      </c>
      <c r="CE71" s="4">
        <f t="shared" si="82"/>
        <v>0</v>
      </c>
      <c r="CF71" s="7">
        <f t="shared" si="83"/>
        <v>2.0060358936016369E-3</v>
      </c>
      <c r="CG71">
        <f t="shared" si="84"/>
        <v>1.3332458930224188E-8</v>
      </c>
      <c r="CH71" s="7">
        <f t="shared" si="85"/>
        <v>2.0060358936016369E-3</v>
      </c>
      <c r="CI71" s="4">
        <f t="shared" si="86"/>
        <v>7.8554146085950932E-2</v>
      </c>
      <c r="CJ71">
        <f t="shared" si="87"/>
        <v>1.3332458930224188E-8</v>
      </c>
      <c r="CK71">
        <f t="shared" si="88"/>
        <v>7.8554146085950932E-2</v>
      </c>
      <c r="CL71" s="7">
        <f t="shared" si="89"/>
        <v>4</v>
      </c>
      <c r="CM71" s="4">
        <f t="shared" si="90"/>
        <v>0</v>
      </c>
      <c r="CN71" s="7">
        <f t="shared" si="91"/>
        <v>0.96670444145353551</v>
      </c>
      <c r="CO71" s="4">
        <f t="shared" si="92"/>
        <v>0</v>
      </c>
      <c r="CP71" s="7">
        <f t="shared" si="93"/>
        <v>2</v>
      </c>
      <c r="CQ71" s="4" t="str">
        <f t="shared" si="94"/>
        <v>Jack Daniels</v>
      </c>
      <c r="CR71" s="7">
        <f t="shared" si="95"/>
        <v>66</v>
      </c>
      <c r="CS71">
        <f t="shared" si="96"/>
        <v>69</v>
      </c>
      <c r="CT71">
        <f ca="1">COUNTIF(INDIRECT(ADDRESS(ROW(),CR71,1,1)):INDIRECT(ADDRESS(ROW(),CS71,1,1)), "&lt;0.05")</f>
        <v>2</v>
      </c>
      <c r="CU71" s="4">
        <f t="shared" ca="1" si="97"/>
        <v>0</v>
      </c>
    </row>
    <row r="72" spans="1:99" x14ac:dyDescent="0.25">
      <c r="A72" s="48">
        <v>98</v>
      </c>
      <c r="B72" s="7">
        <v>0.31115779052261555</v>
      </c>
      <c r="C72">
        <v>0.48538105283249167</v>
      </c>
      <c r="D72">
        <v>0.34101607828874653</v>
      </c>
      <c r="E72">
        <v>0.37268576481001808</v>
      </c>
      <c r="F72">
        <v>0.35369961586475102</v>
      </c>
      <c r="G72">
        <v>0.33284547710152179</v>
      </c>
      <c r="H72">
        <v>0.33583348570523058</v>
      </c>
      <c r="I72">
        <v>0.42205203676231928</v>
      </c>
      <c r="J72">
        <v>0.34391832370562353</v>
      </c>
      <c r="K72" s="4">
        <v>0.33460652612972103</v>
      </c>
      <c r="L72" s="7">
        <v>0.64769497161611778</v>
      </c>
      <c r="M72">
        <v>0.62743698262257619</v>
      </c>
      <c r="N72">
        <v>0.60179885152455015</v>
      </c>
      <c r="O72">
        <v>1.0288989212362003</v>
      </c>
      <c r="P72">
        <v>0.88266854055617294</v>
      </c>
      <c r="Q72">
        <v>0.68211336381955379</v>
      </c>
      <c r="R72">
        <v>0.59015201524326122</v>
      </c>
      <c r="S72">
        <v>0.66217582888805138</v>
      </c>
      <c r="T72">
        <v>1.6960697821885158</v>
      </c>
      <c r="U72" s="4">
        <v>0.59708629806020375</v>
      </c>
      <c r="V72" s="7">
        <v>0.29744651279542844</v>
      </c>
      <c r="W72">
        <v>0.44205843117717258</v>
      </c>
      <c r="X72">
        <v>0.49355695792105675</v>
      </c>
      <c r="Y72">
        <v>0.56256071751206882</v>
      </c>
      <c r="Z72">
        <v>0.58694907681098285</v>
      </c>
      <c r="AA72">
        <v>0.6035253093150682</v>
      </c>
      <c r="AB72">
        <v>0.53739424494037291</v>
      </c>
      <c r="AC72">
        <v>0.4916911052378532</v>
      </c>
      <c r="AD72">
        <v>0.73005792644988754</v>
      </c>
      <c r="AE72" s="4">
        <v>0.65040751828027332</v>
      </c>
      <c r="AF72" s="7">
        <v>0.63116345929894047</v>
      </c>
      <c r="AG72">
        <v>0.78737191447042487</v>
      </c>
      <c r="AH72">
        <v>0.75661280279677257</v>
      </c>
      <c r="AI72">
        <v>0.87144741451014629</v>
      </c>
      <c r="AJ72">
        <v>1.042608975406921</v>
      </c>
      <c r="AK72">
        <v>0.69798860745867908</v>
      </c>
      <c r="AL72">
        <v>0.94628253650418837</v>
      </c>
      <c r="AM72">
        <v>1.0245026236996826</v>
      </c>
      <c r="AN72">
        <v>1.1769829842178112</v>
      </c>
      <c r="AO72" s="4">
        <v>0.60594147766523709</v>
      </c>
      <c r="AP72" s="7">
        <v>0.67152216968623979</v>
      </c>
      <c r="AQ72">
        <v>0.59002710092164434</v>
      </c>
      <c r="AR72">
        <v>0.83857385363425108</v>
      </c>
      <c r="AS72">
        <v>0.66289808441138609</v>
      </c>
      <c r="AT72">
        <v>0.54312892284528436</v>
      </c>
      <c r="AU72">
        <v>0.82881692656995176</v>
      </c>
      <c r="AV72">
        <v>0.82506000652696365</v>
      </c>
      <c r="AW72">
        <v>0.81810279622115756</v>
      </c>
      <c r="AX72">
        <v>0.88151629111723417</v>
      </c>
      <c r="AY72">
        <v>0.82532063471967454</v>
      </c>
      <c r="AZ72" s="7">
        <f t="shared" si="51"/>
        <v>0.36331961517230393</v>
      </c>
      <c r="BA72">
        <f t="shared" si="52"/>
        <v>0.80160955557552016</v>
      </c>
      <c r="BB72">
        <f t="shared" si="53"/>
        <v>0.53956478004401653</v>
      </c>
      <c r="BC72">
        <f t="shared" si="54"/>
        <v>0.85409027960288042</v>
      </c>
      <c r="BD72" s="4">
        <f t="shared" si="55"/>
        <v>0.74849667866537872</v>
      </c>
      <c r="BE72" s="7">
        <f t="shared" si="56"/>
        <v>5.2315365026489737E-2</v>
      </c>
      <c r="BF72">
        <f t="shared" si="57"/>
        <v>0.3452061174572329</v>
      </c>
      <c r="BG72">
        <f t="shared" si="58"/>
        <v>0.1192480368044639</v>
      </c>
      <c r="BH72">
        <f t="shared" si="59"/>
        <v>0.19068157652573989</v>
      </c>
      <c r="BI72" s="4">
        <f t="shared" si="60"/>
        <v>0.11991156395936474</v>
      </c>
      <c r="BJ72" s="7">
        <f t="shared" si="61"/>
        <v>2.9791609631424961E-3</v>
      </c>
      <c r="BK72">
        <f t="shared" si="62"/>
        <v>1.0046934856573191E-3</v>
      </c>
      <c r="BL72">
        <f t="shared" si="63"/>
        <v>1.134118005708508E-5</v>
      </c>
      <c r="BM72" s="4">
        <f t="shared" si="64"/>
        <v>6.3277694293744482E-7</v>
      </c>
      <c r="BN72" s="7">
        <f t="shared" si="65"/>
        <v>2.9791609631424961E-3</v>
      </c>
      <c r="BO72">
        <f t="shared" si="66"/>
        <v>4.4153413623884454E-2</v>
      </c>
      <c r="BP72">
        <f t="shared" si="67"/>
        <v>0.6802634066430735</v>
      </c>
      <c r="BQ72" s="4">
        <f t="shared" si="68"/>
        <v>0.65463909272382381</v>
      </c>
      <c r="BR72" s="7">
        <f t="shared" si="69"/>
        <v>1.0046934856573191E-3</v>
      </c>
      <c r="BS72">
        <f t="shared" si="70"/>
        <v>4.4153413623884454E-2</v>
      </c>
      <c r="BT72">
        <f t="shared" si="71"/>
        <v>4.8627026906879553E-4</v>
      </c>
      <c r="BU72" s="4">
        <f t="shared" si="72"/>
        <v>1.0334978895916291E-3</v>
      </c>
      <c r="BV72" s="7">
        <f t="shared" si="73"/>
        <v>1.134118005708508E-5</v>
      </c>
      <c r="BW72">
        <f t="shared" si="74"/>
        <v>0.6802634066430735</v>
      </c>
      <c r="BX72">
        <f t="shared" si="75"/>
        <v>4.8627026906879553E-4</v>
      </c>
      <c r="BY72" s="4">
        <f t="shared" si="76"/>
        <v>0.15872362582383867</v>
      </c>
      <c r="BZ72" s="7">
        <f t="shared" si="77"/>
        <v>6.3277694293744482E-7</v>
      </c>
      <c r="CA72">
        <f t="shared" si="78"/>
        <v>0.65463909272382381</v>
      </c>
      <c r="CB72">
        <f t="shared" si="79"/>
        <v>1.0334978895916291E-3</v>
      </c>
      <c r="CC72" s="4">
        <f t="shared" si="80"/>
        <v>0.15872362582383867</v>
      </c>
      <c r="CD72" s="7">
        <f t="shared" si="81"/>
        <v>14</v>
      </c>
      <c r="CE72" s="4">
        <f t="shared" si="82"/>
        <v>0</v>
      </c>
      <c r="CF72" s="7">
        <f t="shared" si="83"/>
        <v>2.9791609631424961E-3</v>
      </c>
      <c r="CG72">
        <f t="shared" si="84"/>
        <v>7.9621693451301723E-11</v>
      </c>
      <c r="CH72" s="7">
        <f t="shared" si="85"/>
        <v>2.9791609631424961E-3</v>
      </c>
      <c r="CI72" s="4">
        <f t="shared" si="86"/>
        <v>0.46170478581469865</v>
      </c>
      <c r="CJ72">
        <f t="shared" si="87"/>
        <v>7.9621693451301723E-11</v>
      </c>
      <c r="CK72">
        <f t="shared" si="88"/>
        <v>0.46170478581469865</v>
      </c>
      <c r="CL72" s="7">
        <f t="shared" si="89"/>
        <v>4</v>
      </c>
      <c r="CM72" s="4">
        <f t="shared" si="90"/>
        <v>0</v>
      </c>
      <c r="CN72" s="7">
        <f t="shared" si="91"/>
        <v>0.20743984118311276</v>
      </c>
      <c r="CO72" s="4">
        <f t="shared" si="92"/>
        <v>0</v>
      </c>
      <c r="CP72" s="7">
        <f t="shared" si="93"/>
        <v>4</v>
      </c>
      <c r="CQ72" s="4" t="str">
        <f t="shared" si="94"/>
        <v>Glenfiddich 15</v>
      </c>
      <c r="CR72" s="7">
        <f t="shared" si="95"/>
        <v>74</v>
      </c>
      <c r="CS72">
        <f t="shared" si="96"/>
        <v>77</v>
      </c>
      <c r="CT72">
        <f ca="1">COUNTIF(INDIRECT(ADDRESS(ROW(),CR72,1,1)):INDIRECT(ADDRESS(ROW(),CS72,1,1)), "&lt;0.05")</f>
        <v>2</v>
      </c>
      <c r="CU72" s="4">
        <f t="shared" ca="1" si="97"/>
        <v>0</v>
      </c>
    </row>
    <row r="73" spans="1:99" x14ac:dyDescent="0.25">
      <c r="A73" s="48">
        <v>99</v>
      </c>
      <c r="B73" s="7">
        <v>0</v>
      </c>
      <c r="C73">
        <v>4.2304170951963562E-4</v>
      </c>
      <c r="D73">
        <v>0</v>
      </c>
      <c r="E73">
        <v>6.7209521593254769E-3</v>
      </c>
      <c r="F73">
        <v>0</v>
      </c>
      <c r="G73">
        <v>0</v>
      </c>
      <c r="H73">
        <v>0</v>
      </c>
      <c r="I73">
        <v>4.8115038178829644E-2</v>
      </c>
      <c r="J73">
        <v>1.53746012808156E-2</v>
      </c>
      <c r="K73" s="4">
        <v>0</v>
      </c>
      <c r="L73" s="7">
        <v>0</v>
      </c>
      <c r="M73">
        <v>0</v>
      </c>
      <c r="N73">
        <v>0</v>
      </c>
      <c r="O73">
        <v>6.5999963219705887E-2</v>
      </c>
      <c r="P73">
        <v>4.4822888647420504E-2</v>
      </c>
      <c r="Q73">
        <v>6.180565684145628E-2</v>
      </c>
      <c r="R73">
        <v>3.9423648866453E-3</v>
      </c>
      <c r="S73">
        <v>2.4828842063328312E-2</v>
      </c>
      <c r="T73">
        <v>0.14147765145693786</v>
      </c>
      <c r="U73" s="4">
        <v>1.0342438098192202E-2</v>
      </c>
      <c r="V73" s="7">
        <v>5.7444692622495366E-2</v>
      </c>
      <c r="W73">
        <v>0.20064984995533511</v>
      </c>
      <c r="X73">
        <v>0.25996435750203173</v>
      </c>
      <c r="Y73">
        <v>0.30467693383063288</v>
      </c>
      <c r="Z73">
        <v>0.2461808780957033</v>
      </c>
      <c r="AA73">
        <v>0.26014812951219535</v>
      </c>
      <c r="AB73">
        <v>0.2710136132180212</v>
      </c>
      <c r="AC73">
        <v>0.20954254866263314</v>
      </c>
      <c r="AD73">
        <v>0.44283013473427768</v>
      </c>
      <c r="AE73" s="4">
        <v>0.28165599334523389</v>
      </c>
      <c r="AF73" s="7">
        <v>0.27109433194116561</v>
      </c>
      <c r="AG73">
        <v>0.45806839006000616</v>
      </c>
      <c r="AH73">
        <v>0.4974252629993266</v>
      </c>
      <c r="AI73">
        <v>0.56628189666032713</v>
      </c>
      <c r="AJ73">
        <v>0.66092335626870002</v>
      </c>
      <c r="AK73">
        <v>0.5296167062575986</v>
      </c>
      <c r="AL73">
        <v>0.62560490460281248</v>
      </c>
      <c r="AM73">
        <v>0.66987726392651714</v>
      </c>
      <c r="AN73">
        <v>0.86138002451743756</v>
      </c>
      <c r="AO73" s="4">
        <v>0.4742756888039813</v>
      </c>
      <c r="AP73" s="7">
        <v>0.4116908943444425</v>
      </c>
      <c r="AQ73">
        <v>0.31276797239536663</v>
      </c>
      <c r="AR73">
        <v>0.44392254462165792</v>
      </c>
      <c r="AS73">
        <v>0.36232341983301469</v>
      </c>
      <c r="AT73">
        <v>0.28943758514548762</v>
      </c>
      <c r="AU73">
        <v>0.42830940825535702</v>
      </c>
      <c r="AV73">
        <v>0.38419932753993125</v>
      </c>
      <c r="AW73">
        <v>0.4267380081575427</v>
      </c>
      <c r="AX73">
        <v>0.46412512149103113</v>
      </c>
      <c r="AY73">
        <v>0.46669605723942165</v>
      </c>
      <c r="AZ73" s="7">
        <f t="shared" si="51"/>
        <v>7.0633633328490361E-3</v>
      </c>
      <c r="BA73">
        <f t="shared" si="52"/>
        <v>3.5321980521368632E-2</v>
      </c>
      <c r="BB73">
        <f t="shared" si="53"/>
        <v>0.25341071314785596</v>
      </c>
      <c r="BC73">
        <f t="shared" si="54"/>
        <v>0.56145478260378723</v>
      </c>
      <c r="BD73" s="4">
        <f t="shared" si="55"/>
        <v>0.39902103390232535</v>
      </c>
      <c r="BE73" s="7">
        <f t="shared" si="56"/>
        <v>1.5267519663185722E-2</v>
      </c>
      <c r="BF73">
        <f t="shared" si="57"/>
        <v>4.5293497395047864E-2</v>
      </c>
      <c r="BG73">
        <f t="shared" si="58"/>
        <v>9.5955440984446055E-2</v>
      </c>
      <c r="BH73">
        <f t="shared" si="59"/>
        <v>0.15756998299762723</v>
      </c>
      <c r="BI73" s="4">
        <f t="shared" si="60"/>
        <v>6.1133444461623852E-2</v>
      </c>
      <c r="BJ73" s="7">
        <f t="shared" si="61"/>
        <v>8.8328442960880216E-2</v>
      </c>
      <c r="BK73">
        <f t="shared" si="62"/>
        <v>1.62112781155607E-5</v>
      </c>
      <c r="BL73">
        <f t="shared" si="63"/>
        <v>1.3021308688205138E-6</v>
      </c>
      <c r="BM73" s="4">
        <f t="shared" si="64"/>
        <v>2.1395655859114827E-9</v>
      </c>
      <c r="BN73" s="7">
        <f t="shared" si="65"/>
        <v>8.8328442960880216E-2</v>
      </c>
      <c r="BO73">
        <f t="shared" si="66"/>
        <v>2.1428702621760611E-5</v>
      </c>
      <c r="BP73">
        <f t="shared" si="67"/>
        <v>9.5319187662986747E-7</v>
      </c>
      <c r="BQ73" s="4">
        <f t="shared" si="68"/>
        <v>3.9536914410842738E-11</v>
      </c>
      <c r="BR73" s="7">
        <f t="shared" si="69"/>
        <v>1.62112781155607E-5</v>
      </c>
      <c r="BS73">
        <f t="shared" si="70"/>
        <v>2.1428702621760611E-5</v>
      </c>
      <c r="BT73">
        <f t="shared" si="71"/>
        <v>9.5221773936879836E-5</v>
      </c>
      <c r="BU73" s="4">
        <f t="shared" si="72"/>
        <v>1.0186383773868215E-3</v>
      </c>
      <c r="BV73" s="7">
        <f t="shared" si="73"/>
        <v>1.3021308688205138E-6</v>
      </c>
      <c r="BW73">
        <f t="shared" si="74"/>
        <v>9.5319187662986747E-7</v>
      </c>
      <c r="BX73">
        <f t="shared" si="75"/>
        <v>9.5221773936879836E-5</v>
      </c>
      <c r="BY73" s="4">
        <f t="shared" si="76"/>
        <v>1.0607881111891811E-2</v>
      </c>
      <c r="BZ73" s="7">
        <f t="shared" si="77"/>
        <v>2.1395655859114827E-9</v>
      </c>
      <c r="CA73">
        <f t="shared" si="78"/>
        <v>3.9536914410842738E-11</v>
      </c>
      <c r="CB73">
        <f t="shared" si="79"/>
        <v>1.0186383773868215E-3</v>
      </c>
      <c r="CC73" s="4">
        <f t="shared" si="80"/>
        <v>1.0607881111891811E-2</v>
      </c>
      <c r="CD73" s="7">
        <f t="shared" si="81"/>
        <v>18</v>
      </c>
      <c r="CE73" s="4">
        <f t="shared" si="82"/>
        <v>0</v>
      </c>
      <c r="CF73" s="7">
        <f t="shared" si="83"/>
        <v>8.8328442960880216E-2</v>
      </c>
      <c r="CG73">
        <f t="shared" si="84"/>
        <v>8.3281050327907605E-14</v>
      </c>
      <c r="CH73" s="7">
        <f t="shared" si="85"/>
        <v>8.8328442960880216E-2</v>
      </c>
      <c r="CI73" s="4">
        <f t="shared" si="86"/>
        <v>3.4418141371042798E-13</v>
      </c>
      <c r="CJ73">
        <f t="shared" si="87"/>
        <v>8.3281050327907605E-14</v>
      </c>
      <c r="CK73">
        <f t="shared" si="88"/>
        <v>3.4418141371042798E-13</v>
      </c>
      <c r="CL73" s="7">
        <f t="shared" si="89"/>
        <v>4</v>
      </c>
      <c r="CM73" s="4">
        <f t="shared" si="90"/>
        <v>0</v>
      </c>
      <c r="CN73" s="7">
        <f t="shared" si="91"/>
        <v>5.148391795852441E-8</v>
      </c>
      <c r="CO73" s="4">
        <f t="shared" si="92"/>
        <v>1</v>
      </c>
      <c r="CP73" s="7">
        <f t="shared" si="93"/>
        <v>4</v>
      </c>
      <c r="CQ73" s="4" t="str">
        <f t="shared" si="94"/>
        <v>Glenfiddich 15</v>
      </c>
      <c r="CR73" s="7">
        <f t="shared" si="95"/>
        <v>74</v>
      </c>
      <c r="CS73">
        <f t="shared" si="96"/>
        <v>77</v>
      </c>
      <c r="CT73">
        <f ca="1">COUNTIF(INDIRECT(ADDRESS(ROW(),CR73,1,1)):INDIRECT(ADDRESS(ROW(),CS73,1,1)), "&lt;0.05")</f>
        <v>4</v>
      </c>
      <c r="CU73" s="4">
        <f t="shared" ca="1" si="97"/>
        <v>1</v>
      </c>
    </row>
    <row r="74" spans="1:99" x14ac:dyDescent="0.25">
      <c r="A74" s="48">
        <v>100</v>
      </c>
      <c r="B74" s="7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2.5993708580731446E-2</v>
      </c>
      <c r="J74">
        <v>0</v>
      </c>
      <c r="K74" s="4">
        <v>0</v>
      </c>
      <c r="L74" s="7">
        <v>0</v>
      </c>
      <c r="M74">
        <v>0</v>
      </c>
      <c r="N74">
        <v>2.630213720375104E-2</v>
      </c>
      <c r="O74">
        <v>0.1202304996755775</v>
      </c>
      <c r="P74">
        <v>7.9575429299176326E-2</v>
      </c>
      <c r="Q74">
        <v>7.2671178096311115E-2</v>
      </c>
      <c r="R74">
        <v>2.9016996452993323E-2</v>
      </c>
      <c r="S74">
        <v>3.2413983382059065E-2</v>
      </c>
      <c r="T74">
        <v>7.4337964733390632E-2</v>
      </c>
      <c r="U74" s="4">
        <v>3.1880031384284337E-2</v>
      </c>
      <c r="V74" s="7">
        <v>9.3476245063866981E-2</v>
      </c>
      <c r="W74">
        <v>0.22223273130749949</v>
      </c>
      <c r="X74">
        <v>0.19255053407602937</v>
      </c>
      <c r="Y74">
        <v>0.29302448549620808</v>
      </c>
      <c r="Z74">
        <v>0.25107012284441743</v>
      </c>
      <c r="AA74">
        <v>0.11461747976421936</v>
      </c>
      <c r="AB74">
        <v>0.16957991014760082</v>
      </c>
      <c r="AC74">
        <v>0.13780303920239131</v>
      </c>
      <c r="AD74">
        <v>0.14871269403325046</v>
      </c>
      <c r="AE74" s="4">
        <v>0.16837464740663682</v>
      </c>
      <c r="AF74" s="7">
        <v>0.38989444947989643</v>
      </c>
      <c r="AG74">
        <v>0.46769357649315235</v>
      </c>
      <c r="AH74">
        <v>0.6521781704247932</v>
      </c>
      <c r="AI74">
        <v>0.6488743623948473</v>
      </c>
      <c r="AJ74">
        <v>0.79334040600109657</v>
      </c>
      <c r="AK74">
        <v>0.564553846061842</v>
      </c>
      <c r="AL74">
        <v>0.68905282677707735</v>
      </c>
      <c r="AM74">
        <v>0.65911778541143684</v>
      </c>
      <c r="AN74">
        <v>0.81127234044988794</v>
      </c>
      <c r="AO74" s="4">
        <v>0.38194648648324164</v>
      </c>
      <c r="AP74" s="7">
        <v>0.45049607916673284</v>
      </c>
      <c r="AQ74">
        <v>0.14224183643336297</v>
      </c>
      <c r="AR74">
        <v>0.16591217982556028</v>
      </c>
      <c r="AS74">
        <v>0.29077215881914853</v>
      </c>
      <c r="AT74">
        <v>9.8587562867919545E-2</v>
      </c>
      <c r="AU74">
        <v>0.26572970097238852</v>
      </c>
      <c r="AV74">
        <v>0.34876303550349824</v>
      </c>
      <c r="AW74">
        <v>0.33334307993097512</v>
      </c>
      <c r="AX74">
        <v>0.42942197733169707</v>
      </c>
      <c r="AY74">
        <v>0.39584298029961057</v>
      </c>
      <c r="AZ74" s="7">
        <f t="shared" si="51"/>
        <v>2.5993708580731448E-3</v>
      </c>
      <c r="BA74">
        <f t="shared" si="52"/>
        <v>4.6642822022754341E-2</v>
      </c>
      <c r="BB74">
        <f t="shared" si="53"/>
        <v>0.179144188934212</v>
      </c>
      <c r="BC74">
        <f t="shared" si="54"/>
        <v>0.60579242499772712</v>
      </c>
      <c r="BD74" s="4">
        <f t="shared" si="55"/>
        <v>0.29211105911508933</v>
      </c>
      <c r="BE74" s="7">
        <f t="shared" si="56"/>
        <v>8.2199323949774163E-3</v>
      </c>
      <c r="BF74">
        <f t="shared" si="57"/>
        <v>3.864384080423252E-2</v>
      </c>
      <c r="BG74">
        <f t="shared" si="58"/>
        <v>6.1935210132649701E-2</v>
      </c>
      <c r="BH74">
        <f t="shared" si="59"/>
        <v>0.15226828388011679</v>
      </c>
      <c r="BI74" s="4">
        <f t="shared" si="60"/>
        <v>0.12299322186947098</v>
      </c>
      <c r="BJ74" s="7">
        <f t="shared" si="61"/>
        <v>5.6512494381982014E-3</v>
      </c>
      <c r="BK74">
        <f t="shared" si="62"/>
        <v>7.1731168196821877E-6</v>
      </c>
      <c r="BL74">
        <f t="shared" si="63"/>
        <v>5.1173646229056547E-7</v>
      </c>
      <c r="BM74" s="4">
        <f t="shared" si="64"/>
        <v>3.8011812770009328E-5</v>
      </c>
      <c r="BN74" s="7">
        <f t="shared" si="65"/>
        <v>5.6512494381982014E-3</v>
      </c>
      <c r="BO74">
        <f t="shared" si="66"/>
        <v>3.8262560585332624E-5</v>
      </c>
      <c r="BP74">
        <f t="shared" si="67"/>
        <v>4.6429101854896044E-7</v>
      </c>
      <c r="BQ74" s="4">
        <f t="shared" si="68"/>
        <v>9.4931459849043951E-5</v>
      </c>
      <c r="BR74" s="7">
        <f t="shared" si="69"/>
        <v>7.1731168196821877E-6</v>
      </c>
      <c r="BS74">
        <f t="shared" si="70"/>
        <v>3.8262560585332624E-5</v>
      </c>
      <c r="BT74">
        <f t="shared" si="71"/>
        <v>3.057145416183917E-6</v>
      </c>
      <c r="BU74" s="4">
        <f t="shared" si="72"/>
        <v>2.1935667048040574E-2</v>
      </c>
      <c r="BV74" s="7">
        <f t="shared" si="73"/>
        <v>5.1173646229056547E-7</v>
      </c>
      <c r="BW74">
        <f t="shared" si="74"/>
        <v>4.6429101854896044E-7</v>
      </c>
      <c r="BX74">
        <f t="shared" si="75"/>
        <v>3.057145416183917E-6</v>
      </c>
      <c r="BY74" s="4">
        <f t="shared" si="76"/>
        <v>9.1245417198450697E-5</v>
      </c>
      <c r="BZ74" s="7">
        <f t="shared" si="77"/>
        <v>3.8011812770009328E-5</v>
      </c>
      <c r="CA74">
        <f t="shared" si="78"/>
        <v>9.4931459849043951E-5</v>
      </c>
      <c r="CB74">
        <f t="shared" si="79"/>
        <v>2.1935667048040574E-2</v>
      </c>
      <c r="CC74" s="4">
        <f t="shared" si="80"/>
        <v>9.1245417198450697E-5</v>
      </c>
      <c r="CD74" s="7">
        <f t="shared" si="81"/>
        <v>20</v>
      </c>
      <c r="CE74" s="4">
        <f t="shared" si="82"/>
        <v>1</v>
      </c>
      <c r="CF74" s="7">
        <f t="shared" si="83"/>
        <v>5.6512494381982014E-3</v>
      </c>
      <c r="CG74">
        <f t="shared" si="84"/>
        <v>6.2068156661111924E-10</v>
      </c>
      <c r="CH74" s="7">
        <f t="shared" si="85"/>
        <v>5.6512494381982014E-3</v>
      </c>
      <c r="CI74" s="4">
        <f t="shared" si="86"/>
        <v>9.2255901346803125E-9</v>
      </c>
      <c r="CJ74">
        <f t="shared" si="87"/>
        <v>6.2068156661111924E-10</v>
      </c>
      <c r="CK74">
        <f t="shared" si="88"/>
        <v>9.2255901346803125E-9</v>
      </c>
      <c r="CL74" s="7">
        <f t="shared" si="89"/>
        <v>6</v>
      </c>
      <c r="CM74" s="4">
        <f t="shared" si="90"/>
        <v>1</v>
      </c>
      <c r="CN74" s="7">
        <f t="shared" si="91"/>
        <v>2.0574769858978969E-6</v>
      </c>
      <c r="CO74" s="4">
        <f t="shared" si="92"/>
        <v>1</v>
      </c>
      <c r="CP74" s="7">
        <f t="shared" si="93"/>
        <v>4</v>
      </c>
      <c r="CQ74" s="4" t="str">
        <f t="shared" si="94"/>
        <v>Glenfiddich 15</v>
      </c>
      <c r="CR74" s="7">
        <f t="shared" si="95"/>
        <v>74</v>
      </c>
      <c r="CS74">
        <f t="shared" si="96"/>
        <v>77</v>
      </c>
      <c r="CT74">
        <f ca="1">COUNTIF(INDIRECT(ADDRESS(ROW(),CR74,1,1)):INDIRECT(ADDRESS(ROW(),CS74,1,1)), "&lt;0.05")</f>
        <v>4</v>
      </c>
      <c r="CU74" s="4">
        <f t="shared" ca="1" si="97"/>
        <v>1</v>
      </c>
    </row>
    <row r="75" spans="1:99" x14ac:dyDescent="0.25">
      <c r="A75" s="48">
        <v>101</v>
      </c>
      <c r="B75" s="7">
        <v>0</v>
      </c>
      <c r="C75">
        <v>1.5207874274645974E-2</v>
      </c>
      <c r="D75">
        <v>0.14181886617846784</v>
      </c>
      <c r="E75">
        <v>0.18508849858074311</v>
      </c>
      <c r="F75">
        <v>0.11631545426665796</v>
      </c>
      <c r="G75">
        <v>0.2323100629875923</v>
      </c>
      <c r="H75">
        <v>0.18271746067858419</v>
      </c>
      <c r="I75">
        <v>0.29865473477045063</v>
      </c>
      <c r="J75">
        <v>6.5412507437175799E-3</v>
      </c>
      <c r="K75" s="4">
        <v>0.20528784257648577</v>
      </c>
      <c r="L75" s="7">
        <v>4.4985745732317589E-2</v>
      </c>
      <c r="M75">
        <v>0.30717169605527583</v>
      </c>
      <c r="N75">
        <v>0.30924970580323352</v>
      </c>
      <c r="O75">
        <v>0.69554393459898867</v>
      </c>
      <c r="P75">
        <v>0.60480385717797391</v>
      </c>
      <c r="Q75">
        <v>0.46569213944881699</v>
      </c>
      <c r="R75">
        <v>0.30626580975369327</v>
      </c>
      <c r="S75">
        <v>0.30284638418422088</v>
      </c>
      <c r="T75">
        <v>0.8205539219527157</v>
      </c>
      <c r="U75" s="4">
        <v>0.35864738736561291</v>
      </c>
      <c r="V75" s="7">
        <v>0.9781420492389149</v>
      </c>
      <c r="W75">
        <v>1.3408924594029032</v>
      </c>
      <c r="X75">
        <v>1.4397634328436972</v>
      </c>
      <c r="Y75">
        <v>1.3753488300146566</v>
      </c>
      <c r="Z75">
        <v>1.5053353154717104</v>
      </c>
      <c r="AA75">
        <v>1.3767340382453666</v>
      </c>
      <c r="AB75">
        <v>1.2765371176645743</v>
      </c>
      <c r="AC75">
        <v>1.0949956892825288</v>
      </c>
      <c r="AD75">
        <v>1.7063235575120919</v>
      </c>
      <c r="AE75" s="4">
        <v>1.2717252910880728</v>
      </c>
      <c r="AF75" s="7">
        <v>1.5386486807738251</v>
      </c>
      <c r="AG75">
        <v>1.6456338164180873</v>
      </c>
      <c r="AH75">
        <v>2.1825440436474879</v>
      </c>
      <c r="AI75">
        <v>2.0814663566878844</v>
      </c>
      <c r="AJ75">
        <v>2.2581095083595013</v>
      </c>
      <c r="AK75">
        <v>1.8785227783952347</v>
      </c>
      <c r="AL75">
        <v>2.1701944228298577</v>
      </c>
      <c r="AM75">
        <v>2.1596153301781871</v>
      </c>
      <c r="AN75">
        <v>2.9307864235505185</v>
      </c>
      <c r="AO75" s="4">
        <v>1.3072440700054515</v>
      </c>
      <c r="AP75" s="7">
        <v>1.4000371657232522</v>
      </c>
      <c r="AQ75">
        <v>0.65861644676357456</v>
      </c>
      <c r="AR75">
        <v>0.54527432428098366</v>
      </c>
      <c r="AS75">
        <v>0.89181380465780613</v>
      </c>
      <c r="AT75">
        <v>0.52451422814904713</v>
      </c>
      <c r="AU75">
        <v>0.91358334680406661</v>
      </c>
      <c r="AV75">
        <v>1.1060744067617381</v>
      </c>
      <c r="AW75">
        <v>1.1756641710694211</v>
      </c>
      <c r="AX75">
        <v>1.5010748715858047</v>
      </c>
      <c r="AY75">
        <v>1.2978292323506329</v>
      </c>
      <c r="AZ75" s="7">
        <f t="shared" si="51"/>
        <v>0.13839420450573453</v>
      </c>
      <c r="BA75">
        <f t="shared" si="52"/>
        <v>0.421576058207285</v>
      </c>
      <c r="BB75">
        <f t="shared" si="53"/>
        <v>1.3365797780764519</v>
      </c>
      <c r="BC75">
        <f t="shared" si="54"/>
        <v>2.0152765430846036</v>
      </c>
      <c r="BD75" s="4">
        <f t="shared" si="55"/>
        <v>1.0014481998146327</v>
      </c>
      <c r="BE75" s="7">
        <f t="shared" si="56"/>
        <v>0.10292150283828454</v>
      </c>
      <c r="BF75">
        <f t="shared" si="57"/>
        <v>0.22819081330056309</v>
      </c>
      <c r="BG75">
        <f t="shared" si="58"/>
        <v>0.20374861052740131</v>
      </c>
      <c r="BH75">
        <f t="shared" si="59"/>
        <v>0.45437874228303471</v>
      </c>
      <c r="BI75" s="4">
        <f t="shared" si="60"/>
        <v>0.35126338663314316</v>
      </c>
      <c r="BJ75" s="7">
        <f t="shared" si="61"/>
        <v>3.5693274471543593E-3</v>
      </c>
      <c r="BK75">
        <f t="shared" si="62"/>
        <v>2.7882306684118119E-10</v>
      </c>
      <c r="BL75">
        <f t="shared" si="63"/>
        <v>1.7977456600796454E-7</v>
      </c>
      <c r="BM75" s="4">
        <f t="shared" si="64"/>
        <v>1.6204424996995437E-5</v>
      </c>
      <c r="BN75" s="7">
        <f t="shared" si="65"/>
        <v>3.5693274471543593E-3</v>
      </c>
      <c r="BO75">
        <f t="shared" si="66"/>
        <v>2.3401804889952464E-8</v>
      </c>
      <c r="BP75">
        <f t="shared" si="67"/>
        <v>1.6703873876298321E-7</v>
      </c>
      <c r="BQ75" s="4">
        <f t="shared" si="68"/>
        <v>5.0623396988133511E-4</v>
      </c>
      <c r="BR75" s="7">
        <f t="shared" si="69"/>
        <v>2.7882306684118119E-10</v>
      </c>
      <c r="BS75">
        <f t="shared" si="70"/>
        <v>2.3401804889952464E-8</v>
      </c>
      <c r="BT75">
        <f t="shared" si="71"/>
        <v>9.2857916518551448E-4</v>
      </c>
      <c r="BU75" s="4">
        <f t="shared" si="72"/>
        <v>2.018162990935574E-2</v>
      </c>
      <c r="BV75" s="7">
        <f t="shared" si="73"/>
        <v>1.7977456600796454E-7</v>
      </c>
      <c r="BW75">
        <f t="shared" si="74"/>
        <v>1.6703873876298321E-7</v>
      </c>
      <c r="BX75">
        <f t="shared" si="75"/>
        <v>9.2857916518551448E-4</v>
      </c>
      <c r="BY75" s="4">
        <f t="shared" si="76"/>
        <v>3.3565861977360001E-5</v>
      </c>
      <c r="BZ75" s="7">
        <f t="shared" si="77"/>
        <v>1.6204424996995437E-5</v>
      </c>
      <c r="CA75">
        <f t="shared" si="78"/>
        <v>5.0623396988133511E-4</v>
      </c>
      <c r="CB75">
        <f t="shared" si="79"/>
        <v>2.018162990935574E-2</v>
      </c>
      <c r="CC75" s="4">
        <f t="shared" si="80"/>
        <v>3.3565861977360001E-5</v>
      </c>
      <c r="CD75" s="7">
        <f t="shared" si="81"/>
        <v>20</v>
      </c>
      <c r="CE75" s="4">
        <f t="shared" si="82"/>
        <v>1</v>
      </c>
      <c r="CF75" s="7">
        <f t="shared" si="83"/>
        <v>3.5693274471543593E-3</v>
      </c>
      <c r="CG75">
        <f t="shared" si="84"/>
        <v>2.5973770045567668E-14</v>
      </c>
      <c r="CH75" s="7">
        <f t="shared" si="85"/>
        <v>3.5693274471543593E-3</v>
      </c>
      <c r="CI75" s="4">
        <f t="shared" si="86"/>
        <v>6.2923932445403958E-10</v>
      </c>
      <c r="CJ75">
        <f t="shared" si="87"/>
        <v>2.5973770045567668E-14</v>
      </c>
      <c r="CK75">
        <f t="shared" si="88"/>
        <v>6.2923932445403958E-10</v>
      </c>
      <c r="CL75" s="7">
        <f t="shared" si="89"/>
        <v>6</v>
      </c>
      <c r="CM75" s="4">
        <f t="shared" si="90"/>
        <v>1</v>
      </c>
      <c r="CN75" s="7">
        <f t="shared" si="91"/>
        <v>6.0804433827727155E-12</v>
      </c>
      <c r="CO75" s="4">
        <f t="shared" si="92"/>
        <v>1</v>
      </c>
      <c r="CP75" s="7">
        <f t="shared" si="93"/>
        <v>4</v>
      </c>
      <c r="CQ75" s="4" t="str">
        <f t="shared" si="94"/>
        <v>Glenfiddich 15</v>
      </c>
      <c r="CR75" s="7">
        <f t="shared" si="95"/>
        <v>74</v>
      </c>
      <c r="CS75">
        <f t="shared" si="96"/>
        <v>77</v>
      </c>
      <c r="CT75">
        <f ca="1">COUNTIF(INDIRECT(ADDRESS(ROW(),CR75,1,1)):INDIRECT(ADDRESS(ROW(),CS75,1,1)), "&lt;0.05")</f>
        <v>4</v>
      </c>
      <c r="CU75" s="4">
        <f t="shared" ca="1" si="97"/>
        <v>1</v>
      </c>
    </row>
    <row r="76" spans="1:99" x14ac:dyDescent="0.25">
      <c r="A76" s="48">
        <v>102</v>
      </c>
      <c r="B76" s="7">
        <v>0.29413401877758644</v>
      </c>
      <c r="C76">
        <v>0.41454635965224523</v>
      </c>
      <c r="D76">
        <v>0.31463017927554049</v>
      </c>
      <c r="E76">
        <v>0.25700753275241911</v>
      </c>
      <c r="F76">
        <v>0.33265067037206486</v>
      </c>
      <c r="G76">
        <v>0.2094025340938265</v>
      </c>
      <c r="H76">
        <v>0.34055797328540049</v>
      </c>
      <c r="I76">
        <v>0.19343003534947367</v>
      </c>
      <c r="J76">
        <v>0.3498875765328866</v>
      </c>
      <c r="K76" s="4">
        <v>0.23629233061904506</v>
      </c>
      <c r="L76" s="7">
        <v>0.38470686795997194</v>
      </c>
      <c r="M76">
        <v>0.3497074191985014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s="4">
        <v>0</v>
      </c>
      <c r="V76" s="7">
        <v>0.44026093480264533</v>
      </c>
      <c r="W76">
        <v>0.52154739350616808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s="4">
        <v>0</v>
      </c>
      <c r="AF76" s="7">
        <v>1.0568774850769844</v>
      </c>
      <c r="AG76">
        <v>1.2565326920136224</v>
      </c>
      <c r="AH76">
        <v>1.3970154733003173</v>
      </c>
      <c r="AI76">
        <v>1.4470818675666191</v>
      </c>
      <c r="AJ76">
        <v>3.4325595834955779E-2</v>
      </c>
      <c r="AK76">
        <v>0.21259083215475108</v>
      </c>
      <c r="AL76">
        <v>8.8987587245526138E-3</v>
      </c>
      <c r="AM76">
        <v>0.18889522126310659</v>
      </c>
      <c r="AN76">
        <v>0</v>
      </c>
      <c r="AO76" s="4">
        <v>0</v>
      </c>
      <c r="AP76" s="7">
        <v>0.2936145246739571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 s="7">
        <f t="shared" si="51"/>
        <v>0.29425392107104886</v>
      </c>
      <c r="BA76">
        <f t="shared" si="52"/>
        <v>7.3441428715847329E-2</v>
      </c>
      <c r="BB76">
        <f t="shared" si="53"/>
        <v>9.6180832830881344E-2</v>
      </c>
      <c r="BC76">
        <f t="shared" si="54"/>
        <v>0.56022179259349092</v>
      </c>
      <c r="BD76" s="4">
        <f t="shared" si="55"/>
        <v>2.9361452467395709E-2</v>
      </c>
      <c r="BE76" s="7">
        <f t="shared" si="56"/>
        <v>6.9690593576697199E-2</v>
      </c>
      <c r="BF76">
        <f t="shared" si="57"/>
        <v>0.15504774131422977</v>
      </c>
      <c r="BG76">
        <f t="shared" si="58"/>
        <v>0.2036701713680881</v>
      </c>
      <c r="BH76">
        <f t="shared" si="59"/>
        <v>0.63989684243670275</v>
      </c>
      <c r="BI76" s="4">
        <f t="shared" si="60"/>
        <v>9.284906520774118E-2</v>
      </c>
      <c r="BJ76" s="7">
        <f t="shared" si="61"/>
        <v>1.3379806521223799E-3</v>
      </c>
      <c r="BK76">
        <f t="shared" si="62"/>
        <v>1.4099218792576208E-2</v>
      </c>
      <c r="BL76">
        <f t="shared" si="63"/>
        <v>0.22300470260203187</v>
      </c>
      <c r="BM76" s="4">
        <f t="shared" si="64"/>
        <v>1.6050808352402684E-6</v>
      </c>
      <c r="BN76" s="7">
        <f t="shared" si="65"/>
        <v>1.3379806521223799E-3</v>
      </c>
      <c r="BO76">
        <f t="shared" si="66"/>
        <v>0.7821978496194627</v>
      </c>
      <c r="BP76">
        <f t="shared" si="67"/>
        <v>4.1357657204389407E-2</v>
      </c>
      <c r="BQ76" s="4">
        <f t="shared" si="68"/>
        <v>0.45272877659962152</v>
      </c>
      <c r="BR76" s="7">
        <f t="shared" si="69"/>
        <v>1.4099218792576208E-2</v>
      </c>
      <c r="BS76">
        <f t="shared" si="70"/>
        <v>0.7821978496194627</v>
      </c>
      <c r="BT76">
        <f t="shared" si="71"/>
        <v>5.1823639872886865E-2</v>
      </c>
      <c r="BU76" s="4">
        <f t="shared" si="72"/>
        <v>0.36293852043383901</v>
      </c>
      <c r="BV76" s="7">
        <f t="shared" si="73"/>
        <v>0.22300470260203187</v>
      </c>
      <c r="BW76">
        <f t="shared" si="74"/>
        <v>4.1357657204389407E-2</v>
      </c>
      <c r="BX76">
        <f t="shared" si="75"/>
        <v>5.1823639872886865E-2</v>
      </c>
      <c r="BY76" s="4">
        <f t="shared" si="76"/>
        <v>2.7999373533998544E-2</v>
      </c>
      <c r="BZ76" s="7">
        <f t="shared" si="77"/>
        <v>1.6050808352402684E-6</v>
      </c>
      <c r="CA76">
        <f t="shared" si="78"/>
        <v>0.45272877659962152</v>
      </c>
      <c r="CB76">
        <f t="shared" si="79"/>
        <v>0.36293852043383901</v>
      </c>
      <c r="CC76" s="4">
        <f t="shared" si="80"/>
        <v>2.7999373533998544E-2</v>
      </c>
      <c r="CD76" s="7">
        <f t="shared" si="81"/>
        <v>10</v>
      </c>
      <c r="CE76" s="4">
        <f t="shared" si="82"/>
        <v>0</v>
      </c>
      <c r="CF76" s="7">
        <f t="shared" si="83"/>
        <v>1.3379806521223799E-3</v>
      </c>
      <c r="CG76">
        <f t="shared" si="84"/>
        <v>0.44333883787716388</v>
      </c>
      <c r="CH76" s="7">
        <f t="shared" si="85"/>
        <v>1.3379806521223799E-3</v>
      </c>
      <c r="CI76" s="4">
        <f t="shared" si="86"/>
        <v>0.11178962473614718</v>
      </c>
      <c r="CJ76">
        <f t="shared" si="87"/>
        <v>0.44333883787716388</v>
      </c>
      <c r="CK76">
        <f t="shared" si="88"/>
        <v>0.11178962473614718</v>
      </c>
      <c r="CL76" s="7">
        <f t="shared" si="89"/>
        <v>2</v>
      </c>
      <c r="CM76" s="4">
        <f t="shared" si="90"/>
        <v>0</v>
      </c>
      <c r="CN76" s="7">
        <f t="shared" si="91"/>
        <v>0.24828235095915105</v>
      </c>
      <c r="CO76" s="4">
        <f t="shared" si="92"/>
        <v>0</v>
      </c>
      <c r="CP76" s="7">
        <f t="shared" si="93"/>
        <v>4</v>
      </c>
      <c r="CQ76" s="4" t="str">
        <f t="shared" si="94"/>
        <v>Glenfiddich 15</v>
      </c>
      <c r="CR76" s="7">
        <f t="shared" si="95"/>
        <v>74</v>
      </c>
      <c r="CS76">
        <f t="shared" si="96"/>
        <v>77</v>
      </c>
      <c r="CT76">
        <f ca="1">COUNTIF(INDIRECT(ADDRESS(ROW(),CR76,1,1)):INDIRECT(ADDRESS(ROW(),CS76,1,1)), "&lt;0.05")</f>
        <v>2</v>
      </c>
      <c r="CU76" s="4">
        <f t="shared" ca="1" si="97"/>
        <v>0</v>
      </c>
    </row>
    <row r="77" spans="1:99" x14ac:dyDescent="0.25">
      <c r="A77" s="48">
        <v>103</v>
      </c>
      <c r="B77" s="7">
        <v>1.5808575902683659</v>
      </c>
      <c r="C77">
        <v>1.5815860510873254</v>
      </c>
      <c r="D77">
        <v>1.5918982903964389</v>
      </c>
      <c r="E77">
        <v>1.4292904057380227</v>
      </c>
      <c r="F77">
        <v>1.3965099927362288</v>
      </c>
      <c r="G77">
        <v>0.41553330888154738</v>
      </c>
      <c r="H77">
        <v>1.0926586097490671</v>
      </c>
      <c r="I77">
        <v>7.617974159765184E-2</v>
      </c>
      <c r="J77">
        <v>1.312023946395688</v>
      </c>
      <c r="K77" s="4">
        <v>0.49172605607645947</v>
      </c>
      <c r="L77" s="7">
        <v>1.6261511904672208</v>
      </c>
      <c r="M77">
        <v>1.5995669386842739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s="4">
        <v>0</v>
      </c>
      <c r="V77" s="7">
        <v>2.8320390128399402</v>
      </c>
      <c r="W77">
        <v>2.7175626832954332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 s="4">
        <v>0</v>
      </c>
      <c r="AF77" s="7">
        <v>3.7674808643452113</v>
      </c>
      <c r="AG77">
        <v>4.0945406646890419</v>
      </c>
      <c r="AH77">
        <v>4.4717090382146427</v>
      </c>
      <c r="AI77">
        <v>4.1532792949709814</v>
      </c>
      <c r="AJ77">
        <v>2.8201326792780586E-2</v>
      </c>
      <c r="AK77">
        <v>0.92361544732387357</v>
      </c>
      <c r="AL77">
        <v>0</v>
      </c>
      <c r="AM77">
        <v>0.43398884492157019</v>
      </c>
      <c r="AN77">
        <v>0</v>
      </c>
      <c r="AO77" s="4">
        <v>0</v>
      </c>
      <c r="AP77" s="7">
        <v>0.79947928509367649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 s="7">
        <f t="shared" si="51"/>
        <v>1.0968263992926797</v>
      </c>
      <c r="BA77">
        <f t="shared" si="52"/>
        <v>0.32257181291514947</v>
      </c>
      <c r="BB77">
        <f t="shared" si="53"/>
        <v>0.55496016961353734</v>
      </c>
      <c r="BC77">
        <f t="shared" si="54"/>
        <v>1.7872815481258102</v>
      </c>
      <c r="BD77" s="4">
        <f t="shared" si="55"/>
        <v>7.9947928509367647E-2</v>
      </c>
      <c r="BE77" s="7">
        <f t="shared" si="56"/>
        <v>0.5610575844859208</v>
      </c>
      <c r="BF77">
        <f t="shared" si="57"/>
        <v>0.6800699588780944</v>
      </c>
      <c r="BG77">
        <f t="shared" si="58"/>
        <v>1.1702698648560814</v>
      </c>
      <c r="BH77">
        <f t="shared" si="59"/>
        <v>2.0358874599615788</v>
      </c>
      <c r="BI77" s="4">
        <f t="shared" si="60"/>
        <v>0.252817548301912</v>
      </c>
      <c r="BJ77" s="7">
        <f t="shared" si="61"/>
        <v>1.2725284827780682E-2</v>
      </c>
      <c r="BK77">
        <f t="shared" si="62"/>
        <v>0.2096233955540919</v>
      </c>
      <c r="BL77">
        <f t="shared" si="63"/>
        <v>0.32470779414735618</v>
      </c>
      <c r="BM77" s="4">
        <f t="shared" si="64"/>
        <v>1.85654178798967E-4</v>
      </c>
      <c r="BN77" s="7">
        <f t="shared" si="65"/>
        <v>1.2725284827780682E-2</v>
      </c>
      <c r="BO77">
        <f t="shared" si="66"/>
        <v>0.5954465779915461</v>
      </c>
      <c r="BP77">
        <f t="shared" si="67"/>
        <v>5.3938480500868642E-2</v>
      </c>
      <c r="BQ77" s="4">
        <f t="shared" si="68"/>
        <v>0.31211150836461449</v>
      </c>
      <c r="BR77" s="7">
        <f t="shared" si="69"/>
        <v>0.2096233955540919</v>
      </c>
      <c r="BS77">
        <f t="shared" si="70"/>
        <v>0.5954465779915461</v>
      </c>
      <c r="BT77">
        <f t="shared" si="71"/>
        <v>0.11868582129406775</v>
      </c>
      <c r="BU77" s="4">
        <f t="shared" si="72"/>
        <v>0.23860125006160102</v>
      </c>
      <c r="BV77" s="7">
        <f t="shared" si="73"/>
        <v>0.32470779414735618</v>
      </c>
      <c r="BW77">
        <f t="shared" si="74"/>
        <v>5.3938480500868642E-2</v>
      </c>
      <c r="BX77">
        <f t="shared" si="75"/>
        <v>0.11868582129406775</v>
      </c>
      <c r="BY77" s="4">
        <f t="shared" si="76"/>
        <v>2.6619201519037509E-2</v>
      </c>
      <c r="BZ77" s="7">
        <f t="shared" si="77"/>
        <v>1.85654178798967E-4</v>
      </c>
      <c r="CA77">
        <f t="shared" si="78"/>
        <v>0.31211150836461449</v>
      </c>
      <c r="CB77">
        <f t="shared" si="79"/>
        <v>0.23860125006160102</v>
      </c>
      <c r="CC77" s="4">
        <f t="shared" si="80"/>
        <v>2.6619201519037509E-2</v>
      </c>
      <c r="CD77" s="7">
        <f t="shared" si="81"/>
        <v>6</v>
      </c>
      <c r="CE77" s="4">
        <f t="shared" si="82"/>
        <v>0</v>
      </c>
      <c r="CF77" s="7">
        <f t="shared" si="83"/>
        <v>1.2725284827780682E-2</v>
      </c>
      <c r="CG77">
        <f t="shared" si="84"/>
        <v>0.38200271916344719</v>
      </c>
      <c r="CH77" s="7">
        <f t="shared" si="85"/>
        <v>1.2725284827780682E-2</v>
      </c>
      <c r="CI77" s="4">
        <f t="shared" si="86"/>
        <v>0.1737822503235818</v>
      </c>
      <c r="CJ77">
        <f t="shared" si="87"/>
        <v>0.38200271916344719</v>
      </c>
      <c r="CK77">
        <f t="shared" si="88"/>
        <v>0.1737822503235818</v>
      </c>
      <c r="CL77" s="7">
        <f t="shared" si="89"/>
        <v>2</v>
      </c>
      <c r="CM77" s="4">
        <f t="shared" si="90"/>
        <v>0</v>
      </c>
      <c r="CN77" s="7">
        <f t="shared" si="91"/>
        <v>0.28286386726218604</v>
      </c>
      <c r="CO77" s="4">
        <f t="shared" si="92"/>
        <v>0</v>
      </c>
      <c r="CP77" s="7">
        <f t="shared" si="93"/>
        <v>4</v>
      </c>
      <c r="CQ77" s="4" t="str">
        <f t="shared" si="94"/>
        <v>Glenfiddich 15</v>
      </c>
      <c r="CR77" s="7">
        <f t="shared" si="95"/>
        <v>74</v>
      </c>
      <c r="CS77">
        <f t="shared" si="96"/>
        <v>77</v>
      </c>
      <c r="CT77">
        <f ca="1">COUNTIF(INDIRECT(ADDRESS(ROW(),CR77,1,1)):INDIRECT(ADDRESS(ROW(),CS77,1,1)), "&lt;0.05")</f>
        <v>1</v>
      </c>
      <c r="CU77" s="4">
        <f t="shared" ca="1" si="97"/>
        <v>0</v>
      </c>
    </row>
    <row r="78" spans="1:99" x14ac:dyDescent="0.25">
      <c r="A78" s="48">
        <v>104</v>
      </c>
      <c r="B78" s="7">
        <v>0.21141518553313821</v>
      </c>
      <c r="C78">
        <v>9.4334308044464785E-2</v>
      </c>
      <c r="D78">
        <v>7.7288724280396112E-2</v>
      </c>
      <c r="E78">
        <v>0.19107025558160226</v>
      </c>
      <c r="F78">
        <v>0</v>
      </c>
      <c r="G78">
        <v>0</v>
      </c>
      <c r="H78">
        <v>0</v>
      </c>
      <c r="I78">
        <v>0</v>
      </c>
      <c r="J78">
        <v>3.8323669955346161E-2</v>
      </c>
      <c r="K78" s="4">
        <v>0</v>
      </c>
      <c r="L78" s="7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s="4">
        <v>0</v>
      </c>
      <c r="V78" s="7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s="4">
        <v>0</v>
      </c>
      <c r="AF78" s="7">
        <v>2.0528822736516252</v>
      </c>
      <c r="AG78">
        <v>3.0682296289859807</v>
      </c>
      <c r="AH78">
        <v>2.3615488989213183</v>
      </c>
      <c r="AI78">
        <v>2.8637388125021719</v>
      </c>
      <c r="AJ78">
        <v>0</v>
      </c>
      <c r="AK78">
        <v>0</v>
      </c>
      <c r="AL78">
        <v>0</v>
      </c>
      <c r="AM78">
        <v>0</v>
      </c>
      <c r="AN78">
        <v>0</v>
      </c>
      <c r="AO78" s="4">
        <v>0</v>
      </c>
      <c r="AP78" s="7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 s="7">
        <f t="shared" si="51"/>
        <v>6.1243214339494756E-2</v>
      </c>
      <c r="BA78">
        <f t="shared" si="52"/>
        <v>0</v>
      </c>
      <c r="BB78">
        <f t="shared" si="53"/>
        <v>0</v>
      </c>
      <c r="BC78">
        <f t="shared" si="54"/>
        <v>1.0346399614061097</v>
      </c>
      <c r="BD78" s="4">
        <f t="shared" si="55"/>
        <v>0</v>
      </c>
      <c r="BE78" s="7">
        <f t="shared" si="56"/>
        <v>8.1675593028940799E-2</v>
      </c>
      <c r="BF78">
        <f t="shared" si="57"/>
        <v>0</v>
      </c>
      <c r="BG78">
        <f t="shared" si="58"/>
        <v>0</v>
      </c>
      <c r="BH78">
        <f t="shared" si="59"/>
        <v>1.3622478717384732</v>
      </c>
      <c r="BI78" s="4">
        <f t="shared" si="60"/>
        <v>0</v>
      </c>
      <c r="BJ78" s="7">
        <f t="shared" si="61"/>
        <v>4.1827563394069511E-2</v>
      </c>
      <c r="BK78">
        <f t="shared" si="62"/>
        <v>4.1827563394069511E-2</v>
      </c>
      <c r="BL78">
        <f t="shared" si="63"/>
        <v>5.0340119747010699E-2</v>
      </c>
      <c r="BM78" s="4">
        <f t="shared" si="64"/>
        <v>4.1827563394069511E-2</v>
      </c>
      <c r="BN78" s="7">
        <f t="shared" si="65"/>
        <v>4.1827563394069511E-2</v>
      </c>
      <c r="BO78" t="e">
        <f t="shared" si="66"/>
        <v>#DIV/0!</v>
      </c>
      <c r="BP78">
        <f t="shared" si="67"/>
        <v>3.9781656234215278E-2</v>
      </c>
      <c r="BQ78" s="4" t="e">
        <f t="shared" si="68"/>
        <v>#DIV/0!</v>
      </c>
      <c r="BR78" s="7">
        <f t="shared" si="69"/>
        <v>4.1827563394069511E-2</v>
      </c>
      <c r="BS78" t="e">
        <f t="shared" si="70"/>
        <v>#DIV/0!</v>
      </c>
      <c r="BT78">
        <f t="shared" si="71"/>
        <v>3.9781656234215278E-2</v>
      </c>
      <c r="BU78" s="4" t="e">
        <f t="shared" si="72"/>
        <v>#DIV/0!</v>
      </c>
      <c r="BV78" s="7">
        <f t="shared" si="73"/>
        <v>5.0340119747010699E-2</v>
      </c>
      <c r="BW78">
        <f t="shared" si="74"/>
        <v>3.9781656234215278E-2</v>
      </c>
      <c r="BX78">
        <f t="shared" si="75"/>
        <v>3.9781656234215278E-2</v>
      </c>
      <c r="BY78" s="4">
        <f t="shared" si="76"/>
        <v>3.9781656234215278E-2</v>
      </c>
      <c r="BZ78" s="7">
        <f t="shared" si="77"/>
        <v>4.1827563394069511E-2</v>
      </c>
      <c r="CA78" t="e">
        <f t="shared" si="78"/>
        <v>#DIV/0!</v>
      </c>
      <c r="CB78" t="e">
        <f t="shared" si="79"/>
        <v>#DIV/0!</v>
      </c>
      <c r="CC78" s="4">
        <f t="shared" si="80"/>
        <v>3.9781656234215278E-2</v>
      </c>
      <c r="CD78" s="7">
        <f t="shared" si="81"/>
        <v>12</v>
      </c>
      <c r="CE78" s="4">
        <f t="shared" si="82"/>
        <v>0</v>
      </c>
      <c r="CF78" s="7">
        <f t="shared" si="83"/>
        <v>4.1827563394069511E-2</v>
      </c>
      <c r="CG78">
        <f t="shared" si="84"/>
        <v>0.10068530316633149</v>
      </c>
      <c r="CH78" s="7">
        <f t="shared" si="85"/>
        <v>4.1827563394069511E-2</v>
      </c>
      <c r="CI78" s="4">
        <f t="shared" si="86"/>
        <v>4.6128211274722226E-2</v>
      </c>
      <c r="CJ78">
        <f t="shared" si="87"/>
        <v>0.10068530316633149</v>
      </c>
      <c r="CK78">
        <f t="shared" si="88"/>
        <v>4.6128211274722226E-2</v>
      </c>
      <c r="CL78" s="7">
        <f t="shared" si="89"/>
        <v>4</v>
      </c>
      <c r="CM78" s="4">
        <f t="shared" si="90"/>
        <v>0</v>
      </c>
      <c r="CN78" s="7">
        <f t="shared" si="91"/>
        <v>5.7983520445713387E-2</v>
      </c>
      <c r="CO78" s="4">
        <f t="shared" si="92"/>
        <v>0</v>
      </c>
      <c r="CP78" s="7">
        <f t="shared" si="93"/>
        <v>4</v>
      </c>
      <c r="CQ78" s="4" t="str">
        <f t="shared" si="94"/>
        <v>Glenfiddich 15</v>
      </c>
      <c r="CR78" s="7">
        <f t="shared" si="95"/>
        <v>74</v>
      </c>
      <c r="CS78">
        <f t="shared" si="96"/>
        <v>77</v>
      </c>
      <c r="CT78">
        <f ca="1">COUNTIF(INDIRECT(ADDRESS(ROW(),CR78,1,1)):INDIRECT(ADDRESS(ROW(),CS78,1,1)), "&lt;0.05")</f>
        <v>3</v>
      </c>
      <c r="CU78" s="4">
        <f t="shared" ca="1" si="97"/>
        <v>0</v>
      </c>
    </row>
    <row r="79" spans="1:99" x14ac:dyDescent="0.25">
      <c r="A79" s="48">
        <v>105</v>
      </c>
      <c r="B79" s="7">
        <v>2.1544890324718629</v>
      </c>
      <c r="C79">
        <v>0</v>
      </c>
      <c r="D79">
        <v>0.4449827822582077</v>
      </c>
      <c r="E79">
        <v>1.1292453047188384</v>
      </c>
      <c r="F79">
        <v>0</v>
      </c>
      <c r="G79">
        <v>0</v>
      </c>
      <c r="H79">
        <v>0</v>
      </c>
      <c r="I79">
        <v>0</v>
      </c>
      <c r="J79">
        <v>0</v>
      </c>
      <c r="K79" s="4">
        <v>0</v>
      </c>
      <c r="L79" s="7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s="4">
        <v>0</v>
      </c>
      <c r="V79" s="7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 s="4">
        <v>0</v>
      </c>
      <c r="AF79" s="7">
        <v>6.4461756368301684</v>
      </c>
      <c r="AG79">
        <v>9.5076996121025772</v>
      </c>
      <c r="AH79">
        <v>7.0235585920737389</v>
      </c>
      <c r="AI79">
        <v>8.4201713661325055</v>
      </c>
      <c r="AJ79">
        <v>0</v>
      </c>
      <c r="AK79">
        <v>0</v>
      </c>
      <c r="AL79">
        <v>0</v>
      </c>
      <c r="AM79">
        <v>0</v>
      </c>
      <c r="AN79">
        <v>0</v>
      </c>
      <c r="AO79" s="4">
        <v>0</v>
      </c>
      <c r="AP79" s="7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 s="7">
        <f t="shared" si="51"/>
        <v>0.37287171194489088</v>
      </c>
      <c r="BA79">
        <f t="shared" si="52"/>
        <v>0</v>
      </c>
      <c r="BB79">
        <f t="shared" si="53"/>
        <v>0</v>
      </c>
      <c r="BC79">
        <f t="shared" si="54"/>
        <v>3.1397605207138994</v>
      </c>
      <c r="BD79" s="4">
        <f t="shared" si="55"/>
        <v>0</v>
      </c>
      <c r="BE79" s="7">
        <f t="shared" si="56"/>
        <v>0.72454541227894553</v>
      </c>
      <c r="BF79">
        <f t="shared" si="57"/>
        <v>0</v>
      </c>
      <c r="BG79">
        <f t="shared" si="58"/>
        <v>0</v>
      </c>
      <c r="BH79">
        <f t="shared" si="59"/>
        <v>4.1311584615756489</v>
      </c>
      <c r="BI79" s="4">
        <f t="shared" si="60"/>
        <v>0</v>
      </c>
      <c r="BJ79" s="7">
        <f t="shared" si="61"/>
        <v>0.13809503500721484</v>
      </c>
      <c r="BK79">
        <f t="shared" si="62"/>
        <v>0.13809503500721484</v>
      </c>
      <c r="BL79">
        <f t="shared" si="63"/>
        <v>6.4827105915103822E-2</v>
      </c>
      <c r="BM79" s="4">
        <f t="shared" si="64"/>
        <v>0.13809503500721484</v>
      </c>
      <c r="BN79" s="7">
        <f t="shared" si="65"/>
        <v>0.13809503500721484</v>
      </c>
      <c r="BO79" t="e">
        <f t="shared" si="66"/>
        <v>#DIV/0!</v>
      </c>
      <c r="BP79">
        <f t="shared" si="67"/>
        <v>3.9676586341709966E-2</v>
      </c>
      <c r="BQ79" s="4" t="e">
        <f t="shared" si="68"/>
        <v>#DIV/0!</v>
      </c>
      <c r="BR79" s="7">
        <f t="shared" si="69"/>
        <v>0.13809503500721484</v>
      </c>
      <c r="BS79" t="e">
        <f t="shared" si="70"/>
        <v>#DIV/0!</v>
      </c>
      <c r="BT79">
        <f t="shared" si="71"/>
        <v>3.9676586341709966E-2</v>
      </c>
      <c r="BU79" s="4" t="e">
        <f t="shared" si="72"/>
        <v>#DIV/0!</v>
      </c>
      <c r="BV79" s="7">
        <f t="shared" si="73"/>
        <v>6.4827105915103822E-2</v>
      </c>
      <c r="BW79">
        <f t="shared" si="74"/>
        <v>3.9676586341709966E-2</v>
      </c>
      <c r="BX79">
        <f t="shared" si="75"/>
        <v>3.9676586341709966E-2</v>
      </c>
      <c r="BY79" s="4">
        <f t="shared" si="76"/>
        <v>3.9676586341709966E-2</v>
      </c>
      <c r="BZ79" s="7">
        <f t="shared" si="77"/>
        <v>0.13809503500721484</v>
      </c>
      <c r="CA79" t="e">
        <f t="shared" si="78"/>
        <v>#DIV/0!</v>
      </c>
      <c r="CB79" t="e">
        <f t="shared" si="79"/>
        <v>#DIV/0!</v>
      </c>
      <c r="CC79" s="4">
        <f t="shared" si="80"/>
        <v>3.9676586341709966E-2</v>
      </c>
      <c r="CD79" s="7">
        <f t="shared" si="81"/>
        <v>6</v>
      </c>
      <c r="CE79" s="4">
        <f t="shared" si="82"/>
        <v>0</v>
      </c>
      <c r="CF79" s="7">
        <f t="shared" si="83"/>
        <v>0.13809503500721484</v>
      </c>
      <c r="CG79">
        <f t="shared" si="84"/>
        <v>0.22988002778374453</v>
      </c>
      <c r="CH79" s="7">
        <f t="shared" si="85"/>
        <v>0.13809503500721484</v>
      </c>
      <c r="CI79" s="4">
        <f t="shared" si="86"/>
        <v>4.6032638624833228E-2</v>
      </c>
      <c r="CJ79">
        <f t="shared" si="87"/>
        <v>0.22988002778374453</v>
      </c>
      <c r="CK79">
        <f t="shared" si="88"/>
        <v>4.6032638624833228E-2</v>
      </c>
      <c r="CL79" s="7">
        <f t="shared" si="89"/>
        <v>2</v>
      </c>
      <c r="CM79" s="4">
        <f t="shared" si="90"/>
        <v>0</v>
      </c>
      <c r="CN79" s="7">
        <f t="shared" si="91"/>
        <v>7.6397230684732254E-2</v>
      </c>
      <c r="CO79" s="4">
        <f t="shared" si="92"/>
        <v>0</v>
      </c>
      <c r="CP79" s="7">
        <f t="shared" si="93"/>
        <v>4</v>
      </c>
      <c r="CQ79" s="4" t="str">
        <f t="shared" si="94"/>
        <v>Glenfiddich 15</v>
      </c>
      <c r="CR79" s="7">
        <f t="shared" si="95"/>
        <v>74</v>
      </c>
      <c r="CS79">
        <f t="shared" si="96"/>
        <v>77</v>
      </c>
      <c r="CT79">
        <f ca="1">COUNTIF(INDIRECT(ADDRESS(ROW(),CR79,1,1)):INDIRECT(ADDRESS(ROW(),CS79,1,1)), "&lt;0.05")</f>
        <v>3</v>
      </c>
      <c r="CU79" s="4">
        <f t="shared" ca="1" si="97"/>
        <v>0</v>
      </c>
    </row>
    <row r="80" spans="1:99" x14ac:dyDescent="0.25">
      <c r="A80" s="48">
        <v>106</v>
      </c>
      <c r="B80" s="7">
        <v>0.35776824879736036</v>
      </c>
      <c r="C80">
        <v>0.20194749930381983</v>
      </c>
      <c r="D80">
        <v>0.12123827466955706</v>
      </c>
      <c r="E80">
        <v>0.20086179890766456</v>
      </c>
      <c r="F80">
        <v>0.1169562234950295</v>
      </c>
      <c r="G80">
        <v>0</v>
      </c>
      <c r="H80">
        <v>6.6545601892809655E-2</v>
      </c>
      <c r="I80">
        <v>0</v>
      </c>
      <c r="J80">
        <v>1.9616633498410706E-2</v>
      </c>
      <c r="K80" s="4">
        <v>0</v>
      </c>
      <c r="L80" s="7">
        <v>0.72971487237057842</v>
      </c>
      <c r="M80">
        <v>0.30451232291380526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4">
        <v>0</v>
      </c>
      <c r="V80" s="7">
        <v>0.33803966384815232</v>
      </c>
      <c r="W80">
        <v>0.3157203121781515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 s="4">
        <v>0</v>
      </c>
      <c r="AF80" s="7">
        <v>0.68287145518555348</v>
      </c>
      <c r="AG80">
        <v>1.0338577377050731</v>
      </c>
      <c r="AH80">
        <v>0.95745834091205706</v>
      </c>
      <c r="AI80">
        <v>1.2006690346835081</v>
      </c>
      <c r="AJ80">
        <v>0</v>
      </c>
      <c r="AK80">
        <v>0.17392422373564567</v>
      </c>
      <c r="AL80">
        <v>0</v>
      </c>
      <c r="AM80">
        <v>0</v>
      </c>
      <c r="AN80">
        <v>0</v>
      </c>
      <c r="AO80" s="4">
        <v>0</v>
      </c>
      <c r="AP80" s="7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 s="7">
        <f t="shared" si="51"/>
        <v>0.10849342805646515</v>
      </c>
      <c r="BA80">
        <f t="shared" si="52"/>
        <v>0.10342271952843837</v>
      </c>
      <c r="BB80">
        <f t="shared" si="53"/>
        <v>6.5375997602630381E-2</v>
      </c>
      <c r="BC80">
        <f t="shared" si="54"/>
        <v>0.40487807922218372</v>
      </c>
      <c r="BD80" s="4">
        <f t="shared" si="55"/>
        <v>0</v>
      </c>
      <c r="BE80" s="7">
        <f t="shared" si="56"/>
        <v>0.11766654493324347</v>
      </c>
      <c r="BF80">
        <f t="shared" si="57"/>
        <v>0.23996503463319421</v>
      </c>
      <c r="BG80">
        <f t="shared" si="58"/>
        <v>0.13792506791372461</v>
      </c>
      <c r="BH80">
        <f t="shared" si="59"/>
        <v>0.50381818775398435</v>
      </c>
      <c r="BI80" s="4">
        <f t="shared" si="60"/>
        <v>0</v>
      </c>
      <c r="BJ80" s="7">
        <f t="shared" si="61"/>
        <v>0.9530639334682417</v>
      </c>
      <c r="BK80">
        <f t="shared" si="62"/>
        <v>0.46196612777775992</v>
      </c>
      <c r="BL80">
        <f t="shared" si="63"/>
        <v>0.10021295437429223</v>
      </c>
      <c r="BM80" s="4">
        <f t="shared" si="64"/>
        <v>1.7149981911084626E-2</v>
      </c>
      <c r="BN80" s="7">
        <f t="shared" si="65"/>
        <v>0.9530639334682417</v>
      </c>
      <c r="BO80">
        <f t="shared" si="66"/>
        <v>0.67024476560275648</v>
      </c>
      <c r="BP80">
        <f t="shared" si="67"/>
        <v>0.11155363915557881</v>
      </c>
      <c r="BQ80" s="4">
        <f t="shared" si="68"/>
        <v>0.20603274024816495</v>
      </c>
      <c r="BR80" s="7">
        <f t="shared" si="69"/>
        <v>0.46196612777775992</v>
      </c>
      <c r="BS80">
        <f t="shared" si="70"/>
        <v>0.67024476560275648</v>
      </c>
      <c r="BT80">
        <f t="shared" si="71"/>
        <v>6.5992933479031429E-2</v>
      </c>
      <c r="BU80" s="4">
        <f t="shared" si="72"/>
        <v>0.16812842921571239</v>
      </c>
      <c r="BV80" s="7">
        <f t="shared" si="73"/>
        <v>0.10021295437429223</v>
      </c>
      <c r="BW80">
        <f t="shared" si="74"/>
        <v>0.11155363915557881</v>
      </c>
      <c r="BX80">
        <f t="shared" si="75"/>
        <v>6.5992933479031429E-2</v>
      </c>
      <c r="BY80" s="4">
        <f t="shared" si="76"/>
        <v>3.1644891676948644E-2</v>
      </c>
      <c r="BZ80" s="7">
        <f t="shared" si="77"/>
        <v>1.7149981911084626E-2</v>
      </c>
      <c r="CA80">
        <f t="shared" si="78"/>
        <v>0.20603274024816495</v>
      </c>
      <c r="CB80">
        <f t="shared" si="79"/>
        <v>0.16812842921571239</v>
      </c>
      <c r="CC80" s="4">
        <f t="shared" si="80"/>
        <v>3.1644891676948644E-2</v>
      </c>
      <c r="CD80" s="7">
        <f t="shared" si="81"/>
        <v>4</v>
      </c>
      <c r="CE80" s="4">
        <f t="shared" si="82"/>
        <v>0</v>
      </c>
      <c r="CF80" s="7">
        <f t="shared" si="83"/>
        <v>0.9530639334682417</v>
      </c>
      <c r="CG80">
        <f t="shared" si="84"/>
        <v>0.51115848150463505</v>
      </c>
      <c r="CH80" s="7">
        <f t="shared" si="85"/>
        <v>0.9530639334682417</v>
      </c>
      <c r="CI80" s="4">
        <f t="shared" si="86"/>
        <v>0.59295359064386699</v>
      </c>
      <c r="CJ80">
        <f t="shared" si="87"/>
        <v>0.51115848150463505</v>
      </c>
      <c r="CK80">
        <f t="shared" si="88"/>
        <v>0.59295359064386699</v>
      </c>
      <c r="CL80" s="7">
        <f t="shared" si="89"/>
        <v>0</v>
      </c>
      <c r="CM80" s="4">
        <f t="shared" si="90"/>
        <v>0</v>
      </c>
      <c r="CN80" s="7">
        <f t="shared" si="91"/>
        <v>0.20019426639652582</v>
      </c>
      <c r="CO80" s="4">
        <f t="shared" si="92"/>
        <v>0</v>
      </c>
      <c r="CP80" s="7">
        <f t="shared" si="93"/>
        <v>4</v>
      </c>
      <c r="CQ80" s="4" t="str">
        <f t="shared" si="94"/>
        <v>Glenfiddich 15</v>
      </c>
      <c r="CR80" s="7">
        <f t="shared" si="95"/>
        <v>74</v>
      </c>
      <c r="CS80">
        <f t="shared" si="96"/>
        <v>77</v>
      </c>
      <c r="CT80">
        <f ca="1">COUNTIF(INDIRECT(ADDRESS(ROW(),CR80,1,1)):INDIRECT(ADDRESS(ROW(),CS80,1,1)), "&lt;0.05")</f>
        <v>1</v>
      </c>
      <c r="CU80" s="4">
        <f t="shared" ca="1" si="97"/>
        <v>0</v>
      </c>
    </row>
    <row r="81" spans="1:99" x14ac:dyDescent="0.25">
      <c r="A81" s="48">
        <v>107</v>
      </c>
      <c r="B81" s="7">
        <v>6.0527565815971024E-3</v>
      </c>
      <c r="C81">
        <v>0.35162281471580398</v>
      </c>
      <c r="D81">
        <v>4.692451421203251E-2</v>
      </c>
      <c r="E81">
        <v>9.8906717845952341E-2</v>
      </c>
      <c r="F81">
        <v>0.12537957219525309</v>
      </c>
      <c r="G81">
        <v>0.17787045527449263</v>
      </c>
      <c r="H81">
        <v>0.1494032807755227</v>
      </c>
      <c r="I81">
        <v>0.32192855535798387</v>
      </c>
      <c r="J81">
        <v>0.25444577376367195</v>
      </c>
      <c r="K81" s="4">
        <v>0.15794925647608848</v>
      </c>
      <c r="L81" s="7">
        <v>0.93621694386422027</v>
      </c>
      <c r="M81">
        <v>0.80946853318776835</v>
      </c>
      <c r="N81">
        <v>0.95858081442843179</v>
      </c>
      <c r="O81">
        <v>1.3009546445191249</v>
      </c>
      <c r="P81">
        <v>1.0368778839134964</v>
      </c>
      <c r="Q81">
        <v>0.90417305106077561</v>
      </c>
      <c r="R81">
        <v>0.66301010723932985</v>
      </c>
      <c r="S81">
        <v>0.80967685529935163</v>
      </c>
      <c r="T81">
        <v>2.494885634162967</v>
      </c>
      <c r="U81" s="4">
        <v>0.57003732900442317</v>
      </c>
      <c r="V81" s="7">
        <v>0.69910092192539697</v>
      </c>
      <c r="W81">
        <v>0.69453872709141029</v>
      </c>
      <c r="X81">
        <v>0.86893413319635349</v>
      </c>
      <c r="Y81">
        <v>0.92022635811756637</v>
      </c>
      <c r="Z81">
        <v>0.8718422549448468</v>
      </c>
      <c r="AA81">
        <v>0.95569748335134497</v>
      </c>
      <c r="AB81">
        <v>0.98175969757819492</v>
      </c>
      <c r="AC81">
        <v>0.75502965958190238</v>
      </c>
      <c r="AD81">
        <v>1.2026129299063746</v>
      </c>
      <c r="AE81" s="4">
        <v>1.0667615908190407</v>
      </c>
      <c r="AF81" s="7">
        <v>0.29230918863327482</v>
      </c>
      <c r="AG81">
        <v>0.59874381924068809</v>
      </c>
      <c r="AH81">
        <v>0.98589086988401275</v>
      </c>
      <c r="AI81">
        <v>1.2101000774670725</v>
      </c>
      <c r="AJ81">
        <v>1.3378405573647321</v>
      </c>
      <c r="AK81">
        <v>1.3020733257500656</v>
      </c>
      <c r="AL81">
        <v>1.2667067709334963</v>
      </c>
      <c r="AM81">
        <v>1.6657211769003724</v>
      </c>
      <c r="AN81">
        <v>2.3092854344924709</v>
      </c>
      <c r="AO81" s="4">
        <v>1.2348226391909536</v>
      </c>
      <c r="AP81" s="7">
        <v>0.94829870400134342</v>
      </c>
      <c r="AQ81">
        <v>0.755560958470605</v>
      </c>
      <c r="AR81">
        <v>1.1241465337460048</v>
      </c>
      <c r="AS81">
        <v>0.77745962560709025</v>
      </c>
      <c r="AT81">
        <v>0.61828182690218914</v>
      </c>
      <c r="AU81">
        <v>0.78695662996936533</v>
      </c>
      <c r="AV81">
        <v>0.8084112768851075</v>
      </c>
      <c r="AW81">
        <v>0.84089444359160492</v>
      </c>
      <c r="AX81">
        <v>1.0199077749481276</v>
      </c>
      <c r="AY81">
        <v>0.90553746273520108</v>
      </c>
      <c r="AZ81" s="7">
        <f t="shared" si="51"/>
        <v>0.16904836971983989</v>
      </c>
      <c r="BA81">
        <f t="shared" si="52"/>
        <v>1.0483881796679888</v>
      </c>
      <c r="BB81">
        <f t="shared" si="53"/>
        <v>0.90165037565124317</v>
      </c>
      <c r="BC81">
        <f t="shared" si="54"/>
        <v>1.220349385985714</v>
      </c>
      <c r="BD81" s="4">
        <f t="shared" si="55"/>
        <v>0.85854552368566384</v>
      </c>
      <c r="BE81" s="7">
        <f t="shared" si="56"/>
        <v>0.11199904065212594</v>
      </c>
      <c r="BF81">
        <f t="shared" si="57"/>
        <v>0.54661833456503417</v>
      </c>
      <c r="BG81">
        <f t="shared" si="58"/>
        <v>0.16155558383272803</v>
      </c>
      <c r="BH81">
        <f t="shared" si="59"/>
        <v>0.54870627058040222</v>
      </c>
      <c r="BI81" s="4">
        <f t="shared" si="60"/>
        <v>0.14518299141124319</v>
      </c>
      <c r="BJ81" s="7">
        <f t="shared" si="61"/>
        <v>5.9331056882366969E-4</v>
      </c>
      <c r="BK81">
        <f t="shared" si="62"/>
        <v>2.6204477308731677E-9</v>
      </c>
      <c r="BL81">
        <f t="shared" si="63"/>
        <v>1.5931319398418745E-4</v>
      </c>
      <c r="BM81" s="4">
        <f t="shared" si="64"/>
        <v>1.2311106322015741E-9</v>
      </c>
      <c r="BN81" s="7">
        <f t="shared" si="65"/>
        <v>5.9331056882366969E-4</v>
      </c>
      <c r="BO81">
        <f t="shared" si="66"/>
        <v>0.43356644990371696</v>
      </c>
      <c r="BP81">
        <f t="shared" si="67"/>
        <v>0.4915940172309845</v>
      </c>
      <c r="BQ81" s="4">
        <f t="shared" si="68"/>
        <v>0.31281569097988093</v>
      </c>
      <c r="BR81" s="7">
        <f t="shared" si="69"/>
        <v>2.6204477308731677E-9</v>
      </c>
      <c r="BS81">
        <f t="shared" si="70"/>
        <v>0.43356644990371696</v>
      </c>
      <c r="BT81">
        <f t="shared" si="71"/>
        <v>0.10698889124889943</v>
      </c>
      <c r="BU81" s="4">
        <f t="shared" si="72"/>
        <v>0.53826131057147797</v>
      </c>
      <c r="BV81" s="7">
        <f t="shared" si="73"/>
        <v>1.5931319398418745E-4</v>
      </c>
      <c r="BW81">
        <f t="shared" si="74"/>
        <v>0.4915940172309845</v>
      </c>
      <c r="BX81">
        <f t="shared" si="75"/>
        <v>0.10698889124889943</v>
      </c>
      <c r="BY81" s="4">
        <f t="shared" si="76"/>
        <v>7.0783515376880615E-2</v>
      </c>
      <c r="BZ81" s="7">
        <f t="shared" si="77"/>
        <v>1.2311106322015741E-9</v>
      </c>
      <c r="CA81">
        <f t="shared" si="78"/>
        <v>0.31281569097988093</v>
      </c>
      <c r="CB81">
        <f t="shared" si="79"/>
        <v>0.53826131057147797</v>
      </c>
      <c r="CC81" s="4">
        <f t="shared" si="80"/>
        <v>7.0783515376880615E-2</v>
      </c>
      <c r="CD81" s="7">
        <f t="shared" si="81"/>
        <v>8</v>
      </c>
      <c r="CE81" s="4">
        <f t="shared" si="82"/>
        <v>0</v>
      </c>
      <c r="CF81" s="7">
        <f t="shared" si="83"/>
        <v>5.9331056882366969E-4</v>
      </c>
      <c r="CG81">
        <f t="shared" si="84"/>
        <v>3.2934204435885027E-13</v>
      </c>
      <c r="CH81" s="7">
        <f t="shared" si="85"/>
        <v>5.9331056882366969E-4</v>
      </c>
      <c r="CI81" s="4">
        <f t="shared" si="86"/>
        <v>0.77240297394764434</v>
      </c>
      <c r="CJ81">
        <f t="shared" si="87"/>
        <v>3.2934204435885027E-13</v>
      </c>
      <c r="CK81">
        <f t="shared" si="88"/>
        <v>0.77240297394764434</v>
      </c>
      <c r="CL81" s="7">
        <f t="shared" si="89"/>
        <v>4</v>
      </c>
      <c r="CM81" s="4">
        <f t="shared" si="90"/>
        <v>0</v>
      </c>
      <c r="CN81" s="7">
        <f t="shared" si="91"/>
        <v>8.9301368837053779E-3</v>
      </c>
      <c r="CO81" s="4">
        <f t="shared" si="92"/>
        <v>1</v>
      </c>
      <c r="CP81" s="7">
        <f t="shared" si="93"/>
        <v>4</v>
      </c>
      <c r="CQ81" s="4" t="str">
        <f t="shared" si="94"/>
        <v>Glenfiddich 15</v>
      </c>
      <c r="CR81" s="7">
        <f t="shared" si="95"/>
        <v>74</v>
      </c>
      <c r="CS81">
        <f t="shared" si="96"/>
        <v>77</v>
      </c>
      <c r="CT81">
        <f ca="1">COUNTIF(INDIRECT(ADDRESS(ROW(),CR81,1,1)):INDIRECT(ADDRESS(ROW(),CS81,1,1)), "&lt;0.05")</f>
        <v>1</v>
      </c>
      <c r="CU81" s="4">
        <f t="shared" ca="1" si="97"/>
        <v>0</v>
      </c>
    </row>
    <row r="82" spans="1:99" x14ac:dyDescent="0.25">
      <c r="A82" s="48">
        <v>108</v>
      </c>
      <c r="B82" s="7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4.9146303630277242E-2</v>
      </c>
      <c r="J82">
        <v>1.4639514557313778E-3</v>
      </c>
      <c r="K82" s="4">
        <v>0</v>
      </c>
      <c r="L82" s="7">
        <v>1.4200975531419204</v>
      </c>
      <c r="M82">
        <v>0.96006479545779433</v>
      </c>
      <c r="N82">
        <v>0.78588018852207142</v>
      </c>
      <c r="O82">
        <v>1.0002087695998825</v>
      </c>
      <c r="P82">
        <v>0.77261965994405546</v>
      </c>
      <c r="Q82">
        <v>0.57006635020916363</v>
      </c>
      <c r="R82">
        <v>0.41879542958904037</v>
      </c>
      <c r="S82">
        <v>0.49440566933729507</v>
      </c>
      <c r="T82">
        <v>1.320813221864551</v>
      </c>
      <c r="U82" s="4">
        <v>0.33430273479600559</v>
      </c>
      <c r="V82" s="7">
        <v>0.64062881370501557</v>
      </c>
      <c r="W82">
        <v>0.36229010250772187</v>
      </c>
      <c r="X82">
        <v>0.40634332547051877</v>
      </c>
      <c r="Y82">
        <v>0.43344553203623193</v>
      </c>
      <c r="Z82">
        <v>0.48125068779772029</v>
      </c>
      <c r="AA82">
        <v>0.386913269188635</v>
      </c>
      <c r="AB82">
        <v>0.3693593335510908</v>
      </c>
      <c r="AC82">
        <v>0.30241666812869544</v>
      </c>
      <c r="AD82">
        <v>0.51375048388282063</v>
      </c>
      <c r="AE82" s="4">
        <v>0.43435101659137004</v>
      </c>
      <c r="AF82" s="7">
        <v>0.13310768877114415</v>
      </c>
      <c r="AG82">
        <v>0.30347100771931751</v>
      </c>
      <c r="AH82">
        <v>0.43202475492058007</v>
      </c>
      <c r="AI82">
        <v>0.42751212020939811</v>
      </c>
      <c r="AJ82">
        <v>0.63658293164748725</v>
      </c>
      <c r="AK82">
        <v>0.42627962155504884</v>
      </c>
      <c r="AL82">
        <v>0.55564081006008048</v>
      </c>
      <c r="AM82">
        <v>0.57581626256186624</v>
      </c>
      <c r="AN82">
        <v>0.69665842380943199</v>
      </c>
      <c r="AO82" s="4">
        <v>0.4694365526122633</v>
      </c>
      <c r="AP82" s="7">
        <v>0.35170961367786208</v>
      </c>
      <c r="AQ82">
        <v>0.25392439839841269</v>
      </c>
      <c r="AR82">
        <v>0.40718089659317286</v>
      </c>
      <c r="AS82">
        <v>0.31160127433304297</v>
      </c>
      <c r="AT82">
        <v>0.26815863553819819</v>
      </c>
      <c r="AU82">
        <v>0.29723731180334184</v>
      </c>
      <c r="AV82">
        <v>0.29906040320599175</v>
      </c>
      <c r="AW82">
        <v>0.29540765327053897</v>
      </c>
      <c r="AX82">
        <v>0.36458774335615829</v>
      </c>
      <c r="AY82">
        <v>0.33916931442374526</v>
      </c>
      <c r="AZ82" s="7">
        <f t="shared" si="51"/>
        <v>5.0610255086008622E-3</v>
      </c>
      <c r="BA82">
        <f t="shared" si="52"/>
        <v>0.80772543724617807</v>
      </c>
      <c r="BB82">
        <f t="shared" si="53"/>
        <v>0.43307492328598213</v>
      </c>
      <c r="BC82">
        <f t="shared" si="54"/>
        <v>0.46565301738666182</v>
      </c>
      <c r="BD82" s="4">
        <f t="shared" si="55"/>
        <v>0.31880372446004646</v>
      </c>
      <c r="BE82" s="7">
        <f t="shared" si="56"/>
        <v>1.5496818750229043E-2</v>
      </c>
      <c r="BF82">
        <f t="shared" si="57"/>
        <v>0.36972544640922156</v>
      </c>
      <c r="BG82">
        <f t="shared" si="58"/>
        <v>9.4808026533354336E-2</v>
      </c>
      <c r="BH82">
        <f t="shared" si="59"/>
        <v>0.16460519910762919</v>
      </c>
      <c r="BI82" s="4">
        <f t="shared" si="60"/>
        <v>4.6705541006492948E-2</v>
      </c>
      <c r="BJ82" s="7">
        <f t="shared" si="61"/>
        <v>7.271921830955997E-5</v>
      </c>
      <c r="BK82">
        <f t="shared" si="62"/>
        <v>1.1291507610440117E-7</v>
      </c>
      <c r="BL82">
        <f t="shared" si="63"/>
        <v>9.0532829171129798E-6</v>
      </c>
      <c r="BM82" s="4">
        <f t="shared" si="64"/>
        <v>5.1941619268557683E-10</v>
      </c>
      <c r="BN82" s="7">
        <f t="shared" si="65"/>
        <v>7.271921830955997E-5</v>
      </c>
      <c r="BO82">
        <f t="shared" si="66"/>
        <v>1.0950317575381792E-2</v>
      </c>
      <c r="BP82">
        <f t="shared" si="67"/>
        <v>1.9783691117194958E-2</v>
      </c>
      <c r="BQ82" s="4">
        <f t="shared" si="68"/>
        <v>2.3255650452917937E-3</v>
      </c>
      <c r="BR82" s="7">
        <f t="shared" si="69"/>
        <v>1.1291507610440117E-7</v>
      </c>
      <c r="BS82">
        <f t="shared" si="70"/>
        <v>1.0950317575381792E-2</v>
      </c>
      <c r="BT82">
        <f t="shared" si="71"/>
        <v>0.59588999355663586</v>
      </c>
      <c r="BU82" s="4">
        <f t="shared" si="72"/>
        <v>4.5142401421643958E-3</v>
      </c>
      <c r="BV82" s="7">
        <f t="shared" si="73"/>
        <v>9.0532829171129798E-6</v>
      </c>
      <c r="BW82">
        <f t="shared" si="74"/>
        <v>1.9783691117194958E-2</v>
      </c>
      <c r="BX82">
        <f t="shared" si="75"/>
        <v>0.59588999355663586</v>
      </c>
      <c r="BY82" s="4">
        <f t="shared" si="76"/>
        <v>2.1018521395321742E-2</v>
      </c>
      <c r="BZ82" s="7">
        <f t="shared" si="77"/>
        <v>5.1941619268557683E-10</v>
      </c>
      <c r="CA82">
        <f t="shared" si="78"/>
        <v>2.3255650452917937E-3</v>
      </c>
      <c r="CB82">
        <f t="shared" si="79"/>
        <v>4.5142401421643958E-3</v>
      </c>
      <c r="CC82" s="4">
        <f t="shared" si="80"/>
        <v>2.1018521395321742E-2</v>
      </c>
      <c r="CD82" s="7">
        <f t="shared" si="81"/>
        <v>18</v>
      </c>
      <c r="CE82" s="4">
        <f t="shared" si="82"/>
        <v>0</v>
      </c>
      <c r="CF82" s="7">
        <f t="shared" si="83"/>
        <v>7.271921830955997E-5</v>
      </c>
      <c r="CG82">
        <f t="shared" si="84"/>
        <v>2.0922505622436444E-17</v>
      </c>
      <c r="CH82" s="7">
        <f t="shared" si="85"/>
        <v>7.271921830955997E-5</v>
      </c>
      <c r="CI82" s="4">
        <f t="shared" si="86"/>
        <v>7.3909016858826598E-3</v>
      </c>
      <c r="CJ82">
        <f t="shared" si="87"/>
        <v>2.0922505622436444E-17</v>
      </c>
      <c r="CK82">
        <f t="shared" si="88"/>
        <v>7.3909016858826598E-3</v>
      </c>
      <c r="CL82" s="7">
        <f t="shared" si="89"/>
        <v>6</v>
      </c>
      <c r="CM82" s="4">
        <f t="shared" si="90"/>
        <v>1</v>
      </c>
      <c r="CN82" s="7">
        <f t="shared" si="91"/>
        <v>0.70544334451369872</v>
      </c>
      <c r="CO82" s="4">
        <f t="shared" si="92"/>
        <v>0</v>
      </c>
      <c r="CP82" s="7">
        <f t="shared" si="93"/>
        <v>2</v>
      </c>
      <c r="CQ82" s="4" t="str">
        <f t="shared" si="94"/>
        <v>Jack Daniels</v>
      </c>
      <c r="CR82" s="7">
        <f t="shared" si="95"/>
        <v>66</v>
      </c>
      <c r="CS82">
        <f t="shared" si="96"/>
        <v>69</v>
      </c>
      <c r="CT82">
        <f ca="1">COUNTIF(INDIRECT(ADDRESS(ROW(),CR82,1,1)):INDIRECT(ADDRESS(ROW(),CS82,1,1)), "&lt;0.05")</f>
        <v>4</v>
      </c>
      <c r="CU82" s="4">
        <f t="shared" ca="1" si="97"/>
        <v>1</v>
      </c>
    </row>
    <row r="83" spans="1:99" x14ac:dyDescent="0.25">
      <c r="A83" s="48">
        <v>109</v>
      </c>
      <c r="B83" s="7">
        <v>4.9020831919937391E-2</v>
      </c>
      <c r="C83">
        <v>0.37926070422574354</v>
      </c>
      <c r="D83">
        <v>0.11053442088271112</v>
      </c>
      <c r="E83">
        <v>0.22538383128899747</v>
      </c>
      <c r="F83">
        <v>0.21489304738292958</v>
      </c>
      <c r="G83">
        <v>0.29522599296839219</v>
      </c>
      <c r="H83">
        <v>0.20163344398107128</v>
      </c>
      <c r="I83">
        <v>0.47772524046049863</v>
      </c>
      <c r="J83">
        <v>0.34830222447543074</v>
      </c>
      <c r="K83" s="4">
        <v>0.14726194488137173</v>
      </c>
      <c r="L83" s="7">
        <v>2.0838306928462882</v>
      </c>
      <c r="M83">
        <v>1.4746803027833832</v>
      </c>
      <c r="N83">
        <v>1.4377731711157851</v>
      </c>
      <c r="O83">
        <v>1.9576332981438176</v>
      </c>
      <c r="P83">
        <v>1.4626624035967664</v>
      </c>
      <c r="Q83">
        <v>1.1478447591535623</v>
      </c>
      <c r="R83">
        <v>0.80442496314025569</v>
      </c>
      <c r="S83">
        <v>0.97060016141258942</v>
      </c>
      <c r="T83">
        <v>2.2783951831343829</v>
      </c>
      <c r="U83" s="4">
        <v>0.65602221543088624</v>
      </c>
      <c r="V83" s="7">
        <v>0.99151902692015625</v>
      </c>
      <c r="W83">
        <v>0.88931242080791695</v>
      </c>
      <c r="X83">
        <v>1.0779749920838395</v>
      </c>
      <c r="Y83">
        <v>1.1459489969590817</v>
      </c>
      <c r="Z83">
        <v>1.2262919758168622</v>
      </c>
      <c r="AA83">
        <v>1.2155366403546015</v>
      </c>
      <c r="AB83">
        <v>1.2288240626249514</v>
      </c>
      <c r="AC83">
        <v>0.92639466252379321</v>
      </c>
      <c r="AD83">
        <v>1.6113035098521697</v>
      </c>
      <c r="AE83" s="4">
        <v>1.1661440550363029</v>
      </c>
      <c r="AF83" s="7">
        <v>0.54962433756999396</v>
      </c>
      <c r="AG83">
        <v>1.0416415669658265</v>
      </c>
      <c r="AH83">
        <v>1.3993032153106413</v>
      </c>
      <c r="AI83">
        <v>1.4294063032908289</v>
      </c>
      <c r="AJ83">
        <v>2.016762819547643</v>
      </c>
      <c r="AK83">
        <v>1.5043977944063929</v>
      </c>
      <c r="AL83">
        <v>1.9141609566939235</v>
      </c>
      <c r="AM83">
        <v>1.8912110267246529</v>
      </c>
      <c r="AN83">
        <v>2.5212573661193081</v>
      </c>
      <c r="AO83" s="4">
        <v>1.5097650989679838</v>
      </c>
      <c r="AP83" s="7">
        <v>1.111716480241101</v>
      </c>
      <c r="AQ83">
        <v>0.94898322175298655</v>
      </c>
      <c r="AR83">
        <v>1.3812133536258338</v>
      </c>
      <c r="AS83">
        <v>0.99028788432940218</v>
      </c>
      <c r="AT83">
        <v>1.0059199201788773</v>
      </c>
      <c r="AU83">
        <v>1.0500705956591321</v>
      </c>
      <c r="AV83">
        <v>1.086174095009951</v>
      </c>
      <c r="AW83">
        <v>1.0381023509855178</v>
      </c>
      <c r="AX83">
        <v>1.166520355977926</v>
      </c>
      <c r="AY83">
        <v>1.1153863960177399</v>
      </c>
      <c r="AZ83" s="7">
        <f t="shared" si="51"/>
        <v>0.24492416824670835</v>
      </c>
      <c r="BA83">
        <f t="shared" si="52"/>
        <v>1.4273867150757715</v>
      </c>
      <c r="BB83">
        <f t="shared" si="53"/>
        <v>1.1479250342979677</v>
      </c>
      <c r="BC83">
        <f t="shared" si="54"/>
        <v>1.5777530485597195</v>
      </c>
      <c r="BD83" s="4">
        <f t="shared" si="55"/>
        <v>1.0894374653778469</v>
      </c>
      <c r="BE83" s="7">
        <f t="shared" si="56"/>
        <v>0.13106162725649165</v>
      </c>
      <c r="BF83">
        <f t="shared" si="57"/>
        <v>0.54871229863271898</v>
      </c>
      <c r="BG83">
        <f t="shared" si="58"/>
        <v>0.20483729197481396</v>
      </c>
      <c r="BH83">
        <f t="shared" si="59"/>
        <v>0.5479937938096674</v>
      </c>
      <c r="BI83" s="4">
        <f t="shared" si="60"/>
        <v>0.12155179545657556</v>
      </c>
      <c r="BJ83" s="7">
        <f t="shared" si="61"/>
        <v>5.8020638338561863E-5</v>
      </c>
      <c r="BK83">
        <f t="shared" si="62"/>
        <v>4.6233629743256499E-9</v>
      </c>
      <c r="BL83">
        <f t="shared" si="63"/>
        <v>2.07928406106574E-5</v>
      </c>
      <c r="BM83" s="4">
        <f t="shared" si="64"/>
        <v>1.5035053822096451E-11</v>
      </c>
      <c r="BN83" s="7">
        <f t="shared" si="65"/>
        <v>5.8020638338561863E-5</v>
      </c>
      <c r="BO83">
        <f t="shared" si="66"/>
        <v>0.15840019556265547</v>
      </c>
      <c r="BP83">
        <f t="shared" si="67"/>
        <v>0.54743949456349272</v>
      </c>
      <c r="BQ83" s="4">
        <f t="shared" si="68"/>
        <v>8.6756865837187974E-2</v>
      </c>
      <c r="BR83" s="7">
        <f t="shared" si="69"/>
        <v>4.6233629743256499E-9</v>
      </c>
      <c r="BS83">
        <f t="shared" si="70"/>
        <v>0.15840019556265547</v>
      </c>
      <c r="BT83">
        <f t="shared" si="71"/>
        <v>3.9452387209459157E-2</v>
      </c>
      <c r="BU83" s="4">
        <f t="shared" si="72"/>
        <v>0.44981507446086422</v>
      </c>
      <c r="BV83" s="7">
        <f t="shared" si="73"/>
        <v>2.07928406106574E-5</v>
      </c>
      <c r="BW83">
        <f t="shared" si="74"/>
        <v>0.54743949456349272</v>
      </c>
      <c r="BX83">
        <f t="shared" si="75"/>
        <v>3.9452387209459157E-2</v>
      </c>
      <c r="BY83" s="4">
        <f t="shared" si="76"/>
        <v>2.0650920374026594E-2</v>
      </c>
      <c r="BZ83" s="7">
        <f t="shared" si="77"/>
        <v>1.5035053822096451E-11</v>
      </c>
      <c r="CA83">
        <f t="shared" si="78"/>
        <v>8.6756865837187974E-2</v>
      </c>
      <c r="CB83">
        <f t="shared" si="79"/>
        <v>0.44981507446086422</v>
      </c>
      <c r="CC83" s="4">
        <f t="shared" si="80"/>
        <v>2.0650920374026594E-2</v>
      </c>
      <c r="CD83" s="7">
        <f t="shared" si="81"/>
        <v>12</v>
      </c>
      <c r="CE83" s="4">
        <f t="shared" si="82"/>
        <v>0</v>
      </c>
      <c r="CF83" s="7">
        <f t="shared" si="83"/>
        <v>5.8020638338561863E-5</v>
      </c>
      <c r="CG83">
        <f t="shared" si="84"/>
        <v>9.5584135349659386E-15</v>
      </c>
      <c r="CH83" s="7">
        <f t="shared" si="85"/>
        <v>5.8020638338561863E-5</v>
      </c>
      <c r="CI83" s="4">
        <f t="shared" si="86"/>
        <v>0.42392549480063513</v>
      </c>
      <c r="CJ83">
        <f t="shared" si="87"/>
        <v>9.5584135349659386E-15</v>
      </c>
      <c r="CK83">
        <f t="shared" si="88"/>
        <v>0.42392549480063513</v>
      </c>
      <c r="CL83" s="7">
        <f t="shared" si="89"/>
        <v>4</v>
      </c>
      <c r="CM83" s="4">
        <f t="shared" si="90"/>
        <v>0</v>
      </c>
      <c r="CN83" s="7">
        <f t="shared" si="91"/>
        <v>9.5035791551913891E-3</v>
      </c>
      <c r="CO83" s="4">
        <f t="shared" si="92"/>
        <v>1</v>
      </c>
      <c r="CP83" s="7">
        <f t="shared" si="93"/>
        <v>4</v>
      </c>
      <c r="CQ83" s="4" t="str">
        <f t="shared" si="94"/>
        <v>Glenfiddich 15</v>
      </c>
      <c r="CR83" s="7">
        <f t="shared" si="95"/>
        <v>74</v>
      </c>
      <c r="CS83">
        <f t="shared" si="96"/>
        <v>77</v>
      </c>
      <c r="CT83">
        <f ca="1">COUNTIF(INDIRECT(ADDRESS(ROW(),CR83,1,1)):INDIRECT(ADDRESS(ROW(),CS83,1,1)), "&lt;0.05")</f>
        <v>3</v>
      </c>
      <c r="CU83" s="4">
        <f t="shared" ca="1" si="97"/>
        <v>0</v>
      </c>
    </row>
    <row r="84" spans="1:99" x14ac:dyDescent="0.25">
      <c r="A84" s="48">
        <v>110</v>
      </c>
      <c r="B84" s="7">
        <v>1.0365632604095829</v>
      </c>
      <c r="C84">
        <v>1.4097258149624408</v>
      </c>
      <c r="D84">
        <v>0.91868531234291895</v>
      </c>
      <c r="E84">
        <v>1.1262341013643591</v>
      </c>
      <c r="F84">
        <v>1.3210173019489697</v>
      </c>
      <c r="G84">
        <v>1.4406999872081403</v>
      </c>
      <c r="H84">
        <v>1.4236445118572092</v>
      </c>
      <c r="I84">
        <v>1.7680194789017174</v>
      </c>
      <c r="J84">
        <v>1.394124849459994</v>
      </c>
      <c r="K84" s="4">
        <v>1.3307697189271543</v>
      </c>
      <c r="L84" s="7">
        <v>9.5243194451972659</v>
      </c>
      <c r="M84">
        <v>8.3699493899052051</v>
      </c>
      <c r="N84">
        <v>7.1470848280760269</v>
      </c>
      <c r="O84">
        <v>9.5674522559292381</v>
      </c>
      <c r="P84">
        <v>7.3907955897963822</v>
      </c>
      <c r="Q84">
        <v>6.3500135219570355</v>
      </c>
      <c r="R84">
        <v>5.1935227684257903</v>
      </c>
      <c r="S84">
        <v>6.1910303172889121</v>
      </c>
      <c r="T84">
        <v>12.959696269328365</v>
      </c>
      <c r="U84" s="4">
        <v>4.4728223236977307</v>
      </c>
      <c r="V84" s="7">
        <v>4.6096849248718055</v>
      </c>
      <c r="W84">
        <v>5.2766912590100938</v>
      </c>
      <c r="X84">
        <v>4.2087707342567908</v>
      </c>
      <c r="Y84">
        <v>4.6124871913197456</v>
      </c>
      <c r="Z84">
        <v>4.6086665894190615</v>
      </c>
      <c r="AA84">
        <v>3.8456330269158183</v>
      </c>
      <c r="AB84">
        <v>4.8672358879804278</v>
      </c>
      <c r="AC84">
        <v>4.4857715357236074</v>
      </c>
      <c r="AD84">
        <v>5.4776748975880878</v>
      </c>
      <c r="AE84" s="4">
        <v>5.1663988520044493</v>
      </c>
      <c r="AF84" s="7">
        <v>3.9804976184727763</v>
      </c>
      <c r="AG84">
        <v>9.0412222910064788</v>
      </c>
      <c r="AH84">
        <v>11.001332700196286</v>
      </c>
      <c r="AI84">
        <v>12.384602710835214</v>
      </c>
      <c r="AJ84">
        <v>16.017573968539875</v>
      </c>
      <c r="AK84">
        <v>11.591299868635806</v>
      </c>
      <c r="AL84">
        <v>15.840580139762176</v>
      </c>
      <c r="AM84">
        <v>14.820566172330027</v>
      </c>
      <c r="AN84">
        <v>17.925590908977767</v>
      </c>
      <c r="AO84" s="4">
        <v>13.173887485091088</v>
      </c>
      <c r="AP84" s="7">
        <v>9.286894525330462</v>
      </c>
      <c r="AQ84">
        <v>7.4658706465841975</v>
      </c>
      <c r="AR84">
        <v>10.280833261366631</v>
      </c>
      <c r="AS84">
        <v>9.5005048701908805</v>
      </c>
      <c r="AT84">
        <v>8.4716346294033276</v>
      </c>
      <c r="AU84">
        <v>8.8780808725461107</v>
      </c>
      <c r="AV84">
        <v>9.2514937057390689</v>
      </c>
      <c r="AW84">
        <v>9.6337288538425341</v>
      </c>
      <c r="AX84">
        <v>10.528410645624042</v>
      </c>
      <c r="AY84">
        <v>9.9016068013812912</v>
      </c>
      <c r="AZ84" s="7">
        <f t="shared" si="51"/>
        <v>1.3169484337382487</v>
      </c>
      <c r="BA84">
        <f t="shared" si="52"/>
        <v>7.7166686709601962</v>
      </c>
      <c r="BB84">
        <f t="shared" si="53"/>
        <v>4.7159014899089886</v>
      </c>
      <c r="BC84">
        <f t="shared" si="54"/>
        <v>12.57771538638475</v>
      </c>
      <c r="BD84" s="4">
        <f t="shared" si="55"/>
        <v>9.3199058812008531</v>
      </c>
      <c r="BE84" s="7">
        <f t="shared" si="56"/>
        <v>0.24003155555033534</v>
      </c>
      <c r="BF84">
        <f t="shared" si="57"/>
        <v>2.4971952570545564</v>
      </c>
      <c r="BG84">
        <f t="shared" si="58"/>
        <v>0.49683646533916404</v>
      </c>
      <c r="BH84">
        <f t="shared" si="59"/>
        <v>4.0329023750959081</v>
      </c>
      <c r="BI84" s="4">
        <f t="shared" si="60"/>
        <v>0.89513078439678417</v>
      </c>
      <c r="BJ84" s="7">
        <f t="shared" si="61"/>
        <v>1.856486432104294E-5</v>
      </c>
      <c r="BK84">
        <f t="shared" si="62"/>
        <v>5.4021693978747371E-11</v>
      </c>
      <c r="BL84">
        <f t="shared" si="63"/>
        <v>9.6632959324078569E-6</v>
      </c>
      <c r="BM84" s="4">
        <f t="shared" si="64"/>
        <v>6.1418723805643065E-11</v>
      </c>
      <c r="BN84" s="7">
        <f t="shared" si="65"/>
        <v>1.856486432104294E-5</v>
      </c>
      <c r="BO84">
        <f t="shared" si="66"/>
        <v>4.1339384471243273E-3</v>
      </c>
      <c r="BP84">
        <f t="shared" si="67"/>
        <v>5.4803958768139651E-3</v>
      </c>
      <c r="BQ84" s="4">
        <f t="shared" si="68"/>
        <v>8.1728884695822332E-2</v>
      </c>
      <c r="BR84" s="7">
        <f t="shared" si="69"/>
        <v>5.4021693978747371E-11</v>
      </c>
      <c r="BS84">
        <f t="shared" si="70"/>
        <v>4.1339384471243273E-3</v>
      </c>
      <c r="BT84">
        <f t="shared" si="71"/>
        <v>1.5486473965473999E-4</v>
      </c>
      <c r="BU84" s="4">
        <f t="shared" si="72"/>
        <v>9.6823799055137823E-10</v>
      </c>
      <c r="BV84" s="7">
        <f t="shared" si="73"/>
        <v>9.6632959324078569E-6</v>
      </c>
      <c r="BW84">
        <f t="shared" si="74"/>
        <v>5.4803958768139651E-3</v>
      </c>
      <c r="BX84">
        <f t="shared" si="75"/>
        <v>1.5486473965473999E-4</v>
      </c>
      <c r="BY84" s="4">
        <f t="shared" si="76"/>
        <v>3.203409272264468E-2</v>
      </c>
      <c r="BZ84" s="7">
        <f t="shared" si="77"/>
        <v>6.1418723805643065E-11</v>
      </c>
      <c r="CA84">
        <f t="shared" si="78"/>
        <v>8.1728884695822332E-2</v>
      </c>
      <c r="CB84">
        <f t="shared" si="79"/>
        <v>9.6823799055137823E-10</v>
      </c>
      <c r="CC84" s="4">
        <f t="shared" si="80"/>
        <v>3.203409272264468E-2</v>
      </c>
      <c r="CD84" s="7">
        <f t="shared" si="81"/>
        <v>18</v>
      </c>
      <c r="CE84" s="4">
        <f t="shared" si="82"/>
        <v>0</v>
      </c>
      <c r="CF84" s="7">
        <f t="shared" si="83"/>
        <v>1.856486432104294E-5</v>
      </c>
      <c r="CG84">
        <f t="shared" si="84"/>
        <v>2.9941365929084122E-11</v>
      </c>
      <c r="CH84" s="7">
        <f t="shared" si="85"/>
        <v>1.856486432104294E-5</v>
      </c>
      <c r="CI84" s="4">
        <f t="shared" si="86"/>
        <v>0.29412662818746182</v>
      </c>
      <c r="CJ84">
        <f t="shared" si="87"/>
        <v>2.9941365929084122E-11</v>
      </c>
      <c r="CK84">
        <f t="shared" si="88"/>
        <v>0.29412662818746182</v>
      </c>
      <c r="CL84" s="7">
        <f t="shared" si="89"/>
        <v>4</v>
      </c>
      <c r="CM84" s="4">
        <f t="shared" si="90"/>
        <v>0</v>
      </c>
      <c r="CN84" s="7">
        <f t="shared" si="91"/>
        <v>4.8922537448027135E-3</v>
      </c>
      <c r="CO84" s="4">
        <f t="shared" si="92"/>
        <v>1</v>
      </c>
      <c r="CP84" s="7">
        <f t="shared" si="93"/>
        <v>4</v>
      </c>
      <c r="CQ84" s="4" t="str">
        <f t="shared" si="94"/>
        <v>Glenfiddich 15</v>
      </c>
      <c r="CR84" s="7">
        <f t="shared" si="95"/>
        <v>74</v>
      </c>
      <c r="CS84">
        <f t="shared" si="96"/>
        <v>77</v>
      </c>
      <c r="CT84">
        <f ca="1">COUNTIF(INDIRECT(ADDRESS(ROW(),CR84,1,1)):INDIRECT(ADDRESS(ROW(),CS84,1,1)), "&lt;0.05")</f>
        <v>4</v>
      </c>
      <c r="CU84" s="4">
        <f t="shared" ca="1" si="97"/>
        <v>1</v>
      </c>
    </row>
    <row r="85" spans="1:99" x14ac:dyDescent="0.25">
      <c r="A85" s="48">
        <v>111</v>
      </c>
      <c r="B85" s="7">
        <v>16.728384833405009</v>
      </c>
      <c r="C85">
        <v>24.494741660282742</v>
      </c>
      <c r="D85">
        <v>15.093871082890553</v>
      </c>
      <c r="E85">
        <v>17.420763813673432</v>
      </c>
      <c r="F85">
        <v>17.553866857430361</v>
      </c>
      <c r="G85">
        <v>17.727888136599482</v>
      </c>
      <c r="H85">
        <v>17.019186944196289</v>
      </c>
      <c r="I85">
        <v>21.551424761495131</v>
      </c>
      <c r="J85">
        <v>17.797752173371354</v>
      </c>
      <c r="K85" s="4">
        <v>20.711438800609045</v>
      </c>
      <c r="L85" s="7">
        <v>50.521850287115321</v>
      </c>
      <c r="M85">
        <v>45.109204701952926</v>
      </c>
      <c r="N85">
        <v>40.21278521543411</v>
      </c>
      <c r="O85">
        <v>53.747642896673298</v>
      </c>
      <c r="P85">
        <v>41.678714649635516</v>
      </c>
      <c r="Q85">
        <v>37.984822414109317</v>
      </c>
      <c r="R85">
        <v>33.181910746871772</v>
      </c>
      <c r="S85">
        <v>43.520274523413853</v>
      </c>
      <c r="T85">
        <v>85.703914808915428</v>
      </c>
      <c r="U85" s="4">
        <v>32.806718265609589</v>
      </c>
      <c r="V85" s="7">
        <v>32.323096114753298</v>
      </c>
      <c r="W85">
        <v>39.7157933707037</v>
      </c>
      <c r="X85">
        <v>35.839896023710089</v>
      </c>
      <c r="Y85">
        <v>41.651825474030943</v>
      </c>
      <c r="Z85">
        <v>40.605150305321921</v>
      </c>
      <c r="AA85">
        <v>42.781954408588369</v>
      </c>
      <c r="AB85">
        <v>54.264311537310661</v>
      </c>
      <c r="AC85">
        <v>43.101801271569563</v>
      </c>
      <c r="AD85">
        <v>56.488994528066819</v>
      </c>
      <c r="AE85" s="4">
        <v>51.649714110739524</v>
      </c>
      <c r="AF85" s="7">
        <v>18.103888430426935</v>
      </c>
      <c r="AG85">
        <v>38.948079189694219</v>
      </c>
      <c r="AH85">
        <v>45.946923877134566</v>
      </c>
      <c r="AI85">
        <v>48.476889940789242</v>
      </c>
      <c r="AJ85">
        <v>60.825650692742023</v>
      </c>
      <c r="AK85">
        <v>49.144432830763094</v>
      </c>
      <c r="AL85">
        <v>68.038362919271023</v>
      </c>
      <c r="AM85">
        <v>64.083193991366699</v>
      </c>
      <c r="AN85">
        <v>79.439795453148633</v>
      </c>
      <c r="AO85" s="4">
        <v>54.789380293608872</v>
      </c>
      <c r="AP85" s="7">
        <v>39.55323505532369</v>
      </c>
      <c r="AQ85">
        <v>35.167260504694411</v>
      </c>
      <c r="AR85">
        <v>46.069654030048888</v>
      </c>
      <c r="AS85">
        <v>36.280564037392423</v>
      </c>
      <c r="AT85">
        <v>37.520027555299293</v>
      </c>
      <c r="AU85">
        <v>40.088908706230285</v>
      </c>
      <c r="AV85">
        <v>36.91205510886676</v>
      </c>
      <c r="AW85">
        <v>40.493470021067175</v>
      </c>
      <c r="AX85">
        <v>43.891481674824718</v>
      </c>
      <c r="AY85">
        <v>40.598503176415996</v>
      </c>
      <c r="AZ85" s="7">
        <f t="shared" si="51"/>
        <v>18.609931906395339</v>
      </c>
      <c r="BA85">
        <f t="shared" si="52"/>
        <v>46.446783850973112</v>
      </c>
      <c r="BB85">
        <f t="shared" si="53"/>
        <v>43.84225371447949</v>
      </c>
      <c r="BC85">
        <f t="shared" si="54"/>
        <v>52.779659761894536</v>
      </c>
      <c r="BD85" s="4">
        <f t="shared" si="55"/>
        <v>39.657515987016367</v>
      </c>
      <c r="BE85" s="7">
        <f t="shared" si="56"/>
        <v>2.7908601061852552</v>
      </c>
      <c r="BF85">
        <f t="shared" si="57"/>
        <v>15.335488533441785</v>
      </c>
      <c r="BG85">
        <f t="shared" si="58"/>
        <v>7.8896661983408753</v>
      </c>
      <c r="BH85">
        <f t="shared" si="59"/>
        <v>17.0368046400053</v>
      </c>
      <c r="BI85" s="4">
        <f t="shared" si="60"/>
        <v>3.4074402408190116</v>
      </c>
      <c r="BJ85" s="7">
        <f t="shared" si="61"/>
        <v>2.4849506153654566E-4</v>
      </c>
      <c r="BK85">
        <f t="shared" si="62"/>
        <v>1.0197482542951587E-6</v>
      </c>
      <c r="BL85">
        <f t="shared" si="63"/>
        <v>1.1828963270892835E-4</v>
      </c>
      <c r="BM85" s="4">
        <f t="shared" si="64"/>
        <v>2.0557334581077882E-11</v>
      </c>
      <c r="BN85" s="7">
        <f t="shared" si="65"/>
        <v>2.4849506153654566E-4</v>
      </c>
      <c r="BO85">
        <f t="shared" si="66"/>
        <v>0.64061938747288916</v>
      </c>
      <c r="BP85">
        <f t="shared" si="67"/>
        <v>0.39393381859623788</v>
      </c>
      <c r="BQ85" s="4">
        <f t="shared" si="68"/>
        <v>0.20200407310579974</v>
      </c>
      <c r="BR85" s="7">
        <f t="shared" si="69"/>
        <v>1.0197482542951587E-6</v>
      </c>
      <c r="BS85">
        <f t="shared" si="70"/>
        <v>0.64061938747288916</v>
      </c>
      <c r="BT85">
        <f t="shared" si="71"/>
        <v>0.15671687661753078</v>
      </c>
      <c r="BU85" s="4">
        <f t="shared" si="72"/>
        <v>0.1490381442876644</v>
      </c>
      <c r="BV85" s="7">
        <f t="shared" si="73"/>
        <v>1.1828963270892835E-4</v>
      </c>
      <c r="BW85">
        <f t="shared" si="74"/>
        <v>0.39393381859623788</v>
      </c>
      <c r="BX85">
        <f t="shared" si="75"/>
        <v>0.15671687661753078</v>
      </c>
      <c r="BY85" s="4">
        <f t="shared" si="76"/>
        <v>3.8738755354089056E-2</v>
      </c>
      <c r="BZ85" s="7">
        <f t="shared" si="77"/>
        <v>2.0557334581077882E-11</v>
      </c>
      <c r="CA85">
        <f t="shared" si="78"/>
        <v>0.20200407310579974</v>
      </c>
      <c r="CB85">
        <f t="shared" si="79"/>
        <v>0.1490381442876644</v>
      </c>
      <c r="CC85" s="4">
        <f t="shared" si="80"/>
        <v>3.8738755354089056E-2</v>
      </c>
      <c r="CD85" s="7">
        <f t="shared" si="81"/>
        <v>10</v>
      </c>
      <c r="CE85" s="4">
        <f t="shared" si="82"/>
        <v>0</v>
      </c>
      <c r="CF85" s="7">
        <f t="shared" si="83"/>
        <v>2.4849506153654566E-4</v>
      </c>
      <c r="CG85">
        <f t="shared" si="84"/>
        <v>1.8011326840787799E-13</v>
      </c>
      <c r="CH85" s="7">
        <f t="shared" si="85"/>
        <v>2.4849506153654566E-4</v>
      </c>
      <c r="CI85" s="4">
        <f t="shared" si="86"/>
        <v>0.85093766352227385</v>
      </c>
      <c r="CJ85">
        <f t="shared" si="87"/>
        <v>1.8011326840787799E-13</v>
      </c>
      <c r="CK85">
        <f t="shared" si="88"/>
        <v>0.85093766352227385</v>
      </c>
      <c r="CL85" s="7">
        <f t="shared" si="89"/>
        <v>4</v>
      </c>
      <c r="CM85" s="4">
        <f t="shared" si="90"/>
        <v>0</v>
      </c>
      <c r="CN85" s="7">
        <f t="shared" si="91"/>
        <v>3.4377224676445679E-3</v>
      </c>
      <c r="CO85" s="4">
        <f t="shared" si="92"/>
        <v>1</v>
      </c>
      <c r="CP85" s="7">
        <f t="shared" si="93"/>
        <v>4</v>
      </c>
      <c r="CQ85" s="4" t="str">
        <f t="shared" si="94"/>
        <v>Glenfiddich 15</v>
      </c>
      <c r="CR85" s="7">
        <f t="shared" si="95"/>
        <v>74</v>
      </c>
      <c r="CS85">
        <f t="shared" si="96"/>
        <v>77</v>
      </c>
      <c r="CT85">
        <f ca="1">COUNTIF(INDIRECT(ADDRESS(ROW(),CR85,1,1)):INDIRECT(ADDRESS(ROW(),CS85,1,1)), "&lt;0.05")</f>
        <v>2</v>
      </c>
      <c r="CU85" s="4">
        <f t="shared" ca="1" si="97"/>
        <v>0</v>
      </c>
    </row>
    <row r="86" spans="1:99" x14ac:dyDescent="0.25">
      <c r="A86" s="48">
        <v>112</v>
      </c>
      <c r="B86" s="7">
        <v>1.0151215700320726</v>
      </c>
      <c r="C86">
        <v>1.5011893705965591</v>
      </c>
      <c r="D86">
        <v>0.8951929266817058</v>
      </c>
      <c r="E86">
        <v>1.0749289123897183</v>
      </c>
      <c r="F86">
        <v>1.090551916917426</v>
      </c>
      <c r="G86">
        <v>1.0594232574614368</v>
      </c>
      <c r="H86">
        <v>1.0620181438217724</v>
      </c>
      <c r="I86">
        <v>1.3589801898298945</v>
      </c>
      <c r="J86">
        <v>1.1151888158114824</v>
      </c>
      <c r="K86" s="4">
        <v>1.295737675073948</v>
      </c>
      <c r="L86" s="7">
        <v>3.1326006830239259</v>
      </c>
      <c r="M86">
        <v>2.799827780118691</v>
      </c>
      <c r="N86">
        <v>2.4572711282153459</v>
      </c>
      <c r="O86">
        <v>3.4092810193531071</v>
      </c>
      <c r="P86">
        <v>2.5692121936442338</v>
      </c>
      <c r="Q86">
        <v>2.3587246252689669</v>
      </c>
      <c r="R86">
        <v>2.0683470806258453</v>
      </c>
      <c r="S86">
        <v>2.650034803606776</v>
      </c>
      <c r="T86">
        <v>5.2678279419580303</v>
      </c>
      <c r="U86" s="4">
        <v>2.0173622689692441</v>
      </c>
      <c r="V86" s="7">
        <v>1.9674565192095597</v>
      </c>
      <c r="W86">
        <v>2.4960294698707597</v>
      </c>
      <c r="X86">
        <v>2.165790069121277</v>
      </c>
      <c r="Y86">
        <v>2.5749296707832463</v>
      </c>
      <c r="Z86">
        <v>2.5020866987499151</v>
      </c>
      <c r="AA86">
        <v>2.5501567540152457</v>
      </c>
      <c r="AB86">
        <v>3.2663081117786334</v>
      </c>
      <c r="AC86">
        <v>2.5490084847230192</v>
      </c>
      <c r="AD86">
        <v>3.37862981267891</v>
      </c>
      <c r="AE86" s="4">
        <v>3.1661958366536624</v>
      </c>
      <c r="AF86" s="7">
        <v>1.1303174894601808</v>
      </c>
      <c r="AG86">
        <v>2.4028575596481536</v>
      </c>
      <c r="AH86">
        <v>2.7833382750119333</v>
      </c>
      <c r="AI86">
        <v>3.01327842672677</v>
      </c>
      <c r="AJ86">
        <v>3.751890647486094</v>
      </c>
      <c r="AK86">
        <v>3.0085452469382497</v>
      </c>
      <c r="AL86">
        <v>4.1507814891993835</v>
      </c>
      <c r="AM86">
        <v>3.9151207383109821</v>
      </c>
      <c r="AN86">
        <v>4.8304569764438376</v>
      </c>
      <c r="AO86" s="4">
        <v>3.3204733876613424</v>
      </c>
      <c r="AP86" s="7">
        <v>2.4252268195098874</v>
      </c>
      <c r="AQ86">
        <v>2.171821545789784</v>
      </c>
      <c r="AR86">
        <v>2.8535850805782408</v>
      </c>
      <c r="AS86">
        <v>2.2668994515369358</v>
      </c>
      <c r="AT86">
        <v>2.2746261407108843</v>
      </c>
      <c r="AU86">
        <v>2.4559509143969516</v>
      </c>
      <c r="AV86">
        <v>2.2416181473083419</v>
      </c>
      <c r="AW86">
        <v>2.5214260684176284</v>
      </c>
      <c r="AX86">
        <v>2.6964778262885054</v>
      </c>
      <c r="AY86">
        <v>2.5164699479321273</v>
      </c>
      <c r="AZ86" s="7">
        <f t="shared" si="51"/>
        <v>1.1468332778616017</v>
      </c>
      <c r="BA86">
        <f t="shared" si="52"/>
        <v>2.8730489524784169</v>
      </c>
      <c r="BB86">
        <f t="shared" si="53"/>
        <v>2.6616591427584231</v>
      </c>
      <c r="BC86">
        <f t="shared" si="54"/>
        <v>3.2307060236886924</v>
      </c>
      <c r="BD86" s="4">
        <f t="shared" si="55"/>
        <v>2.4424101942469285</v>
      </c>
      <c r="BE86" s="7">
        <f t="shared" si="56"/>
        <v>0.18183974401079048</v>
      </c>
      <c r="BF86">
        <f t="shared" si="57"/>
        <v>0.94601135071477627</v>
      </c>
      <c r="BG86">
        <f t="shared" si="58"/>
        <v>0.46518210552070971</v>
      </c>
      <c r="BH86">
        <f t="shared" si="59"/>
        <v>1.0299725030698994</v>
      </c>
      <c r="BI86" s="4">
        <f t="shared" si="60"/>
        <v>0.21559048009605819</v>
      </c>
      <c r="BJ86" s="7">
        <f t="shared" si="61"/>
        <v>2.3586009801436871E-4</v>
      </c>
      <c r="BK86">
        <f t="shared" si="62"/>
        <v>6.9372313179053529E-7</v>
      </c>
      <c r="BL86">
        <f t="shared" si="63"/>
        <v>1.0839831013268706E-4</v>
      </c>
      <c r="BM86" s="4">
        <f t="shared" si="64"/>
        <v>3.3489978560756839E-11</v>
      </c>
      <c r="BN86" s="7">
        <f t="shared" si="65"/>
        <v>2.3586009801436871E-4</v>
      </c>
      <c r="BO86">
        <f t="shared" si="66"/>
        <v>0.53691761880583133</v>
      </c>
      <c r="BP86">
        <f t="shared" si="67"/>
        <v>0.42930259428541284</v>
      </c>
      <c r="BQ86" s="4">
        <f t="shared" si="68"/>
        <v>0.19094165982607111</v>
      </c>
      <c r="BR86" s="7">
        <f t="shared" si="69"/>
        <v>6.9372313179053529E-7</v>
      </c>
      <c r="BS86">
        <f t="shared" si="70"/>
        <v>0.53691761880583133</v>
      </c>
      <c r="BT86">
        <f t="shared" si="71"/>
        <v>0.13623920766290321</v>
      </c>
      <c r="BU86" s="4">
        <f t="shared" si="72"/>
        <v>0.19988573512569169</v>
      </c>
      <c r="BV86" s="7">
        <f t="shared" si="73"/>
        <v>1.0839831013268706E-4</v>
      </c>
      <c r="BW86">
        <f t="shared" si="74"/>
        <v>0.42930259428541284</v>
      </c>
      <c r="BX86">
        <f t="shared" si="75"/>
        <v>0.13623920766290321</v>
      </c>
      <c r="BY86" s="4">
        <f t="shared" si="76"/>
        <v>3.9861713737200634E-2</v>
      </c>
      <c r="BZ86" s="7">
        <f t="shared" si="77"/>
        <v>3.3489978560756839E-11</v>
      </c>
      <c r="CA86">
        <f t="shared" si="78"/>
        <v>0.19094165982607111</v>
      </c>
      <c r="CB86">
        <f t="shared" si="79"/>
        <v>0.19988573512569169</v>
      </c>
      <c r="CC86" s="4">
        <f t="shared" si="80"/>
        <v>3.9861713737200634E-2</v>
      </c>
      <c r="CD86" s="7">
        <f t="shared" si="81"/>
        <v>10</v>
      </c>
      <c r="CE86" s="4">
        <f t="shared" si="82"/>
        <v>0</v>
      </c>
      <c r="CF86" s="7">
        <f t="shared" si="83"/>
        <v>2.3586009801436871E-4</v>
      </c>
      <c r="CG86">
        <f t="shared" si="84"/>
        <v>1.5731740238775985E-13</v>
      </c>
      <c r="CH86" s="7">
        <f t="shared" si="85"/>
        <v>2.3586009801436871E-4</v>
      </c>
      <c r="CI86" s="4">
        <f t="shared" si="86"/>
        <v>0.7766475390672245</v>
      </c>
      <c r="CJ86">
        <f t="shared" si="87"/>
        <v>1.5731740238775985E-13</v>
      </c>
      <c r="CK86">
        <f t="shared" si="88"/>
        <v>0.7766475390672245</v>
      </c>
      <c r="CL86" s="7">
        <f t="shared" si="89"/>
        <v>4</v>
      </c>
      <c r="CM86" s="4">
        <f t="shared" si="90"/>
        <v>0</v>
      </c>
      <c r="CN86" s="7">
        <f t="shared" si="91"/>
        <v>4.600482302119172E-3</v>
      </c>
      <c r="CO86" s="4">
        <f t="shared" si="92"/>
        <v>1</v>
      </c>
      <c r="CP86" s="7">
        <f t="shared" si="93"/>
        <v>4</v>
      </c>
      <c r="CQ86" s="4" t="str">
        <f t="shared" si="94"/>
        <v>Glenfiddich 15</v>
      </c>
      <c r="CR86" s="7">
        <f t="shared" si="95"/>
        <v>74</v>
      </c>
      <c r="CS86">
        <f t="shared" si="96"/>
        <v>77</v>
      </c>
      <c r="CT86">
        <f ca="1">COUNTIF(INDIRECT(ADDRESS(ROW(),CR86,1,1)):INDIRECT(ADDRESS(ROW(),CS86,1,1)), "&lt;0.05")</f>
        <v>2</v>
      </c>
      <c r="CU86" s="4">
        <f t="shared" ca="1" si="97"/>
        <v>0</v>
      </c>
    </row>
    <row r="87" spans="1:99" x14ac:dyDescent="0.25">
      <c r="A87" s="48">
        <v>113</v>
      </c>
      <c r="B87" s="7">
        <v>0.10624868645356213</v>
      </c>
      <c r="C87">
        <v>0.18793921733210117</v>
      </c>
      <c r="D87">
        <v>9.0298862243781891E-2</v>
      </c>
      <c r="E87">
        <v>0.14674306231066275</v>
      </c>
      <c r="F87">
        <v>0.15787785927614975</v>
      </c>
      <c r="G87">
        <v>0.13089831384155717</v>
      </c>
      <c r="H87">
        <v>0.12188734412549433</v>
      </c>
      <c r="I87">
        <v>0.21282894060957355</v>
      </c>
      <c r="J87">
        <v>0.15293590520339609</v>
      </c>
      <c r="K87" s="4">
        <v>0.16027087703017301</v>
      </c>
      <c r="L87" s="7">
        <v>0.39838391463832207</v>
      </c>
      <c r="M87">
        <v>0.38609148961313822</v>
      </c>
      <c r="N87">
        <v>0.2684444072174243</v>
      </c>
      <c r="O87">
        <v>0.44927948894942216</v>
      </c>
      <c r="P87">
        <v>0.3476013373171139</v>
      </c>
      <c r="Q87">
        <v>0.3103276060352822</v>
      </c>
      <c r="R87">
        <v>0.27057578339338256</v>
      </c>
      <c r="S87">
        <v>0.32393494791002558</v>
      </c>
      <c r="T87">
        <v>0.76926102463094093</v>
      </c>
      <c r="U87" s="4">
        <v>0.24638906168975955</v>
      </c>
      <c r="V87" s="7">
        <v>0.22506621366052684</v>
      </c>
      <c r="W87">
        <v>0.35576780842886752</v>
      </c>
      <c r="X87">
        <v>0.2771497972870906</v>
      </c>
      <c r="Y87">
        <v>0.36917622639843672</v>
      </c>
      <c r="Z87">
        <v>0.34430552599477804</v>
      </c>
      <c r="AA87">
        <v>0.41313276913753633</v>
      </c>
      <c r="AB87">
        <v>0.41948481346892236</v>
      </c>
      <c r="AC87">
        <v>0.31634344446701157</v>
      </c>
      <c r="AD87">
        <v>0.5264951951933573</v>
      </c>
      <c r="AE87" s="4">
        <v>0.55740404327372461</v>
      </c>
      <c r="AF87" s="7">
        <v>0.16665711264276739</v>
      </c>
      <c r="AG87">
        <v>0.40859878277637884</v>
      </c>
      <c r="AH87">
        <v>0.42768916503101939</v>
      </c>
      <c r="AI87">
        <v>0.47184945288536972</v>
      </c>
      <c r="AJ87">
        <v>0.57043110459694735</v>
      </c>
      <c r="AK87">
        <v>0.47542601718971761</v>
      </c>
      <c r="AL87">
        <v>0.62199418168234699</v>
      </c>
      <c r="AM87">
        <v>0.59010679604347105</v>
      </c>
      <c r="AN87">
        <v>0.71284200233410178</v>
      </c>
      <c r="AO87" s="4">
        <v>0.51121829585651835</v>
      </c>
      <c r="AP87" s="7">
        <v>0.39965857105865799</v>
      </c>
      <c r="AQ87">
        <v>0.36844805525524155</v>
      </c>
      <c r="AR87">
        <v>0.47762743354016829</v>
      </c>
      <c r="AS87">
        <v>0.37454861573873716</v>
      </c>
      <c r="AT87">
        <v>0.36623154937671887</v>
      </c>
      <c r="AU87">
        <v>0.42355925205626693</v>
      </c>
      <c r="AV87">
        <v>0.38290171439907322</v>
      </c>
      <c r="AW87">
        <v>0.41717467355154481</v>
      </c>
      <c r="AX87">
        <v>0.39320624243006164</v>
      </c>
      <c r="AY87">
        <v>0.40803682076313696</v>
      </c>
      <c r="AZ87" s="7">
        <f t="shared" si="51"/>
        <v>0.14679290684264518</v>
      </c>
      <c r="BA87">
        <f t="shared" si="52"/>
        <v>0.37702890613948115</v>
      </c>
      <c r="BB87">
        <f t="shared" si="53"/>
        <v>0.38043258373102518</v>
      </c>
      <c r="BC87">
        <f t="shared" si="54"/>
        <v>0.49568129110386383</v>
      </c>
      <c r="BD87" s="4">
        <f t="shared" si="55"/>
        <v>0.40113929281696076</v>
      </c>
      <c r="BE87" s="7">
        <f t="shared" si="56"/>
        <v>3.6673307595205734E-2</v>
      </c>
      <c r="BF87">
        <f t="shared" si="57"/>
        <v>0.15199707294299067</v>
      </c>
      <c r="BG87">
        <f t="shared" si="58"/>
        <v>0.10338775150475626</v>
      </c>
      <c r="BH87">
        <f t="shared" si="59"/>
        <v>0.14881019419085134</v>
      </c>
      <c r="BI87" s="4">
        <f t="shared" si="60"/>
        <v>3.3416340539483849E-2</v>
      </c>
      <c r="BJ87" s="7">
        <f t="shared" si="61"/>
        <v>8.8867781780731703E-4</v>
      </c>
      <c r="BK87">
        <f t="shared" si="62"/>
        <v>2.9079531023859851E-5</v>
      </c>
      <c r="BL87">
        <f t="shared" si="63"/>
        <v>2.7956001470027728E-5</v>
      </c>
      <c r="BM87" s="4">
        <f t="shared" si="64"/>
        <v>4.0286008529698067E-12</v>
      </c>
      <c r="BN87" s="7">
        <f t="shared" si="65"/>
        <v>8.8867781780731703E-4</v>
      </c>
      <c r="BO87">
        <f t="shared" si="66"/>
        <v>0.95404047514903745</v>
      </c>
      <c r="BP87">
        <f t="shared" si="67"/>
        <v>9.4718186669642476E-2</v>
      </c>
      <c r="BQ87" s="4">
        <f t="shared" si="68"/>
        <v>0.63490369514909772</v>
      </c>
      <c r="BR87" s="7">
        <f t="shared" si="69"/>
        <v>2.9079531023859851E-5</v>
      </c>
      <c r="BS87">
        <f t="shared" si="70"/>
        <v>0.95404047514903745</v>
      </c>
      <c r="BT87">
        <f t="shared" si="71"/>
        <v>6.1401507166402636E-2</v>
      </c>
      <c r="BU87" s="4">
        <f t="shared" si="72"/>
        <v>0.55911491927399548</v>
      </c>
      <c r="BV87" s="7">
        <f t="shared" si="73"/>
        <v>2.7956001470027728E-5</v>
      </c>
      <c r="BW87">
        <f t="shared" si="74"/>
        <v>9.4718186669642476E-2</v>
      </c>
      <c r="BX87">
        <f t="shared" si="75"/>
        <v>6.1401507166402636E-2</v>
      </c>
      <c r="BY87" s="4">
        <f t="shared" si="76"/>
        <v>7.8680604650583061E-2</v>
      </c>
      <c r="BZ87" s="7">
        <f t="shared" si="77"/>
        <v>4.0286008529698067E-12</v>
      </c>
      <c r="CA87">
        <f t="shared" si="78"/>
        <v>0.63490369514909772</v>
      </c>
      <c r="CB87">
        <f t="shared" si="79"/>
        <v>0.55911491927399548</v>
      </c>
      <c r="CC87" s="4">
        <f t="shared" si="80"/>
        <v>7.8680604650583061E-2</v>
      </c>
      <c r="CD87" s="7">
        <f t="shared" si="81"/>
        <v>8</v>
      </c>
      <c r="CE87" s="4">
        <f t="shared" si="82"/>
        <v>0</v>
      </c>
      <c r="CF87" s="7">
        <f t="shared" si="83"/>
        <v>8.8867781780731703E-4</v>
      </c>
      <c r="CG87">
        <f t="shared" si="84"/>
        <v>4.0606901061275193E-14</v>
      </c>
      <c r="CH87" s="7">
        <f t="shared" si="85"/>
        <v>8.8867781780731703E-4</v>
      </c>
      <c r="CI87" s="4">
        <f t="shared" si="86"/>
        <v>0.37016067664062791</v>
      </c>
      <c r="CJ87">
        <f t="shared" si="87"/>
        <v>4.0606901061275193E-14</v>
      </c>
      <c r="CK87">
        <f t="shared" si="88"/>
        <v>0.37016067664062791</v>
      </c>
      <c r="CL87" s="7">
        <f t="shared" si="89"/>
        <v>4</v>
      </c>
      <c r="CM87" s="4">
        <f t="shared" si="90"/>
        <v>0</v>
      </c>
      <c r="CN87" s="7">
        <f t="shared" si="91"/>
        <v>6.3449773134313669E-4</v>
      </c>
      <c r="CO87" s="4">
        <f t="shared" si="92"/>
        <v>1</v>
      </c>
      <c r="CP87" s="7">
        <f t="shared" si="93"/>
        <v>4</v>
      </c>
      <c r="CQ87" s="4" t="str">
        <f t="shared" si="94"/>
        <v>Glenfiddich 15</v>
      </c>
      <c r="CR87" s="7">
        <f t="shared" si="95"/>
        <v>74</v>
      </c>
      <c r="CS87">
        <f t="shared" si="96"/>
        <v>77</v>
      </c>
      <c r="CT87">
        <f ca="1">COUNTIF(INDIRECT(ADDRESS(ROW(),CR87,1,1)):INDIRECT(ADDRESS(ROW(),CS87,1,1)), "&lt;0.05")</f>
        <v>1</v>
      </c>
      <c r="CU87" s="4">
        <f t="shared" ca="1" si="97"/>
        <v>0</v>
      </c>
    </row>
    <row r="88" spans="1:99" x14ac:dyDescent="0.25">
      <c r="A88" s="48">
        <v>114</v>
      </c>
      <c r="B88" s="7">
        <v>2.1604877412514816E-3</v>
      </c>
      <c r="C88">
        <v>1.9308352101866117E-2</v>
      </c>
      <c r="D88">
        <v>0</v>
      </c>
      <c r="E88">
        <v>0</v>
      </c>
      <c r="F88">
        <v>7.0628780846457434E-3</v>
      </c>
      <c r="G88">
        <v>0</v>
      </c>
      <c r="H88">
        <v>0</v>
      </c>
      <c r="I88">
        <v>3.0777636427560547E-2</v>
      </c>
      <c r="J88">
        <v>1.5878002899328631E-2</v>
      </c>
      <c r="K88" s="4">
        <v>0</v>
      </c>
      <c r="L88" s="7">
        <v>3.2335536623527728E-2</v>
      </c>
      <c r="M88">
        <v>6.4329048052469875E-2</v>
      </c>
      <c r="N88">
        <v>3.3649458277700307E-2</v>
      </c>
      <c r="O88">
        <v>5.9755652685676973E-2</v>
      </c>
      <c r="P88">
        <v>4.1064478072187709E-2</v>
      </c>
      <c r="Q88">
        <v>4.3721606415238867E-2</v>
      </c>
      <c r="R88">
        <v>1.9338147360487851E-2</v>
      </c>
      <c r="S88">
        <v>2.2410753615291087E-2</v>
      </c>
      <c r="T88">
        <v>0.10269580345278749</v>
      </c>
      <c r="U88" s="4">
        <v>2.1952263677034026E-2</v>
      </c>
      <c r="V88" s="7">
        <v>7.4031894639016724E-3</v>
      </c>
      <c r="W88">
        <v>4.8236623858851031E-2</v>
      </c>
      <c r="X88">
        <v>3.6038921325409951E-2</v>
      </c>
      <c r="Y88">
        <v>3.611075859078354E-2</v>
      </c>
      <c r="Z88">
        <v>5.4609350282083073E-2</v>
      </c>
      <c r="AA88">
        <v>3.1926685265700375E-2</v>
      </c>
      <c r="AB88">
        <v>1.9504705396879023E-2</v>
      </c>
      <c r="AC88">
        <v>2.4598567337151479E-2</v>
      </c>
      <c r="AD88">
        <v>3.9008962084642419E-2</v>
      </c>
      <c r="AE88" s="4">
        <v>6.3497769368756604E-2</v>
      </c>
      <c r="AF88" s="7">
        <v>4.5414625436727044E-2</v>
      </c>
      <c r="AG88">
        <v>7.6754952614052366E-2</v>
      </c>
      <c r="AH88">
        <v>8.6283646893799901E-2</v>
      </c>
      <c r="AI88">
        <v>0.10439781006863283</v>
      </c>
      <c r="AJ88">
        <v>0.13973310679989448</v>
      </c>
      <c r="AK88">
        <v>8.3731925963657333E-2</v>
      </c>
      <c r="AL88">
        <v>0.13079304171937331</v>
      </c>
      <c r="AM88">
        <v>0.10392557979833483</v>
      </c>
      <c r="AN88">
        <v>0.16514330103060065</v>
      </c>
      <c r="AO88" s="4">
        <v>0.11813668321527684</v>
      </c>
      <c r="AP88" s="7">
        <v>8.8541500145544128E-2</v>
      </c>
      <c r="AQ88">
        <v>6.834324331584414E-2</v>
      </c>
      <c r="AR88">
        <v>8.5289101636991618E-2</v>
      </c>
      <c r="AS88">
        <v>8.3278272957231739E-2</v>
      </c>
      <c r="AT88">
        <v>5.480721021239035E-2</v>
      </c>
      <c r="AU88">
        <v>9.1928509055034538E-2</v>
      </c>
      <c r="AV88">
        <v>7.4851024741518044E-2</v>
      </c>
      <c r="AW88">
        <v>8.9718405792111891E-2</v>
      </c>
      <c r="AX88">
        <v>7.7853738182731988E-2</v>
      </c>
      <c r="AY88">
        <v>8.3630158177491087E-2</v>
      </c>
      <c r="AZ88" s="7">
        <f t="shared" si="51"/>
        <v>7.5187357254652516E-3</v>
      </c>
      <c r="BA88">
        <f t="shared" si="52"/>
        <v>4.412527482324019E-2</v>
      </c>
      <c r="BB88">
        <f t="shared" si="53"/>
        <v>3.6093553297415912E-2</v>
      </c>
      <c r="BC88">
        <f t="shared" si="54"/>
        <v>0.10543146735403494</v>
      </c>
      <c r="BD88" s="4">
        <f t="shared" si="55"/>
        <v>7.9824116421688934E-2</v>
      </c>
      <c r="BE88" s="7">
        <f t="shared" si="56"/>
        <v>1.0859836432432121E-2</v>
      </c>
      <c r="BF88">
        <f t="shared" si="57"/>
        <v>2.5644675893727025E-2</v>
      </c>
      <c r="BG88">
        <f t="shared" si="58"/>
        <v>1.6658688727842211E-2</v>
      </c>
      <c r="BH88">
        <f t="shared" si="59"/>
        <v>3.4660170216714643E-2</v>
      </c>
      <c r="BI88" s="4">
        <f t="shared" si="60"/>
        <v>1.1367396611950882E-2</v>
      </c>
      <c r="BJ88" s="7">
        <f t="shared" si="61"/>
        <v>1.3016883851128822E-3</v>
      </c>
      <c r="BK88">
        <f t="shared" si="62"/>
        <v>3.5939381022535518E-4</v>
      </c>
      <c r="BL88">
        <f t="shared" si="63"/>
        <v>4.1510691003832537E-6</v>
      </c>
      <c r="BM88" s="4">
        <f t="shared" si="64"/>
        <v>2.2267382237496871E-11</v>
      </c>
      <c r="BN88" s="7">
        <f t="shared" si="65"/>
        <v>1.3016883851128822E-3</v>
      </c>
      <c r="BO88">
        <f t="shared" si="66"/>
        <v>0.41888043397258434</v>
      </c>
      <c r="BP88">
        <f t="shared" si="67"/>
        <v>3.3702714149643615E-4</v>
      </c>
      <c r="BQ88" s="4">
        <f t="shared" si="68"/>
        <v>1.5805649340134937E-3</v>
      </c>
      <c r="BR88" s="7">
        <f t="shared" si="69"/>
        <v>3.5939381022535518E-4</v>
      </c>
      <c r="BS88">
        <f t="shared" si="70"/>
        <v>0.41888043397258434</v>
      </c>
      <c r="BT88">
        <f t="shared" si="71"/>
        <v>7.3854433837686087E-5</v>
      </c>
      <c r="BU88" s="4">
        <f t="shared" si="72"/>
        <v>4.0030808040428125E-6</v>
      </c>
      <c r="BV88" s="7">
        <f t="shared" si="73"/>
        <v>4.1510691003832537E-6</v>
      </c>
      <c r="BW88">
        <f t="shared" si="74"/>
        <v>3.3702714149643615E-4</v>
      </c>
      <c r="BX88">
        <f t="shared" si="75"/>
        <v>7.3854433837686087E-5</v>
      </c>
      <c r="BY88" s="4">
        <f t="shared" si="76"/>
        <v>4.8549663743156612E-2</v>
      </c>
      <c r="BZ88" s="7">
        <f t="shared" si="77"/>
        <v>2.2267382237496871E-11</v>
      </c>
      <c r="CA88">
        <f t="shared" si="78"/>
        <v>1.5805649340134937E-3</v>
      </c>
      <c r="CB88">
        <f t="shared" si="79"/>
        <v>4.0030808040428125E-6</v>
      </c>
      <c r="CC88" s="4">
        <f t="shared" si="80"/>
        <v>4.8549663743156612E-2</v>
      </c>
      <c r="CD88" s="7">
        <f t="shared" si="81"/>
        <v>18</v>
      </c>
      <c r="CE88" s="4">
        <f t="shared" si="82"/>
        <v>0</v>
      </c>
      <c r="CF88" s="7">
        <f t="shared" si="83"/>
        <v>1.3016883851128822E-3</v>
      </c>
      <c r="CG88">
        <f t="shared" si="84"/>
        <v>1.091073698445216E-10</v>
      </c>
      <c r="CH88" s="7">
        <f t="shared" si="85"/>
        <v>1.3016883851128822E-3</v>
      </c>
      <c r="CI88" s="4">
        <f t="shared" si="86"/>
        <v>9.9168124506770188E-3</v>
      </c>
      <c r="CJ88">
        <f t="shared" si="87"/>
        <v>1.091073698445216E-10</v>
      </c>
      <c r="CK88">
        <f t="shared" si="88"/>
        <v>9.9168124506770188E-3</v>
      </c>
      <c r="CL88" s="7">
        <f t="shared" si="89"/>
        <v>6</v>
      </c>
      <c r="CM88" s="4">
        <f t="shared" si="90"/>
        <v>1</v>
      </c>
      <c r="CN88" s="7">
        <f t="shared" si="91"/>
        <v>5.065342583272371E-4</v>
      </c>
      <c r="CO88" s="4">
        <f t="shared" si="92"/>
        <v>1</v>
      </c>
      <c r="CP88" s="7">
        <f t="shared" si="93"/>
        <v>4</v>
      </c>
      <c r="CQ88" s="4" t="str">
        <f t="shared" si="94"/>
        <v>Glenfiddich 15</v>
      </c>
      <c r="CR88" s="7">
        <f t="shared" si="95"/>
        <v>74</v>
      </c>
      <c r="CS88">
        <f t="shared" si="96"/>
        <v>77</v>
      </c>
      <c r="CT88">
        <f ca="1">COUNTIF(INDIRECT(ADDRESS(ROW(),CR88,1,1)):INDIRECT(ADDRESS(ROW(),CS88,1,1)), "&lt;0.05")</f>
        <v>4</v>
      </c>
      <c r="CU88" s="4">
        <f t="shared" ca="1" si="97"/>
        <v>1</v>
      </c>
    </row>
    <row r="89" spans="1:99" x14ac:dyDescent="0.25">
      <c r="A89" s="48">
        <v>115</v>
      </c>
      <c r="B89" s="7">
        <v>0.14088632487453273</v>
      </c>
      <c r="C89">
        <v>0.17017852781984946</v>
      </c>
      <c r="D89">
        <v>0.18758920169757387</v>
      </c>
      <c r="E89">
        <v>0.19730048065838246</v>
      </c>
      <c r="F89">
        <v>0.20222668428699805</v>
      </c>
      <c r="G89">
        <v>0.12808463947105495</v>
      </c>
      <c r="H89">
        <v>0.17430450919924964</v>
      </c>
      <c r="I89">
        <v>0.17822356992844235</v>
      </c>
      <c r="J89">
        <v>0.1462818269898026</v>
      </c>
      <c r="K89" s="4">
        <v>0.13163579288935276</v>
      </c>
      <c r="L89" s="7">
        <v>9.4790621617254822E-2</v>
      </c>
      <c r="M89">
        <v>0.27839471152710149</v>
      </c>
      <c r="N89">
        <v>0.1441349723579031</v>
      </c>
      <c r="O89">
        <v>0.31476475474332971</v>
      </c>
      <c r="P89">
        <v>0.36521988025560526</v>
      </c>
      <c r="Q89">
        <v>0.26702975785807548</v>
      </c>
      <c r="R89">
        <v>0.15726083748997294</v>
      </c>
      <c r="S89">
        <v>0.15850026923364274</v>
      </c>
      <c r="T89">
        <v>0.52189384869379551</v>
      </c>
      <c r="U89" s="4">
        <v>0.19018342236070693</v>
      </c>
      <c r="V89" s="7">
        <v>0.14967847189163741</v>
      </c>
      <c r="W89">
        <v>0.19514522903272979</v>
      </c>
      <c r="X89">
        <v>0.19854442003225242</v>
      </c>
      <c r="Y89">
        <v>0.16252302721309025</v>
      </c>
      <c r="Z89">
        <v>0.19819269472985016</v>
      </c>
      <c r="AA89">
        <v>0.17033291288529653</v>
      </c>
      <c r="AB89">
        <v>0.17096679452274757</v>
      </c>
      <c r="AC89">
        <v>0.12907984106207965</v>
      </c>
      <c r="AD89">
        <v>0.26490189861058561</v>
      </c>
      <c r="AE89" s="4">
        <v>0.18912046779978051</v>
      </c>
      <c r="AF89" s="7">
        <v>0.17113526337822582</v>
      </c>
      <c r="AG89">
        <v>0.23748259644310277</v>
      </c>
      <c r="AH89">
        <v>0.26533777274352977</v>
      </c>
      <c r="AI89">
        <v>0.29197108788994652</v>
      </c>
      <c r="AJ89">
        <v>0.31980365099743224</v>
      </c>
      <c r="AK89">
        <v>0.24440134052953677</v>
      </c>
      <c r="AL89">
        <v>0.292473089341165</v>
      </c>
      <c r="AM89">
        <v>0.30457021409300955</v>
      </c>
      <c r="AN89">
        <v>0.41513879445028684</v>
      </c>
      <c r="AO89" s="4">
        <v>0.25721278962937838</v>
      </c>
      <c r="AP89" s="7">
        <v>0.20572993772404494</v>
      </c>
      <c r="AQ89">
        <v>0.16986521796838799</v>
      </c>
      <c r="AR89">
        <v>0.23732753985970906</v>
      </c>
      <c r="AS89">
        <v>0.17167790271592875</v>
      </c>
      <c r="AT89">
        <v>0.13153756306085451</v>
      </c>
      <c r="AU89">
        <v>0.17621047886188396</v>
      </c>
      <c r="AV89">
        <v>0.19337130757465185</v>
      </c>
      <c r="AW89">
        <v>0.20041907177572724</v>
      </c>
      <c r="AX89">
        <v>0.22086576832245514</v>
      </c>
      <c r="AY89">
        <v>0.20948875013483889</v>
      </c>
      <c r="AZ89" s="7">
        <f t="shared" si="51"/>
        <v>0.16567115578152386</v>
      </c>
      <c r="BA89">
        <f t="shared" si="52"/>
        <v>0.24921730761373881</v>
      </c>
      <c r="BB89">
        <f t="shared" si="53"/>
        <v>0.18284857577800498</v>
      </c>
      <c r="BC89">
        <f t="shared" si="54"/>
        <v>0.27995265994956131</v>
      </c>
      <c r="BD89" s="4">
        <f t="shared" si="55"/>
        <v>0.19164935379984824</v>
      </c>
      <c r="BE89" s="7">
        <f t="shared" si="56"/>
        <v>2.7143491009698116E-2</v>
      </c>
      <c r="BF89">
        <f t="shared" si="57"/>
        <v>0.12838078629684935</v>
      </c>
      <c r="BG89">
        <f t="shared" si="58"/>
        <v>3.6677835730133335E-2</v>
      </c>
      <c r="BH89">
        <f t="shared" si="59"/>
        <v>6.3604808707618019E-2</v>
      </c>
      <c r="BI89" s="4">
        <f t="shared" si="60"/>
        <v>3.029790828903663E-2</v>
      </c>
      <c r="BJ89" s="7">
        <f t="shared" si="61"/>
        <v>7.233539184681595E-2</v>
      </c>
      <c r="BK89">
        <f t="shared" si="62"/>
        <v>0.25062915459735741</v>
      </c>
      <c r="BL89">
        <f t="shared" si="63"/>
        <v>2.0291779094273562E-4</v>
      </c>
      <c r="BM89" s="4">
        <f t="shared" si="64"/>
        <v>5.8763436500227959E-2</v>
      </c>
      <c r="BN89" s="7">
        <f t="shared" si="65"/>
        <v>7.233539184681595E-2</v>
      </c>
      <c r="BO89">
        <f t="shared" si="66"/>
        <v>0.14570888928856041</v>
      </c>
      <c r="BP89">
        <f t="shared" si="67"/>
        <v>0.50927781388519988</v>
      </c>
      <c r="BQ89" s="4">
        <f t="shared" si="68"/>
        <v>0.19762757205155948</v>
      </c>
      <c r="BR89" s="7">
        <f t="shared" si="69"/>
        <v>0.25062915459735741</v>
      </c>
      <c r="BS89">
        <f t="shared" si="70"/>
        <v>0.14570888928856041</v>
      </c>
      <c r="BT89">
        <f t="shared" si="71"/>
        <v>8.7153207598520766E-4</v>
      </c>
      <c r="BU89" s="4">
        <f t="shared" si="72"/>
        <v>0.56606474667324558</v>
      </c>
      <c r="BV89" s="7">
        <f t="shared" si="73"/>
        <v>2.0291779094273562E-4</v>
      </c>
      <c r="BW89">
        <f t="shared" si="74"/>
        <v>0.50927781388519988</v>
      </c>
      <c r="BX89">
        <f t="shared" si="75"/>
        <v>8.7153207598520766E-4</v>
      </c>
      <c r="BY89" s="4">
        <f t="shared" si="76"/>
        <v>1.6467623779782496E-3</v>
      </c>
      <c r="BZ89" s="7">
        <f t="shared" si="77"/>
        <v>5.8763436500227959E-2</v>
      </c>
      <c r="CA89">
        <f t="shared" si="78"/>
        <v>0.19762757205155948</v>
      </c>
      <c r="CB89">
        <f t="shared" si="79"/>
        <v>0.56606474667324558</v>
      </c>
      <c r="CC89" s="4">
        <f t="shared" si="80"/>
        <v>1.6467623779782496E-3</v>
      </c>
      <c r="CD89" s="7">
        <f t="shared" si="81"/>
        <v>6</v>
      </c>
      <c r="CE89" s="4">
        <f t="shared" si="82"/>
        <v>0</v>
      </c>
      <c r="CF89" s="7">
        <f t="shared" si="83"/>
        <v>7.233539184681595E-2</v>
      </c>
      <c r="CG89">
        <f t="shared" si="84"/>
        <v>8.1473552889137289E-4</v>
      </c>
      <c r="CH89" s="7">
        <f t="shared" si="85"/>
        <v>7.233539184681595E-2</v>
      </c>
      <c r="CI89" s="4">
        <f t="shared" si="86"/>
        <v>0.47764700885227906</v>
      </c>
      <c r="CJ89">
        <f t="shared" si="87"/>
        <v>8.1473552889137289E-4</v>
      </c>
      <c r="CK89">
        <f t="shared" si="88"/>
        <v>0.47764700885227906</v>
      </c>
      <c r="CL89" s="7">
        <f t="shared" si="89"/>
        <v>2</v>
      </c>
      <c r="CM89" s="4">
        <f t="shared" si="90"/>
        <v>0</v>
      </c>
      <c r="CN89" s="7">
        <f t="shared" si="91"/>
        <v>0.38822732041590491</v>
      </c>
      <c r="CO89" s="4">
        <f t="shared" si="92"/>
        <v>0</v>
      </c>
      <c r="CP89" s="7">
        <f t="shared" si="93"/>
        <v>4</v>
      </c>
      <c r="CQ89" s="4" t="str">
        <f t="shared" si="94"/>
        <v>Glenfiddich 15</v>
      </c>
      <c r="CR89" s="7">
        <f t="shared" si="95"/>
        <v>74</v>
      </c>
      <c r="CS89">
        <f t="shared" si="96"/>
        <v>77</v>
      </c>
      <c r="CT89">
        <f ca="1">COUNTIF(INDIRECT(ADDRESS(ROW(),CR89,1,1)):INDIRECT(ADDRESS(ROW(),CS89,1,1)), "&lt;0.05")</f>
        <v>3</v>
      </c>
      <c r="CU89" s="4">
        <f t="shared" ca="1" si="97"/>
        <v>0</v>
      </c>
    </row>
    <row r="90" spans="1:99" x14ac:dyDescent="0.25">
      <c r="A90" s="48">
        <v>116</v>
      </c>
      <c r="B90" s="7">
        <v>0</v>
      </c>
      <c r="C90">
        <v>0</v>
      </c>
      <c r="D90">
        <v>0</v>
      </c>
      <c r="E90">
        <v>0</v>
      </c>
      <c r="F90">
        <v>0</v>
      </c>
      <c r="G90">
        <v>2.5432114066121385E-2</v>
      </c>
      <c r="H90">
        <v>0</v>
      </c>
      <c r="I90">
        <v>5.1293835561763673E-2</v>
      </c>
      <c r="J90">
        <v>0</v>
      </c>
      <c r="K90" s="4">
        <v>1.4180437448152729E-2</v>
      </c>
      <c r="L90" s="7">
        <v>0</v>
      </c>
      <c r="M90">
        <v>1.3752394380426716E-2</v>
      </c>
      <c r="N90">
        <v>6.2736144154765583E-2</v>
      </c>
      <c r="O90">
        <v>0.16588676773874933</v>
      </c>
      <c r="P90">
        <v>0.14075980023716228</v>
      </c>
      <c r="Q90">
        <v>9.6320939097526301E-2</v>
      </c>
      <c r="R90">
        <v>6.1587952765764717E-2</v>
      </c>
      <c r="S90">
        <v>9.9726889832154261E-2</v>
      </c>
      <c r="T90">
        <v>0.3135332026269369</v>
      </c>
      <c r="U90" s="4">
        <v>6.7082222117334431E-2</v>
      </c>
      <c r="V90" s="7">
        <v>0.44700548900820991</v>
      </c>
      <c r="W90">
        <v>0.59529699862702157</v>
      </c>
      <c r="X90">
        <v>0.51346875439401396</v>
      </c>
      <c r="Y90">
        <v>0.55281565894598761</v>
      </c>
      <c r="Z90">
        <v>0.56700641264023433</v>
      </c>
      <c r="AA90">
        <v>0.50366862421345415</v>
      </c>
      <c r="AB90">
        <v>0.61496256944358829</v>
      </c>
      <c r="AC90">
        <v>0.53046423300162437</v>
      </c>
      <c r="AD90">
        <v>0.88927790654141858</v>
      </c>
      <c r="AE90" s="4">
        <v>0.65629947515619125</v>
      </c>
      <c r="AF90" s="7">
        <v>1.8939950171492552</v>
      </c>
      <c r="AG90">
        <v>2.5425186858477287</v>
      </c>
      <c r="AH90">
        <v>3.8985510167071089</v>
      </c>
      <c r="AI90">
        <v>3.8866320599048625</v>
      </c>
      <c r="AJ90">
        <v>5.1154246534341139</v>
      </c>
      <c r="AK90">
        <v>3.5166763647845314</v>
      </c>
      <c r="AL90">
        <v>4.5406017104864622</v>
      </c>
      <c r="AM90">
        <v>4.4853466912141835</v>
      </c>
      <c r="AN90">
        <v>6.2815143002528639</v>
      </c>
      <c r="AO90" s="4">
        <v>3.9640219741757208</v>
      </c>
      <c r="AP90" s="7">
        <v>2.2941590157549037</v>
      </c>
      <c r="AQ90">
        <v>1.8922530081443678</v>
      </c>
      <c r="AR90">
        <v>2.7579480784169483</v>
      </c>
      <c r="AS90">
        <v>1.9590224174542361</v>
      </c>
      <c r="AT90">
        <v>2.0999609945965623</v>
      </c>
      <c r="AU90">
        <v>2.0894492620991323</v>
      </c>
      <c r="AV90">
        <v>2.475719864092627</v>
      </c>
      <c r="AW90">
        <v>2.2758015972123604</v>
      </c>
      <c r="AX90">
        <v>2.8370090990089181</v>
      </c>
      <c r="AY90">
        <v>2.3236360158370442</v>
      </c>
      <c r="AZ90" s="7">
        <f t="shared" si="51"/>
        <v>9.0906387076037792E-3</v>
      </c>
      <c r="BA90">
        <f t="shared" si="52"/>
        <v>0.10213863129508205</v>
      </c>
      <c r="BB90">
        <f t="shared" si="53"/>
        <v>0.58702661219717434</v>
      </c>
      <c r="BC90">
        <f t="shared" si="54"/>
        <v>4.0125282473956831</v>
      </c>
      <c r="BD90" s="4">
        <f t="shared" si="55"/>
        <v>2.30049593526171</v>
      </c>
      <c r="BE90" s="7">
        <f t="shared" si="56"/>
        <v>1.7167597636919874E-2</v>
      </c>
      <c r="BF90">
        <f t="shared" si="57"/>
        <v>9.0032733950674293E-2</v>
      </c>
      <c r="BG90">
        <f t="shared" si="58"/>
        <v>0.1219011983678138</v>
      </c>
      <c r="BH90">
        <f t="shared" si="59"/>
        <v>1.2379764321765043</v>
      </c>
      <c r="BI90" s="4">
        <f t="shared" si="60"/>
        <v>0.31570364182983335</v>
      </c>
      <c r="BJ90" s="7">
        <f t="shared" si="61"/>
        <v>9.7464436912307641E-3</v>
      </c>
      <c r="BK90">
        <f t="shared" si="62"/>
        <v>8.1008569815302292E-8</v>
      </c>
      <c r="BL90">
        <f t="shared" si="63"/>
        <v>2.9626974699533323E-6</v>
      </c>
      <c r="BM90" s="4">
        <f t="shared" si="64"/>
        <v>2.5006941750663031E-9</v>
      </c>
      <c r="BN90" s="7">
        <f t="shared" si="65"/>
        <v>9.7464436912307641E-3</v>
      </c>
      <c r="BO90">
        <f t="shared" si="66"/>
        <v>1.6714981824345377E-8</v>
      </c>
      <c r="BP90">
        <f t="shared" si="67"/>
        <v>3.4115486747295105E-6</v>
      </c>
      <c r="BQ90" s="4">
        <f t="shared" si="68"/>
        <v>6.3253569013334327E-10</v>
      </c>
      <c r="BR90" s="7">
        <f t="shared" si="69"/>
        <v>8.1008569815302292E-8</v>
      </c>
      <c r="BS90">
        <f t="shared" si="70"/>
        <v>1.6714981824345377E-8</v>
      </c>
      <c r="BT90">
        <f t="shared" si="71"/>
        <v>9.8591611126937885E-6</v>
      </c>
      <c r="BU90" s="4">
        <f t="shared" si="72"/>
        <v>2.800443939746123E-9</v>
      </c>
      <c r="BV90" s="7">
        <f t="shared" si="73"/>
        <v>2.9626974699533323E-6</v>
      </c>
      <c r="BW90">
        <f t="shared" si="74"/>
        <v>3.4115486747295105E-6</v>
      </c>
      <c r="BX90">
        <f t="shared" si="75"/>
        <v>9.8591611126937885E-6</v>
      </c>
      <c r="BY90" s="4">
        <f t="shared" si="76"/>
        <v>1.6610304330027853E-3</v>
      </c>
      <c r="BZ90" s="7">
        <f t="shared" si="77"/>
        <v>2.5006941750663031E-9</v>
      </c>
      <c r="CA90">
        <f t="shared" si="78"/>
        <v>6.3253569013334327E-10</v>
      </c>
      <c r="CB90">
        <f t="shared" si="79"/>
        <v>2.800443939746123E-9</v>
      </c>
      <c r="CC90" s="4">
        <f t="shared" si="80"/>
        <v>1.6610304330027853E-3</v>
      </c>
      <c r="CD90" s="7">
        <f t="shared" si="81"/>
        <v>20</v>
      </c>
      <c r="CE90" s="4">
        <f t="shared" si="82"/>
        <v>1</v>
      </c>
      <c r="CF90" s="7">
        <f t="shared" si="83"/>
        <v>9.7464436912307641E-3</v>
      </c>
      <c r="CG90">
        <f t="shared" si="84"/>
        <v>1.0790908780318994E-8</v>
      </c>
      <c r="CH90" s="7">
        <f t="shared" si="85"/>
        <v>9.7464436912307641E-3</v>
      </c>
      <c r="CI90" s="4">
        <f t="shared" si="86"/>
        <v>2.3893555390919085E-8</v>
      </c>
      <c r="CJ90">
        <f t="shared" si="87"/>
        <v>1.0790908780318994E-8</v>
      </c>
      <c r="CK90">
        <f t="shared" si="88"/>
        <v>2.3893555390919085E-8</v>
      </c>
      <c r="CL90" s="7">
        <f t="shared" si="89"/>
        <v>6</v>
      </c>
      <c r="CM90" s="4">
        <f t="shared" si="90"/>
        <v>1</v>
      </c>
      <c r="CN90" s="7">
        <f t="shared" si="91"/>
        <v>5.8910856860605063E-5</v>
      </c>
      <c r="CO90" s="4">
        <f t="shared" si="92"/>
        <v>1</v>
      </c>
      <c r="CP90" s="7">
        <f t="shared" si="93"/>
        <v>4</v>
      </c>
      <c r="CQ90" s="4" t="str">
        <f t="shared" si="94"/>
        <v>Glenfiddich 15</v>
      </c>
      <c r="CR90" s="7">
        <f t="shared" si="95"/>
        <v>74</v>
      </c>
      <c r="CS90">
        <f t="shared" si="96"/>
        <v>77</v>
      </c>
      <c r="CT90">
        <f ca="1">COUNTIF(INDIRECT(ADDRESS(ROW(),CR90,1,1)):INDIRECT(ADDRESS(ROW(),CS90,1,1)), "&lt;0.05")</f>
        <v>4</v>
      </c>
      <c r="CU90" s="4">
        <f t="shared" ca="1" si="97"/>
        <v>1</v>
      </c>
    </row>
    <row r="91" spans="1:99" x14ac:dyDescent="0.25">
      <c r="A91" s="48">
        <v>117</v>
      </c>
      <c r="B91" s="7">
        <v>0</v>
      </c>
      <c r="C91">
        <v>0.33596461097208014</v>
      </c>
      <c r="D91">
        <v>0.18698712513731097</v>
      </c>
      <c r="E91">
        <v>0.1666005099405965</v>
      </c>
      <c r="F91">
        <v>0.17042248766582691</v>
      </c>
      <c r="G91">
        <v>0.2551398044016025</v>
      </c>
      <c r="H91">
        <v>0.18822501459536539</v>
      </c>
      <c r="I91">
        <v>0.38609833688273343</v>
      </c>
      <c r="J91">
        <v>0.18107177063437341</v>
      </c>
      <c r="K91" s="4">
        <v>0.24549720079473028</v>
      </c>
      <c r="L91" s="7">
        <v>0.23423644342358932</v>
      </c>
      <c r="M91">
        <v>0.45783684573525901</v>
      </c>
      <c r="N91">
        <v>0.5096754338212508</v>
      </c>
      <c r="O91">
        <v>0.81687863368446101</v>
      </c>
      <c r="P91">
        <v>0.778651509288528</v>
      </c>
      <c r="Q91">
        <v>0.55226948428883871</v>
      </c>
      <c r="R91">
        <v>0.46773448702250009</v>
      </c>
      <c r="S91">
        <v>0.6969082801363764</v>
      </c>
      <c r="T91">
        <v>1.8311273809484609</v>
      </c>
      <c r="U91" s="4">
        <v>0.47219152880742171</v>
      </c>
      <c r="V91" s="7">
        <v>3.6922224894164954</v>
      </c>
      <c r="W91">
        <v>4.0572461225878351</v>
      </c>
      <c r="X91">
        <v>4.460116912135125</v>
      </c>
      <c r="Y91">
        <v>4.6356797121471036</v>
      </c>
      <c r="Z91">
        <v>4.7029327329269011</v>
      </c>
      <c r="AA91">
        <v>5.5872357029887407</v>
      </c>
      <c r="AB91">
        <v>6.842409106922462</v>
      </c>
      <c r="AC91">
        <v>4.682670373904072</v>
      </c>
      <c r="AD91">
        <v>8.7104448002745425</v>
      </c>
      <c r="AE91" s="4">
        <v>6.1433383890334694</v>
      </c>
      <c r="AF91" s="7">
        <v>7.2596115910551031</v>
      </c>
      <c r="AG91">
        <v>9.0320076137602872</v>
      </c>
      <c r="AH91">
        <v>13.116262010878012</v>
      </c>
      <c r="AI91">
        <v>12.748647696840749</v>
      </c>
      <c r="AJ91">
        <v>15.817906478640525</v>
      </c>
      <c r="AK91">
        <v>12.158327084843252</v>
      </c>
      <c r="AL91">
        <v>15.116173719464321</v>
      </c>
      <c r="AM91">
        <v>15.70496940163062</v>
      </c>
      <c r="AN91">
        <v>22.037129775501828</v>
      </c>
      <c r="AO91" s="4">
        <v>12.911269619225235</v>
      </c>
      <c r="AP91" s="7">
        <v>7.900732151530824</v>
      </c>
      <c r="AQ91">
        <v>7.0766033414727874</v>
      </c>
      <c r="AR91">
        <v>10.076100752479126</v>
      </c>
      <c r="AS91">
        <v>6.0837308565220134</v>
      </c>
      <c r="AT91">
        <v>7.6778814116951581</v>
      </c>
      <c r="AU91">
        <v>7.6201676278601944</v>
      </c>
      <c r="AV91">
        <v>8.0910314644877737</v>
      </c>
      <c r="AW91">
        <v>7.5739355975617153</v>
      </c>
      <c r="AX91">
        <v>9.5913666325834548</v>
      </c>
      <c r="AY91">
        <v>7.6610403143014247</v>
      </c>
      <c r="AZ91" s="7">
        <f t="shared" si="51"/>
        <v>0.21160068610246197</v>
      </c>
      <c r="BA91">
        <f t="shared" si="52"/>
        <v>0.68175100271566857</v>
      </c>
      <c r="BB91">
        <f t="shared" si="53"/>
        <v>5.351429634233674</v>
      </c>
      <c r="BC91">
        <f t="shared" si="54"/>
        <v>13.590230499183994</v>
      </c>
      <c r="BD91" s="4">
        <f t="shared" si="55"/>
        <v>7.9352590150494482</v>
      </c>
      <c r="BE91" s="7">
        <f t="shared" si="56"/>
        <v>0.10516665017904173</v>
      </c>
      <c r="BF91">
        <f t="shared" si="57"/>
        <v>0.43912103169815725</v>
      </c>
      <c r="BG91">
        <f t="shared" si="58"/>
        <v>1.5199096998657242</v>
      </c>
      <c r="BH91">
        <f t="shared" si="59"/>
        <v>4.0471065882447803</v>
      </c>
      <c r="BI91" s="4">
        <f t="shared" si="60"/>
        <v>1.1493029459596158</v>
      </c>
      <c r="BJ91" s="7">
        <f t="shared" si="61"/>
        <v>8.0831519896752413E-3</v>
      </c>
      <c r="BK91">
        <f t="shared" si="62"/>
        <v>1.9294955551816741E-6</v>
      </c>
      <c r="BL91">
        <f t="shared" si="63"/>
        <v>2.451295664785599E-6</v>
      </c>
      <c r="BM91" s="4">
        <f t="shared" si="64"/>
        <v>4.3833065475013789E-9</v>
      </c>
      <c r="BN91" s="7">
        <f t="shared" si="65"/>
        <v>8.0831519896752413E-3</v>
      </c>
      <c r="BO91">
        <f t="shared" si="66"/>
        <v>2.090331838014808E-6</v>
      </c>
      <c r="BP91">
        <f t="shared" si="67"/>
        <v>2.9315452659946424E-6</v>
      </c>
      <c r="BQ91" s="4">
        <f t="shared" si="68"/>
        <v>5.4264975597060363E-10</v>
      </c>
      <c r="BR91" s="7">
        <f t="shared" si="69"/>
        <v>1.9294955551816741E-6</v>
      </c>
      <c r="BS91">
        <f t="shared" si="70"/>
        <v>2.090331838014808E-6</v>
      </c>
      <c r="BT91">
        <f t="shared" si="71"/>
        <v>7.1642919958025099E-5</v>
      </c>
      <c r="BU91" s="4">
        <f t="shared" si="72"/>
        <v>5.1281250724963463E-4</v>
      </c>
      <c r="BV91" s="7">
        <f t="shared" si="73"/>
        <v>2.451295664785599E-6</v>
      </c>
      <c r="BW91">
        <f t="shared" si="74"/>
        <v>2.9315452659946424E-6</v>
      </c>
      <c r="BX91">
        <f t="shared" si="75"/>
        <v>7.1642919958025099E-5</v>
      </c>
      <c r="BY91" s="4">
        <f t="shared" si="76"/>
        <v>1.5321520787875042E-3</v>
      </c>
      <c r="BZ91" s="7">
        <f t="shared" si="77"/>
        <v>4.3833065475013789E-9</v>
      </c>
      <c r="CA91">
        <f t="shared" si="78"/>
        <v>5.4264975597060363E-10</v>
      </c>
      <c r="CB91">
        <f t="shared" si="79"/>
        <v>5.1281250724963463E-4</v>
      </c>
      <c r="CC91" s="4">
        <f t="shared" si="80"/>
        <v>1.5321520787875042E-3</v>
      </c>
      <c r="CD91" s="7">
        <f t="shared" si="81"/>
        <v>20</v>
      </c>
      <c r="CE91" s="4">
        <f t="shared" si="82"/>
        <v>1</v>
      </c>
      <c r="CF91" s="7">
        <f t="shared" si="83"/>
        <v>8.0831519896752413E-3</v>
      </c>
      <c r="CG91">
        <f t="shared" si="84"/>
        <v>5.1249178026773287E-12</v>
      </c>
      <c r="CH91" s="7">
        <f t="shared" si="85"/>
        <v>8.0831519896752413E-3</v>
      </c>
      <c r="CI91" s="4">
        <f t="shared" si="86"/>
        <v>1.3956641022807928E-11</v>
      </c>
      <c r="CJ91">
        <f t="shared" si="87"/>
        <v>5.1249178026773287E-12</v>
      </c>
      <c r="CK91">
        <f t="shared" si="88"/>
        <v>1.3956641022807928E-11</v>
      </c>
      <c r="CL91" s="7">
        <f t="shared" si="89"/>
        <v>6</v>
      </c>
      <c r="CM91" s="4">
        <f t="shared" si="90"/>
        <v>1</v>
      </c>
      <c r="CN91" s="7">
        <f t="shared" si="91"/>
        <v>2.3161363575121139E-7</v>
      </c>
      <c r="CO91" s="4">
        <f t="shared" si="92"/>
        <v>1</v>
      </c>
      <c r="CP91" s="7">
        <f t="shared" si="93"/>
        <v>4</v>
      </c>
      <c r="CQ91" s="4" t="str">
        <f t="shared" si="94"/>
        <v>Glenfiddich 15</v>
      </c>
      <c r="CR91" s="7">
        <f t="shared" si="95"/>
        <v>74</v>
      </c>
      <c r="CS91">
        <f t="shared" si="96"/>
        <v>77</v>
      </c>
      <c r="CT91">
        <f ca="1">COUNTIF(INDIRECT(ADDRESS(ROW(),CR91,1,1)):INDIRECT(ADDRESS(ROW(),CS91,1,1)), "&lt;0.05")</f>
        <v>4</v>
      </c>
      <c r="CU91" s="4">
        <f t="shared" ca="1" si="97"/>
        <v>1</v>
      </c>
    </row>
    <row r="92" spans="1:99" x14ac:dyDescent="0.25">
      <c r="A92" s="48">
        <v>118</v>
      </c>
      <c r="B92" s="7">
        <v>0.7401985610777887</v>
      </c>
      <c r="C92">
        <v>0.5509254693374942</v>
      </c>
      <c r="D92">
        <v>0.59954296048726285</v>
      </c>
      <c r="E92">
        <v>0.45052287037448668</v>
      </c>
      <c r="F92">
        <v>0.53614228302636102</v>
      </c>
      <c r="G92">
        <v>0.58753947979256382</v>
      </c>
      <c r="H92">
        <v>0.52847097497671969</v>
      </c>
      <c r="I92">
        <v>0.66639746577836301</v>
      </c>
      <c r="J92">
        <v>0.48237485641121164</v>
      </c>
      <c r="K92" s="4">
        <v>0.39488056743592748</v>
      </c>
      <c r="L92" s="7">
        <v>0.97824805069538545</v>
      </c>
      <c r="M92">
        <v>0.96985905255379734</v>
      </c>
      <c r="N92">
        <v>1.3374666238591189</v>
      </c>
      <c r="O92">
        <v>1.703078874673196</v>
      </c>
      <c r="P92">
        <v>1.3624282916100576</v>
      </c>
      <c r="Q92">
        <v>0.97967968797477178</v>
      </c>
      <c r="R92">
        <v>0.94078205344175314</v>
      </c>
      <c r="S92">
        <v>1.1074821305990146</v>
      </c>
      <c r="T92">
        <v>2.5358138079796011</v>
      </c>
      <c r="U92" s="4">
        <v>0.76151759733089497</v>
      </c>
      <c r="V92" s="7">
        <v>1.4057397058318015</v>
      </c>
      <c r="W92">
        <v>1.5369973562300181</v>
      </c>
      <c r="X92">
        <v>1.2372053637035969</v>
      </c>
      <c r="Y92">
        <v>1.3069887755088661</v>
      </c>
      <c r="Z92">
        <v>1.3638276877640108</v>
      </c>
      <c r="AA92">
        <v>1.2031121809529421</v>
      </c>
      <c r="AB92">
        <v>1.4796960282229661</v>
      </c>
      <c r="AC92">
        <v>1.1083416941115629</v>
      </c>
      <c r="AD92">
        <v>1.6866241521736649</v>
      </c>
      <c r="AE92" s="4">
        <v>1.4506697593525428</v>
      </c>
      <c r="AF92" s="7">
        <v>1.0295176545501592</v>
      </c>
      <c r="AG92">
        <v>1.4959531143502167</v>
      </c>
      <c r="AH92">
        <v>1.9484650324862778</v>
      </c>
      <c r="AI92">
        <v>1.8888106028663127</v>
      </c>
      <c r="AJ92">
        <v>2.9016313883941911</v>
      </c>
      <c r="AK92">
        <v>1.9974346317981575</v>
      </c>
      <c r="AL92">
        <v>2.6422650529981073</v>
      </c>
      <c r="AM92">
        <v>2.7006911264688029</v>
      </c>
      <c r="AN92">
        <v>3.9839528093563796</v>
      </c>
      <c r="AO92" s="4">
        <v>2.3172635080057873</v>
      </c>
      <c r="AP92" s="7">
        <v>1.6051838639979639</v>
      </c>
      <c r="AQ92">
        <v>1.0943035561374277</v>
      </c>
      <c r="AR92">
        <v>1.8641631935217513</v>
      </c>
      <c r="AS92">
        <v>1.3233330222482187</v>
      </c>
      <c r="AT92">
        <v>1.0899073943727959</v>
      </c>
      <c r="AU92">
        <v>1.3958320246919875</v>
      </c>
      <c r="AV92">
        <v>1.4262211625986019</v>
      </c>
      <c r="AW92">
        <v>1.4117889238105215</v>
      </c>
      <c r="AX92">
        <v>1.6879781947307326</v>
      </c>
      <c r="AY92">
        <v>1.4484349714448193</v>
      </c>
      <c r="AZ92" s="7">
        <f t="shared" si="51"/>
        <v>0.55369954886981787</v>
      </c>
      <c r="BA92">
        <f t="shared" si="52"/>
        <v>1.2676356170717591</v>
      </c>
      <c r="BB92">
        <f t="shared" si="53"/>
        <v>1.3779202703851972</v>
      </c>
      <c r="BC92">
        <f t="shared" si="54"/>
        <v>2.2905984921274394</v>
      </c>
      <c r="BD92" s="4">
        <f t="shared" si="55"/>
        <v>1.4347146307554817</v>
      </c>
      <c r="BE92" s="7">
        <f t="shared" si="56"/>
        <v>0.1014549724912638</v>
      </c>
      <c r="BF92">
        <f t="shared" si="57"/>
        <v>0.52235803806550474</v>
      </c>
      <c r="BG92">
        <f t="shared" si="58"/>
        <v>0.17168749375879561</v>
      </c>
      <c r="BH92">
        <f t="shared" si="59"/>
        <v>0.82459326150929768</v>
      </c>
      <c r="BI92" s="4">
        <f t="shared" si="60"/>
        <v>0.24200635550035476</v>
      </c>
      <c r="BJ92" s="7">
        <f t="shared" si="61"/>
        <v>1.8388826524493845E-3</v>
      </c>
      <c r="BK92">
        <f t="shared" si="62"/>
        <v>1.8591714659155218E-9</v>
      </c>
      <c r="BL92">
        <f t="shared" si="63"/>
        <v>8.53826297079183E-5</v>
      </c>
      <c r="BM92" s="4">
        <f t="shared" si="64"/>
        <v>1.7743311161212263E-7</v>
      </c>
      <c r="BN92" s="7">
        <f t="shared" si="65"/>
        <v>1.8388826524493845E-3</v>
      </c>
      <c r="BO92">
        <f t="shared" si="66"/>
        <v>0.53896484468607309</v>
      </c>
      <c r="BP92">
        <f t="shared" si="67"/>
        <v>4.6424218608979101E-3</v>
      </c>
      <c r="BQ92" s="4">
        <f t="shared" si="68"/>
        <v>0.37585346375638118</v>
      </c>
      <c r="BR92" s="7">
        <f t="shared" si="69"/>
        <v>1.8591714659155218E-9</v>
      </c>
      <c r="BS92">
        <f t="shared" si="70"/>
        <v>0.53896484468607309</v>
      </c>
      <c r="BT92">
        <f t="shared" si="71"/>
        <v>6.6873984293785195E-3</v>
      </c>
      <c r="BU92" s="4">
        <f t="shared" si="72"/>
        <v>0.55336411839703381</v>
      </c>
      <c r="BV92" s="7">
        <f t="shared" si="73"/>
        <v>8.53826297079183E-5</v>
      </c>
      <c r="BW92">
        <f t="shared" si="74"/>
        <v>4.6424218608979101E-3</v>
      </c>
      <c r="BX92">
        <f t="shared" si="75"/>
        <v>6.6873984293785195E-3</v>
      </c>
      <c r="BY92" s="4">
        <f t="shared" si="76"/>
        <v>9.7221987794300722E-3</v>
      </c>
      <c r="BZ92" s="7">
        <f t="shared" si="77"/>
        <v>1.7743311161212263E-7</v>
      </c>
      <c r="CA92">
        <f t="shared" si="78"/>
        <v>0.37585346375638118</v>
      </c>
      <c r="CB92">
        <f t="shared" si="79"/>
        <v>0.55336411839703381</v>
      </c>
      <c r="CC92" s="4">
        <f t="shared" si="80"/>
        <v>9.7221987794300722E-3</v>
      </c>
      <c r="CD92" s="7">
        <f t="shared" si="81"/>
        <v>14</v>
      </c>
      <c r="CE92" s="4">
        <f t="shared" si="82"/>
        <v>0</v>
      </c>
      <c r="CF92" s="7">
        <f t="shared" si="83"/>
        <v>1.8388826524493845E-3</v>
      </c>
      <c r="CG92">
        <f t="shared" si="84"/>
        <v>8.3232641709143257E-11</v>
      </c>
      <c r="CH92" s="7">
        <f t="shared" si="85"/>
        <v>1.8388826524493845E-3</v>
      </c>
      <c r="CI92" s="4">
        <f t="shared" si="86"/>
        <v>4.6049083104669236E-2</v>
      </c>
      <c r="CJ92">
        <f t="shared" si="87"/>
        <v>8.3232641709143257E-11</v>
      </c>
      <c r="CK92">
        <f t="shared" si="88"/>
        <v>4.6049083104669236E-2</v>
      </c>
      <c r="CL92" s="7">
        <f t="shared" si="89"/>
        <v>6</v>
      </c>
      <c r="CM92" s="4">
        <f t="shared" si="90"/>
        <v>1</v>
      </c>
      <c r="CN92" s="7">
        <f t="shared" si="91"/>
        <v>6.5417791292984019E-5</v>
      </c>
      <c r="CO92" s="4">
        <f t="shared" si="92"/>
        <v>1</v>
      </c>
      <c r="CP92" s="7">
        <f t="shared" si="93"/>
        <v>4</v>
      </c>
      <c r="CQ92" s="4" t="str">
        <f t="shared" si="94"/>
        <v>Glenfiddich 15</v>
      </c>
      <c r="CR92" s="7">
        <f t="shared" si="95"/>
        <v>74</v>
      </c>
      <c r="CS92">
        <f t="shared" si="96"/>
        <v>77</v>
      </c>
      <c r="CT92">
        <f ca="1">COUNTIF(INDIRECT(ADDRESS(ROW(),CR92,1,1)):INDIRECT(ADDRESS(ROW(),CS92,1,1)), "&lt;0.05")</f>
        <v>4</v>
      </c>
      <c r="CU92" s="4">
        <f t="shared" ca="1" si="97"/>
        <v>1</v>
      </c>
    </row>
    <row r="93" spans="1:99" x14ac:dyDescent="0.25">
      <c r="A93" s="48">
        <v>119</v>
      </c>
      <c r="B93" s="7">
        <v>12.889448501377775</v>
      </c>
      <c r="C93">
        <v>10.794548181609981</v>
      </c>
      <c r="D93">
        <v>10.566807995121295</v>
      </c>
      <c r="E93">
        <v>7.7843826763250696</v>
      </c>
      <c r="F93">
        <v>7.6706667334115517</v>
      </c>
      <c r="G93">
        <v>6.9050814526963018</v>
      </c>
      <c r="H93">
        <v>6.3511559442057059</v>
      </c>
      <c r="I93">
        <v>7.7560809861779072</v>
      </c>
      <c r="J93">
        <v>6.875146770784113</v>
      </c>
      <c r="K93" s="4">
        <v>6.2158987815406608</v>
      </c>
      <c r="L93" s="7">
        <v>6.9449442061449602</v>
      </c>
      <c r="M93">
        <v>6.2355316070537858</v>
      </c>
      <c r="N93">
        <v>8.4038206102617252</v>
      </c>
      <c r="O93">
        <v>10.221553759077946</v>
      </c>
      <c r="P93">
        <v>8.2344378780031793</v>
      </c>
      <c r="Q93">
        <v>6.2564369826463277</v>
      </c>
      <c r="R93">
        <v>6.0463041904934149</v>
      </c>
      <c r="S93">
        <v>7.5873329504458882</v>
      </c>
      <c r="T93">
        <v>16.771200067560009</v>
      </c>
      <c r="U93" s="4">
        <v>5.5744678146922864</v>
      </c>
      <c r="V93" s="7">
        <v>9.1041467417105153</v>
      </c>
      <c r="W93">
        <v>9.1527308246025036</v>
      </c>
      <c r="X93">
        <v>7.8121807289629377</v>
      </c>
      <c r="Y93">
        <v>8.3008227268671018</v>
      </c>
      <c r="Z93">
        <v>8.4413763768878152</v>
      </c>
      <c r="AA93">
        <v>9.2519647292835501</v>
      </c>
      <c r="AB93">
        <v>10.665383385429283</v>
      </c>
      <c r="AC93">
        <v>7.0469183155688881</v>
      </c>
      <c r="AD93">
        <v>11.45865387536297</v>
      </c>
      <c r="AE93" s="4">
        <v>8.8832861528260008</v>
      </c>
      <c r="AF93" s="7">
        <v>2.2106727213914925</v>
      </c>
      <c r="AG93">
        <v>3.1131554195501483</v>
      </c>
      <c r="AH93">
        <v>3.6160643033327444</v>
      </c>
      <c r="AI93">
        <v>3.440205148034031</v>
      </c>
      <c r="AJ93">
        <v>5.3759799497015832</v>
      </c>
      <c r="AK93">
        <v>3.9025767972287175</v>
      </c>
      <c r="AL93">
        <v>5.173250607298006</v>
      </c>
      <c r="AM93">
        <v>5.3873587289474374</v>
      </c>
      <c r="AN93">
        <v>8.3287527350200126</v>
      </c>
      <c r="AO93" s="4">
        <v>4.4774766956452261</v>
      </c>
      <c r="AP93" s="7">
        <v>3.5355552451054284</v>
      </c>
      <c r="AQ93">
        <v>2.2105187829471826</v>
      </c>
      <c r="AR93">
        <v>4.0574837209198371</v>
      </c>
      <c r="AS93">
        <v>2.6852033768124799</v>
      </c>
      <c r="AT93">
        <v>2.0927029682950273</v>
      </c>
      <c r="AU93">
        <v>3.0397253680910041</v>
      </c>
      <c r="AV93">
        <v>2.7955455918118592</v>
      </c>
      <c r="AW93">
        <v>2.8384869982668195</v>
      </c>
      <c r="AX93">
        <v>3.4641982577570558</v>
      </c>
      <c r="AY93">
        <v>2.8021687354469353</v>
      </c>
      <c r="AZ93" s="7">
        <f t="shared" si="51"/>
        <v>8.3809218023250356</v>
      </c>
      <c r="BA93">
        <f t="shared" si="52"/>
        <v>8.2276030066379526</v>
      </c>
      <c r="BB93">
        <f t="shared" si="53"/>
        <v>9.0117463857501576</v>
      </c>
      <c r="BC93">
        <f t="shared" si="54"/>
        <v>4.5025493106149401</v>
      </c>
      <c r="BD93" s="4">
        <f t="shared" si="55"/>
        <v>2.9521589045453629</v>
      </c>
      <c r="BE93" s="7">
        <f t="shared" si="56"/>
        <v>2.2468246305129309</v>
      </c>
      <c r="BF93">
        <f t="shared" si="57"/>
        <v>3.3116995279768346</v>
      </c>
      <c r="BG93">
        <f t="shared" si="58"/>
        <v>1.2890450564191924</v>
      </c>
      <c r="BH93">
        <f t="shared" si="59"/>
        <v>1.7027292401668166</v>
      </c>
      <c r="BI93" s="4">
        <f t="shared" si="60"/>
        <v>0.60109643685363823</v>
      </c>
      <c r="BJ93" s="7">
        <f t="shared" si="61"/>
        <v>0.90509590146609353</v>
      </c>
      <c r="BK93">
        <f t="shared" si="62"/>
        <v>0.45373136585326346</v>
      </c>
      <c r="BL93">
        <f t="shared" si="63"/>
        <v>4.4776160614239157E-4</v>
      </c>
      <c r="BM93" s="4">
        <f t="shared" si="64"/>
        <v>2.030302329150759E-5</v>
      </c>
      <c r="BN93" s="7">
        <f t="shared" si="65"/>
        <v>0.90509590146609353</v>
      </c>
      <c r="BO93">
        <f t="shared" si="66"/>
        <v>0.49899381811227239</v>
      </c>
      <c r="BP93">
        <f t="shared" si="67"/>
        <v>7.2082538774791748E-3</v>
      </c>
      <c r="BQ93" s="4">
        <f t="shared" si="68"/>
        <v>6.4876498682185494E-4</v>
      </c>
      <c r="BR93" s="7">
        <f t="shared" si="69"/>
        <v>0.45373136585326346</v>
      </c>
      <c r="BS93">
        <f t="shared" si="70"/>
        <v>0.49899381811227239</v>
      </c>
      <c r="BT93">
        <f t="shared" si="71"/>
        <v>4.1845439831139407E-6</v>
      </c>
      <c r="BU93" s="4">
        <f t="shared" si="72"/>
        <v>6.5717130277100736E-9</v>
      </c>
      <c r="BV93" s="7">
        <f t="shared" si="73"/>
        <v>4.4776160614239157E-4</v>
      </c>
      <c r="BW93">
        <f t="shared" si="74"/>
        <v>7.2082538774791748E-3</v>
      </c>
      <c r="BX93">
        <f t="shared" si="75"/>
        <v>4.1845439831139407E-6</v>
      </c>
      <c r="BY93" s="4">
        <f t="shared" si="76"/>
        <v>1.9805352812978662E-2</v>
      </c>
      <c r="BZ93" s="7">
        <f t="shared" si="77"/>
        <v>2.030302329150759E-5</v>
      </c>
      <c r="CA93">
        <f t="shared" si="78"/>
        <v>6.4876498682185494E-4</v>
      </c>
      <c r="CB93">
        <f t="shared" si="79"/>
        <v>6.5717130277100736E-9</v>
      </c>
      <c r="CC93" s="4">
        <f t="shared" si="80"/>
        <v>1.9805352812978662E-2</v>
      </c>
      <c r="CD93" s="7">
        <f t="shared" si="81"/>
        <v>14</v>
      </c>
      <c r="CE93" s="4">
        <f t="shared" si="82"/>
        <v>0</v>
      </c>
      <c r="CF93" s="7">
        <f t="shared" si="83"/>
        <v>0.90509590146609353</v>
      </c>
      <c r="CG93">
        <f t="shared" si="84"/>
        <v>3.8914135849468278E-3</v>
      </c>
      <c r="CH93" s="7">
        <f t="shared" si="85"/>
        <v>0.90509590146609353</v>
      </c>
      <c r="CI93" s="4">
        <f t="shared" si="86"/>
        <v>3.507637843313003E-2</v>
      </c>
      <c r="CJ93">
        <f t="shared" si="87"/>
        <v>3.8914135849468278E-3</v>
      </c>
      <c r="CK93">
        <f t="shared" si="88"/>
        <v>3.507637843313003E-2</v>
      </c>
      <c r="CL93" s="7">
        <f t="shared" si="89"/>
        <v>4</v>
      </c>
      <c r="CM93" s="4">
        <f t="shared" si="90"/>
        <v>0</v>
      </c>
      <c r="CN93" s="7">
        <f t="shared" si="91"/>
        <v>8.3022448112138159E-2</v>
      </c>
      <c r="CO93" s="4">
        <f t="shared" si="92"/>
        <v>0</v>
      </c>
      <c r="CP93" s="7">
        <f t="shared" si="93"/>
        <v>3</v>
      </c>
      <c r="CQ93" s="4" t="str">
        <f t="shared" si="94"/>
        <v>Glenfiddich 12</v>
      </c>
      <c r="CR93" s="7">
        <f t="shared" si="95"/>
        <v>70</v>
      </c>
      <c r="CS93">
        <f t="shared" si="96"/>
        <v>73</v>
      </c>
      <c r="CT93">
        <f ca="1">COUNTIF(INDIRECT(ADDRESS(ROW(),CR93,1,1)):INDIRECT(ADDRESS(ROW(),CS93,1,1)), "&lt;0.05")</f>
        <v>2</v>
      </c>
      <c r="CU93" s="4">
        <f t="shared" ca="1" si="97"/>
        <v>0</v>
      </c>
    </row>
    <row r="94" spans="1:99" x14ac:dyDescent="0.25">
      <c r="A94" s="48">
        <v>120</v>
      </c>
      <c r="B94" s="7">
        <v>1.0379278942949437</v>
      </c>
      <c r="C94">
        <v>0.85938428309991688</v>
      </c>
      <c r="D94">
        <v>0.84567331053714134</v>
      </c>
      <c r="E94">
        <v>0.66089563105495908</v>
      </c>
      <c r="F94">
        <v>0.5840435094607177</v>
      </c>
      <c r="G94">
        <v>0.5361572320953939</v>
      </c>
      <c r="H94">
        <v>0.46849805525995247</v>
      </c>
      <c r="I94">
        <v>0.82416152541521071</v>
      </c>
      <c r="J94">
        <v>0.53137594729206761</v>
      </c>
      <c r="K94" s="4">
        <v>0.48502451014943976</v>
      </c>
      <c r="L94" s="7">
        <v>0.33812542868414991</v>
      </c>
      <c r="M94">
        <v>0.38676876891726031</v>
      </c>
      <c r="N94">
        <v>0.704569354936878</v>
      </c>
      <c r="O94">
        <v>1.2780277508601214</v>
      </c>
      <c r="P94">
        <v>0.94230898652447481</v>
      </c>
      <c r="Q94">
        <v>0.702224790933619</v>
      </c>
      <c r="R94">
        <v>0.68168078965410672</v>
      </c>
      <c r="S94">
        <v>0.65326412598586125</v>
      </c>
      <c r="T94">
        <v>1.8908009344889252</v>
      </c>
      <c r="U94" s="4">
        <v>0.53024739030379253</v>
      </c>
      <c r="V94" s="7">
        <v>0.4519307113026485</v>
      </c>
      <c r="W94">
        <v>0.62779425166141578</v>
      </c>
      <c r="X94">
        <v>0.6540256641144252</v>
      </c>
      <c r="Y94">
        <v>0.84554049211270954</v>
      </c>
      <c r="Z94">
        <v>0.82420821172143921</v>
      </c>
      <c r="AA94">
        <v>0.73555976126933775</v>
      </c>
      <c r="AB94">
        <v>0.9683693829873351</v>
      </c>
      <c r="AC94">
        <v>0.66915476605211333</v>
      </c>
      <c r="AD94">
        <v>1.0955083426535142</v>
      </c>
      <c r="AE94" s="4">
        <v>0.87226034313825296</v>
      </c>
      <c r="AF94" s="7">
        <v>0.12092626756350532</v>
      </c>
      <c r="AG94">
        <v>0.38713180855648877</v>
      </c>
      <c r="AH94">
        <v>0.55392882766165974</v>
      </c>
      <c r="AI94">
        <v>0.52387582002135669</v>
      </c>
      <c r="AJ94">
        <v>0.95318062905892553</v>
      </c>
      <c r="AK94">
        <v>0.66081988789136492</v>
      </c>
      <c r="AL94">
        <v>0.8636050927382769</v>
      </c>
      <c r="AM94">
        <v>0.92433616858281953</v>
      </c>
      <c r="AN94">
        <v>1.377509912069486</v>
      </c>
      <c r="AO94" s="4">
        <v>0.76914129714118096</v>
      </c>
      <c r="AP94" s="7">
        <v>0.51268641269843107</v>
      </c>
      <c r="AQ94">
        <v>0.33179897461486874</v>
      </c>
      <c r="AR94">
        <v>0.6647521572328815</v>
      </c>
      <c r="AS94">
        <v>0.40921954979677538</v>
      </c>
      <c r="AT94">
        <v>0.30135089566593898</v>
      </c>
      <c r="AU94">
        <v>0.48621732491733921</v>
      </c>
      <c r="AV94">
        <v>0.37865793878491544</v>
      </c>
      <c r="AW94">
        <v>0.40768193160653821</v>
      </c>
      <c r="AX94">
        <v>0.4730015379152166</v>
      </c>
      <c r="AY94">
        <v>0.43014568433959499</v>
      </c>
      <c r="AZ94" s="7">
        <f t="shared" si="51"/>
        <v>0.68331418986597436</v>
      </c>
      <c r="BA94">
        <f t="shared" si="52"/>
        <v>0.81080183212891888</v>
      </c>
      <c r="BB94">
        <f t="shared" si="53"/>
        <v>0.77443519270131911</v>
      </c>
      <c r="BC94">
        <f t="shared" si="54"/>
        <v>0.71344557112850648</v>
      </c>
      <c r="BD94" s="4">
        <f t="shared" si="55"/>
        <v>0.43955124075725005</v>
      </c>
      <c r="BE94" s="7">
        <f t="shared" si="56"/>
        <v>0.19536644810596399</v>
      </c>
      <c r="BF94">
        <f t="shared" si="57"/>
        <v>0.46529497852192747</v>
      </c>
      <c r="BG94">
        <f t="shared" si="58"/>
        <v>0.18571421981012828</v>
      </c>
      <c r="BH94">
        <f t="shared" si="59"/>
        <v>0.34805660907536934</v>
      </c>
      <c r="BI94" s="4">
        <f t="shared" si="60"/>
        <v>0.10317345763765692</v>
      </c>
      <c r="BJ94" s="7">
        <f t="shared" si="61"/>
        <v>0.43978810626354992</v>
      </c>
      <c r="BK94">
        <f t="shared" si="62"/>
        <v>0.29923267207288129</v>
      </c>
      <c r="BL94">
        <f t="shared" si="63"/>
        <v>0.8147404288958694</v>
      </c>
      <c r="BM94" s="4">
        <f t="shared" si="64"/>
        <v>3.7362293297000188E-3</v>
      </c>
      <c r="BN94" s="7">
        <f t="shared" si="65"/>
        <v>0.43978810626354992</v>
      </c>
      <c r="BO94">
        <f t="shared" si="66"/>
        <v>0.82237394693935029</v>
      </c>
      <c r="BP94">
        <f t="shared" si="67"/>
        <v>0.60321675152658671</v>
      </c>
      <c r="BQ94" s="4">
        <f t="shared" si="68"/>
        <v>3.3749145657092063E-2</v>
      </c>
      <c r="BR94" s="7">
        <f t="shared" si="69"/>
        <v>0.29923267207288129</v>
      </c>
      <c r="BS94">
        <f t="shared" si="70"/>
        <v>0.82237394693935029</v>
      </c>
      <c r="BT94">
        <f t="shared" si="71"/>
        <v>0.63263545970523016</v>
      </c>
      <c r="BU94" s="4">
        <f t="shared" si="72"/>
        <v>1.9707414788712685E-4</v>
      </c>
      <c r="BV94" s="7">
        <f t="shared" si="73"/>
        <v>0.8147404288958694</v>
      </c>
      <c r="BW94">
        <f t="shared" si="74"/>
        <v>0.60321675152658671</v>
      </c>
      <c r="BX94">
        <f t="shared" si="75"/>
        <v>0.63263545970523016</v>
      </c>
      <c r="BY94" s="4">
        <f t="shared" si="76"/>
        <v>3.6978197691253656E-2</v>
      </c>
      <c r="BZ94" s="7">
        <f t="shared" si="77"/>
        <v>3.7362293297000188E-3</v>
      </c>
      <c r="CA94">
        <f t="shared" si="78"/>
        <v>3.3749145657092063E-2</v>
      </c>
      <c r="CB94">
        <f t="shared" si="79"/>
        <v>1.9707414788712685E-4</v>
      </c>
      <c r="CC94" s="4">
        <f t="shared" si="80"/>
        <v>3.6978197691253656E-2</v>
      </c>
      <c r="CD94" s="7">
        <f t="shared" si="81"/>
        <v>8</v>
      </c>
      <c r="CE94" s="4">
        <f t="shared" si="82"/>
        <v>0</v>
      </c>
      <c r="CF94" s="7">
        <f t="shared" si="83"/>
        <v>0.43978810626354992</v>
      </c>
      <c r="CG94">
        <f t="shared" si="84"/>
        <v>0.6112560665291078</v>
      </c>
      <c r="CH94" s="7">
        <f t="shared" si="85"/>
        <v>0.43978810626354992</v>
      </c>
      <c r="CI94" s="4">
        <f t="shared" si="86"/>
        <v>0.30122723953177621</v>
      </c>
      <c r="CJ94">
        <f t="shared" si="87"/>
        <v>0.6112560665291078</v>
      </c>
      <c r="CK94">
        <f t="shared" si="88"/>
        <v>0.30122723953177621</v>
      </c>
      <c r="CL94" s="7">
        <f t="shared" si="89"/>
        <v>0</v>
      </c>
      <c r="CM94" s="4">
        <f t="shared" si="90"/>
        <v>0</v>
      </c>
      <c r="CN94" s="7">
        <f t="shared" si="91"/>
        <v>0.97527823555513393</v>
      </c>
      <c r="CO94" s="4">
        <f t="shared" si="92"/>
        <v>0</v>
      </c>
      <c r="CP94" s="7">
        <f t="shared" si="93"/>
        <v>2</v>
      </c>
      <c r="CQ94" s="4" t="str">
        <f t="shared" si="94"/>
        <v>Jack Daniels</v>
      </c>
      <c r="CR94" s="7">
        <f t="shared" si="95"/>
        <v>66</v>
      </c>
      <c r="CS94">
        <f t="shared" si="96"/>
        <v>69</v>
      </c>
      <c r="CT94">
        <f ca="1">COUNTIF(INDIRECT(ADDRESS(ROW(),CR94,1,1)):INDIRECT(ADDRESS(ROW(),CS94,1,1)), "&lt;0.05")</f>
        <v>1</v>
      </c>
      <c r="CU94" s="4">
        <f t="shared" ca="1" si="97"/>
        <v>0</v>
      </c>
    </row>
    <row r="95" spans="1:99" x14ac:dyDescent="0.25">
      <c r="A95" s="48">
        <v>121</v>
      </c>
      <c r="B95" s="7">
        <v>0</v>
      </c>
      <c r="C95">
        <v>0</v>
      </c>
      <c r="D95">
        <v>0</v>
      </c>
      <c r="E95">
        <v>4.0989098574723902E-2</v>
      </c>
      <c r="F95">
        <v>0</v>
      </c>
      <c r="G95">
        <v>0</v>
      </c>
      <c r="H95">
        <v>0</v>
      </c>
      <c r="I95">
        <v>0.57215049971730525</v>
      </c>
      <c r="J95">
        <v>0</v>
      </c>
      <c r="K95" s="4">
        <v>0</v>
      </c>
      <c r="L95" s="7">
        <v>0.30350864216538675</v>
      </c>
      <c r="M95">
        <v>0.36009578918118518</v>
      </c>
      <c r="N95">
        <v>0.25283461452342554</v>
      </c>
      <c r="O95">
        <v>1.3285242903882972</v>
      </c>
      <c r="P95">
        <v>1.0985039465338771</v>
      </c>
      <c r="Q95">
        <v>0.83753154904087945</v>
      </c>
      <c r="R95">
        <v>0.48181228810542004</v>
      </c>
      <c r="S95">
        <v>0.22817723388316988</v>
      </c>
      <c r="T95">
        <v>1.944704199499649</v>
      </c>
      <c r="U95" s="4">
        <v>0.22176427245423017</v>
      </c>
      <c r="V95" s="7">
        <v>0</v>
      </c>
      <c r="W95">
        <v>0</v>
      </c>
      <c r="X95">
        <v>0.35903007863119157</v>
      </c>
      <c r="Y95">
        <v>0.51697334987519838</v>
      </c>
      <c r="Z95">
        <v>0.51483011447398086</v>
      </c>
      <c r="AA95">
        <v>0.59675797959606913</v>
      </c>
      <c r="AB95">
        <v>9.2220076233275383E-2</v>
      </c>
      <c r="AC95">
        <v>0.30275574998298804</v>
      </c>
      <c r="AD95">
        <v>1.1757985681781737</v>
      </c>
      <c r="AE95" s="4">
        <v>0.28990583133987669</v>
      </c>
      <c r="AF95" s="7">
        <v>0</v>
      </c>
      <c r="AG95">
        <v>0.63157554049305586</v>
      </c>
      <c r="AH95">
        <v>0.92508305518976719</v>
      </c>
      <c r="AI95">
        <v>1.0162807251784334</v>
      </c>
      <c r="AJ95">
        <v>1.6994049625276961</v>
      </c>
      <c r="AK95">
        <v>1.2880125158516613</v>
      </c>
      <c r="AL95">
        <v>1.6172009304787078</v>
      </c>
      <c r="AM95">
        <v>1.7056774777510486</v>
      </c>
      <c r="AN95">
        <v>2.6438838306691697</v>
      </c>
      <c r="AO95" s="4">
        <v>1.2414406597728029</v>
      </c>
      <c r="AP95" s="7">
        <v>0.72436114477334967</v>
      </c>
      <c r="AQ95">
        <v>0.59721128969287662</v>
      </c>
      <c r="AR95">
        <v>0.97824721045254892</v>
      </c>
      <c r="AS95">
        <v>0.64029714082098144</v>
      </c>
      <c r="AT95">
        <v>0.51885958342756822</v>
      </c>
      <c r="AU95">
        <v>0.74227929242423796</v>
      </c>
      <c r="AV95">
        <v>0.57729773319352407</v>
      </c>
      <c r="AW95">
        <v>0.59772637561306097</v>
      </c>
      <c r="AX95">
        <v>0.72896949665956745</v>
      </c>
      <c r="AY95">
        <v>0.69551161123793004</v>
      </c>
      <c r="AZ95" s="7">
        <f t="shared" si="51"/>
        <v>6.1313959829202916E-2</v>
      </c>
      <c r="BA95">
        <f t="shared" si="52"/>
        <v>0.7057456825775521</v>
      </c>
      <c r="BB95">
        <f t="shared" si="53"/>
        <v>0.38482717483107537</v>
      </c>
      <c r="BC95">
        <f t="shared" si="54"/>
        <v>1.2768559697912343</v>
      </c>
      <c r="BD95" s="4">
        <f t="shared" si="55"/>
        <v>0.68007608782956452</v>
      </c>
      <c r="BE95" s="7">
        <f t="shared" si="56"/>
        <v>0.17995131558574376</v>
      </c>
      <c r="BF95">
        <f t="shared" si="57"/>
        <v>0.58626413124399468</v>
      </c>
      <c r="BG95">
        <f t="shared" si="58"/>
        <v>0.35009964938924482</v>
      </c>
      <c r="BH95">
        <f t="shared" si="59"/>
        <v>0.71389430869749571</v>
      </c>
      <c r="BI95" s="4">
        <f t="shared" si="60"/>
        <v>0.12873306148654934</v>
      </c>
      <c r="BJ95" s="7">
        <f t="shared" si="61"/>
        <v>7.0619380350007924E-3</v>
      </c>
      <c r="BK95">
        <f t="shared" si="62"/>
        <v>2.1571716714442465E-2</v>
      </c>
      <c r="BL95">
        <f t="shared" si="63"/>
        <v>3.7210654595678822E-4</v>
      </c>
      <c r="BM95" s="4">
        <f t="shared" si="64"/>
        <v>1.2727373033853774E-7</v>
      </c>
      <c r="BN95" s="7">
        <f t="shared" si="65"/>
        <v>7.0619380350007924E-3</v>
      </c>
      <c r="BO95">
        <f t="shared" si="66"/>
        <v>0.15836766673932706</v>
      </c>
      <c r="BP95">
        <f t="shared" si="67"/>
        <v>6.6889256322227031E-2</v>
      </c>
      <c r="BQ95" s="4">
        <f t="shared" si="68"/>
        <v>0.89514269122254442</v>
      </c>
      <c r="BR95" s="7">
        <f t="shared" si="69"/>
        <v>2.1571716714442465E-2</v>
      </c>
      <c r="BS95">
        <f t="shared" si="70"/>
        <v>0.15836766673932706</v>
      </c>
      <c r="BT95">
        <f t="shared" si="71"/>
        <v>3.5360423184387542E-3</v>
      </c>
      <c r="BU95" s="4">
        <f t="shared" si="72"/>
        <v>2.8694733057868078E-2</v>
      </c>
      <c r="BV95" s="7">
        <f t="shared" si="73"/>
        <v>3.7210654595678822E-4</v>
      </c>
      <c r="BW95">
        <f t="shared" si="74"/>
        <v>6.6889256322227031E-2</v>
      </c>
      <c r="BX95">
        <f t="shared" si="75"/>
        <v>3.5360423184387542E-3</v>
      </c>
      <c r="BY95" s="4">
        <f t="shared" si="76"/>
        <v>2.7290114737493539E-2</v>
      </c>
      <c r="BZ95" s="7">
        <f t="shared" si="77"/>
        <v>1.2727373033853774E-7</v>
      </c>
      <c r="CA95">
        <f t="shared" si="78"/>
        <v>0.89514269122254442</v>
      </c>
      <c r="CB95">
        <f t="shared" si="79"/>
        <v>2.8694733057868078E-2</v>
      </c>
      <c r="CC95" s="4">
        <f t="shared" si="80"/>
        <v>2.7290114737493539E-2</v>
      </c>
      <c r="CD95" s="7">
        <f t="shared" si="81"/>
        <v>14</v>
      </c>
      <c r="CE95" s="4">
        <f t="shared" si="82"/>
        <v>0</v>
      </c>
      <c r="CF95" s="7">
        <f t="shared" si="83"/>
        <v>7.0619380350007924E-3</v>
      </c>
      <c r="CG95">
        <f t="shared" si="84"/>
        <v>7.071452348351487E-7</v>
      </c>
      <c r="CH95" s="7">
        <f t="shared" si="85"/>
        <v>7.0619380350007924E-3</v>
      </c>
      <c r="CI95" s="4">
        <f t="shared" si="86"/>
        <v>0.73135654677170758</v>
      </c>
      <c r="CJ95">
        <f t="shared" si="87"/>
        <v>7.071452348351487E-7</v>
      </c>
      <c r="CK95">
        <f t="shared" si="88"/>
        <v>0.73135654677170758</v>
      </c>
      <c r="CL95" s="7">
        <f t="shared" si="89"/>
        <v>4</v>
      </c>
      <c r="CM95" s="4">
        <f t="shared" si="90"/>
        <v>0</v>
      </c>
      <c r="CN95" s="7">
        <f t="shared" si="91"/>
        <v>3.1366706393700948E-2</v>
      </c>
      <c r="CO95" s="4">
        <f t="shared" si="92"/>
        <v>1</v>
      </c>
      <c r="CP95" s="7">
        <f t="shared" si="93"/>
        <v>4</v>
      </c>
      <c r="CQ95" s="4" t="str">
        <f t="shared" si="94"/>
        <v>Glenfiddich 15</v>
      </c>
      <c r="CR95" s="7">
        <f t="shared" si="95"/>
        <v>74</v>
      </c>
      <c r="CS95">
        <f t="shared" si="96"/>
        <v>77</v>
      </c>
      <c r="CT95">
        <f ca="1">COUNTIF(INDIRECT(ADDRESS(ROW(),CR95,1,1)):INDIRECT(ADDRESS(ROW(),CS95,1,1)), "&lt;0.05")</f>
        <v>3</v>
      </c>
      <c r="CU95" s="4">
        <f t="shared" ca="1" si="97"/>
        <v>0</v>
      </c>
    </row>
    <row r="96" spans="1:99" x14ac:dyDescent="0.25">
      <c r="A96" s="48">
        <v>122</v>
      </c>
      <c r="B96" s="7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5.3389242555007051E-2</v>
      </c>
      <c r="J96">
        <v>0</v>
      </c>
      <c r="K96" s="4">
        <v>0</v>
      </c>
      <c r="L96" s="7">
        <v>0</v>
      </c>
      <c r="M96">
        <v>0</v>
      </c>
      <c r="N96">
        <v>0</v>
      </c>
      <c r="O96">
        <v>0.14216653216859904</v>
      </c>
      <c r="P96">
        <v>0.10630582436580471</v>
      </c>
      <c r="Q96">
        <v>8.0764818063649602E-2</v>
      </c>
      <c r="R96">
        <v>3.2729643236647939E-3</v>
      </c>
      <c r="S96">
        <v>0</v>
      </c>
      <c r="T96">
        <v>7.6800758304044731E-2</v>
      </c>
      <c r="U96" s="4">
        <v>0</v>
      </c>
      <c r="V96" s="7">
        <v>0</v>
      </c>
      <c r="W96">
        <v>0</v>
      </c>
      <c r="X96">
        <v>2.3093281949631533E-2</v>
      </c>
      <c r="Y96">
        <v>8.3333959964599913E-2</v>
      </c>
      <c r="Z96">
        <v>0</v>
      </c>
      <c r="AA96">
        <v>0</v>
      </c>
      <c r="AB96">
        <v>0</v>
      </c>
      <c r="AC96">
        <v>2.2146358596759997E-2</v>
      </c>
      <c r="AD96">
        <v>0.11237478466864594</v>
      </c>
      <c r="AE96" s="4">
        <v>4.4484557294721352E-2</v>
      </c>
      <c r="AF96" s="7">
        <v>0</v>
      </c>
      <c r="AG96">
        <v>4.3286059949097594E-2</v>
      </c>
      <c r="AH96">
        <v>4.5651410671752081E-2</v>
      </c>
      <c r="AI96">
        <v>5.8809768221795344E-2</v>
      </c>
      <c r="AJ96">
        <v>0.14133777765195099</v>
      </c>
      <c r="AK96">
        <v>0.11726329250818099</v>
      </c>
      <c r="AL96">
        <v>0.17794228179273786</v>
      </c>
      <c r="AM96">
        <v>0.16015800994940266</v>
      </c>
      <c r="AN96">
        <v>0.28326103217215098</v>
      </c>
      <c r="AO96" s="4">
        <v>0.12008064606996979</v>
      </c>
      <c r="AP96" s="7">
        <v>0.10807849490861349</v>
      </c>
      <c r="AQ96">
        <v>5.0950280638312632E-2</v>
      </c>
      <c r="AR96">
        <v>8.2627635059028204E-2</v>
      </c>
      <c r="AS96">
        <v>8.8117558812870631E-2</v>
      </c>
      <c r="AT96">
        <v>2.1331064118134194E-2</v>
      </c>
      <c r="AU96">
        <v>7.4246121215153546E-2</v>
      </c>
      <c r="AV96">
        <v>7.4756330474073873E-2</v>
      </c>
      <c r="AW96">
        <v>6.6712814179649998E-2</v>
      </c>
      <c r="AX96">
        <v>4.2589312777121961E-2</v>
      </c>
      <c r="AY96">
        <v>8.0649208401597505E-2</v>
      </c>
      <c r="AZ96" s="7">
        <f t="shared" si="51"/>
        <v>5.3389242555007049E-3</v>
      </c>
      <c r="BA96">
        <f t="shared" si="52"/>
        <v>4.0931089722576287E-2</v>
      </c>
      <c r="BB96">
        <f t="shared" si="53"/>
        <v>2.8543294247435874E-2</v>
      </c>
      <c r="BC96">
        <f t="shared" si="54"/>
        <v>0.11477902789870383</v>
      </c>
      <c r="BD96" s="4">
        <f t="shared" si="55"/>
        <v>6.900588205845562E-2</v>
      </c>
      <c r="BE96" s="7">
        <f t="shared" si="56"/>
        <v>1.6883160902500974E-2</v>
      </c>
      <c r="BF96">
        <f t="shared" si="57"/>
        <v>5.4965377701237661E-2</v>
      </c>
      <c r="BG96">
        <f t="shared" si="58"/>
        <v>4.0038982887178332E-2</v>
      </c>
      <c r="BH96">
        <f t="shared" si="59"/>
        <v>8.2577462311758554E-2</v>
      </c>
      <c r="BI96" s="4">
        <f t="shared" si="60"/>
        <v>2.4889887574013572E-2</v>
      </c>
      <c r="BJ96" s="7">
        <f t="shared" si="61"/>
        <v>7.6924216829768924E-2</v>
      </c>
      <c r="BK96">
        <f t="shared" si="62"/>
        <v>0.11685573622751719</v>
      </c>
      <c r="BL96">
        <f t="shared" si="63"/>
        <v>2.2394454641842367E-3</v>
      </c>
      <c r="BM96" s="4">
        <f t="shared" si="64"/>
        <v>5.4362379550635735E-6</v>
      </c>
      <c r="BN96" s="7">
        <f t="shared" si="65"/>
        <v>7.6924216829768924E-2</v>
      </c>
      <c r="BO96">
        <f t="shared" si="66"/>
        <v>0.57236878908147437</v>
      </c>
      <c r="BP96">
        <f t="shared" si="67"/>
        <v>3.1973322762937309E-2</v>
      </c>
      <c r="BQ96" s="4">
        <f t="shared" si="68"/>
        <v>0.16583073540086665</v>
      </c>
      <c r="BR96" s="7">
        <f t="shared" si="69"/>
        <v>0.11685573622751719</v>
      </c>
      <c r="BS96">
        <f t="shared" si="70"/>
        <v>0.57236878908147437</v>
      </c>
      <c r="BT96">
        <f t="shared" si="71"/>
        <v>1.0807819641734464E-2</v>
      </c>
      <c r="BU96" s="4">
        <f t="shared" si="72"/>
        <v>1.596306605678284E-2</v>
      </c>
      <c r="BV96" s="7">
        <f t="shared" si="73"/>
        <v>2.2394454641842367E-3</v>
      </c>
      <c r="BW96">
        <f t="shared" si="74"/>
        <v>3.1973322762937309E-2</v>
      </c>
      <c r="BX96">
        <f t="shared" si="75"/>
        <v>1.0807819641734464E-2</v>
      </c>
      <c r="BY96" s="4">
        <f t="shared" si="76"/>
        <v>0.12243031972411612</v>
      </c>
      <c r="BZ96" s="7">
        <f t="shared" si="77"/>
        <v>5.4362379550635735E-6</v>
      </c>
      <c r="CA96">
        <f t="shared" si="78"/>
        <v>0.16583073540086665</v>
      </c>
      <c r="CB96">
        <f t="shared" si="79"/>
        <v>1.596306605678284E-2</v>
      </c>
      <c r="CC96" s="4">
        <f t="shared" si="80"/>
        <v>0.12243031972411612</v>
      </c>
      <c r="CD96" s="7">
        <f t="shared" si="81"/>
        <v>10</v>
      </c>
      <c r="CE96" s="4">
        <f t="shared" si="82"/>
        <v>0</v>
      </c>
      <c r="CF96" s="7">
        <f t="shared" si="83"/>
        <v>7.6924216829768924E-2</v>
      </c>
      <c r="CG96">
        <f t="shared" si="84"/>
        <v>1.0344806689963155E-5</v>
      </c>
      <c r="CH96" s="7">
        <f t="shared" si="85"/>
        <v>7.6924216829768924E-2</v>
      </c>
      <c r="CI96" s="4">
        <f t="shared" si="86"/>
        <v>0.17133746772492531</v>
      </c>
      <c r="CJ96">
        <f t="shared" si="87"/>
        <v>1.0344806689963155E-5</v>
      </c>
      <c r="CK96">
        <f t="shared" si="88"/>
        <v>0.17133746772492531</v>
      </c>
      <c r="CL96" s="7">
        <f t="shared" si="89"/>
        <v>2</v>
      </c>
      <c r="CM96" s="4">
        <f t="shared" si="90"/>
        <v>0</v>
      </c>
      <c r="CN96" s="7">
        <f t="shared" si="91"/>
        <v>2.0333657276200089E-2</v>
      </c>
      <c r="CO96" s="4">
        <f t="shared" si="92"/>
        <v>1</v>
      </c>
      <c r="CP96" s="7">
        <f t="shared" si="93"/>
        <v>4</v>
      </c>
      <c r="CQ96" s="4" t="str">
        <f t="shared" si="94"/>
        <v>Glenfiddich 15</v>
      </c>
      <c r="CR96" s="7">
        <f t="shared" si="95"/>
        <v>74</v>
      </c>
      <c r="CS96">
        <f t="shared" si="96"/>
        <v>77</v>
      </c>
      <c r="CT96">
        <f ca="1">COUNTIF(INDIRECT(ADDRESS(ROW(),CR96,1,1)):INDIRECT(ADDRESS(ROW(),CS96,1,1)), "&lt;0.05")</f>
        <v>3</v>
      </c>
      <c r="CU96" s="4">
        <f t="shared" ca="1" si="97"/>
        <v>0</v>
      </c>
    </row>
    <row r="97" spans="1:99" x14ac:dyDescent="0.25">
      <c r="A97" s="48">
        <v>123</v>
      </c>
      <c r="B97" s="7">
        <v>0</v>
      </c>
      <c r="C97">
        <v>0</v>
      </c>
      <c r="D97">
        <v>0</v>
      </c>
      <c r="E97">
        <v>0</v>
      </c>
      <c r="F97">
        <v>0</v>
      </c>
      <c r="G97">
        <v>4.8688562247509535E-3</v>
      </c>
      <c r="H97">
        <v>0</v>
      </c>
      <c r="I97">
        <v>7.2067026439979073E-2</v>
      </c>
      <c r="J97">
        <v>4.3154802256975128E-2</v>
      </c>
      <c r="K97" s="4">
        <v>0</v>
      </c>
      <c r="L97" s="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s="4">
        <v>0</v>
      </c>
      <c r="V97" s="7">
        <v>0</v>
      </c>
      <c r="W97">
        <v>0</v>
      </c>
      <c r="X97">
        <v>9.6701877750857895E-2</v>
      </c>
      <c r="Y97">
        <v>0.11071241139809641</v>
      </c>
      <c r="Z97">
        <v>8.7326666374967582E-2</v>
      </c>
      <c r="AA97">
        <v>0.11676146361130596</v>
      </c>
      <c r="AB97">
        <v>3.1462085784750467E-2</v>
      </c>
      <c r="AC97">
        <v>0</v>
      </c>
      <c r="AD97">
        <v>0.21256904463967768</v>
      </c>
      <c r="AE97" s="4">
        <v>5.8496893455884769E-2</v>
      </c>
      <c r="AF97" s="7">
        <v>0</v>
      </c>
      <c r="AG97">
        <v>4.2374563960317375E-3</v>
      </c>
      <c r="AH97">
        <v>4.8614898850627307E-3</v>
      </c>
      <c r="AI97">
        <v>0</v>
      </c>
      <c r="AJ97">
        <v>9.1323716038837585E-2</v>
      </c>
      <c r="AK97">
        <v>0.13085199319819268</v>
      </c>
      <c r="AL97">
        <v>0.10460986535117645</v>
      </c>
      <c r="AM97">
        <v>0.15973569500545309</v>
      </c>
      <c r="AN97">
        <v>8.3657754666295561E-2</v>
      </c>
      <c r="AO97" s="4">
        <v>0.1154659156473449</v>
      </c>
      <c r="AP97" s="7">
        <v>0.13910226602386</v>
      </c>
      <c r="AQ97">
        <v>7.3443674400365977E-2</v>
      </c>
      <c r="AR97">
        <v>0.12183961806514156</v>
      </c>
      <c r="AS97">
        <v>0.11236605886396776</v>
      </c>
      <c r="AT97">
        <v>8.4538887807213952E-3</v>
      </c>
      <c r="AU97">
        <v>6.2755306572715344E-2</v>
      </c>
      <c r="AV97">
        <v>6.6818076584856764E-2</v>
      </c>
      <c r="AW97">
        <v>0.10228466415552671</v>
      </c>
      <c r="AX97">
        <v>4.9656569751060309E-2</v>
      </c>
      <c r="AY97">
        <v>8.4965465226672018E-2</v>
      </c>
      <c r="AZ97" s="7">
        <f t="shared" si="51"/>
        <v>1.2009068492170516E-2</v>
      </c>
      <c r="BA97">
        <f t="shared" si="52"/>
        <v>0</v>
      </c>
      <c r="BB97">
        <f t="shared" si="53"/>
        <v>7.1403044301554058E-2</v>
      </c>
      <c r="BC97">
        <f t="shared" si="54"/>
        <v>6.9474388618839478E-2</v>
      </c>
      <c r="BD97" s="4">
        <f t="shared" si="55"/>
        <v>8.216855884248879E-2</v>
      </c>
      <c r="BE97" s="7">
        <f t="shared" si="56"/>
        <v>2.50278106606323E-2</v>
      </c>
      <c r="BF97">
        <f t="shared" si="57"/>
        <v>0</v>
      </c>
      <c r="BG97">
        <f t="shared" si="58"/>
        <v>6.7889680129348179E-2</v>
      </c>
      <c r="BH97">
        <f t="shared" si="59"/>
        <v>6.1487724516388786E-2</v>
      </c>
      <c r="BI97" s="4">
        <f t="shared" si="60"/>
        <v>3.8469506876445798E-2</v>
      </c>
      <c r="BJ97" s="7">
        <f t="shared" si="61"/>
        <v>0.16348866412707921</v>
      </c>
      <c r="BK97">
        <f t="shared" si="62"/>
        <v>2.4254013808991871E-2</v>
      </c>
      <c r="BL97">
        <f t="shared" si="63"/>
        <v>1.8136141033926349E-2</v>
      </c>
      <c r="BM97" s="4">
        <f t="shared" si="64"/>
        <v>2.0117197962433566E-4</v>
      </c>
      <c r="BN97" s="7">
        <f t="shared" si="65"/>
        <v>0.16348866412707921</v>
      </c>
      <c r="BO97">
        <f t="shared" si="66"/>
        <v>8.8562983274968286E-3</v>
      </c>
      <c r="BP97">
        <f t="shared" si="67"/>
        <v>5.9957798658925145E-3</v>
      </c>
      <c r="BQ97" s="4">
        <f t="shared" si="68"/>
        <v>8.3229726084942102E-5</v>
      </c>
      <c r="BR97" s="7">
        <f t="shared" si="69"/>
        <v>2.4254013808991871E-2</v>
      </c>
      <c r="BS97">
        <f t="shared" si="70"/>
        <v>8.8562983274968286E-3</v>
      </c>
      <c r="BT97">
        <f t="shared" si="71"/>
        <v>0.94765273245640658</v>
      </c>
      <c r="BU97" s="4">
        <f t="shared" si="72"/>
        <v>0.66917598073232654</v>
      </c>
      <c r="BV97" s="7">
        <f t="shared" si="73"/>
        <v>1.8136141033926349E-2</v>
      </c>
      <c r="BW97">
        <f t="shared" si="74"/>
        <v>5.9957798658925145E-3</v>
      </c>
      <c r="BX97">
        <f t="shared" si="75"/>
        <v>0.94765273245640658</v>
      </c>
      <c r="BY97" s="4">
        <f t="shared" si="76"/>
        <v>0.58804647261376963</v>
      </c>
      <c r="BZ97" s="7">
        <f t="shared" si="77"/>
        <v>2.0117197962433566E-4</v>
      </c>
      <c r="CA97">
        <f t="shared" si="78"/>
        <v>8.3229726084942102E-5</v>
      </c>
      <c r="CB97">
        <f t="shared" si="79"/>
        <v>0.66917598073232654</v>
      </c>
      <c r="CC97" s="4">
        <f t="shared" si="80"/>
        <v>0.58804647261376963</v>
      </c>
      <c r="CD97" s="7">
        <f t="shared" si="81"/>
        <v>12</v>
      </c>
      <c r="CE97" s="4">
        <f t="shared" si="82"/>
        <v>0</v>
      </c>
      <c r="CF97" s="7">
        <f t="shared" si="83"/>
        <v>0.16348866412707921</v>
      </c>
      <c r="CG97">
        <f t="shared" si="84"/>
        <v>2.7154668062846658E-5</v>
      </c>
      <c r="CH97" s="7">
        <f t="shared" si="85"/>
        <v>0.16348866412707921</v>
      </c>
      <c r="CI97" s="4">
        <f t="shared" si="86"/>
        <v>4.6135980590374947E-8</v>
      </c>
      <c r="CJ97">
        <f t="shared" si="87"/>
        <v>2.7154668062846658E-5</v>
      </c>
      <c r="CK97">
        <f t="shared" si="88"/>
        <v>4.6135980590374947E-8</v>
      </c>
      <c r="CL97" s="7">
        <f t="shared" si="89"/>
        <v>4</v>
      </c>
      <c r="CM97" s="4">
        <f t="shared" si="90"/>
        <v>0</v>
      </c>
      <c r="CN97" s="7">
        <f t="shared" si="91"/>
        <v>2.2933263216099435E-4</v>
      </c>
      <c r="CO97" s="4">
        <f t="shared" si="92"/>
        <v>1</v>
      </c>
      <c r="CP97" s="7">
        <f t="shared" si="93"/>
        <v>5</v>
      </c>
      <c r="CQ97" s="4" t="str">
        <f t="shared" si="94"/>
        <v>Glenfiddich 18</v>
      </c>
      <c r="CR97" s="7">
        <f t="shared" si="95"/>
        <v>78</v>
      </c>
      <c r="CS97">
        <f t="shared" si="96"/>
        <v>81</v>
      </c>
      <c r="CT97">
        <f ca="1">COUNTIF(INDIRECT(ADDRESS(ROW(),CR97,1,1)):INDIRECT(ADDRESS(ROW(),CS97,1,1)), "&lt;0.05")</f>
        <v>2</v>
      </c>
      <c r="CU97" s="4">
        <f t="shared" ca="1" si="97"/>
        <v>0</v>
      </c>
    </row>
    <row r="98" spans="1:99" x14ac:dyDescent="0.25">
      <c r="A98" s="48">
        <v>124</v>
      </c>
      <c r="B98" s="7">
        <v>5.4188620196964972E-2</v>
      </c>
      <c r="C98">
        <v>8.7733518476040967E-2</v>
      </c>
      <c r="D98">
        <v>3.9913555155509581E-2</v>
      </c>
      <c r="E98">
        <v>7.6426331665877839E-2</v>
      </c>
      <c r="F98">
        <v>3.7593783325092424E-2</v>
      </c>
      <c r="G98">
        <v>4.2275406734037964E-2</v>
      </c>
      <c r="H98">
        <v>5.4944601109099711E-2</v>
      </c>
      <c r="I98">
        <v>6.5299832298158389E-2</v>
      </c>
      <c r="J98">
        <v>4.9792592659105836E-2</v>
      </c>
      <c r="K98" s="4">
        <v>1.6445020391196895E-2</v>
      </c>
      <c r="L98" s="7">
        <v>0.1105466738790571</v>
      </c>
      <c r="M98">
        <v>0.14147362357171411</v>
      </c>
      <c r="N98">
        <v>7.0835609306225636E-2</v>
      </c>
      <c r="O98">
        <v>0.14722359045179698</v>
      </c>
      <c r="P98">
        <v>7.8294214324363107E-2</v>
      </c>
      <c r="Q98">
        <v>6.8253216612290862E-2</v>
      </c>
      <c r="R98">
        <v>2.6293981299032921E-2</v>
      </c>
      <c r="S98">
        <v>6.0175364461653599E-2</v>
      </c>
      <c r="T98">
        <v>0.14239866954432692</v>
      </c>
      <c r="U98" s="4">
        <v>2.6201512149876861E-2</v>
      </c>
      <c r="V98" s="7">
        <v>0.14074797670719341</v>
      </c>
      <c r="W98">
        <v>0.14529186451545464</v>
      </c>
      <c r="X98">
        <v>0.1430927672253039</v>
      </c>
      <c r="Y98">
        <v>0.14140874218485827</v>
      </c>
      <c r="Z98">
        <v>0.1905051120904514</v>
      </c>
      <c r="AA98">
        <v>0.12191881514046769</v>
      </c>
      <c r="AB98">
        <v>9.21551787646986E-2</v>
      </c>
      <c r="AC98">
        <v>0.10856781664782139</v>
      </c>
      <c r="AD98">
        <v>0.12460809038404888</v>
      </c>
      <c r="AE98" s="4">
        <v>0.13519069139032386</v>
      </c>
      <c r="AF98" s="7">
        <v>0.11100034658369054</v>
      </c>
      <c r="AG98">
        <v>0.22086207141025585</v>
      </c>
      <c r="AH98">
        <v>0.25189126856420635</v>
      </c>
      <c r="AI98">
        <v>0.317204152255674</v>
      </c>
      <c r="AJ98">
        <v>0.35229818184502909</v>
      </c>
      <c r="AK98">
        <v>0.25617966822098087</v>
      </c>
      <c r="AL98">
        <v>0.36342183373982923</v>
      </c>
      <c r="AM98">
        <v>0.31284005946219151</v>
      </c>
      <c r="AN98">
        <v>0.3716246035271899</v>
      </c>
      <c r="AO98" s="4">
        <v>0.24921366141574852</v>
      </c>
      <c r="AP98" s="7">
        <v>0.20765793438569757</v>
      </c>
      <c r="AQ98">
        <v>0.13776089718175896</v>
      </c>
      <c r="AR98">
        <v>0.24657089579924429</v>
      </c>
      <c r="AS98">
        <v>0.20614864482615952</v>
      </c>
      <c r="AT98">
        <v>0.12442084793796053</v>
      </c>
      <c r="AU98">
        <v>0.21266786126238718</v>
      </c>
      <c r="AV98">
        <v>0.20647896027972459</v>
      </c>
      <c r="AW98">
        <v>0.23286638472048696</v>
      </c>
      <c r="AX98">
        <v>0.2292029976329111</v>
      </c>
      <c r="AY98">
        <v>0.24316288663720564</v>
      </c>
      <c r="AZ98" s="7">
        <f t="shared" si="51"/>
        <v>5.2461326201108459E-2</v>
      </c>
      <c r="BA98">
        <f t="shared" si="52"/>
        <v>8.7169645560033815E-2</v>
      </c>
      <c r="BB98">
        <f t="shared" si="53"/>
        <v>0.1343487055050622</v>
      </c>
      <c r="BC98">
        <f t="shared" si="54"/>
        <v>0.28065358470247959</v>
      </c>
      <c r="BD98" s="4">
        <f t="shared" si="55"/>
        <v>0.20469383106635361</v>
      </c>
      <c r="BE98" s="7">
        <f t="shared" si="56"/>
        <v>2.049109898931965E-2</v>
      </c>
      <c r="BF98">
        <f t="shared" si="57"/>
        <v>4.5955516142233838E-2</v>
      </c>
      <c r="BG98">
        <f t="shared" si="58"/>
        <v>2.6109995450056853E-2</v>
      </c>
      <c r="BH98">
        <f t="shared" si="59"/>
        <v>7.9863167160513032E-2</v>
      </c>
      <c r="BI98" s="4">
        <f t="shared" si="60"/>
        <v>4.1672522930461232E-2</v>
      </c>
      <c r="BJ98" s="7">
        <f t="shared" si="61"/>
        <v>4.9008448942253931E-2</v>
      </c>
      <c r="BK98">
        <f t="shared" si="62"/>
        <v>5.0515990436801186E-7</v>
      </c>
      <c r="BL98">
        <f t="shared" si="63"/>
        <v>4.7080141164304609E-6</v>
      </c>
      <c r="BM98" s="4">
        <f t="shared" si="64"/>
        <v>1.0942415819609945E-7</v>
      </c>
      <c r="BN98" s="7">
        <f t="shared" si="65"/>
        <v>4.9008448942253931E-2</v>
      </c>
      <c r="BO98">
        <f t="shared" si="66"/>
        <v>1.336508093886642E-2</v>
      </c>
      <c r="BP98">
        <f t="shared" si="67"/>
        <v>9.7647499171038433E-6</v>
      </c>
      <c r="BQ98" s="4">
        <f t="shared" si="68"/>
        <v>1.1951146382780071E-5</v>
      </c>
      <c r="BR98" s="7">
        <f t="shared" si="69"/>
        <v>5.0515990436801186E-7</v>
      </c>
      <c r="BS98">
        <f t="shared" si="70"/>
        <v>1.336508093886642E-2</v>
      </c>
      <c r="BT98">
        <f t="shared" si="71"/>
        <v>1.904846776619908E-4</v>
      </c>
      <c r="BU98" s="4">
        <f t="shared" si="72"/>
        <v>3.9611104127043535E-4</v>
      </c>
      <c r="BV98" s="7">
        <f t="shared" si="73"/>
        <v>4.7080141164304609E-6</v>
      </c>
      <c r="BW98">
        <f t="shared" si="74"/>
        <v>9.7647499171038433E-6</v>
      </c>
      <c r="BX98">
        <f t="shared" si="75"/>
        <v>1.904846776619908E-4</v>
      </c>
      <c r="BY98" s="4">
        <f t="shared" si="76"/>
        <v>1.8827901279801742E-2</v>
      </c>
      <c r="BZ98" s="7">
        <f t="shared" si="77"/>
        <v>1.0942415819609945E-7</v>
      </c>
      <c r="CA98">
        <f t="shared" si="78"/>
        <v>1.1951146382780071E-5</v>
      </c>
      <c r="CB98">
        <f t="shared" si="79"/>
        <v>3.9611104127043535E-4</v>
      </c>
      <c r="CC98" s="4">
        <f t="shared" si="80"/>
        <v>1.8827901279801742E-2</v>
      </c>
      <c r="CD98" s="7">
        <f t="shared" si="81"/>
        <v>20</v>
      </c>
      <c r="CE98" s="4">
        <f t="shared" si="82"/>
        <v>1</v>
      </c>
      <c r="CF98" s="7">
        <f t="shared" si="83"/>
        <v>4.9008448942253931E-2</v>
      </c>
      <c r="CG98">
        <f t="shared" si="84"/>
        <v>1.2984706648073296E-11</v>
      </c>
      <c r="CH98" s="7">
        <f t="shared" si="85"/>
        <v>4.9008448942253931E-2</v>
      </c>
      <c r="CI98" s="4">
        <f t="shared" si="86"/>
        <v>3.3705010372354032E-6</v>
      </c>
      <c r="CJ98">
        <f t="shared" si="87"/>
        <v>1.2984706648073296E-11</v>
      </c>
      <c r="CK98">
        <f t="shared" si="88"/>
        <v>3.3705010372354032E-6</v>
      </c>
      <c r="CL98" s="7">
        <f t="shared" si="89"/>
        <v>6</v>
      </c>
      <c r="CM98" s="4">
        <f t="shared" si="90"/>
        <v>1</v>
      </c>
      <c r="CN98" s="7">
        <f t="shared" si="91"/>
        <v>2.6992042721987509E-6</v>
      </c>
      <c r="CO98" s="4">
        <f t="shared" si="92"/>
        <v>1</v>
      </c>
      <c r="CP98" s="7">
        <f t="shared" si="93"/>
        <v>4</v>
      </c>
      <c r="CQ98" s="4" t="str">
        <f t="shared" si="94"/>
        <v>Glenfiddich 15</v>
      </c>
      <c r="CR98" s="7">
        <f t="shared" si="95"/>
        <v>74</v>
      </c>
      <c r="CS98">
        <f t="shared" si="96"/>
        <v>77</v>
      </c>
      <c r="CT98">
        <f ca="1">COUNTIF(INDIRECT(ADDRESS(ROW(),CR98,1,1)):INDIRECT(ADDRESS(ROW(),CS98,1,1)), "&lt;0.05")</f>
        <v>4</v>
      </c>
      <c r="CU98" s="4">
        <f t="shared" ca="1" si="97"/>
        <v>1</v>
      </c>
    </row>
    <row r="99" spans="1:99" x14ac:dyDescent="0.25">
      <c r="A99" s="48">
        <v>125</v>
      </c>
      <c r="B99" s="7">
        <v>9.5915790095135581E-2</v>
      </c>
      <c r="C99">
        <v>0.29737530340035878</v>
      </c>
      <c r="D99">
        <v>0.11693840154616533</v>
      </c>
      <c r="E99">
        <v>0.17446629981034428</v>
      </c>
      <c r="F99">
        <v>0.14306116421264833</v>
      </c>
      <c r="G99">
        <v>0.13382250727989659</v>
      </c>
      <c r="H99">
        <v>0.13513144643844463</v>
      </c>
      <c r="I99">
        <v>0.18044326141502073</v>
      </c>
      <c r="J99">
        <v>0.14974477153031276</v>
      </c>
      <c r="K99" s="4">
        <v>0.11320674958478401</v>
      </c>
      <c r="L99" s="7">
        <v>0.41246652181448229</v>
      </c>
      <c r="M99">
        <v>0.37854396749557934</v>
      </c>
      <c r="N99">
        <v>0.22841391031808886</v>
      </c>
      <c r="O99">
        <v>0.34023025015249309</v>
      </c>
      <c r="P99">
        <v>0.24058660273051283</v>
      </c>
      <c r="Q99">
        <v>0.16808199043800987</v>
      </c>
      <c r="R99">
        <v>9.2079532228137542E-2</v>
      </c>
      <c r="S99">
        <v>0.1939190560813002</v>
      </c>
      <c r="T99">
        <v>0.56762449648552082</v>
      </c>
      <c r="U99" s="4">
        <v>0.13676647617688284</v>
      </c>
      <c r="V99" s="7">
        <v>0.45992385430341975</v>
      </c>
      <c r="W99">
        <v>0.5553874290049996</v>
      </c>
      <c r="X99">
        <v>0.5129989006411626</v>
      </c>
      <c r="Y99">
        <v>0.58949894555871762</v>
      </c>
      <c r="Z99">
        <v>0.58920995415484345</v>
      </c>
      <c r="AA99">
        <v>0.6156833267245313</v>
      </c>
      <c r="AB99">
        <v>0.63992831631298441</v>
      </c>
      <c r="AC99">
        <v>0.47222935637866464</v>
      </c>
      <c r="AD99">
        <v>0.79062238327804812</v>
      </c>
      <c r="AE99" s="4">
        <v>0.66317343687628205</v>
      </c>
      <c r="AF99" s="7">
        <v>0.46196167681272593</v>
      </c>
      <c r="AG99">
        <v>0.63779846765187709</v>
      </c>
      <c r="AH99">
        <v>0.74445598813634328</v>
      </c>
      <c r="AI99">
        <v>0.83296997852013188</v>
      </c>
      <c r="AJ99">
        <v>0.97216174608759531</v>
      </c>
      <c r="AK99">
        <v>0.70630158259307019</v>
      </c>
      <c r="AL99">
        <v>0.90324082718806253</v>
      </c>
      <c r="AM99">
        <v>0.96915105192476059</v>
      </c>
      <c r="AN99">
        <v>1.0920496423030128</v>
      </c>
      <c r="AO99" s="4">
        <v>0.74922388849295718</v>
      </c>
      <c r="AP99" s="7">
        <v>0.56060746479580625</v>
      </c>
      <c r="AQ99">
        <v>0.46783133653232084</v>
      </c>
      <c r="AR99">
        <v>0.62615061936325289</v>
      </c>
      <c r="AS99">
        <v>0.47258098421138361</v>
      </c>
      <c r="AT99">
        <v>0.44287169180073027</v>
      </c>
      <c r="AU99">
        <v>0.54094214796412132</v>
      </c>
      <c r="AV99">
        <v>0.51664762730771796</v>
      </c>
      <c r="AW99">
        <v>0.53724602769990126</v>
      </c>
      <c r="AX99">
        <v>0.59152152430321703</v>
      </c>
      <c r="AY99">
        <v>0.53275198343293606</v>
      </c>
      <c r="AZ99" s="7">
        <f t="shared" si="51"/>
        <v>0.15401056953131109</v>
      </c>
      <c r="BA99">
        <f t="shared" si="52"/>
        <v>0.27587128039210074</v>
      </c>
      <c r="BB99">
        <f t="shared" si="53"/>
        <v>0.58886559032336538</v>
      </c>
      <c r="BC99">
        <f t="shared" si="54"/>
        <v>0.80693148497105371</v>
      </c>
      <c r="BD99" s="4">
        <f t="shared" si="55"/>
        <v>0.52891514074113877</v>
      </c>
      <c r="BE99" s="7">
        <f t="shared" si="56"/>
        <v>5.6751835441230199E-2</v>
      </c>
      <c r="BF99">
        <f t="shared" si="57"/>
        <v>0.14659976449314077</v>
      </c>
      <c r="BG99">
        <f t="shared" si="58"/>
        <v>9.8127522758455238E-2</v>
      </c>
      <c r="BH99">
        <f t="shared" si="59"/>
        <v>0.18554183745426545</v>
      </c>
      <c r="BI99" s="4">
        <f t="shared" si="60"/>
        <v>5.6829384253436463E-2</v>
      </c>
      <c r="BJ99" s="7">
        <f t="shared" si="61"/>
        <v>3.1078933857432101E-2</v>
      </c>
      <c r="BK99">
        <f t="shared" si="62"/>
        <v>5.8619633343430473E-9</v>
      </c>
      <c r="BL99">
        <f t="shared" si="63"/>
        <v>5.1621343785775963E-7</v>
      </c>
      <c r="BM99" s="4">
        <f t="shared" si="64"/>
        <v>1.6851483271876397E-11</v>
      </c>
      <c r="BN99" s="7">
        <f t="shared" si="65"/>
        <v>3.1078933857432101E-2</v>
      </c>
      <c r="BO99">
        <f t="shared" si="66"/>
        <v>4.1740193199981007E-5</v>
      </c>
      <c r="BP99">
        <f t="shared" si="67"/>
        <v>1.7246900662330316E-6</v>
      </c>
      <c r="BQ99" s="4">
        <f t="shared" si="68"/>
        <v>2.9269297942648262E-4</v>
      </c>
      <c r="BR99" s="7">
        <f t="shared" si="69"/>
        <v>5.8619633343430473E-9</v>
      </c>
      <c r="BS99">
        <f t="shared" si="70"/>
        <v>4.1740193199981007E-5</v>
      </c>
      <c r="BT99">
        <f t="shared" si="71"/>
        <v>5.5702112748522983E-3</v>
      </c>
      <c r="BU99" s="4">
        <f t="shared" si="72"/>
        <v>0.11609610062148093</v>
      </c>
      <c r="BV99" s="7">
        <f t="shared" si="73"/>
        <v>5.1621343785775963E-7</v>
      </c>
      <c r="BW99">
        <f t="shared" si="74"/>
        <v>1.7246900662330316E-6</v>
      </c>
      <c r="BX99">
        <f t="shared" si="75"/>
        <v>5.5702112748522983E-3</v>
      </c>
      <c r="BY99" s="4">
        <f t="shared" si="76"/>
        <v>9.2452139884784644E-4</v>
      </c>
      <c r="BZ99" s="7">
        <f t="shared" si="77"/>
        <v>1.6851483271876397E-11</v>
      </c>
      <c r="CA99">
        <f t="shared" si="78"/>
        <v>2.9269297942648262E-4</v>
      </c>
      <c r="CB99">
        <f t="shared" si="79"/>
        <v>0.11609610062148093</v>
      </c>
      <c r="CC99" s="4">
        <f t="shared" si="80"/>
        <v>9.2452139884784644E-4</v>
      </c>
      <c r="CD99" s="7">
        <f t="shared" si="81"/>
        <v>18</v>
      </c>
      <c r="CE99" s="4">
        <f t="shared" si="82"/>
        <v>0</v>
      </c>
      <c r="CF99" s="7">
        <f t="shared" si="83"/>
        <v>3.1078933857432101E-2</v>
      </c>
      <c r="CG99">
        <f t="shared" si="84"/>
        <v>4.4450581854630188E-16</v>
      </c>
      <c r="CH99" s="7">
        <f t="shared" si="85"/>
        <v>3.1078933857432101E-2</v>
      </c>
      <c r="CI99" s="4">
        <f t="shared" si="86"/>
        <v>3.900229151277255E-6</v>
      </c>
      <c r="CJ99">
        <f t="shared" si="87"/>
        <v>4.4450581854630188E-16</v>
      </c>
      <c r="CK99">
        <f t="shared" si="88"/>
        <v>3.900229151277255E-6</v>
      </c>
      <c r="CL99" s="7">
        <f t="shared" si="89"/>
        <v>6</v>
      </c>
      <c r="CM99" s="4">
        <f t="shared" si="90"/>
        <v>1</v>
      </c>
      <c r="CN99" s="7">
        <f t="shared" si="91"/>
        <v>2.4801621767959647E-11</v>
      </c>
      <c r="CO99" s="4">
        <f t="shared" si="92"/>
        <v>1</v>
      </c>
      <c r="CP99" s="7">
        <f t="shared" si="93"/>
        <v>4</v>
      </c>
      <c r="CQ99" s="4" t="str">
        <f t="shared" si="94"/>
        <v>Glenfiddich 15</v>
      </c>
      <c r="CR99" s="7">
        <f t="shared" si="95"/>
        <v>74</v>
      </c>
      <c r="CS99">
        <f t="shared" si="96"/>
        <v>77</v>
      </c>
      <c r="CT99">
        <f ca="1">COUNTIF(INDIRECT(ADDRESS(ROW(),CR99,1,1)):INDIRECT(ADDRESS(ROW(),CS99,1,1)), "&lt;0.05")</f>
        <v>4</v>
      </c>
      <c r="CU99" s="4">
        <f t="shared" ca="1" si="97"/>
        <v>1</v>
      </c>
    </row>
    <row r="100" spans="1:99" x14ac:dyDescent="0.25">
      <c r="A100" s="48">
        <v>126</v>
      </c>
      <c r="B100" s="7">
        <v>3.0368991424236055E-3</v>
      </c>
      <c r="C100">
        <v>3.2184457192104873E-2</v>
      </c>
      <c r="D100">
        <v>4.5550045743904533E-3</v>
      </c>
      <c r="E100">
        <v>0</v>
      </c>
      <c r="F100">
        <v>0</v>
      </c>
      <c r="G100">
        <v>3.170214615498683E-3</v>
      </c>
      <c r="H100">
        <v>8.0349903758981517E-3</v>
      </c>
      <c r="I100">
        <v>1.9615803952679669E-2</v>
      </c>
      <c r="J100">
        <v>7.1065103062157315E-3</v>
      </c>
      <c r="K100" s="4">
        <v>4.5386997349248287E-3</v>
      </c>
      <c r="L100" s="7">
        <v>0.47220585853122016</v>
      </c>
      <c r="M100">
        <v>0.23936061291124214</v>
      </c>
      <c r="N100">
        <v>0.17769013639547854</v>
      </c>
      <c r="O100">
        <v>0.24956179307853965</v>
      </c>
      <c r="P100">
        <v>0.14371949960997771</v>
      </c>
      <c r="Q100">
        <v>0.14816232768324467</v>
      </c>
      <c r="R100">
        <v>8.2192334375065748E-2</v>
      </c>
      <c r="S100">
        <v>0.13059227496231471</v>
      </c>
      <c r="T100">
        <v>0.26210601453117993</v>
      </c>
      <c r="U100" s="4">
        <v>7.7982804417334128E-2</v>
      </c>
      <c r="V100" s="7">
        <v>0.31753721062424822</v>
      </c>
      <c r="W100">
        <v>0.14687104593764427</v>
      </c>
      <c r="X100">
        <v>0.12755361413747493</v>
      </c>
      <c r="Y100">
        <v>0.13231244385932614</v>
      </c>
      <c r="Z100">
        <v>0.16564012303827999</v>
      </c>
      <c r="AA100">
        <v>0.12351730542598434</v>
      </c>
      <c r="AB100">
        <v>0.14730874715587758</v>
      </c>
      <c r="AC100">
        <v>0.12265233881098857</v>
      </c>
      <c r="AD100">
        <v>0.16436743557887765</v>
      </c>
      <c r="AE100" s="4">
        <v>0.15821855496701692</v>
      </c>
      <c r="AF100" s="7">
        <v>0.10561898179345043</v>
      </c>
      <c r="AG100">
        <v>0.19401019097556238</v>
      </c>
      <c r="AH100">
        <v>0.24122843294740179</v>
      </c>
      <c r="AI100">
        <v>0.27964075702483782</v>
      </c>
      <c r="AJ100">
        <v>0.3518297840322952</v>
      </c>
      <c r="AK100">
        <v>0.2443841391569733</v>
      </c>
      <c r="AL100">
        <v>0.34521769102021072</v>
      </c>
      <c r="AM100">
        <v>0.35746257459592651</v>
      </c>
      <c r="AN100">
        <v>0.43620865470370318</v>
      </c>
      <c r="AO100" s="4">
        <v>0.30138458261967943</v>
      </c>
      <c r="AP100" s="7">
        <v>0.17207609009280742</v>
      </c>
      <c r="AQ100">
        <v>0.15725431942511217</v>
      </c>
      <c r="AR100">
        <v>0.23029911491848848</v>
      </c>
      <c r="AS100">
        <v>0.19233394985897362</v>
      </c>
      <c r="AT100">
        <v>0.14424773641207747</v>
      </c>
      <c r="AU100">
        <v>0.18245757170517535</v>
      </c>
      <c r="AV100">
        <v>0.19679361560432854</v>
      </c>
      <c r="AW100">
        <v>0.20573627087493276</v>
      </c>
      <c r="AX100">
        <v>0.22012746209485395</v>
      </c>
      <c r="AY100">
        <v>0.22499976594315302</v>
      </c>
      <c r="AZ100" s="7">
        <f t="shared" si="51"/>
        <v>8.2242579894135984E-3</v>
      </c>
      <c r="BA100">
        <f t="shared" si="52"/>
        <v>0.19835736564955975</v>
      </c>
      <c r="BB100">
        <f t="shared" si="53"/>
        <v>0.16059788195357189</v>
      </c>
      <c r="BC100">
        <f t="shared" si="54"/>
        <v>0.28569857888700401</v>
      </c>
      <c r="BD100" s="4">
        <f t="shared" si="55"/>
        <v>0.1926325896929903</v>
      </c>
      <c r="BE100" s="7">
        <f t="shared" si="56"/>
        <v>1.0110057109605081E-2</v>
      </c>
      <c r="BF100">
        <f t="shared" si="57"/>
        <v>0.11636555263844979</v>
      </c>
      <c r="BG100">
        <f t="shared" si="58"/>
        <v>5.7491156792994977E-2</v>
      </c>
      <c r="BH100">
        <f t="shared" si="59"/>
        <v>9.458791413379497E-2</v>
      </c>
      <c r="BI100" s="4">
        <f t="shared" si="60"/>
        <v>2.8925758826687843E-2</v>
      </c>
      <c r="BJ100" s="7">
        <f t="shared" si="61"/>
        <v>5.7707297828500507E-4</v>
      </c>
      <c r="BK100">
        <f t="shared" si="62"/>
        <v>1.1892316624921476E-5</v>
      </c>
      <c r="BL100">
        <f t="shared" si="63"/>
        <v>5.965400129468923E-6</v>
      </c>
      <c r="BM100" s="4">
        <f t="shared" si="64"/>
        <v>7.3076552108759449E-10</v>
      </c>
      <c r="BN100" s="7">
        <f t="shared" si="65"/>
        <v>5.7707297828500507E-4</v>
      </c>
      <c r="BO100">
        <f t="shared" si="66"/>
        <v>0.3741591519419285</v>
      </c>
      <c r="BP100">
        <f t="shared" si="67"/>
        <v>8.2734152954301463E-2</v>
      </c>
      <c r="BQ100" s="4">
        <f t="shared" si="68"/>
        <v>0.88296337404936853</v>
      </c>
      <c r="BR100" s="7">
        <f t="shared" si="69"/>
        <v>1.1892316624921476E-5</v>
      </c>
      <c r="BS100">
        <f t="shared" si="70"/>
        <v>0.3741591519419285</v>
      </c>
      <c r="BT100">
        <f t="shared" si="71"/>
        <v>2.8082066703229549E-3</v>
      </c>
      <c r="BU100" s="4">
        <f t="shared" si="72"/>
        <v>0.13898584209101117</v>
      </c>
      <c r="BV100" s="7">
        <f t="shared" si="73"/>
        <v>5.965400129468923E-6</v>
      </c>
      <c r="BW100">
        <f t="shared" si="74"/>
        <v>8.2734152954301463E-2</v>
      </c>
      <c r="BX100">
        <f t="shared" si="75"/>
        <v>2.8082066703229549E-3</v>
      </c>
      <c r="BY100" s="4">
        <f t="shared" si="76"/>
        <v>1.301964468400562E-2</v>
      </c>
      <c r="BZ100" s="7">
        <f t="shared" si="77"/>
        <v>7.3076552108759449E-10</v>
      </c>
      <c r="CA100">
        <f t="shared" si="78"/>
        <v>0.88296337404936853</v>
      </c>
      <c r="CB100">
        <f t="shared" si="79"/>
        <v>0.13898584209101117</v>
      </c>
      <c r="CC100" s="4">
        <f t="shared" si="80"/>
        <v>1.301964468400562E-2</v>
      </c>
      <c r="CD100" s="7">
        <f t="shared" si="81"/>
        <v>12</v>
      </c>
      <c r="CE100" s="4">
        <f t="shared" si="82"/>
        <v>0</v>
      </c>
      <c r="CF100" s="7">
        <f t="shared" si="83"/>
        <v>5.7707297828500507E-4</v>
      </c>
      <c r="CG100">
        <f t="shared" si="84"/>
        <v>2.6158575062769725E-14</v>
      </c>
      <c r="CH100" s="7">
        <f t="shared" si="85"/>
        <v>5.7707297828500507E-4</v>
      </c>
      <c r="CI100" s="4">
        <f t="shared" si="86"/>
        <v>0.71987086778555187</v>
      </c>
      <c r="CJ100">
        <f t="shared" si="87"/>
        <v>2.6158575062769725E-14</v>
      </c>
      <c r="CK100">
        <f t="shared" si="88"/>
        <v>0.71987086778555187</v>
      </c>
      <c r="CL100" s="7">
        <f t="shared" si="89"/>
        <v>4</v>
      </c>
      <c r="CM100" s="4">
        <f t="shared" si="90"/>
        <v>0</v>
      </c>
      <c r="CN100" s="7">
        <f t="shared" si="91"/>
        <v>2.0088418881717405E-3</v>
      </c>
      <c r="CO100" s="4">
        <f t="shared" si="92"/>
        <v>1</v>
      </c>
      <c r="CP100" s="7">
        <f t="shared" si="93"/>
        <v>4</v>
      </c>
      <c r="CQ100" s="4" t="str">
        <f t="shared" si="94"/>
        <v>Glenfiddich 15</v>
      </c>
      <c r="CR100" s="7">
        <f t="shared" si="95"/>
        <v>74</v>
      </c>
      <c r="CS100">
        <f t="shared" si="96"/>
        <v>77</v>
      </c>
      <c r="CT100">
        <f ca="1">COUNTIF(INDIRECT(ADDRESS(ROW(),CR100,1,1)):INDIRECT(ADDRESS(ROW(),CS100,1,1)), "&lt;0.05")</f>
        <v>3</v>
      </c>
      <c r="CU100" s="4">
        <f t="shared" ca="1" si="97"/>
        <v>0</v>
      </c>
    </row>
    <row r="101" spans="1:99" x14ac:dyDescent="0.25">
      <c r="A101" s="48">
        <v>127</v>
      </c>
      <c r="B101" s="7">
        <v>5.7795172650570825E-2</v>
      </c>
      <c r="C101">
        <v>0.16361390876952017</v>
      </c>
      <c r="D101">
        <v>7.1384840647197856E-2</v>
      </c>
      <c r="E101">
        <v>8.943118525904134E-2</v>
      </c>
      <c r="F101">
        <v>7.7833369816414824E-2</v>
      </c>
      <c r="G101">
        <v>7.2893513524146178E-2</v>
      </c>
      <c r="H101">
        <v>8.4319539884018996E-2</v>
      </c>
      <c r="I101">
        <v>0.11846510906473481</v>
      </c>
      <c r="J101">
        <v>0.10799463437830058</v>
      </c>
      <c r="K101" s="4">
        <v>8.0401281021826712E-2</v>
      </c>
      <c r="L101" s="7">
        <v>0.8973287425124552</v>
      </c>
      <c r="M101">
        <v>0.4496184086546805</v>
      </c>
      <c r="N101">
        <v>0.35837748747969878</v>
      </c>
      <c r="O101">
        <v>0.44645063159087955</v>
      </c>
      <c r="P101">
        <v>0.31614486836631045</v>
      </c>
      <c r="Q101">
        <v>0.26650426685484646</v>
      </c>
      <c r="R101">
        <v>0.19853347419606515</v>
      </c>
      <c r="S101">
        <v>0.22750942841027058</v>
      </c>
      <c r="T101">
        <v>0.54153820050523405</v>
      </c>
      <c r="U101" s="4">
        <v>0.16918249799636281</v>
      </c>
      <c r="V101" s="7">
        <v>0.6067206578878519</v>
      </c>
      <c r="W101">
        <v>0.43548516209537069</v>
      </c>
      <c r="X101">
        <v>0.4010560718375285</v>
      </c>
      <c r="Y101">
        <v>0.44357873110461427</v>
      </c>
      <c r="Z101">
        <v>0.4646026557691732</v>
      </c>
      <c r="AA101">
        <v>0.4652830721544059</v>
      </c>
      <c r="AB101">
        <v>0.55373228175986788</v>
      </c>
      <c r="AC101">
        <v>0.38381733421292419</v>
      </c>
      <c r="AD101">
        <v>0.56090017821217864</v>
      </c>
      <c r="AE101" s="4">
        <v>0.54664762894984564</v>
      </c>
      <c r="AF101" s="7">
        <v>0.29919866390185906</v>
      </c>
      <c r="AG101">
        <v>0.4763760351143736</v>
      </c>
      <c r="AH101">
        <v>0.64797023441465318</v>
      </c>
      <c r="AI101">
        <v>0.73186860459751657</v>
      </c>
      <c r="AJ101">
        <v>0.87733489165644551</v>
      </c>
      <c r="AK101">
        <v>0.69328732841381113</v>
      </c>
      <c r="AL101">
        <v>0.96357906180766006</v>
      </c>
      <c r="AM101">
        <v>0.93462623199616868</v>
      </c>
      <c r="AN101">
        <v>1.1734285635329034</v>
      </c>
      <c r="AO101" s="4">
        <v>0.74181736218403926</v>
      </c>
      <c r="AP101" s="7">
        <v>0.47751989691478036</v>
      </c>
      <c r="AQ101">
        <v>0.4373244996700813</v>
      </c>
      <c r="AR101">
        <v>0.65989521119536731</v>
      </c>
      <c r="AS101">
        <v>0.47344522213513185</v>
      </c>
      <c r="AT101">
        <v>0.48091921977457402</v>
      </c>
      <c r="AU101">
        <v>0.52714855663058668</v>
      </c>
      <c r="AV101">
        <v>0.52639904022398598</v>
      </c>
      <c r="AW101">
        <v>0.56437170307187001</v>
      </c>
      <c r="AX101">
        <v>0.57869291230873765</v>
      </c>
      <c r="AY101">
        <v>0.55650181400387977</v>
      </c>
      <c r="AZ101" s="7">
        <f t="shared" si="51"/>
        <v>9.2413255501577224E-2</v>
      </c>
      <c r="BA101">
        <f t="shared" si="52"/>
        <v>0.38711880065668047</v>
      </c>
      <c r="BB101">
        <f t="shared" si="53"/>
        <v>0.48618237739837616</v>
      </c>
      <c r="BC101">
        <f t="shared" si="54"/>
        <v>0.75394869776194307</v>
      </c>
      <c r="BD101" s="4">
        <f t="shared" si="55"/>
        <v>0.52822180759289949</v>
      </c>
      <c r="BE101" s="7">
        <f t="shared" si="56"/>
        <v>3.0630230635244525E-2</v>
      </c>
      <c r="BF101">
        <f t="shared" si="57"/>
        <v>0.21616172956955082</v>
      </c>
      <c r="BG101">
        <f t="shared" si="58"/>
        <v>7.5530785977429959E-2</v>
      </c>
      <c r="BH101">
        <f t="shared" si="59"/>
        <v>0.25103494314638958</v>
      </c>
      <c r="BI101" s="4">
        <f t="shared" si="60"/>
        <v>6.5036125981813367E-2</v>
      </c>
      <c r="BJ101" s="7">
        <f t="shared" si="61"/>
        <v>1.9055650741040219E-3</v>
      </c>
      <c r="BK101">
        <f t="shared" si="62"/>
        <v>3.5751605318764224E-9</v>
      </c>
      <c r="BL101">
        <f t="shared" si="63"/>
        <v>1.4132743386024744E-5</v>
      </c>
      <c r="BM101" s="4">
        <f t="shared" si="64"/>
        <v>8.2517377382620387E-11</v>
      </c>
      <c r="BN101" s="7">
        <f t="shared" si="65"/>
        <v>1.9055650741040219E-3</v>
      </c>
      <c r="BO101">
        <f t="shared" si="66"/>
        <v>0.19817949711503208</v>
      </c>
      <c r="BP101">
        <f t="shared" si="67"/>
        <v>2.6165015235467401E-3</v>
      </c>
      <c r="BQ101" s="4">
        <f t="shared" si="68"/>
        <v>7.4625883874574389E-2</v>
      </c>
      <c r="BR101" s="7">
        <f t="shared" si="69"/>
        <v>3.5751605318764224E-9</v>
      </c>
      <c r="BS101">
        <f t="shared" si="70"/>
        <v>0.19817949711503208</v>
      </c>
      <c r="BT101">
        <f t="shared" si="71"/>
        <v>8.3723769478472199E-3</v>
      </c>
      <c r="BU101" s="4">
        <f t="shared" si="72"/>
        <v>0.19927200533027517</v>
      </c>
      <c r="BV101" s="7">
        <f t="shared" si="73"/>
        <v>1.4132743386024744E-5</v>
      </c>
      <c r="BW101">
        <f t="shared" si="74"/>
        <v>2.6165015235467401E-3</v>
      </c>
      <c r="BX101">
        <f t="shared" si="75"/>
        <v>8.3723769478472199E-3</v>
      </c>
      <c r="BY101" s="4">
        <f t="shared" si="76"/>
        <v>2.0037171827917991E-2</v>
      </c>
      <c r="BZ101" s="7">
        <f t="shared" si="77"/>
        <v>8.2517377382620387E-11</v>
      </c>
      <c r="CA101">
        <f t="shared" si="78"/>
        <v>7.4625883874574389E-2</v>
      </c>
      <c r="CB101">
        <f t="shared" si="79"/>
        <v>0.19927200533027517</v>
      </c>
      <c r="CC101" s="4">
        <f t="shared" si="80"/>
        <v>2.0037171827917991E-2</v>
      </c>
      <c r="CD101" s="7">
        <f t="shared" si="81"/>
        <v>14</v>
      </c>
      <c r="CE101" s="4">
        <f t="shared" si="82"/>
        <v>0</v>
      </c>
      <c r="CF101" s="7">
        <f t="shared" si="83"/>
        <v>1.9055650741040219E-3</v>
      </c>
      <c r="CG101">
        <f t="shared" si="84"/>
        <v>4.016228185351214E-15</v>
      </c>
      <c r="CH101" s="7">
        <f t="shared" si="85"/>
        <v>1.9055650741040219E-3</v>
      </c>
      <c r="CI101" s="4">
        <f t="shared" si="86"/>
        <v>1.9601423813074885E-2</v>
      </c>
      <c r="CJ101">
        <f t="shared" si="87"/>
        <v>4.016228185351214E-15</v>
      </c>
      <c r="CK101">
        <f t="shared" si="88"/>
        <v>1.9601423813074885E-2</v>
      </c>
      <c r="CL101" s="7">
        <f t="shared" si="89"/>
        <v>6</v>
      </c>
      <c r="CM101" s="4">
        <f t="shared" si="90"/>
        <v>1</v>
      </c>
      <c r="CN101" s="7">
        <f t="shared" si="91"/>
        <v>3.1183436108354052E-6</v>
      </c>
      <c r="CO101" s="4">
        <f t="shared" si="92"/>
        <v>1</v>
      </c>
      <c r="CP101" s="7">
        <f t="shared" si="93"/>
        <v>4</v>
      </c>
      <c r="CQ101" s="4" t="str">
        <f t="shared" si="94"/>
        <v>Glenfiddich 15</v>
      </c>
      <c r="CR101" s="7">
        <f t="shared" si="95"/>
        <v>74</v>
      </c>
      <c r="CS101">
        <f t="shared" si="96"/>
        <v>77</v>
      </c>
      <c r="CT101">
        <f ca="1">COUNTIF(INDIRECT(ADDRESS(ROW(),CR101,1,1)):INDIRECT(ADDRESS(ROW(),CS101,1,1)), "&lt;0.05")</f>
        <v>4</v>
      </c>
      <c r="CU101" s="4">
        <f t="shared" ca="1" si="97"/>
        <v>1</v>
      </c>
    </row>
    <row r="102" spans="1:99" x14ac:dyDescent="0.25">
      <c r="A102" s="48">
        <v>128</v>
      </c>
      <c r="B102" s="7">
        <v>0.13984285283868378</v>
      </c>
      <c r="C102">
        <v>0.12160079857521447</v>
      </c>
      <c r="D102">
        <v>7.5071585729141285E-2</v>
      </c>
      <c r="E102">
        <v>0.16502136188805078</v>
      </c>
      <c r="F102">
        <v>0.17250330019800006</v>
      </c>
      <c r="G102">
        <v>0.2321063537037337</v>
      </c>
      <c r="H102">
        <v>0.20761416993728762</v>
      </c>
      <c r="I102">
        <v>0.30311379723905191</v>
      </c>
      <c r="J102">
        <v>0.16657579688460114</v>
      </c>
      <c r="K102" s="4">
        <v>0.21657175675906409</v>
      </c>
      <c r="L102" s="7">
        <v>2.2069544566010184</v>
      </c>
      <c r="M102">
        <v>1.4137811080483151</v>
      </c>
      <c r="N102">
        <v>1.0811567430742079</v>
      </c>
      <c r="O102">
        <v>1.7242045829979917</v>
      </c>
      <c r="P102">
        <v>0.8741301518844713</v>
      </c>
      <c r="Q102">
        <v>1.0203405790378894</v>
      </c>
      <c r="R102">
        <v>0.83209756503966914</v>
      </c>
      <c r="S102">
        <v>0.96941956509857163</v>
      </c>
      <c r="T102">
        <v>1.2864881014808693</v>
      </c>
      <c r="U102" s="4">
        <v>0.80032654620564936</v>
      </c>
      <c r="V102" s="7">
        <v>1.4022965026066549</v>
      </c>
      <c r="W102">
        <v>1.1521817006351864</v>
      </c>
      <c r="X102">
        <v>0.99409699256511541</v>
      </c>
      <c r="Y102">
        <v>1.0385247795854022</v>
      </c>
      <c r="Z102">
        <v>1.0803183546186672</v>
      </c>
      <c r="AA102">
        <v>0.85827937180545666</v>
      </c>
      <c r="AB102">
        <v>0.99695974774804996</v>
      </c>
      <c r="AC102">
        <v>1.0036580174885534</v>
      </c>
      <c r="AD102">
        <v>1.1182968476468318</v>
      </c>
      <c r="AE102" s="4">
        <v>1.1450217522946933</v>
      </c>
      <c r="AF102" s="7">
        <v>0.87162510531113957</v>
      </c>
      <c r="AG102">
        <v>1.8906389972434596</v>
      </c>
      <c r="AH102">
        <v>2.6555561082035006</v>
      </c>
      <c r="AI102">
        <v>3.4747663413206666</v>
      </c>
      <c r="AJ102">
        <v>3.8909572020521268</v>
      </c>
      <c r="AK102">
        <v>3.1071394202758076</v>
      </c>
      <c r="AL102">
        <v>3.6801948994373923</v>
      </c>
      <c r="AM102">
        <v>3.8022250591553979</v>
      </c>
      <c r="AN102">
        <v>3.5321575495465694</v>
      </c>
      <c r="AO102" s="4">
        <v>2.959157440718156</v>
      </c>
      <c r="AP102" s="7">
        <v>2.7388546890326038</v>
      </c>
      <c r="AQ102">
        <v>1.5917262989508736</v>
      </c>
      <c r="AR102">
        <v>1.8611795904896562</v>
      </c>
      <c r="AS102">
        <v>2.6512468514690903</v>
      </c>
      <c r="AT102">
        <v>1.9509157105363955</v>
      </c>
      <c r="AU102">
        <v>2.6348817461762457</v>
      </c>
      <c r="AV102">
        <v>2.4190990994467634</v>
      </c>
      <c r="AW102">
        <v>2.7151442214778618</v>
      </c>
      <c r="AX102">
        <v>2.5567498920007283</v>
      </c>
      <c r="AY102">
        <v>3.0677912591736982</v>
      </c>
      <c r="AZ102" s="7">
        <f t="shared" si="51"/>
        <v>0.18000217737528287</v>
      </c>
      <c r="BA102">
        <f t="shared" si="52"/>
        <v>1.2208899399468653</v>
      </c>
      <c r="BB102">
        <f t="shared" si="53"/>
        <v>1.0789634066994611</v>
      </c>
      <c r="BC102">
        <f t="shared" si="54"/>
        <v>2.9864418123264214</v>
      </c>
      <c r="BD102" s="4">
        <f t="shared" si="55"/>
        <v>2.4187589358753918</v>
      </c>
      <c r="BE102" s="7">
        <f t="shared" si="56"/>
        <v>6.3653506097688065E-2</v>
      </c>
      <c r="BF102">
        <f t="shared" si="57"/>
        <v>0.45196081121855802</v>
      </c>
      <c r="BG102">
        <f t="shared" si="58"/>
        <v>0.14366334325344257</v>
      </c>
      <c r="BH102">
        <f t="shared" si="59"/>
        <v>0.96028013655200628</v>
      </c>
      <c r="BI102" s="4">
        <f t="shared" si="60"/>
        <v>0.46489004644404486</v>
      </c>
      <c r="BJ102" s="7">
        <f t="shared" si="61"/>
        <v>4.0994296602976305E-5</v>
      </c>
      <c r="BK102">
        <f t="shared" si="62"/>
        <v>2.7448625205049874E-10</v>
      </c>
      <c r="BL102">
        <f t="shared" si="63"/>
        <v>6.5831343228756342E-6</v>
      </c>
      <c r="BM102" s="4">
        <f t="shared" si="64"/>
        <v>7.166893212122845E-8</v>
      </c>
      <c r="BN102" s="7">
        <f t="shared" si="65"/>
        <v>4.0994296602976305E-5</v>
      </c>
      <c r="BO102">
        <f t="shared" si="66"/>
        <v>0.36465188130743098</v>
      </c>
      <c r="BP102">
        <f t="shared" si="67"/>
        <v>1.6211078576998259E-4</v>
      </c>
      <c r="BQ102" s="4">
        <f t="shared" si="68"/>
        <v>1.5641459603744225E-5</v>
      </c>
      <c r="BR102" s="7">
        <f t="shared" si="69"/>
        <v>2.7448625205049874E-10</v>
      </c>
      <c r="BS102">
        <f t="shared" si="70"/>
        <v>0.36465188130743098</v>
      </c>
      <c r="BT102">
        <f t="shared" si="71"/>
        <v>1.2999124761212165E-4</v>
      </c>
      <c r="BU102" s="4">
        <f t="shared" si="72"/>
        <v>3.498028640676573E-6</v>
      </c>
      <c r="BV102" s="7">
        <f t="shared" si="73"/>
        <v>6.5831343228756342E-6</v>
      </c>
      <c r="BW102">
        <f t="shared" si="74"/>
        <v>1.6211078576998259E-4</v>
      </c>
      <c r="BX102">
        <f t="shared" si="75"/>
        <v>1.2999124761212165E-4</v>
      </c>
      <c r="BY102" s="4">
        <f t="shared" si="76"/>
        <v>0.11629935094732685</v>
      </c>
      <c r="BZ102" s="7">
        <f t="shared" si="77"/>
        <v>7.166893212122845E-8</v>
      </c>
      <c r="CA102">
        <f t="shared" si="78"/>
        <v>1.5641459603744225E-5</v>
      </c>
      <c r="CB102">
        <f t="shared" si="79"/>
        <v>3.498028640676573E-6</v>
      </c>
      <c r="CC102" s="4">
        <f t="shared" si="80"/>
        <v>0.11629935094732685</v>
      </c>
      <c r="CD102" s="7">
        <f t="shared" si="81"/>
        <v>16</v>
      </c>
      <c r="CE102" s="4">
        <f t="shared" si="82"/>
        <v>0</v>
      </c>
      <c r="CF102" s="7">
        <f t="shared" si="83"/>
        <v>4.0994296602976305E-5</v>
      </c>
      <c r="CG102">
        <f t="shared" si="84"/>
        <v>1.1106679464965311E-11</v>
      </c>
      <c r="CH102" s="7">
        <f t="shared" si="85"/>
        <v>4.0994296602976305E-5</v>
      </c>
      <c r="CI102" s="4">
        <f t="shared" si="86"/>
        <v>2.9313517936197382E-4</v>
      </c>
      <c r="CJ102">
        <f t="shared" si="87"/>
        <v>1.1106679464965311E-11</v>
      </c>
      <c r="CK102">
        <f t="shared" si="88"/>
        <v>2.9313517936197382E-4</v>
      </c>
      <c r="CL102" s="7">
        <f t="shared" si="89"/>
        <v>6</v>
      </c>
      <c r="CM102" s="4">
        <f t="shared" si="90"/>
        <v>1</v>
      </c>
      <c r="CN102" s="7">
        <f t="shared" si="91"/>
        <v>1.1720969095816741E-4</v>
      </c>
      <c r="CO102" s="4">
        <f t="shared" si="92"/>
        <v>1</v>
      </c>
      <c r="CP102" s="7">
        <f t="shared" si="93"/>
        <v>4</v>
      </c>
      <c r="CQ102" s="4" t="str">
        <f t="shared" si="94"/>
        <v>Glenfiddich 15</v>
      </c>
      <c r="CR102" s="7">
        <f t="shared" si="95"/>
        <v>74</v>
      </c>
      <c r="CS102">
        <f t="shared" si="96"/>
        <v>77</v>
      </c>
      <c r="CT102">
        <f ca="1">COUNTIF(INDIRECT(ADDRESS(ROW(),CR102,1,1)):INDIRECT(ADDRESS(ROW(),CS102,1,1)), "&lt;0.05")</f>
        <v>3</v>
      </c>
      <c r="CU102" s="4">
        <f t="shared" ca="1" si="97"/>
        <v>0</v>
      </c>
    </row>
    <row r="103" spans="1:99" x14ac:dyDescent="0.25">
      <c r="A103" s="48">
        <v>129</v>
      </c>
      <c r="B103" s="7">
        <v>2.9093871228944783</v>
      </c>
      <c r="C103">
        <v>2.9351281779885148</v>
      </c>
      <c r="D103">
        <v>1.7777438660263067</v>
      </c>
      <c r="E103">
        <v>3.1596978688010595</v>
      </c>
      <c r="F103">
        <v>2.847184289006548</v>
      </c>
      <c r="G103">
        <v>3.4493400250955593</v>
      </c>
      <c r="H103">
        <v>3.0688092294199674</v>
      </c>
      <c r="I103">
        <v>3.8585172133338199</v>
      </c>
      <c r="J103">
        <v>2.6971995252337124</v>
      </c>
      <c r="K103" s="4">
        <v>3.8113086959163671</v>
      </c>
      <c r="L103" s="7">
        <v>10.768547223580075</v>
      </c>
      <c r="M103">
        <v>7.7265393906324507</v>
      </c>
      <c r="N103">
        <v>6.1980477224617303</v>
      </c>
      <c r="O103">
        <v>10.037709420882383</v>
      </c>
      <c r="P103">
        <v>4.8865397115981324</v>
      </c>
      <c r="Q103">
        <v>6.3385751119408917</v>
      </c>
      <c r="R103">
        <v>5.5340936376244638</v>
      </c>
      <c r="S103">
        <v>7.1177928041565224</v>
      </c>
      <c r="T103">
        <v>7.9109058722185734</v>
      </c>
      <c r="U103" s="4">
        <v>6.1499812221931691</v>
      </c>
      <c r="V103" s="7">
        <v>8.8358123389710244</v>
      </c>
      <c r="W103">
        <v>7.8002159388197034</v>
      </c>
      <c r="X103">
        <v>7.1871498592474534</v>
      </c>
      <c r="Y103">
        <v>7.8470275086523289</v>
      </c>
      <c r="Z103">
        <v>7.8528892908872887</v>
      </c>
      <c r="AA103">
        <v>7.5834948506379085</v>
      </c>
      <c r="AB103">
        <v>9.6276136737665947</v>
      </c>
      <c r="AC103">
        <v>8.6642745023609873</v>
      </c>
      <c r="AD103">
        <v>9.7863487439940577</v>
      </c>
      <c r="AE103" s="4">
        <v>9.7602692121993648</v>
      </c>
      <c r="AF103" s="7">
        <v>2.7789368829229963</v>
      </c>
      <c r="AG103">
        <v>6.9109287294153097</v>
      </c>
      <c r="AH103">
        <v>10.059617899652338</v>
      </c>
      <c r="AI103">
        <v>12.383760229325871</v>
      </c>
      <c r="AJ103">
        <v>13.620002593077354</v>
      </c>
      <c r="AK103">
        <v>11.707263714893928</v>
      </c>
      <c r="AL103">
        <v>14.292081116218744</v>
      </c>
      <c r="AM103">
        <v>14.852430507990531</v>
      </c>
      <c r="AN103">
        <v>13.597023468478497</v>
      </c>
      <c r="AO103" s="4">
        <v>12.068303981449249</v>
      </c>
      <c r="AP103" s="7">
        <v>10.808418481802947</v>
      </c>
      <c r="AQ103">
        <v>7.2704211418321654</v>
      </c>
      <c r="AR103">
        <v>8.249445173907743</v>
      </c>
      <c r="AS103">
        <v>9.4422407026572603</v>
      </c>
      <c r="AT103">
        <v>8.6165848011047874</v>
      </c>
      <c r="AU103">
        <v>11.303248370420874</v>
      </c>
      <c r="AV103">
        <v>8.5650634040183196</v>
      </c>
      <c r="AW103">
        <v>10.580002550700328</v>
      </c>
      <c r="AX103">
        <v>9.5691547080446302</v>
      </c>
      <c r="AY103">
        <v>11.267082377268336</v>
      </c>
      <c r="AZ103" s="7">
        <f t="shared" si="51"/>
        <v>3.0514316013716334</v>
      </c>
      <c r="BA103">
        <f t="shared" si="52"/>
        <v>7.2668732117288384</v>
      </c>
      <c r="BB103">
        <f t="shared" si="53"/>
        <v>8.4945095919536708</v>
      </c>
      <c r="BC103">
        <f t="shared" si="54"/>
        <v>11.22703491234248</v>
      </c>
      <c r="BD103" s="4">
        <f t="shared" si="55"/>
        <v>9.5671661711757388</v>
      </c>
      <c r="BE103" s="7">
        <f t="shared" si="56"/>
        <v>0.5983622054166039</v>
      </c>
      <c r="BF103">
        <f t="shared" si="57"/>
        <v>1.9005155979979589</v>
      </c>
      <c r="BG103">
        <f t="shared" si="58"/>
        <v>0.9748116072379519</v>
      </c>
      <c r="BH103">
        <f t="shared" si="59"/>
        <v>3.7641511322974597</v>
      </c>
      <c r="BI103" s="4">
        <f t="shared" si="60"/>
        <v>1.3906470484828712</v>
      </c>
      <c r="BJ103" s="7">
        <f t="shared" si="61"/>
        <v>3.7974084837434677E-5</v>
      </c>
      <c r="BK103">
        <f t="shared" si="62"/>
        <v>1.9658626760857615E-10</v>
      </c>
      <c r="BL103">
        <f t="shared" si="63"/>
        <v>6.3582387582183852E-5</v>
      </c>
      <c r="BM103" s="4">
        <f t="shared" si="64"/>
        <v>9.4895696786407915E-9</v>
      </c>
      <c r="BN103" s="7">
        <f t="shared" si="65"/>
        <v>3.7974084837434677E-5</v>
      </c>
      <c r="BO103">
        <f t="shared" si="66"/>
        <v>9.1509248908822768E-2</v>
      </c>
      <c r="BP103">
        <f t="shared" si="67"/>
        <v>1.0616646745991151E-2</v>
      </c>
      <c r="BQ103" s="4">
        <f t="shared" si="68"/>
        <v>6.8485970626618597E-3</v>
      </c>
      <c r="BR103" s="7">
        <f t="shared" si="69"/>
        <v>1.9658626760857615E-10</v>
      </c>
      <c r="BS103">
        <f t="shared" si="70"/>
        <v>9.1509248908822768E-2</v>
      </c>
      <c r="BT103">
        <f t="shared" si="71"/>
        <v>4.9990275691558637E-2</v>
      </c>
      <c r="BU103" s="4">
        <f t="shared" si="72"/>
        <v>6.2950747219856523E-2</v>
      </c>
      <c r="BV103" s="7">
        <f t="shared" si="73"/>
        <v>6.3582387582183852E-5</v>
      </c>
      <c r="BW103">
        <f t="shared" si="74"/>
        <v>1.0616646745991151E-2</v>
      </c>
      <c r="BX103">
        <f t="shared" si="75"/>
        <v>4.9990275691558637E-2</v>
      </c>
      <c r="BY103" s="4">
        <f t="shared" si="76"/>
        <v>0.21659170540755973</v>
      </c>
      <c r="BZ103" s="7">
        <f t="shared" si="77"/>
        <v>9.4895696786407915E-9</v>
      </c>
      <c r="CA103">
        <f t="shared" si="78"/>
        <v>6.8485970626618597E-3</v>
      </c>
      <c r="CB103">
        <f t="shared" si="79"/>
        <v>6.2950747219856523E-2</v>
      </c>
      <c r="CC103" s="4">
        <f t="shared" si="80"/>
        <v>0.21659170540755973</v>
      </c>
      <c r="CD103" s="7">
        <f t="shared" si="81"/>
        <v>14</v>
      </c>
      <c r="CE103" s="4">
        <f t="shared" si="82"/>
        <v>0</v>
      </c>
      <c r="CF103" s="7">
        <f t="shared" si="83"/>
        <v>3.7974084837434677E-5</v>
      </c>
      <c r="CG103">
        <f t="shared" si="84"/>
        <v>1.8555847331247928E-15</v>
      </c>
      <c r="CH103" s="7">
        <f t="shared" si="85"/>
        <v>3.7974084837434677E-5</v>
      </c>
      <c r="CI103" s="4">
        <f t="shared" si="86"/>
        <v>3.6391196619323493E-3</v>
      </c>
      <c r="CJ103">
        <f t="shared" si="87"/>
        <v>1.8555847331247928E-15</v>
      </c>
      <c r="CK103">
        <f t="shared" si="88"/>
        <v>3.6391196619323493E-3</v>
      </c>
      <c r="CL103" s="7">
        <f t="shared" si="89"/>
        <v>6</v>
      </c>
      <c r="CM103" s="4">
        <f t="shared" si="90"/>
        <v>1</v>
      </c>
      <c r="CN103" s="7">
        <f t="shared" si="91"/>
        <v>5.4027577681702836E-6</v>
      </c>
      <c r="CO103" s="4">
        <f t="shared" si="92"/>
        <v>1</v>
      </c>
      <c r="CP103" s="7">
        <f t="shared" si="93"/>
        <v>4</v>
      </c>
      <c r="CQ103" s="4" t="str">
        <f t="shared" si="94"/>
        <v>Glenfiddich 15</v>
      </c>
      <c r="CR103" s="7">
        <f t="shared" si="95"/>
        <v>74</v>
      </c>
      <c r="CS103">
        <f t="shared" si="96"/>
        <v>77</v>
      </c>
      <c r="CT103">
        <f ca="1">COUNTIF(INDIRECT(ADDRESS(ROW(),CR103,1,1)):INDIRECT(ADDRESS(ROW(),CS103,1,1)), "&lt;0.05")</f>
        <v>3</v>
      </c>
      <c r="CU103" s="4">
        <f t="shared" ca="1" si="97"/>
        <v>0</v>
      </c>
    </row>
    <row r="104" spans="1:99" x14ac:dyDescent="0.25">
      <c r="A104" s="48">
        <v>130</v>
      </c>
      <c r="B104" s="7">
        <v>0.15352549966224668</v>
      </c>
      <c r="C104">
        <v>0.18694245226040251</v>
      </c>
      <c r="D104">
        <v>9.1695838578058783E-2</v>
      </c>
      <c r="E104">
        <v>0.2013494804322348</v>
      </c>
      <c r="F104">
        <v>0.19650665485877752</v>
      </c>
      <c r="G104">
        <v>0.2085184806511847</v>
      </c>
      <c r="H104">
        <v>0.21872274316555551</v>
      </c>
      <c r="I104">
        <v>0.26184258437931662</v>
      </c>
      <c r="J104">
        <v>0.16461268372240911</v>
      </c>
      <c r="K104" s="4">
        <v>0.24088251069916294</v>
      </c>
      <c r="L104" s="7">
        <v>0.79268158617654527</v>
      </c>
      <c r="M104">
        <v>0.61567064738676192</v>
      </c>
      <c r="N104">
        <v>0.43721202450157676</v>
      </c>
      <c r="O104">
        <v>0.75766950596063953</v>
      </c>
      <c r="P104">
        <v>0.37227199542485045</v>
      </c>
      <c r="Q104">
        <v>0.47149371219569869</v>
      </c>
      <c r="R104">
        <v>0.39696853335922705</v>
      </c>
      <c r="S104">
        <v>0.474801178193901</v>
      </c>
      <c r="T104">
        <v>0.67217435347944754</v>
      </c>
      <c r="U104" s="4">
        <v>0.41761419634095459</v>
      </c>
      <c r="V104" s="7">
        <v>0.9763324307995328</v>
      </c>
      <c r="W104">
        <v>0.95457706060666314</v>
      </c>
      <c r="X104">
        <v>0.83181046421416793</v>
      </c>
      <c r="Y104">
        <v>0.93713209804593922</v>
      </c>
      <c r="Z104">
        <v>0.93894396074449471</v>
      </c>
      <c r="AA104">
        <v>0.83438895192625862</v>
      </c>
      <c r="AB104">
        <v>1.0741507374542549</v>
      </c>
      <c r="AC104">
        <v>0.94968080539093014</v>
      </c>
      <c r="AD104">
        <v>1.2852796166992648</v>
      </c>
      <c r="AE104" s="4">
        <v>1.1782092388650285</v>
      </c>
      <c r="AF104" s="7">
        <v>1.6885015667985204</v>
      </c>
      <c r="AG104">
        <v>2.5201575777757359</v>
      </c>
      <c r="AH104">
        <v>3.4872556143574562</v>
      </c>
      <c r="AI104">
        <v>3.8782680972167438</v>
      </c>
      <c r="AJ104">
        <v>4.668385317204482</v>
      </c>
      <c r="AK104">
        <v>3.2877200801106792</v>
      </c>
      <c r="AL104">
        <v>4.2639603253152796</v>
      </c>
      <c r="AM104">
        <v>4.2839832871235162</v>
      </c>
      <c r="AN104">
        <v>5.3546369470082347</v>
      </c>
      <c r="AO104" s="4">
        <v>3.7051773422244083</v>
      </c>
      <c r="AP104" s="7">
        <v>2.4452827056904347</v>
      </c>
      <c r="AQ104">
        <v>1.909242463146873</v>
      </c>
      <c r="AR104">
        <v>2.5772927388171856</v>
      </c>
      <c r="AS104">
        <v>2.078723919970709</v>
      </c>
      <c r="AT104">
        <v>2.055846687585936</v>
      </c>
      <c r="AU104">
        <v>2.3975805936025272</v>
      </c>
      <c r="AV104">
        <v>2.4886723280201819</v>
      </c>
      <c r="AW104">
        <v>2.4632552545436468</v>
      </c>
      <c r="AX104">
        <v>2.8201603555671846</v>
      </c>
      <c r="AY104">
        <v>2.5451622235469435</v>
      </c>
      <c r="AZ104" s="7">
        <f t="shared" si="51"/>
        <v>0.19245989284093493</v>
      </c>
      <c r="BA104">
        <f t="shared" si="52"/>
        <v>0.54085577330196022</v>
      </c>
      <c r="BB104">
        <f t="shared" si="53"/>
        <v>0.99605053647465347</v>
      </c>
      <c r="BC104">
        <f t="shared" si="54"/>
        <v>3.7138046155135056</v>
      </c>
      <c r="BD104" s="4">
        <f t="shared" si="55"/>
        <v>2.378121927049162</v>
      </c>
      <c r="BE104" s="7">
        <f t="shared" si="56"/>
        <v>4.7931566049124935E-2</v>
      </c>
      <c r="BF104">
        <f t="shared" si="57"/>
        <v>0.15545457199172674</v>
      </c>
      <c r="BG104">
        <f t="shared" si="58"/>
        <v>0.14415875222332292</v>
      </c>
      <c r="BH104">
        <f t="shared" si="59"/>
        <v>1.0550392787018068</v>
      </c>
      <c r="BI104" s="4">
        <f t="shared" si="60"/>
        <v>0.27902134087654146</v>
      </c>
      <c r="BJ104" s="7">
        <f t="shared" si="61"/>
        <v>3.5219490995766041E-5</v>
      </c>
      <c r="BK104">
        <f t="shared" si="62"/>
        <v>3.750575657155197E-9</v>
      </c>
      <c r="BL104">
        <f t="shared" si="63"/>
        <v>2.2250809550821911E-6</v>
      </c>
      <c r="BM104" s="4">
        <f t="shared" si="64"/>
        <v>6.4832241803657703E-10</v>
      </c>
      <c r="BN104" s="7">
        <f t="shared" si="65"/>
        <v>3.5219490995766041E-5</v>
      </c>
      <c r="BO104">
        <f t="shared" si="66"/>
        <v>2.4020066951889632E-6</v>
      </c>
      <c r="BP104">
        <f t="shared" si="67"/>
        <v>4.3796149631855059E-6</v>
      </c>
      <c r="BQ104" s="4">
        <f t="shared" si="68"/>
        <v>3.4674418934111148E-11</v>
      </c>
      <c r="BR104" s="7">
        <f t="shared" si="69"/>
        <v>3.750575657155197E-9</v>
      </c>
      <c r="BS104">
        <f t="shared" si="70"/>
        <v>2.4020066951889632E-6</v>
      </c>
      <c r="BT104">
        <f t="shared" si="71"/>
        <v>1.6562614849422452E-5</v>
      </c>
      <c r="BU104" s="4">
        <f t="shared" si="72"/>
        <v>2.1985919442617899E-9</v>
      </c>
      <c r="BV104" s="7">
        <f t="shared" si="73"/>
        <v>2.2250809550821911E-6</v>
      </c>
      <c r="BW104">
        <f t="shared" si="74"/>
        <v>4.3796149631855059E-6</v>
      </c>
      <c r="BX104">
        <f t="shared" si="75"/>
        <v>1.6562614849422452E-5</v>
      </c>
      <c r="BY104" s="4">
        <f t="shared" si="76"/>
        <v>2.9664177402553755E-3</v>
      </c>
      <c r="BZ104" s="7">
        <f t="shared" si="77"/>
        <v>6.4832241803657703E-10</v>
      </c>
      <c r="CA104">
        <f t="shared" si="78"/>
        <v>3.4674418934111148E-11</v>
      </c>
      <c r="CB104">
        <f t="shared" si="79"/>
        <v>2.1985919442617899E-9</v>
      </c>
      <c r="CC104" s="4">
        <f t="shared" si="80"/>
        <v>2.9664177402553755E-3</v>
      </c>
      <c r="CD104" s="7">
        <f t="shared" si="81"/>
        <v>20</v>
      </c>
      <c r="CE104" s="4">
        <f t="shared" si="82"/>
        <v>1</v>
      </c>
      <c r="CF104" s="7">
        <f t="shared" si="83"/>
        <v>3.5219490995766041E-5</v>
      </c>
      <c r="CG104">
        <f t="shared" si="84"/>
        <v>3.5928606980669712E-10</v>
      </c>
      <c r="CH104" s="7">
        <f t="shared" si="85"/>
        <v>3.5219490995766041E-5</v>
      </c>
      <c r="CI104" s="4">
        <f t="shared" si="86"/>
        <v>1.3072678679523133E-8</v>
      </c>
      <c r="CJ104">
        <f t="shared" si="87"/>
        <v>3.5928606980669712E-10</v>
      </c>
      <c r="CK104">
        <f t="shared" si="88"/>
        <v>1.3072678679523133E-8</v>
      </c>
      <c r="CL104" s="7">
        <f t="shared" si="89"/>
        <v>6</v>
      </c>
      <c r="CM104" s="4">
        <f t="shared" si="90"/>
        <v>1</v>
      </c>
      <c r="CN104" s="7">
        <f t="shared" si="91"/>
        <v>1.8838312700258965E-5</v>
      </c>
      <c r="CO104" s="4">
        <f t="shared" si="92"/>
        <v>1</v>
      </c>
      <c r="CP104" s="7">
        <f t="shared" si="93"/>
        <v>4</v>
      </c>
      <c r="CQ104" s="4" t="str">
        <f t="shared" si="94"/>
        <v>Glenfiddich 15</v>
      </c>
      <c r="CR104" s="7">
        <f t="shared" si="95"/>
        <v>74</v>
      </c>
      <c r="CS104">
        <f t="shared" si="96"/>
        <v>77</v>
      </c>
      <c r="CT104">
        <f ca="1">COUNTIF(INDIRECT(ADDRESS(ROW(),CR104,1,1)):INDIRECT(ADDRESS(ROW(),CS104,1,1)), "&lt;0.05")</f>
        <v>4</v>
      </c>
      <c r="CU104" s="4">
        <f t="shared" ca="1" si="97"/>
        <v>1</v>
      </c>
    </row>
    <row r="105" spans="1:99" x14ac:dyDescent="0.25">
      <c r="A105" s="48">
        <v>131</v>
      </c>
      <c r="B105" s="7">
        <v>0.28999973256466471</v>
      </c>
      <c r="C105">
        <v>0.63530701749568419</v>
      </c>
      <c r="D105">
        <v>0.35259045124219957</v>
      </c>
      <c r="E105">
        <v>0.32980116853030195</v>
      </c>
      <c r="F105">
        <v>0.3991322909231379</v>
      </c>
      <c r="G105">
        <v>0.35692423543463669</v>
      </c>
      <c r="H105">
        <v>0.35336517729892203</v>
      </c>
      <c r="I105">
        <v>0.43230834192593454</v>
      </c>
      <c r="J105">
        <v>0.36390764922574614</v>
      </c>
      <c r="K105" s="4">
        <v>0.35451895458157817</v>
      </c>
      <c r="L105" s="7">
        <v>0.63430193241805766</v>
      </c>
      <c r="M105">
        <v>0.82309530530415576</v>
      </c>
      <c r="N105">
        <v>0.71809659203546994</v>
      </c>
      <c r="O105">
        <v>0.88513232467894776</v>
      </c>
      <c r="P105">
        <v>0.79295676589342778</v>
      </c>
      <c r="Q105">
        <v>0.60466664060068831</v>
      </c>
      <c r="R105">
        <v>0.42900585962700266</v>
      </c>
      <c r="S105">
        <v>0.62329260725048818</v>
      </c>
      <c r="T105">
        <v>1.7552198584876657</v>
      </c>
      <c r="U105" s="4">
        <v>0.48367538916993791</v>
      </c>
      <c r="V105" s="7">
        <v>3.0577183470948586</v>
      </c>
      <c r="W105">
        <v>3.3654203943849081</v>
      </c>
      <c r="X105">
        <v>3.5176447613981074</v>
      </c>
      <c r="Y105">
        <v>3.8300127497801704</v>
      </c>
      <c r="Z105">
        <v>3.8338459277079733</v>
      </c>
      <c r="AA105">
        <v>4.5255206700419128</v>
      </c>
      <c r="AB105">
        <v>5.2616787319128884</v>
      </c>
      <c r="AC105">
        <v>3.7118929963298313</v>
      </c>
      <c r="AD105">
        <v>6.5111275930690624</v>
      </c>
      <c r="AE105" s="4">
        <v>4.9345987298886529</v>
      </c>
      <c r="AF105" s="7">
        <v>5.4008786988091533</v>
      </c>
      <c r="AG105">
        <v>6.7601347259981699</v>
      </c>
      <c r="AH105">
        <v>9.0565707931529822</v>
      </c>
      <c r="AI105">
        <v>9.2122132124943157</v>
      </c>
      <c r="AJ105">
        <v>10.806572229399128</v>
      </c>
      <c r="AK105">
        <v>8.2463266244978808</v>
      </c>
      <c r="AL105">
        <v>10.289332034347932</v>
      </c>
      <c r="AM105">
        <v>10.811041583733774</v>
      </c>
      <c r="AN105">
        <v>14.805404309601123</v>
      </c>
      <c r="AO105" s="4">
        <v>8.7730126599449267</v>
      </c>
      <c r="AP105" s="7">
        <v>5.6273171684258676</v>
      </c>
      <c r="AQ105">
        <v>5.0383081973974981</v>
      </c>
      <c r="AR105">
        <v>6.9611395057663472</v>
      </c>
      <c r="AS105">
        <v>4.3083675129704195</v>
      </c>
      <c r="AT105">
        <v>5.0095007397586206</v>
      </c>
      <c r="AU105">
        <v>5.5223416669323848</v>
      </c>
      <c r="AV105">
        <v>5.8229687517436979</v>
      </c>
      <c r="AW105">
        <v>5.5953389599166741</v>
      </c>
      <c r="AX105">
        <v>6.8801745066026037</v>
      </c>
      <c r="AY105">
        <v>5.5047144932347472</v>
      </c>
      <c r="AZ105" s="7">
        <f t="shared" si="51"/>
        <v>0.38678550192228062</v>
      </c>
      <c r="BA105">
        <f t="shared" si="52"/>
        <v>0.77494432754658404</v>
      </c>
      <c r="BB105">
        <f t="shared" si="53"/>
        <v>4.2549460901608365</v>
      </c>
      <c r="BC105">
        <f t="shared" si="54"/>
        <v>9.4161486871979374</v>
      </c>
      <c r="BD105" s="4">
        <f t="shared" si="55"/>
        <v>5.6270171502748854</v>
      </c>
      <c r="BE105" s="7">
        <f t="shared" si="56"/>
        <v>9.5070065572882251E-2</v>
      </c>
      <c r="BF105">
        <f t="shared" si="57"/>
        <v>0.37345833877396967</v>
      </c>
      <c r="BG105">
        <f t="shared" si="58"/>
        <v>1.0572515592018787</v>
      </c>
      <c r="BH105">
        <f t="shared" si="59"/>
        <v>2.5563716894210495</v>
      </c>
      <c r="BI105" s="4">
        <f t="shared" si="60"/>
        <v>0.80845139743724359</v>
      </c>
      <c r="BJ105" s="7">
        <f t="shared" si="61"/>
        <v>9.5456051233208349E-3</v>
      </c>
      <c r="BK105">
        <f t="shared" si="62"/>
        <v>9.4562179949518084E-7</v>
      </c>
      <c r="BL105">
        <f t="shared" si="63"/>
        <v>1.3906870617030529E-6</v>
      </c>
      <c r="BM105" s="4">
        <f t="shared" si="64"/>
        <v>5.3736682285641943E-9</v>
      </c>
      <c r="BN105" s="7">
        <f t="shared" si="65"/>
        <v>9.5456051233208349E-3</v>
      </c>
      <c r="BO105">
        <f t="shared" si="66"/>
        <v>7.6445502906510303E-7</v>
      </c>
      <c r="BP105">
        <f t="shared" si="67"/>
        <v>1.6003560885657912E-6</v>
      </c>
      <c r="BQ105" s="4">
        <f t="shared" si="68"/>
        <v>3.5929521269469693E-10</v>
      </c>
      <c r="BR105" s="7">
        <f t="shared" si="69"/>
        <v>9.4562179949518084E-7</v>
      </c>
      <c r="BS105">
        <f t="shared" si="70"/>
        <v>7.6445502906510303E-7</v>
      </c>
      <c r="BT105">
        <f t="shared" si="71"/>
        <v>7.2760073063098311E-5</v>
      </c>
      <c r="BU105" s="4">
        <f t="shared" si="72"/>
        <v>4.6558475881591684E-3</v>
      </c>
      <c r="BV105" s="7">
        <f t="shared" si="73"/>
        <v>1.3906870617030529E-6</v>
      </c>
      <c r="BW105">
        <f t="shared" si="74"/>
        <v>1.6003560885657912E-6</v>
      </c>
      <c r="BX105">
        <f t="shared" si="75"/>
        <v>7.2760073063098311E-5</v>
      </c>
      <c r="BY105" s="4">
        <f t="shared" si="76"/>
        <v>9.960159863674628E-4</v>
      </c>
      <c r="BZ105" s="7">
        <f t="shared" si="77"/>
        <v>5.3736682285641943E-9</v>
      </c>
      <c r="CA105">
        <f t="shared" si="78"/>
        <v>3.5929521269469693E-10</v>
      </c>
      <c r="CB105">
        <f t="shared" si="79"/>
        <v>4.6558475881591684E-3</v>
      </c>
      <c r="CC105" s="4">
        <f t="shared" si="80"/>
        <v>9.960159863674628E-4</v>
      </c>
      <c r="CD105" s="7">
        <f t="shared" si="81"/>
        <v>20</v>
      </c>
      <c r="CE105" s="4">
        <f t="shared" si="82"/>
        <v>1</v>
      </c>
      <c r="CF105" s="7">
        <f t="shared" si="83"/>
        <v>9.5456051233208349E-3</v>
      </c>
      <c r="CG105">
        <f t="shared" si="84"/>
        <v>7.1691532682032834E-13</v>
      </c>
      <c r="CH105" s="7">
        <f t="shared" si="85"/>
        <v>9.5456051233208349E-3</v>
      </c>
      <c r="CI105" s="4">
        <f t="shared" si="86"/>
        <v>2.0528051340427054E-12</v>
      </c>
      <c r="CJ105">
        <f t="shared" si="87"/>
        <v>7.1691532682032834E-13</v>
      </c>
      <c r="CK105">
        <f t="shared" si="88"/>
        <v>2.0528051340427054E-12</v>
      </c>
      <c r="CL105" s="7">
        <f t="shared" si="89"/>
        <v>6</v>
      </c>
      <c r="CM105" s="4">
        <f t="shared" si="90"/>
        <v>1</v>
      </c>
      <c r="CN105" s="7">
        <f t="shared" si="91"/>
        <v>5.4039202530384566E-8</v>
      </c>
      <c r="CO105" s="4">
        <f t="shared" si="92"/>
        <v>1</v>
      </c>
      <c r="CP105" s="7">
        <f t="shared" si="93"/>
        <v>4</v>
      </c>
      <c r="CQ105" s="4" t="str">
        <f t="shared" si="94"/>
        <v>Glenfiddich 15</v>
      </c>
      <c r="CR105" s="7">
        <f t="shared" si="95"/>
        <v>74</v>
      </c>
      <c r="CS105">
        <f t="shared" si="96"/>
        <v>77</v>
      </c>
      <c r="CT105">
        <f ca="1">COUNTIF(INDIRECT(ADDRESS(ROW(),CR105,1,1)):INDIRECT(ADDRESS(ROW(),CS105,1,1)), "&lt;0.05")</f>
        <v>4</v>
      </c>
      <c r="CU105" s="4">
        <f t="shared" ca="1" si="97"/>
        <v>1</v>
      </c>
    </row>
    <row r="106" spans="1:99" x14ac:dyDescent="0.25">
      <c r="A106" s="48">
        <v>132</v>
      </c>
      <c r="B106" s="7">
        <v>3.8107619345390517E-2</v>
      </c>
      <c r="C106">
        <v>4.5966751630061913E-2</v>
      </c>
      <c r="D106">
        <v>2.3874087087438038E-2</v>
      </c>
      <c r="E106">
        <v>3.5001632182205443E-2</v>
      </c>
      <c r="F106">
        <v>4.340739343026797E-2</v>
      </c>
      <c r="G106">
        <v>2.9056504114585522E-2</v>
      </c>
      <c r="H106">
        <v>2.6964455820081314E-2</v>
      </c>
      <c r="I106">
        <v>6.7019598065376135E-2</v>
      </c>
      <c r="J106">
        <v>3.1342356832228788E-2</v>
      </c>
      <c r="K106" s="4">
        <v>1.3728579241003307E-2</v>
      </c>
      <c r="L106" s="7">
        <v>7.9339560130047768E-2</v>
      </c>
      <c r="M106">
        <v>6.6696620869915138E-2</v>
      </c>
      <c r="N106">
        <v>5.9162022654199745E-2</v>
      </c>
      <c r="O106">
        <v>0.14702416112138228</v>
      </c>
      <c r="P106">
        <v>6.8935958535771238E-2</v>
      </c>
      <c r="Q106">
        <v>7.5978940825010791E-2</v>
      </c>
      <c r="R106">
        <v>4.9442062751778128E-2</v>
      </c>
      <c r="S106">
        <v>6.7105688210479894E-2</v>
      </c>
      <c r="T106">
        <v>0.17926985150674699</v>
      </c>
      <c r="U106" s="4">
        <v>3.0525938026014662E-2</v>
      </c>
      <c r="V106" s="7">
        <v>0.26193048184204487</v>
      </c>
      <c r="W106">
        <v>0.34602383176943646</v>
      </c>
      <c r="X106">
        <v>0.32720165826772257</v>
      </c>
      <c r="Y106">
        <v>0.4100179779852009</v>
      </c>
      <c r="Z106">
        <v>0.38743783804135423</v>
      </c>
      <c r="AA106">
        <v>0.4293673999842173</v>
      </c>
      <c r="AB106">
        <v>0.47328951867502234</v>
      </c>
      <c r="AC106">
        <v>0.35440274603418309</v>
      </c>
      <c r="AD106">
        <v>0.62642700610304602</v>
      </c>
      <c r="AE106" s="4">
        <v>0.50853613515333185</v>
      </c>
      <c r="AF106" s="7">
        <v>0.54935145116007755</v>
      </c>
      <c r="AG106">
        <v>0.74167686194241322</v>
      </c>
      <c r="AH106">
        <v>1.0105069647279497</v>
      </c>
      <c r="AI106">
        <v>1.0811688654607072</v>
      </c>
      <c r="AJ106">
        <v>1.3788229593570569</v>
      </c>
      <c r="AK106">
        <v>0.98096099315802743</v>
      </c>
      <c r="AL106">
        <v>1.3223197021633637</v>
      </c>
      <c r="AM106">
        <v>1.3030634853423544</v>
      </c>
      <c r="AN106">
        <v>1.7731154959818434</v>
      </c>
      <c r="AO106" s="4">
        <v>1.0979203125223214</v>
      </c>
      <c r="AP106" s="7">
        <v>0.64927843164558408</v>
      </c>
      <c r="AQ106">
        <v>0.55413083271860009</v>
      </c>
      <c r="AR106">
        <v>0.79872818067129736</v>
      </c>
      <c r="AS106">
        <v>0.54117537293359697</v>
      </c>
      <c r="AT106">
        <v>0.53708873967207582</v>
      </c>
      <c r="AU106">
        <v>0.64048070072796393</v>
      </c>
      <c r="AV106">
        <v>0.63328055578606002</v>
      </c>
      <c r="AW106">
        <v>0.65293175794957981</v>
      </c>
      <c r="AX106">
        <v>0.75437617422271341</v>
      </c>
      <c r="AY106">
        <v>0.64530137693723921</v>
      </c>
      <c r="AZ106" s="7">
        <f t="shared" si="51"/>
        <v>3.5446897774863893E-2</v>
      </c>
      <c r="BA106">
        <f t="shared" si="52"/>
        <v>8.234808046313466E-2</v>
      </c>
      <c r="BB106">
        <f t="shared" si="53"/>
        <v>0.41246345938555595</v>
      </c>
      <c r="BC106">
        <f t="shared" si="54"/>
        <v>1.1238907091816115</v>
      </c>
      <c r="BD106" s="4">
        <f t="shared" si="55"/>
        <v>0.64067721232647112</v>
      </c>
      <c r="BE106" s="7">
        <f t="shared" si="56"/>
        <v>1.4580814779540475E-2</v>
      </c>
      <c r="BF106">
        <f t="shared" si="57"/>
        <v>4.5447845193457188E-2</v>
      </c>
      <c r="BG106">
        <f t="shared" si="58"/>
        <v>0.10399957038538966</v>
      </c>
      <c r="BH106">
        <f t="shared" si="59"/>
        <v>0.34479098396951796</v>
      </c>
      <c r="BI106" s="4">
        <f t="shared" si="60"/>
        <v>8.5848259523560261E-2</v>
      </c>
      <c r="BJ106" s="7">
        <f t="shared" si="61"/>
        <v>1.0143322168726761E-2</v>
      </c>
      <c r="BK106">
        <f t="shared" si="62"/>
        <v>8.8527592283131935E-7</v>
      </c>
      <c r="BL106">
        <f t="shared" si="63"/>
        <v>3.5603150244620238E-6</v>
      </c>
      <c r="BM106" s="4">
        <f t="shared" si="64"/>
        <v>1.7681631955689273E-9</v>
      </c>
      <c r="BN106" s="7">
        <f t="shared" si="65"/>
        <v>1.0143322168726761E-2</v>
      </c>
      <c r="BO106">
        <f t="shared" si="66"/>
        <v>7.1755381237843217E-7</v>
      </c>
      <c r="BP106">
        <f t="shared" si="67"/>
        <v>4.3971497676801704E-6</v>
      </c>
      <c r="BQ106" s="4">
        <f t="shared" si="68"/>
        <v>5.6912964476586015E-11</v>
      </c>
      <c r="BR106" s="7">
        <f t="shared" si="69"/>
        <v>8.8527592283131935E-7</v>
      </c>
      <c r="BS106">
        <f t="shared" si="70"/>
        <v>7.1755381237843217E-7</v>
      </c>
      <c r="BT106">
        <f t="shared" si="71"/>
        <v>7.3261404941108682E-5</v>
      </c>
      <c r="BU106" s="4">
        <f t="shared" si="72"/>
        <v>4.913394025050539E-5</v>
      </c>
      <c r="BV106" s="7">
        <f t="shared" si="73"/>
        <v>3.5603150244620238E-6</v>
      </c>
      <c r="BW106">
        <f t="shared" si="74"/>
        <v>4.3971497676801704E-6</v>
      </c>
      <c r="BX106">
        <f t="shared" si="75"/>
        <v>7.3261404941108682E-5</v>
      </c>
      <c r="BY106" s="4">
        <f t="shared" si="76"/>
        <v>1.5208966501558618E-3</v>
      </c>
      <c r="BZ106" s="7">
        <f t="shared" si="77"/>
        <v>1.7681631955689273E-9</v>
      </c>
      <c r="CA106">
        <f t="shared" si="78"/>
        <v>5.6912964476586015E-11</v>
      </c>
      <c r="CB106">
        <f t="shared" si="79"/>
        <v>4.913394025050539E-5</v>
      </c>
      <c r="CC106" s="4">
        <f t="shared" si="80"/>
        <v>1.5208966501558618E-3</v>
      </c>
      <c r="CD106" s="7">
        <f t="shared" si="81"/>
        <v>20</v>
      </c>
      <c r="CE106" s="4">
        <f t="shared" si="82"/>
        <v>1</v>
      </c>
      <c r="CF106" s="7">
        <f t="shared" si="83"/>
        <v>1.0143322168726761E-2</v>
      </c>
      <c r="CG106">
        <f t="shared" si="84"/>
        <v>2.881498297229393E-11</v>
      </c>
      <c r="CH106" s="7">
        <f t="shared" si="85"/>
        <v>1.0143322168726761E-2</v>
      </c>
      <c r="CI106" s="4">
        <f t="shared" si="86"/>
        <v>1.0891115703630535E-10</v>
      </c>
      <c r="CJ106">
        <f t="shared" si="87"/>
        <v>2.881498297229393E-11</v>
      </c>
      <c r="CK106">
        <f t="shared" si="88"/>
        <v>1.0891115703630535E-10</v>
      </c>
      <c r="CL106" s="7">
        <f t="shared" si="89"/>
        <v>6</v>
      </c>
      <c r="CM106" s="4">
        <f t="shared" si="90"/>
        <v>1</v>
      </c>
      <c r="CN106" s="7">
        <f t="shared" si="91"/>
        <v>7.5763972082632706E-7</v>
      </c>
      <c r="CO106" s="4">
        <f t="shared" si="92"/>
        <v>1</v>
      </c>
      <c r="CP106" s="7">
        <f t="shared" si="93"/>
        <v>4</v>
      </c>
      <c r="CQ106" s="4" t="str">
        <f t="shared" si="94"/>
        <v>Glenfiddich 15</v>
      </c>
      <c r="CR106" s="7">
        <f t="shared" si="95"/>
        <v>74</v>
      </c>
      <c r="CS106">
        <f t="shared" si="96"/>
        <v>77</v>
      </c>
      <c r="CT106">
        <f ca="1">COUNTIF(INDIRECT(ADDRESS(ROW(),CR106,1,1)):INDIRECT(ADDRESS(ROW(),CS106,1,1)), "&lt;0.05")</f>
        <v>4</v>
      </c>
      <c r="CU106" s="4">
        <f t="shared" ca="1" si="97"/>
        <v>1</v>
      </c>
    </row>
    <row r="107" spans="1:99" x14ac:dyDescent="0.25">
      <c r="A107" s="48">
        <v>133</v>
      </c>
      <c r="B107" s="7">
        <v>7.8916282202078303E-2</v>
      </c>
      <c r="C107">
        <v>0.24923785227471598</v>
      </c>
      <c r="D107">
        <v>0.16874330890984907</v>
      </c>
      <c r="E107">
        <v>0.17755080228490489</v>
      </c>
      <c r="F107">
        <v>0.15682003653420784</v>
      </c>
      <c r="G107">
        <v>0.13934167102054765</v>
      </c>
      <c r="H107">
        <v>0.16310189828449023</v>
      </c>
      <c r="I107">
        <v>0.21019860145013891</v>
      </c>
      <c r="J107">
        <v>0.20778577298916057</v>
      </c>
      <c r="K107" s="4">
        <v>0.10577271575173458</v>
      </c>
      <c r="L107" s="7">
        <v>0.21931965178958257</v>
      </c>
      <c r="M107">
        <v>0.17285988933448676</v>
      </c>
      <c r="N107">
        <v>0.11200525406078353</v>
      </c>
      <c r="O107">
        <v>0.22308633454241505</v>
      </c>
      <c r="P107">
        <v>0.25130522266286076</v>
      </c>
      <c r="Q107">
        <v>0.17675447426846755</v>
      </c>
      <c r="R107">
        <v>0.10155303146844918</v>
      </c>
      <c r="S107">
        <v>0.15382987499178591</v>
      </c>
      <c r="T107">
        <v>0.52935128289752553</v>
      </c>
      <c r="U107" s="4">
        <v>7.7333911705886507E-2</v>
      </c>
      <c r="V107" s="7">
        <v>0.2556122534860078</v>
      </c>
      <c r="W107">
        <v>0.50655883236297949</v>
      </c>
      <c r="X107">
        <v>0.50481787004500567</v>
      </c>
      <c r="Y107">
        <v>0.55957955295285955</v>
      </c>
      <c r="Z107">
        <v>0.56724232479691128</v>
      </c>
      <c r="AA107">
        <v>0.6740868599849571</v>
      </c>
      <c r="AB107">
        <v>0.61787539017684079</v>
      </c>
      <c r="AC107">
        <v>0.41368498262671505</v>
      </c>
      <c r="AD107">
        <v>0.84522084875261572</v>
      </c>
      <c r="AE107" s="4">
        <v>0.65155419288494665</v>
      </c>
      <c r="AF107" s="7">
        <v>0.41480878285521888</v>
      </c>
      <c r="AG107">
        <v>0.6023227027928314</v>
      </c>
      <c r="AH107">
        <v>0.8046608798190269</v>
      </c>
      <c r="AI107">
        <v>0.89407422654262381</v>
      </c>
      <c r="AJ107">
        <v>1.313060832335734</v>
      </c>
      <c r="AK107">
        <v>0.95295792185568295</v>
      </c>
      <c r="AL107">
        <v>1.2595141350794226</v>
      </c>
      <c r="AM107">
        <v>1.2946790970434088</v>
      </c>
      <c r="AN107">
        <v>1.8903443571762668</v>
      </c>
      <c r="AO107" s="4">
        <v>1.0115160048356409</v>
      </c>
      <c r="AP107" s="7">
        <v>0.54666130487510101</v>
      </c>
      <c r="AQ107">
        <v>0.50357719936839618</v>
      </c>
      <c r="AR107">
        <v>0.71988970371458694</v>
      </c>
      <c r="AS107">
        <v>0.45200434254825411</v>
      </c>
      <c r="AT107">
        <v>0.45738211845040649</v>
      </c>
      <c r="AU107">
        <v>0.55524363744552696</v>
      </c>
      <c r="AV107">
        <v>0.51473854518386142</v>
      </c>
      <c r="AW107">
        <v>0.52129828562700986</v>
      </c>
      <c r="AX107">
        <v>0.6558935943923353</v>
      </c>
      <c r="AY107">
        <v>0.56426163169379473</v>
      </c>
      <c r="AZ107" s="7">
        <f t="shared" si="51"/>
        <v>0.16574689417018279</v>
      </c>
      <c r="BA107">
        <f t="shared" si="52"/>
        <v>0.20173989277222432</v>
      </c>
      <c r="BB107">
        <f t="shared" si="53"/>
        <v>0.55962331080698391</v>
      </c>
      <c r="BC107">
        <f t="shared" si="54"/>
        <v>1.0437938940335856</v>
      </c>
      <c r="BD107" s="4">
        <f t="shared" si="55"/>
        <v>0.54909503632992729</v>
      </c>
      <c r="BE107" s="7">
        <f t="shared" si="56"/>
        <v>5.0313075722077036E-2</v>
      </c>
      <c r="BF107">
        <f t="shared" si="57"/>
        <v>0.12817996012468943</v>
      </c>
      <c r="BG107">
        <f t="shared" si="58"/>
        <v>0.1585036609130725</v>
      </c>
      <c r="BH107">
        <f t="shared" si="59"/>
        <v>0.41873402779077534</v>
      </c>
      <c r="BI107" s="4">
        <f t="shared" si="60"/>
        <v>8.3475390791936957E-2</v>
      </c>
      <c r="BJ107" s="7">
        <f t="shared" si="61"/>
        <v>0.42500240639615727</v>
      </c>
      <c r="BK107">
        <f t="shared" si="62"/>
        <v>1.3532719415591737E-5</v>
      </c>
      <c r="BL107">
        <f t="shared" si="63"/>
        <v>8.8746296504270091E-5</v>
      </c>
      <c r="BM107" s="4">
        <f t="shared" si="64"/>
        <v>3.1551418815185845E-9</v>
      </c>
      <c r="BN107" s="7">
        <f t="shared" si="65"/>
        <v>0.42500240639615727</v>
      </c>
      <c r="BO107">
        <f t="shared" si="66"/>
        <v>3.3359145368523253E-5</v>
      </c>
      <c r="BP107">
        <f t="shared" si="67"/>
        <v>9.036646146186386E-5</v>
      </c>
      <c r="BQ107" s="4">
        <f t="shared" si="68"/>
        <v>2.6554683392992519E-6</v>
      </c>
      <c r="BR107" s="7">
        <f t="shared" si="69"/>
        <v>1.3532719415591737E-5</v>
      </c>
      <c r="BS107">
        <f t="shared" si="70"/>
        <v>3.3359145368523253E-5</v>
      </c>
      <c r="BT107">
        <f t="shared" si="71"/>
        <v>5.3679090957149123E-3</v>
      </c>
      <c r="BU107" s="4">
        <f t="shared" si="72"/>
        <v>0.85529890956538746</v>
      </c>
      <c r="BV107" s="7">
        <f t="shared" si="73"/>
        <v>8.8746296504270091E-5</v>
      </c>
      <c r="BW107">
        <f t="shared" si="74"/>
        <v>9.036646146186386E-5</v>
      </c>
      <c r="BX107">
        <f t="shared" si="75"/>
        <v>5.3679090957149123E-3</v>
      </c>
      <c r="BY107" s="4">
        <f t="shared" si="76"/>
        <v>4.5767624171212983E-3</v>
      </c>
      <c r="BZ107" s="7">
        <f t="shared" si="77"/>
        <v>3.1551418815185845E-9</v>
      </c>
      <c r="CA107">
        <f t="shared" si="78"/>
        <v>2.6554683392992519E-6</v>
      </c>
      <c r="CB107">
        <f t="shared" si="79"/>
        <v>0.85529890956538746</v>
      </c>
      <c r="CC107" s="4">
        <f t="shared" si="80"/>
        <v>4.5767624171212983E-3</v>
      </c>
      <c r="CD107" s="7">
        <f t="shared" si="81"/>
        <v>16</v>
      </c>
      <c r="CE107" s="4">
        <f t="shared" si="82"/>
        <v>0</v>
      </c>
      <c r="CF107" s="7">
        <f t="shared" si="83"/>
        <v>0.42500240639615727</v>
      </c>
      <c r="CG107">
        <f t="shared" si="84"/>
        <v>9.9152132733765079E-10</v>
      </c>
      <c r="CH107" s="7">
        <f t="shared" si="85"/>
        <v>0.42500240639615727</v>
      </c>
      <c r="CI107" s="4">
        <f t="shared" si="86"/>
        <v>3.9339164094745074E-8</v>
      </c>
      <c r="CJ107">
        <f t="shared" si="87"/>
        <v>9.9152132733765079E-10</v>
      </c>
      <c r="CK107">
        <f t="shared" si="88"/>
        <v>3.9339164094745074E-8</v>
      </c>
      <c r="CL107" s="7">
        <f t="shared" si="89"/>
        <v>4</v>
      </c>
      <c r="CM107" s="4">
        <f t="shared" si="90"/>
        <v>0</v>
      </c>
      <c r="CN107" s="7">
        <f t="shared" si="91"/>
        <v>9.7637678584875544E-7</v>
      </c>
      <c r="CO107" s="4">
        <f t="shared" si="92"/>
        <v>1</v>
      </c>
      <c r="CP107" s="7">
        <f t="shared" si="93"/>
        <v>4</v>
      </c>
      <c r="CQ107" s="4" t="str">
        <f t="shared" si="94"/>
        <v>Glenfiddich 15</v>
      </c>
      <c r="CR107" s="7">
        <f t="shared" si="95"/>
        <v>74</v>
      </c>
      <c r="CS107">
        <f t="shared" si="96"/>
        <v>77</v>
      </c>
      <c r="CT107">
        <f ca="1">COUNTIF(INDIRECT(ADDRESS(ROW(),CR107,1,1)):INDIRECT(ADDRESS(ROW(),CS107,1,1)), "&lt;0.05")</f>
        <v>4</v>
      </c>
      <c r="CU107" s="4">
        <f t="shared" ca="1" si="97"/>
        <v>1</v>
      </c>
    </row>
    <row r="108" spans="1:99" x14ac:dyDescent="0.25">
      <c r="A108" s="48">
        <v>134</v>
      </c>
      <c r="B108" s="7">
        <v>1.1408843749679019E-2</v>
      </c>
      <c r="C108">
        <v>0.13465541452299137</v>
      </c>
      <c r="D108">
        <v>9.1293165347404781E-2</v>
      </c>
      <c r="E108">
        <v>0.10174343526166955</v>
      </c>
      <c r="F108">
        <v>0.1036875154376637</v>
      </c>
      <c r="G108">
        <v>0.11913768292517715</v>
      </c>
      <c r="H108">
        <v>0.10897937620606174</v>
      </c>
      <c r="I108">
        <v>0.17385145140521985</v>
      </c>
      <c r="J108">
        <v>0.12501420036457705</v>
      </c>
      <c r="K108" s="4">
        <v>8.809677785043607E-2</v>
      </c>
      <c r="L108" s="7">
        <v>0.31926953094896077</v>
      </c>
      <c r="M108">
        <v>0.46367272927645148</v>
      </c>
      <c r="N108">
        <v>0.46015640317747575</v>
      </c>
      <c r="O108">
        <v>0.67510741691417253</v>
      </c>
      <c r="P108">
        <v>0.6885688102022518</v>
      </c>
      <c r="Q108">
        <v>0.47098247942954052</v>
      </c>
      <c r="R108">
        <v>0.45716684200869734</v>
      </c>
      <c r="S108">
        <v>0.48055293239666191</v>
      </c>
      <c r="T108">
        <v>1.5362685816340833</v>
      </c>
      <c r="U108" s="4">
        <v>0.32922642606036528</v>
      </c>
      <c r="V108" s="7">
        <v>0.58863709396425079</v>
      </c>
      <c r="W108">
        <v>0.79663483077125374</v>
      </c>
      <c r="X108">
        <v>0.7342884238481987</v>
      </c>
      <c r="Y108">
        <v>0.88734444410731983</v>
      </c>
      <c r="Z108">
        <v>0.80558427807991928</v>
      </c>
      <c r="AA108">
        <v>0.76508582561637739</v>
      </c>
      <c r="AB108">
        <v>0.84367436280154018</v>
      </c>
      <c r="AC108">
        <v>0.68031631453086727</v>
      </c>
      <c r="AD108">
        <v>1.135230598952705</v>
      </c>
      <c r="AE108" s="4">
        <v>0.82237321433204436</v>
      </c>
      <c r="AF108" s="7">
        <v>1.1868832928826882</v>
      </c>
      <c r="AG108">
        <v>1.7856723865712036</v>
      </c>
      <c r="AH108">
        <v>3.1750948458685326</v>
      </c>
      <c r="AI108">
        <v>2.9610760205165807</v>
      </c>
      <c r="AJ108">
        <v>4.3030156250884541</v>
      </c>
      <c r="AK108">
        <v>2.83529072735071</v>
      </c>
      <c r="AL108">
        <v>3.8218769201233211</v>
      </c>
      <c r="AM108">
        <v>3.7403352554156606</v>
      </c>
      <c r="AN108">
        <v>5.7794757245353239</v>
      </c>
      <c r="AO108" s="4">
        <v>3.3612863180382635</v>
      </c>
      <c r="AP108" s="7">
        <v>1.8806532107184422</v>
      </c>
      <c r="AQ108">
        <v>1.3521818697890799</v>
      </c>
      <c r="AR108">
        <v>2.0997665070387539</v>
      </c>
      <c r="AS108">
        <v>1.2805128846290761</v>
      </c>
      <c r="AT108">
        <v>1.4472436465140974</v>
      </c>
      <c r="AU108">
        <v>1.4202269951807063</v>
      </c>
      <c r="AV108">
        <v>1.6929252601837801</v>
      </c>
      <c r="AW108">
        <v>1.4621966944739395</v>
      </c>
      <c r="AX108">
        <v>2.0184894056261555</v>
      </c>
      <c r="AY108">
        <v>1.6245253611187342</v>
      </c>
      <c r="AZ108" s="7">
        <f t="shared" si="51"/>
        <v>0.10578678630708802</v>
      </c>
      <c r="BA108">
        <f t="shared" si="52"/>
        <v>0.58809721520486602</v>
      </c>
      <c r="BB108">
        <f t="shared" si="53"/>
        <v>0.80591693870044767</v>
      </c>
      <c r="BC108">
        <f t="shared" si="54"/>
        <v>3.2950007116390743</v>
      </c>
      <c r="BD108" s="4">
        <f t="shared" si="55"/>
        <v>1.6278721835272765</v>
      </c>
      <c r="BE108" s="7">
        <f t="shared" si="56"/>
        <v>4.146656212077611E-2</v>
      </c>
      <c r="BF108">
        <f t="shared" si="57"/>
        <v>0.35437760256857731</v>
      </c>
      <c r="BG108">
        <f t="shared" si="58"/>
        <v>0.1440079077283348</v>
      </c>
      <c r="BH108">
        <f t="shared" si="59"/>
        <v>1.2792564143006155</v>
      </c>
      <c r="BI108" s="4">
        <f t="shared" si="60"/>
        <v>0.28737559828236187</v>
      </c>
      <c r="BJ108" s="7">
        <f t="shared" si="61"/>
        <v>1.9422280960332409E-3</v>
      </c>
      <c r="BK108">
        <f t="shared" si="62"/>
        <v>2.3578429151999373E-8</v>
      </c>
      <c r="BL108">
        <f t="shared" si="63"/>
        <v>2.4681978150889238E-5</v>
      </c>
      <c r="BM108" s="4">
        <f t="shared" si="64"/>
        <v>2.9206292758044868E-8</v>
      </c>
      <c r="BN108" s="7">
        <f t="shared" si="65"/>
        <v>1.9422280960332409E-3</v>
      </c>
      <c r="BO108">
        <f t="shared" si="66"/>
        <v>9.714101608983694E-2</v>
      </c>
      <c r="BP108">
        <f t="shared" si="67"/>
        <v>6.2268551903035393E-5</v>
      </c>
      <c r="BQ108" s="4">
        <f t="shared" si="68"/>
        <v>1.341211349514374E-6</v>
      </c>
      <c r="BR108" s="7">
        <f t="shared" si="69"/>
        <v>2.3578429151999373E-8</v>
      </c>
      <c r="BS108">
        <f t="shared" si="70"/>
        <v>9.714101608983694E-2</v>
      </c>
      <c r="BT108">
        <f t="shared" si="71"/>
        <v>1.5882230306141684E-4</v>
      </c>
      <c r="BU108" s="4">
        <f t="shared" si="72"/>
        <v>1.7489612302798498E-6</v>
      </c>
      <c r="BV108" s="7">
        <f t="shared" si="73"/>
        <v>2.4681978150889238E-5</v>
      </c>
      <c r="BW108">
        <f t="shared" si="74"/>
        <v>6.2268551903035393E-5</v>
      </c>
      <c r="BX108">
        <f t="shared" si="75"/>
        <v>1.5882230306141684E-4</v>
      </c>
      <c r="BY108" s="4">
        <f t="shared" si="76"/>
        <v>2.4817048426022965E-3</v>
      </c>
      <c r="BZ108" s="7">
        <f t="shared" si="77"/>
        <v>2.9206292758044868E-8</v>
      </c>
      <c r="CA108">
        <f t="shared" si="78"/>
        <v>1.341211349514374E-6</v>
      </c>
      <c r="CB108">
        <f t="shared" si="79"/>
        <v>1.7489612302798498E-6</v>
      </c>
      <c r="CC108" s="4">
        <f t="shared" si="80"/>
        <v>2.4817048426022965E-3</v>
      </c>
      <c r="CD108" s="7">
        <f t="shared" si="81"/>
        <v>18</v>
      </c>
      <c r="CE108" s="4">
        <f t="shared" si="82"/>
        <v>0</v>
      </c>
      <c r="CF108" s="7">
        <f t="shared" si="83"/>
        <v>1.9422280960332409E-3</v>
      </c>
      <c r="CG108">
        <f t="shared" si="84"/>
        <v>1.7323062771767021E-8</v>
      </c>
      <c r="CH108" s="7">
        <f t="shared" si="85"/>
        <v>1.9422280960332409E-3</v>
      </c>
      <c r="CI108" s="4">
        <f t="shared" si="86"/>
        <v>1.0518139221051181E-5</v>
      </c>
      <c r="CJ108">
        <f t="shared" si="87"/>
        <v>1.7323062771767021E-8</v>
      </c>
      <c r="CK108">
        <f t="shared" si="88"/>
        <v>1.0518139221051181E-5</v>
      </c>
      <c r="CL108" s="7">
        <f t="shared" si="89"/>
        <v>6</v>
      </c>
      <c r="CM108" s="4">
        <f t="shared" si="90"/>
        <v>1</v>
      </c>
      <c r="CN108" s="7">
        <f t="shared" si="91"/>
        <v>1.0131626950034919E-4</v>
      </c>
      <c r="CO108" s="4">
        <f t="shared" si="92"/>
        <v>1</v>
      </c>
      <c r="CP108" s="7">
        <f t="shared" si="93"/>
        <v>4</v>
      </c>
      <c r="CQ108" s="4" t="str">
        <f t="shared" si="94"/>
        <v>Glenfiddich 15</v>
      </c>
      <c r="CR108" s="7">
        <f t="shared" si="95"/>
        <v>74</v>
      </c>
      <c r="CS108">
        <f t="shared" si="96"/>
        <v>77</v>
      </c>
      <c r="CT108">
        <f ca="1">COUNTIF(INDIRECT(ADDRESS(ROW(),CR108,1,1)):INDIRECT(ADDRESS(ROW(),CS108,1,1)), "&lt;0.05")</f>
        <v>4</v>
      </c>
      <c r="CU108" s="4">
        <f t="shared" ca="1" si="97"/>
        <v>1</v>
      </c>
    </row>
    <row r="109" spans="1:99" x14ac:dyDescent="0.25">
      <c r="A109" s="48">
        <v>135</v>
      </c>
      <c r="B109" s="7">
        <v>0.93458143477782907</v>
      </c>
      <c r="C109">
        <v>2.3436922447970412</v>
      </c>
      <c r="D109">
        <v>1.5349904548380553</v>
      </c>
      <c r="E109">
        <v>1.433735087798462</v>
      </c>
      <c r="F109">
        <v>1.407870415579074</v>
      </c>
      <c r="G109">
        <v>1.2540498997352363</v>
      </c>
      <c r="H109">
        <v>1.3055177983979913</v>
      </c>
      <c r="I109">
        <v>1.7377472535743834</v>
      </c>
      <c r="J109">
        <v>1.5481449754484591</v>
      </c>
      <c r="K109" s="4">
        <v>1.4782610164351053</v>
      </c>
      <c r="L109" s="7">
        <v>2.0002560713640571</v>
      </c>
      <c r="M109">
        <v>2.8708580529404069</v>
      </c>
      <c r="N109">
        <v>2.9933676109793761</v>
      </c>
      <c r="O109">
        <v>4.0502934481033455</v>
      </c>
      <c r="P109">
        <v>4.2753921993015434</v>
      </c>
      <c r="Q109">
        <v>2.9723837772788904</v>
      </c>
      <c r="R109">
        <v>2.8774700195664207</v>
      </c>
      <c r="S109">
        <v>3.2806210518954417</v>
      </c>
      <c r="T109">
        <v>9.9160830004770588</v>
      </c>
      <c r="U109" s="4">
        <v>2.5798432375343556</v>
      </c>
      <c r="V109" s="7">
        <v>3.9858341503248669</v>
      </c>
      <c r="W109">
        <v>5.3230121054079982</v>
      </c>
      <c r="X109">
        <v>5.5085439553649866</v>
      </c>
      <c r="Y109">
        <v>5.9489073454899986</v>
      </c>
      <c r="Z109">
        <v>6.1036308753331889</v>
      </c>
      <c r="AA109">
        <v>7.3231719579555614</v>
      </c>
      <c r="AB109">
        <v>7.8555187420916708</v>
      </c>
      <c r="AC109">
        <v>5.4540851108520361</v>
      </c>
      <c r="AD109">
        <v>9.7972233351783728</v>
      </c>
      <c r="AE109" s="4">
        <v>6.7616659006437025</v>
      </c>
      <c r="AF109" s="7">
        <v>4.0428995187603638</v>
      </c>
      <c r="AG109">
        <v>5.5227660325154897</v>
      </c>
      <c r="AH109">
        <v>9.3861267362018985</v>
      </c>
      <c r="AI109">
        <v>8.378176812526398</v>
      </c>
      <c r="AJ109">
        <v>11.650924180168348</v>
      </c>
      <c r="AK109">
        <v>8.4979147804768491</v>
      </c>
      <c r="AL109">
        <v>11.484153004116882</v>
      </c>
      <c r="AM109">
        <v>11.349541367179761</v>
      </c>
      <c r="AN109">
        <v>18.010903905373727</v>
      </c>
      <c r="AO109" s="4">
        <v>9.6799212260097214</v>
      </c>
      <c r="AP109" s="7">
        <v>5.6704507427044062</v>
      </c>
      <c r="AQ109">
        <v>4.457902980093829</v>
      </c>
      <c r="AR109">
        <v>6.6465411888821642</v>
      </c>
      <c r="AS109">
        <v>3.5569177117800694</v>
      </c>
      <c r="AT109">
        <v>4.4957517123663449</v>
      </c>
      <c r="AU109">
        <v>4.476003127168779</v>
      </c>
      <c r="AV109">
        <v>4.7448973321270884</v>
      </c>
      <c r="AW109">
        <v>4.2937436830430018</v>
      </c>
      <c r="AX109">
        <v>5.8662049021475511</v>
      </c>
      <c r="AY109">
        <v>4.7322784676993637</v>
      </c>
      <c r="AZ109" s="7">
        <f t="shared" si="51"/>
        <v>1.4978590581381637</v>
      </c>
      <c r="BA109">
        <f t="shared" si="52"/>
        <v>3.781656846944089</v>
      </c>
      <c r="BB109">
        <f t="shared" si="53"/>
        <v>6.4061593478642376</v>
      </c>
      <c r="BC109">
        <f t="shared" si="54"/>
        <v>9.8003327563329439</v>
      </c>
      <c r="BD109" s="4">
        <f t="shared" si="55"/>
        <v>4.8940691848012605</v>
      </c>
      <c r="BE109" s="7">
        <f t="shared" si="56"/>
        <v>0.36563509580548575</v>
      </c>
      <c r="BF109">
        <f t="shared" si="57"/>
        <v>2.2543621192036642</v>
      </c>
      <c r="BG109">
        <f t="shared" si="58"/>
        <v>1.6197118496309975</v>
      </c>
      <c r="BH109">
        <f t="shared" si="59"/>
        <v>3.8213430651786973</v>
      </c>
      <c r="BI109" s="4">
        <f t="shared" si="60"/>
        <v>0.90304697457703187</v>
      </c>
      <c r="BJ109" s="7">
        <f t="shared" si="61"/>
        <v>1.0805406016586583E-2</v>
      </c>
      <c r="BK109">
        <f t="shared" si="62"/>
        <v>3.1289067926017448E-6</v>
      </c>
      <c r="BL109">
        <f t="shared" si="63"/>
        <v>6.9275891068484857E-5</v>
      </c>
      <c r="BM109" s="4">
        <f t="shared" si="64"/>
        <v>1.3672964904466064E-7</v>
      </c>
      <c r="BN109" s="7">
        <f t="shared" si="65"/>
        <v>1.0805406016586583E-2</v>
      </c>
      <c r="BO109">
        <f t="shared" si="66"/>
        <v>8.5098328221066069E-3</v>
      </c>
      <c r="BP109">
        <f t="shared" si="67"/>
        <v>6.8461109238860329E-4</v>
      </c>
      <c r="BQ109" s="4">
        <f t="shared" si="68"/>
        <v>0.17348265787811881</v>
      </c>
      <c r="BR109" s="7">
        <f t="shared" si="69"/>
        <v>3.1289067926017448E-6</v>
      </c>
      <c r="BS109">
        <f t="shared" si="70"/>
        <v>8.5098328221066069E-3</v>
      </c>
      <c r="BT109">
        <f t="shared" si="71"/>
        <v>2.3653032442999319E-2</v>
      </c>
      <c r="BU109" s="4">
        <f t="shared" si="72"/>
        <v>2.1775822438713992E-2</v>
      </c>
      <c r="BV109" s="7">
        <f t="shared" si="73"/>
        <v>6.9275891068484857E-5</v>
      </c>
      <c r="BW109">
        <f t="shared" si="74"/>
        <v>6.8461109238860329E-4</v>
      </c>
      <c r="BX109">
        <f t="shared" si="75"/>
        <v>2.3653032442999319E-2</v>
      </c>
      <c r="BY109" s="4">
        <f t="shared" si="76"/>
        <v>2.7236511216046527E-3</v>
      </c>
      <c r="BZ109" s="7">
        <f t="shared" si="77"/>
        <v>1.3672964904466064E-7</v>
      </c>
      <c r="CA109">
        <f t="shared" si="78"/>
        <v>0.17348265787811881</v>
      </c>
      <c r="CB109">
        <f t="shared" si="79"/>
        <v>2.1775822438713992E-2</v>
      </c>
      <c r="CC109" s="4">
        <f t="shared" si="80"/>
        <v>2.7236511216046527E-3</v>
      </c>
      <c r="CD109" s="7">
        <f t="shared" si="81"/>
        <v>18</v>
      </c>
      <c r="CE109" s="4">
        <f t="shared" si="82"/>
        <v>0</v>
      </c>
      <c r="CF109" s="7">
        <f t="shared" si="83"/>
        <v>1.0805406016586583E-2</v>
      </c>
      <c r="CG109">
        <f t="shared" si="84"/>
        <v>1.2126013968037876E-10</v>
      </c>
      <c r="CH109" s="7">
        <f t="shared" si="85"/>
        <v>1.0805406016586583E-2</v>
      </c>
      <c r="CI109" s="4">
        <f t="shared" si="86"/>
        <v>1.8305834003148548E-3</v>
      </c>
      <c r="CJ109">
        <f t="shared" si="87"/>
        <v>1.2126013968037876E-10</v>
      </c>
      <c r="CK109">
        <f t="shared" si="88"/>
        <v>1.8305834003148548E-3</v>
      </c>
      <c r="CL109" s="7">
        <f t="shared" si="89"/>
        <v>6</v>
      </c>
      <c r="CM109" s="4">
        <f t="shared" si="90"/>
        <v>1</v>
      </c>
      <c r="CN109" s="7">
        <f t="shared" si="91"/>
        <v>5.4665486033995259E-7</v>
      </c>
      <c r="CO109" s="4">
        <f t="shared" si="92"/>
        <v>1</v>
      </c>
      <c r="CP109" s="7">
        <f t="shared" si="93"/>
        <v>4</v>
      </c>
      <c r="CQ109" s="4" t="str">
        <f t="shared" si="94"/>
        <v>Glenfiddich 15</v>
      </c>
      <c r="CR109" s="7">
        <f t="shared" si="95"/>
        <v>74</v>
      </c>
      <c r="CS109">
        <f t="shared" si="96"/>
        <v>77</v>
      </c>
      <c r="CT109">
        <f ca="1">COUNTIF(INDIRECT(ADDRESS(ROW(),CR109,1,1)):INDIRECT(ADDRESS(ROW(),CS109,1,1)), "&lt;0.05")</f>
        <v>4</v>
      </c>
      <c r="CU109" s="4">
        <f t="shared" ca="1" si="97"/>
        <v>1</v>
      </c>
    </row>
    <row r="110" spans="1:99" x14ac:dyDescent="0.25">
      <c r="A110" s="48">
        <v>136</v>
      </c>
      <c r="B110" s="7">
        <v>3.2063990394249</v>
      </c>
      <c r="C110">
        <v>0.83987911570036167</v>
      </c>
      <c r="D110">
        <v>0.2967749228574475</v>
      </c>
      <c r="E110">
        <v>0.31625767304903618</v>
      </c>
      <c r="F110">
        <v>0.37066170989526537</v>
      </c>
      <c r="G110">
        <v>0.44099178580185133</v>
      </c>
      <c r="H110">
        <v>0.44660719471987947</v>
      </c>
      <c r="I110">
        <v>0.46994509766058962</v>
      </c>
      <c r="J110">
        <v>0.50230331584046628</v>
      </c>
      <c r="K110" s="4">
        <v>0.30489448663032842</v>
      </c>
      <c r="L110" s="7">
        <v>0.60518704099965537</v>
      </c>
      <c r="M110">
        <v>0.54617671439977666</v>
      </c>
      <c r="N110">
        <v>0.57992556979570431</v>
      </c>
      <c r="O110">
        <v>0.80832060286492724</v>
      </c>
      <c r="P110">
        <v>0.59325248211555204</v>
      </c>
      <c r="Q110">
        <v>0.60736695010322928</v>
      </c>
      <c r="R110">
        <v>0.51786447151817638</v>
      </c>
      <c r="S110">
        <v>0.57029055517789073</v>
      </c>
      <c r="T110">
        <v>1.4632177507558168</v>
      </c>
      <c r="U110" s="4">
        <v>0.52031009651904037</v>
      </c>
      <c r="V110" s="7">
        <v>0.64113616608050528</v>
      </c>
      <c r="W110">
        <v>0.68516538030236196</v>
      </c>
      <c r="X110">
        <v>0.63259883010510132</v>
      </c>
      <c r="Y110">
        <v>0.68847345066324717</v>
      </c>
      <c r="Z110">
        <v>0.72713767428000076</v>
      </c>
      <c r="AA110">
        <v>1.0828752804196182</v>
      </c>
      <c r="AB110">
        <v>0.81929497522907946</v>
      </c>
      <c r="AC110">
        <v>0.54198284319638268</v>
      </c>
      <c r="AD110">
        <v>1.0023900890790971</v>
      </c>
      <c r="AE110" s="4">
        <v>0.7935430788610468</v>
      </c>
      <c r="AF110" s="7">
        <v>0.43603813803685243</v>
      </c>
      <c r="AG110">
        <v>0.61573264682521722</v>
      </c>
      <c r="AH110">
        <v>0.95121968858713246</v>
      </c>
      <c r="AI110">
        <v>0.91268039354062791</v>
      </c>
      <c r="AJ110">
        <v>1.3445893088030687</v>
      </c>
      <c r="AK110">
        <v>0.97014259564027738</v>
      </c>
      <c r="AL110">
        <v>1.3081915220248981</v>
      </c>
      <c r="AM110">
        <v>1.3132578230529404</v>
      </c>
      <c r="AN110">
        <v>2.0117969147212351</v>
      </c>
      <c r="AO110" s="4">
        <v>1.1769453708472579</v>
      </c>
      <c r="AP110" s="7">
        <v>0.71719874821037377</v>
      </c>
      <c r="AQ110">
        <v>0.53381314751463682</v>
      </c>
      <c r="AR110">
        <v>0.83151493837988866</v>
      </c>
      <c r="AS110">
        <v>0.54399313085795964</v>
      </c>
      <c r="AT110">
        <v>0.51302778235968705</v>
      </c>
      <c r="AU110">
        <v>0.6078826971461847</v>
      </c>
      <c r="AV110">
        <v>0.58983977170415824</v>
      </c>
      <c r="AW110">
        <v>0.56152655986292532</v>
      </c>
      <c r="AX110">
        <v>0.68386881891135742</v>
      </c>
      <c r="AY110">
        <v>0.59437890361432655</v>
      </c>
      <c r="AZ110" s="7">
        <f t="shared" si="51"/>
        <v>0.71947143415801262</v>
      </c>
      <c r="BA110">
        <f t="shared" si="52"/>
        <v>0.68119122342497695</v>
      </c>
      <c r="BB110">
        <f t="shared" si="53"/>
        <v>0.76145977682164401</v>
      </c>
      <c r="BC110">
        <f t="shared" si="54"/>
        <v>1.1040594402079509</v>
      </c>
      <c r="BD110" s="4">
        <f t="shared" si="55"/>
        <v>0.61770444985614981</v>
      </c>
      <c r="BE110" s="7">
        <f t="shared" si="56"/>
        <v>0.88791478961290515</v>
      </c>
      <c r="BF110">
        <f t="shared" si="57"/>
        <v>0.2867496436536604</v>
      </c>
      <c r="BG110">
        <f t="shared" si="58"/>
        <v>0.16908527582765601</v>
      </c>
      <c r="BH110">
        <f t="shared" si="59"/>
        <v>0.43909292070848605</v>
      </c>
      <c r="BI110" s="4">
        <f t="shared" si="60"/>
        <v>9.8878725698473752E-2</v>
      </c>
      <c r="BJ110" s="7">
        <f t="shared" si="61"/>
        <v>0.89914764316679596</v>
      </c>
      <c r="BK110">
        <f t="shared" si="62"/>
        <v>0.88623376166443601</v>
      </c>
      <c r="BL110">
        <f t="shared" si="63"/>
        <v>0.24105110415787359</v>
      </c>
      <c r="BM110" s="4">
        <f t="shared" si="64"/>
        <v>0.72679920263443853</v>
      </c>
      <c r="BN110" s="7">
        <f t="shared" si="65"/>
        <v>0.89914764316679596</v>
      </c>
      <c r="BO110">
        <f t="shared" si="66"/>
        <v>0.45791196744026286</v>
      </c>
      <c r="BP110">
        <f t="shared" si="67"/>
        <v>2.1796490590976138E-2</v>
      </c>
      <c r="BQ110" s="4">
        <f t="shared" si="68"/>
        <v>0.52153516788291188</v>
      </c>
      <c r="BR110" s="7">
        <f t="shared" si="69"/>
        <v>0.88623376166443601</v>
      </c>
      <c r="BS110">
        <f t="shared" si="70"/>
        <v>0.45791196744026286</v>
      </c>
      <c r="BT110">
        <f t="shared" si="71"/>
        <v>4.0685466167014184E-2</v>
      </c>
      <c r="BU110" s="4">
        <f t="shared" si="72"/>
        <v>3.5314395807801394E-2</v>
      </c>
      <c r="BV110" s="7">
        <f t="shared" si="73"/>
        <v>0.24105110415787359</v>
      </c>
      <c r="BW110">
        <f t="shared" si="74"/>
        <v>2.1796490590976138E-2</v>
      </c>
      <c r="BX110">
        <f t="shared" si="75"/>
        <v>4.0685466167014184E-2</v>
      </c>
      <c r="BY110" s="4">
        <f t="shared" si="76"/>
        <v>6.6647288695295707E-3</v>
      </c>
      <c r="BZ110" s="7">
        <f t="shared" si="77"/>
        <v>0.72679920263443853</v>
      </c>
      <c r="CA110">
        <f t="shared" si="78"/>
        <v>0.52153516788291188</v>
      </c>
      <c r="CB110">
        <f t="shared" si="79"/>
        <v>3.5314395807801394E-2</v>
      </c>
      <c r="CC110" s="4">
        <f t="shared" si="80"/>
        <v>6.6647288695295707E-3</v>
      </c>
      <c r="CD110" s="7">
        <f t="shared" si="81"/>
        <v>8</v>
      </c>
      <c r="CE110" s="4">
        <f t="shared" si="82"/>
        <v>0</v>
      </c>
      <c r="CF110" s="7">
        <f t="shared" si="83"/>
        <v>0.89914764316679596</v>
      </c>
      <c r="CG110">
        <f t="shared" si="84"/>
        <v>0.71444894080065635</v>
      </c>
      <c r="CH110" s="7">
        <f t="shared" si="85"/>
        <v>0.89914764316679596</v>
      </c>
      <c r="CI110" s="4">
        <f t="shared" si="86"/>
        <v>0.19839148001826021</v>
      </c>
      <c r="CJ110">
        <f t="shared" si="87"/>
        <v>0.71444894080065635</v>
      </c>
      <c r="CK110">
        <f t="shared" si="88"/>
        <v>0.19839148001826021</v>
      </c>
      <c r="CL110" s="7">
        <f t="shared" si="89"/>
        <v>0</v>
      </c>
      <c r="CM110" s="4">
        <f t="shared" si="90"/>
        <v>0</v>
      </c>
      <c r="CN110" s="7">
        <f t="shared" si="91"/>
        <v>0.17065385893369422</v>
      </c>
      <c r="CO110" s="4">
        <f t="shared" si="92"/>
        <v>0</v>
      </c>
      <c r="CP110" s="7">
        <f t="shared" si="93"/>
        <v>4</v>
      </c>
      <c r="CQ110" s="4" t="str">
        <f t="shared" si="94"/>
        <v>Glenfiddich 15</v>
      </c>
      <c r="CR110" s="7">
        <f t="shared" si="95"/>
        <v>74</v>
      </c>
      <c r="CS110">
        <f t="shared" si="96"/>
        <v>77</v>
      </c>
      <c r="CT110">
        <f ca="1">COUNTIF(INDIRECT(ADDRESS(ROW(),CR110,1,1)):INDIRECT(ADDRESS(ROW(),CS110,1,1)), "&lt;0.05")</f>
        <v>3</v>
      </c>
      <c r="CU110" s="4">
        <f t="shared" ca="1" si="97"/>
        <v>0</v>
      </c>
    </row>
    <row r="111" spans="1:99" x14ac:dyDescent="0.25">
      <c r="A111" s="48">
        <v>137</v>
      </c>
      <c r="B111" s="7">
        <v>2.1668250310714252</v>
      </c>
      <c r="C111">
        <v>1.2867488274066603</v>
      </c>
      <c r="D111">
        <v>0.96123704779326546</v>
      </c>
      <c r="E111">
        <v>1.0173151620685761</v>
      </c>
      <c r="F111">
        <v>0.9993764643974492</v>
      </c>
      <c r="G111">
        <v>1.0083133012359091</v>
      </c>
      <c r="H111">
        <v>0.91580390206292173</v>
      </c>
      <c r="I111">
        <v>1.1858500058980861</v>
      </c>
      <c r="J111">
        <v>1.0549367828729466</v>
      </c>
      <c r="K111" s="4">
        <v>0.84596890111817979</v>
      </c>
      <c r="L111" s="7">
        <v>1.4485289457418027</v>
      </c>
      <c r="M111">
        <v>0.99759812816278992</v>
      </c>
      <c r="N111">
        <v>1.1921440561167402</v>
      </c>
      <c r="O111">
        <v>1.7903391882131467</v>
      </c>
      <c r="P111">
        <v>1.1305334144811192</v>
      </c>
      <c r="Q111">
        <v>1.0793449168406364</v>
      </c>
      <c r="R111">
        <v>0.89100739987070565</v>
      </c>
      <c r="S111">
        <v>0.98650677550607713</v>
      </c>
      <c r="T111">
        <v>2.1599307154913761</v>
      </c>
      <c r="U111" s="4">
        <v>0.77899446828072527</v>
      </c>
      <c r="V111" s="7">
        <v>1.6386018354237371</v>
      </c>
      <c r="W111">
        <v>1.2863805253485896</v>
      </c>
      <c r="X111">
        <v>1.222661572187415</v>
      </c>
      <c r="Y111">
        <v>1.2950627138533439</v>
      </c>
      <c r="Z111">
        <v>1.2880548689415638</v>
      </c>
      <c r="AA111">
        <v>1.2957352365470378</v>
      </c>
      <c r="AB111">
        <v>1.4536618868887632</v>
      </c>
      <c r="AC111">
        <v>1.0344776600557786</v>
      </c>
      <c r="AD111">
        <v>1.6908491219818707</v>
      </c>
      <c r="AE111" s="4">
        <v>1.3135589077168632</v>
      </c>
      <c r="AF111" s="7">
        <v>0.14839992729166318</v>
      </c>
      <c r="AG111">
        <v>0.4938023514964428</v>
      </c>
      <c r="AH111">
        <v>0.6965065689163511</v>
      </c>
      <c r="AI111">
        <v>0.74896035154672314</v>
      </c>
      <c r="AJ111">
        <v>1.1580361445999301</v>
      </c>
      <c r="AK111">
        <v>0.92619727607152058</v>
      </c>
      <c r="AL111">
        <v>1.2703919958813181</v>
      </c>
      <c r="AM111">
        <v>1.3075509492067614</v>
      </c>
      <c r="AN111">
        <v>1.7919531712419678</v>
      </c>
      <c r="AO111" s="4">
        <v>1.1552570396212485</v>
      </c>
      <c r="AP111" s="7">
        <v>0.76604935665082829</v>
      </c>
      <c r="AQ111">
        <v>0.60376292708796442</v>
      </c>
      <c r="AR111">
        <v>0.92087298056921185</v>
      </c>
      <c r="AS111">
        <v>0.67645819901537674</v>
      </c>
      <c r="AT111">
        <v>0.53954119161154135</v>
      </c>
      <c r="AU111">
        <v>0.70064800690158913</v>
      </c>
      <c r="AV111">
        <v>0.64735395044240251</v>
      </c>
      <c r="AW111">
        <v>0.73022541891709591</v>
      </c>
      <c r="AX111">
        <v>0.74828055478419919</v>
      </c>
      <c r="AY111">
        <v>0.65898837540438415</v>
      </c>
      <c r="AZ111" s="7">
        <f t="shared" si="51"/>
        <v>1.144237542592542</v>
      </c>
      <c r="BA111">
        <f t="shared" si="52"/>
        <v>1.245492800870512</v>
      </c>
      <c r="BB111">
        <f t="shared" si="53"/>
        <v>1.3519044328944962</v>
      </c>
      <c r="BC111">
        <f t="shared" si="54"/>
        <v>0.96970557758739273</v>
      </c>
      <c r="BD111" s="4">
        <f t="shared" si="55"/>
        <v>0.69921809613845931</v>
      </c>
      <c r="BE111" s="7">
        <f t="shared" si="56"/>
        <v>0.38092075210136439</v>
      </c>
      <c r="BF111">
        <f t="shared" si="57"/>
        <v>0.43330140318208654</v>
      </c>
      <c r="BG111">
        <f t="shared" si="58"/>
        <v>0.19468591334636737</v>
      </c>
      <c r="BH111">
        <f t="shared" si="59"/>
        <v>0.46866555800566001</v>
      </c>
      <c r="BI111" s="4">
        <f t="shared" si="60"/>
        <v>0.10349592843664569</v>
      </c>
      <c r="BJ111" s="7">
        <f t="shared" si="61"/>
        <v>0.58583740434192411</v>
      </c>
      <c r="BK111">
        <f t="shared" si="62"/>
        <v>0.14802402295570224</v>
      </c>
      <c r="BL111">
        <f t="shared" si="63"/>
        <v>0.37336856161480958</v>
      </c>
      <c r="BM111" s="4">
        <f t="shared" si="64"/>
        <v>4.8895364417913135E-3</v>
      </c>
      <c r="BN111" s="7">
        <f t="shared" si="65"/>
        <v>0.58583740434192411</v>
      </c>
      <c r="BO111">
        <f t="shared" si="66"/>
        <v>0.49171502667147016</v>
      </c>
      <c r="BP111">
        <f t="shared" si="67"/>
        <v>0.18875544796958865</v>
      </c>
      <c r="BQ111" s="4">
        <f t="shared" si="68"/>
        <v>3.0569808016657507E-3</v>
      </c>
      <c r="BR111" s="7">
        <f t="shared" si="69"/>
        <v>0.14802402295570224</v>
      </c>
      <c r="BS111">
        <f t="shared" si="70"/>
        <v>0.49171502667147016</v>
      </c>
      <c r="BT111">
        <f t="shared" si="71"/>
        <v>3.4639471570700756E-2</v>
      </c>
      <c r="BU111" s="4">
        <f t="shared" si="72"/>
        <v>2.4972640194795583E-7</v>
      </c>
      <c r="BV111" s="7">
        <f t="shared" si="73"/>
        <v>0.37336856161480958</v>
      </c>
      <c r="BW111">
        <f t="shared" si="74"/>
        <v>0.18875544796958865</v>
      </c>
      <c r="BX111">
        <f t="shared" si="75"/>
        <v>3.4639471570700756E-2</v>
      </c>
      <c r="BY111" s="4">
        <f t="shared" si="76"/>
        <v>0.10543866475844542</v>
      </c>
      <c r="BZ111" s="7">
        <f t="shared" si="77"/>
        <v>4.8895364417913135E-3</v>
      </c>
      <c r="CA111">
        <f t="shared" si="78"/>
        <v>3.0569808016657507E-3</v>
      </c>
      <c r="CB111">
        <f t="shared" si="79"/>
        <v>2.4972640194795583E-7</v>
      </c>
      <c r="CC111" s="4">
        <f t="shared" si="80"/>
        <v>0.10543866475844542</v>
      </c>
      <c r="CD111" s="7">
        <f t="shared" si="81"/>
        <v>8</v>
      </c>
      <c r="CE111" s="4">
        <f t="shared" si="82"/>
        <v>0</v>
      </c>
      <c r="CF111" s="7">
        <f t="shared" si="83"/>
        <v>0.58583740434192411</v>
      </c>
      <c r="CG111">
        <f t="shared" si="84"/>
        <v>0.34319235899325518</v>
      </c>
      <c r="CH111" s="7">
        <f t="shared" si="85"/>
        <v>0.58583740434192411</v>
      </c>
      <c r="CI111" s="4">
        <f t="shared" si="86"/>
        <v>0.14547931759115815</v>
      </c>
      <c r="CJ111">
        <f t="shared" si="87"/>
        <v>0.34319235899325518</v>
      </c>
      <c r="CK111">
        <f t="shared" si="88"/>
        <v>0.14547931759115815</v>
      </c>
      <c r="CL111" s="7">
        <f t="shared" si="89"/>
        <v>0</v>
      </c>
      <c r="CM111" s="4">
        <f t="shared" si="90"/>
        <v>0</v>
      </c>
      <c r="CN111" s="7">
        <f t="shared" si="91"/>
        <v>0.78943665711882771</v>
      </c>
      <c r="CO111" s="4">
        <f t="shared" si="92"/>
        <v>0</v>
      </c>
      <c r="CP111" s="7">
        <f t="shared" si="93"/>
        <v>3</v>
      </c>
      <c r="CQ111" s="4" t="str">
        <f t="shared" si="94"/>
        <v>Glenfiddich 12</v>
      </c>
      <c r="CR111" s="7">
        <f t="shared" si="95"/>
        <v>70</v>
      </c>
      <c r="CS111">
        <f t="shared" si="96"/>
        <v>73</v>
      </c>
      <c r="CT111">
        <f ca="1">COUNTIF(INDIRECT(ADDRESS(ROW(),CR111,1,1)):INDIRECT(ADDRESS(ROW(),CS111,1,1)), "&lt;0.05")</f>
        <v>2</v>
      </c>
      <c r="CU111" s="4">
        <f t="shared" ca="1" si="97"/>
        <v>0</v>
      </c>
    </row>
    <row r="112" spans="1:99" x14ac:dyDescent="0.25">
      <c r="A112" s="48">
        <v>138</v>
      </c>
      <c r="B112" s="7">
        <v>0.45833814050024907</v>
      </c>
      <c r="C112">
        <v>0.38110428267502927</v>
      </c>
      <c r="D112">
        <v>0.22328502343031506</v>
      </c>
      <c r="E112">
        <v>0.27255117342944674</v>
      </c>
      <c r="F112">
        <v>0.24099274928244521</v>
      </c>
      <c r="G112">
        <v>0.29455723336845563</v>
      </c>
      <c r="H112">
        <v>0.28925147509759286</v>
      </c>
      <c r="I112">
        <v>0.36168587884176728</v>
      </c>
      <c r="J112">
        <v>0.30449664466389298</v>
      </c>
      <c r="K112" s="4">
        <v>0.24369196908576002</v>
      </c>
      <c r="L112" s="7">
        <v>0.653129668996971</v>
      </c>
      <c r="M112">
        <v>0.63521298242453583</v>
      </c>
      <c r="N112">
        <v>0.60980976174105306</v>
      </c>
      <c r="O112">
        <v>0.88321158488250739</v>
      </c>
      <c r="P112">
        <v>0.64222756147254756</v>
      </c>
      <c r="Q112">
        <v>0.56242968868892473</v>
      </c>
      <c r="R112">
        <v>0.42728493552766222</v>
      </c>
      <c r="S112">
        <v>0.49339365538663271</v>
      </c>
      <c r="T112">
        <v>1.1986124257063109</v>
      </c>
      <c r="U112" s="4">
        <v>0.40976719904990355</v>
      </c>
      <c r="V112" s="7">
        <v>0.36095659445586403</v>
      </c>
      <c r="W112">
        <v>0.495970424690856</v>
      </c>
      <c r="X112">
        <v>0.41540062932784161</v>
      </c>
      <c r="Y112">
        <v>0.50247185109675885</v>
      </c>
      <c r="Z112">
        <v>0.52755458293898772</v>
      </c>
      <c r="AA112">
        <v>0.46016768440932804</v>
      </c>
      <c r="AB112">
        <v>0.50089320736897835</v>
      </c>
      <c r="AC112">
        <v>0.41509793112569177</v>
      </c>
      <c r="AD112">
        <v>0.56495779366997678</v>
      </c>
      <c r="AE112" s="4">
        <v>0.55136539527504524</v>
      </c>
      <c r="AF112" s="7">
        <v>0.13818734065377483</v>
      </c>
      <c r="AG112">
        <v>0.38204466878962562</v>
      </c>
      <c r="AH112">
        <v>0.46007637442899396</v>
      </c>
      <c r="AI112">
        <v>0.58123801341711134</v>
      </c>
      <c r="AJ112">
        <v>0.82498988618137137</v>
      </c>
      <c r="AK112">
        <v>0.54568973613979832</v>
      </c>
      <c r="AL112">
        <v>0.80644133108152327</v>
      </c>
      <c r="AM112">
        <v>0.78254157937023716</v>
      </c>
      <c r="AN112">
        <v>1.1217801698892746</v>
      </c>
      <c r="AO112" s="4">
        <v>0.65266387363764555</v>
      </c>
      <c r="AP112" s="7">
        <v>0.40008840441249871</v>
      </c>
      <c r="AQ112">
        <v>0.32225565094229469</v>
      </c>
      <c r="AR112">
        <v>0.50444557768821152</v>
      </c>
      <c r="AS112">
        <v>0.41323227920676353</v>
      </c>
      <c r="AT112">
        <v>0.28806848250661993</v>
      </c>
      <c r="AU112">
        <v>0.41457525470358997</v>
      </c>
      <c r="AV112">
        <v>0.38570310503615057</v>
      </c>
      <c r="AW112">
        <v>0.38385404036208487</v>
      </c>
      <c r="AX112">
        <v>0.44928627590001591</v>
      </c>
      <c r="AY112">
        <v>0.42497954992945597</v>
      </c>
      <c r="AZ112" s="7">
        <f t="shared" si="51"/>
        <v>0.30699545703749542</v>
      </c>
      <c r="BA112">
        <f t="shared" si="52"/>
        <v>0.65150794638770493</v>
      </c>
      <c r="BB112">
        <f t="shared" si="53"/>
        <v>0.47948360943593282</v>
      </c>
      <c r="BC112">
        <f t="shared" si="54"/>
        <v>0.62956529735893552</v>
      </c>
      <c r="BD112" s="4">
        <f t="shared" si="55"/>
        <v>0.39864886206876859</v>
      </c>
      <c r="BE112" s="7">
        <f t="shared" si="56"/>
        <v>7.334932012442727E-2</v>
      </c>
      <c r="BF112">
        <f t="shared" si="57"/>
        <v>0.23493557506970555</v>
      </c>
      <c r="BG112">
        <f t="shared" si="58"/>
        <v>6.5588102889430344E-2</v>
      </c>
      <c r="BH112">
        <f t="shared" si="59"/>
        <v>0.27416591855785916</v>
      </c>
      <c r="BI112" s="4">
        <f t="shared" si="60"/>
        <v>6.0890811734645833E-2</v>
      </c>
      <c r="BJ112" s="7">
        <f t="shared" si="61"/>
        <v>1.0783645644790974E-3</v>
      </c>
      <c r="BK112">
        <f t="shared" si="62"/>
        <v>3.040727008875686E-5</v>
      </c>
      <c r="BL112">
        <f t="shared" si="63"/>
        <v>4.6837276777280529E-3</v>
      </c>
      <c r="BM112" s="4">
        <f t="shared" si="64"/>
        <v>7.2406706801496782E-3</v>
      </c>
      <c r="BN112" s="7">
        <f t="shared" si="65"/>
        <v>1.0783645644790974E-3</v>
      </c>
      <c r="BO112">
        <f t="shared" si="66"/>
        <v>4.8856588766899418E-2</v>
      </c>
      <c r="BP112">
        <f t="shared" si="67"/>
        <v>0.84980076036005636</v>
      </c>
      <c r="BQ112" s="4">
        <f t="shared" si="68"/>
        <v>7.8746960168165035E-3</v>
      </c>
      <c r="BR112" s="7">
        <f t="shared" si="69"/>
        <v>3.040727008875686E-5</v>
      </c>
      <c r="BS112">
        <f t="shared" si="70"/>
        <v>4.8856588766899418E-2</v>
      </c>
      <c r="BT112">
        <f t="shared" si="71"/>
        <v>0.12309194885924503</v>
      </c>
      <c r="BU112" s="4">
        <f t="shared" si="72"/>
        <v>1.0530551158963146E-2</v>
      </c>
      <c r="BV112" s="7">
        <f t="shared" si="73"/>
        <v>4.6837276777280529E-3</v>
      </c>
      <c r="BW112">
        <f t="shared" si="74"/>
        <v>0.84980076036005636</v>
      </c>
      <c r="BX112">
        <f t="shared" si="75"/>
        <v>0.12309194885924503</v>
      </c>
      <c r="BY112" s="4">
        <f t="shared" si="76"/>
        <v>2.6719272785140309E-2</v>
      </c>
      <c r="BZ112" s="7">
        <f t="shared" si="77"/>
        <v>7.2406706801496782E-3</v>
      </c>
      <c r="CA112">
        <f t="shared" si="78"/>
        <v>7.8746960168165035E-3</v>
      </c>
      <c r="CB112">
        <f t="shared" si="79"/>
        <v>1.0530551158963146E-2</v>
      </c>
      <c r="CC112" s="4">
        <f t="shared" si="80"/>
        <v>2.6719272785140309E-2</v>
      </c>
      <c r="CD112" s="7">
        <f t="shared" si="81"/>
        <v>16</v>
      </c>
      <c r="CE112" s="4">
        <f t="shared" si="82"/>
        <v>0</v>
      </c>
      <c r="CF112" s="7">
        <f t="shared" si="83"/>
        <v>1.0783645644790974E-3</v>
      </c>
      <c r="CG112">
        <f t="shared" si="84"/>
        <v>3.337745592046178E-5</v>
      </c>
      <c r="CH112" s="7">
        <f t="shared" si="85"/>
        <v>1.0783645644790974E-3</v>
      </c>
      <c r="CI112" s="4">
        <f t="shared" si="86"/>
        <v>9.1711221193293516E-2</v>
      </c>
      <c r="CJ112">
        <f t="shared" si="87"/>
        <v>3.337745592046178E-5</v>
      </c>
      <c r="CK112">
        <f t="shared" si="88"/>
        <v>9.1711221193293516E-2</v>
      </c>
      <c r="CL112" s="7">
        <f t="shared" si="89"/>
        <v>4</v>
      </c>
      <c r="CM112" s="4">
        <f t="shared" si="90"/>
        <v>0</v>
      </c>
      <c r="CN112" s="7">
        <f t="shared" si="91"/>
        <v>0.30216261978856301</v>
      </c>
      <c r="CO112" s="4">
        <f t="shared" si="92"/>
        <v>0</v>
      </c>
      <c r="CP112" s="7">
        <f t="shared" si="93"/>
        <v>2</v>
      </c>
      <c r="CQ112" s="4" t="str">
        <f t="shared" si="94"/>
        <v>Jack Daniels</v>
      </c>
      <c r="CR112" s="7">
        <f t="shared" si="95"/>
        <v>66</v>
      </c>
      <c r="CS112">
        <f t="shared" si="96"/>
        <v>69</v>
      </c>
      <c r="CT112">
        <f ca="1">COUNTIF(INDIRECT(ADDRESS(ROW(),CR112,1,1)):INDIRECT(ADDRESS(ROW(),CS112,1,1)), "&lt;0.05")</f>
        <v>3</v>
      </c>
      <c r="CU112" s="4">
        <f t="shared" ca="1" si="97"/>
        <v>0</v>
      </c>
    </row>
    <row r="113" spans="1:99" x14ac:dyDescent="0.25">
      <c r="A113" s="48">
        <v>139</v>
      </c>
      <c r="B113" s="7">
        <v>0.81568673427924132</v>
      </c>
      <c r="C113">
        <v>1.8827712835794148</v>
      </c>
      <c r="D113">
        <v>1.2356613294299008</v>
      </c>
      <c r="E113">
        <v>1.2776532725102316</v>
      </c>
      <c r="F113">
        <v>1.2850826076921231</v>
      </c>
      <c r="G113">
        <v>1.0778626985691795</v>
      </c>
      <c r="H113">
        <v>1.0771594963734525</v>
      </c>
      <c r="I113">
        <v>1.3752489834503185</v>
      </c>
      <c r="J113">
        <v>1.1434683861915205</v>
      </c>
      <c r="K113" s="4">
        <v>1.0938490036200972</v>
      </c>
      <c r="L113" s="7">
        <v>2.3331056496172744</v>
      </c>
      <c r="M113">
        <v>2.4261154161229173</v>
      </c>
      <c r="N113">
        <v>2.0922996417197015</v>
      </c>
      <c r="O113">
        <v>3.0094759793712313</v>
      </c>
      <c r="P113">
        <v>2.4523286168099219</v>
      </c>
      <c r="Q113">
        <v>1.9656716002896095</v>
      </c>
      <c r="R113">
        <v>1.4777950380136782</v>
      </c>
      <c r="S113">
        <v>1.765998767854102</v>
      </c>
      <c r="T113">
        <v>4.4179078257652904</v>
      </c>
      <c r="U113" s="4">
        <v>1.4867013807798606</v>
      </c>
      <c r="V113" s="7">
        <v>0.77874167972512598</v>
      </c>
      <c r="W113">
        <v>1.3903608652673003</v>
      </c>
      <c r="X113">
        <v>1.3172048073937335</v>
      </c>
      <c r="Y113">
        <v>1.4855315724899387</v>
      </c>
      <c r="Z113">
        <v>1.6160867580975047</v>
      </c>
      <c r="AA113">
        <v>1.6121274107833952</v>
      </c>
      <c r="AB113">
        <v>1.5442965142523539</v>
      </c>
      <c r="AC113">
        <v>1.2092723294220746</v>
      </c>
      <c r="AD113">
        <v>1.6047692570397347</v>
      </c>
      <c r="AE113" s="4">
        <v>1.4069597703565351</v>
      </c>
      <c r="AF113" s="7">
        <v>0.37773349451979177</v>
      </c>
      <c r="AG113">
        <v>0.7737295093383767</v>
      </c>
      <c r="AH113">
        <v>0.92456900549103349</v>
      </c>
      <c r="AI113">
        <v>1.1607874618829368</v>
      </c>
      <c r="AJ113">
        <v>1.4856504585072861</v>
      </c>
      <c r="AK113">
        <v>1.0357050903808256</v>
      </c>
      <c r="AL113">
        <v>1.6071394423596657</v>
      </c>
      <c r="AM113">
        <v>1.6442630483536615</v>
      </c>
      <c r="AN113">
        <v>2.1875744240045392</v>
      </c>
      <c r="AO113" s="4">
        <v>1.1449285275410477</v>
      </c>
      <c r="AP113" s="7">
        <v>0.71492125602547485</v>
      </c>
      <c r="AQ113">
        <v>0.61889730266388854</v>
      </c>
      <c r="AR113">
        <v>0.94267217714852525</v>
      </c>
      <c r="AS113">
        <v>0.73776661432907797</v>
      </c>
      <c r="AT113">
        <v>0.55084872231993898</v>
      </c>
      <c r="AU113">
        <v>0.78054977581202256</v>
      </c>
      <c r="AV113">
        <v>0.67730102461295771</v>
      </c>
      <c r="AW113">
        <v>0.74454006784943938</v>
      </c>
      <c r="AX113">
        <v>0.82195082249640106</v>
      </c>
      <c r="AY113">
        <v>0.80542367093848277</v>
      </c>
      <c r="AZ113" s="7">
        <f t="shared" si="51"/>
        <v>1.2264443795695479</v>
      </c>
      <c r="BA113">
        <f t="shared" si="52"/>
        <v>2.342739991634359</v>
      </c>
      <c r="BB113">
        <f t="shared" si="53"/>
        <v>1.3965350964827696</v>
      </c>
      <c r="BC113">
        <f t="shared" si="54"/>
        <v>1.2342080462379166</v>
      </c>
      <c r="BD113" s="4">
        <f t="shared" si="55"/>
        <v>0.73948714341962085</v>
      </c>
      <c r="BE113" s="7">
        <f t="shared" si="56"/>
        <v>0.27820944236432793</v>
      </c>
      <c r="BF113">
        <f t="shared" si="57"/>
        <v>0.86848371197990515</v>
      </c>
      <c r="BG113">
        <f t="shared" si="58"/>
        <v>0.25624952953644992</v>
      </c>
      <c r="BH113">
        <f t="shared" si="59"/>
        <v>0.51354800514627585</v>
      </c>
      <c r="BI113" s="4">
        <f t="shared" si="60"/>
        <v>0.10992099880689535</v>
      </c>
      <c r="BJ113" s="7">
        <f t="shared" si="61"/>
        <v>2.6804721793652914E-3</v>
      </c>
      <c r="BK113">
        <f t="shared" si="62"/>
        <v>0.17222240641643094</v>
      </c>
      <c r="BL113">
        <f t="shared" si="63"/>
        <v>0.96707059654111371</v>
      </c>
      <c r="BM113" s="4">
        <f t="shared" si="64"/>
        <v>2.5917513902543721E-4</v>
      </c>
      <c r="BN113" s="7">
        <f t="shared" si="65"/>
        <v>2.6804721793652914E-3</v>
      </c>
      <c r="BO113">
        <f t="shared" si="66"/>
        <v>7.4081921211906062E-3</v>
      </c>
      <c r="BP113">
        <f t="shared" si="67"/>
        <v>3.516882732397262E-3</v>
      </c>
      <c r="BQ113" s="4">
        <f t="shared" si="68"/>
        <v>2.3249485078779601E-4</v>
      </c>
      <c r="BR113" s="7">
        <f t="shared" si="69"/>
        <v>0.17222240641643094</v>
      </c>
      <c r="BS113">
        <f t="shared" si="70"/>
        <v>7.4081921211906062E-3</v>
      </c>
      <c r="BT113">
        <f t="shared" si="71"/>
        <v>0.3871014796721084</v>
      </c>
      <c r="BU113" s="4">
        <f t="shared" si="72"/>
        <v>6.9956428018153608E-6</v>
      </c>
      <c r="BV113" s="7">
        <f t="shared" si="73"/>
        <v>0.96707059654111371</v>
      </c>
      <c r="BW113">
        <f t="shared" si="74"/>
        <v>3.516882732397262E-3</v>
      </c>
      <c r="BX113">
        <f t="shared" si="75"/>
        <v>0.3871014796721084</v>
      </c>
      <c r="BY113" s="4">
        <f t="shared" si="76"/>
        <v>1.4096022930115581E-2</v>
      </c>
      <c r="BZ113" s="7">
        <f t="shared" si="77"/>
        <v>2.5917513902543721E-4</v>
      </c>
      <c r="CA113">
        <f t="shared" si="78"/>
        <v>2.3249485078779601E-4</v>
      </c>
      <c r="CB113">
        <f t="shared" si="79"/>
        <v>6.9956428018153608E-6</v>
      </c>
      <c r="CC113" s="4">
        <f t="shared" si="80"/>
        <v>1.4096022930115581E-2</v>
      </c>
      <c r="CD113" s="7">
        <f t="shared" si="81"/>
        <v>14</v>
      </c>
      <c r="CE113" s="4">
        <f t="shared" si="82"/>
        <v>0</v>
      </c>
      <c r="CF113" s="7">
        <f t="shared" si="83"/>
        <v>2.6804721793652914E-3</v>
      </c>
      <c r="CG113">
        <f t="shared" si="84"/>
        <v>0.39177310833001211</v>
      </c>
      <c r="CH113" s="7">
        <f t="shared" si="85"/>
        <v>2.6804721793652914E-3</v>
      </c>
      <c r="CI113" s="4">
        <f t="shared" si="86"/>
        <v>1.4652110305758039E-3</v>
      </c>
      <c r="CJ113">
        <f t="shared" si="87"/>
        <v>0.39177310833001211</v>
      </c>
      <c r="CK113">
        <f t="shared" si="88"/>
        <v>1.4652110305758039E-3</v>
      </c>
      <c r="CL113" s="7">
        <f t="shared" si="89"/>
        <v>4</v>
      </c>
      <c r="CM113" s="4">
        <f t="shared" si="90"/>
        <v>0</v>
      </c>
      <c r="CN113" s="7">
        <f t="shared" si="91"/>
        <v>3.4144462505704722E-2</v>
      </c>
      <c r="CO113" s="4">
        <f t="shared" si="92"/>
        <v>1</v>
      </c>
      <c r="CP113" s="7">
        <f t="shared" si="93"/>
        <v>2</v>
      </c>
      <c r="CQ113" s="4" t="str">
        <f t="shared" si="94"/>
        <v>Jack Daniels</v>
      </c>
      <c r="CR113" s="7">
        <f t="shared" si="95"/>
        <v>66</v>
      </c>
      <c r="CS113">
        <f t="shared" si="96"/>
        <v>69</v>
      </c>
      <c r="CT113">
        <f ca="1">COUNTIF(INDIRECT(ADDRESS(ROW(),CR113,1,1)):INDIRECT(ADDRESS(ROW(),CS113,1,1)), "&lt;0.05")</f>
        <v>4</v>
      </c>
      <c r="CU113" s="4">
        <f t="shared" ca="1" si="97"/>
        <v>1</v>
      </c>
    </row>
    <row r="114" spans="1:99" x14ac:dyDescent="0.25">
      <c r="A114" s="48">
        <v>140</v>
      </c>
      <c r="B114" s="7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s="4">
        <v>0</v>
      </c>
      <c r="L114" s="7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s="4">
        <v>0</v>
      </c>
      <c r="V114" s="7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s="4">
        <v>0</v>
      </c>
      <c r="AF114" s="7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 s="4">
        <v>0</v>
      </c>
      <c r="AP114" s="7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 s="7">
        <f t="shared" si="51"/>
        <v>0</v>
      </c>
      <c r="BA114">
        <f t="shared" si="52"/>
        <v>0</v>
      </c>
      <c r="BB114">
        <f t="shared" si="53"/>
        <v>0</v>
      </c>
      <c r="BC114">
        <f t="shared" si="54"/>
        <v>0</v>
      </c>
      <c r="BD114" s="4">
        <f t="shared" si="55"/>
        <v>0</v>
      </c>
      <c r="BE114" s="7">
        <f t="shared" si="56"/>
        <v>0</v>
      </c>
      <c r="BF114">
        <f t="shared" si="57"/>
        <v>0</v>
      </c>
      <c r="BG114">
        <f t="shared" si="58"/>
        <v>0</v>
      </c>
      <c r="BH114">
        <f t="shared" si="59"/>
        <v>0</v>
      </c>
      <c r="BI114" s="4">
        <f t="shared" si="60"/>
        <v>0</v>
      </c>
      <c r="BJ114" s="7" t="e">
        <f t="shared" si="61"/>
        <v>#DIV/0!</v>
      </c>
      <c r="BK114" t="e">
        <f t="shared" si="62"/>
        <v>#DIV/0!</v>
      </c>
      <c r="BL114" t="e">
        <f t="shared" si="63"/>
        <v>#DIV/0!</v>
      </c>
      <c r="BM114" s="4" t="e">
        <f t="shared" si="64"/>
        <v>#DIV/0!</v>
      </c>
      <c r="BN114" s="7" t="e">
        <f t="shared" si="65"/>
        <v>#DIV/0!</v>
      </c>
      <c r="BO114" t="e">
        <f t="shared" si="66"/>
        <v>#DIV/0!</v>
      </c>
      <c r="BP114" t="e">
        <f t="shared" si="67"/>
        <v>#DIV/0!</v>
      </c>
      <c r="BQ114" s="4" t="e">
        <f t="shared" si="68"/>
        <v>#DIV/0!</v>
      </c>
      <c r="BR114" s="7" t="e">
        <f t="shared" si="69"/>
        <v>#DIV/0!</v>
      </c>
      <c r="BS114" t="e">
        <f t="shared" si="70"/>
        <v>#DIV/0!</v>
      </c>
      <c r="BT114" t="e">
        <f t="shared" si="71"/>
        <v>#DIV/0!</v>
      </c>
      <c r="BU114" s="4" t="e">
        <f t="shared" si="72"/>
        <v>#DIV/0!</v>
      </c>
      <c r="BV114" s="7" t="e">
        <f t="shared" si="73"/>
        <v>#DIV/0!</v>
      </c>
      <c r="BW114" t="e">
        <f t="shared" si="74"/>
        <v>#DIV/0!</v>
      </c>
      <c r="BX114" t="e">
        <f t="shared" si="75"/>
        <v>#DIV/0!</v>
      </c>
      <c r="BY114" s="4" t="e">
        <f t="shared" si="76"/>
        <v>#DIV/0!</v>
      </c>
      <c r="BZ114" s="7" t="e">
        <f t="shared" si="77"/>
        <v>#DIV/0!</v>
      </c>
      <c r="CA114" t="e">
        <f t="shared" si="78"/>
        <v>#DIV/0!</v>
      </c>
      <c r="CB114" t="e">
        <f t="shared" si="79"/>
        <v>#DIV/0!</v>
      </c>
      <c r="CC114" s="4" t="e">
        <f t="shared" si="80"/>
        <v>#DIV/0!</v>
      </c>
      <c r="CD114" s="7">
        <f t="shared" si="81"/>
        <v>0</v>
      </c>
      <c r="CE114" s="4">
        <f t="shared" si="82"/>
        <v>0</v>
      </c>
      <c r="CF114" s="7" t="e">
        <f t="shared" si="83"/>
        <v>#DIV/0!</v>
      </c>
      <c r="CG114" t="e">
        <f t="shared" si="84"/>
        <v>#DIV/0!</v>
      </c>
      <c r="CH114" s="7" t="e">
        <f t="shared" si="85"/>
        <v>#DIV/0!</v>
      </c>
      <c r="CI114" s="4" t="e">
        <f t="shared" si="86"/>
        <v>#DIV/0!</v>
      </c>
      <c r="CJ114" t="e">
        <f t="shared" si="87"/>
        <v>#DIV/0!</v>
      </c>
      <c r="CK114" t="e">
        <f t="shared" si="88"/>
        <v>#DIV/0!</v>
      </c>
      <c r="CL114" s="7">
        <f t="shared" si="89"/>
        <v>0</v>
      </c>
      <c r="CM114" s="4">
        <f t="shared" si="90"/>
        <v>0</v>
      </c>
      <c r="CN114" s="7" t="e">
        <f t="shared" si="91"/>
        <v>#DIV/0!</v>
      </c>
      <c r="CO114" s="4" t="e">
        <f t="shared" si="92"/>
        <v>#DIV/0!</v>
      </c>
      <c r="CP114" s="7">
        <f t="shared" si="93"/>
        <v>1</v>
      </c>
      <c r="CQ114" s="4" t="str">
        <f t="shared" si="94"/>
        <v>Gentleman Jack</v>
      </c>
      <c r="CR114" s="7">
        <f t="shared" si="95"/>
        <v>62</v>
      </c>
      <c r="CS114">
        <f t="shared" si="96"/>
        <v>65</v>
      </c>
      <c r="CT114">
        <f ca="1">COUNTIF(INDIRECT(ADDRESS(ROW(),CR114,1,1)):INDIRECT(ADDRESS(ROW(),CS114,1,1)), "&lt;0.05")</f>
        <v>0</v>
      </c>
      <c r="CU114" s="4">
        <f t="shared" ca="1" si="97"/>
        <v>0</v>
      </c>
    </row>
    <row r="115" spans="1:99" x14ac:dyDescent="0.25">
      <c r="A115" s="48">
        <v>141</v>
      </c>
      <c r="B115" s="7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 s="4">
        <v>0</v>
      </c>
      <c r="L115" s="7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s="4">
        <v>0</v>
      </c>
      <c r="V115" s="7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 s="4">
        <v>0</v>
      </c>
      <c r="AF115" s="7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 s="4">
        <v>0</v>
      </c>
      <c r="AP115" s="7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 s="7">
        <f t="shared" si="51"/>
        <v>0</v>
      </c>
      <c r="BA115">
        <f t="shared" si="52"/>
        <v>0</v>
      </c>
      <c r="BB115">
        <f t="shared" si="53"/>
        <v>0</v>
      </c>
      <c r="BC115">
        <f t="shared" si="54"/>
        <v>0</v>
      </c>
      <c r="BD115" s="4">
        <f t="shared" si="55"/>
        <v>0</v>
      </c>
      <c r="BE115" s="7">
        <f t="shared" si="56"/>
        <v>0</v>
      </c>
      <c r="BF115">
        <f t="shared" si="57"/>
        <v>0</v>
      </c>
      <c r="BG115">
        <f t="shared" si="58"/>
        <v>0</v>
      </c>
      <c r="BH115">
        <f t="shared" si="59"/>
        <v>0</v>
      </c>
      <c r="BI115" s="4">
        <f t="shared" si="60"/>
        <v>0</v>
      </c>
      <c r="BJ115" s="7" t="e">
        <f t="shared" si="61"/>
        <v>#DIV/0!</v>
      </c>
      <c r="BK115" t="e">
        <f t="shared" si="62"/>
        <v>#DIV/0!</v>
      </c>
      <c r="BL115" t="e">
        <f t="shared" si="63"/>
        <v>#DIV/0!</v>
      </c>
      <c r="BM115" s="4" t="e">
        <f t="shared" si="64"/>
        <v>#DIV/0!</v>
      </c>
      <c r="BN115" s="7" t="e">
        <f t="shared" si="65"/>
        <v>#DIV/0!</v>
      </c>
      <c r="BO115" t="e">
        <f t="shared" si="66"/>
        <v>#DIV/0!</v>
      </c>
      <c r="BP115" t="e">
        <f t="shared" si="67"/>
        <v>#DIV/0!</v>
      </c>
      <c r="BQ115" s="4" t="e">
        <f t="shared" si="68"/>
        <v>#DIV/0!</v>
      </c>
      <c r="BR115" s="7" t="e">
        <f t="shared" si="69"/>
        <v>#DIV/0!</v>
      </c>
      <c r="BS115" t="e">
        <f t="shared" si="70"/>
        <v>#DIV/0!</v>
      </c>
      <c r="BT115" t="e">
        <f t="shared" si="71"/>
        <v>#DIV/0!</v>
      </c>
      <c r="BU115" s="4" t="e">
        <f t="shared" si="72"/>
        <v>#DIV/0!</v>
      </c>
      <c r="BV115" s="7" t="e">
        <f t="shared" si="73"/>
        <v>#DIV/0!</v>
      </c>
      <c r="BW115" t="e">
        <f t="shared" si="74"/>
        <v>#DIV/0!</v>
      </c>
      <c r="BX115" t="e">
        <f t="shared" si="75"/>
        <v>#DIV/0!</v>
      </c>
      <c r="BY115" s="4" t="e">
        <f t="shared" si="76"/>
        <v>#DIV/0!</v>
      </c>
      <c r="BZ115" s="7" t="e">
        <f t="shared" si="77"/>
        <v>#DIV/0!</v>
      </c>
      <c r="CA115" t="e">
        <f t="shared" si="78"/>
        <v>#DIV/0!</v>
      </c>
      <c r="CB115" t="e">
        <f t="shared" si="79"/>
        <v>#DIV/0!</v>
      </c>
      <c r="CC115" s="4" t="e">
        <f t="shared" si="80"/>
        <v>#DIV/0!</v>
      </c>
      <c r="CD115" s="7">
        <f t="shared" si="81"/>
        <v>0</v>
      </c>
      <c r="CE115" s="4">
        <f t="shared" si="82"/>
        <v>0</v>
      </c>
      <c r="CF115" s="7" t="e">
        <f t="shared" si="83"/>
        <v>#DIV/0!</v>
      </c>
      <c r="CG115" t="e">
        <f t="shared" si="84"/>
        <v>#DIV/0!</v>
      </c>
      <c r="CH115" s="7" t="e">
        <f t="shared" si="85"/>
        <v>#DIV/0!</v>
      </c>
      <c r="CI115" s="4" t="e">
        <f t="shared" si="86"/>
        <v>#DIV/0!</v>
      </c>
      <c r="CJ115" t="e">
        <f t="shared" si="87"/>
        <v>#DIV/0!</v>
      </c>
      <c r="CK115" t="e">
        <f t="shared" si="88"/>
        <v>#DIV/0!</v>
      </c>
      <c r="CL115" s="7">
        <f t="shared" si="89"/>
        <v>0</v>
      </c>
      <c r="CM115" s="4">
        <f t="shared" si="90"/>
        <v>0</v>
      </c>
      <c r="CN115" s="7" t="e">
        <f t="shared" si="91"/>
        <v>#DIV/0!</v>
      </c>
      <c r="CO115" s="4" t="e">
        <f t="shared" si="92"/>
        <v>#DIV/0!</v>
      </c>
      <c r="CP115" s="7">
        <f t="shared" si="93"/>
        <v>1</v>
      </c>
      <c r="CQ115" s="4" t="str">
        <f t="shared" si="94"/>
        <v>Gentleman Jack</v>
      </c>
      <c r="CR115" s="7">
        <f t="shared" si="95"/>
        <v>62</v>
      </c>
      <c r="CS115">
        <f t="shared" si="96"/>
        <v>65</v>
      </c>
      <c r="CT115">
        <f ca="1">COUNTIF(INDIRECT(ADDRESS(ROW(),CR115,1,1)):INDIRECT(ADDRESS(ROW(),CS115,1,1)), "&lt;0.05")</f>
        <v>0</v>
      </c>
      <c r="CU115" s="4">
        <f t="shared" ca="1" si="97"/>
        <v>0</v>
      </c>
    </row>
    <row r="116" spans="1:99" x14ac:dyDescent="0.25">
      <c r="A116" s="48">
        <v>142</v>
      </c>
      <c r="B116" s="7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s="4">
        <v>0</v>
      </c>
      <c r="L116" s="7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s="4">
        <v>0</v>
      </c>
      <c r="V116" s="7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 s="4">
        <v>0</v>
      </c>
      <c r="AF116" s="7">
        <v>8.6761313175094584E-2</v>
      </c>
      <c r="AG116">
        <v>0.25871990965776026</v>
      </c>
      <c r="AH116">
        <v>0.2097142990614112</v>
      </c>
      <c r="AI116">
        <v>0.4333029734525029</v>
      </c>
      <c r="AJ116">
        <v>0.89614598952778424</v>
      </c>
      <c r="AK116">
        <v>0.50811755462995378</v>
      </c>
      <c r="AL116">
        <v>0.6874081732101337</v>
      </c>
      <c r="AM116">
        <v>0.68525108385126343</v>
      </c>
      <c r="AN116">
        <v>0.95203840356972824</v>
      </c>
      <c r="AO116" s="4">
        <v>0.54168147137443834</v>
      </c>
      <c r="AP116" s="7">
        <v>0.13687159318182154</v>
      </c>
      <c r="AQ116">
        <v>0.1396290025001391</v>
      </c>
      <c r="AR116">
        <v>0.41662960851340541</v>
      </c>
      <c r="AS116">
        <v>0.31580451853386166</v>
      </c>
      <c r="AT116">
        <v>0.18580909617022617</v>
      </c>
      <c r="AU116">
        <v>0.25466730413713407</v>
      </c>
      <c r="AV116">
        <v>5.4498778210803178E-2</v>
      </c>
      <c r="AW116">
        <v>0.14521045304669364</v>
      </c>
      <c r="AX116">
        <v>0.30341157241141603</v>
      </c>
      <c r="AY116">
        <v>0.18066163692828602</v>
      </c>
      <c r="AZ116" s="7">
        <f t="shared" si="51"/>
        <v>0</v>
      </c>
      <c r="BA116">
        <f t="shared" si="52"/>
        <v>0</v>
      </c>
      <c r="BB116">
        <f t="shared" si="53"/>
        <v>0</v>
      </c>
      <c r="BC116">
        <f t="shared" si="54"/>
        <v>0.52591411715100711</v>
      </c>
      <c r="BD116" s="4">
        <f t="shared" si="55"/>
        <v>0.21331935636337868</v>
      </c>
      <c r="BE116" s="7">
        <f t="shared" si="56"/>
        <v>0</v>
      </c>
      <c r="BF116">
        <f t="shared" si="57"/>
        <v>0</v>
      </c>
      <c r="BG116">
        <f t="shared" si="58"/>
        <v>0</v>
      </c>
      <c r="BH116">
        <f t="shared" si="59"/>
        <v>0.28742043375337545</v>
      </c>
      <c r="BI116" s="4">
        <f t="shared" si="60"/>
        <v>0.10781939416874366</v>
      </c>
      <c r="BJ116" s="7" t="e">
        <f t="shared" si="61"/>
        <v>#DIV/0!</v>
      </c>
      <c r="BK116" t="e">
        <f t="shared" si="62"/>
        <v>#DIV/0!</v>
      </c>
      <c r="BL116">
        <f t="shared" si="63"/>
        <v>2.6398696703410938E-4</v>
      </c>
      <c r="BM116" s="4">
        <f t="shared" si="64"/>
        <v>1.4847289980808305E-4</v>
      </c>
      <c r="BN116" s="7" t="e">
        <f t="shared" si="65"/>
        <v>#DIV/0!</v>
      </c>
      <c r="BO116" t="e">
        <f t="shared" si="66"/>
        <v>#DIV/0!</v>
      </c>
      <c r="BP116">
        <f t="shared" si="67"/>
        <v>2.6398696703410938E-4</v>
      </c>
      <c r="BQ116" s="4">
        <f t="shared" si="68"/>
        <v>1.4847289980808305E-4</v>
      </c>
      <c r="BR116" s="7" t="e">
        <f t="shared" si="69"/>
        <v>#DIV/0!</v>
      </c>
      <c r="BS116" t="e">
        <f t="shared" si="70"/>
        <v>#DIV/0!</v>
      </c>
      <c r="BT116">
        <f t="shared" si="71"/>
        <v>2.6398696703410938E-4</v>
      </c>
      <c r="BU116" s="4">
        <f t="shared" si="72"/>
        <v>1.4847289980808305E-4</v>
      </c>
      <c r="BV116" s="7">
        <f t="shared" si="73"/>
        <v>2.6398696703410938E-4</v>
      </c>
      <c r="BW116">
        <f t="shared" si="74"/>
        <v>2.6398696703410938E-4</v>
      </c>
      <c r="BX116">
        <f t="shared" si="75"/>
        <v>2.6398696703410938E-4</v>
      </c>
      <c r="BY116" s="4">
        <f t="shared" si="76"/>
        <v>7.7455266951495247E-3</v>
      </c>
      <c r="BZ116" s="7">
        <f t="shared" si="77"/>
        <v>1.4847289980808305E-4</v>
      </c>
      <c r="CA116">
        <f t="shared" si="78"/>
        <v>1.4847289980808305E-4</v>
      </c>
      <c r="CB116">
        <f t="shared" si="79"/>
        <v>1.4847289980808305E-4</v>
      </c>
      <c r="CC116" s="4">
        <f t="shared" si="80"/>
        <v>7.7455266951495247E-3</v>
      </c>
      <c r="CD116" s="7">
        <f t="shared" si="81"/>
        <v>14</v>
      </c>
      <c r="CE116" s="4">
        <f t="shared" si="82"/>
        <v>0</v>
      </c>
      <c r="CF116" s="7" t="e">
        <f t="shared" si="83"/>
        <v>#DIV/0!</v>
      </c>
      <c r="CG116">
        <f t="shared" si="84"/>
        <v>3.8687173893086702E-5</v>
      </c>
      <c r="CH116" s="7" t="e">
        <f t="shared" si="85"/>
        <v>#DIV/0!</v>
      </c>
      <c r="CI116" s="4">
        <f t="shared" si="86"/>
        <v>3.8687173893086702E-5</v>
      </c>
      <c r="CJ116">
        <f t="shared" si="87"/>
        <v>3.8687173893086702E-5</v>
      </c>
      <c r="CK116">
        <f t="shared" si="88"/>
        <v>3.8687173893086702E-5</v>
      </c>
      <c r="CL116" s="7">
        <f t="shared" si="89"/>
        <v>4</v>
      </c>
      <c r="CM116" s="4">
        <f t="shared" si="90"/>
        <v>0</v>
      </c>
      <c r="CN116" s="7">
        <f t="shared" si="91"/>
        <v>2.3140380351571272E-3</v>
      </c>
      <c r="CO116" s="4">
        <f t="shared" si="92"/>
        <v>1</v>
      </c>
      <c r="CP116" s="7">
        <f t="shared" si="93"/>
        <v>4</v>
      </c>
      <c r="CQ116" s="4" t="str">
        <f t="shared" si="94"/>
        <v>Glenfiddich 15</v>
      </c>
      <c r="CR116" s="7">
        <f t="shared" si="95"/>
        <v>74</v>
      </c>
      <c r="CS116">
        <f t="shared" si="96"/>
        <v>77</v>
      </c>
      <c r="CT116">
        <f ca="1">COUNTIF(INDIRECT(ADDRESS(ROW(),CR116,1,1)):INDIRECT(ADDRESS(ROW(),CS116,1,1)), "&lt;0.05")</f>
        <v>4</v>
      </c>
      <c r="CU116" s="4">
        <f t="shared" ca="1" si="97"/>
        <v>1</v>
      </c>
    </row>
    <row r="117" spans="1:99" x14ac:dyDescent="0.25">
      <c r="A117" s="48">
        <v>143</v>
      </c>
      <c r="B117" s="7">
        <v>0.75357374914337583</v>
      </c>
      <c r="C117">
        <v>1.5645491033290135</v>
      </c>
      <c r="D117">
        <v>0.90517304880270666</v>
      </c>
      <c r="E117">
        <v>0.91136087663643628</v>
      </c>
      <c r="F117">
        <v>1.0026503500150312</v>
      </c>
      <c r="G117">
        <v>0.79006603115969198</v>
      </c>
      <c r="H117">
        <v>0.85664286755559527</v>
      </c>
      <c r="I117">
        <v>0.91534310798920659</v>
      </c>
      <c r="J117">
        <v>1.0302501977672502</v>
      </c>
      <c r="K117" s="4">
        <v>0.9639458498291672</v>
      </c>
      <c r="L117" s="7">
        <v>2.1135642639479797</v>
      </c>
      <c r="M117">
        <v>1.9325517018868372</v>
      </c>
      <c r="N117">
        <v>1.93054020146161</v>
      </c>
      <c r="O117">
        <v>2.1733695879247472</v>
      </c>
      <c r="P117">
        <v>1.9560005200491228</v>
      </c>
      <c r="Q117">
        <v>1.7005412133602607</v>
      </c>
      <c r="R117">
        <v>1.3056100981405074</v>
      </c>
      <c r="S117">
        <v>1.7064366237562043</v>
      </c>
      <c r="T117">
        <v>4.4848094720092311</v>
      </c>
      <c r="U117" s="4">
        <v>1.3679740090959962</v>
      </c>
      <c r="V117" s="7">
        <v>0.97841822446819837</v>
      </c>
      <c r="W117">
        <v>1.5892526957544304</v>
      </c>
      <c r="X117">
        <v>1.5108870169371258</v>
      </c>
      <c r="Y117">
        <v>1.7294269665482587</v>
      </c>
      <c r="Z117">
        <v>1.9157652901178766</v>
      </c>
      <c r="AA117">
        <v>2.2686523679678139</v>
      </c>
      <c r="AB117">
        <v>2.0426323916838136</v>
      </c>
      <c r="AC117">
        <v>1.5059055614496752</v>
      </c>
      <c r="AD117">
        <v>2.1463686490443239</v>
      </c>
      <c r="AE117" s="4">
        <v>2.0243595999970756</v>
      </c>
      <c r="AF117" s="7">
        <v>1.148559990333277</v>
      </c>
      <c r="AG117">
        <v>1.6573324078815383</v>
      </c>
      <c r="AH117">
        <v>1.7628452102680268</v>
      </c>
      <c r="AI117">
        <v>2.2056650277283976</v>
      </c>
      <c r="AJ117">
        <v>2.8860498613843699</v>
      </c>
      <c r="AK117">
        <v>1.9805108200127808</v>
      </c>
      <c r="AL117">
        <v>2.6199474457605811</v>
      </c>
      <c r="AM117">
        <v>2.8184809011155649</v>
      </c>
      <c r="AN117">
        <v>3.9197691285278493</v>
      </c>
      <c r="AO117" s="4">
        <v>1.9908919898300947</v>
      </c>
      <c r="AP117" s="7">
        <v>1.1719832086288715</v>
      </c>
      <c r="AQ117">
        <v>1.1122438959125807</v>
      </c>
      <c r="AR117">
        <v>1.8868646310872583</v>
      </c>
      <c r="AS117">
        <v>1.2380908423592536</v>
      </c>
      <c r="AT117">
        <v>1.0789582851637289</v>
      </c>
      <c r="AU117">
        <v>1.504334025139348</v>
      </c>
      <c r="AV117">
        <v>1.2681080287267201</v>
      </c>
      <c r="AW117">
        <v>1.3745153219417658</v>
      </c>
      <c r="AX117">
        <v>1.4710131494865726</v>
      </c>
      <c r="AY117">
        <v>1.3572091404337652</v>
      </c>
      <c r="AZ117" s="7">
        <f t="shared" si="51"/>
        <v>0.96935551822274757</v>
      </c>
      <c r="BA117">
        <f t="shared" si="52"/>
        <v>2.0671397691632496</v>
      </c>
      <c r="BB117">
        <f t="shared" si="53"/>
        <v>1.7711668763968593</v>
      </c>
      <c r="BC117">
        <f t="shared" si="54"/>
        <v>2.2990052782842483</v>
      </c>
      <c r="BD117" s="4">
        <f t="shared" si="55"/>
        <v>1.3463320528879867</v>
      </c>
      <c r="BE117" s="7">
        <f t="shared" si="56"/>
        <v>0.22630169588314061</v>
      </c>
      <c r="BF117">
        <f t="shared" si="57"/>
        <v>0.89696733389884553</v>
      </c>
      <c r="BG117">
        <f t="shared" si="58"/>
        <v>0.38706467329572014</v>
      </c>
      <c r="BH117">
        <f t="shared" si="59"/>
        <v>0.78684860685198199</v>
      </c>
      <c r="BI117" s="4">
        <f t="shared" si="60"/>
        <v>0.2376076946185619</v>
      </c>
      <c r="BJ117" s="7">
        <f t="shared" si="61"/>
        <v>3.6763339971488816E-3</v>
      </c>
      <c r="BK117">
        <f t="shared" si="62"/>
        <v>5.1864308704519023E-5</v>
      </c>
      <c r="BL117">
        <f t="shared" si="63"/>
        <v>3.7978367045847294E-4</v>
      </c>
      <c r="BM117" s="4">
        <f t="shared" si="64"/>
        <v>1.9082802173558038E-3</v>
      </c>
      <c r="BN117" s="7">
        <f t="shared" si="65"/>
        <v>3.6763339971488816E-3</v>
      </c>
      <c r="BO117">
        <f t="shared" si="66"/>
        <v>0.35657449463029289</v>
      </c>
      <c r="BP117">
        <f t="shared" si="67"/>
        <v>0.54669658768505536</v>
      </c>
      <c r="BQ117" s="4">
        <f t="shared" si="68"/>
        <v>3.332422452284408E-2</v>
      </c>
      <c r="BR117" s="7">
        <f t="shared" si="69"/>
        <v>5.1864308704519023E-5</v>
      </c>
      <c r="BS117">
        <f t="shared" si="70"/>
        <v>0.35657449463029289</v>
      </c>
      <c r="BT117">
        <f t="shared" si="71"/>
        <v>7.9153076500059011E-2</v>
      </c>
      <c r="BU117" s="4">
        <f t="shared" si="72"/>
        <v>9.8075277428047638E-3</v>
      </c>
      <c r="BV117" s="7">
        <f t="shared" si="73"/>
        <v>3.7978367045847294E-4</v>
      </c>
      <c r="BW117">
        <f t="shared" si="74"/>
        <v>0.54669658768505536</v>
      </c>
      <c r="BX117">
        <f t="shared" si="75"/>
        <v>7.9153076500059011E-2</v>
      </c>
      <c r="BY117" s="4">
        <f t="shared" si="76"/>
        <v>3.9352807556106281E-3</v>
      </c>
      <c r="BZ117" s="7">
        <f t="shared" si="77"/>
        <v>1.9082802173558038E-3</v>
      </c>
      <c r="CA117">
        <f t="shared" si="78"/>
        <v>3.332422452284408E-2</v>
      </c>
      <c r="CB117">
        <f t="shared" si="79"/>
        <v>9.8075277428047638E-3</v>
      </c>
      <c r="CC117" s="4">
        <f t="shared" si="80"/>
        <v>3.9352807556106281E-3</v>
      </c>
      <c r="CD117" s="7">
        <f t="shared" si="81"/>
        <v>14</v>
      </c>
      <c r="CE117" s="4">
        <f t="shared" si="82"/>
        <v>0</v>
      </c>
      <c r="CF117" s="7">
        <f t="shared" si="83"/>
        <v>3.6763339971488816E-3</v>
      </c>
      <c r="CG117">
        <f t="shared" si="84"/>
        <v>4.4930171884643094E-7</v>
      </c>
      <c r="CH117" s="7">
        <f t="shared" si="85"/>
        <v>3.6763339971488816E-3</v>
      </c>
      <c r="CI117" s="4">
        <f t="shared" si="86"/>
        <v>0.41040720878198866</v>
      </c>
      <c r="CJ117">
        <f t="shared" si="87"/>
        <v>4.4930171884643094E-7</v>
      </c>
      <c r="CK117">
        <f t="shared" si="88"/>
        <v>0.41040720878198866</v>
      </c>
      <c r="CL117" s="7">
        <f t="shared" si="89"/>
        <v>4</v>
      </c>
      <c r="CM117" s="4">
        <f t="shared" si="90"/>
        <v>0</v>
      </c>
      <c r="CN117" s="7">
        <f t="shared" si="91"/>
        <v>3.8719408924211787E-2</v>
      </c>
      <c r="CO117" s="4">
        <f t="shared" si="92"/>
        <v>1</v>
      </c>
      <c r="CP117" s="7">
        <f t="shared" si="93"/>
        <v>4</v>
      </c>
      <c r="CQ117" s="4" t="str">
        <f t="shared" si="94"/>
        <v>Glenfiddich 15</v>
      </c>
      <c r="CR117" s="7">
        <f t="shared" si="95"/>
        <v>74</v>
      </c>
      <c r="CS117">
        <f t="shared" si="96"/>
        <v>77</v>
      </c>
      <c r="CT117">
        <f ca="1">COUNTIF(INDIRECT(ADDRESS(ROW(),CR117,1,1)):INDIRECT(ADDRESS(ROW(),CS117,1,1)), "&lt;0.05")</f>
        <v>2</v>
      </c>
      <c r="CU117" s="4">
        <f t="shared" ca="1" si="97"/>
        <v>0</v>
      </c>
    </row>
    <row r="118" spans="1:99" x14ac:dyDescent="0.25">
      <c r="A118" s="48">
        <v>144</v>
      </c>
      <c r="B118" s="7">
        <v>8.2182461482648239E-2</v>
      </c>
      <c r="C118">
        <v>0.15771569054528795</v>
      </c>
      <c r="D118">
        <v>0.11057624065022938</v>
      </c>
      <c r="E118">
        <v>8.911105352070238E-2</v>
      </c>
      <c r="F118">
        <v>0.11848465681037211</v>
      </c>
      <c r="G118">
        <v>8.4806185424896458E-2</v>
      </c>
      <c r="H118">
        <v>9.879158057728181E-2</v>
      </c>
      <c r="I118">
        <v>9.8039057805794846E-2</v>
      </c>
      <c r="J118">
        <v>0.11743884541621431</v>
      </c>
      <c r="K118" s="4">
        <v>9.5991287657631166E-2</v>
      </c>
      <c r="L118" s="7">
        <v>0.2315117870662437</v>
      </c>
      <c r="M118">
        <v>0.26295204246355924</v>
      </c>
      <c r="N118">
        <v>0.18902907943119676</v>
      </c>
      <c r="O118">
        <v>0.2726886535280259</v>
      </c>
      <c r="P118">
        <v>0.25071034119048352</v>
      </c>
      <c r="Q118">
        <v>0.21178872317154349</v>
      </c>
      <c r="R118">
        <v>0.15019314362928515</v>
      </c>
      <c r="S118">
        <v>0.20121704782997227</v>
      </c>
      <c r="T118">
        <v>0.60134090628209913</v>
      </c>
      <c r="U118" s="4">
        <v>0.10817546950309782</v>
      </c>
      <c r="V118" s="7">
        <v>0.47351190362287759</v>
      </c>
      <c r="W118">
        <v>0.5859732709091372</v>
      </c>
      <c r="X118">
        <v>0.46852519353732069</v>
      </c>
      <c r="Y118">
        <v>0.41940132555628151</v>
      </c>
      <c r="Z118">
        <v>0.51331367841171427</v>
      </c>
      <c r="AA118">
        <v>0.4557473686023974</v>
      </c>
      <c r="AB118">
        <v>0.56731964300762461</v>
      </c>
      <c r="AC118">
        <v>0.44111005225533184</v>
      </c>
      <c r="AD118">
        <v>0.69427332649729079</v>
      </c>
      <c r="AE118" s="4">
        <v>0.58641024216596682</v>
      </c>
      <c r="AF118" s="7">
        <v>1.060878691066389</v>
      </c>
      <c r="AG118">
        <v>1.3217147145844492</v>
      </c>
      <c r="AH118">
        <v>1.9375723354329002</v>
      </c>
      <c r="AI118">
        <v>1.8570855188474356</v>
      </c>
      <c r="AJ118">
        <v>2.3435726387776645</v>
      </c>
      <c r="AK118">
        <v>1.5877967444285044</v>
      </c>
      <c r="AL118">
        <v>2.1028836872551371</v>
      </c>
      <c r="AM118">
        <v>2.1301502451340175</v>
      </c>
      <c r="AN118">
        <v>2.9261628915467934</v>
      </c>
      <c r="AO118" s="4">
        <v>1.8231632227706545</v>
      </c>
      <c r="AP118" s="7">
        <v>1.1934502864540972</v>
      </c>
      <c r="AQ118">
        <v>0.9140615330388272</v>
      </c>
      <c r="AR118">
        <v>1.433832716361626</v>
      </c>
      <c r="AS118">
        <v>0.95982550079453366</v>
      </c>
      <c r="AT118">
        <v>0.97455061445021518</v>
      </c>
      <c r="AU118">
        <v>1.0450065240999522</v>
      </c>
      <c r="AV118">
        <v>1.2224394889089709</v>
      </c>
      <c r="AW118">
        <v>1.1546514610249599</v>
      </c>
      <c r="AX118">
        <v>1.4070307391272447</v>
      </c>
      <c r="AY118">
        <v>1.1310812967182462</v>
      </c>
      <c r="AZ118" s="7">
        <f t="shared" si="51"/>
        <v>0.10531370598910586</v>
      </c>
      <c r="BA118">
        <f t="shared" si="52"/>
        <v>0.2479607194095507</v>
      </c>
      <c r="BB118">
        <f t="shared" si="53"/>
        <v>0.5205586004565943</v>
      </c>
      <c r="BC118">
        <f t="shared" si="54"/>
        <v>1.9090980689843946</v>
      </c>
      <c r="BD118" s="4">
        <f t="shared" si="55"/>
        <v>1.1435930160978673</v>
      </c>
      <c r="BE118" s="7">
        <f t="shared" si="56"/>
        <v>2.2347408840338891E-2</v>
      </c>
      <c r="BF118">
        <f t="shared" si="57"/>
        <v>0.13418752718259092</v>
      </c>
      <c r="BG118">
        <f t="shared" si="58"/>
        <v>8.6086285418964847E-2</v>
      </c>
      <c r="BH118">
        <f t="shared" si="59"/>
        <v>0.5258048520335713</v>
      </c>
      <c r="BI118" s="4">
        <f t="shared" si="60"/>
        <v>0.17868958027433793</v>
      </c>
      <c r="BJ118" s="7">
        <f t="shared" si="61"/>
        <v>8.3591798288394931E-3</v>
      </c>
      <c r="BK118">
        <f t="shared" si="62"/>
        <v>3.2230943932435717E-8</v>
      </c>
      <c r="BL118">
        <f t="shared" si="63"/>
        <v>1.7707566636970082E-6</v>
      </c>
      <c r="BM118" s="4">
        <f t="shared" si="64"/>
        <v>1.3926035078309448E-8</v>
      </c>
      <c r="BN118" s="7">
        <f t="shared" si="65"/>
        <v>8.3591798288394931E-3</v>
      </c>
      <c r="BO118">
        <f t="shared" si="66"/>
        <v>6.7349704720645373E-5</v>
      </c>
      <c r="BP118">
        <f t="shared" si="67"/>
        <v>1.8850960291379864E-6</v>
      </c>
      <c r="BQ118" s="4">
        <f t="shared" si="68"/>
        <v>5.4312295442793514E-10</v>
      </c>
      <c r="BR118" s="7">
        <f t="shared" si="69"/>
        <v>3.2230943932435717E-8</v>
      </c>
      <c r="BS118">
        <f t="shared" si="70"/>
        <v>6.7349704720645373E-5</v>
      </c>
      <c r="BT118">
        <f t="shared" si="71"/>
        <v>1.2654017187070131E-5</v>
      </c>
      <c r="BU118" s="4">
        <f t="shared" si="72"/>
        <v>1.9915507184155985E-7</v>
      </c>
      <c r="BV118" s="7">
        <f t="shared" si="73"/>
        <v>1.7707566636970082E-6</v>
      </c>
      <c r="BW118">
        <f t="shared" si="74"/>
        <v>1.8850960291379864E-6</v>
      </c>
      <c r="BX118">
        <f t="shared" si="75"/>
        <v>1.2654017187070131E-5</v>
      </c>
      <c r="BY118" s="4">
        <f t="shared" si="76"/>
        <v>1.1257871877614265E-3</v>
      </c>
      <c r="BZ118" s="7">
        <f t="shared" si="77"/>
        <v>1.3926035078309448E-8</v>
      </c>
      <c r="CA118">
        <f t="shared" si="78"/>
        <v>5.4312295442793514E-10</v>
      </c>
      <c r="CB118">
        <f t="shared" si="79"/>
        <v>1.9915507184155985E-7</v>
      </c>
      <c r="CC118" s="4">
        <f t="shared" si="80"/>
        <v>1.1257871877614265E-3</v>
      </c>
      <c r="CD118" s="7">
        <f t="shared" si="81"/>
        <v>20</v>
      </c>
      <c r="CE118" s="4">
        <f t="shared" si="82"/>
        <v>1</v>
      </c>
      <c r="CF118" s="7">
        <f t="shared" si="83"/>
        <v>8.3591798288394931E-3</v>
      </c>
      <c r="CG118">
        <f t="shared" si="84"/>
        <v>5.8591491412646736E-10</v>
      </c>
      <c r="CH118" s="7">
        <f t="shared" si="85"/>
        <v>8.3591798288394931E-3</v>
      </c>
      <c r="CI118" s="4">
        <f t="shared" si="86"/>
        <v>1.1394252875485069E-8</v>
      </c>
      <c r="CJ118">
        <f t="shared" si="87"/>
        <v>5.8591491412646736E-10</v>
      </c>
      <c r="CK118">
        <f t="shared" si="88"/>
        <v>1.1394252875485069E-8</v>
      </c>
      <c r="CL118" s="7">
        <f t="shared" si="89"/>
        <v>6</v>
      </c>
      <c r="CM118" s="4">
        <f t="shared" si="90"/>
        <v>1</v>
      </c>
      <c r="CN118" s="7">
        <f t="shared" si="91"/>
        <v>1.3500436893009285E-5</v>
      </c>
      <c r="CO118" s="4">
        <f t="shared" si="92"/>
        <v>1</v>
      </c>
      <c r="CP118" s="7">
        <f t="shared" si="93"/>
        <v>4</v>
      </c>
      <c r="CQ118" s="4" t="str">
        <f t="shared" si="94"/>
        <v>Glenfiddich 15</v>
      </c>
      <c r="CR118" s="7">
        <f t="shared" si="95"/>
        <v>74</v>
      </c>
      <c r="CS118">
        <f t="shared" si="96"/>
        <v>77</v>
      </c>
      <c r="CT118">
        <f ca="1">COUNTIF(INDIRECT(ADDRESS(ROW(),CR118,1,1)):INDIRECT(ADDRESS(ROW(),CS118,1,1)), "&lt;0.05")</f>
        <v>4</v>
      </c>
      <c r="CU118" s="4">
        <f t="shared" ca="1" si="97"/>
        <v>1</v>
      </c>
    </row>
    <row r="119" spans="1:99" x14ac:dyDescent="0.25">
      <c r="A119" s="48">
        <v>145</v>
      </c>
      <c r="B119" s="7">
        <v>0.21548997851375931</v>
      </c>
      <c r="C119">
        <v>0.46014413515301406</v>
      </c>
      <c r="D119">
        <v>0.34973008304477382</v>
      </c>
      <c r="E119">
        <v>0.21374950349145885</v>
      </c>
      <c r="F119">
        <v>0.26937821562572284</v>
      </c>
      <c r="G119">
        <v>0.23931869294370151</v>
      </c>
      <c r="H119">
        <v>0.21940192294821587</v>
      </c>
      <c r="I119">
        <v>0.29765586382629955</v>
      </c>
      <c r="J119">
        <v>0.34604554037527241</v>
      </c>
      <c r="K119" s="4">
        <v>0.22015015912494498</v>
      </c>
      <c r="L119" s="7">
        <v>0.45621233705087633</v>
      </c>
      <c r="M119">
        <v>0.57332541315287255</v>
      </c>
      <c r="N119">
        <v>0.41085476115867875</v>
      </c>
      <c r="O119">
        <v>0.67538410925249381</v>
      </c>
      <c r="P119">
        <v>0.56983496810490997</v>
      </c>
      <c r="Q119">
        <v>0.36471188428693108</v>
      </c>
      <c r="R119">
        <v>0.27941052091549839</v>
      </c>
      <c r="S119">
        <v>0.44862062361566968</v>
      </c>
      <c r="T119">
        <v>1.3202684263355466</v>
      </c>
      <c r="U119" s="4">
        <v>0.30478311466961749</v>
      </c>
      <c r="V119" s="7">
        <v>2.7050230521543517</v>
      </c>
      <c r="W119">
        <v>2.759757503669102</v>
      </c>
      <c r="X119">
        <v>2.471753705344951</v>
      </c>
      <c r="Y119">
        <v>1.9580100035472201</v>
      </c>
      <c r="Z119">
        <v>2.0706474719858963</v>
      </c>
      <c r="AA119">
        <v>2.294421571404536</v>
      </c>
      <c r="AB119">
        <v>3.3130591035769652</v>
      </c>
      <c r="AC119">
        <v>2.1352979407541555</v>
      </c>
      <c r="AD119">
        <v>4.0740938670148124</v>
      </c>
      <c r="AE119" s="4">
        <v>2.7830522014113779</v>
      </c>
      <c r="AF119" s="7">
        <v>3.143001790270564</v>
      </c>
      <c r="AG119">
        <v>3.6577400125387793</v>
      </c>
      <c r="AH119">
        <v>5.290759406851925</v>
      </c>
      <c r="AI119">
        <v>4.5598430158120093</v>
      </c>
      <c r="AJ119">
        <v>5.4598214154587676</v>
      </c>
      <c r="AK119">
        <v>4.398077650543196</v>
      </c>
      <c r="AL119">
        <v>5.205835683297809</v>
      </c>
      <c r="AM119">
        <v>5.4003507094857177</v>
      </c>
      <c r="AN119">
        <v>7.7430467540946761</v>
      </c>
      <c r="AO119" s="4">
        <v>4.5676293653685578</v>
      </c>
      <c r="AP119" s="7">
        <v>3.3066726139097926</v>
      </c>
      <c r="AQ119">
        <v>2.6658616385995946</v>
      </c>
      <c r="AR119">
        <v>3.9508683531092914</v>
      </c>
      <c r="AS119">
        <v>2.3465188352478101</v>
      </c>
      <c r="AT119">
        <v>2.8062923643625934</v>
      </c>
      <c r="AU119">
        <v>2.7454691152252195</v>
      </c>
      <c r="AV119">
        <v>3.0558443581913814</v>
      </c>
      <c r="AW119">
        <v>2.9729380309750209</v>
      </c>
      <c r="AX119">
        <v>3.6288896896850171</v>
      </c>
      <c r="AY119">
        <v>2.7931206613840267</v>
      </c>
      <c r="AZ119" s="7">
        <f t="shared" si="51"/>
        <v>0.28310640950471633</v>
      </c>
      <c r="BA119">
        <f t="shared" si="52"/>
        <v>0.54034061585430948</v>
      </c>
      <c r="BB119">
        <f t="shared" si="53"/>
        <v>2.6565116420863371</v>
      </c>
      <c r="BC119">
        <f t="shared" si="54"/>
        <v>4.9426105803722011</v>
      </c>
      <c r="BD119" s="4">
        <f t="shared" si="55"/>
        <v>3.0272475660689748</v>
      </c>
      <c r="BE119" s="7">
        <f t="shared" si="56"/>
        <v>8.1284159755413657E-2</v>
      </c>
      <c r="BF119">
        <f t="shared" si="57"/>
        <v>0.30095331150211724</v>
      </c>
      <c r="BG119">
        <f t="shared" si="58"/>
        <v>0.64443509399912902</v>
      </c>
      <c r="BH119">
        <f t="shared" si="59"/>
        <v>1.2464658083407605</v>
      </c>
      <c r="BI119" s="4">
        <f t="shared" si="60"/>
        <v>0.48003719302680936</v>
      </c>
      <c r="BJ119" s="7">
        <f t="shared" si="61"/>
        <v>2.5480596668231666E-2</v>
      </c>
      <c r="BK119">
        <f t="shared" si="62"/>
        <v>8.079805659768517E-7</v>
      </c>
      <c r="BL119">
        <f t="shared" si="63"/>
        <v>8.2664431170730011E-7</v>
      </c>
      <c r="BM119" s="4">
        <f t="shared" si="64"/>
        <v>1.2498087555971607E-8</v>
      </c>
      <c r="BN119" s="7">
        <f t="shared" si="65"/>
        <v>2.5480596668231666E-2</v>
      </c>
      <c r="BO119">
        <f t="shared" si="66"/>
        <v>4.2561556198400862E-7</v>
      </c>
      <c r="BP119">
        <f t="shared" si="67"/>
        <v>7.16112644987364E-7</v>
      </c>
      <c r="BQ119" s="4">
        <f t="shared" si="68"/>
        <v>5.1589727533846836E-10</v>
      </c>
      <c r="BR119" s="7">
        <f t="shared" si="69"/>
        <v>8.079805659768517E-7</v>
      </c>
      <c r="BS119">
        <f t="shared" si="70"/>
        <v>4.2561556198400862E-7</v>
      </c>
      <c r="BT119">
        <f t="shared" si="71"/>
        <v>1.653261358312061E-4</v>
      </c>
      <c r="BU119" s="4">
        <f t="shared" si="72"/>
        <v>0.16320344403347245</v>
      </c>
      <c r="BV119" s="7">
        <f t="shared" si="73"/>
        <v>8.2664431170730011E-7</v>
      </c>
      <c r="BW119">
        <f t="shared" si="74"/>
        <v>7.16112644987364E-7</v>
      </c>
      <c r="BX119">
        <f t="shared" si="75"/>
        <v>1.653261358312061E-4</v>
      </c>
      <c r="BY119" s="4">
        <f t="shared" si="76"/>
        <v>7.4289310514552836E-4</v>
      </c>
      <c r="BZ119" s="7">
        <f t="shared" si="77"/>
        <v>1.2498087555971607E-8</v>
      </c>
      <c r="CA119">
        <f t="shared" si="78"/>
        <v>5.1589727533846836E-10</v>
      </c>
      <c r="CB119">
        <f t="shared" si="79"/>
        <v>0.16320344403347245</v>
      </c>
      <c r="CC119" s="4">
        <f t="shared" si="80"/>
        <v>7.4289310514552836E-4</v>
      </c>
      <c r="CD119" s="7">
        <f t="shared" si="81"/>
        <v>18</v>
      </c>
      <c r="CE119" s="4">
        <f t="shared" si="82"/>
        <v>0</v>
      </c>
      <c r="CF119" s="7">
        <f t="shared" si="83"/>
        <v>2.5480596668231666E-2</v>
      </c>
      <c r="CG119">
        <f t="shared" si="84"/>
        <v>3.1888948936177376E-14</v>
      </c>
      <c r="CH119" s="7">
        <f t="shared" si="85"/>
        <v>2.5480596668231666E-2</v>
      </c>
      <c r="CI119" s="4">
        <f t="shared" si="86"/>
        <v>9.1108956506408818E-14</v>
      </c>
      <c r="CJ119">
        <f t="shared" si="87"/>
        <v>3.1888948936177376E-14</v>
      </c>
      <c r="CK119">
        <f t="shared" si="88"/>
        <v>9.1108956506408818E-14</v>
      </c>
      <c r="CL119" s="7">
        <f t="shared" si="89"/>
        <v>6</v>
      </c>
      <c r="CM119" s="4">
        <f t="shared" si="90"/>
        <v>1</v>
      </c>
      <c r="CN119" s="7">
        <f t="shared" si="91"/>
        <v>4.0690322328953453E-9</v>
      </c>
      <c r="CO119" s="4">
        <f t="shared" si="92"/>
        <v>1</v>
      </c>
      <c r="CP119" s="7">
        <f t="shared" si="93"/>
        <v>4</v>
      </c>
      <c r="CQ119" s="4" t="str">
        <f t="shared" si="94"/>
        <v>Glenfiddich 15</v>
      </c>
      <c r="CR119" s="7">
        <f t="shared" si="95"/>
        <v>74</v>
      </c>
      <c r="CS119">
        <f t="shared" si="96"/>
        <v>77</v>
      </c>
      <c r="CT119">
        <f ca="1">COUNTIF(INDIRECT(ADDRESS(ROW(),CR119,1,1)):INDIRECT(ADDRESS(ROW(),CS119,1,1)), "&lt;0.05")</f>
        <v>4</v>
      </c>
      <c r="CU119" s="4">
        <f t="shared" ca="1" si="97"/>
        <v>1</v>
      </c>
    </row>
    <row r="120" spans="1:99" x14ac:dyDescent="0.25">
      <c r="A120" s="48">
        <v>146</v>
      </c>
      <c r="B120" s="7">
        <v>5.8890441088211842E-2</v>
      </c>
      <c r="C120">
        <v>8.2723226541389583E-2</v>
      </c>
      <c r="D120">
        <v>7.4214044182864009E-2</v>
      </c>
      <c r="E120">
        <v>6.2372009447771014E-2</v>
      </c>
      <c r="F120">
        <v>8.3594888974609746E-2</v>
      </c>
      <c r="G120">
        <v>6.5141347814914416E-2</v>
      </c>
      <c r="H120">
        <v>6.7311890396936955E-2</v>
      </c>
      <c r="I120">
        <v>8.4125235641631643E-2</v>
      </c>
      <c r="J120">
        <v>9.3067791522763177E-2</v>
      </c>
      <c r="K120" s="4">
        <v>4.3184878342728231E-2</v>
      </c>
      <c r="L120" s="7">
        <v>0.15256196352156434</v>
      </c>
      <c r="M120">
        <v>0.15425583936235499</v>
      </c>
      <c r="N120">
        <v>0.14582250950264741</v>
      </c>
      <c r="O120">
        <v>0.20271181101979802</v>
      </c>
      <c r="P120">
        <v>0.17696674303312784</v>
      </c>
      <c r="Q120">
        <v>0.11532630963857297</v>
      </c>
      <c r="R120">
        <v>9.0920965578469556E-2</v>
      </c>
      <c r="S120">
        <v>9.1331281210450838E-2</v>
      </c>
      <c r="T120">
        <v>0.31545640237243194</v>
      </c>
      <c r="U120" s="4">
        <v>8.7106907778249767E-2</v>
      </c>
      <c r="V120" s="7">
        <v>0.35073851784658461</v>
      </c>
      <c r="W120">
        <v>0.46654632650503641</v>
      </c>
      <c r="X120">
        <v>0.40473676407569242</v>
      </c>
      <c r="Y120">
        <v>0.37732323508286575</v>
      </c>
      <c r="Z120">
        <v>0.43343409153748302</v>
      </c>
      <c r="AA120">
        <v>0.38675094109777758</v>
      </c>
      <c r="AB120">
        <v>0.45516398824371729</v>
      </c>
      <c r="AC120">
        <v>0.34253350085394463</v>
      </c>
      <c r="AD120">
        <v>0.6047592544077931</v>
      </c>
      <c r="AE120" s="4">
        <v>0.41832803829078591</v>
      </c>
      <c r="AF120" s="7">
        <v>0.55494757265926498</v>
      </c>
      <c r="AG120">
        <v>0.74853300120362409</v>
      </c>
      <c r="AH120">
        <v>0.99198683759770334</v>
      </c>
      <c r="AI120">
        <v>1.1598327854952004</v>
      </c>
      <c r="AJ120">
        <v>1.4972284864162486</v>
      </c>
      <c r="AK120">
        <v>1.0704524438517296</v>
      </c>
      <c r="AL120">
        <v>1.4446844627963626</v>
      </c>
      <c r="AM120">
        <v>1.4964702121887616</v>
      </c>
      <c r="AN120">
        <v>2.0062274220450047</v>
      </c>
      <c r="AO120" s="4">
        <v>1.2164840901094738</v>
      </c>
      <c r="AP120" s="7">
        <v>0.69860294783910637</v>
      </c>
      <c r="AQ120">
        <v>0.50729398717723218</v>
      </c>
      <c r="AR120">
        <v>0.83792764892583449</v>
      </c>
      <c r="AS120">
        <v>0.60164364512621227</v>
      </c>
      <c r="AT120">
        <v>0.50241541255554334</v>
      </c>
      <c r="AU120">
        <v>0.61060910963707959</v>
      </c>
      <c r="AV120">
        <v>0.6247433278555049</v>
      </c>
      <c r="AW120">
        <v>0.65015572968538804</v>
      </c>
      <c r="AX120">
        <v>0.75204431675451877</v>
      </c>
      <c r="AY120">
        <v>0.70820653823251212</v>
      </c>
      <c r="AZ120" s="7">
        <f t="shared" si="51"/>
        <v>7.1462575395382061E-2</v>
      </c>
      <c r="BA120">
        <f t="shared" si="52"/>
        <v>0.15324607330176679</v>
      </c>
      <c r="BB120">
        <f t="shared" si="53"/>
        <v>0.42403146579416806</v>
      </c>
      <c r="BC120">
        <f t="shared" si="54"/>
        <v>1.2186847314363374</v>
      </c>
      <c r="BD120" s="4">
        <f t="shared" si="55"/>
        <v>0.64936426637889322</v>
      </c>
      <c r="BE120" s="7">
        <f t="shared" si="56"/>
        <v>1.4930228140310727E-2</v>
      </c>
      <c r="BF120">
        <f t="shared" si="57"/>
        <v>6.9047870186580623E-2</v>
      </c>
      <c r="BG120">
        <f t="shared" si="58"/>
        <v>7.5658425196648449E-2</v>
      </c>
      <c r="BH120">
        <f t="shared" si="59"/>
        <v>0.41692972639417925</v>
      </c>
      <c r="BI120" s="4">
        <f t="shared" si="60"/>
        <v>0.10442975813580134</v>
      </c>
      <c r="BJ120" s="7">
        <f t="shared" si="61"/>
        <v>4.5013373455723054E-3</v>
      </c>
      <c r="BK120">
        <f t="shared" si="62"/>
        <v>6.9660133969509725E-8</v>
      </c>
      <c r="BL120">
        <f t="shared" si="63"/>
        <v>1.1115845814932675E-5</v>
      </c>
      <c r="BM120" s="4">
        <f t="shared" si="64"/>
        <v>1.9737503645963728E-8</v>
      </c>
      <c r="BN120" s="7">
        <f t="shared" si="65"/>
        <v>4.5013373455723054E-3</v>
      </c>
      <c r="BO120">
        <f t="shared" si="66"/>
        <v>1.3856203595503829E-7</v>
      </c>
      <c r="BP120">
        <f t="shared" si="67"/>
        <v>1.6594615578900287E-5</v>
      </c>
      <c r="BQ120" s="4">
        <f t="shared" si="68"/>
        <v>1.4826463477484025E-9</v>
      </c>
      <c r="BR120" s="7">
        <f t="shared" si="69"/>
        <v>6.9660133969509725E-8</v>
      </c>
      <c r="BS120">
        <f t="shared" si="70"/>
        <v>1.3856203595503829E-7</v>
      </c>
      <c r="BT120">
        <f t="shared" si="71"/>
        <v>1.7131859613449632E-4</v>
      </c>
      <c r="BU120" s="4">
        <f t="shared" si="72"/>
        <v>4.2097782465350583E-5</v>
      </c>
      <c r="BV120" s="7">
        <f t="shared" si="73"/>
        <v>1.1115845814932675E-5</v>
      </c>
      <c r="BW120">
        <f t="shared" si="74"/>
        <v>1.6594615578900287E-5</v>
      </c>
      <c r="BX120">
        <f t="shared" si="75"/>
        <v>1.7131859613449632E-4</v>
      </c>
      <c r="BY120" s="4">
        <f t="shared" si="76"/>
        <v>1.8120740198333636E-3</v>
      </c>
      <c r="BZ120" s="7">
        <f t="shared" si="77"/>
        <v>1.9737503645963728E-8</v>
      </c>
      <c r="CA120">
        <f t="shared" si="78"/>
        <v>1.4826463477484025E-9</v>
      </c>
      <c r="CB120">
        <f t="shared" si="79"/>
        <v>4.2097782465350583E-5</v>
      </c>
      <c r="CC120" s="4">
        <f t="shared" si="80"/>
        <v>1.8120740198333636E-3</v>
      </c>
      <c r="CD120" s="7">
        <f t="shared" si="81"/>
        <v>20</v>
      </c>
      <c r="CE120" s="4">
        <f t="shared" si="82"/>
        <v>1</v>
      </c>
      <c r="CF120" s="7">
        <f t="shared" si="83"/>
        <v>4.5013373455723054E-3</v>
      </c>
      <c r="CG120">
        <f t="shared" si="84"/>
        <v>5.5554280048772543E-10</v>
      </c>
      <c r="CH120" s="7">
        <f t="shared" si="85"/>
        <v>4.5013373455723054E-3</v>
      </c>
      <c r="CI120" s="4">
        <f t="shared" si="86"/>
        <v>7.0429460172289851E-9</v>
      </c>
      <c r="CJ120">
        <f t="shared" si="87"/>
        <v>5.5554280048772543E-10</v>
      </c>
      <c r="CK120">
        <f t="shared" si="88"/>
        <v>7.0429460172289851E-9</v>
      </c>
      <c r="CL120" s="7">
        <f t="shared" si="89"/>
        <v>6</v>
      </c>
      <c r="CM120" s="4">
        <f t="shared" si="90"/>
        <v>1</v>
      </c>
      <c r="CN120" s="7">
        <f t="shared" si="91"/>
        <v>4.3438214189767461E-6</v>
      </c>
      <c r="CO120" s="4">
        <f t="shared" si="92"/>
        <v>1</v>
      </c>
      <c r="CP120" s="7">
        <f t="shared" si="93"/>
        <v>4</v>
      </c>
      <c r="CQ120" s="4" t="str">
        <f t="shared" si="94"/>
        <v>Glenfiddich 15</v>
      </c>
      <c r="CR120" s="7">
        <f t="shared" si="95"/>
        <v>74</v>
      </c>
      <c r="CS120">
        <f t="shared" si="96"/>
        <v>77</v>
      </c>
      <c r="CT120">
        <f ca="1">COUNTIF(INDIRECT(ADDRESS(ROW(),CR120,1,1)):INDIRECT(ADDRESS(ROW(),CS120,1,1)), "&lt;0.05")</f>
        <v>4</v>
      </c>
      <c r="CU120" s="4">
        <f t="shared" ca="1" si="97"/>
        <v>1</v>
      </c>
    </row>
    <row r="121" spans="1:99" x14ac:dyDescent="0.25">
      <c r="A121" s="48">
        <v>147</v>
      </c>
      <c r="B121" s="7">
        <v>0.31989461548535253</v>
      </c>
      <c r="C121">
        <v>0.46209268762563543</v>
      </c>
      <c r="D121">
        <v>0.47398224139890077</v>
      </c>
      <c r="E121">
        <v>0.36429772056358006</v>
      </c>
      <c r="F121">
        <v>0.41888603294687482</v>
      </c>
      <c r="G121">
        <v>0.31040690015277633</v>
      </c>
      <c r="H121">
        <v>0.33979039500315089</v>
      </c>
      <c r="I121">
        <v>0.449447194691248</v>
      </c>
      <c r="J121">
        <v>0.3460804452829831</v>
      </c>
      <c r="K121" s="4">
        <v>0.24890103337633157</v>
      </c>
      <c r="L121" s="7">
        <v>0.5352947526804287</v>
      </c>
      <c r="M121">
        <v>0.48021661079357325</v>
      </c>
      <c r="N121">
        <v>0.52639879217752683</v>
      </c>
      <c r="O121">
        <v>0.74476414247910161</v>
      </c>
      <c r="P121">
        <v>0.58230884436133656</v>
      </c>
      <c r="Q121">
        <v>0.48720673242822177</v>
      </c>
      <c r="R121">
        <v>0.35789798982507798</v>
      </c>
      <c r="S121">
        <v>0.41396094710104198</v>
      </c>
      <c r="T121">
        <v>1.125146687537665</v>
      </c>
      <c r="U121" s="4">
        <v>0.38726386270234048</v>
      </c>
      <c r="V121" s="7">
        <v>0.75204792384198471</v>
      </c>
      <c r="W121">
        <v>1.276088982441212</v>
      </c>
      <c r="X121">
        <v>1.271098957746807</v>
      </c>
      <c r="Y121">
        <v>1.4210783963091675</v>
      </c>
      <c r="Z121">
        <v>1.5943089124865526</v>
      </c>
      <c r="AA121">
        <v>1.7253317918722355</v>
      </c>
      <c r="AB121">
        <v>1.6013649073734197</v>
      </c>
      <c r="AC121">
        <v>1.2106898451358534</v>
      </c>
      <c r="AD121">
        <v>1.9970283162225964</v>
      </c>
      <c r="AE121" s="4">
        <v>1.5322372753075681</v>
      </c>
      <c r="AF121" s="7">
        <v>0.81543260559168229</v>
      </c>
      <c r="AG121">
        <v>1.1319083757919999</v>
      </c>
      <c r="AH121">
        <v>1.4092131394264438</v>
      </c>
      <c r="AI121">
        <v>1.8301631715748692</v>
      </c>
      <c r="AJ121">
        <v>2.384625624829988</v>
      </c>
      <c r="AK121">
        <v>1.7119049362633458</v>
      </c>
      <c r="AL121">
        <v>2.4382616536621278</v>
      </c>
      <c r="AM121">
        <v>2.550252163828592</v>
      </c>
      <c r="AN121">
        <v>3.6347581083253528</v>
      </c>
      <c r="AO121" s="4">
        <v>1.9217876797784486</v>
      </c>
      <c r="AP121" s="7">
        <v>0.98727600356892564</v>
      </c>
      <c r="AQ121">
        <v>0.84558118341113664</v>
      </c>
      <c r="AR121">
        <v>1.2557080120857902</v>
      </c>
      <c r="AS121">
        <v>0.89437761786346148</v>
      </c>
      <c r="AT121">
        <v>0.67375512112817315</v>
      </c>
      <c r="AU121">
        <v>1.0301174599400316</v>
      </c>
      <c r="AV121">
        <v>0.88406315699657678</v>
      </c>
      <c r="AW121">
        <v>0.90754553330243215</v>
      </c>
      <c r="AX121">
        <v>1.1131352621126627</v>
      </c>
      <c r="AY121">
        <v>1.0801402262400992</v>
      </c>
      <c r="AZ121" s="7">
        <f t="shared" si="51"/>
        <v>0.37337792665268332</v>
      </c>
      <c r="BA121">
        <f t="shared" si="52"/>
        <v>0.56404593620863142</v>
      </c>
      <c r="BB121">
        <f t="shared" si="53"/>
        <v>1.4381275308737398</v>
      </c>
      <c r="BC121">
        <f t="shared" si="54"/>
        <v>1.9828307459072849</v>
      </c>
      <c r="BD121" s="4">
        <f t="shared" si="55"/>
        <v>0.96716995766492886</v>
      </c>
      <c r="BE121" s="7">
        <f t="shared" si="56"/>
        <v>7.4628781210077322E-2</v>
      </c>
      <c r="BF121">
        <f t="shared" si="57"/>
        <v>0.22589982916370094</v>
      </c>
      <c r="BG121">
        <f t="shared" si="58"/>
        <v>0.33856411192180996</v>
      </c>
      <c r="BH121">
        <f t="shared" si="59"/>
        <v>0.81213343236155167</v>
      </c>
      <c r="BI121" s="4">
        <f t="shared" si="60"/>
        <v>0.16272868865900056</v>
      </c>
      <c r="BJ121" s="7">
        <f t="shared" si="61"/>
        <v>2.7857470331308053E-2</v>
      </c>
      <c r="BK121">
        <f t="shared" si="62"/>
        <v>2.2896518007021581E-6</v>
      </c>
      <c r="BL121">
        <f t="shared" si="63"/>
        <v>1.4090505801241267E-4</v>
      </c>
      <c r="BM121" s="4">
        <f t="shared" si="64"/>
        <v>1.3487823420163408E-7</v>
      </c>
      <c r="BN121" s="7">
        <f t="shared" si="65"/>
        <v>2.7857470331308053E-2</v>
      </c>
      <c r="BO121">
        <f t="shared" si="66"/>
        <v>4.8066105160158796E-6</v>
      </c>
      <c r="BP121">
        <f t="shared" si="67"/>
        <v>2.963624318494324E-4</v>
      </c>
      <c r="BQ121" s="4">
        <f t="shared" si="68"/>
        <v>2.9273679601274697E-4</v>
      </c>
      <c r="BR121" s="7">
        <f t="shared" si="69"/>
        <v>2.2896518007021581E-6</v>
      </c>
      <c r="BS121">
        <f t="shared" si="70"/>
        <v>4.8066105160158796E-6</v>
      </c>
      <c r="BT121">
        <f t="shared" si="71"/>
        <v>7.3860880147954194E-2</v>
      </c>
      <c r="BU121" s="4">
        <f t="shared" si="72"/>
        <v>1.6282824352538054E-3</v>
      </c>
      <c r="BV121" s="7">
        <f t="shared" si="73"/>
        <v>1.4090505801241267E-4</v>
      </c>
      <c r="BW121">
        <f t="shared" si="74"/>
        <v>2.963624318494324E-4</v>
      </c>
      <c r="BX121">
        <f t="shared" si="75"/>
        <v>7.3860880147954194E-2</v>
      </c>
      <c r="BY121" s="4">
        <f t="shared" si="76"/>
        <v>3.2372056866964106E-3</v>
      </c>
      <c r="BZ121" s="7">
        <f t="shared" si="77"/>
        <v>1.3487823420163408E-7</v>
      </c>
      <c r="CA121">
        <f t="shared" si="78"/>
        <v>2.9273679601274697E-4</v>
      </c>
      <c r="CB121">
        <f t="shared" si="79"/>
        <v>1.6282824352538054E-3</v>
      </c>
      <c r="CC121" s="4">
        <f t="shared" si="80"/>
        <v>3.2372056866964106E-3</v>
      </c>
      <c r="CD121" s="7">
        <f t="shared" si="81"/>
        <v>18</v>
      </c>
      <c r="CE121" s="4">
        <f t="shared" si="82"/>
        <v>0</v>
      </c>
      <c r="CF121" s="7">
        <f t="shared" si="83"/>
        <v>2.7857470331308053E-2</v>
      </c>
      <c r="CG121">
        <f t="shared" si="84"/>
        <v>3.9278974355620463E-10</v>
      </c>
      <c r="CH121" s="7">
        <f t="shared" si="85"/>
        <v>2.7857470331308053E-2</v>
      </c>
      <c r="CI121" s="4">
        <f t="shared" si="86"/>
        <v>1.3392488428346527E-7</v>
      </c>
      <c r="CJ121">
        <f t="shared" si="87"/>
        <v>3.9278974355620463E-10</v>
      </c>
      <c r="CK121">
        <f t="shared" si="88"/>
        <v>1.3392488428346527E-7</v>
      </c>
      <c r="CL121" s="7">
        <f t="shared" si="89"/>
        <v>6</v>
      </c>
      <c r="CM121" s="4">
        <f t="shared" si="90"/>
        <v>1</v>
      </c>
      <c r="CN121" s="7">
        <f t="shared" si="91"/>
        <v>5.6697614229116998E-8</v>
      </c>
      <c r="CO121" s="4">
        <f t="shared" si="92"/>
        <v>1</v>
      </c>
      <c r="CP121" s="7">
        <f t="shared" si="93"/>
        <v>4</v>
      </c>
      <c r="CQ121" s="4" t="str">
        <f t="shared" si="94"/>
        <v>Glenfiddich 15</v>
      </c>
      <c r="CR121" s="7">
        <f t="shared" si="95"/>
        <v>74</v>
      </c>
      <c r="CS121">
        <f t="shared" si="96"/>
        <v>77</v>
      </c>
      <c r="CT121">
        <f ca="1">COUNTIF(INDIRECT(ADDRESS(ROW(),CR121,1,1)):INDIRECT(ADDRESS(ROW(),CS121,1,1)), "&lt;0.05")</f>
        <v>3</v>
      </c>
      <c r="CU121" s="4">
        <f t="shared" ca="1" si="97"/>
        <v>0</v>
      </c>
    </row>
    <row r="122" spans="1:99" x14ac:dyDescent="0.25">
      <c r="A122" s="48">
        <v>148</v>
      </c>
      <c r="B122" s="7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 s="4">
        <v>0</v>
      </c>
      <c r="L122" s="7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s="4">
        <v>0</v>
      </c>
      <c r="V122" s="7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 s="4">
        <v>0</v>
      </c>
      <c r="AF122" s="7">
        <v>0</v>
      </c>
      <c r="AG122">
        <v>0</v>
      </c>
      <c r="AH122">
        <v>0.37991356108070712</v>
      </c>
      <c r="AI122">
        <v>0.53456040069851951</v>
      </c>
      <c r="AJ122">
        <v>2.2543899979532549</v>
      </c>
      <c r="AK122">
        <v>1.4283917526635035</v>
      </c>
      <c r="AL122">
        <v>1.8425611700334459</v>
      </c>
      <c r="AM122">
        <v>1.8817719301182687</v>
      </c>
      <c r="AN122">
        <v>3.0670246419464076</v>
      </c>
      <c r="AO122" s="4">
        <v>1.9534654754001552</v>
      </c>
      <c r="AP122" s="7">
        <v>0.4031470726909856</v>
      </c>
      <c r="AQ122">
        <v>0.42261842328518401</v>
      </c>
      <c r="AR122">
        <v>0.96546077428044308</v>
      </c>
      <c r="AS122">
        <v>0.49198243726052571</v>
      </c>
      <c r="AT122">
        <v>0.43082018151605456</v>
      </c>
      <c r="AU122">
        <v>0.20150904866092498</v>
      </c>
      <c r="AV122">
        <v>0</v>
      </c>
      <c r="AW122">
        <v>0</v>
      </c>
      <c r="AX122">
        <v>0.43315111962328107</v>
      </c>
      <c r="AY122">
        <v>0.15830905444282242</v>
      </c>
      <c r="AZ122" s="7">
        <f t="shared" si="51"/>
        <v>0</v>
      </c>
      <c r="BA122">
        <f t="shared" si="52"/>
        <v>0</v>
      </c>
      <c r="BB122">
        <f t="shared" si="53"/>
        <v>0</v>
      </c>
      <c r="BC122">
        <f t="shared" si="54"/>
        <v>1.3342078929894261</v>
      </c>
      <c r="BD122" s="4">
        <f t="shared" si="55"/>
        <v>0.35069981117602211</v>
      </c>
      <c r="BE122" s="7">
        <f t="shared" si="56"/>
        <v>0</v>
      </c>
      <c r="BF122">
        <f t="shared" si="57"/>
        <v>0</v>
      </c>
      <c r="BG122">
        <f t="shared" si="58"/>
        <v>0</v>
      </c>
      <c r="BH122">
        <f t="shared" si="59"/>
        <v>1.0493555779549675</v>
      </c>
      <c r="BI122" s="4">
        <f t="shared" si="60"/>
        <v>0.2836831405754256</v>
      </c>
      <c r="BJ122" s="7" t="e">
        <f t="shared" si="61"/>
        <v>#DIV/0!</v>
      </c>
      <c r="BK122" t="e">
        <f t="shared" si="62"/>
        <v>#DIV/0!</v>
      </c>
      <c r="BL122">
        <f t="shared" si="63"/>
        <v>3.0149170514663665E-3</v>
      </c>
      <c r="BM122" s="4">
        <f t="shared" si="64"/>
        <v>3.5684046681962074E-3</v>
      </c>
      <c r="BN122" s="7" t="e">
        <f t="shared" si="65"/>
        <v>#DIV/0!</v>
      </c>
      <c r="BO122" t="e">
        <f t="shared" si="66"/>
        <v>#DIV/0!</v>
      </c>
      <c r="BP122">
        <f t="shared" si="67"/>
        <v>3.0149170514663665E-3</v>
      </c>
      <c r="BQ122" s="4">
        <f t="shared" si="68"/>
        <v>3.5684046681962074E-3</v>
      </c>
      <c r="BR122" s="7" t="e">
        <f t="shared" si="69"/>
        <v>#DIV/0!</v>
      </c>
      <c r="BS122" t="e">
        <f t="shared" si="70"/>
        <v>#DIV/0!</v>
      </c>
      <c r="BT122">
        <f t="shared" si="71"/>
        <v>3.0149170514663665E-3</v>
      </c>
      <c r="BU122" s="4">
        <f t="shared" si="72"/>
        <v>3.5684046681962074E-3</v>
      </c>
      <c r="BV122" s="7">
        <f t="shared" si="73"/>
        <v>3.0149170514663665E-3</v>
      </c>
      <c r="BW122">
        <f t="shared" si="74"/>
        <v>3.0149170514663665E-3</v>
      </c>
      <c r="BX122">
        <f t="shared" si="75"/>
        <v>3.0149170514663665E-3</v>
      </c>
      <c r="BY122" s="4">
        <f t="shared" si="76"/>
        <v>1.6444985366422988E-2</v>
      </c>
      <c r="BZ122" s="7">
        <f t="shared" si="77"/>
        <v>3.5684046681962074E-3</v>
      </c>
      <c r="CA122">
        <f t="shared" si="78"/>
        <v>3.5684046681962074E-3</v>
      </c>
      <c r="CB122">
        <f t="shared" si="79"/>
        <v>3.5684046681962074E-3</v>
      </c>
      <c r="CC122" s="4">
        <f t="shared" si="80"/>
        <v>1.6444985366422988E-2</v>
      </c>
      <c r="CD122" s="7">
        <f t="shared" si="81"/>
        <v>14</v>
      </c>
      <c r="CE122" s="4">
        <f t="shared" si="82"/>
        <v>0</v>
      </c>
      <c r="CF122" s="7" t="e">
        <f t="shared" si="83"/>
        <v>#DIV/0!</v>
      </c>
      <c r="CG122">
        <f t="shared" si="84"/>
        <v>9.3254998434221523E-4</v>
      </c>
      <c r="CH122" s="7" t="e">
        <f t="shared" si="85"/>
        <v>#DIV/0!</v>
      </c>
      <c r="CI122" s="4">
        <f t="shared" si="86"/>
        <v>9.3254998434221523E-4</v>
      </c>
      <c r="CJ122">
        <f t="shared" si="87"/>
        <v>9.3254998434221523E-4</v>
      </c>
      <c r="CK122">
        <f t="shared" si="88"/>
        <v>9.3254998434221523E-4</v>
      </c>
      <c r="CL122" s="7">
        <f t="shared" si="89"/>
        <v>4</v>
      </c>
      <c r="CM122" s="4">
        <f t="shared" si="90"/>
        <v>0</v>
      </c>
      <c r="CN122" s="7">
        <f t="shared" si="91"/>
        <v>7.3888414266967397E-3</v>
      </c>
      <c r="CO122" s="4">
        <f t="shared" si="92"/>
        <v>1</v>
      </c>
      <c r="CP122" s="7">
        <f t="shared" si="93"/>
        <v>4</v>
      </c>
      <c r="CQ122" s="4" t="str">
        <f t="shared" si="94"/>
        <v>Glenfiddich 15</v>
      </c>
      <c r="CR122" s="7">
        <f t="shared" si="95"/>
        <v>74</v>
      </c>
      <c r="CS122">
        <f t="shared" si="96"/>
        <v>77</v>
      </c>
      <c r="CT122">
        <f ca="1">COUNTIF(INDIRECT(ADDRESS(ROW(),CR122,1,1)):INDIRECT(ADDRESS(ROW(),CS122,1,1)), "&lt;0.05")</f>
        <v>4</v>
      </c>
      <c r="CU122" s="4">
        <f t="shared" ca="1" si="97"/>
        <v>1</v>
      </c>
    </row>
    <row r="123" spans="1:99" x14ac:dyDescent="0.25">
      <c r="A123" s="48">
        <v>149</v>
      </c>
      <c r="B123" s="7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 s="4">
        <v>0</v>
      </c>
      <c r="L123" s="7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s="4">
        <v>0</v>
      </c>
      <c r="V123" s="7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 s="4">
        <v>0</v>
      </c>
      <c r="AF123" s="7">
        <v>0</v>
      </c>
      <c r="AG123">
        <v>1.1844826157314674</v>
      </c>
      <c r="AH123">
        <v>2.7854429161943521</v>
      </c>
      <c r="AI123">
        <v>2.6566394570120426</v>
      </c>
      <c r="AJ123">
        <v>6.1410590864694328</v>
      </c>
      <c r="AK123">
        <v>4.5426596546600084</v>
      </c>
      <c r="AL123">
        <v>5.503140441976174</v>
      </c>
      <c r="AM123">
        <v>5.9623303849661786</v>
      </c>
      <c r="AN123">
        <v>9.272085767001812</v>
      </c>
      <c r="AO123" s="4">
        <v>5.3671966955549673</v>
      </c>
      <c r="AP123" s="7">
        <v>1.9795382216528168</v>
      </c>
      <c r="AQ123">
        <v>1.8767219585283783</v>
      </c>
      <c r="AR123">
        <v>3.2283902467240462</v>
      </c>
      <c r="AS123">
        <v>1.5957235602509721</v>
      </c>
      <c r="AT123">
        <v>1.7644578507480264</v>
      </c>
      <c r="AU123">
        <v>1.5465553762659805</v>
      </c>
      <c r="AV123">
        <v>0.94573338253726968</v>
      </c>
      <c r="AW123">
        <v>1.033120809005813</v>
      </c>
      <c r="AX123">
        <v>1.9931450026411452</v>
      </c>
      <c r="AY123">
        <v>1.1579202391100287</v>
      </c>
      <c r="AZ123" s="7">
        <f t="shared" si="51"/>
        <v>0</v>
      </c>
      <c r="BA123">
        <f t="shared" si="52"/>
        <v>0</v>
      </c>
      <c r="BB123">
        <f t="shared" si="53"/>
        <v>0</v>
      </c>
      <c r="BC123">
        <f t="shared" si="54"/>
        <v>4.3415037019566443</v>
      </c>
      <c r="BD123" s="4">
        <f t="shared" si="55"/>
        <v>1.7121306647464478</v>
      </c>
      <c r="BE123" s="7">
        <f t="shared" si="56"/>
        <v>0</v>
      </c>
      <c r="BF123">
        <f t="shared" si="57"/>
        <v>0</v>
      </c>
      <c r="BG123">
        <f t="shared" si="58"/>
        <v>0</v>
      </c>
      <c r="BH123">
        <f t="shared" si="59"/>
        <v>2.7222041150196872</v>
      </c>
      <c r="BI123" s="4">
        <f t="shared" si="60"/>
        <v>0.65624195845253741</v>
      </c>
      <c r="BJ123" s="7" t="e">
        <f t="shared" si="61"/>
        <v>#DIV/0!</v>
      </c>
      <c r="BK123" t="e">
        <f t="shared" si="62"/>
        <v>#DIV/0!</v>
      </c>
      <c r="BL123">
        <f t="shared" si="63"/>
        <v>6.9660363997671242E-4</v>
      </c>
      <c r="BM123" s="4">
        <f t="shared" si="64"/>
        <v>1.7289967189891165E-5</v>
      </c>
      <c r="BN123" s="7" t="e">
        <f t="shared" si="65"/>
        <v>#DIV/0!</v>
      </c>
      <c r="BO123" t="e">
        <f t="shared" si="66"/>
        <v>#DIV/0!</v>
      </c>
      <c r="BP123">
        <f t="shared" si="67"/>
        <v>6.9660363997671242E-4</v>
      </c>
      <c r="BQ123" s="4">
        <f t="shared" si="68"/>
        <v>1.7289967189891165E-5</v>
      </c>
      <c r="BR123" s="7" t="e">
        <f t="shared" si="69"/>
        <v>#DIV/0!</v>
      </c>
      <c r="BS123" t="e">
        <f t="shared" si="70"/>
        <v>#DIV/0!</v>
      </c>
      <c r="BT123">
        <f t="shared" si="71"/>
        <v>6.9660363997671242E-4</v>
      </c>
      <c r="BU123" s="4">
        <f t="shared" si="72"/>
        <v>1.7289967189891165E-5</v>
      </c>
      <c r="BV123" s="7">
        <f t="shared" si="73"/>
        <v>6.9660363997671242E-4</v>
      </c>
      <c r="BW123">
        <f t="shared" si="74"/>
        <v>6.9660363997671242E-4</v>
      </c>
      <c r="BX123">
        <f t="shared" si="75"/>
        <v>6.9660363997671242E-4</v>
      </c>
      <c r="BY123" s="4">
        <f t="shared" si="76"/>
        <v>1.3999067738893351E-2</v>
      </c>
      <c r="BZ123" s="7">
        <f t="shared" si="77"/>
        <v>1.7289967189891165E-5</v>
      </c>
      <c r="CA123">
        <f t="shared" si="78"/>
        <v>1.7289967189891165E-5</v>
      </c>
      <c r="CB123">
        <f t="shared" si="79"/>
        <v>1.7289967189891165E-5</v>
      </c>
      <c r="CC123" s="4">
        <f t="shared" si="80"/>
        <v>1.3999067738893351E-2</v>
      </c>
      <c r="CD123" s="7">
        <f t="shared" si="81"/>
        <v>14</v>
      </c>
      <c r="CE123" s="4">
        <f t="shared" si="82"/>
        <v>0</v>
      </c>
      <c r="CF123" s="7" t="e">
        <f t="shared" si="83"/>
        <v>#DIV/0!</v>
      </c>
      <c r="CG123">
        <f t="shared" si="84"/>
        <v>7.3543123130032006E-5</v>
      </c>
      <c r="CH123" s="7" t="e">
        <f t="shared" si="85"/>
        <v>#DIV/0!</v>
      </c>
      <c r="CI123" s="4">
        <f t="shared" si="86"/>
        <v>7.3543123130032006E-5</v>
      </c>
      <c r="CJ123">
        <f t="shared" si="87"/>
        <v>7.3543123130032006E-5</v>
      </c>
      <c r="CK123">
        <f t="shared" si="88"/>
        <v>7.3543123130032006E-5</v>
      </c>
      <c r="CL123" s="7">
        <f t="shared" si="89"/>
        <v>4</v>
      </c>
      <c r="CM123" s="4">
        <f t="shared" si="90"/>
        <v>0</v>
      </c>
      <c r="CN123" s="7">
        <f t="shared" si="91"/>
        <v>3.4749435085053154E-3</v>
      </c>
      <c r="CO123" s="4">
        <f t="shared" si="92"/>
        <v>1</v>
      </c>
      <c r="CP123" s="7">
        <f t="shared" si="93"/>
        <v>4</v>
      </c>
      <c r="CQ123" s="4" t="str">
        <f t="shared" si="94"/>
        <v>Glenfiddich 15</v>
      </c>
      <c r="CR123" s="7">
        <f t="shared" si="95"/>
        <v>74</v>
      </c>
      <c r="CS123">
        <f t="shared" si="96"/>
        <v>77</v>
      </c>
      <c r="CT123">
        <f ca="1">COUNTIF(INDIRECT(ADDRESS(ROW(),CR123,1,1)):INDIRECT(ADDRESS(ROW(),CS123,1,1)), "&lt;0.05")</f>
        <v>4</v>
      </c>
      <c r="CU123" s="4">
        <f t="shared" ca="1" si="97"/>
        <v>1</v>
      </c>
    </row>
    <row r="124" spans="1:99" x14ac:dyDescent="0.25">
      <c r="A124" s="48">
        <v>150</v>
      </c>
      <c r="B124" s="7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 s="4">
        <v>0</v>
      </c>
      <c r="L124" s="7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s="4">
        <v>0</v>
      </c>
      <c r="V124" s="7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 s="4">
        <v>0</v>
      </c>
      <c r="AF124" s="7">
        <v>0</v>
      </c>
      <c r="AG124">
        <v>3.9182519454698167E-2</v>
      </c>
      <c r="AH124">
        <v>0.19429860979057439</v>
      </c>
      <c r="AI124">
        <v>0.1808925530763551</v>
      </c>
      <c r="AJ124">
        <v>0.63498244871862242</v>
      </c>
      <c r="AK124">
        <v>0.44752770108273415</v>
      </c>
      <c r="AL124">
        <v>0.57942461378770349</v>
      </c>
      <c r="AM124">
        <v>0.59780361686302519</v>
      </c>
      <c r="AN124">
        <v>0.85354017450671504</v>
      </c>
      <c r="AO124" s="4">
        <v>0.54923401762830426</v>
      </c>
      <c r="AP124" s="7">
        <v>0.19368487514223076</v>
      </c>
      <c r="AQ124">
        <v>0.19559378247198594</v>
      </c>
      <c r="AR124">
        <v>0.35358510767174944</v>
      </c>
      <c r="AS124">
        <v>0.18509045413709319</v>
      </c>
      <c r="AT124">
        <v>0.13710592079079087</v>
      </c>
      <c r="AU124">
        <v>0.17137689830181616</v>
      </c>
      <c r="AV124">
        <v>0.10348950143735111</v>
      </c>
      <c r="AW124">
        <v>0.11253866788913942</v>
      </c>
      <c r="AX124">
        <v>0.19368485732909468</v>
      </c>
      <c r="AY124">
        <v>0.14439598450435229</v>
      </c>
      <c r="AZ124" s="7">
        <f t="shared" si="51"/>
        <v>0</v>
      </c>
      <c r="BA124">
        <f t="shared" si="52"/>
        <v>0</v>
      </c>
      <c r="BB124">
        <f t="shared" si="53"/>
        <v>0</v>
      </c>
      <c r="BC124">
        <f t="shared" si="54"/>
        <v>0.40768862549087326</v>
      </c>
      <c r="BD124" s="4">
        <f t="shared" si="55"/>
        <v>0.17905460496756037</v>
      </c>
      <c r="BE124" s="7">
        <f t="shared" si="56"/>
        <v>0</v>
      </c>
      <c r="BF124">
        <f t="shared" si="57"/>
        <v>0</v>
      </c>
      <c r="BG124">
        <f t="shared" si="58"/>
        <v>0</v>
      </c>
      <c r="BH124">
        <f t="shared" si="59"/>
        <v>0.28610095697560167</v>
      </c>
      <c r="BI124" s="4">
        <f t="shared" si="60"/>
        <v>7.0200724390544797E-2</v>
      </c>
      <c r="BJ124" s="7" t="e">
        <f t="shared" si="61"/>
        <v>#DIV/0!</v>
      </c>
      <c r="BK124" t="e">
        <f t="shared" si="62"/>
        <v>#DIV/0!</v>
      </c>
      <c r="BL124">
        <f t="shared" si="63"/>
        <v>1.4757682794453294E-3</v>
      </c>
      <c r="BM124" s="4">
        <f t="shared" si="64"/>
        <v>2.0732737333131848E-5</v>
      </c>
      <c r="BN124" s="7" t="e">
        <f t="shared" si="65"/>
        <v>#DIV/0!</v>
      </c>
      <c r="BO124" t="e">
        <f t="shared" si="66"/>
        <v>#DIV/0!</v>
      </c>
      <c r="BP124">
        <f t="shared" si="67"/>
        <v>1.4757682794453294E-3</v>
      </c>
      <c r="BQ124" s="4">
        <f t="shared" si="68"/>
        <v>2.0732737333131848E-5</v>
      </c>
      <c r="BR124" s="7" t="e">
        <f t="shared" si="69"/>
        <v>#DIV/0!</v>
      </c>
      <c r="BS124" t="e">
        <f t="shared" si="70"/>
        <v>#DIV/0!</v>
      </c>
      <c r="BT124">
        <f t="shared" si="71"/>
        <v>1.4757682794453294E-3</v>
      </c>
      <c r="BU124" s="4">
        <f t="shared" si="72"/>
        <v>2.0732737333131848E-5</v>
      </c>
      <c r="BV124" s="7">
        <f t="shared" si="73"/>
        <v>1.4757682794453294E-3</v>
      </c>
      <c r="BW124">
        <f t="shared" si="74"/>
        <v>1.4757682794453294E-3</v>
      </c>
      <c r="BX124">
        <f t="shared" si="75"/>
        <v>1.4757682794453294E-3</v>
      </c>
      <c r="BY124" s="4">
        <f t="shared" si="76"/>
        <v>3.383115849811788E-2</v>
      </c>
      <c r="BZ124" s="7">
        <f t="shared" si="77"/>
        <v>2.0732737333131848E-5</v>
      </c>
      <c r="CA124">
        <f t="shared" si="78"/>
        <v>2.0732737333131848E-5</v>
      </c>
      <c r="CB124">
        <f t="shared" si="79"/>
        <v>2.0732737333131848E-5</v>
      </c>
      <c r="CC124" s="4">
        <f t="shared" si="80"/>
        <v>3.383115849811788E-2</v>
      </c>
      <c r="CD124" s="7">
        <f t="shared" si="81"/>
        <v>14</v>
      </c>
      <c r="CE124" s="4">
        <f t="shared" si="82"/>
        <v>0</v>
      </c>
      <c r="CF124" s="7" t="e">
        <f t="shared" si="83"/>
        <v>#DIV/0!</v>
      </c>
      <c r="CG124">
        <f t="shared" si="84"/>
        <v>9.1471154148922229E-5</v>
      </c>
      <c r="CH124" s="7" t="e">
        <f t="shared" si="85"/>
        <v>#DIV/0!</v>
      </c>
      <c r="CI124" s="4">
        <f t="shared" si="86"/>
        <v>9.1471154148922229E-5</v>
      </c>
      <c r="CJ124">
        <f t="shared" si="87"/>
        <v>9.1471154148922229E-5</v>
      </c>
      <c r="CK124">
        <f t="shared" si="88"/>
        <v>9.1471154148922229E-5</v>
      </c>
      <c r="CL124" s="7">
        <f t="shared" si="89"/>
        <v>4</v>
      </c>
      <c r="CM124" s="4">
        <f t="shared" si="90"/>
        <v>0</v>
      </c>
      <c r="CN124" s="7">
        <f t="shared" si="91"/>
        <v>5.0012274647485448E-3</v>
      </c>
      <c r="CO124" s="4">
        <f t="shared" si="92"/>
        <v>1</v>
      </c>
      <c r="CP124" s="7">
        <f t="shared" si="93"/>
        <v>4</v>
      </c>
      <c r="CQ124" s="4" t="str">
        <f t="shared" si="94"/>
        <v>Glenfiddich 15</v>
      </c>
      <c r="CR124" s="7">
        <f t="shared" si="95"/>
        <v>74</v>
      </c>
      <c r="CS124">
        <f t="shared" si="96"/>
        <v>77</v>
      </c>
      <c r="CT124">
        <f ca="1">COUNTIF(INDIRECT(ADDRESS(ROW(),CR124,1,1)):INDIRECT(ADDRESS(ROW(),CS124,1,1)), "&lt;0.05")</f>
        <v>4</v>
      </c>
      <c r="CU124" s="4">
        <f t="shared" ca="1" si="97"/>
        <v>1</v>
      </c>
    </row>
    <row r="125" spans="1:99" x14ac:dyDescent="0.25">
      <c r="A125" s="48">
        <v>151</v>
      </c>
      <c r="B125" s="7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s="4">
        <v>0</v>
      </c>
      <c r="L125" s="7">
        <v>0</v>
      </c>
      <c r="M125">
        <v>0</v>
      </c>
      <c r="N125">
        <v>3.4141705443412368E-3</v>
      </c>
      <c r="O125">
        <v>0.1202830508118391</v>
      </c>
      <c r="P125">
        <v>7.7797547742760778E-2</v>
      </c>
      <c r="Q125">
        <v>4.167498546662865E-2</v>
      </c>
      <c r="R125">
        <v>2.2408329515782009E-2</v>
      </c>
      <c r="S125">
        <v>0</v>
      </c>
      <c r="T125">
        <v>2.9081613497392186E-2</v>
      </c>
      <c r="U125" s="4">
        <v>0</v>
      </c>
      <c r="V125" s="7">
        <v>0</v>
      </c>
      <c r="W125">
        <v>0</v>
      </c>
      <c r="X125">
        <v>0</v>
      </c>
      <c r="Y125">
        <v>3.2648773213317155E-2</v>
      </c>
      <c r="Z125">
        <v>4.5776948664114801E-3</v>
      </c>
      <c r="AA125">
        <v>0</v>
      </c>
      <c r="AB125">
        <v>0</v>
      </c>
      <c r="AC125">
        <v>0</v>
      </c>
      <c r="AD125">
        <v>3.567900956598731E-2</v>
      </c>
      <c r="AE125" s="4">
        <v>0</v>
      </c>
      <c r="AF125" s="7">
        <v>0</v>
      </c>
      <c r="AG125">
        <v>0</v>
      </c>
      <c r="AH125">
        <v>2.5442915241850099E-2</v>
      </c>
      <c r="AI125">
        <v>7.6011676893029789E-2</v>
      </c>
      <c r="AJ125">
        <v>0.27444411692099518</v>
      </c>
      <c r="AK125">
        <v>0.20656552695787361</v>
      </c>
      <c r="AL125">
        <v>0.30366499735971236</v>
      </c>
      <c r="AM125">
        <v>0.27995294303666063</v>
      </c>
      <c r="AN125">
        <v>0.38469167767289114</v>
      </c>
      <c r="AO125" s="4">
        <v>0.27230086394041986</v>
      </c>
      <c r="AP125" s="7">
        <v>0.13994485728885928</v>
      </c>
      <c r="AQ125">
        <v>0.11106257737938065</v>
      </c>
      <c r="AR125">
        <v>0.20423024816738172</v>
      </c>
      <c r="AS125">
        <v>0.14188750605049161</v>
      </c>
      <c r="AT125">
        <v>9.5938007779683754E-2</v>
      </c>
      <c r="AU125">
        <v>0.18193033705341252</v>
      </c>
      <c r="AV125">
        <v>0.14595578165503045</v>
      </c>
      <c r="AW125">
        <v>0.16466094898466657</v>
      </c>
      <c r="AX125">
        <v>0.16584581611932578</v>
      </c>
      <c r="AY125">
        <v>0.15691062639947037</v>
      </c>
      <c r="AZ125" s="7">
        <f t="shared" si="51"/>
        <v>0</v>
      </c>
      <c r="BA125">
        <f t="shared" si="52"/>
        <v>2.9465969757874393E-2</v>
      </c>
      <c r="BB125">
        <f t="shared" si="53"/>
        <v>7.2905477645715949E-3</v>
      </c>
      <c r="BC125">
        <f t="shared" si="54"/>
        <v>0.18230747180234325</v>
      </c>
      <c r="BD125" s="4">
        <f t="shared" si="55"/>
        <v>0.15083667068777029</v>
      </c>
      <c r="BE125" s="7">
        <f t="shared" si="56"/>
        <v>0</v>
      </c>
      <c r="BF125">
        <f t="shared" si="57"/>
        <v>4.0735422012897995E-2</v>
      </c>
      <c r="BG125">
        <f t="shared" si="58"/>
        <v>1.4253142106447972E-2</v>
      </c>
      <c r="BH125">
        <f t="shared" si="59"/>
        <v>0.14328502781373523</v>
      </c>
      <c r="BI125" s="4">
        <f t="shared" si="60"/>
        <v>3.1779364673224939E-2</v>
      </c>
      <c r="BJ125" s="7">
        <f t="shared" si="61"/>
        <v>4.7975627989456253E-2</v>
      </c>
      <c r="BK125">
        <f t="shared" si="62"/>
        <v>0.14022057894122003</v>
      </c>
      <c r="BL125">
        <f t="shared" si="63"/>
        <v>3.0022132477958122E-3</v>
      </c>
      <c r="BM125" s="4">
        <f t="shared" si="64"/>
        <v>1.1220167602421285E-7</v>
      </c>
      <c r="BN125" s="7">
        <f t="shared" si="65"/>
        <v>4.7975627989456253E-2</v>
      </c>
      <c r="BO125">
        <f t="shared" si="66"/>
        <v>0.13204385700436908</v>
      </c>
      <c r="BP125">
        <f t="shared" si="67"/>
        <v>8.3289060984789234E-3</v>
      </c>
      <c r="BQ125" s="4">
        <f t="shared" si="68"/>
        <v>9.8796356026555019E-7</v>
      </c>
      <c r="BR125" s="7">
        <f t="shared" si="69"/>
        <v>0.14022057894122003</v>
      </c>
      <c r="BS125">
        <f t="shared" si="70"/>
        <v>0.13204385700436908</v>
      </c>
      <c r="BT125">
        <f t="shared" si="71"/>
        <v>3.8031953217758305E-3</v>
      </c>
      <c r="BU125" s="4">
        <f t="shared" si="72"/>
        <v>1.2326164386456684E-8</v>
      </c>
      <c r="BV125" s="7">
        <f t="shared" si="73"/>
        <v>3.0022132477958122E-3</v>
      </c>
      <c r="BW125">
        <f t="shared" si="74"/>
        <v>8.3289060984789234E-3</v>
      </c>
      <c r="BX125">
        <f t="shared" si="75"/>
        <v>3.8031953217758305E-3</v>
      </c>
      <c r="BY125" s="4">
        <f t="shared" si="76"/>
        <v>0.51328387463698466</v>
      </c>
      <c r="BZ125" s="7">
        <f t="shared" si="77"/>
        <v>1.1220167602421285E-7</v>
      </c>
      <c r="CA125">
        <f t="shared" si="78"/>
        <v>9.8796356026555019E-7</v>
      </c>
      <c r="CB125">
        <f t="shared" si="79"/>
        <v>1.2326164386456684E-8</v>
      </c>
      <c r="CC125" s="4">
        <f t="shared" si="80"/>
        <v>0.51328387463698466</v>
      </c>
      <c r="CD125" s="7">
        <f t="shared" si="81"/>
        <v>14</v>
      </c>
      <c r="CE125" s="4">
        <f t="shared" si="82"/>
        <v>0</v>
      </c>
      <c r="CF125" s="7">
        <f t="shared" si="83"/>
        <v>4.7975627989456253E-2</v>
      </c>
      <c r="CG125">
        <f t="shared" si="84"/>
        <v>6.2526636514008709E-6</v>
      </c>
      <c r="CH125" s="7">
        <f t="shared" si="85"/>
        <v>4.7975627989456253E-2</v>
      </c>
      <c r="CI125" s="4">
        <f t="shared" si="86"/>
        <v>1.3760345666171301E-3</v>
      </c>
      <c r="CJ125">
        <f t="shared" si="87"/>
        <v>6.2526636514008709E-6</v>
      </c>
      <c r="CK125">
        <f t="shared" si="88"/>
        <v>1.3760345666171301E-3</v>
      </c>
      <c r="CL125" s="7">
        <f t="shared" si="89"/>
        <v>6</v>
      </c>
      <c r="CM125" s="4">
        <f t="shared" si="90"/>
        <v>1</v>
      </c>
      <c r="CN125" s="7">
        <f t="shared" si="91"/>
        <v>1.6484320405613991E-2</v>
      </c>
      <c r="CO125" s="4">
        <f t="shared" si="92"/>
        <v>1</v>
      </c>
      <c r="CP125" s="7">
        <f t="shared" si="93"/>
        <v>4</v>
      </c>
      <c r="CQ125" s="4" t="str">
        <f t="shared" si="94"/>
        <v>Glenfiddich 15</v>
      </c>
      <c r="CR125" s="7">
        <f t="shared" si="95"/>
        <v>74</v>
      </c>
      <c r="CS125">
        <f t="shared" si="96"/>
        <v>77</v>
      </c>
      <c r="CT125">
        <f ca="1">COUNTIF(INDIRECT(ADDRESS(ROW(),CR125,1,1)):INDIRECT(ADDRESS(ROW(),CS125,1,1)), "&lt;0.05")</f>
        <v>3</v>
      </c>
      <c r="CU125" s="4">
        <f t="shared" ca="1" si="97"/>
        <v>0</v>
      </c>
    </row>
    <row r="126" spans="1:99" x14ac:dyDescent="0.25">
      <c r="A126" s="48">
        <v>152</v>
      </c>
      <c r="B126" s="7">
        <v>4.9608004084411704E-2</v>
      </c>
      <c r="C126">
        <v>0.13364099488997322</v>
      </c>
      <c r="D126">
        <v>4.5687585020737942E-2</v>
      </c>
      <c r="E126">
        <v>8.2133976385400681E-2</v>
      </c>
      <c r="F126">
        <v>9.5005510421213302E-2</v>
      </c>
      <c r="G126">
        <v>0.13795261116169041</v>
      </c>
      <c r="H126">
        <v>0.11506593777400959</v>
      </c>
      <c r="I126">
        <v>0.13475134777420789</v>
      </c>
      <c r="J126">
        <v>0.12263001263430562</v>
      </c>
      <c r="K126" s="4">
        <v>8.6498617772217831E-2</v>
      </c>
      <c r="L126" s="7">
        <v>0.75626495941032346</v>
      </c>
      <c r="M126">
        <v>0.63342630399296429</v>
      </c>
      <c r="N126">
        <v>0.53592754949057952</v>
      </c>
      <c r="O126">
        <v>0.85063670335364694</v>
      </c>
      <c r="P126">
        <v>0.60955714937044003</v>
      </c>
      <c r="Q126">
        <v>0.45126074532728849</v>
      </c>
      <c r="R126">
        <v>0.41367811059380022</v>
      </c>
      <c r="S126">
        <v>0.50640907711642935</v>
      </c>
      <c r="T126">
        <v>0.99361244505347046</v>
      </c>
      <c r="U126" s="4">
        <v>0.37074844837290977</v>
      </c>
      <c r="V126" s="7">
        <v>0.35214411870963752</v>
      </c>
      <c r="W126">
        <v>0.43618638877809002</v>
      </c>
      <c r="X126">
        <v>0.39089839376310564</v>
      </c>
      <c r="Y126">
        <v>0.43350828815429754</v>
      </c>
      <c r="Z126">
        <v>0.42622781758300193</v>
      </c>
      <c r="AA126">
        <v>0.33792475323171323</v>
      </c>
      <c r="AB126">
        <v>0.36710485843451873</v>
      </c>
      <c r="AC126">
        <v>0.34827921419911179</v>
      </c>
      <c r="AD126">
        <v>0.53864835159149926</v>
      </c>
      <c r="AE126" s="4">
        <v>0.47010426110893666</v>
      </c>
      <c r="AF126" s="7">
        <v>0.3487122512135804</v>
      </c>
      <c r="AG126">
        <v>0.6840971203674725</v>
      </c>
      <c r="AH126">
        <v>1.2277192436630984</v>
      </c>
      <c r="AI126">
        <v>1.4186052785370964</v>
      </c>
      <c r="AJ126">
        <v>1.9183338725043859</v>
      </c>
      <c r="AK126">
        <v>1.317255355200057</v>
      </c>
      <c r="AL126">
        <v>1.8125413774724468</v>
      </c>
      <c r="AM126">
        <v>1.7955863478851073</v>
      </c>
      <c r="AN126">
        <v>2.2790086752976624</v>
      </c>
      <c r="AO126" s="4">
        <v>1.5700971356517954</v>
      </c>
      <c r="AP126" s="7">
        <v>0.94930949491539385</v>
      </c>
      <c r="AQ126">
        <v>0.69147779945544208</v>
      </c>
      <c r="AR126">
        <v>1.0890038345298985</v>
      </c>
      <c r="AS126">
        <v>0.84690028891736679</v>
      </c>
      <c r="AT126">
        <v>0.8394459274002285</v>
      </c>
      <c r="AU126">
        <v>0.86460494714806146</v>
      </c>
      <c r="AV126">
        <v>0.93379429021088611</v>
      </c>
      <c r="AW126">
        <v>0.94564857889461951</v>
      </c>
      <c r="AX126">
        <v>1.0570752463034108</v>
      </c>
      <c r="AY126">
        <v>0.92797628071670091</v>
      </c>
      <c r="AZ126" s="7">
        <f t="shared" si="51"/>
        <v>0.10029745979181681</v>
      </c>
      <c r="BA126">
        <f t="shared" si="52"/>
        <v>0.61215214920818517</v>
      </c>
      <c r="BB126">
        <f t="shared" si="53"/>
        <v>0.41010264455539119</v>
      </c>
      <c r="BC126">
        <f t="shared" si="54"/>
        <v>1.4371956657792704</v>
      </c>
      <c r="BD126" s="4">
        <f t="shared" si="55"/>
        <v>0.91452366884920067</v>
      </c>
      <c r="BE126" s="7">
        <f t="shared" si="56"/>
        <v>3.4211121086749716E-2</v>
      </c>
      <c r="BF126">
        <f t="shared" si="57"/>
        <v>0.201152288120166</v>
      </c>
      <c r="BG126">
        <f t="shared" si="58"/>
        <v>6.3439374358979908E-2</v>
      </c>
      <c r="BH126">
        <f t="shared" si="59"/>
        <v>0.58096657169795562</v>
      </c>
      <c r="BI126" s="4">
        <f t="shared" si="60"/>
        <v>0.11350298634798239</v>
      </c>
      <c r="BJ126" s="7">
        <f t="shared" si="61"/>
        <v>1.7011099850886403E-5</v>
      </c>
      <c r="BK126">
        <f t="shared" si="62"/>
        <v>2.1736647842225324E-9</v>
      </c>
      <c r="BL126">
        <f t="shared" si="63"/>
        <v>4.5742457645868457E-5</v>
      </c>
      <c r="BM126" s="4">
        <f t="shared" si="64"/>
        <v>3.8150868803759477E-10</v>
      </c>
      <c r="BN126" s="7">
        <f t="shared" si="65"/>
        <v>1.7011099850886403E-5</v>
      </c>
      <c r="BO126">
        <f t="shared" si="66"/>
        <v>1.1718409073091185E-2</v>
      </c>
      <c r="BP126">
        <f t="shared" si="67"/>
        <v>1.3457133677154209E-3</v>
      </c>
      <c r="BQ126" s="4">
        <f t="shared" si="68"/>
        <v>9.7250300340136371E-4</v>
      </c>
      <c r="BR126" s="7">
        <f t="shared" si="69"/>
        <v>2.1736647842225324E-9</v>
      </c>
      <c r="BS126">
        <f t="shared" si="70"/>
        <v>1.1718409073091185E-2</v>
      </c>
      <c r="BT126">
        <f t="shared" si="71"/>
        <v>3.2438950999396748E-4</v>
      </c>
      <c r="BU126" s="4">
        <f t="shared" si="72"/>
        <v>6.3808766745277777E-9</v>
      </c>
      <c r="BV126" s="7">
        <f t="shared" si="73"/>
        <v>4.5742457645868457E-5</v>
      </c>
      <c r="BW126">
        <f t="shared" si="74"/>
        <v>1.3457133677154209E-3</v>
      </c>
      <c r="BX126">
        <f t="shared" si="75"/>
        <v>3.2438950999396748E-4</v>
      </c>
      <c r="BY126" s="4">
        <f t="shared" si="76"/>
        <v>1.9604770535266519E-2</v>
      </c>
      <c r="BZ126" s="7">
        <f t="shared" si="77"/>
        <v>3.8150868803759477E-10</v>
      </c>
      <c r="CA126">
        <f t="shared" si="78"/>
        <v>9.7250300340136371E-4</v>
      </c>
      <c r="CB126">
        <f t="shared" si="79"/>
        <v>6.3808766745277777E-9</v>
      </c>
      <c r="CC126" s="4">
        <f t="shared" si="80"/>
        <v>1.9604770535266519E-2</v>
      </c>
      <c r="CD126" s="7">
        <f t="shared" si="81"/>
        <v>20</v>
      </c>
      <c r="CE126" s="4">
        <f t="shared" si="82"/>
        <v>1</v>
      </c>
      <c r="CF126" s="7">
        <f t="shared" si="83"/>
        <v>1.7011099850886403E-5</v>
      </c>
      <c r="CG126">
        <f t="shared" si="84"/>
        <v>3.4210657626144902E-9</v>
      </c>
      <c r="CH126" s="7">
        <f t="shared" si="85"/>
        <v>1.7011099850886403E-5</v>
      </c>
      <c r="CI126" s="4">
        <f t="shared" si="86"/>
        <v>1.2392781179641722E-2</v>
      </c>
      <c r="CJ126">
        <f t="shared" si="87"/>
        <v>3.4210657626144902E-9</v>
      </c>
      <c r="CK126">
        <f t="shared" si="88"/>
        <v>1.2392781179641722E-2</v>
      </c>
      <c r="CL126" s="7">
        <f t="shared" si="89"/>
        <v>6</v>
      </c>
      <c r="CM126" s="4">
        <f t="shared" si="90"/>
        <v>1</v>
      </c>
      <c r="CN126" s="7">
        <f t="shared" si="91"/>
        <v>1.7066838150701744E-3</v>
      </c>
      <c r="CO126" s="4">
        <f t="shared" si="92"/>
        <v>1</v>
      </c>
      <c r="CP126" s="7">
        <f t="shared" si="93"/>
        <v>4</v>
      </c>
      <c r="CQ126" s="4" t="str">
        <f t="shared" si="94"/>
        <v>Glenfiddich 15</v>
      </c>
      <c r="CR126" s="7">
        <f t="shared" si="95"/>
        <v>74</v>
      </c>
      <c r="CS126">
        <f t="shared" si="96"/>
        <v>77</v>
      </c>
      <c r="CT126">
        <f ca="1">COUNTIF(INDIRECT(ADDRESS(ROW(),CR126,1,1)):INDIRECT(ADDRESS(ROW(),CS126,1,1)), "&lt;0.05")</f>
        <v>4</v>
      </c>
      <c r="CU126" s="4">
        <f t="shared" ca="1" si="97"/>
        <v>1</v>
      </c>
    </row>
    <row r="127" spans="1:99" x14ac:dyDescent="0.25">
      <c r="A127" s="48">
        <v>153</v>
      </c>
      <c r="B127" s="7">
        <v>0.85819840624096666</v>
      </c>
      <c r="C127">
        <v>2.0933833716845069</v>
      </c>
      <c r="D127">
        <v>1.0784320954406599</v>
      </c>
      <c r="E127">
        <v>1.3740679141878815</v>
      </c>
      <c r="F127">
        <v>1.3894637140378037</v>
      </c>
      <c r="G127">
        <v>1.4590453668905954</v>
      </c>
      <c r="H127">
        <v>1.339168413433242</v>
      </c>
      <c r="I127">
        <v>1.7985437443795942</v>
      </c>
      <c r="J127">
        <v>1.5565166888086079</v>
      </c>
      <c r="K127" s="4">
        <v>1.5882302785184101</v>
      </c>
      <c r="L127" s="7">
        <v>3.5341256276012625</v>
      </c>
      <c r="M127">
        <v>3.5381158488078035</v>
      </c>
      <c r="N127">
        <v>2.9290234402423931</v>
      </c>
      <c r="O127">
        <v>4.5545931741236148</v>
      </c>
      <c r="P127">
        <v>3.3991456600434073</v>
      </c>
      <c r="Q127">
        <v>2.8342928285947937</v>
      </c>
      <c r="R127">
        <v>2.6367849592854062</v>
      </c>
      <c r="S127">
        <v>3.2532333744135924</v>
      </c>
      <c r="T127">
        <v>6.289577096521568</v>
      </c>
      <c r="U127" s="4">
        <v>2.676841724990263</v>
      </c>
      <c r="V127" s="7">
        <v>2.255403508524795</v>
      </c>
      <c r="W127">
        <v>2.7879695723937252</v>
      </c>
      <c r="X127">
        <v>2.703277260566975</v>
      </c>
      <c r="Y127">
        <v>2.9926185486390273</v>
      </c>
      <c r="Z127">
        <v>3.0310202017857146</v>
      </c>
      <c r="AA127">
        <v>3.1057295622629977</v>
      </c>
      <c r="AB127">
        <v>3.7519189667404431</v>
      </c>
      <c r="AC127">
        <v>2.9229768518255317</v>
      </c>
      <c r="AD127">
        <v>4.2270368240602316</v>
      </c>
      <c r="AE127" s="4">
        <v>3.5744760093374741</v>
      </c>
      <c r="AF127" s="7">
        <v>1.2467260896252901</v>
      </c>
      <c r="AG127">
        <v>2.1412230358518833</v>
      </c>
      <c r="AH127">
        <v>3.6545665742029025</v>
      </c>
      <c r="AI127">
        <v>3.9311266574088157</v>
      </c>
      <c r="AJ127">
        <v>5.0956815318680801</v>
      </c>
      <c r="AK127">
        <v>3.8619508391006079</v>
      </c>
      <c r="AL127">
        <v>5.3112910726550764</v>
      </c>
      <c r="AM127">
        <v>5.3367751547496578</v>
      </c>
      <c r="AN127">
        <v>6.8141975643607093</v>
      </c>
      <c r="AO127" s="4">
        <v>4.3968716323997281</v>
      </c>
      <c r="AP127" s="7">
        <v>2.7216564579843823</v>
      </c>
      <c r="AQ127">
        <v>2.3319871031034864</v>
      </c>
      <c r="AR127">
        <v>3.2975899123076902</v>
      </c>
      <c r="AS127">
        <v>2.2318282021790581</v>
      </c>
      <c r="AT127">
        <v>2.5684381050115834</v>
      </c>
      <c r="AU127">
        <v>2.6550698382199522</v>
      </c>
      <c r="AV127">
        <v>2.6071340394397495</v>
      </c>
      <c r="AW127">
        <v>2.7139229055817262</v>
      </c>
      <c r="AX127">
        <v>2.9833784641920498</v>
      </c>
      <c r="AY127">
        <v>2.6125999593531359</v>
      </c>
      <c r="AZ127" s="7">
        <f t="shared" si="51"/>
        <v>1.4535049993622269</v>
      </c>
      <c r="BA127">
        <f t="shared" si="52"/>
        <v>3.564573373462411</v>
      </c>
      <c r="BB127">
        <f t="shared" si="53"/>
        <v>3.1352427306136916</v>
      </c>
      <c r="BC127">
        <f t="shared" si="54"/>
        <v>4.1790410152222757</v>
      </c>
      <c r="BD127" s="4">
        <f t="shared" si="55"/>
        <v>2.6723604987372815</v>
      </c>
      <c r="BE127" s="7">
        <f t="shared" si="56"/>
        <v>0.34574285343081196</v>
      </c>
      <c r="BF127">
        <f t="shared" si="57"/>
        <v>1.1114456401266772</v>
      </c>
      <c r="BG127">
        <f t="shared" si="58"/>
        <v>0.5699582333127019</v>
      </c>
      <c r="BH127">
        <f t="shared" si="59"/>
        <v>1.6207790538022515</v>
      </c>
      <c r="BI127" s="4">
        <f t="shared" si="60"/>
        <v>0.30196558236088228</v>
      </c>
      <c r="BJ127" s="7">
        <f t="shared" si="61"/>
        <v>1.4453955505765983E-4</v>
      </c>
      <c r="BK127">
        <f t="shared" si="62"/>
        <v>9.60793905497829E-7</v>
      </c>
      <c r="BL127">
        <f t="shared" si="63"/>
        <v>4.2553886650782832E-4</v>
      </c>
      <c r="BM127" s="4">
        <f t="shared" si="64"/>
        <v>1.3993052987654926E-7</v>
      </c>
      <c r="BN127" s="7">
        <f t="shared" si="65"/>
        <v>1.4453955505765983E-4</v>
      </c>
      <c r="BO127">
        <f t="shared" si="66"/>
        <v>0.29618942907535256</v>
      </c>
      <c r="BP127">
        <f t="shared" si="67"/>
        <v>0.33757279644179117</v>
      </c>
      <c r="BQ127" s="4">
        <f t="shared" si="68"/>
        <v>3.3581594082060476E-2</v>
      </c>
      <c r="BR127" s="7">
        <f t="shared" si="69"/>
        <v>9.60793905497829E-7</v>
      </c>
      <c r="BS127">
        <f t="shared" si="70"/>
        <v>0.29618942907535256</v>
      </c>
      <c r="BT127">
        <f t="shared" si="71"/>
        <v>8.0530050749830481E-2</v>
      </c>
      <c r="BU127" s="4">
        <f t="shared" si="72"/>
        <v>3.9980827901681275E-2</v>
      </c>
      <c r="BV127" s="7">
        <f t="shared" si="73"/>
        <v>4.2553886650782832E-4</v>
      </c>
      <c r="BW127">
        <f t="shared" si="74"/>
        <v>0.33757279644179117</v>
      </c>
      <c r="BX127">
        <f t="shared" si="75"/>
        <v>8.0530050749830481E-2</v>
      </c>
      <c r="BY127" s="4">
        <f t="shared" si="76"/>
        <v>1.6725953125159152E-2</v>
      </c>
      <c r="BZ127" s="7">
        <f t="shared" si="77"/>
        <v>1.3993052987654926E-7</v>
      </c>
      <c r="CA127">
        <f t="shared" si="78"/>
        <v>3.3581594082060476E-2</v>
      </c>
      <c r="CB127">
        <f t="shared" si="79"/>
        <v>3.9980827901681275E-2</v>
      </c>
      <c r="CC127" s="4">
        <f t="shared" si="80"/>
        <v>1.6725953125159152E-2</v>
      </c>
      <c r="CD127" s="7">
        <f t="shared" si="81"/>
        <v>14</v>
      </c>
      <c r="CE127" s="4">
        <f t="shared" si="82"/>
        <v>0</v>
      </c>
      <c r="CF127" s="7">
        <f t="shared" si="83"/>
        <v>1.4453955505765983E-4</v>
      </c>
      <c r="CG127">
        <f t="shared" si="84"/>
        <v>1.8678436679172341E-9</v>
      </c>
      <c r="CH127" s="7">
        <f t="shared" si="85"/>
        <v>1.4453955505765983E-4</v>
      </c>
      <c r="CI127" s="4">
        <f t="shared" si="86"/>
        <v>0.57400427697595546</v>
      </c>
      <c r="CJ127">
        <f t="shared" si="87"/>
        <v>1.8678436679172341E-9</v>
      </c>
      <c r="CK127">
        <f t="shared" si="88"/>
        <v>0.57400427697595546</v>
      </c>
      <c r="CL127" s="7">
        <f t="shared" si="89"/>
        <v>4</v>
      </c>
      <c r="CM127" s="4">
        <f t="shared" si="90"/>
        <v>0</v>
      </c>
      <c r="CN127" s="7">
        <f t="shared" si="91"/>
        <v>9.2017529595812206E-3</v>
      </c>
      <c r="CO127" s="4">
        <f t="shared" si="92"/>
        <v>1</v>
      </c>
      <c r="CP127" s="7">
        <f t="shared" si="93"/>
        <v>4</v>
      </c>
      <c r="CQ127" s="4" t="str">
        <f t="shared" si="94"/>
        <v>Glenfiddich 15</v>
      </c>
      <c r="CR127" s="7">
        <f t="shared" si="95"/>
        <v>74</v>
      </c>
      <c r="CS127">
        <f t="shared" si="96"/>
        <v>77</v>
      </c>
      <c r="CT127">
        <f ca="1">COUNTIF(INDIRECT(ADDRESS(ROW(),CR127,1,1)):INDIRECT(ADDRESS(ROW(),CS127,1,1)), "&lt;0.05")</f>
        <v>2</v>
      </c>
      <c r="CU127" s="4">
        <f t="shared" ca="1" si="97"/>
        <v>0</v>
      </c>
    </row>
    <row r="128" spans="1:99" x14ac:dyDescent="0.25">
      <c r="A128" s="48">
        <v>154</v>
      </c>
      <c r="B128" s="7">
        <v>5.4687529961564937E-2</v>
      </c>
      <c r="C128">
        <v>0.16531211592904069</v>
      </c>
      <c r="D128">
        <v>4.2742990091851348E-2</v>
      </c>
      <c r="E128">
        <v>8.787001471446583E-2</v>
      </c>
      <c r="F128">
        <v>0.1009559769988313</v>
      </c>
      <c r="G128">
        <v>0.10650639162389082</v>
      </c>
      <c r="H128">
        <v>8.7990668943531622E-2</v>
      </c>
      <c r="I128">
        <v>0.16839222910979693</v>
      </c>
      <c r="J128">
        <v>0.11344283512944182</v>
      </c>
      <c r="K128" s="4">
        <v>0.12052582714165778</v>
      </c>
      <c r="L128" s="7">
        <v>0.3707358527695927</v>
      </c>
      <c r="M128">
        <v>0.32955398970641098</v>
      </c>
      <c r="N128">
        <v>0.28268262016465384</v>
      </c>
      <c r="O128">
        <v>0.41431400947130975</v>
      </c>
      <c r="P128">
        <v>0.35188104031970074</v>
      </c>
      <c r="Q128">
        <v>0.29318530543234345</v>
      </c>
      <c r="R128">
        <v>0.23285465743900746</v>
      </c>
      <c r="S128">
        <v>0.28946807399759422</v>
      </c>
      <c r="T128">
        <v>0.6197582360992594</v>
      </c>
      <c r="U128" s="4">
        <v>0.22372670091840383</v>
      </c>
      <c r="V128" s="7">
        <v>0.249822674472681</v>
      </c>
      <c r="W128">
        <v>0.3484253650545347</v>
      </c>
      <c r="X128">
        <v>0.33483400690190962</v>
      </c>
      <c r="Y128">
        <v>0.35892514462424796</v>
      </c>
      <c r="Z128">
        <v>0.35472408287598739</v>
      </c>
      <c r="AA128">
        <v>0.34514746509598965</v>
      </c>
      <c r="AB128">
        <v>0.4181043943178897</v>
      </c>
      <c r="AC128">
        <v>0.32581353406460578</v>
      </c>
      <c r="AD128">
        <v>0.47994212541061781</v>
      </c>
      <c r="AE128" s="4">
        <v>0.41682922682468343</v>
      </c>
      <c r="AF128" s="7">
        <v>0.27465009216321562</v>
      </c>
      <c r="AG128">
        <v>0.42016378290809886</v>
      </c>
      <c r="AH128">
        <v>0.60905209389360093</v>
      </c>
      <c r="AI128">
        <v>0.71722729747542557</v>
      </c>
      <c r="AJ128">
        <v>0.94950598428829636</v>
      </c>
      <c r="AK128">
        <v>0.652450603809687</v>
      </c>
      <c r="AL128">
        <v>0.961714600181931</v>
      </c>
      <c r="AM128">
        <v>0.94242044996043084</v>
      </c>
      <c r="AN128">
        <v>1.2096455735873552</v>
      </c>
      <c r="AO128" s="4">
        <v>0.79890574900299738</v>
      </c>
      <c r="AP128" s="7">
        <v>0.46836227555794507</v>
      </c>
      <c r="AQ128">
        <v>0.39237265156136697</v>
      </c>
      <c r="AR128">
        <v>0.5971392755861783</v>
      </c>
      <c r="AS128">
        <v>0.42565853009488741</v>
      </c>
      <c r="AT128">
        <v>0.3668957123200311</v>
      </c>
      <c r="AU128">
        <v>0.4817643895456209</v>
      </c>
      <c r="AV128">
        <v>0.46934222573072099</v>
      </c>
      <c r="AW128">
        <v>0.49277549323000347</v>
      </c>
      <c r="AX128">
        <v>0.54284715062573985</v>
      </c>
      <c r="AY128">
        <v>0.46329577422744567</v>
      </c>
      <c r="AZ128" s="7">
        <f t="shared" si="51"/>
        <v>0.10484265796440731</v>
      </c>
      <c r="BA128">
        <f t="shared" si="52"/>
        <v>0.34081604863182757</v>
      </c>
      <c r="BB128">
        <f t="shared" si="53"/>
        <v>0.3632568019643147</v>
      </c>
      <c r="BC128">
        <f t="shared" si="54"/>
        <v>0.75357362272710393</v>
      </c>
      <c r="BD128" s="4">
        <f t="shared" si="55"/>
        <v>0.4700453478479939</v>
      </c>
      <c r="BE128" s="7">
        <f t="shared" si="56"/>
        <v>4.0793338574306962E-2</v>
      </c>
      <c r="BF128">
        <f t="shared" si="57"/>
        <v>0.11450644422766887</v>
      </c>
      <c r="BG128">
        <f t="shared" si="58"/>
        <v>6.2548090674385506E-2</v>
      </c>
      <c r="BH128">
        <f t="shared" si="59"/>
        <v>0.27896538395762355</v>
      </c>
      <c r="BI128" s="4">
        <f t="shared" si="60"/>
        <v>6.7329152434840417E-2</v>
      </c>
      <c r="BJ128" s="7">
        <f t="shared" si="61"/>
        <v>6.652385634176448E-5</v>
      </c>
      <c r="BK128">
        <f t="shared" si="62"/>
        <v>1.0878928919306223E-8</v>
      </c>
      <c r="BL128">
        <f t="shared" si="63"/>
        <v>3.7548581603706839E-5</v>
      </c>
      <c r="BM128" s="4">
        <f t="shared" si="64"/>
        <v>3.1321808872441982E-10</v>
      </c>
      <c r="BN128" s="7">
        <f t="shared" si="65"/>
        <v>6.652385634176448E-5</v>
      </c>
      <c r="BO128">
        <f t="shared" si="66"/>
        <v>0.5951182806533728</v>
      </c>
      <c r="BP128">
        <f t="shared" si="67"/>
        <v>9.9092580084555537E-4</v>
      </c>
      <c r="BQ128" s="4">
        <f t="shared" si="68"/>
        <v>7.9003375194608427E-3</v>
      </c>
      <c r="BR128" s="7">
        <f t="shared" si="69"/>
        <v>1.0878928919306223E-8</v>
      </c>
      <c r="BS128">
        <f t="shared" si="70"/>
        <v>0.5951182806533728</v>
      </c>
      <c r="BT128">
        <f t="shared" si="71"/>
        <v>1.5542635493413972E-3</v>
      </c>
      <c r="BU128" s="4">
        <f t="shared" si="72"/>
        <v>1.7469467564823007E-3</v>
      </c>
      <c r="BV128" s="7">
        <f t="shared" si="73"/>
        <v>3.7548581603706839E-5</v>
      </c>
      <c r="BW128">
        <f t="shared" si="74"/>
        <v>9.9092580084555537E-4</v>
      </c>
      <c r="BX128">
        <f t="shared" si="75"/>
        <v>1.5542635493413972E-3</v>
      </c>
      <c r="BY128" s="4">
        <f t="shared" si="76"/>
        <v>1.0738460834295003E-2</v>
      </c>
      <c r="BZ128" s="7">
        <f t="shared" si="77"/>
        <v>3.1321808872441982E-10</v>
      </c>
      <c r="CA128">
        <f t="shared" si="78"/>
        <v>7.9003375194608427E-3</v>
      </c>
      <c r="CB128">
        <f t="shared" si="79"/>
        <v>1.7469467564823007E-3</v>
      </c>
      <c r="CC128" s="4">
        <f t="shared" si="80"/>
        <v>1.0738460834295003E-2</v>
      </c>
      <c r="CD128" s="7">
        <f t="shared" si="81"/>
        <v>18</v>
      </c>
      <c r="CE128" s="4">
        <f t="shared" si="82"/>
        <v>0</v>
      </c>
      <c r="CF128" s="7">
        <f t="shared" si="83"/>
        <v>6.652385634176448E-5</v>
      </c>
      <c r="CG128">
        <f t="shared" si="84"/>
        <v>4.8066564509955861E-11</v>
      </c>
      <c r="CH128" s="7">
        <f t="shared" si="85"/>
        <v>6.652385634176448E-5</v>
      </c>
      <c r="CI128" s="4">
        <f t="shared" si="86"/>
        <v>2.0300877251016357E-3</v>
      </c>
      <c r="CJ128">
        <f t="shared" si="87"/>
        <v>4.8066564509955861E-11</v>
      </c>
      <c r="CK128">
        <f t="shared" si="88"/>
        <v>2.0300877251016357E-3</v>
      </c>
      <c r="CL128" s="7">
        <f t="shared" si="89"/>
        <v>6</v>
      </c>
      <c r="CM128" s="4">
        <f t="shared" si="90"/>
        <v>1</v>
      </c>
      <c r="CN128" s="7">
        <f t="shared" si="91"/>
        <v>5.4149405264547458E-5</v>
      </c>
      <c r="CO128" s="4">
        <f t="shared" si="92"/>
        <v>1</v>
      </c>
      <c r="CP128" s="7">
        <f t="shared" si="93"/>
        <v>4</v>
      </c>
      <c r="CQ128" s="4" t="str">
        <f t="shared" si="94"/>
        <v>Glenfiddich 15</v>
      </c>
      <c r="CR128" s="7">
        <f t="shared" si="95"/>
        <v>74</v>
      </c>
      <c r="CS128">
        <f t="shared" si="96"/>
        <v>77</v>
      </c>
      <c r="CT128">
        <f ca="1">COUNTIF(INDIRECT(ADDRESS(ROW(),CR128,1,1)):INDIRECT(ADDRESS(ROW(),CS128,1,1)), "&lt;0.05")</f>
        <v>4</v>
      </c>
      <c r="CU128" s="4">
        <f t="shared" ca="1" si="97"/>
        <v>1</v>
      </c>
    </row>
    <row r="129" spans="1:99" x14ac:dyDescent="0.25">
      <c r="A129" s="48">
        <v>155</v>
      </c>
      <c r="B129" s="7">
        <v>4.8971471441495773E-2</v>
      </c>
      <c r="C129">
        <v>6.8015162060681478E-2</v>
      </c>
      <c r="D129">
        <v>3.438713730275654E-2</v>
      </c>
      <c r="E129">
        <v>5.9430705775356953E-2</v>
      </c>
      <c r="F129">
        <v>3.9841195679731163E-2</v>
      </c>
      <c r="G129">
        <v>2.9117017817460272E-2</v>
      </c>
      <c r="H129">
        <v>4.4883344464043344E-2</v>
      </c>
      <c r="I129">
        <v>9.5325092588798233E-2</v>
      </c>
      <c r="J129">
        <v>6.4011412530944001E-2</v>
      </c>
      <c r="K129" s="4">
        <v>2.1338471303965281E-2</v>
      </c>
      <c r="L129" s="7">
        <v>0.21471164332383763</v>
      </c>
      <c r="M129">
        <v>0.15109320662926501</v>
      </c>
      <c r="N129">
        <v>0.11600992342385628</v>
      </c>
      <c r="O129">
        <v>0.2000061190212683</v>
      </c>
      <c r="P129">
        <v>0.19093824037851284</v>
      </c>
      <c r="Q129">
        <v>0.12521974013955892</v>
      </c>
      <c r="R129">
        <v>0.10293675562386559</v>
      </c>
      <c r="S129">
        <v>7.3535639146684248E-2</v>
      </c>
      <c r="T129">
        <v>0.37002541780153897</v>
      </c>
      <c r="U129" s="4">
        <v>8.6854868878611755E-2</v>
      </c>
      <c r="V129" s="7">
        <v>0.54797148053337752</v>
      </c>
      <c r="W129">
        <v>0.67951500576460699</v>
      </c>
      <c r="X129">
        <v>0.75244564695904714</v>
      </c>
      <c r="Y129">
        <v>0.83887953676149229</v>
      </c>
      <c r="Z129">
        <v>0.87485320465325478</v>
      </c>
      <c r="AA129">
        <v>0.95206340880602625</v>
      </c>
      <c r="AB129">
        <v>0.96681802744630485</v>
      </c>
      <c r="AC129">
        <v>0.7168809009359598</v>
      </c>
      <c r="AD129">
        <v>1.1578121839081326</v>
      </c>
      <c r="AE129" s="4">
        <v>0.97847282312658745</v>
      </c>
      <c r="AF129" s="7">
        <v>0.51935290705976134</v>
      </c>
      <c r="AG129">
        <v>0.75268742370464126</v>
      </c>
      <c r="AH129">
        <v>0.95425105243201613</v>
      </c>
      <c r="AI129">
        <v>1.1173689908482314</v>
      </c>
      <c r="AJ129">
        <v>1.3806415287234606</v>
      </c>
      <c r="AK129">
        <v>1.0147591772087092</v>
      </c>
      <c r="AL129">
        <v>1.3440838850217551</v>
      </c>
      <c r="AM129">
        <v>1.4646123266246966</v>
      </c>
      <c r="AN129">
        <v>1.9185443832650111</v>
      </c>
      <c r="AO129" s="4">
        <v>1.191401830542594</v>
      </c>
      <c r="AP129" s="7">
        <v>0.65121169537370627</v>
      </c>
      <c r="AQ129">
        <v>0.62040725944037323</v>
      </c>
      <c r="AR129">
        <v>0.94625618524427535</v>
      </c>
      <c r="AS129">
        <v>0.59161694763777495</v>
      </c>
      <c r="AT129">
        <v>0.50038291425963122</v>
      </c>
      <c r="AU129">
        <v>0.74463337560243192</v>
      </c>
      <c r="AV129">
        <v>0.72064746780996269</v>
      </c>
      <c r="AW129">
        <v>0.75364301089371577</v>
      </c>
      <c r="AX129">
        <v>0.83185810494525103</v>
      </c>
      <c r="AY129">
        <v>0.68903107664574326</v>
      </c>
      <c r="AZ129" s="7">
        <f t="shared" si="51"/>
        <v>5.0532101096523306E-2</v>
      </c>
      <c r="BA129">
        <f t="shared" si="52"/>
        <v>0.16313315543669993</v>
      </c>
      <c r="BB129">
        <f t="shared" si="53"/>
        <v>0.84657122188947898</v>
      </c>
      <c r="BC129">
        <f t="shared" si="54"/>
        <v>1.1657703505430876</v>
      </c>
      <c r="BD129" s="4">
        <f t="shared" si="55"/>
        <v>0.70496880378528659</v>
      </c>
      <c r="BE129" s="7">
        <f t="shared" si="56"/>
        <v>2.1840634028087936E-2</v>
      </c>
      <c r="BF129">
        <f t="shared" si="57"/>
        <v>8.7477090162329449E-2</v>
      </c>
      <c r="BG129">
        <f t="shared" si="58"/>
        <v>0.1774713389230711</v>
      </c>
      <c r="BH129">
        <f t="shared" si="59"/>
        <v>0.39341497441097972</v>
      </c>
      <c r="BI129" s="4">
        <f t="shared" si="60"/>
        <v>0.12627452215933105</v>
      </c>
      <c r="BJ129" s="7">
        <f t="shared" si="61"/>
        <v>2.6722211139228028E-3</v>
      </c>
      <c r="BK129">
        <f t="shared" si="62"/>
        <v>1.4355415035425758E-7</v>
      </c>
      <c r="BL129">
        <f t="shared" si="63"/>
        <v>8.5712467591363682E-6</v>
      </c>
      <c r="BM129" s="4">
        <f t="shared" si="64"/>
        <v>3.0239342833093545E-8</v>
      </c>
      <c r="BN129" s="7">
        <f t="shared" si="65"/>
        <v>2.6722211139228028E-3</v>
      </c>
      <c r="BO129">
        <f t="shared" si="66"/>
        <v>5.8152847084774927E-8</v>
      </c>
      <c r="BP129">
        <f t="shared" si="67"/>
        <v>1.4579802649148562E-5</v>
      </c>
      <c r="BQ129" s="4">
        <f t="shared" si="68"/>
        <v>5.8051088534431993E-9</v>
      </c>
      <c r="BR129" s="7">
        <f t="shared" si="69"/>
        <v>1.4355415035425758E-7</v>
      </c>
      <c r="BS129">
        <f t="shared" si="70"/>
        <v>5.8152847084774927E-8</v>
      </c>
      <c r="BT129">
        <f t="shared" si="71"/>
        <v>3.6662156268199533E-2</v>
      </c>
      <c r="BU129" s="4">
        <f t="shared" si="72"/>
        <v>5.6225924433912278E-2</v>
      </c>
      <c r="BV129" s="7">
        <f t="shared" si="73"/>
        <v>8.5712467591363682E-6</v>
      </c>
      <c r="BW129">
        <f t="shared" si="74"/>
        <v>1.4579802649148562E-5</v>
      </c>
      <c r="BX129">
        <f t="shared" si="75"/>
        <v>3.6662156268199533E-2</v>
      </c>
      <c r="BY129" s="4">
        <f t="shared" si="76"/>
        <v>4.8505258793503318E-3</v>
      </c>
      <c r="BZ129" s="7">
        <f t="shared" si="77"/>
        <v>3.0239342833093545E-8</v>
      </c>
      <c r="CA129">
        <f t="shared" si="78"/>
        <v>5.8051088534431993E-9</v>
      </c>
      <c r="CB129">
        <f t="shared" si="79"/>
        <v>5.6225924433912278E-2</v>
      </c>
      <c r="CC129" s="4">
        <f t="shared" si="80"/>
        <v>4.8505258793503318E-3</v>
      </c>
      <c r="CD129" s="7">
        <f t="shared" si="81"/>
        <v>18</v>
      </c>
      <c r="CE129" s="4">
        <f t="shared" si="82"/>
        <v>0</v>
      </c>
      <c r="CF129" s="7">
        <f t="shared" si="83"/>
        <v>2.6722211139228028E-3</v>
      </c>
      <c r="CG129">
        <f t="shared" si="84"/>
        <v>3.8800668404055902E-15</v>
      </c>
      <c r="CH129" s="7">
        <f t="shared" si="85"/>
        <v>2.6722211139228028E-3</v>
      </c>
      <c r="CI129" s="4">
        <f t="shared" si="86"/>
        <v>6.7161709177345363E-14</v>
      </c>
      <c r="CJ129">
        <f t="shared" si="87"/>
        <v>3.8800668404055902E-15</v>
      </c>
      <c r="CK129">
        <f t="shared" si="88"/>
        <v>6.7161709177345363E-14</v>
      </c>
      <c r="CL129" s="7">
        <f t="shared" si="89"/>
        <v>6</v>
      </c>
      <c r="CM129" s="4">
        <f t="shared" si="90"/>
        <v>1</v>
      </c>
      <c r="CN129" s="7">
        <f t="shared" si="91"/>
        <v>1.2791817120600144E-10</v>
      </c>
      <c r="CO129" s="4">
        <f t="shared" si="92"/>
        <v>1</v>
      </c>
      <c r="CP129" s="7">
        <f t="shared" si="93"/>
        <v>4</v>
      </c>
      <c r="CQ129" s="4" t="str">
        <f t="shared" si="94"/>
        <v>Glenfiddich 15</v>
      </c>
      <c r="CR129" s="7">
        <f t="shared" si="95"/>
        <v>74</v>
      </c>
      <c r="CS129">
        <f t="shared" si="96"/>
        <v>77</v>
      </c>
      <c r="CT129">
        <f ca="1">COUNTIF(INDIRECT(ADDRESS(ROW(),CR129,1,1)):INDIRECT(ADDRESS(ROW(),CS129,1,1)), "&lt;0.05")</f>
        <v>4</v>
      </c>
      <c r="CU129" s="4">
        <f t="shared" ca="1" si="97"/>
        <v>1</v>
      </c>
    </row>
    <row r="130" spans="1:99" x14ac:dyDescent="0.25">
      <c r="A130" s="48">
        <v>156</v>
      </c>
      <c r="B130" s="7">
        <v>1.6200778233427193E-2</v>
      </c>
      <c r="C130">
        <v>5.4060395271085637E-2</v>
      </c>
      <c r="D130">
        <v>3.3349358553001911E-2</v>
      </c>
      <c r="E130">
        <v>4.753595106354732E-2</v>
      </c>
      <c r="F130">
        <v>4.2920075908374225E-2</v>
      </c>
      <c r="G130">
        <v>3.9270878768797236E-2</v>
      </c>
      <c r="H130">
        <v>5.7859400881773729E-2</v>
      </c>
      <c r="I130">
        <v>8.7584221148237093E-2</v>
      </c>
      <c r="J130">
        <v>4.6917721335534179E-2</v>
      </c>
      <c r="K130" s="4">
        <v>1.9648723053696297E-2</v>
      </c>
      <c r="L130" s="7">
        <v>0.1550663216378898</v>
      </c>
      <c r="M130">
        <v>0.1220101682990349</v>
      </c>
      <c r="N130">
        <v>0.18449105945235839</v>
      </c>
      <c r="O130">
        <v>0.34837519991214438</v>
      </c>
      <c r="P130">
        <v>0.23929069587980362</v>
      </c>
      <c r="Q130">
        <v>0.1957566259443132</v>
      </c>
      <c r="R130">
        <v>0.14188050526654797</v>
      </c>
      <c r="S130">
        <v>0.14244986323014033</v>
      </c>
      <c r="T130">
        <v>0.37062347669320023</v>
      </c>
      <c r="U130" s="4">
        <v>0.13441920827675422</v>
      </c>
      <c r="V130" s="7">
        <v>9.3160465549765412E-2</v>
      </c>
      <c r="W130">
        <v>0.16306765996772771</v>
      </c>
      <c r="X130">
        <v>0.14974327927129902</v>
      </c>
      <c r="Y130">
        <v>0.22447476706205713</v>
      </c>
      <c r="Z130">
        <v>0.20900702646756053</v>
      </c>
      <c r="AA130">
        <v>0.1826711753356213</v>
      </c>
      <c r="AB130">
        <v>0.16427814033186253</v>
      </c>
      <c r="AC130">
        <v>0.13742758101019381</v>
      </c>
      <c r="AD130">
        <v>0.20647643488640313</v>
      </c>
      <c r="AE130" s="4">
        <v>0.21056173234341397</v>
      </c>
      <c r="AF130" s="7">
        <v>8.9831115271718748E-2</v>
      </c>
      <c r="AG130">
        <v>0.18608570791136309</v>
      </c>
      <c r="AH130">
        <v>0.27019596382608063</v>
      </c>
      <c r="AI130">
        <v>0.34012826142891339</v>
      </c>
      <c r="AJ130">
        <v>0.4806213316898984</v>
      </c>
      <c r="AK130">
        <v>0.32215428738413221</v>
      </c>
      <c r="AL130">
        <v>0.51016771886990264</v>
      </c>
      <c r="AM130">
        <v>0.51721731032975993</v>
      </c>
      <c r="AN130">
        <v>0.66911528167405498</v>
      </c>
      <c r="AO130" s="4">
        <v>0.37886930461078777</v>
      </c>
      <c r="AP130" s="7">
        <v>0.2281123973587833</v>
      </c>
      <c r="AQ130">
        <v>0.17300677476427587</v>
      </c>
      <c r="AR130">
        <v>0.30582977347549123</v>
      </c>
      <c r="AS130">
        <v>0.2265972806438464</v>
      </c>
      <c r="AT130">
        <v>0.16515629270760046</v>
      </c>
      <c r="AU130">
        <v>0.24653196459046472</v>
      </c>
      <c r="AV130">
        <v>0.22291036789637786</v>
      </c>
      <c r="AW130">
        <v>0.24113095305217555</v>
      </c>
      <c r="AX130">
        <v>0.259858640340217</v>
      </c>
      <c r="AY130">
        <v>0.23199676662330573</v>
      </c>
      <c r="AZ130" s="7">
        <f t="shared" si="51"/>
        <v>4.4534750421747489E-2</v>
      </c>
      <c r="BA130">
        <f t="shared" si="52"/>
        <v>0.20343631245921867</v>
      </c>
      <c r="BB130">
        <f t="shared" si="53"/>
        <v>0.17408682622259047</v>
      </c>
      <c r="BC130">
        <f t="shared" si="54"/>
        <v>0.37643862829966118</v>
      </c>
      <c r="BD130" s="4">
        <f t="shared" si="55"/>
        <v>0.23011312114525379</v>
      </c>
      <c r="BE130" s="7">
        <f t="shared" si="56"/>
        <v>2.0313607243336897E-2</v>
      </c>
      <c r="BF130">
        <f t="shared" si="57"/>
        <v>8.9383048362352432E-2</v>
      </c>
      <c r="BG130">
        <f t="shared" si="58"/>
        <v>4.0708691777498425E-2</v>
      </c>
      <c r="BH130">
        <f t="shared" si="59"/>
        <v>0.17261148129449599</v>
      </c>
      <c r="BI130" s="4">
        <f t="shared" si="60"/>
        <v>4.0223120154539625E-2</v>
      </c>
      <c r="BJ130" s="7">
        <f t="shared" si="61"/>
        <v>2.7552819724537979E-4</v>
      </c>
      <c r="BK130">
        <f t="shared" si="62"/>
        <v>5.2587340542514659E-7</v>
      </c>
      <c r="BL130">
        <f t="shared" si="63"/>
        <v>1.727893032612454E-4</v>
      </c>
      <c r="BM130" s="4">
        <f t="shared" si="64"/>
        <v>5.91334444498191E-9</v>
      </c>
      <c r="BN130" s="7">
        <f t="shared" si="65"/>
        <v>2.7552819724537979E-4</v>
      </c>
      <c r="BO130">
        <f t="shared" si="66"/>
        <v>0.36247485095235499</v>
      </c>
      <c r="BP130">
        <f t="shared" si="67"/>
        <v>1.4180089268351731E-2</v>
      </c>
      <c r="BQ130" s="4">
        <f t="shared" si="68"/>
        <v>0.40562604086893961</v>
      </c>
      <c r="BR130" s="7">
        <f t="shared" si="69"/>
        <v>5.2587340542514659E-7</v>
      </c>
      <c r="BS130">
        <f t="shared" si="70"/>
        <v>0.36247485095235499</v>
      </c>
      <c r="BT130">
        <f t="shared" si="71"/>
        <v>4.7843119927012817E-3</v>
      </c>
      <c r="BU130" s="4">
        <f t="shared" si="72"/>
        <v>6.2364614012665239E-3</v>
      </c>
      <c r="BV130" s="7">
        <f t="shared" si="73"/>
        <v>1.727893032612454E-4</v>
      </c>
      <c r="BW130">
        <f t="shared" si="74"/>
        <v>1.4180089268351731E-2</v>
      </c>
      <c r="BX130">
        <f t="shared" si="75"/>
        <v>4.7843119927012817E-3</v>
      </c>
      <c r="BY130" s="4">
        <f t="shared" si="76"/>
        <v>2.605714835594751E-2</v>
      </c>
      <c r="BZ130" s="7">
        <f t="shared" si="77"/>
        <v>5.91334444498191E-9</v>
      </c>
      <c r="CA130">
        <f t="shared" si="78"/>
        <v>0.40562604086893961</v>
      </c>
      <c r="CB130">
        <f t="shared" si="79"/>
        <v>6.2364614012665239E-3</v>
      </c>
      <c r="CC130" s="4">
        <f t="shared" si="80"/>
        <v>2.605714835594751E-2</v>
      </c>
      <c r="CD130" s="7">
        <f t="shared" si="81"/>
        <v>16</v>
      </c>
      <c r="CE130" s="4">
        <f t="shared" si="82"/>
        <v>0</v>
      </c>
      <c r="CF130" s="7">
        <f t="shared" si="83"/>
        <v>2.7552819724537979E-4</v>
      </c>
      <c r="CG130">
        <f t="shared" si="84"/>
        <v>7.3526562653638225E-10</v>
      </c>
      <c r="CH130" s="7">
        <f t="shared" si="85"/>
        <v>2.7552819724537979E-4</v>
      </c>
      <c r="CI130" s="4">
        <f t="shared" si="86"/>
        <v>0.14150270312753321</v>
      </c>
      <c r="CJ130">
        <f t="shared" si="87"/>
        <v>7.3526562653638225E-10</v>
      </c>
      <c r="CK130">
        <f t="shared" si="88"/>
        <v>0.14150270312753321</v>
      </c>
      <c r="CL130" s="7">
        <f t="shared" si="89"/>
        <v>4</v>
      </c>
      <c r="CM130" s="4">
        <f t="shared" si="90"/>
        <v>0</v>
      </c>
      <c r="CN130" s="7">
        <f t="shared" si="91"/>
        <v>1.1982360648075687E-3</v>
      </c>
      <c r="CO130" s="4">
        <f t="shared" si="92"/>
        <v>1</v>
      </c>
      <c r="CP130" s="7">
        <f t="shared" si="93"/>
        <v>4</v>
      </c>
      <c r="CQ130" s="4" t="str">
        <f t="shared" si="94"/>
        <v>Glenfiddich 15</v>
      </c>
      <c r="CR130" s="7">
        <f t="shared" si="95"/>
        <v>74</v>
      </c>
      <c r="CS130">
        <f t="shared" si="96"/>
        <v>77</v>
      </c>
      <c r="CT130">
        <f ca="1">COUNTIF(INDIRECT(ADDRESS(ROW(),CR130,1,1)):INDIRECT(ADDRESS(ROW(),CS130,1,1)), "&lt;0.05")</f>
        <v>4</v>
      </c>
      <c r="CU130" s="4">
        <f t="shared" ca="1" si="97"/>
        <v>1</v>
      </c>
    </row>
    <row r="131" spans="1:99" x14ac:dyDescent="0.25">
      <c r="A131" s="48">
        <v>157</v>
      </c>
      <c r="B131" s="7">
        <v>0.60402236419587685</v>
      </c>
      <c r="C131">
        <v>0.83217383684469515</v>
      </c>
      <c r="D131">
        <v>0.59812001030192774</v>
      </c>
      <c r="E131">
        <v>0.67239326491490314</v>
      </c>
      <c r="F131">
        <v>0.56219002911024796</v>
      </c>
      <c r="G131">
        <v>0.25245332139549426</v>
      </c>
      <c r="H131">
        <v>0.52819141275663339</v>
      </c>
      <c r="I131">
        <v>0.14901564419886282</v>
      </c>
      <c r="J131">
        <v>0.6207000486033154</v>
      </c>
      <c r="K131" s="4">
        <v>0.31811938766616144</v>
      </c>
      <c r="L131" s="7">
        <v>1.182068662643698</v>
      </c>
      <c r="M131">
        <v>0.55766505663350407</v>
      </c>
      <c r="N131">
        <v>0.31572505717195709</v>
      </c>
      <c r="O131">
        <v>0.19681796593832973</v>
      </c>
      <c r="P131">
        <v>5.0702391385187111E-2</v>
      </c>
      <c r="Q131">
        <v>1.1526899992927888E-2</v>
      </c>
      <c r="R131">
        <v>0</v>
      </c>
      <c r="S131">
        <v>0</v>
      </c>
      <c r="T131">
        <v>0</v>
      </c>
      <c r="U131" s="4">
        <v>5.9616580891811273E-2</v>
      </c>
      <c r="V131" s="7">
        <v>0.30721429910026576</v>
      </c>
      <c r="W131">
        <v>0.27861644977414324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s="4">
        <v>0</v>
      </c>
      <c r="AF131" s="7">
        <v>0</v>
      </c>
      <c r="AG131">
        <v>2.8803407201990202E-2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 s="4">
        <v>0</v>
      </c>
      <c r="AP131" s="7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 s="7">
        <f t="shared" si="51"/>
        <v>0.51373793199881168</v>
      </c>
      <c r="BA131">
        <f t="shared" si="52"/>
        <v>0.23741226146574151</v>
      </c>
      <c r="BB131">
        <f t="shared" si="53"/>
        <v>5.8583074887440897E-2</v>
      </c>
      <c r="BC131">
        <f t="shared" si="54"/>
        <v>2.8803407201990201E-3</v>
      </c>
      <c r="BD131" s="4">
        <f t="shared" si="55"/>
        <v>0</v>
      </c>
      <c r="BE131" s="7">
        <f t="shared" si="56"/>
        <v>0.20960294925979611</v>
      </c>
      <c r="BF131">
        <f t="shared" si="57"/>
        <v>0.37849235743447013</v>
      </c>
      <c r="BG131">
        <f t="shared" si="58"/>
        <v>0.12368777224381478</v>
      </c>
      <c r="BH131">
        <f t="shared" si="59"/>
        <v>9.1084371131586617E-3</v>
      </c>
      <c r="BI131" s="4">
        <f t="shared" si="60"/>
        <v>0</v>
      </c>
      <c r="BJ131" s="7">
        <f t="shared" si="61"/>
        <v>6.2920180838448803E-2</v>
      </c>
      <c r="BK131">
        <f t="shared" si="62"/>
        <v>3.1860405123047647E-5</v>
      </c>
      <c r="BL131">
        <f t="shared" si="63"/>
        <v>2.9369374330519448E-5</v>
      </c>
      <c r="BM131" s="4">
        <f t="shared" si="64"/>
        <v>2.8477601704545752E-5</v>
      </c>
      <c r="BN131" s="7">
        <f t="shared" si="65"/>
        <v>6.2920180838448803E-2</v>
      </c>
      <c r="BO131">
        <f t="shared" si="66"/>
        <v>0.18351465776259798</v>
      </c>
      <c r="BP131">
        <f t="shared" si="67"/>
        <v>8.1747661510147451E-2</v>
      </c>
      <c r="BQ131" s="4">
        <f t="shared" si="68"/>
        <v>7.8607352108135922E-2</v>
      </c>
      <c r="BR131" s="7">
        <f t="shared" si="69"/>
        <v>3.1860405123047647E-5</v>
      </c>
      <c r="BS131">
        <f t="shared" si="70"/>
        <v>0.18351465776259798</v>
      </c>
      <c r="BT131">
        <f t="shared" si="71"/>
        <v>0.1888751107391059</v>
      </c>
      <c r="BU131" s="4">
        <f t="shared" si="72"/>
        <v>0.16841835862946458</v>
      </c>
      <c r="BV131" s="7">
        <f t="shared" si="73"/>
        <v>2.9369374330519448E-5</v>
      </c>
      <c r="BW131">
        <f t="shared" si="74"/>
        <v>8.1747661510147451E-2</v>
      </c>
      <c r="BX131">
        <f t="shared" si="75"/>
        <v>0.1888751107391059</v>
      </c>
      <c r="BY131" s="4">
        <f t="shared" si="76"/>
        <v>0.34343639613791355</v>
      </c>
      <c r="BZ131" s="7">
        <f t="shared" si="77"/>
        <v>2.8477601704545752E-5</v>
      </c>
      <c r="CA131">
        <f t="shared" si="78"/>
        <v>7.8607352108135922E-2</v>
      </c>
      <c r="CB131">
        <f t="shared" si="79"/>
        <v>0.16841835862946458</v>
      </c>
      <c r="CC131" s="4">
        <f t="shared" si="80"/>
        <v>0.34343639613791355</v>
      </c>
      <c r="CD131" s="7">
        <f t="shared" si="81"/>
        <v>6</v>
      </c>
      <c r="CE131" s="4">
        <f t="shared" si="82"/>
        <v>0</v>
      </c>
      <c r="CF131" s="7">
        <f t="shared" si="83"/>
        <v>6.2920180838448803E-2</v>
      </c>
      <c r="CG131">
        <f t="shared" si="84"/>
        <v>2.9900582640169799E-5</v>
      </c>
      <c r="CH131" s="7">
        <f t="shared" si="85"/>
        <v>6.2920180838448803E-2</v>
      </c>
      <c r="CI131" s="4">
        <f t="shared" si="86"/>
        <v>0.10440943682892581</v>
      </c>
      <c r="CJ131">
        <f t="shared" si="87"/>
        <v>2.9900582640169799E-5</v>
      </c>
      <c r="CK131">
        <f t="shared" si="88"/>
        <v>0.10440943682892581</v>
      </c>
      <c r="CL131" s="7">
        <f t="shared" si="89"/>
        <v>2</v>
      </c>
      <c r="CM131" s="4">
        <f t="shared" si="90"/>
        <v>0</v>
      </c>
      <c r="CN131" s="7">
        <f t="shared" si="91"/>
        <v>1.7623317884716641E-4</v>
      </c>
      <c r="CO131" s="4">
        <f t="shared" si="92"/>
        <v>1</v>
      </c>
      <c r="CP131" s="7">
        <f t="shared" si="93"/>
        <v>1</v>
      </c>
      <c r="CQ131" s="4" t="str">
        <f t="shared" si="94"/>
        <v>Gentleman Jack</v>
      </c>
      <c r="CR131" s="7">
        <f t="shared" si="95"/>
        <v>62</v>
      </c>
      <c r="CS131">
        <f t="shared" si="96"/>
        <v>65</v>
      </c>
      <c r="CT131">
        <f ca="1">COUNTIF(INDIRECT(ADDRESS(ROW(),CR131,1,1)):INDIRECT(ADDRESS(ROW(),CS131,1,1)), "&lt;0.05")</f>
        <v>3</v>
      </c>
      <c r="CU131" s="4">
        <f t="shared" ca="1" si="97"/>
        <v>0</v>
      </c>
    </row>
    <row r="132" spans="1:99" x14ac:dyDescent="0.25">
      <c r="A132" s="48">
        <v>158</v>
      </c>
      <c r="B132" s="7">
        <v>2.1193843181895233</v>
      </c>
      <c r="C132">
        <v>1.3673969397940466</v>
      </c>
      <c r="D132">
        <v>1.1405882612663001</v>
      </c>
      <c r="E132">
        <v>0.93639890314255003</v>
      </c>
      <c r="F132">
        <v>0.93114474542160341</v>
      </c>
      <c r="G132">
        <v>0</v>
      </c>
      <c r="H132">
        <v>0.66209918264607859</v>
      </c>
      <c r="I132">
        <v>0</v>
      </c>
      <c r="J132">
        <v>0.93846246641572506</v>
      </c>
      <c r="K132" s="4">
        <v>0</v>
      </c>
      <c r="L132" s="7">
        <v>1.6096921005832341</v>
      </c>
      <c r="M132">
        <v>0.40158373348838594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s="4">
        <v>0</v>
      </c>
      <c r="V132" s="7">
        <v>0.44512349516544036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 s="4">
        <v>0</v>
      </c>
      <c r="AF132" s="7">
        <v>0.12525696555139196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 s="4">
        <v>0</v>
      </c>
      <c r="AP132" s="7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s="7">
        <f t="shared" si="51"/>
        <v>0.80954748168758273</v>
      </c>
      <c r="BA132">
        <f t="shared" si="52"/>
        <v>0.20112758340716202</v>
      </c>
      <c r="BB132">
        <f t="shared" si="53"/>
        <v>4.4512349516544036E-2</v>
      </c>
      <c r="BC132">
        <f t="shared" si="54"/>
        <v>1.2525696555139196E-2</v>
      </c>
      <c r="BD132" s="4">
        <f t="shared" si="55"/>
        <v>0</v>
      </c>
      <c r="BE132" s="7">
        <f t="shared" si="56"/>
        <v>0.68083243011622918</v>
      </c>
      <c r="BF132">
        <f t="shared" si="57"/>
        <v>0.51075707485288568</v>
      </c>
      <c r="BG132">
        <f t="shared" si="58"/>
        <v>0.14076040847777396</v>
      </c>
      <c r="BH132">
        <f t="shared" si="59"/>
        <v>3.9609730394364703E-2</v>
      </c>
      <c r="BI132" s="4">
        <f t="shared" si="60"/>
        <v>0</v>
      </c>
      <c r="BJ132" s="7">
        <f t="shared" si="61"/>
        <v>3.7456240027416411E-2</v>
      </c>
      <c r="BK132">
        <f t="shared" si="62"/>
        <v>6.1341932173563807E-3</v>
      </c>
      <c r="BL132">
        <f t="shared" si="63"/>
        <v>4.896221016045082E-3</v>
      </c>
      <c r="BM132" s="4">
        <f t="shared" si="64"/>
        <v>4.484154849708542E-3</v>
      </c>
      <c r="BN132" s="7">
        <f t="shared" si="65"/>
        <v>3.7456240027416411E-2</v>
      </c>
      <c r="BO132">
        <f t="shared" si="66"/>
        <v>0.37116473582174592</v>
      </c>
      <c r="BP132">
        <f t="shared" si="67"/>
        <v>0.27392827641406092</v>
      </c>
      <c r="BQ132" s="4">
        <f t="shared" si="68"/>
        <v>0.2444839034043326</v>
      </c>
      <c r="BR132" s="7">
        <f t="shared" si="69"/>
        <v>6.1341932173563807E-3</v>
      </c>
      <c r="BS132">
        <f t="shared" si="70"/>
        <v>0.37116473582174592</v>
      </c>
      <c r="BT132">
        <f t="shared" si="71"/>
        <v>0.50422927000360973</v>
      </c>
      <c r="BU132" s="4">
        <f t="shared" si="72"/>
        <v>0.34343639613791355</v>
      </c>
      <c r="BV132" s="7">
        <f t="shared" si="73"/>
        <v>4.896221016045082E-3</v>
      </c>
      <c r="BW132">
        <f t="shared" si="74"/>
        <v>0.27392827641406092</v>
      </c>
      <c r="BX132">
        <f t="shared" si="75"/>
        <v>0.50422927000360973</v>
      </c>
      <c r="BY132" s="4">
        <f t="shared" si="76"/>
        <v>0.34343639613791355</v>
      </c>
      <c r="BZ132" s="7">
        <f t="shared" si="77"/>
        <v>4.484154849708542E-3</v>
      </c>
      <c r="CA132">
        <f t="shared" si="78"/>
        <v>0.2444839034043326</v>
      </c>
      <c r="CB132">
        <f t="shared" si="79"/>
        <v>0.34343639613791355</v>
      </c>
      <c r="CC132" s="4">
        <f t="shared" si="80"/>
        <v>0.34343639613791355</v>
      </c>
      <c r="CD132" s="7">
        <f t="shared" si="81"/>
        <v>8</v>
      </c>
      <c r="CE132" s="4">
        <f t="shared" si="82"/>
        <v>0</v>
      </c>
      <c r="CF132" s="7">
        <f t="shared" si="83"/>
        <v>3.7456240027416411E-2</v>
      </c>
      <c r="CG132">
        <f t="shared" si="84"/>
        <v>5.1266001819265912E-3</v>
      </c>
      <c r="CH132" s="7">
        <f t="shared" si="85"/>
        <v>3.7456240027416411E-2</v>
      </c>
      <c r="CI132" s="4">
        <f t="shared" si="86"/>
        <v>0.29019356329059942</v>
      </c>
      <c r="CJ132">
        <f t="shared" si="87"/>
        <v>5.1266001819265912E-3</v>
      </c>
      <c r="CK132">
        <f t="shared" si="88"/>
        <v>0.29019356329059942</v>
      </c>
      <c r="CL132" s="7">
        <f t="shared" si="89"/>
        <v>4</v>
      </c>
      <c r="CM132" s="4">
        <f t="shared" si="90"/>
        <v>0</v>
      </c>
      <c r="CN132" s="7">
        <f t="shared" si="91"/>
        <v>4.7773988551280599E-3</v>
      </c>
      <c r="CO132" s="4">
        <f t="shared" si="92"/>
        <v>1</v>
      </c>
      <c r="CP132" s="7">
        <f t="shared" si="93"/>
        <v>1</v>
      </c>
      <c r="CQ132" s="4" t="str">
        <f t="shared" si="94"/>
        <v>Gentleman Jack</v>
      </c>
      <c r="CR132" s="7">
        <f t="shared" si="95"/>
        <v>62</v>
      </c>
      <c r="CS132">
        <f t="shared" si="96"/>
        <v>65</v>
      </c>
      <c r="CT132">
        <f ca="1">COUNTIF(INDIRECT(ADDRESS(ROW(),CR132,1,1)):INDIRECT(ADDRESS(ROW(),CS132,1,1)), "&lt;0.05")</f>
        <v>4</v>
      </c>
      <c r="CU132" s="4">
        <f t="shared" ca="1" si="97"/>
        <v>1</v>
      </c>
    </row>
    <row r="133" spans="1:99" x14ac:dyDescent="0.25">
      <c r="A133" s="48">
        <v>159</v>
      </c>
      <c r="B133" s="7">
        <v>1.8492893917247764</v>
      </c>
      <c r="C133">
        <v>2.2724137556562338</v>
      </c>
      <c r="D133">
        <v>1.6026972306854452</v>
      </c>
      <c r="E133">
        <v>1.3719231788721493</v>
      </c>
      <c r="F133">
        <v>1.3643361731005677</v>
      </c>
      <c r="G133">
        <v>1.1636455790001752</v>
      </c>
      <c r="H133">
        <v>1.2032569144508063</v>
      </c>
      <c r="I133">
        <v>0.31273156842977939</v>
      </c>
      <c r="J133">
        <v>1.3657685204928951</v>
      </c>
      <c r="K133" s="4">
        <v>1.204062915646285</v>
      </c>
      <c r="L133" s="7">
        <v>2.0516775483165111</v>
      </c>
      <c r="M133">
        <v>1.9889361792995512</v>
      </c>
      <c r="N133">
        <v>1.5712683876790308</v>
      </c>
      <c r="O133">
        <v>0</v>
      </c>
      <c r="P133">
        <v>0.1208815812885087</v>
      </c>
      <c r="Q133">
        <v>0</v>
      </c>
      <c r="R133">
        <v>0</v>
      </c>
      <c r="S133">
        <v>0.98209209805048048</v>
      </c>
      <c r="T133">
        <v>1.0422886567296823</v>
      </c>
      <c r="U133" s="4">
        <v>0.35352607816711823</v>
      </c>
      <c r="V133" s="7">
        <v>1.7246312866136329</v>
      </c>
      <c r="W133">
        <v>1.6375593434513389</v>
      </c>
      <c r="X133">
        <v>0.8193070730222084</v>
      </c>
      <c r="Y133">
        <v>0.48039948336508509</v>
      </c>
      <c r="Z133">
        <v>0.94403412045683455</v>
      </c>
      <c r="AA133">
        <v>1.0837135171620229</v>
      </c>
      <c r="AB133">
        <v>1.4070456420330755</v>
      </c>
      <c r="AC133">
        <v>0.35409918859661943</v>
      </c>
      <c r="AD133">
        <v>0</v>
      </c>
      <c r="AE133" s="4">
        <v>0.34434726791674808</v>
      </c>
      <c r="AF133" s="7">
        <v>0.69770389673372146</v>
      </c>
      <c r="AG133">
        <v>0.72165685797978552</v>
      </c>
      <c r="AH133">
        <v>0.56487861158835995</v>
      </c>
      <c r="AI133">
        <v>0.80087416642663756</v>
      </c>
      <c r="AJ133">
        <v>0</v>
      </c>
      <c r="AK133">
        <v>0</v>
      </c>
      <c r="AL133">
        <v>0</v>
      </c>
      <c r="AM133">
        <v>0</v>
      </c>
      <c r="AN133">
        <v>0</v>
      </c>
      <c r="AO133" s="4">
        <v>0</v>
      </c>
      <c r="AP133" s="7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 s="7">
        <f t="shared" ref="AZ133:AZ196" si="98">AVERAGE(B133:K133)</f>
        <v>1.3710125228059113</v>
      </c>
      <c r="BA133">
        <f t="shared" ref="BA133:BA196" si="99">AVERAGE(L133:U133)</f>
        <v>0.81106705295308823</v>
      </c>
      <c r="BB133">
        <f t="shared" ref="BB133:BB196" si="100">AVERAGE(V133:AE133)</f>
        <v>0.87951369226175635</v>
      </c>
      <c r="BC133">
        <f t="shared" ref="BC133:BC196" si="101">AVERAGE(AF133:AO133)</f>
        <v>0.27851135327285043</v>
      </c>
      <c r="BD133" s="4">
        <f t="shared" ref="BD133:BD196" si="102">AVERAGE(AP133:AY133)</f>
        <v>0</v>
      </c>
      <c r="BE133" s="7">
        <f t="shared" ref="BE133:BE196" si="103">STDEV(B133:K133)</f>
        <v>0.50706096450648086</v>
      </c>
      <c r="BF133">
        <f t="shared" ref="BF133:BF196" si="104">STDEV(L133:U133)</f>
        <v>0.83308650794578532</v>
      </c>
      <c r="BG133">
        <f t="shared" ref="BG133:BG196" si="105">STDEV(V133:AE133)</f>
        <v>0.5880223158814385</v>
      </c>
      <c r="BH133">
        <f t="shared" ref="BH133:BH196" si="106">STDEV(AF133:AO133)</f>
        <v>0.36398731440768733</v>
      </c>
      <c r="BI133" s="4">
        <f t="shared" ref="BI133:BI196" si="107">STDEV(AP133:AY133)</f>
        <v>0</v>
      </c>
      <c r="BJ133" s="7">
        <f t="shared" ref="BJ133:BJ196" si="108">_xlfn.T.TEST($B133:$K133,L133:U133,2,3)</f>
        <v>8.9655266336584674E-2</v>
      </c>
      <c r="BK133">
        <f t="shared" ref="BK133:BK196" si="109">_xlfn.T.TEST($B133:$K133,V133:AE133,2,3)</f>
        <v>6.0955569369239231E-2</v>
      </c>
      <c r="BL133">
        <f t="shared" ref="BL133:BL196" si="110">_xlfn.T.TEST($B133:$K133,AF133:AO133,2,3)</f>
        <v>4.2043837319192664E-5</v>
      </c>
      <c r="BM133" s="4">
        <f t="shared" ref="BM133:BM196" si="111">_xlfn.T.TEST($B133:$K133,AP133:AY133,2,3)</f>
        <v>1.2959930326101139E-5</v>
      </c>
      <c r="BN133" s="7">
        <f t="shared" ref="BN133:BN196" si="112">_xlfn.T.TEST($L133:$U133,B133:K133,2,3)</f>
        <v>8.9655266336584674E-2</v>
      </c>
      <c r="BO133">
        <f t="shared" ref="BO133:BO196" si="113">_xlfn.T.TEST($L133:$U133,V133:AE133,2,3)</f>
        <v>0.83455127315147426</v>
      </c>
      <c r="BP133">
        <f t="shared" ref="BP133:BP196" si="114">_xlfn.T.TEST($L133:$U133,AF133:AO133,2,3)</f>
        <v>8.8076061268677383E-2</v>
      </c>
      <c r="BQ133" s="4">
        <f t="shared" ref="BQ133:BQ196" si="115">_xlfn.T.TEST($L133:$U133,AP133:AY133,2,3)</f>
        <v>1.3167695647072205E-2</v>
      </c>
      <c r="BR133" s="7">
        <f t="shared" ref="BR133:BR196" si="116">_xlfn.T.TEST($V133:$AE133,B133:K133,2,3)</f>
        <v>6.0955569369239231E-2</v>
      </c>
      <c r="BS133">
        <f t="shared" ref="BS133:BS196" si="117">_xlfn.T.TEST($V133:$AE133,L133:U133,2,3)</f>
        <v>0.83455127315147426</v>
      </c>
      <c r="BT133">
        <f t="shared" ref="BT133:BT196" si="118">_xlfn.T.TEST($V133:$AE133,AF133:AO133,2,3)</f>
        <v>1.4930914722878191E-2</v>
      </c>
      <c r="BU133" s="4">
        <f t="shared" ref="BU133:BU196" si="119">_xlfn.T.TEST($V133:$AE133,AP133:AY133,2,3)</f>
        <v>1.0741000529308304E-3</v>
      </c>
      <c r="BV133" s="7">
        <f t="shared" ref="BV133:BV196" si="120">_xlfn.T.TEST($AF133:$AO133,B133:K133,2,3)</f>
        <v>4.2043837319192664E-5</v>
      </c>
      <c r="BW133">
        <f t="shared" ref="BW133:BW196" si="121">_xlfn.T.TEST($AF133:$AO133,L133:U133,2,3)</f>
        <v>8.8076061268677383E-2</v>
      </c>
      <c r="BX133">
        <f t="shared" ref="BX133:BX196" si="122">_xlfn.T.TEST($AF133:$AO133,V133:AE133,2,3)</f>
        <v>1.4930914722878191E-2</v>
      </c>
      <c r="BY133" s="4">
        <f t="shared" ref="BY133:BY196" si="123">_xlfn.T.TEST($AF133:$AO133,AP133:AY133,2,3)</f>
        <v>3.8631350609626081E-2</v>
      </c>
      <c r="BZ133" s="7">
        <f t="shared" ref="BZ133:BZ196" si="124">_xlfn.T.TEST($AP133:$AY133,B133:K133,2,3)</f>
        <v>1.2959930326101139E-5</v>
      </c>
      <c r="CA133">
        <f t="shared" ref="CA133:CA196" si="125">_xlfn.T.TEST($AP133:$AY133,L133:U133,2,3)</f>
        <v>1.3167695647072205E-2</v>
      </c>
      <c r="CB133">
        <f t="shared" ref="CB133:CB196" si="126">_xlfn.T.TEST($AP133:$AY133,V133:AE133,2,3)</f>
        <v>1.0741000529308304E-3</v>
      </c>
      <c r="CC133" s="4">
        <f t="shared" ref="CC133:CC196" si="127">_xlfn.T.TEST($AP133:$AY133,AF133:AO133,2,3)</f>
        <v>3.8631350609626081E-2</v>
      </c>
      <c r="CD133" s="7">
        <f t="shared" ref="CD133:CD196" si="128">COUNTIF(BJ133:CC133,"&lt;0.05")</f>
        <v>12</v>
      </c>
      <c r="CE133" s="4">
        <f t="shared" ref="CE133:CE196" si="129">IF(CD133=20,1,0)</f>
        <v>0</v>
      </c>
      <c r="CF133" s="7">
        <f t="shared" ref="CF133:CF196" si="130">_xlfn.T.TEST(B133:K133,L133:U133,2,3)</f>
        <v>8.9655266336584674E-2</v>
      </c>
      <c r="CG133">
        <f t="shared" ref="CG133:CG196" si="131">_xlfn.T.TEST(B133:K133,V133:AY133,2,3)</f>
        <v>7.6351757217824198E-5</v>
      </c>
      <c r="CH133" s="7">
        <f t="shared" ref="CH133:CH196" si="132">_xlfn.T.TEST(L133:U133,B133:K133,2,3)</f>
        <v>8.9655266336584674E-2</v>
      </c>
      <c r="CI133" s="4">
        <f t="shared" ref="CI133:CI196" si="133">_xlfn.T.TEST(L133:U133,V133:AY133,2,3)</f>
        <v>0.15722585727131938</v>
      </c>
      <c r="CJ133">
        <f t="shared" ref="CJ133:CJ196" si="134">_xlfn.T.TEST(V133:AY133,B133:K133,2,3)</f>
        <v>7.6351757217824198E-5</v>
      </c>
      <c r="CK133">
        <f t="shared" ref="CK133:CK196" si="135">_xlfn.T.TEST(V133:AY133,L133:U133,2,3)</f>
        <v>0.15722585727131938</v>
      </c>
      <c r="CL133" s="7">
        <f t="shared" ref="CL133:CL196" si="136">COUNTIF(CF133:CK133,"&lt;0.05")</f>
        <v>2</v>
      </c>
      <c r="CM133" s="4">
        <f t="shared" ref="CM133:CM196" si="137">IF(CL133=6,1,0)</f>
        <v>0</v>
      </c>
      <c r="CN133" s="7">
        <f t="shared" ref="CN133:CN196" si="138">_xlfn.T.TEST(B133:U133,V133:AO133,2,3)</f>
        <v>1.8110976368953015E-2</v>
      </c>
      <c r="CO133" s="4">
        <f t="shared" ref="CO133:CO196" si="139">IF(CN133&lt;0.05,1,0)</f>
        <v>1</v>
      </c>
      <c r="CP133" s="7">
        <f t="shared" ref="CP133:CP196" si="140">MATCH(MAX(AZ133:BD133),AZ133:BD133,0)</f>
        <v>1</v>
      </c>
      <c r="CQ133" s="4" t="str">
        <f t="shared" ref="CQ133:CQ196" si="141">_xlfn.SWITCH(CP133,1, "Gentleman Jack", 2, "Jack Daniels", 3, "Glenfiddich 12", 4, "Glenfiddich 15", 5, "Glenfiddich 18")</f>
        <v>Gentleman Jack</v>
      </c>
      <c r="CR133" s="7">
        <f t="shared" ref="CR133:CR196" si="142">62+(CP133-1)*4</f>
        <v>62</v>
      </c>
      <c r="CS133">
        <f t="shared" ref="CS133:CS196" si="143">CR133+3</f>
        <v>65</v>
      </c>
      <c r="CT133">
        <f ca="1">COUNTIF(INDIRECT(ADDRESS(ROW(),CR133,1,1)):INDIRECT(ADDRESS(ROW(),CS133,1,1)), "&lt;0.05")</f>
        <v>2</v>
      </c>
      <c r="CU133" s="4">
        <f t="shared" ref="CU133:CU196" ca="1" si="144">IF(CT133=4,1,0)</f>
        <v>0</v>
      </c>
    </row>
    <row r="134" spans="1:99" x14ac:dyDescent="0.25">
      <c r="A134" s="48">
        <v>160</v>
      </c>
      <c r="B134" s="7">
        <v>0.23902225143840325</v>
      </c>
      <c r="C134">
        <v>0.25851340512189497</v>
      </c>
      <c r="D134">
        <v>0.18200691164587168</v>
      </c>
      <c r="E134">
        <v>0.14595917348530707</v>
      </c>
      <c r="F134">
        <v>0.16892365962260847</v>
      </c>
      <c r="G134">
        <v>9.9524490056059539E-2</v>
      </c>
      <c r="H134">
        <v>0.1348824840034028</v>
      </c>
      <c r="I134">
        <v>2.2313116555181525E-3</v>
      </c>
      <c r="J134">
        <v>0.18492828614768247</v>
      </c>
      <c r="K134" s="4">
        <v>0.10919964300451963</v>
      </c>
      <c r="L134" s="7">
        <v>0.50609943576032812</v>
      </c>
      <c r="M134">
        <v>0.36856167484107216</v>
      </c>
      <c r="N134">
        <v>0.25250002355355006</v>
      </c>
      <c r="O134">
        <v>1.7255345174710397E-2</v>
      </c>
      <c r="P134">
        <v>8.1674570470001748E-2</v>
      </c>
      <c r="Q134">
        <v>0</v>
      </c>
      <c r="R134">
        <v>0</v>
      </c>
      <c r="S134">
        <v>6.9191381419389936E-2</v>
      </c>
      <c r="T134">
        <v>0.15902697763470017</v>
      </c>
      <c r="U134" s="4">
        <v>1.4957070608976906E-2</v>
      </c>
      <c r="V134" s="7">
        <v>0.22466208496358053</v>
      </c>
      <c r="W134">
        <v>0.21494158085964069</v>
      </c>
      <c r="X134">
        <v>2.6060941908125253E-2</v>
      </c>
      <c r="Y134">
        <v>3.080590763138941E-2</v>
      </c>
      <c r="Z134">
        <v>2.1100453185971191E-2</v>
      </c>
      <c r="AA134">
        <v>3.8600785721270528E-2</v>
      </c>
      <c r="AB134">
        <v>0</v>
      </c>
      <c r="AC134">
        <v>0</v>
      </c>
      <c r="AD134">
        <v>0</v>
      </c>
      <c r="AE134" s="4">
        <v>0</v>
      </c>
      <c r="AF134" s="7">
        <v>0.10629727089098222</v>
      </c>
      <c r="AG134">
        <v>0.15205526733594599</v>
      </c>
      <c r="AH134">
        <v>0.12565507776138626</v>
      </c>
      <c r="AI134">
        <v>0.18740177520784027</v>
      </c>
      <c r="AJ134">
        <v>0.17542896905553465</v>
      </c>
      <c r="AK134">
        <v>0.12281740335967917</v>
      </c>
      <c r="AL134">
        <v>0.17857381712749834</v>
      </c>
      <c r="AM134">
        <v>0.13060846732225742</v>
      </c>
      <c r="AN134">
        <v>0.23484409355447289</v>
      </c>
      <c r="AO134" s="4">
        <v>0.13908033931504266</v>
      </c>
      <c r="AP134" s="7">
        <v>5.8350009097928847E-2</v>
      </c>
      <c r="AQ134">
        <v>3.828865255588388E-2</v>
      </c>
      <c r="AR134">
        <v>9.5381020739913933E-2</v>
      </c>
      <c r="AS134">
        <v>5.869762638615976E-2</v>
      </c>
      <c r="AT134">
        <v>1.6427060422146041E-2</v>
      </c>
      <c r="AU134">
        <v>1.5669591709713809E-2</v>
      </c>
      <c r="AV134">
        <v>2.2440368884807108E-2</v>
      </c>
      <c r="AW134">
        <v>1.8866082463641864E-2</v>
      </c>
      <c r="AX134">
        <v>2.8468105365240824E-2</v>
      </c>
      <c r="AY134">
        <v>1.9405042950358754E-2</v>
      </c>
      <c r="AZ134" s="7">
        <f t="shared" si="98"/>
        <v>0.15251916161812679</v>
      </c>
      <c r="BA134">
        <f t="shared" si="99"/>
        <v>0.14692664794627294</v>
      </c>
      <c r="BB134">
        <f t="shared" si="100"/>
        <v>5.5617175426997754E-2</v>
      </c>
      <c r="BC134">
        <f t="shared" si="101"/>
        <v>0.15527624809306398</v>
      </c>
      <c r="BD134" s="4">
        <f t="shared" si="102"/>
        <v>3.7199356057579479E-2</v>
      </c>
      <c r="BE134" s="7">
        <f t="shared" si="103"/>
        <v>7.3433333415417662E-2</v>
      </c>
      <c r="BF134">
        <f t="shared" si="104"/>
        <v>0.17547568157058505</v>
      </c>
      <c r="BG134">
        <f t="shared" si="105"/>
        <v>8.7751961041040924E-2</v>
      </c>
      <c r="BH134">
        <f t="shared" si="106"/>
        <v>3.8762972790803221E-2</v>
      </c>
      <c r="BI134" s="4">
        <f t="shared" si="107"/>
        <v>2.6114377442128928E-2</v>
      </c>
      <c r="BJ134" s="7">
        <f t="shared" si="108"/>
        <v>0.92745338296001278</v>
      </c>
      <c r="BK134">
        <f t="shared" si="109"/>
        <v>1.5632909084535865E-2</v>
      </c>
      <c r="BL134">
        <f t="shared" si="110"/>
        <v>0.91790391326853471</v>
      </c>
      <c r="BM134" s="4">
        <f t="shared" si="111"/>
        <v>6.3481722354922436E-4</v>
      </c>
      <c r="BN134" s="7">
        <f t="shared" si="112"/>
        <v>0.92745338296001278</v>
      </c>
      <c r="BO134">
        <f t="shared" si="113"/>
        <v>0.16446560994915344</v>
      </c>
      <c r="BP134">
        <f t="shared" si="114"/>
        <v>0.88614524746395873</v>
      </c>
      <c r="BQ134" s="4">
        <f t="shared" si="115"/>
        <v>8.082519866171807E-2</v>
      </c>
      <c r="BR134" s="7">
        <f t="shared" si="116"/>
        <v>1.5632909084535865E-2</v>
      </c>
      <c r="BS134">
        <f t="shared" si="117"/>
        <v>0.16446560994915344</v>
      </c>
      <c r="BT134">
        <f t="shared" si="118"/>
        <v>6.2715383686039313E-3</v>
      </c>
      <c r="BU134" s="4">
        <f t="shared" si="119"/>
        <v>0.5381989435396024</v>
      </c>
      <c r="BV134" s="7">
        <f t="shared" si="120"/>
        <v>0.91790391326853471</v>
      </c>
      <c r="BW134">
        <f t="shared" si="121"/>
        <v>0.88614524746395873</v>
      </c>
      <c r="BX134">
        <f t="shared" si="122"/>
        <v>6.2715383686039313E-3</v>
      </c>
      <c r="BY134" s="4">
        <f t="shared" si="123"/>
        <v>6.222871216473204E-7</v>
      </c>
      <c r="BZ134" s="7">
        <f t="shared" si="124"/>
        <v>6.3481722354922436E-4</v>
      </c>
      <c r="CA134">
        <f t="shared" si="125"/>
        <v>8.082519866171807E-2</v>
      </c>
      <c r="CB134">
        <f t="shared" si="126"/>
        <v>0.5381989435396024</v>
      </c>
      <c r="CC134" s="4">
        <f t="shared" si="127"/>
        <v>6.222871216473204E-7</v>
      </c>
      <c r="CD134" s="7">
        <f t="shared" si="128"/>
        <v>8</v>
      </c>
      <c r="CE134" s="4">
        <f t="shared" si="129"/>
        <v>0</v>
      </c>
      <c r="CF134" s="7">
        <f t="shared" si="130"/>
        <v>0.92745338296001278</v>
      </c>
      <c r="CG134">
        <f t="shared" si="131"/>
        <v>2.0251808973717551E-2</v>
      </c>
      <c r="CH134" s="7">
        <f t="shared" si="132"/>
        <v>0.92745338296001278</v>
      </c>
      <c r="CI134" s="4">
        <f t="shared" si="133"/>
        <v>0.28747501925539509</v>
      </c>
      <c r="CJ134">
        <f t="shared" si="134"/>
        <v>2.0251808973717551E-2</v>
      </c>
      <c r="CK134">
        <f t="shared" si="135"/>
        <v>0.28747501925539509</v>
      </c>
      <c r="CL134" s="7">
        <f t="shared" si="136"/>
        <v>2</v>
      </c>
      <c r="CM134" s="4">
        <f t="shared" si="137"/>
        <v>0</v>
      </c>
      <c r="CN134" s="7">
        <f t="shared" si="138"/>
        <v>0.21143969622309877</v>
      </c>
      <c r="CO134" s="4">
        <f t="shared" si="139"/>
        <v>0</v>
      </c>
      <c r="CP134" s="7">
        <f t="shared" si="140"/>
        <v>4</v>
      </c>
      <c r="CQ134" s="4" t="str">
        <f t="shared" si="141"/>
        <v>Glenfiddich 15</v>
      </c>
      <c r="CR134" s="7">
        <f t="shared" si="142"/>
        <v>74</v>
      </c>
      <c r="CS134">
        <f t="shared" si="143"/>
        <v>77</v>
      </c>
      <c r="CT134">
        <f ca="1">COUNTIF(INDIRECT(ADDRESS(ROW(),CR134,1,1)):INDIRECT(ADDRESS(ROW(),CS134,1,1)), "&lt;0.05")</f>
        <v>2</v>
      </c>
      <c r="CU134" s="4">
        <f t="shared" ca="1" si="144"/>
        <v>0</v>
      </c>
    </row>
    <row r="135" spans="1:99" x14ac:dyDescent="0.25">
      <c r="A135" s="48">
        <v>161</v>
      </c>
      <c r="B135" s="7">
        <v>0.49043297073452302</v>
      </c>
      <c r="C135">
        <v>0.81950779767466253</v>
      </c>
      <c r="D135">
        <v>0.62806439245584333</v>
      </c>
      <c r="E135">
        <v>0.59985668866741126</v>
      </c>
      <c r="F135">
        <v>0.60804685291879967</v>
      </c>
      <c r="G135">
        <v>0.54510451025598616</v>
      </c>
      <c r="H135">
        <v>0.54210922832830555</v>
      </c>
      <c r="I135">
        <v>0.61389256828226446</v>
      </c>
      <c r="J135">
        <v>0.63334350916769422</v>
      </c>
      <c r="K135" s="4">
        <v>0.54016782449797096</v>
      </c>
      <c r="L135" s="7">
        <v>1.2824725278607636</v>
      </c>
      <c r="M135">
        <v>1.0103870002043276</v>
      </c>
      <c r="N135">
        <v>0.93066422499025858</v>
      </c>
      <c r="O135">
        <v>1.0246906824997459</v>
      </c>
      <c r="P135">
        <v>0.83557017209794138</v>
      </c>
      <c r="Q135">
        <v>0.65121795196623777</v>
      </c>
      <c r="R135">
        <v>0.4812011358639342</v>
      </c>
      <c r="S135">
        <v>0.69683454776231901</v>
      </c>
      <c r="T135">
        <v>1.766627232707511</v>
      </c>
      <c r="U135" s="4">
        <v>0.54766386794188726</v>
      </c>
      <c r="V135" s="7">
        <v>0.41737411979894501</v>
      </c>
      <c r="W135">
        <v>0.6006523331265432</v>
      </c>
      <c r="X135">
        <v>0.50377474299912828</v>
      </c>
      <c r="Y135">
        <v>0.5276249649281648</v>
      </c>
      <c r="Z135">
        <v>0.63699038293621457</v>
      </c>
      <c r="AA135">
        <v>0.67077566050694715</v>
      </c>
      <c r="AB135">
        <v>0.66021619452087221</v>
      </c>
      <c r="AC135">
        <v>0.42610378856052172</v>
      </c>
      <c r="AD135">
        <v>0.61250868049074703</v>
      </c>
      <c r="AE135" s="4">
        <v>0.56840605654849763</v>
      </c>
      <c r="AF135" s="7">
        <v>0.17946447091862761</v>
      </c>
      <c r="AG135">
        <v>0.26762062699159511</v>
      </c>
      <c r="AH135">
        <v>0.31421616947526065</v>
      </c>
      <c r="AI135">
        <v>0.38898489462732483</v>
      </c>
      <c r="AJ135">
        <v>0.55166075346586141</v>
      </c>
      <c r="AK135">
        <v>0.40807749977714147</v>
      </c>
      <c r="AL135">
        <v>0.6066565798163448</v>
      </c>
      <c r="AM135">
        <v>0.63189913746323434</v>
      </c>
      <c r="AN135">
        <v>0.84449983079251889</v>
      </c>
      <c r="AO135" s="4">
        <v>0.47308836593070214</v>
      </c>
      <c r="AP135" s="7">
        <v>0.27244422011949171</v>
      </c>
      <c r="AQ135">
        <v>0.24744227425546056</v>
      </c>
      <c r="AR135">
        <v>0.38217592122625371</v>
      </c>
      <c r="AS135">
        <v>0.2939233604281411</v>
      </c>
      <c r="AT135">
        <v>0.21564123209838318</v>
      </c>
      <c r="AU135">
        <v>0.30453991369803435</v>
      </c>
      <c r="AV135">
        <v>0.26941456384341955</v>
      </c>
      <c r="AW135">
        <v>0.29611155700094405</v>
      </c>
      <c r="AX135">
        <v>0.3305905916696314</v>
      </c>
      <c r="AY135">
        <v>0.31046930084190866</v>
      </c>
      <c r="AZ135" s="7">
        <f t="shared" si="98"/>
        <v>0.6020526342983461</v>
      </c>
      <c r="BA135">
        <f t="shared" si="99"/>
        <v>0.92273293438949255</v>
      </c>
      <c r="BB135">
        <f t="shared" si="100"/>
        <v>0.56244269244165834</v>
      </c>
      <c r="BC135">
        <f t="shared" si="101"/>
        <v>0.46661683292586115</v>
      </c>
      <c r="BD135" s="4">
        <f t="shared" si="102"/>
        <v>0.29227529351816683</v>
      </c>
      <c r="BE135" s="7">
        <f t="shared" si="103"/>
        <v>8.9596871902083194E-2</v>
      </c>
      <c r="BF135">
        <f t="shared" si="104"/>
        <v>0.38408428364316688</v>
      </c>
      <c r="BG135">
        <f t="shared" si="105"/>
        <v>9.1373822697938659E-2</v>
      </c>
      <c r="BH135">
        <f t="shared" si="106"/>
        <v>0.19769077500860011</v>
      </c>
      <c r="BI135" s="4">
        <f t="shared" si="107"/>
        <v>4.5762337992371331E-2</v>
      </c>
      <c r="BJ135" s="7">
        <f t="shared" si="108"/>
        <v>2.7880154071338009E-2</v>
      </c>
      <c r="BK135">
        <f t="shared" si="109"/>
        <v>0.34066107006505186</v>
      </c>
      <c r="BL135">
        <f t="shared" si="110"/>
        <v>7.0907710346448119E-2</v>
      </c>
      <c r="BM135" s="4">
        <f t="shared" si="111"/>
        <v>1.897296512700783E-7</v>
      </c>
      <c r="BN135" s="7">
        <f t="shared" si="112"/>
        <v>2.7880154071338009E-2</v>
      </c>
      <c r="BO135">
        <f t="shared" si="113"/>
        <v>1.6198216887214886E-2</v>
      </c>
      <c r="BP135">
        <f t="shared" si="114"/>
        <v>5.1100634112764684E-3</v>
      </c>
      <c r="BQ135" s="4">
        <f t="shared" si="115"/>
        <v>5.4865894363252557E-4</v>
      </c>
      <c r="BR135" s="7">
        <f t="shared" si="116"/>
        <v>0.34066107006505186</v>
      </c>
      <c r="BS135">
        <f t="shared" si="117"/>
        <v>1.6198216887214886E-2</v>
      </c>
      <c r="BT135">
        <f t="shared" si="118"/>
        <v>0.18803834887214144</v>
      </c>
      <c r="BU135" s="4">
        <f t="shared" si="119"/>
        <v>1.2064389207332698E-6</v>
      </c>
      <c r="BV135" s="7">
        <f t="shared" si="120"/>
        <v>7.0907710346448119E-2</v>
      </c>
      <c r="BW135">
        <f t="shared" si="121"/>
        <v>5.1100634112764684E-3</v>
      </c>
      <c r="BX135">
        <f t="shared" si="122"/>
        <v>0.18803834887214144</v>
      </c>
      <c r="BY135" s="4">
        <f t="shared" si="123"/>
        <v>2.1743836424073685E-2</v>
      </c>
      <c r="BZ135" s="7">
        <f t="shared" si="124"/>
        <v>1.897296512700783E-7</v>
      </c>
      <c r="CA135">
        <f t="shared" si="125"/>
        <v>5.4865894363252557E-4</v>
      </c>
      <c r="CB135">
        <f t="shared" si="126"/>
        <v>1.2064389207332698E-6</v>
      </c>
      <c r="CC135" s="4">
        <f t="shared" si="127"/>
        <v>2.1743836424073685E-2</v>
      </c>
      <c r="CD135" s="7">
        <f t="shared" si="128"/>
        <v>14</v>
      </c>
      <c r="CE135" s="4">
        <f t="shared" si="129"/>
        <v>0</v>
      </c>
      <c r="CF135" s="7">
        <f t="shared" si="130"/>
        <v>2.7880154071338009E-2</v>
      </c>
      <c r="CG135">
        <f t="shared" si="131"/>
        <v>5.5368835584228358E-4</v>
      </c>
      <c r="CH135" s="7">
        <f t="shared" si="132"/>
        <v>2.7880154071338009E-2</v>
      </c>
      <c r="CI135" s="4">
        <f t="shared" si="133"/>
        <v>3.1132780652691492E-3</v>
      </c>
      <c r="CJ135">
        <f t="shared" si="134"/>
        <v>5.5368835584228358E-4</v>
      </c>
      <c r="CK135">
        <f t="shared" si="135"/>
        <v>3.1132780652691492E-3</v>
      </c>
      <c r="CL135" s="7">
        <f t="shared" si="136"/>
        <v>6</v>
      </c>
      <c r="CM135" s="4">
        <f t="shared" si="137"/>
        <v>1</v>
      </c>
      <c r="CN135" s="7">
        <f t="shared" si="138"/>
        <v>4.1044654614854738E-3</v>
      </c>
      <c r="CO135" s="4">
        <f t="shared" si="139"/>
        <v>1</v>
      </c>
      <c r="CP135" s="7">
        <f t="shared" si="140"/>
        <v>2</v>
      </c>
      <c r="CQ135" s="4" t="str">
        <f t="shared" si="141"/>
        <v>Jack Daniels</v>
      </c>
      <c r="CR135" s="7">
        <f t="shared" si="142"/>
        <v>66</v>
      </c>
      <c r="CS135">
        <f t="shared" si="143"/>
        <v>69</v>
      </c>
      <c r="CT135">
        <f ca="1">COUNTIF(INDIRECT(ADDRESS(ROW(),CR135,1,1)):INDIRECT(ADDRESS(ROW(),CS135,1,1)), "&lt;0.05")</f>
        <v>4</v>
      </c>
      <c r="CU135" s="4">
        <f t="shared" ca="1" si="144"/>
        <v>1</v>
      </c>
    </row>
    <row r="136" spans="1:99" x14ac:dyDescent="0.25">
      <c r="A136" s="48">
        <v>162</v>
      </c>
      <c r="B136" s="7">
        <v>2.1077130745443939E-2</v>
      </c>
      <c r="C136">
        <v>0.10538290648524468</v>
      </c>
      <c r="D136">
        <v>5.6413341752075151E-2</v>
      </c>
      <c r="E136">
        <v>0.10236246746337073</v>
      </c>
      <c r="F136">
        <v>9.3420230074264629E-2</v>
      </c>
      <c r="G136">
        <v>9.6016874713116609E-2</v>
      </c>
      <c r="H136">
        <v>8.7735939062978927E-2</v>
      </c>
      <c r="I136">
        <v>0.1154114538167252</v>
      </c>
      <c r="J136">
        <v>0.1104478862147816</v>
      </c>
      <c r="K136" s="4">
        <v>8.3130435634983721E-2</v>
      </c>
      <c r="L136" s="7">
        <v>0.22451314074995143</v>
      </c>
      <c r="M136">
        <v>0.20128574038425917</v>
      </c>
      <c r="N136">
        <v>0.17368793420828835</v>
      </c>
      <c r="O136">
        <v>0.27173476873856511</v>
      </c>
      <c r="P136">
        <v>0.21410577449885113</v>
      </c>
      <c r="Q136">
        <v>0.1590849597719057</v>
      </c>
      <c r="R136">
        <v>0.10058520245304874</v>
      </c>
      <c r="S136">
        <v>0.15233739425323281</v>
      </c>
      <c r="T136">
        <v>0.4793012446401268</v>
      </c>
      <c r="U136" s="4">
        <v>0.10953931346361646</v>
      </c>
      <c r="V136" s="7">
        <v>0.37867946382442186</v>
      </c>
      <c r="W136">
        <v>0.58003279982216238</v>
      </c>
      <c r="X136">
        <v>0.55554835627826182</v>
      </c>
      <c r="Y136">
        <v>0.66010275444430988</v>
      </c>
      <c r="Z136">
        <v>0.64335874380817204</v>
      </c>
      <c r="AA136">
        <v>0.62435991544452962</v>
      </c>
      <c r="AB136">
        <v>0.59423689551499914</v>
      </c>
      <c r="AC136">
        <v>0.46107178446110803</v>
      </c>
      <c r="AD136">
        <v>0.79460305512013474</v>
      </c>
      <c r="AE136" s="4">
        <v>0.64291292195270111</v>
      </c>
      <c r="AF136" s="7">
        <v>0.96690119293195953</v>
      </c>
      <c r="AG136">
        <v>1.4787771298615762</v>
      </c>
      <c r="AH136">
        <v>2.056652090358055</v>
      </c>
      <c r="AI136">
        <v>2.5149673086244109</v>
      </c>
      <c r="AJ136">
        <v>3.4609491305695959</v>
      </c>
      <c r="AK136">
        <v>2.1608300752890135</v>
      </c>
      <c r="AL136">
        <v>3.0356629896423812</v>
      </c>
      <c r="AM136">
        <v>3.1654652517258066</v>
      </c>
      <c r="AN136">
        <v>4.6541929564522517</v>
      </c>
      <c r="AO136" s="4">
        <v>2.602774933963087</v>
      </c>
      <c r="AP136" s="7">
        <v>1.1845914328999525</v>
      </c>
      <c r="AQ136">
        <v>0.98951028847864475</v>
      </c>
      <c r="AR136">
        <v>1.5726030181821034</v>
      </c>
      <c r="AS136">
        <v>0.989125909134839</v>
      </c>
      <c r="AT136">
        <v>0.94557207877797855</v>
      </c>
      <c r="AU136">
        <v>1.1394469974293284</v>
      </c>
      <c r="AV136">
        <v>1.2192078581714252</v>
      </c>
      <c r="AW136">
        <v>1.0491338957215868</v>
      </c>
      <c r="AX136">
        <v>1.4034019048461637</v>
      </c>
      <c r="AY136">
        <v>1.1610999711908463</v>
      </c>
      <c r="AZ136" s="7">
        <f t="shared" si="98"/>
        <v>8.7139866596298521E-2</v>
      </c>
      <c r="BA136">
        <f t="shared" si="99"/>
        <v>0.20861754731618457</v>
      </c>
      <c r="BB136">
        <f t="shared" si="100"/>
        <v>0.59349066906708003</v>
      </c>
      <c r="BC136">
        <f t="shared" si="101"/>
        <v>2.6097173059418135</v>
      </c>
      <c r="BD136" s="4">
        <f t="shared" si="102"/>
        <v>1.1653693354832868</v>
      </c>
      <c r="BE136" s="7">
        <f t="shared" si="103"/>
        <v>2.8577695223700905E-2</v>
      </c>
      <c r="BF136">
        <f t="shared" si="104"/>
        <v>0.10848373572292279</v>
      </c>
      <c r="BG136">
        <f t="shared" si="105"/>
        <v>0.11356132027784435</v>
      </c>
      <c r="BH136">
        <f t="shared" si="106"/>
        <v>1.0482280768348979</v>
      </c>
      <c r="BI136" s="4">
        <f t="shared" si="107"/>
        <v>0.19727778167799509</v>
      </c>
      <c r="BJ136" s="7">
        <f t="shared" si="108"/>
        <v>6.2816512450695108E-3</v>
      </c>
      <c r="BK136">
        <f t="shared" si="109"/>
        <v>7.3507549498256203E-8</v>
      </c>
      <c r="BL136">
        <f t="shared" si="110"/>
        <v>3.2746800680372293E-5</v>
      </c>
      <c r="BM136" s="4">
        <f t="shared" si="111"/>
        <v>2.1875629477771142E-8</v>
      </c>
      <c r="BN136" s="7">
        <f t="shared" si="112"/>
        <v>6.2816512450695108E-3</v>
      </c>
      <c r="BO136">
        <f t="shared" si="113"/>
        <v>3.8969476164585638E-7</v>
      </c>
      <c r="BP136">
        <f t="shared" si="114"/>
        <v>4.5289522583124804E-5</v>
      </c>
      <c r="BQ136" s="4">
        <f t="shared" si="115"/>
        <v>2.1839252066459872E-9</v>
      </c>
      <c r="BR136" s="7">
        <f t="shared" si="116"/>
        <v>7.3507549498256203E-8</v>
      </c>
      <c r="BS136">
        <f t="shared" si="117"/>
        <v>3.8969476164585638E-7</v>
      </c>
      <c r="BT136">
        <f t="shared" si="118"/>
        <v>1.7391655763845614E-4</v>
      </c>
      <c r="BU136" s="4">
        <f t="shared" si="119"/>
        <v>1.2462818639596735E-6</v>
      </c>
      <c r="BV136" s="7">
        <f t="shared" si="120"/>
        <v>3.2746800680372293E-5</v>
      </c>
      <c r="BW136">
        <f t="shared" si="121"/>
        <v>4.5289522583124804E-5</v>
      </c>
      <c r="BX136">
        <f t="shared" si="122"/>
        <v>1.7391655763845614E-4</v>
      </c>
      <c r="BY136" s="4">
        <f t="shared" si="123"/>
        <v>1.747461559208151E-3</v>
      </c>
      <c r="BZ136" s="7">
        <f t="shared" si="124"/>
        <v>2.1875629477771142E-8</v>
      </c>
      <c r="CA136">
        <f t="shared" si="125"/>
        <v>2.1839252066459872E-9</v>
      </c>
      <c r="CB136">
        <f t="shared" si="126"/>
        <v>1.2462818639596735E-6</v>
      </c>
      <c r="CC136" s="4">
        <f t="shared" si="127"/>
        <v>1.747461559208151E-3</v>
      </c>
      <c r="CD136" s="7">
        <f t="shared" si="128"/>
        <v>20</v>
      </c>
      <c r="CE136" s="4">
        <f t="shared" si="129"/>
        <v>1</v>
      </c>
      <c r="CF136" s="7">
        <f t="shared" si="130"/>
        <v>6.2816512450695108E-3</v>
      </c>
      <c r="CG136">
        <f t="shared" si="131"/>
        <v>7.2785041623151501E-8</v>
      </c>
      <c r="CH136" s="7">
        <f t="shared" si="132"/>
        <v>6.2816512450695108E-3</v>
      </c>
      <c r="CI136" s="4">
        <f t="shared" si="133"/>
        <v>3.9835868802274271E-7</v>
      </c>
      <c r="CJ136">
        <f t="shared" si="134"/>
        <v>7.2785041623151501E-8</v>
      </c>
      <c r="CK136">
        <f t="shared" si="135"/>
        <v>3.9835868802274271E-7</v>
      </c>
      <c r="CL136" s="7">
        <f t="shared" si="136"/>
        <v>6</v>
      </c>
      <c r="CM136" s="4">
        <f t="shared" si="137"/>
        <v>1</v>
      </c>
      <c r="CN136" s="7">
        <f t="shared" si="138"/>
        <v>5.7387351708417596E-5</v>
      </c>
      <c r="CO136" s="4">
        <f t="shared" si="139"/>
        <v>1</v>
      </c>
      <c r="CP136" s="7">
        <f t="shared" si="140"/>
        <v>4</v>
      </c>
      <c r="CQ136" s="4" t="str">
        <f t="shared" si="141"/>
        <v>Glenfiddich 15</v>
      </c>
      <c r="CR136" s="7">
        <f t="shared" si="142"/>
        <v>74</v>
      </c>
      <c r="CS136">
        <f t="shared" si="143"/>
        <v>77</v>
      </c>
      <c r="CT136">
        <f ca="1">COUNTIF(INDIRECT(ADDRESS(ROW(),CR136,1,1)):INDIRECT(ADDRESS(ROW(),CS136,1,1)), "&lt;0.05")</f>
        <v>4</v>
      </c>
      <c r="CU136" s="4">
        <f t="shared" ca="1" si="144"/>
        <v>1</v>
      </c>
    </row>
    <row r="137" spans="1:99" x14ac:dyDescent="0.25">
      <c r="A137" s="48">
        <v>163</v>
      </c>
      <c r="B137" s="7">
        <v>0</v>
      </c>
      <c r="C137">
        <v>0.19597397582313517</v>
      </c>
      <c r="D137">
        <v>0.12812741351149862</v>
      </c>
      <c r="E137">
        <v>0.19795076885489343</v>
      </c>
      <c r="F137">
        <v>0.18417616211812707</v>
      </c>
      <c r="G137">
        <v>0.25048696645905061</v>
      </c>
      <c r="H137">
        <v>0.19587199984516176</v>
      </c>
      <c r="I137">
        <v>0.46676626605598431</v>
      </c>
      <c r="J137">
        <v>0.18480163029884858</v>
      </c>
      <c r="K137" s="4">
        <v>0.27377996537738131</v>
      </c>
      <c r="L137" s="7">
        <v>0.2270283519426966</v>
      </c>
      <c r="M137">
        <v>0.35229205366633143</v>
      </c>
      <c r="N137">
        <v>0.47047091522146955</v>
      </c>
      <c r="O137">
        <v>0.78591074018089435</v>
      </c>
      <c r="P137">
        <v>0.71317256565768239</v>
      </c>
      <c r="Q137">
        <v>0.55637005741431667</v>
      </c>
      <c r="R137">
        <v>0.42705555853339416</v>
      </c>
      <c r="S137">
        <v>0.48118370851983894</v>
      </c>
      <c r="T137">
        <v>1.5462371001466892</v>
      </c>
      <c r="U137" s="4">
        <v>0.41742240873736314</v>
      </c>
      <c r="V137" s="7">
        <v>2.0350777507823516</v>
      </c>
      <c r="W137">
        <v>3.1619320048551187</v>
      </c>
      <c r="X137">
        <v>3.4665501679613149</v>
      </c>
      <c r="Y137">
        <v>4.2908255953631729</v>
      </c>
      <c r="Z137">
        <v>4.3199064600812758</v>
      </c>
      <c r="AA137">
        <v>5.0251942499158728</v>
      </c>
      <c r="AB137">
        <v>4.801174212770257</v>
      </c>
      <c r="AC137">
        <v>3.4698475247832485</v>
      </c>
      <c r="AD137">
        <v>6.0908007289707076</v>
      </c>
      <c r="AE137" s="4">
        <v>4.5036478651877845</v>
      </c>
      <c r="AF137" s="7">
        <v>2.4447842956339607</v>
      </c>
      <c r="AG137">
        <v>3.4268679932521757</v>
      </c>
      <c r="AH137">
        <v>4.8942234088110705</v>
      </c>
      <c r="AI137">
        <v>5.381459228400816</v>
      </c>
      <c r="AJ137">
        <v>7.8679992694338097</v>
      </c>
      <c r="AK137">
        <v>5.4451142626019413</v>
      </c>
      <c r="AL137">
        <v>7.426008544072789</v>
      </c>
      <c r="AM137">
        <v>7.9494082842528435</v>
      </c>
      <c r="AN137">
        <v>11.692502501406748</v>
      </c>
      <c r="AO137" s="4">
        <v>6.1154686407215113</v>
      </c>
      <c r="AP137" s="7">
        <v>2.9521015231302834</v>
      </c>
      <c r="AQ137">
        <v>2.7121685515309233</v>
      </c>
      <c r="AR137">
        <v>4.1017972667796139</v>
      </c>
      <c r="AS137">
        <v>2.2597408709167497</v>
      </c>
      <c r="AT137">
        <v>2.4697664506726378</v>
      </c>
      <c r="AU137">
        <v>2.9419731896205454</v>
      </c>
      <c r="AV137">
        <v>2.7471374033811125</v>
      </c>
      <c r="AW137">
        <v>2.5916530848358352</v>
      </c>
      <c r="AX137">
        <v>3.3201642245049618</v>
      </c>
      <c r="AY137">
        <v>2.7159991190554948</v>
      </c>
      <c r="AZ137" s="7">
        <f t="shared" si="98"/>
        <v>0.20779351483440806</v>
      </c>
      <c r="BA137">
        <f t="shared" si="99"/>
        <v>0.59771434600206763</v>
      </c>
      <c r="BB137">
        <f t="shared" si="100"/>
        <v>4.1164956560671104</v>
      </c>
      <c r="BC137">
        <f t="shared" si="101"/>
        <v>6.2643836428587667</v>
      </c>
      <c r="BD137" s="4">
        <f t="shared" si="102"/>
        <v>2.8812501684428158</v>
      </c>
      <c r="BE137" s="7">
        <f t="shared" si="103"/>
        <v>0.11748937097253834</v>
      </c>
      <c r="BF137">
        <f t="shared" si="104"/>
        <v>0.37106353767032696</v>
      </c>
      <c r="BG137">
        <f t="shared" si="105"/>
        <v>1.1302962886475336</v>
      </c>
      <c r="BH137">
        <f t="shared" si="106"/>
        <v>2.629234039126807</v>
      </c>
      <c r="BI137" s="4">
        <f t="shared" si="107"/>
        <v>0.51687413378865144</v>
      </c>
      <c r="BJ137" s="7">
        <f t="shared" si="108"/>
        <v>9.1584725419287909E-3</v>
      </c>
      <c r="BK137">
        <f t="shared" si="109"/>
        <v>1.4848126377658062E-6</v>
      </c>
      <c r="BL137">
        <f t="shared" si="110"/>
        <v>4.5807380105310363E-5</v>
      </c>
      <c r="BM137" s="4">
        <f t="shared" si="111"/>
        <v>2.1121225335791035E-8</v>
      </c>
      <c r="BN137" s="7">
        <f t="shared" si="112"/>
        <v>9.1584725419287909E-3</v>
      </c>
      <c r="BO137">
        <f t="shared" si="113"/>
        <v>1.5197866726465959E-6</v>
      </c>
      <c r="BP137">
        <f t="shared" si="114"/>
        <v>6.9551979825615404E-5</v>
      </c>
      <c r="BQ137" s="4">
        <f t="shared" si="115"/>
        <v>3.6729540754766375E-9</v>
      </c>
      <c r="BR137" s="7">
        <f t="shared" si="116"/>
        <v>1.4848126377658062E-6</v>
      </c>
      <c r="BS137">
        <f t="shared" si="117"/>
        <v>1.5197866726465959E-6</v>
      </c>
      <c r="BT137">
        <f t="shared" si="118"/>
        <v>3.4849120824029016E-2</v>
      </c>
      <c r="BU137" s="4">
        <f t="shared" si="119"/>
        <v>8.039880853110911E-3</v>
      </c>
      <c r="BV137" s="7">
        <f t="shared" si="120"/>
        <v>4.5807380105310363E-5</v>
      </c>
      <c r="BW137">
        <f t="shared" si="121"/>
        <v>6.9551979825615404E-5</v>
      </c>
      <c r="BX137">
        <f t="shared" si="122"/>
        <v>3.4849120824029016E-2</v>
      </c>
      <c r="BY137" s="4">
        <f t="shared" si="123"/>
        <v>2.7105905913228281E-3</v>
      </c>
      <c r="BZ137" s="7">
        <f t="shared" si="124"/>
        <v>2.1121225335791035E-8</v>
      </c>
      <c r="CA137">
        <f t="shared" si="125"/>
        <v>3.6729540754766375E-9</v>
      </c>
      <c r="CB137">
        <f t="shared" si="126"/>
        <v>8.039880853110911E-3</v>
      </c>
      <c r="CC137" s="4">
        <f t="shared" si="127"/>
        <v>2.7105905913228281E-3</v>
      </c>
      <c r="CD137" s="7">
        <f t="shared" si="128"/>
        <v>20</v>
      </c>
      <c r="CE137" s="4">
        <f t="shared" si="129"/>
        <v>1</v>
      </c>
      <c r="CF137" s="7">
        <f t="shared" si="130"/>
        <v>9.1584725419287909E-3</v>
      </c>
      <c r="CG137">
        <f t="shared" si="131"/>
        <v>1.237088373580765E-11</v>
      </c>
      <c r="CH137" s="7">
        <f t="shared" si="132"/>
        <v>9.1584725419287909E-3</v>
      </c>
      <c r="CI137" s="4">
        <f t="shared" si="133"/>
        <v>8.0650136891941786E-11</v>
      </c>
      <c r="CJ137">
        <f t="shared" si="134"/>
        <v>1.237088373580765E-11</v>
      </c>
      <c r="CK137">
        <f t="shared" si="135"/>
        <v>8.0650136891941786E-11</v>
      </c>
      <c r="CL137" s="7">
        <f t="shared" si="136"/>
        <v>6</v>
      </c>
      <c r="CM137" s="4">
        <f t="shared" si="137"/>
        <v>1</v>
      </c>
      <c r="CN137" s="7">
        <f t="shared" si="138"/>
        <v>9.8281564990610812E-9</v>
      </c>
      <c r="CO137" s="4">
        <f t="shared" si="139"/>
        <v>1</v>
      </c>
      <c r="CP137" s="7">
        <f t="shared" si="140"/>
        <v>4</v>
      </c>
      <c r="CQ137" s="4" t="str">
        <f t="shared" si="141"/>
        <v>Glenfiddich 15</v>
      </c>
      <c r="CR137" s="7">
        <f t="shared" si="142"/>
        <v>74</v>
      </c>
      <c r="CS137">
        <f t="shared" si="143"/>
        <v>77</v>
      </c>
      <c r="CT137">
        <f ca="1">COUNTIF(INDIRECT(ADDRESS(ROW(),CR137,1,1)):INDIRECT(ADDRESS(ROW(),CS137,1,1)), "&lt;0.05")</f>
        <v>4</v>
      </c>
      <c r="CU137" s="4">
        <f t="shared" ca="1" si="144"/>
        <v>1</v>
      </c>
    </row>
    <row r="138" spans="1:99" x14ac:dyDescent="0.25">
      <c r="A138" s="48">
        <v>164</v>
      </c>
      <c r="B138" s="7">
        <v>0</v>
      </c>
      <c r="C138">
        <v>0</v>
      </c>
      <c r="D138">
        <v>0</v>
      </c>
      <c r="E138">
        <v>0</v>
      </c>
      <c r="F138">
        <v>0</v>
      </c>
      <c r="G138">
        <v>8.0038445210509568E-2</v>
      </c>
      <c r="H138">
        <v>0</v>
      </c>
      <c r="I138">
        <v>0.15176072457390727</v>
      </c>
      <c r="J138">
        <v>0</v>
      </c>
      <c r="K138" s="4">
        <v>1.0697161326479543E-2</v>
      </c>
      <c r="L138" s="7">
        <v>2.4761883720749816E-2</v>
      </c>
      <c r="M138">
        <v>2.7455998158499487E-2</v>
      </c>
      <c r="N138">
        <v>0.36086583644730841</v>
      </c>
      <c r="O138">
        <v>0.47971068837255665</v>
      </c>
      <c r="P138">
        <v>0.34488585438225633</v>
      </c>
      <c r="Q138">
        <v>0.24521516341034147</v>
      </c>
      <c r="R138">
        <v>0.23619730116674176</v>
      </c>
      <c r="S138">
        <v>0.20245258234714106</v>
      </c>
      <c r="T138">
        <v>0.63395625630567343</v>
      </c>
      <c r="U138" s="4">
        <v>0.16279786724361969</v>
      </c>
      <c r="V138" s="7">
        <v>0.1336564666290192</v>
      </c>
      <c r="W138">
        <v>0.37367649251981044</v>
      </c>
      <c r="X138">
        <v>0.43295341663648962</v>
      </c>
      <c r="Y138">
        <v>0.52949606077388434</v>
      </c>
      <c r="Z138">
        <v>0.56371711064120278</v>
      </c>
      <c r="AA138">
        <v>0.56550845444382647</v>
      </c>
      <c r="AB138">
        <v>0.52793158405118856</v>
      </c>
      <c r="AC138">
        <v>0.41092752726725468</v>
      </c>
      <c r="AD138">
        <v>0.7050786180352735</v>
      </c>
      <c r="AE138" s="4">
        <v>0.51638667820730444</v>
      </c>
      <c r="AF138" s="7">
        <v>0.11771370319483869</v>
      </c>
      <c r="AG138">
        <v>0.19748246534883498</v>
      </c>
      <c r="AH138">
        <v>0.3892576913924084</v>
      </c>
      <c r="AI138">
        <v>0.41541055138090571</v>
      </c>
      <c r="AJ138">
        <v>0.95263687686625853</v>
      </c>
      <c r="AK138">
        <v>0.6538813917154872</v>
      </c>
      <c r="AL138">
        <v>0.96367712172042874</v>
      </c>
      <c r="AM138">
        <v>0.98408756678177522</v>
      </c>
      <c r="AN138">
        <v>1.4150805666010162</v>
      </c>
      <c r="AO138" s="4">
        <v>0.76512015348145235</v>
      </c>
      <c r="AP138" s="7">
        <v>0.36823143312176893</v>
      </c>
      <c r="AQ138">
        <v>0.31085702400575593</v>
      </c>
      <c r="AR138">
        <v>0.53077662697880379</v>
      </c>
      <c r="AS138">
        <v>0.30700619301573928</v>
      </c>
      <c r="AT138">
        <v>0.28646501815769565</v>
      </c>
      <c r="AU138">
        <v>0.35291781326391336</v>
      </c>
      <c r="AV138">
        <v>0.32434240269335796</v>
      </c>
      <c r="AW138">
        <v>0.32400118286647367</v>
      </c>
      <c r="AX138">
        <v>0.3900806994680574</v>
      </c>
      <c r="AY138">
        <v>0.34203140776694829</v>
      </c>
      <c r="AZ138" s="7">
        <f t="shared" si="98"/>
        <v>2.4249633111089637E-2</v>
      </c>
      <c r="BA138">
        <f t="shared" si="99"/>
        <v>0.27182994315548881</v>
      </c>
      <c r="BB138">
        <f t="shared" si="100"/>
        <v>0.47593324092052536</v>
      </c>
      <c r="BC138">
        <f t="shared" si="101"/>
        <v>0.68543480884834052</v>
      </c>
      <c r="BD138" s="4">
        <f t="shared" si="102"/>
        <v>0.3536709801338514</v>
      </c>
      <c r="BE138" s="7">
        <f t="shared" si="103"/>
        <v>5.1285099021855012E-2</v>
      </c>
      <c r="BF138">
        <f t="shared" si="104"/>
        <v>0.19062905275831676</v>
      </c>
      <c r="BG138">
        <f t="shared" si="105"/>
        <v>0.15243558033812146</v>
      </c>
      <c r="BH138">
        <f t="shared" si="106"/>
        <v>0.40808172269666243</v>
      </c>
      <c r="BI138" s="4">
        <f t="shared" si="107"/>
        <v>6.9368478551240051E-2</v>
      </c>
      <c r="BJ138" s="7">
        <f t="shared" si="108"/>
        <v>2.5132480359177467E-3</v>
      </c>
      <c r="BK138">
        <f t="shared" si="109"/>
        <v>2.3691983311078359E-6</v>
      </c>
      <c r="BL138">
        <f t="shared" si="110"/>
        <v>5.9889801065969909E-4</v>
      </c>
      <c r="BM138" s="4">
        <f t="shared" si="111"/>
        <v>1.2373706631973255E-9</v>
      </c>
      <c r="BN138" s="7">
        <f t="shared" si="112"/>
        <v>2.5132480359177467E-3</v>
      </c>
      <c r="BO138">
        <f t="shared" si="113"/>
        <v>1.6941401454453647E-2</v>
      </c>
      <c r="BP138">
        <f t="shared" si="114"/>
        <v>1.2529617176200384E-2</v>
      </c>
      <c r="BQ138" s="4">
        <f t="shared" si="115"/>
        <v>0.22753814203794831</v>
      </c>
      <c r="BR138" s="7">
        <f t="shared" si="116"/>
        <v>2.3691983311078359E-6</v>
      </c>
      <c r="BS138">
        <f t="shared" si="117"/>
        <v>1.6941401454453647E-2</v>
      </c>
      <c r="BT138">
        <f t="shared" si="118"/>
        <v>0.15539834424761176</v>
      </c>
      <c r="BU138" s="4">
        <f t="shared" si="119"/>
        <v>3.8671045874767059E-2</v>
      </c>
      <c r="BV138" s="7">
        <f t="shared" si="120"/>
        <v>5.9889801065969909E-4</v>
      </c>
      <c r="BW138">
        <f t="shared" si="121"/>
        <v>1.2529617176200384E-2</v>
      </c>
      <c r="BX138">
        <f t="shared" si="122"/>
        <v>0.15539834424761176</v>
      </c>
      <c r="BY138" s="4">
        <f t="shared" si="123"/>
        <v>3.0704399114168158E-2</v>
      </c>
      <c r="BZ138" s="7">
        <f t="shared" si="124"/>
        <v>1.2373706631973255E-9</v>
      </c>
      <c r="CA138">
        <f t="shared" si="125"/>
        <v>0.22753814203794831</v>
      </c>
      <c r="CB138">
        <f t="shared" si="126"/>
        <v>3.8671045874767059E-2</v>
      </c>
      <c r="CC138" s="4">
        <f t="shared" si="127"/>
        <v>3.0704399114168158E-2</v>
      </c>
      <c r="CD138" s="7">
        <f t="shared" si="128"/>
        <v>16</v>
      </c>
      <c r="CE138" s="4">
        <f t="shared" si="129"/>
        <v>0</v>
      </c>
      <c r="CF138" s="7">
        <f t="shared" si="130"/>
        <v>2.5132480359177467E-3</v>
      </c>
      <c r="CG138">
        <f t="shared" si="131"/>
        <v>2.1852264471742237E-10</v>
      </c>
      <c r="CH138" s="7">
        <f t="shared" si="132"/>
        <v>2.5132480359177467E-3</v>
      </c>
      <c r="CI138" s="4">
        <f t="shared" si="133"/>
        <v>7.3358465375322869E-3</v>
      </c>
      <c r="CJ138">
        <f t="shared" si="134"/>
        <v>2.1852264471742237E-10</v>
      </c>
      <c r="CK138">
        <f t="shared" si="135"/>
        <v>7.3358465375322869E-3</v>
      </c>
      <c r="CL138" s="7">
        <f t="shared" si="136"/>
        <v>6</v>
      </c>
      <c r="CM138" s="4">
        <f t="shared" si="137"/>
        <v>1</v>
      </c>
      <c r="CN138" s="7">
        <f t="shared" si="138"/>
        <v>1.0991623491760378E-5</v>
      </c>
      <c r="CO138" s="4">
        <f t="shared" si="139"/>
        <v>1</v>
      </c>
      <c r="CP138" s="7">
        <f t="shared" si="140"/>
        <v>4</v>
      </c>
      <c r="CQ138" s="4" t="str">
        <f t="shared" si="141"/>
        <v>Glenfiddich 15</v>
      </c>
      <c r="CR138" s="7">
        <f t="shared" si="142"/>
        <v>74</v>
      </c>
      <c r="CS138">
        <f t="shared" si="143"/>
        <v>77</v>
      </c>
      <c r="CT138">
        <f ca="1">COUNTIF(INDIRECT(ADDRESS(ROW(),CR138,1,1)):INDIRECT(ADDRESS(ROW(),CS138,1,1)), "&lt;0.05")</f>
        <v>3</v>
      </c>
      <c r="CU138" s="4">
        <f t="shared" ca="1" si="144"/>
        <v>0</v>
      </c>
    </row>
    <row r="139" spans="1:99" x14ac:dyDescent="0.25">
      <c r="A139" s="48">
        <v>165</v>
      </c>
      <c r="B139" s="7">
        <v>1.7201888743056182</v>
      </c>
      <c r="C139">
        <v>1.9550545460386639</v>
      </c>
      <c r="D139">
        <v>1.999262842902878</v>
      </c>
      <c r="E139">
        <v>1.5201754203451474</v>
      </c>
      <c r="F139">
        <v>1.4133066623918069</v>
      </c>
      <c r="G139">
        <v>1.3380117043953019</v>
      </c>
      <c r="H139">
        <v>1.138094669165679</v>
      </c>
      <c r="I139">
        <v>1.5150507789936696</v>
      </c>
      <c r="J139">
        <v>1.3515713445735329</v>
      </c>
      <c r="K139" s="4">
        <v>1.0842621085220674</v>
      </c>
      <c r="L139" s="7">
        <v>1.5219224345222506</v>
      </c>
      <c r="M139">
        <v>1.016165773743432</v>
      </c>
      <c r="N139">
        <v>1.9937995990311472</v>
      </c>
      <c r="O139">
        <v>2.4690832050331677</v>
      </c>
      <c r="P139">
        <v>1.735947344271997</v>
      </c>
      <c r="Q139">
        <v>1.3637460259946959</v>
      </c>
      <c r="R139">
        <v>1.2534045751641434</v>
      </c>
      <c r="S139">
        <v>1.2798005280750224</v>
      </c>
      <c r="T139">
        <v>3.1480808897781678</v>
      </c>
      <c r="U139" s="4">
        <v>0.99836915771828838</v>
      </c>
      <c r="V139" s="7">
        <v>0.99345963367378498</v>
      </c>
      <c r="W139">
        <v>1.2265698333056096</v>
      </c>
      <c r="X139">
        <v>1.1730002519832097</v>
      </c>
      <c r="Y139">
        <v>1.2942148940849501</v>
      </c>
      <c r="Z139">
        <v>1.2559896273036395</v>
      </c>
      <c r="AA139">
        <v>1.3376675350474987</v>
      </c>
      <c r="AB139">
        <v>1.3450663559072398</v>
      </c>
      <c r="AC139">
        <v>0.7834301573545881</v>
      </c>
      <c r="AD139">
        <v>1.4796000888057834</v>
      </c>
      <c r="AE139" s="4">
        <v>1.050619414643051</v>
      </c>
      <c r="AF139" s="7">
        <v>0</v>
      </c>
      <c r="AG139">
        <v>0</v>
      </c>
      <c r="AH139">
        <v>0</v>
      </c>
      <c r="AI139">
        <v>0</v>
      </c>
      <c r="AJ139">
        <v>0.64946853263371918</v>
      </c>
      <c r="AK139">
        <v>0.42835419725044127</v>
      </c>
      <c r="AL139">
        <v>0.67966242294332835</v>
      </c>
      <c r="AM139">
        <v>0.6728550247915549</v>
      </c>
      <c r="AN139">
        <v>1.0628976720502021</v>
      </c>
      <c r="AO139" s="4">
        <v>0.55023281152486403</v>
      </c>
      <c r="AP139" s="7">
        <v>0.29144003800587337</v>
      </c>
      <c r="AQ139">
        <v>0.21221046158109283</v>
      </c>
      <c r="AR139">
        <v>0.4457714923317535</v>
      </c>
      <c r="AS139">
        <v>0.24343135444329042</v>
      </c>
      <c r="AT139">
        <v>0.18537056265052673</v>
      </c>
      <c r="AU139">
        <v>0.27874085395853732</v>
      </c>
      <c r="AV139">
        <v>0.17759689305295823</v>
      </c>
      <c r="AW139">
        <v>0.23054990748239529</v>
      </c>
      <c r="AX139">
        <v>0.27175846160370476</v>
      </c>
      <c r="AY139">
        <v>0.21283532702541547</v>
      </c>
      <c r="AZ139" s="7">
        <f t="shared" si="98"/>
        <v>1.5034978951634366</v>
      </c>
      <c r="BA139">
        <f t="shared" si="99"/>
        <v>1.6780319533332311</v>
      </c>
      <c r="BB139">
        <f t="shared" si="100"/>
        <v>1.1939617792109354</v>
      </c>
      <c r="BC139">
        <f t="shared" si="101"/>
        <v>0.40434706611941101</v>
      </c>
      <c r="BD139" s="4">
        <f t="shared" si="102"/>
        <v>0.25497053521355478</v>
      </c>
      <c r="BE139" s="7">
        <f t="shared" si="103"/>
        <v>0.31000588860315076</v>
      </c>
      <c r="BF139">
        <f t="shared" si="104"/>
        <v>0.68733949372477099</v>
      </c>
      <c r="BG139">
        <f t="shared" si="105"/>
        <v>0.20269252835343135</v>
      </c>
      <c r="BH139">
        <f t="shared" si="106"/>
        <v>0.38260999813654867</v>
      </c>
      <c r="BI139" s="4">
        <f t="shared" si="107"/>
        <v>7.7277313399767802E-2</v>
      </c>
      <c r="BJ139" s="7">
        <f t="shared" si="108"/>
        <v>0.47766313646031122</v>
      </c>
      <c r="BK139">
        <f t="shared" si="109"/>
        <v>1.8076308399685003E-2</v>
      </c>
      <c r="BL139">
        <f t="shared" si="110"/>
        <v>1.764466128851058E-6</v>
      </c>
      <c r="BM139" s="4">
        <f t="shared" si="111"/>
        <v>1.9836031273263493E-7</v>
      </c>
      <c r="BN139" s="7">
        <f t="shared" si="112"/>
        <v>0.47766313646031122</v>
      </c>
      <c r="BO139">
        <f t="shared" si="113"/>
        <v>5.7007625776647773E-2</v>
      </c>
      <c r="BP139">
        <f t="shared" si="114"/>
        <v>1.5276333030731941E-4</v>
      </c>
      <c r="BQ139" s="4">
        <f t="shared" si="115"/>
        <v>9.8838368420781124E-5</v>
      </c>
      <c r="BR139" s="7">
        <f t="shared" si="116"/>
        <v>1.8076308399685003E-2</v>
      </c>
      <c r="BS139">
        <f t="shared" si="117"/>
        <v>5.7007625776647773E-2</v>
      </c>
      <c r="BT139">
        <f t="shared" si="118"/>
        <v>5.3366106237055052E-5</v>
      </c>
      <c r="BU139" s="4">
        <f t="shared" si="119"/>
        <v>1.6924814911113112E-8</v>
      </c>
      <c r="BV139" s="7">
        <f t="shared" si="120"/>
        <v>1.764466128851058E-6</v>
      </c>
      <c r="BW139">
        <f t="shared" si="121"/>
        <v>1.5276333030731941E-4</v>
      </c>
      <c r="BX139">
        <f t="shared" si="122"/>
        <v>5.3366106237055052E-5</v>
      </c>
      <c r="BY139" s="4">
        <f t="shared" si="123"/>
        <v>0.25478584104294394</v>
      </c>
      <c r="BZ139" s="7">
        <f t="shared" si="124"/>
        <v>1.9836031273263493E-7</v>
      </c>
      <c r="CA139">
        <f t="shared" si="125"/>
        <v>9.8838368420781124E-5</v>
      </c>
      <c r="CB139">
        <f t="shared" si="126"/>
        <v>1.6924814911113112E-8</v>
      </c>
      <c r="CC139" s="4">
        <f t="shared" si="127"/>
        <v>0.25478584104294394</v>
      </c>
      <c r="CD139" s="7">
        <f t="shared" si="128"/>
        <v>14</v>
      </c>
      <c r="CE139" s="4">
        <f t="shared" si="129"/>
        <v>0</v>
      </c>
      <c r="CF139" s="7">
        <f t="shared" si="130"/>
        <v>0.47766313646031122</v>
      </c>
      <c r="CG139">
        <f t="shared" si="131"/>
        <v>5.4582271347357945E-7</v>
      </c>
      <c r="CH139" s="7">
        <f t="shared" si="132"/>
        <v>0.47766313646031122</v>
      </c>
      <c r="CI139" s="4">
        <f t="shared" si="133"/>
        <v>6.8587816429019756E-4</v>
      </c>
      <c r="CJ139">
        <f t="shared" si="134"/>
        <v>5.4582271347357945E-7</v>
      </c>
      <c r="CK139">
        <f t="shared" si="135"/>
        <v>6.8587816429019756E-4</v>
      </c>
      <c r="CL139" s="7">
        <f t="shared" si="136"/>
        <v>4</v>
      </c>
      <c r="CM139" s="4">
        <f t="shared" si="137"/>
        <v>0</v>
      </c>
      <c r="CN139" s="7">
        <f t="shared" si="138"/>
        <v>2.0510495089201371E-5</v>
      </c>
      <c r="CO139" s="4">
        <f t="shared" si="139"/>
        <v>1</v>
      </c>
      <c r="CP139" s="7">
        <f t="shared" si="140"/>
        <v>2</v>
      </c>
      <c r="CQ139" s="4" t="str">
        <f t="shared" si="141"/>
        <v>Jack Daniels</v>
      </c>
      <c r="CR139" s="7">
        <f t="shared" si="142"/>
        <v>66</v>
      </c>
      <c r="CS139">
        <f t="shared" si="143"/>
        <v>69</v>
      </c>
      <c r="CT139">
        <f ca="1">COUNTIF(INDIRECT(ADDRESS(ROW(),CR139,1,1)):INDIRECT(ADDRESS(ROW(),CS139,1,1)), "&lt;0.05")</f>
        <v>2</v>
      </c>
      <c r="CU139" s="4">
        <f t="shared" ca="1" si="144"/>
        <v>0</v>
      </c>
    </row>
    <row r="140" spans="1:99" x14ac:dyDescent="0.25">
      <c r="A140" s="48">
        <v>166</v>
      </c>
      <c r="B140" s="7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0.29764212164988285</v>
      </c>
      <c r="J140">
        <v>0</v>
      </c>
      <c r="K140" s="4">
        <v>0</v>
      </c>
      <c r="L140" s="7">
        <v>0</v>
      </c>
      <c r="M140">
        <v>0</v>
      </c>
      <c r="N140">
        <v>0.16534252237418834</v>
      </c>
      <c r="O140">
        <v>0.70244025232586049</v>
      </c>
      <c r="P140">
        <v>0.47981226735423627</v>
      </c>
      <c r="Q140">
        <v>0.30044156300456853</v>
      </c>
      <c r="R140">
        <v>0.29519739932253519</v>
      </c>
      <c r="S140">
        <v>8.319991946279777E-2</v>
      </c>
      <c r="T140">
        <v>0.50827637357168476</v>
      </c>
      <c r="U140" s="4">
        <v>0.16672368405492435</v>
      </c>
      <c r="V140" s="7">
        <v>0</v>
      </c>
      <c r="W140">
        <v>0</v>
      </c>
      <c r="X140">
        <v>0.15900082481402181</v>
      </c>
      <c r="Y140">
        <v>0.20928716269924949</v>
      </c>
      <c r="Z140">
        <v>0.15794393350786745</v>
      </c>
      <c r="AA140">
        <v>4.9921397659204947E-2</v>
      </c>
      <c r="AB140">
        <v>0</v>
      </c>
      <c r="AC140">
        <v>2.6327408466032792E-2</v>
      </c>
      <c r="AD140">
        <v>0.22753378547163738</v>
      </c>
      <c r="AE140" s="4">
        <v>1.0906225776345053E-2</v>
      </c>
      <c r="AF140" s="7">
        <v>0</v>
      </c>
      <c r="AG140">
        <v>0</v>
      </c>
      <c r="AH140">
        <v>0</v>
      </c>
      <c r="AI140">
        <v>0</v>
      </c>
      <c r="AJ140">
        <v>0.18709707571890313</v>
      </c>
      <c r="AK140">
        <v>0.1284156198838774</v>
      </c>
      <c r="AL140">
        <v>0.21381762688716507</v>
      </c>
      <c r="AM140">
        <v>0.18034808816948708</v>
      </c>
      <c r="AN140">
        <v>0.28140895336790722</v>
      </c>
      <c r="AO140" s="4">
        <v>0.19787870486687931</v>
      </c>
      <c r="AP140" s="7">
        <v>8.4098367095150464E-2</v>
      </c>
      <c r="AQ140">
        <v>6.7517713938726923E-2</v>
      </c>
      <c r="AR140">
        <v>0.16611482153600346</v>
      </c>
      <c r="AS140">
        <v>0.10708900316298436</v>
      </c>
      <c r="AT140">
        <v>6.237226175376389E-2</v>
      </c>
      <c r="AU140">
        <v>8.8183887365657562E-2</v>
      </c>
      <c r="AV140">
        <v>5.095339291359488E-2</v>
      </c>
      <c r="AW140">
        <v>7.9244569013292632E-2</v>
      </c>
      <c r="AX140">
        <v>9.1642577038458545E-2</v>
      </c>
      <c r="AY140">
        <v>7.2586381410882403E-2</v>
      </c>
      <c r="AZ140" s="7">
        <f t="shared" si="98"/>
        <v>2.9764212164988285E-2</v>
      </c>
      <c r="BA140">
        <f t="shared" si="99"/>
        <v>0.27014339814707955</v>
      </c>
      <c r="BB140">
        <f t="shared" si="100"/>
        <v>8.4092073839435899E-2</v>
      </c>
      <c r="BC140">
        <f t="shared" si="101"/>
        <v>0.11889660688942191</v>
      </c>
      <c r="BD140" s="4">
        <f t="shared" si="102"/>
        <v>8.698029752285151E-2</v>
      </c>
      <c r="BE140" s="7">
        <f t="shared" si="103"/>
        <v>9.4122703201854369E-2</v>
      </c>
      <c r="BF140">
        <f t="shared" si="104"/>
        <v>0.23373209658682043</v>
      </c>
      <c r="BG140">
        <f t="shared" si="105"/>
        <v>9.332722821730903E-2</v>
      </c>
      <c r="BH140">
        <f t="shared" si="106"/>
        <v>0.10889457043091963</v>
      </c>
      <c r="BI140" s="4">
        <f t="shared" si="107"/>
        <v>3.2054529393258244E-2</v>
      </c>
      <c r="BJ140" s="7">
        <f t="shared" si="108"/>
        <v>1.0868587450981605E-2</v>
      </c>
      <c r="BK140">
        <f t="shared" si="109"/>
        <v>0.21130519026065289</v>
      </c>
      <c r="BL140">
        <f t="shared" si="110"/>
        <v>6.6214793560861407E-2</v>
      </c>
      <c r="BM140" s="4">
        <f t="shared" si="111"/>
        <v>9.5954802551141596E-2</v>
      </c>
      <c r="BN140" s="7">
        <f t="shared" si="112"/>
        <v>1.0868587450981605E-2</v>
      </c>
      <c r="BO140">
        <f t="shared" si="113"/>
        <v>3.7875580122795294E-2</v>
      </c>
      <c r="BP140">
        <f t="shared" si="114"/>
        <v>8.6914226548567494E-2</v>
      </c>
      <c r="BQ140" s="4">
        <f t="shared" si="115"/>
        <v>3.5541635594995485E-2</v>
      </c>
      <c r="BR140" s="7">
        <f t="shared" si="116"/>
        <v>0.21130519026065289</v>
      </c>
      <c r="BS140">
        <f t="shared" si="117"/>
        <v>3.7875580122795294E-2</v>
      </c>
      <c r="BT140">
        <f t="shared" si="118"/>
        <v>0.45300494335125185</v>
      </c>
      <c r="BU140" s="4">
        <f t="shared" si="119"/>
        <v>0.92790598470338947</v>
      </c>
      <c r="BV140" s="7">
        <f t="shared" si="120"/>
        <v>6.6214793560861407E-2</v>
      </c>
      <c r="BW140">
        <f t="shared" si="121"/>
        <v>8.6914226548567494E-2</v>
      </c>
      <c r="BX140">
        <f t="shared" si="122"/>
        <v>0.45300494335125185</v>
      </c>
      <c r="BY140" s="4">
        <f t="shared" si="123"/>
        <v>0.39376231721970334</v>
      </c>
      <c r="BZ140" s="7">
        <f t="shared" si="124"/>
        <v>9.5954802551141596E-2</v>
      </c>
      <c r="CA140">
        <f t="shared" si="125"/>
        <v>3.5541635594995485E-2</v>
      </c>
      <c r="CB140">
        <f t="shared" si="126"/>
        <v>0.92790598470338947</v>
      </c>
      <c r="CC140" s="4">
        <f t="shared" si="127"/>
        <v>0.39376231721970334</v>
      </c>
      <c r="CD140" s="7">
        <f t="shared" si="128"/>
        <v>6</v>
      </c>
      <c r="CE140" s="4">
        <f t="shared" si="129"/>
        <v>0</v>
      </c>
      <c r="CF140" s="7">
        <f t="shared" si="130"/>
        <v>1.0868587450981605E-2</v>
      </c>
      <c r="CG140">
        <f t="shared" si="131"/>
        <v>6.5162101378456405E-2</v>
      </c>
      <c r="CH140" s="7">
        <f t="shared" si="132"/>
        <v>1.0868587450981605E-2</v>
      </c>
      <c r="CI140" s="4">
        <f t="shared" si="133"/>
        <v>4.4904178765354547E-2</v>
      </c>
      <c r="CJ140">
        <f t="shared" si="134"/>
        <v>6.5162101378456405E-2</v>
      </c>
      <c r="CK140">
        <f t="shared" si="135"/>
        <v>4.4904178765354547E-2</v>
      </c>
      <c r="CL140" s="7">
        <f t="shared" si="136"/>
        <v>4</v>
      </c>
      <c r="CM140" s="4">
        <f t="shared" si="137"/>
        <v>0</v>
      </c>
      <c r="CN140" s="7">
        <f t="shared" si="138"/>
        <v>0.36507479388514918</v>
      </c>
      <c r="CO140" s="4">
        <f t="shared" si="139"/>
        <v>0</v>
      </c>
      <c r="CP140" s="7">
        <f t="shared" si="140"/>
        <v>2</v>
      </c>
      <c r="CQ140" s="4" t="str">
        <f t="shared" si="141"/>
        <v>Jack Daniels</v>
      </c>
      <c r="CR140" s="7">
        <f t="shared" si="142"/>
        <v>66</v>
      </c>
      <c r="CS140">
        <f t="shared" si="143"/>
        <v>69</v>
      </c>
      <c r="CT140">
        <f ca="1">COUNTIF(INDIRECT(ADDRESS(ROW(),CR140,1,1)):INDIRECT(ADDRESS(ROW(),CS140,1,1)), "&lt;0.05")</f>
        <v>3</v>
      </c>
      <c r="CU140" s="4">
        <f t="shared" ca="1" si="144"/>
        <v>0</v>
      </c>
    </row>
    <row r="141" spans="1:99" x14ac:dyDescent="0.25">
      <c r="A141" s="48">
        <v>167</v>
      </c>
      <c r="B141" s="7">
        <v>1.5787309820503341</v>
      </c>
      <c r="C141">
        <v>0.88528939079319557</v>
      </c>
      <c r="D141">
        <v>2.0796712879288095</v>
      </c>
      <c r="E141">
        <v>1.533858553174408</v>
      </c>
      <c r="F141">
        <v>1.5423359718680092</v>
      </c>
      <c r="G141">
        <v>1.0994846399916687</v>
      </c>
      <c r="H141">
        <v>1.2922239592477565</v>
      </c>
      <c r="I141">
        <v>1.3003500062270761</v>
      </c>
      <c r="J141">
        <v>1.1357672963779173</v>
      </c>
      <c r="K141" s="4">
        <v>0.81631868014428521</v>
      </c>
      <c r="L141" s="7">
        <v>0.6727290106894982</v>
      </c>
      <c r="M141">
        <v>0.56946320500895908</v>
      </c>
      <c r="N141">
        <v>0.98020458252384524</v>
      </c>
      <c r="O141">
        <v>1.7498579109216055</v>
      </c>
      <c r="P141">
        <v>1.2206891201470673</v>
      </c>
      <c r="Q141">
        <v>0.71263682336655298</v>
      </c>
      <c r="R141">
        <v>0.76054992138496191</v>
      </c>
      <c r="S141">
        <v>0.52828614691873632</v>
      </c>
      <c r="T141">
        <v>1.339601938530899</v>
      </c>
      <c r="U141" s="4">
        <v>0.6628941057851947</v>
      </c>
      <c r="V141" s="7">
        <v>0.46731923695271299</v>
      </c>
      <c r="W141">
        <v>0.50594730257310794</v>
      </c>
      <c r="X141">
        <v>0.65158355392965384</v>
      </c>
      <c r="Y141">
        <v>0.74803086729498758</v>
      </c>
      <c r="Z141">
        <v>0.68107124904932215</v>
      </c>
      <c r="AA141">
        <v>0.6025514244946939</v>
      </c>
      <c r="AB141">
        <v>0.36502483578133121</v>
      </c>
      <c r="AC141">
        <v>0.36629269636975831</v>
      </c>
      <c r="AD141">
        <v>0.61200108009113008</v>
      </c>
      <c r="AE141" s="4">
        <v>0.37959433016108479</v>
      </c>
      <c r="AF141" s="7">
        <v>0</v>
      </c>
      <c r="AG141">
        <v>0</v>
      </c>
      <c r="AH141">
        <v>0</v>
      </c>
      <c r="AI141">
        <v>0</v>
      </c>
      <c r="AJ141">
        <v>0.38415749132285271</v>
      </c>
      <c r="AK141">
        <v>0.29813828789441266</v>
      </c>
      <c r="AL141">
        <v>0.45070578328811656</v>
      </c>
      <c r="AM141">
        <v>0.45906732918552923</v>
      </c>
      <c r="AN141">
        <v>0.59657154356849285</v>
      </c>
      <c r="AO141" s="4">
        <v>0.35451071761101471</v>
      </c>
      <c r="AP141" s="7">
        <v>0.23800691740138011</v>
      </c>
      <c r="AQ141">
        <v>0.18784970986077656</v>
      </c>
      <c r="AR141">
        <v>0.3698159695141105</v>
      </c>
      <c r="AS141">
        <v>0.21052607977096402</v>
      </c>
      <c r="AT141">
        <v>0.18292539485733092</v>
      </c>
      <c r="AU141">
        <v>0.25131086864910807</v>
      </c>
      <c r="AV141">
        <v>0.16921310729755731</v>
      </c>
      <c r="AW141">
        <v>0.24818446435679603</v>
      </c>
      <c r="AX141">
        <v>0.24202424526753724</v>
      </c>
      <c r="AY141">
        <v>0.17375467661758337</v>
      </c>
      <c r="AZ141" s="7">
        <f t="shared" si="98"/>
        <v>1.3264030767803461</v>
      </c>
      <c r="BA141">
        <f t="shared" si="99"/>
        <v>0.91969127652773219</v>
      </c>
      <c r="BB141">
        <f t="shared" si="100"/>
        <v>0.53794165766977842</v>
      </c>
      <c r="BC141">
        <f t="shared" si="101"/>
        <v>0.25431511528704187</v>
      </c>
      <c r="BD141" s="4">
        <f t="shared" si="102"/>
        <v>0.22736114335931443</v>
      </c>
      <c r="BE141" s="7">
        <f t="shared" si="103"/>
        <v>0.3749363631209286</v>
      </c>
      <c r="BF141">
        <f t="shared" si="104"/>
        <v>0.39871369701617093</v>
      </c>
      <c r="BG141">
        <f t="shared" si="105"/>
        <v>0.14049353126114064</v>
      </c>
      <c r="BH141">
        <f t="shared" si="106"/>
        <v>0.232177042009164</v>
      </c>
      <c r="BI141" s="4">
        <f t="shared" si="107"/>
        <v>5.9351001544086991E-2</v>
      </c>
      <c r="BJ141" s="7">
        <f t="shared" si="108"/>
        <v>3.0432379871444364E-2</v>
      </c>
      <c r="BK141">
        <f t="shared" si="109"/>
        <v>5.3592606360265185E-5</v>
      </c>
      <c r="BL141">
        <f t="shared" si="110"/>
        <v>1.3911234082693528E-6</v>
      </c>
      <c r="BM141" s="4">
        <f t="shared" si="111"/>
        <v>5.2884377472232151E-6</v>
      </c>
      <c r="BN141" s="7">
        <f t="shared" si="112"/>
        <v>3.0432379871444364E-2</v>
      </c>
      <c r="BO141">
        <f t="shared" si="113"/>
        <v>1.5383888479007127E-2</v>
      </c>
      <c r="BP141">
        <f t="shared" si="114"/>
        <v>4.0969995044771957E-4</v>
      </c>
      <c r="BQ141" s="4">
        <f t="shared" si="115"/>
        <v>3.5784328545801817E-4</v>
      </c>
      <c r="BR141" s="7">
        <f t="shared" si="116"/>
        <v>5.3592606360265185E-5</v>
      </c>
      <c r="BS141">
        <f t="shared" si="117"/>
        <v>1.5383888479007127E-2</v>
      </c>
      <c r="BT141">
        <f t="shared" si="118"/>
        <v>4.8791227354565547E-3</v>
      </c>
      <c r="BU141" s="4">
        <f t="shared" si="119"/>
        <v>3.0710594131225692E-5</v>
      </c>
      <c r="BV141" s="7">
        <f t="shared" si="120"/>
        <v>1.3911234082693528E-6</v>
      </c>
      <c r="BW141">
        <f t="shared" si="121"/>
        <v>4.0969995044771957E-4</v>
      </c>
      <c r="BX141">
        <f t="shared" si="122"/>
        <v>4.8791227354565547E-3</v>
      </c>
      <c r="BY141" s="4">
        <f t="shared" si="123"/>
        <v>0.72934717889184997</v>
      </c>
      <c r="BZ141" s="7">
        <f t="shared" si="124"/>
        <v>5.2884377472232151E-6</v>
      </c>
      <c r="CA141">
        <f t="shared" si="125"/>
        <v>3.5784328545801817E-4</v>
      </c>
      <c r="CB141">
        <f t="shared" si="126"/>
        <v>3.0710594131225692E-5</v>
      </c>
      <c r="CC141" s="4">
        <f t="shared" si="127"/>
        <v>0.72934717889184997</v>
      </c>
      <c r="CD141" s="7">
        <f t="shared" si="128"/>
        <v>18</v>
      </c>
      <c r="CE141" s="4">
        <f t="shared" si="129"/>
        <v>0</v>
      </c>
      <c r="CF141" s="7">
        <f t="shared" si="130"/>
        <v>3.0432379871444364E-2</v>
      </c>
      <c r="CG141">
        <f t="shared" si="131"/>
        <v>7.4155814891179636E-6</v>
      </c>
      <c r="CH141" s="7">
        <f t="shared" si="132"/>
        <v>3.0432379871444364E-2</v>
      </c>
      <c r="CI141" s="4">
        <f t="shared" si="133"/>
        <v>1.1321919200442132E-3</v>
      </c>
      <c r="CJ141">
        <f t="shared" si="134"/>
        <v>7.4155814891179636E-6</v>
      </c>
      <c r="CK141">
        <f t="shared" si="135"/>
        <v>1.1321919200442132E-3</v>
      </c>
      <c r="CL141" s="7">
        <f t="shared" si="136"/>
        <v>6</v>
      </c>
      <c r="CM141" s="4">
        <f t="shared" si="137"/>
        <v>1</v>
      </c>
      <c r="CN141" s="7">
        <f t="shared" si="138"/>
        <v>2.7362729572405295E-7</v>
      </c>
      <c r="CO141" s="4">
        <f t="shared" si="139"/>
        <v>1</v>
      </c>
      <c r="CP141" s="7">
        <f t="shared" si="140"/>
        <v>1</v>
      </c>
      <c r="CQ141" s="4" t="str">
        <f t="shared" si="141"/>
        <v>Gentleman Jack</v>
      </c>
      <c r="CR141" s="7">
        <f t="shared" si="142"/>
        <v>62</v>
      </c>
      <c r="CS141">
        <f t="shared" si="143"/>
        <v>65</v>
      </c>
      <c r="CT141">
        <f ca="1">COUNTIF(INDIRECT(ADDRESS(ROW(),CR141,1,1)):INDIRECT(ADDRESS(ROW(),CS141,1,1)), "&lt;0.05")</f>
        <v>4</v>
      </c>
      <c r="CU141" s="4">
        <f t="shared" ca="1" si="144"/>
        <v>1</v>
      </c>
    </row>
    <row r="142" spans="1:99" x14ac:dyDescent="0.25">
      <c r="A142" s="48">
        <v>168</v>
      </c>
      <c r="B142" s="7">
        <v>1.2030767584425121E-2</v>
      </c>
      <c r="C142">
        <v>0</v>
      </c>
      <c r="D142">
        <v>0.15482569441399965</v>
      </c>
      <c r="E142">
        <v>7.0809294778242937E-2</v>
      </c>
      <c r="F142">
        <v>8.0785979734470673E-2</v>
      </c>
      <c r="G142">
        <v>0.11159196703872319</v>
      </c>
      <c r="H142">
        <v>8.8354912669473748E-2</v>
      </c>
      <c r="I142">
        <v>0.18619316704306405</v>
      </c>
      <c r="J142">
        <v>0</v>
      </c>
      <c r="K142" s="4">
        <v>4.4073469819979304E-2</v>
      </c>
      <c r="L142" s="7">
        <v>0</v>
      </c>
      <c r="M142">
        <v>0</v>
      </c>
      <c r="N142">
        <v>0.13949214357934439</v>
      </c>
      <c r="O142">
        <v>0.29907741499965346</v>
      </c>
      <c r="P142">
        <v>0.18001608181282239</v>
      </c>
      <c r="Q142">
        <v>0.11092799309932692</v>
      </c>
      <c r="R142">
        <v>0.11221100041854816</v>
      </c>
      <c r="S142">
        <v>6.4503314484622515E-2</v>
      </c>
      <c r="T142">
        <v>0.22976383387995664</v>
      </c>
      <c r="U142" s="4">
        <v>9.7000018478048733E-2</v>
      </c>
      <c r="V142" s="7">
        <v>0</v>
      </c>
      <c r="W142">
        <v>0</v>
      </c>
      <c r="X142">
        <v>8.5697341648923786E-2</v>
      </c>
      <c r="Y142">
        <v>0.10484042451001034</v>
      </c>
      <c r="Z142">
        <v>9.6216817227473425E-2</v>
      </c>
      <c r="AA142">
        <v>6.5684683502233623E-2</v>
      </c>
      <c r="AB142">
        <v>4.7985653265987138E-2</v>
      </c>
      <c r="AC142">
        <v>3.1649493735486749E-2</v>
      </c>
      <c r="AD142">
        <v>9.7631523746172608E-2</v>
      </c>
      <c r="AE142" s="4">
        <v>4.2129938217227776E-2</v>
      </c>
      <c r="AF142" s="7">
        <v>0</v>
      </c>
      <c r="AG142">
        <v>0</v>
      </c>
      <c r="AH142">
        <v>0</v>
      </c>
      <c r="AI142">
        <v>0</v>
      </c>
      <c r="AJ142">
        <v>7.701730217860954E-2</v>
      </c>
      <c r="AK142">
        <v>3.4928611626511279E-2</v>
      </c>
      <c r="AL142">
        <v>8.2863075211625919E-2</v>
      </c>
      <c r="AM142">
        <v>7.4652584511107969E-2</v>
      </c>
      <c r="AN142">
        <v>0.103486676746445</v>
      </c>
      <c r="AO142" s="4">
        <v>6.0188286161994883E-2</v>
      </c>
      <c r="AP142" s="7">
        <v>4.2832337049723938E-2</v>
      </c>
      <c r="AQ142">
        <v>2.7919501550309984E-2</v>
      </c>
      <c r="AR142">
        <v>5.2139833494133564E-2</v>
      </c>
      <c r="AS142">
        <v>4.0768750000507926E-2</v>
      </c>
      <c r="AT142">
        <v>1.5279428042116096E-2</v>
      </c>
      <c r="AU142">
        <v>5.0636555146451219E-2</v>
      </c>
      <c r="AV142">
        <v>3.3668329690877116E-2</v>
      </c>
      <c r="AW142">
        <v>4.029178248979063E-2</v>
      </c>
      <c r="AX142">
        <v>4.0912342958016712E-2</v>
      </c>
      <c r="AY142">
        <v>3.6219570666365983E-2</v>
      </c>
      <c r="AZ142" s="7">
        <f t="shared" si="98"/>
        <v>7.4866525308237869E-2</v>
      </c>
      <c r="BA142">
        <f t="shared" si="99"/>
        <v>0.12329918007523233</v>
      </c>
      <c r="BB142">
        <f t="shared" si="100"/>
        <v>5.7183587585351546E-2</v>
      </c>
      <c r="BC142">
        <f t="shared" si="101"/>
        <v>4.3313653643629463E-2</v>
      </c>
      <c r="BD142" s="4">
        <f t="shared" si="102"/>
        <v>3.8066843108829317E-2</v>
      </c>
      <c r="BE142" s="7">
        <f t="shared" si="103"/>
        <v>6.3662149531472992E-2</v>
      </c>
      <c r="BF142">
        <f t="shared" si="104"/>
        <v>9.459956466523417E-2</v>
      </c>
      <c r="BG142">
        <f t="shared" si="105"/>
        <v>3.9185080985061578E-2</v>
      </c>
      <c r="BH142">
        <f t="shared" si="106"/>
        <v>4.104518714279156E-2</v>
      </c>
      <c r="BI142" s="4">
        <f t="shared" si="107"/>
        <v>1.0770836854822359E-2</v>
      </c>
      <c r="BJ142" s="7">
        <f t="shared" si="108"/>
        <v>0.19823245847726789</v>
      </c>
      <c r="BK142">
        <f t="shared" si="109"/>
        <v>0.46604291709024481</v>
      </c>
      <c r="BL142">
        <f t="shared" si="110"/>
        <v>0.20703692592702083</v>
      </c>
      <c r="BM142" s="4">
        <f t="shared" si="111"/>
        <v>0.10319791165358666</v>
      </c>
      <c r="BN142" s="7">
        <f t="shared" si="112"/>
        <v>0.19823245847726789</v>
      </c>
      <c r="BO142">
        <f t="shared" si="113"/>
        <v>6.3779460666088889E-2</v>
      </c>
      <c r="BP142">
        <f t="shared" si="114"/>
        <v>3.0035772184445329E-2</v>
      </c>
      <c r="BQ142" s="4">
        <f t="shared" si="115"/>
        <v>1.9216237927307783E-2</v>
      </c>
      <c r="BR142" s="7">
        <f t="shared" si="116"/>
        <v>0.46604291709024481</v>
      </c>
      <c r="BS142">
        <f t="shared" si="117"/>
        <v>6.3779460666088889E-2</v>
      </c>
      <c r="BT142">
        <f t="shared" si="118"/>
        <v>0.44962234033759318</v>
      </c>
      <c r="BU142" s="4">
        <f t="shared" si="119"/>
        <v>0.1666772150830714</v>
      </c>
      <c r="BV142" s="7">
        <f t="shared" si="120"/>
        <v>0.20703692592702083</v>
      </c>
      <c r="BW142">
        <f t="shared" si="121"/>
        <v>3.0035772184445329E-2</v>
      </c>
      <c r="BX142">
        <f t="shared" si="122"/>
        <v>0.44962234033759318</v>
      </c>
      <c r="BY142" s="4">
        <f t="shared" si="123"/>
        <v>0.70381686998041038</v>
      </c>
      <c r="BZ142" s="7">
        <f t="shared" si="124"/>
        <v>0.10319791165358666</v>
      </c>
      <c r="CA142">
        <f t="shared" si="125"/>
        <v>1.9216237927307783E-2</v>
      </c>
      <c r="CB142">
        <f t="shared" si="126"/>
        <v>0.1666772150830714</v>
      </c>
      <c r="CC142" s="4">
        <f t="shared" si="127"/>
        <v>0.70381686998041038</v>
      </c>
      <c r="CD142" s="7">
        <f t="shared" si="128"/>
        <v>4</v>
      </c>
      <c r="CE142" s="4">
        <f t="shared" si="129"/>
        <v>0</v>
      </c>
      <c r="CF142" s="7">
        <f t="shared" si="130"/>
        <v>0.19823245847726789</v>
      </c>
      <c r="CG142">
        <f t="shared" si="131"/>
        <v>0.20061451008734635</v>
      </c>
      <c r="CH142" s="7">
        <f t="shared" si="132"/>
        <v>0.19823245847726789</v>
      </c>
      <c r="CI142" s="4">
        <f t="shared" si="133"/>
        <v>3.0604324344609059E-2</v>
      </c>
      <c r="CJ142">
        <f t="shared" si="134"/>
        <v>0.20061451008734635</v>
      </c>
      <c r="CK142">
        <f t="shared" si="135"/>
        <v>3.0604324344609059E-2</v>
      </c>
      <c r="CL142" s="7">
        <f t="shared" si="136"/>
        <v>2</v>
      </c>
      <c r="CM142" s="4">
        <f t="shared" si="137"/>
        <v>0</v>
      </c>
      <c r="CN142" s="7">
        <f t="shared" si="138"/>
        <v>2.4001348893035679E-2</v>
      </c>
      <c r="CO142" s="4">
        <f t="shared" si="139"/>
        <v>1</v>
      </c>
      <c r="CP142" s="7">
        <f t="shared" si="140"/>
        <v>2</v>
      </c>
      <c r="CQ142" s="4" t="str">
        <f t="shared" si="141"/>
        <v>Jack Daniels</v>
      </c>
      <c r="CR142" s="7">
        <f t="shared" si="142"/>
        <v>66</v>
      </c>
      <c r="CS142">
        <f t="shared" si="143"/>
        <v>69</v>
      </c>
      <c r="CT142">
        <f ca="1">COUNTIF(INDIRECT(ADDRESS(ROW(),CR142,1,1)):INDIRECT(ADDRESS(ROW(),CS142,1,1)), "&lt;0.05")</f>
        <v>2</v>
      </c>
      <c r="CU142" s="4">
        <f t="shared" ca="1" si="144"/>
        <v>0</v>
      </c>
    </row>
    <row r="143" spans="1:99" x14ac:dyDescent="0.25">
      <c r="A143" s="48">
        <v>169</v>
      </c>
      <c r="B143" s="7">
        <v>0</v>
      </c>
      <c r="C143">
        <v>0</v>
      </c>
      <c r="D143">
        <v>3.2124095489776457E-3</v>
      </c>
      <c r="E143">
        <v>1.3081796641822671E-2</v>
      </c>
      <c r="F143">
        <v>0</v>
      </c>
      <c r="G143">
        <v>3.908430725854084E-2</v>
      </c>
      <c r="H143">
        <v>9.2608994795127433E-3</v>
      </c>
      <c r="I143">
        <v>0.12304658725904129</v>
      </c>
      <c r="J143">
        <v>0</v>
      </c>
      <c r="K143" s="4">
        <v>0</v>
      </c>
      <c r="L143" s="7">
        <v>0</v>
      </c>
      <c r="M143">
        <v>0</v>
      </c>
      <c r="N143">
        <v>8.1072346797427919E-2</v>
      </c>
      <c r="O143">
        <v>0.2183049946439595</v>
      </c>
      <c r="P143">
        <v>0.15189838069402195</v>
      </c>
      <c r="Q143">
        <v>8.0258121822997297E-2</v>
      </c>
      <c r="R143">
        <v>8.0643101388819097E-2</v>
      </c>
      <c r="S143">
        <v>6.6225116264983841E-2</v>
      </c>
      <c r="T143">
        <v>0.183096440263912</v>
      </c>
      <c r="U143" s="4">
        <v>5.5689287336924354E-2</v>
      </c>
      <c r="V143" s="7">
        <v>0</v>
      </c>
      <c r="W143">
        <v>1.6773483783307408E-3</v>
      </c>
      <c r="X143">
        <v>7.2171448694663742E-2</v>
      </c>
      <c r="Y143">
        <v>9.6065312023362284E-2</v>
      </c>
      <c r="Z143">
        <v>0.11152910582783118</v>
      </c>
      <c r="AA143">
        <v>9.2492707158618528E-2</v>
      </c>
      <c r="AB143">
        <v>4.9893548034657315E-2</v>
      </c>
      <c r="AC143">
        <v>5.1889682612821793E-2</v>
      </c>
      <c r="AD143">
        <v>8.7646079616292102E-2</v>
      </c>
      <c r="AE143" s="4">
        <v>8.7358911070182038E-2</v>
      </c>
      <c r="AF143" s="7">
        <v>0</v>
      </c>
      <c r="AG143">
        <v>0</v>
      </c>
      <c r="AH143">
        <v>0</v>
      </c>
      <c r="AI143">
        <v>0</v>
      </c>
      <c r="AJ143">
        <v>9.3028596070225469E-2</v>
      </c>
      <c r="AK143">
        <v>4.5661795743110238E-2</v>
      </c>
      <c r="AL143">
        <v>0.12947896742155213</v>
      </c>
      <c r="AM143">
        <v>0.10405012180065128</v>
      </c>
      <c r="AN143">
        <v>0.16720648069585475</v>
      </c>
      <c r="AO143" s="4">
        <v>6.7077385852671215E-2</v>
      </c>
      <c r="AP143" s="7">
        <v>2.7790181804332747E-2</v>
      </c>
      <c r="AQ143">
        <v>3.3418638921363868E-2</v>
      </c>
      <c r="AR143">
        <v>6.8281098400111789E-2</v>
      </c>
      <c r="AS143">
        <v>5.2026732018468157E-2</v>
      </c>
      <c r="AT143">
        <v>9.1052570337097002E-3</v>
      </c>
      <c r="AU143">
        <v>4.4182124220527752E-2</v>
      </c>
      <c r="AV143">
        <v>4.0518286287682281E-2</v>
      </c>
      <c r="AW143">
        <v>2.8225664586721884E-2</v>
      </c>
      <c r="AX143">
        <v>5.9041692832557044E-2</v>
      </c>
      <c r="AY143">
        <v>5.8690025293905289E-2</v>
      </c>
      <c r="AZ143" s="7">
        <f t="shared" si="98"/>
        <v>1.8768600018789518E-2</v>
      </c>
      <c r="BA143">
        <f t="shared" si="99"/>
        <v>9.1718778921304603E-2</v>
      </c>
      <c r="BB143">
        <f t="shared" si="100"/>
        <v>6.507241434167596E-2</v>
      </c>
      <c r="BC143">
        <f t="shared" si="101"/>
        <v>6.0650334758406511E-2</v>
      </c>
      <c r="BD143" s="4">
        <f t="shared" si="102"/>
        <v>4.2127970139938048E-2</v>
      </c>
      <c r="BE143" s="7">
        <f t="shared" si="103"/>
        <v>3.8604345582937558E-2</v>
      </c>
      <c r="BF143">
        <f t="shared" si="104"/>
        <v>7.2369127239713046E-2</v>
      </c>
      <c r="BG143">
        <f t="shared" si="105"/>
        <v>3.885135037374593E-2</v>
      </c>
      <c r="BH143">
        <f t="shared" si="106"/>
        <v>6.1466614194679407E-2</v>
      </c>
      <c r="BI143" s="4">
        <f t="shared" si="107"/>
        <v>1.7994925911614737E-2</v>
      </c>
      <c r="BJ143" s="7">
        <f t="shared" si="108"/>
        <v>1.404076030004444E-2</v>
      </c>
      <c r="BK143">
        <f t="shared" si="109"/>
        <v>1.5499952256747386E-2</v>
      </c>
      <c r="BL143">
        <f t="shared" si="110"/>
        <v>8.7840592844367182E-2</v>
      </c>
      <c r="BM143" s="4">
        <f t="shared" si="111"/>
        <v>0.10698240057448626</v>
      </c>
      <c r="BN143" s="7">
        <f t="shared" si="112"/>
        <v>1.404076030004444E-2</v>
      </c>
      <c r="BO143">
        <f t="shared" si="113"/>
        <v>0.32261334642492778</v>
      </c>
      <c r="BP143">
        <f t="shared" si="114"/>
        <v>0.31485192610211893</v>
      </c>
      <c r="BQ143" s="4">
        <f t="shared" si="115"/>
        <v>6.1481290094513412E-2</v>
      </c>
      <c r="BR143" s="7">
        <f t="shared" si="116"/>
        <v>1.5499952256747386E-2</v>
      </c>
      <c r="BS143">
        <f t="shared" si="117"/>
        <v>0.32261334642492778</v>
      </c>
      <c r="BT143">
        <f t="shared" si="118"/>
        <v>0.85004607377237928</v>
      </c>
      <c r="BU143" s="4">
        <f t="shared" si="119"/>
        <v>0.11453008613171893</v>
      </c>
      <c r="BV143" s="7">
        <f t="shared" si="120"/>
        <v>8.7840592844367182E-2</v>
      </c>
      <c r="BW143">
        <f t="shared" si="121"/>
        <v>0.31485192610211893</v>
      </c>
      <c r="BX143">
        <f t="shared" si="122"/>
        <v>0.85004607377237928</v>
      </c>
      <c r="BY143" s="4">
        <f t="shared" si="123"/>
        <v>0.38089755788951352</v>
      </c>
      <c r="BZ143" s="7">
        <f t="shared" si="124"/>
        <v>0.10698240057448626</v>
      </c>
      <c r="CA143">
        <f t="shared" si="125"/>
        <v>6.1481290094513412E-2</v>
      </c>
      <c r="CB143">
        <f t="shared" si="126"/>
        <v>0.11453008613171893</v>
      </c>
      <c r="CC143" s="4">
        <f t="shared" si="127"/>
        <v>0.38089755788951352</v>
      </c>
      <c r="CD143" s="7">
        <f t="shared" si="128"/>
        <v>4</v>
      </c>
      <c r="CE143" s="4">
        <f t="shared" si="129"/>
        <v>0</v>
      </c>
      <c r="CF143" s="7">
        <f t="shared" si="130"/>
        <v>1.404076030004444E-2</v>
      </c>
      <c r="CG143">
        <f t="shared" si="131"/>
        <v>2.0136335169332553E-2</v>
      </c>
      <c r="CH143" s="7">
        <f t="shared" si="132"/>
        <v>1.404076030004444E-2</v>
      </c>
      <c r="CI143" s="4">
        <f t="shared" si="133"/>
        <v>0.1668367921819171</v>
      </c>
      <c r="CJ143">
        <f t="shared" si="134"/>
        <v>2.0136335169332553E-2</v>
      </c>
      <c r="CK143">
        <f t="shared" si="135"/>
        <v>0.1668367921819171</v>
      </c>
      <c r="CL143" s="7">
        <f t="shared" si="136"/>
        <v>4</v>
      </c>
      <c r="CM143" s="4">
        <f t="shared" si="137"/>
        <v>0</v>
      </c>
      <c r="CN143" s="7">
        <f t="shared" si="138"/>
        <v>0.68838624953720173</v>
      </c>
      <c r="CO143" s="4">
        <f t="shared" si="139"/>
        <v>0</v>
      </c>
      <c r="CP143" s="7">
        <f t="shared" si="140"/>
        <v>2</v>
      </c>
      <c r="CQ143" s="4" t="str">
        <f t="shared" si="141"/>
        <v>Jack Daniels</v>
      </c>
      <c r="CR143" s="7">
        <f t="shared" si="142"/>
        <v>66</v>
      </c>
      <c r="CS143">
        <f t="shared" si="143"/>
        <v>69</v>
      </c>
      <c r="CT143">
        <f ca="1">COUNTIF(INDIRECT(ADDRESS(ROW(),CR143,1,1)):INDIRECT(ADDRESS(ROW(),CS143,1,1)), "&lt;0.05")</f>
        <v>1</v>
      </c>
      <c r="CU143" s="4">
        <f t="shared" ca="1" si="144"/>
        <v>0</v>
      </c>
    </row>
    <row r="144" spans="1:99" x14ac:dyDescent="0.25">
      <c r="A144" s="48">
        <v>170</v>
      </c>
      <c r="B144" s="7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4.7792710590979857E-2</v>
      </c>
      <c r="J144">
        <v>0</v>
      </c>
      <c r="K144" s="4">
        <v>0</v>
      </c>
      <c r="L144" s="7">
        <v>0</v>
      </c>
      <c r="M144">
        <v>0</v>
      </c>
      <c r="N144">
        <v>2.3670270535570189E-2</v>
      </c>
      <c r="O144">
        <v>0.10743288917747092</v>
      </c>
      <c r="P144">
        <v>0.11076068721145438</v>
      </c>
      <c r="Q144">
        <v>7.3529013960403192E-2</v>
      </c>
      <c r="R144">
        <v>5.1630401583752178E-2</v>
      </c>
      <c r="S144">
        <v>3.2302359660090062E-2</v>
      </c>
      <c r="T144">
        <v>0.21893206524746328</v>
      </c>
      <c r="U144" s="4">
        <v>2.2305846253804128E-2</v>
      </c>
      <c r="V144" s="7">
        <v>0</v>
      </c>
      <c r="W144">
        <v>0</v>
      </c>
      <c r="X144">
        <v>6.1432674381345538E-2</v>
      </c>
      <c r="Y144">
        <v>6.3709570674829824E-2</v>
      </c>
      <c r="Z144">
        <v>7.4107994997165402E-2</v>
      </c>
      <c r="AA144">
        <v>6.4837067651152269E-2</v>
      </c>
      <c r="AB144">
        <v>0</v>
      </c>
      <c r="AC144">
        <v>2.8582175879735539E-2</v>
      </c>
      <c r="AD144">
        <v>5.6022167761646896E-2</v>
      </c>
      <c r="AE144" s="4">
        <v>1.455108239968006E-2</v>
      </c>
      <c r="AF144" s="7">
        <v>0</v>
      </c>
      <c r="AG144">
        <v>0</v>
      </c>
      <c r="AH144">
        <v>0</v>
      </c>
      <c r="AI144">
        <v>0</v>
      </c>
      <c r="AJ144">
        <v>0.13158910585946143</v>
      </c>
      <c r="AK144">
        <v>8.8503881106938326E-2</v>
      </c>
      <c r="AL144">
        <v>0.15779633866645262</v>
      </c>
      <c r="AM144">
        <v>0.15894104105258849</v>
      </c>
      <c r="AN144">
        <v>0.2321499940773134</v>
      </c>
      <c r="AO144" s="4">
        <v>0.13131616268263299</v>
      </c>
      <c r="AP144" s="7">
        <v>6.3207202182004776E-2</v>
      </c>
      <c r="AQ144">
        <v>7.2775045855213771E-2</v>
      </c>
      <c r="AR144">
        <v>0.11352018792018179</v>
      </c>
      <c r="AS144">
        <v>7.2823171419775276E-2</v>
      </c>
      <c r="AT144">
        <v>4.2678340416043958E-2</v>
      </c>
      <c r="AU144">
        <v>9.7414550229313446E-2</v>
      </c>
      <c r="AV144">
        <v>7.8020672155774462E-2</v>
      </c>
      <c r="AW144">
        <v>0.10871599334286611</v>
      </c>
      <c r="AX144">
        <v>9.9458196104855554E-2</v>
      </c>
      <c r="AY144">
        <v>0.1305685667252357</v>
      </c>
      <c r="AZ144" s="7">
        <f t="shared" si="98"/>
        <v>4.7792710590979859E-3</v>
      </c>
      <c r="BA144">
        <f t="shared" si="99"/>
        <v>6.4056353363000834E-2</v>
      </c>
      <c r="BB144">
        <f t="shared" si="100"/>
        <v>3.632427337455555E-2</v>
      </c>
      <c r="BC144">
        <f t="shared" si="101"/>
        <v>9.0029652344538719E-2</v>
      </c>
      <c r="BD144" s="4">
        <f t="shared" si="102"/>
        <v>8.7918192635126485E-2</v>
      </c>
      <c r="BE144" s="7">
        <f t="shared" si="103"/>
        <v>1.5113382102074831E-2</v>
      </c>
      <c r="BF144">
        <f t="shared" si="104"/>
        <v>6.7397930916196488E-2</v>
      </c>
      <c r="BG144">
        <f t="shared" si="105"/>
        <v>3.0734260356875039E-2</v>
      </c>
      <c r="BH144">
        <f t="shared" si="106"/>
        <v>8.5241317640830983E-2</v>
      </c>
      <c r="BI144" s="4">
        <f t="shared" si="107"/>
        <v>2.6547295999628295E-2</v>
      </c>
      <c r="BJ144" s="7">
        <f t="shared" si="108"/>
        <v>2.1968159681178306E-2</v>
      </c>
      <c r="BK144">
        <f t="shared" si="109"/>
        <v>1.201997706452484E-2</v>
      </c>
      <c r="BL144">
        <f t="shared" si="110"/>
        <v>1.1569705117620659E-2</v>
      </c>
      <c r="BM144" s="4">
        <f t="shared" si="111"/>
        <v>5.0029087556326107E-7</v>
      </c>
      <c r="BN144" s="7">
        <f t="shared" si="112"/>
        <v>2.1968159681178306E-2</v>
      </c>
      <c r="BO144">
        <f t="shared" si="113"/>
        <v>0.25833053720311783</v>
      </c>
      <c r="BP144">
        <f t="shared" si="114"/>
        <v>0.46003801907150788</v>
      </c>
      <c r="BQ144" s="4">
        <f t="shared" si="115"/>
        <v>0.31855542585272545</v>
      </c>
      <c r="BR144" s="7">
        <f t="shared" si="116"/>
        <v>1.201997706452484E-2</v>
      </c>
      <c r="BS144">
        <f t="shared" si="117"/>
        <v>0.25833053720311783</v>
      </c>
      <c r="BT144">
        <f t="shared" si="118"/>
        <v>8.6965729430028421E-2</v>
      </c>
      <c r="BU144" s="4">
        <f t="shared" si="119"/>
        <v>8.3790685215790459E-4</v>
      </c>
      <c r="BV144" s="7">
        <f t="shared" si="120"/>
        <v>1.1569705117620659E-2</v>
      </c>
      <c r="BW144">
        <f t="shared" si="121"/>
        <v>0.46003801907150788</v>
      </c>
      <c r="BX144">
        <f t="shared" si="122"/>
        <v>8.6965729430028421E-2</v>
      </c>
      <c r="BY144" s="4">
        <f t="shared" si="123"/>
        <v>0.94175966316012905</v>
      </c>
      <c r="BZ144" s="7">
        <f t="shared" si="124"/>
        <v>5.0029087556326107E-7</v>
      </c>
      <c r="CA144">
        <f t="shared" si="125"/>
        <v>0.31855542585272545</v>
      </c>
      <c r="CB144">
        <f t="shared" si="126"/>
        <v>8.3790685215790459E-4</v>
      </c>
      <c r="CC144" s="4">
        <f t="shared" si="127"/>
        <v>0.94175966316012905</v>
      </c>
      <c r="CD144" s="7">
        <f t="shared" si="128"/>
        <v>10</v>
      </c>
      <c r="CE144" s="4">
        <f t="shared" si="129"/>
        <v>0</v>
      </c>
      <c r="CF144" s="7">
        <f t="shared" si="130"/>
        <v>2.1968159681178306E-2</v>
      </c>
      <c r="CG144">
        <f t="shared" si="131"/>
        <v>1.5603958349244806E-6</v>
      </c>
      <c r="CH144" s="7">
        <f t="shared" si="132"/>
        <v>2.1968159681178306E-2</v>
      </c>
      <c r="CI144" s="4">
        <f t="shared" si="133"/>
        <v>0.76178288280857864</v>
      </c>
      <c r="CJ144">
        <f t="shared" si="134"/>
        <v>1.5603958349244806E-6</v>
      </c>
      <c r="CK144">
        <f t="shared" si="135"/>
        <v>0.76178288280857864</v>
      </c>
      <c r="CL144" s="7">
        <f t="shared" si="136"/>
        <v>4</v>
      </c>
      <c r="CM144" s="4">
        <f t="shared" si="137"/>
        <v>0</v>
      </c>
      <c r="CN144" s="7">
        <f t="shared" si="138"/>
        <v>0.15465701281525313</v>
      </c>
      <c r="CO144" s="4">
        <f t="shared" si="139"/>
        <v>0</v>
      </c>
      <c r="CP144" s="7">
        <f t="shared" si="140"/>
        <v>4</v>
      </c>
      <c r="CQ144" s="4" t="str">
        <f t="shared" si="141"/>
        <v>Glenfiddich 15</v>
      </c>
      <c r="CR144" s="7">
        <f t="shared" si="142"/>
        <v>74</v>
      </c>
      <c r="CS144">
        <f t="shared" si="143"/>
        <v>77</v>
      </c>
      <c r="CT144">
        <f ca="1">COUNTIF(INDIRECT(ADDRESS(ROW(),CR144,1,1)):INDIRECT(ADDRESS(ROW(),CS144,1,1)), "&lt;0.05")</f>
        <v>1</v>
      </c>
      <c r="CU144" s="4">
        <f t="shared" ca="1" si="144"/>
        <v>0</v>
      </c>
    </row>
    <row r="145" spans="1:99" x14ac:dyDescent="0.25">
      <c r="A145" s="48">
        <v>171</v>
      </c>
      <c r="B145" s="7">
        <v>7.5459142556266068E-2</v>
      </c>
      <c r="C145">
        <v>0.12871242944330771</v>
      </c>
      <c r="D145">
        <v>8.6092858638198058E-2</v>
      </c>
      <c r="E145">
        <v>8.8513791682925849E-2</v>
      </c>
      <c r="F145">
        <v>8.0722611867094271E-2</v>
      </c>
      <c r="G145">
        <v>7.6468944038261349E-2</v>
      </c>
      <c r="H145">
        <v>8.7706816367628504E-2</v>
      </c>
      <c r="I145">
        <v>0.12072577529420776</v>
      </c>
      <c r="J145">
        <v>7.3143363679957038E-2</v>
      </c>
      <c r="K145" s="4">
        <v>0.10246674516228288</v>
      </c>
      <c r="L145" s="7">
        <v>0.28036331271398268</v>
      </c>
      <c r="M145">
        <v>0.17465970560007765</v>
      </c>
      <c r="N145">
        <v>0.20432048990586402</v>
      </c>
      <c r="O145">
        <v>0.24621624474740461</v>
      </c>
      <c r="P145">
        <v>0.23068917570352993</v>
      </c>
      <c r="Q145">
        <v>0.20744194282889677</v>
      </c>
      <c r="R145">
        <v>0.14965941867188923</v>
      </c>
      <c r="S145">
        <v>0.16278749302724077</v>
      </c>
      <c r="T145">
        <v>0.5646498147315645</v>
      </c>
      <c r="U145" s="4">
        <v>0.12957368915700809</v>
      </c>
      <c r="V145" s="7">
        <v>0.15890290625466669</v>
      </c>
      <c r="W145">
        <v>0.23336754026925277</v>
      </c>
      <c r="X145">
        <v>0.21841169164435234</v>
      </c>
      <c r="Y145">
        <v>0.27410443148608016</v>
      </c>
      <c r="Z145">
        <v>0.29646685205173601</v>
      </c>
      <c r="AA145">
        <v>0.3154959006911317</v>
      </c>
      <c r="AB145">
        <v>0.33018854530905606</v>
      </c>
      <c r="AC145">
        <v>0.21645935287168991</v>
      </c>
      <c r="AD145">
        <v>0.33307803961014498</v>
      </c>
      <c r="AE145" s="4">
        <v>0.31796879105466258</v>
      </c>
      <c r="AF145" s="7">
        <v>5.9832005218307352E-2</v>
      </c>
      <c r="AG145">
        <v>0.10006609345582392</v>
      </c>
      <c r="AH145">
        <v>0.13297447865133791</v>
      </c>
      <c r="AI145">
        <v>0.15123831168093912</v>
      </c>
      <c r="AJ145">
        <v>0.2584426909040663</v>
      </c>
      <c r="AK145">
        <v>0.1890592157830116</v>
      </c>
      <c r="AL145">
        <v>0.31124198785591084</v>
      </c>
      <c r="AM145">
        <v>0.32155803086901608</v>
      </c>
      <c r="AN145">
        <v>0.41507770270368766</v>
      </c>
      <c r="AO145" s="4">
        <v>0.19951581003454844</v>
      </c>
      <c r="AP145" s="7">
        <v>0.13362631848310305</v>
      </c>
      <c r="AQ145">
        <v>0.14358129628582889</v>
      </c>
      <c r="AR145">
        <v>0.19575790336109541</v>
      </c>
      <c r="AS145">
        <v>0.12352017004204656</v>
      </c>
      <c r="AT145">
        <v>0.11038715277572798</v>
      </c>
      <c r="AU145">
        <v>0.19579528141497127</v>
      </c>
      <c r="AV145">
        <v>0.17369313439819342</v>
      </c>
      <c r="AW145">
        <v>0.17140783378906582</v>
      </c>
      <c r="AX145">
        <v>0.20028792532176704</v>
      </c>
      <c r="AY145">
        <v>0.21171567413069087</v>
      </c>
      <c r="AZ145" s="7">
        <f t="shared" si="98"/>
        <v>9.2001247873012934E-2</v>
      </c>
      <c r="BA145">
        <f t="shared" si="99"/>
        <v>0.23503612870874582</v>
      </c>
      <c r="BB145">
        <f t="shared" si="100"/>
        <v>0.26944440512427736</v>
      </c>
      <c r="BC145">
        <f t="shared" si="101"/>
        <v>0.21390063271566487</v>
      </c>
      <c r="BD145" s="4">
        <f t="shared" si="102"/>
        <v>0.16597726900024906</v>
      </c>
      <c r="BE145" s="7">
        <f t="shared" si="103"/>
        <v>1.9280302713363097E-2</v>
      </c>
      <c r="BF145">
        <f t="shared" si="104"/>
        <v>0.12464402770292121</v>
      </c>
      <c r="BG145">
        <f t="shared" si="105"/>
        <v>5.9534389239997099E-2</v>
      </c>
      <c r="BH145">
        <f t="shared" si="106"/>
        <v>0.11131373856987629</v>
      </c>
      <c r="BI145" s="4">
        <f t="shared" si="107"/>
        <v>3.5862822545148949E-2</v>
      </c>
      <c r="BJ145" s="7">
        <f t="shared" si="108"/>
        <v>5.4468940662917515E-3</v>
      </c>
      <c r="BK145">
        <f t="shared" si="109"/>
        <v>2.372286374738999E-6</v>
      </c>
      <c r="BL145">
        <f t="shared" si="110"/>
        <v>7.0970883591980451E-3</v>
      </c>
      <c r="BM145" s="4">
        <f t="shared" si="111"/>
        <v>5.3558003745214409E-5</v>
      </c>
      <c r="BN145" s="7">
        <f t="shared" si="112"/>
        <v>5.4468940662917515E-3</v>
      </c>
      <c r="BO145">
        <f t="shared" si="113"/>
        <v>0.44509404691942001</v>
      </c>
      <c r="BP145">
        <f t="shared" si="114"/>
        <v>0.69396189346755255</v>
      </c>
      <c r="BQ145" s="4">
        <f t="shared" si="115"/>
        <v>0.12173957138677162</v>
      </c>
      <c r="BR145" s="7">
        <f t="shared" si="116"/>
        <v>2.372286374738999E-6</v>
      </c>
      <c r="BS145">
        <f t="shared" si="117"/>
        <v>0.44509404691942001</v>
      </c>
      <c r="BT145">
        <f t="shared" si="118"/>
        <v>0.1861865725631604</v>
      </c>
      <c r="BU145" s="4">
        <f t="shared" si="119"/>
        <v>2.9194127346219531E-4</v>
      </c>
      <c r="BV145" s="7">
        <f t="shared" si="120"/>
        <v>7.0970883591980451E-3</v>
      </c>
      <c r="BW145">
        <f t="shared" si="121"/>
        <v>0.69396189346755255</v>
      </c>
      <c r="BX145">
        <f t="shared" si="122"/>
        <v>0.1861865725631604</v>
      </c>
      <c r="BY145" s="4">
        <f t="shared" si="123"/>
        <v>0.2219201891535636</v>
      </c>
      <c r="BZ145" s="7">
        <f t="shared" si="124"/>
        <v>5.3558003745214409E-5</v>
      </c>
      <c r="CA145">
        <f t="shared" si="125"/>
        <v>0.12173957138677162</v>
      </c>
      <c r="CB145">
        <f t="shared" si="126"/>
        <v>2.9194127346219531E-4</v>
      </c>
      <c r="CC145" s="4">
        <f t="shared" si="127"/>
        <v>0.2219201891535636</v>
      </c>
      <c r="CD145" s="7">
        <f t="shared" si="128"/>
        <v>10</v>
      </c>
      <c r="CE145" s="4">
        <f t="shared" si="129"/>
        <v>0</v>
      </c>
      <c r="CF145" s="7">
        <f t="shared" si="130"/>
        <v>5.4468940662917515E-3</v>
      </c>
      <c r="CG145">
        <f t="shared" si="131"/>
        <v>7.9683516646733182E-9</v>
      </c>
      <c r="CH145" s="7">
        <f t="shared" si="132"/>
        <v>5.4468940662917515E-3</v>
      </c>
      <c r="CI145" s="4">
        <f t="shared" si="133"/>
        <v>0.66845135404453071</v>
      </c>
      <c r="CJ145">
        <f t="shared" si="134"/>
        <v>7.9683516646733182E-9</v>
      </c>
      <c r="CK145">
        <f t="shared" si="135"/>
        <v>0.66845135404453071</v>
      </c>
      <c r="CL145" s="7">
        <f t="shared" si="136"/>
        <v>4</v>
      </c>
      <c r="CM145" s="4">
        <f t="shared" si="137"/>
        <v>0</v>
      </c>
      <c r="CN145" s="7">
        <f t="shared" si="138"/>
        <v>2.1845350369488099E-2</v>
      </c>
      <c r="CO145" s="4">
        <f t="shared" si="139"/>
        <v>1</v>
      </c>
      <c r="CP145" s="7">
        <f t="shared" si="140"/>
        <v>3</v>
      </c>
      <c r="CQ145" s="4" t="str">
        <f t="shared" si="141"/>
        <v>Glenfiddich 12</v>
      </c>
      <c r="CR145" s="7">
        <f t="shared" si="142"/>
        <v>70</v>
      </c>
      <c r="CS145">
        <f t="shared" si="143"/>
        <v>73</v>
      </c>
      <c r="CT145">
        <f ca="1">COUNTIF(INDIRECT(ADDRESS(ROW(),CR145,1,1)):INDIRECT(ADDRESS(ROW(),CS145,1,1)), "&lt;0.05")</f>
        <v>2</v>
      </c>
      <c r="CU145" s="4">
        <f t="shared" ca="1" si="144"/>
        <v>0</v>
      </c>
    </row>
    <row r="146" spans="1:99" x14ac:dyDescent="0.25">
      <c r="A146" s="48">
        <v>172</v>
      </c>
      <c r="B146" s="7">
        <v>1.6160788687872355E-2</v>
      </c>
      <c r="C146">
        <v>2.824551461022809E-2</v>
      </c>
      <c r="D146">
        <v>2.3110023601798676E-3</v>
      </c>
      <c r="E146">
        <v>2.0798333050178453E-3</v>
      </c>
      <c r="F146">
        <v>2.5784883428808967E-3</v>
      </c>
      <c r="G146">
        <v>1.5775586383024762E-2</v>
      </c>
      <c r="H146">
        <v>0</v>
      </c>
      <c r="I146">
        <v>2.6716394957017022E-2</v>
      </c>
      <c r="J146">
        <v>0</v>
      </c>
      <c r="K146" s="4">
        <v>0</v>
      </c>
      <c r="L146" s="7">
        <v>5.7726436951080658E-2</v>
      </c>
      <c r="M146">
        <v>4.8747104298484924E-2</v>
      </c>
      <c r="N146">
        <v>5.6277152791690876E-2</v>
      </c>
      <c r="O146">
        <v>0.12487764900968561</v>
      </c>
      <c r="P146">
        <v>9.5059614100800716E-2</v>
      </c>
      <c r="Q146">
        <v>6.1512364003223824E-2</v>
      </c>
      <c r="R146">
        <v>4.6910116476399415E-2</v>
      </c>
      <c r="S146">
        <v>5.8166710376714094E-2</v>
      </c>
      <c r="T146">
        <v>0.15844434943030053</v>
      </c>
      <c r="U146" s="4">
        <v>4.0972852836036931E-2</v>
      </c>
      <c r="V146" s="7">
        <v>0.56090907821616354</v>
      </c>
      <c r="W146">
        <v>0.4069720744626773</v>
      </c>
      <c r="X146">
        <v>0.44102103121996872</v>
      </c>
      <c r="Y146">
        <v>0.32422195013977967</v>
      </c>
      <c r="Z146">
        <v>0.32402037173483278</v>
      </c>
      <c r="AA146">
        <v>0.26954901388929164</v>
      </c>
      <c r="AB146">
        <v>0.40144909985152399</v>
      </c>
      <c r="AC146">
        <v>0.31472049894284043</v>
      </c>
      <c r="AD146">
        <v>0.53894289586698574</v>
      </c>
      <c r="AE146" s="4">
        <v>0.36570772070400204</v>
      </c>
      <c r="AF146" s="7">
        <v>1.1216580251919022</v>
      </c>
      <c r="AG146">
        <v>1.2877837386136064</v>
      </c>
      <c r="AH146">
        <v>1.9036480681304377</v>
      </c>
      <c r="AI146">
        <v>1.6513835568965407</v>
      </c>
      <c r="AJ146">
        <v>2.3261233845849034</v>
      </c>
      <c r="AK146">
        <v>1.5873919723796126</v>
      </c>
      <c r="AL146">
        <v>2.0990528049384189</v>
      </c>
      <c r="AM146">
        <v>2.0509507531851039</v>
      </c>
      <c r="AN146">
        <v>2.8239763494684551</v>
      </c>
      <c r="AO146" s="4">
        <v>1.8953540139420393</v>
      </c>
      <c r="AP146" s="7">
        <v>1.1972660110415794</v>
      </c>
      <c r="AQ146">
        <v>0.92146756202424973</v>
      </c>
      <c r="AR146">
        <v>1.4312236357563268</v>
      </c>
      <c r="AS146">
        <v>0.88457335956189187</v>
      </c>
      <c r="AT146">
        <v>1.0614952439935603</v>
      </c>
      <c r="AU146">
        <v>0.98562934612934483</v>
      </c>
      <c r="AV146">
        <v>1.2451306887406981</v>
      </c>
      <c r="AW146">
        <v>1.1039226596572511</v>
      </c>
      <c r="AX146">
        <v>1.4564347739031627</v>
      </c>
      <c r="AY146">
        <v>1.1362230106569016</v>
      </c>
      <c r="AZ146" s="7">
        <f t="shared" si="98"/>
        <v>9.3867608646220832E-3</v>
      </c>
      <c r="BA146">
        <f t="shared" si="99"/>
        <v>7.4869435027441755E-2</v>
      </c>
      <c r="BB146">
        <f t="shared" si="100"/>
        <v>0.39475137350280648</v>
      </c>
      <c r="BC146">
        <f t="shared" si="101"/>
        <v>1.8747322667331023</v>
      </c>
      <c r="BD146" s="4">
        <f t="shared" si="102"/>
        <v>1.1423366291464965</v>
      </c>
      <c r="BE146" s="7">
        <f t="shared" si="103"/>
        <v>1.1337339082097291E-2</v>
      </c>
      <c r="BF146">
        <f t="shared" si="104"/>
        <v>3.8877666759332921E-2</v>
      </c>
      <c r="BG146">
        <f t="shared" si="105"/>
        <v>9.6399656481241491E-2</v>
      </c>
      <c r="BH146">
        <f t="shared" si="106"/>
        <v>0.49794363666086566</v>
      </c>
      <c r="BI146" s="4">
        <f t="shared" si="107"/>
        <v>0.19537080478362653</v>
      </c>
      <c r="BJ146" s="7">
        <f t="shared" si="108"/>
        <v>3.8792412606632681E-4</v>
      </c>
      <c r="BK146">
        <f t="shared" si="109"/>
        <v>4.051471373743534E-7</v>
      </c>
      <c r="BL146">
        <f t="shared" si="110"/>
        <v>8.5338353587764741E-7</v>
      </c>
      <c r="BM146" s="4">
        <f t="shared" si="111"/>
        <v>1.8186595815221817E-8</v>
      </c>
      <c r="BN146" s="7">
        <f t="shared" si="112"/>
        <v>3.8792412606632681E-4</v>
      </c>
      <c r="BO146">
        <f t="shared" si="113"/>
        <v>5.3135366127099903E-7</v>
      </c>
      <c r="BP146">
        <f t="shared" si="114"/>
        <v>1.0764660767213139E-6</v>
      </c>
      <c r="BQ146" s="4">
        <f t="shared" si="115"/>
        <v>1.5519001846256445E-8</v>
      </c>
      <c r="BR146" s="7">
        <f t="shared" si="116"/>
        <v>4.051471373743534E-7</v>
      </c>
      <c r="BS146">
        <f t="shared" si="117"/>
        <v>5.3135366127099903E-7</v>
      </c>
      <c r="BT146">
        <f t="shared" si="118"/>
        <v>4.1911642470546203E-6</v>
      </c>
      <c r="BU146" s="4">
        <f t="shared" si="119"/>
        <v>6.2542652159282893E-8</v>
      </c>
      <c r="BV146" s="7">
        <f t="shared" si="120"/>
        <v>8.5338353587764741E-7</v>
      </c>
      <c r="BW146">
        <f t="shared" si="121"/>
        <v>1.0764660767213139E-6</v>
      </c>
      <c r="BX146">
        <f t="shared" si="122"/>
        <v>4.1911642470546203E-6</v>
      </c>
      <c r="BY146" s="4">
        <f t="shared" si="123"/>
        <v>1.0357644551980284E-3</v>
      </c>
      <c r="BZ146" s="7">
        <f t="shared" si="124"/>
        <v>1.8186595815221817E-8</v>
      </c>
      <c r="CA146">
        <f t="shared" si="125"/>
        <v>1.5519001846256445E-8</v>
      </c>
      <c r="CB146">
        <f t="shared" si="126"/>
        <v>6.2542652159282893E-8</v>
      </c>
      <c r="CC146" s="4">
        <f t="shared" si="127"/>
        <v>1.0357644551980284E-3</v>
      </c>
      <c r="CD146" s="7">
        <f t="shared" si="128"/>
        <v>20</v>
      </c>
      <c r="CE146" s="4">
        <f t="shared" si="129"/>
        <v>1</v>
      </c>
      <c r="CF146" s="7">
        <f t="shared" si="130"/>
        <v>3.8792412606632681E-4</v>
      </c>
      <c r="CG146">
        <f t="shared" si="131"/>
        <v>6.4921597911127378E-10</v>
      </c>
      <c r="CH146" s="7">
        <f t="shared" si="132"/>
        <v>3.8792412606632681E-4</v>
      </c>
      <c r="CI146" s="4">
        <f t="shared" si="133"/>
        <v>2.2149794280073743E-9</v>
      </c>
      <c r="CJ146">
        <f t="shared" si="134"/>
        <v>6.4921597911127378E-10</v>
      </c>
      <c r="CK146">
        <f t="shared" si="135"/>
        <v>2.2149794280073743E-9</v>
      </c>
      <c r="CL146" s="7">
        <f t="shared" si="136"/>
        <v>6</v>
      </c>
      <c r="CM146" s="4">
        <f t="shared" si="137"/>
        <v>1</v>
      </c>
      <c r="CN146" s="7">
        <f t="shared" si="138"/>
        <v>1.2371661984546985E-5</v>
      </c>
      <c r="CO146" s="4">
        <f t="shared" si="139"/>
        <v>1</v>
      </c>
      <c r="CP146" s="7">
        <f t="shared" si="140"/>
        <v>4</v>
      </c>
      <c r="CQ146" s="4" t="str">
        <f t="shared" si="141"/>
        <v>Glenfiddich 15</v>
      </c>
      <c r="CR146" s="7">
        <f t="shared" si="142"/>
        <v>74</v>
      </c>
      <c r="CS146">
        <f t="shared" si="143"/>
        <v>77</v>
      </c>
      <c r="CT146">
        <f ca="1">COUNTIF(INDIRECT(ADDRESS(ROW(),CR146,1,1)):INDIRECT(ADDRESS(ROW(),CS146,1,1)), "&lt;0.05")</f>
        <v>4</v>
      </c>
      <c r="CU146" s="4">
        <f t="shared" ca="1" si="144"/>
        <v>1</v>
      </c>
    </row>
    <row r="147" spans="1:99" x14ac:dyDescent="0.25">
      <c r="A147" s="48">
        <v>173</v>
      </c>
      <c r="B147" s="7">
        <v>0.11476735767072661</v>
      </c>
      <c r="C147">
        <v>0.17833506504466612</v>
      </c>
      <c r="D147">
        <v>0.18487855320548932</v>
      </c>
      <c r="E147">
        <v>9.7816302712401784E-2</v>
      </c>
      <c r="F147">
        <v>0.14535703028979438</v>
      </c>
      <c r="G147">
        <v>0.11761028595060584</v>
      </c>
      <c r="H147">
        <v>0.10588893926116844</v>
      </c>
      <c r="I147">
        <v>0.19642695667290339</v>
      </c>
      <c r="J147">
        <v>0.17182849699397557</v>
      </c>
      <c r="K147" s="4">
        <v>0.10612009206485994</v>
      </c>
      <c r="L147" s="7">
        <v>0.25468901608700906</v>
      </c>
      <c r="M147">
        <v>0.30157011350331342</v>
      </c>
      <c r="N147">
        <v>0.23419541832473822</v>
      </c>
      <c r="O147">
        <v>0.4540612608717593</v>
      </c>
      <c r="P147">
        <v>0.42094580256449049</v>
      </c>
      <c r="Q147">
        <v>0.23864834092479437</v>
      </c>
      <c r="R147">
        <v>0.20840937879771279</v>
      </c>
      <c r="S147">
        <v>0.28790678092950989</v>
      </c>
      <c r="T147">
        <v>0.67312567009601898</v>
      </c>
      <c r="U147" s="4">
        <v>0.19836469829541195</v>
      </c>
      <c r="V147" s="7">
        <v>4.0546464069749986</v>
      </c>
      <c r="W147">
        <v>2.8180525259193523</v>
      </c>
      <c r="X147">
        <v>3.6183829348885941</v>
      </c>
      <c r="Y147">
        <v>2.5502379205967873</v>
      </c>
      <c r="Z147">
        <v>2.4536069468326769</v>
      </c>
      <c r="AA147">
        <v>2.9210881723715678</v>
      </c>
      <c r="AB147">
        <v>3.8111737963129761</v>
      </c>
      <c r="AC147">
        <v>2.5200648411057402</v>
      </c>
      <c r="AD147">
        <v>4.8517149244079141</v>
      </c>
      <c r="AE147" s="4">
        <v>2.844291527824069</v>
      </c>
      <c r="AF147" s="7">
        <v>3.4447866503687967</v>
      </c>
      <c r="AG147">
        <v>3.5804793041641423</v>
      </c>
      <c r="AH147">
        <v>5.2313349375288229</v>
      </c>
      <c r="AI147">
        <v>4.2561970418889068</v>
      </c>
      <c r="AJ147">
        <v>5.6892428117900797</v>
      </c>
      <c r="AK147">
        <v>4.5540386200535901</v>
      </c>
      <c r="AL147">
        <v>5.6271245357334845</v>
      </c>
      <c r="AM147">
        <v>5.6156319597487814</v>
      </c>
      <c r="AN147">
        <v>8.178258684553537</v>
      </c>
      <c r="AO147" s="4">
        <v>4.9421320042203938</v>
      </c>
      <c r="AP147" s="7">
        <v>3.2717446966473327</v>
      </c>
      <c r="AQ147">
        <v>2.7462872763149653</v>
      </c>
      <c r="AR147">
        <v>3.9769078919721639</v>
      </c>
      <c r="AS147">
        <v>2.1842075694630512</v>
      </c>
      <c r="AT147">
        <v>3.0103066828513581</v>
      </c>
      <c r="AU147">
        <v>2.7735026647884005</v>
      </c>
      <c r="AV147">
        <v>3.1610570267777263</v>
      </c>
      <c r="AW147">
        <v>2.9100189647995678</v>
      </c>
      <c r="AX147">
        <v>3.8221685981656042</v>
      </c>
      <c r="AY147">
        <v>2.8405267563558811</v>
      </c>
      <c r="AZ147" s="7">
        <f t="shared" si="98"/>
        <v>0.14190290798665914</v>
      </c>
      <c r="BA147">
        <f t="shared" si="99"/>
        <v>0.32719164803947581</v>
      </c>
      <c r="BB147">
        <f t="shared" si="100"/>
        <v>3.2443259997234675</v>
      </c>
      <c r="BC147">
        <f t="shared" si="101"/>
        <v>5.1119226550050545</v>
      </c>
      <c r="BD147" s="4">
        <f t="shared" si="102"/>
        <v>3.069672812813605</v>
      </c>
      <c r="BE147" s="7">
        <f t="shared" si="103"/>
        <v>3.7862420643592479E-2</v>
      </c>
      <c r="BF147">
        <f t="shared" si="104"/>
        <v>0.14877511353476672</v>
      </c>
      <c r="BG147">
        <f t="shared" si="105"/>
        <v>0.80134066740477783</v>
      </c>
      <c r="BH147">
        <f t="shared" si="106"/>
        <v>1.3526156358710859</v>
      </c>
      <c r="BI147" s="4">
        <f t="shared" si="107"/>
        <v>0.52666400625577703</v>
      </c>
      <c r="BJ147" s="7">
        <f t="shared" si="108"/>
        <v>3.2952806021417048E-3</v>
      </c>
      <c r="BK147">
        <f t="shared" si="109"/>
        <v>6.291607232564409E-7</v>
      </c>
      <c r="BL147">
        <f t="shared" si="110"/>
        <v>1.0023921448484435E-6</v>
      </c>
      <c r="BM147" s="4">
        <f t="shared" si="111"/>
        <v>2.5492118248526387E-8</v>
      </c>
      <c r="BN147" s="7">
        <f t="shared" si="112"/>
        <v>3.2952806021417048E-3</v>
      </c>
      <c r="BO147">
        <f t="shared" si="113"/>
        <v>7.121976191005971E-7</v>
      </c>
      <c r="BP147">
        <f t="shared" si="114"/>
        <v>1.2026023761397139E-6</v>
      </c>
      <c r="BQ147" s="4">
        <f t="shared" si="115"/>
        <v>1.2416856136484548E-8</v>
      </c>
      <c r="BR147" s="7">
        <f t="shared" si="116"/>
        <v>6.291607232564409E-7</v>
      </c>
      <c r="BS147">
        <f t="shared" si="117"/>
        <v>7.121976191005971E-7</v>
      </c>
      <c r="BT147">
        <f t="shared" si="118"/>
        <v>1.9830044217895868E-3</v>
      </c>
      <c r="BU147" s="4">
        <f t="shared" si="119"/>
        <v>0.57288034310251823</v>
      </c>
      <c r="BV147" s="7">
        <f t="shared" si="120"/>
        <v>1.0023921448484435E-6</v>
      </c>
      <c r="BW147">
        <f t="shared" si="121"/>
        <v>1.2026023761397139E-6</v>
      </c>
      <c r="BX147">
        <f t="shared" si="122"/>
        <v>1.9830044217895868E-3</v>
      </c>
      <c r="BY147" s="4">
        <f t="shared" si="123"/>
        <v>8.4960121077589962E-4</v>
      </c>
      <c r="BZ147" s="7">
        <f t="shared" si="124"/>
        <v>2.5492118248526387E-8</v>
      </c>
      <c r="CA147">
        <f t="shared" si="125"/>
        <v>1.2416856136484548E-8</v>
      </c>
      <c r="CB147">
        <f t="shared" si="126"/>
        <v>0.57288034310251823</v>
      </c>
      <c r="CC147" s="4">
        <f t="shared" si="127"/>
        <v>8.4960121077589962E-4</v>
      </c>
      <c r="CD147" s="7">
        <f t="shared" si="128"/>
        <v>18</v>
      </c>
      <c r="CE147" s="4">
        <f t="shared" si="129"/>
        <v>0</v>
      </c>
      <c r="CF147" s="7">
        <f t="shared" si="130"/>
        <v>3.2952806021417048E-3</v>
      </c>
      <c r="CG147">
        <f t="shared" si="131"/>
        <v>2.0968040222227384E-15</v>
      </c>
      <c r="CH147" s="7">
        <f t="shared" si="132"/>
        <v>3.2952806021417048E-3</v>
      </c>
      <c r="CI147" s="4">
        <f t="shared" si="133"/>
        <v>3.8527778182636413E-15</v>
      </c>
      <c r="CJ147">
        <f t="shared" si="134"/>
        <v>2.0968040222227384E-15</v>
      </c>
      <c r="CK147">
        <f t="shared" si="135"/>
        <v>3.8527778182636413E-15</v>
      </c>
      <c r="CL147" s="7">
        <f t="shared" si="136"/>
        <v>6</v>
      </c>
      <c r="CM147" s="4">
        <f t="shared" si="137"/>
        <v>1</v>
      </c>
      <c r="CN147" s="7">
        <f t="shared" si="138"/>
        <v>1.6598688974684315E-10</v>
      </c>
      <c r="CO147" s="4">
        <f t="shared" si="139"/>
        <v>1</v>
      </c>
      <c r="CP147" s="7">
        <f t="shared" si="140"/>
        <v>4</v>
      </c>
      <c r="CQ147" s="4" t="str">
        <f t="shared" si="141"/>
        <v>Glenfiddich 15</v>
      </c>
      <c r="CR147" s="7">
        <f t="shared" si="142"/>
        <v>74</v>
      </c>
      <c r="CS147">
        <f t="shared" si="143"/>
        <v>77</v>
      </c>
      <c r="CT147">
        <f ca="1">COUNTIF(INDIRECT(ADDRESS(ROW(),CR147,1,1)):INDIRECT(ADDRESS(ROW(),CS147,1,1)), "&lt;0.05")</f>
        <v>4</v>
      </c>
      <c r="CU147" s="4">
        <f t="shared" ca="1" si="144"/>
        <v>1</v>
      </c>
    </row>
    <row r="148" spans="1:99" x14ac:dyDescent="0.25">
      <c r="A148" s="48">
        <v>174</v>
      </c>
      <c r="B148" s="7">
        <v>8.3464025802891442E-3</v>
      </c>
      <c r="C148">
        <v>3.5629723059944808E-2</v>
      </c>
      <c r="D148">
        <v>3.2385844179648682E-2</v>
      </c>
      <c r="E148">
        <v>3.6760776027182189E-2</v>
      </c>
      <c r="F148">
        <v>3.8515780749947152E-2</v>
      </c>
      <c r="G148">
        <v>2.8429547524166952E-2</v>
      </c>
      <c r="H148">
        <v>3.2543980313353191E-2</v>
      </c>
      <c r="I148">
        <v>5.0537133484157636E-2</v>
      </c>
      <c r="J148">
        <v>4.6671044258462031E-2</v>
      </c>
      <c r="K148" s="4">
        <v>2.9096337200088918E-2</v>
      </c>
      <c r="L148" s="7">
        <v>0.11855654525350272</v>
      </c>
      <c r="M148">
        <v>0.13312342579178704</v>
      </c>
      <c r="N148">
        <v>0.11359848297215071</v>
      </c>
      <c r="O148">
        <v>0.17279052454825478</v>
      </c>
      <c r="P148">
        <v>0.12977329924016581</v>
      </c>
      <c r="Q148">
        <v>0.1144441318297153</v>
      </c>
      <c r="R148">
        <v>6.375413164259236E-2</v>
      </c>
      <c r="S148">
        <v>7.2984573747858841E-2</v>
      </c>
      <c r="T148">
        <v>0.23758365746384075</v>
      </c>
      <c r="U148" s="4">
        <v>6.3552315662375111E-2</v>
      </c>
      <c r="V148" s="7">
        <v>0.54263589914449628</v>
      </c>
      <c r="W148">
        <v>0.57837050705146298</v>
      </c>
      <c r="X148">
        <v>0.61554096566166405</v>
      </c>
      <c r="Y148">
        <v>0.49460205495476028</v>
      </c>
      <c r="Z148">
        <v>0.53987929745846186</v>
      </c>
      <c r="AA148">
        <v>0.51133044929020421</v>
      </c>
      <c r="AB148">
        <v>0.64357659934697176</v>
      </c>
      <c r="AC148">
        <v>0.43979659323663395</v>
      </c>
      <c r="AD148">
        <v>0.78586093208896091</v>
      </c>
      <c r="AE148" s="4">
        <v>0.55728948066518191</v>
      </c>
      <c r="AF148" s="7">
        <v>0.68330383698066599</v>
      </c>
      <c r="AG148">
        <v>0.84997456687241635</v>
      </c>
      <c r="AH148">
        <v>1.0577198972473911</v>
      </c>
      <c r="AI148">
        <v>1.4605174301686554</v>
      </c>
      <c r="AJ148">
        <v>1.8380274145634679</v>
      </c>
      <c r="AK148">
        <v>1.4189498286557862</v>
      </c>
      <c r="AL148">
        <v>2.1111498119951921</v>
      </c>
      <c r="AM148">
        <v>2.1588264436740841</v>
      </c>
      <c r="AN148">
        <v>2.7507565519484696</v>
      </c>
      <c r="AO148" s="4">
        <v>1.7614070240843418</v>
      </c>
      <c r="AP148" s="7">
        <v>0.96992052909295512</v>
      </c>
      <c r="AQ148">
        <v>0.77888861478720195</v>
      </c>
      <c r="AR148">
        <v>1.1001308780508505</v>
      </c>
      <c r="AS148">
        <v>1.1749886653423265</v>
      </c>
      <c r="AT148">
        <v>0.61440356708430799</v>
      </c>
      <c r="AU148">
        <v>0.80258048027399154</v>
      </c>
      <c r="AV148">
        <v>0.80335086907776965</v>
      </c>
      <c r="AW148">
        <v>0.84102510935588692</v>
      </c>
      <c r="AX148">
        <v>1.1492895007548944</v>
      </c>
      <c r="AY148">
        <v>1.2502772346955466</v>
      </c>
      <c r="AZ148" s="7">
        <f t="shared" si="98"/>
        <v>3.3891656937724071E-2</v>
      </c>
      <c r="BA148">
        <f t="shared" si="99"/>
        <v>0.12201610881522436</v>
      </c>
      <c r="BB148">
        <f t="shared" si="100"/>
        <v>0.57088827788987984</v>
      </c>
      <c r="BC148">
        <f t="shared" si="101"/>
        <v>1.609063280619047</v>
      </c>
      <c r="BD148" s="4">
        <f t="shared" si="102"/>
        <v>0.94848554485157321</v>
      </c>
      <c r="BE148" s="7">
        <f t="shared" si="103"/>
        <v>1.1462466886615978E-2</v>
      </c>
      <c r="BF148">
        <f t="shared" si="104"/>
        <v>5.3202099428786002E-2</v>
      </c>
      <c r="BG148">
        <f t="shared" si="105"/>
        <v>9.5477230565829838E-2</v>
      </c>
      <c r="BH148">
        <f t="shared" si="106"/>
        <v>0.6436753737164157</v>
      </c>
      <c r="BI148" s="4">
        <f t="shared" si="107"/>
        <v>0.21093281598185679</v>
      </c>
      <c r="BJ148" s="7">
        <f t="shared" si="108"/>
        <v>4.7481253822775741E-4</v>
      </c>
      <c r="BK148">
        <f t="shared" si="109"/>
        <v>1.9150709711134379E-8</v>
      </c>
      <c r="BL148">
        <f t="shared" si="110"/>
        <v>2.8768058896978477E-5</v>
      </c>
      <c r="BM148" s="4">
        <f t="shared" si="111"/>
        <v>2.3433504149666817E-7</v>
      </c>
      <c r="BN148" s="7">
        <f t="shared" si="112"/>
        <v>4.7481253822775741E-4</v>
      </c>
      <c r="BO148">
        <f t="shared" si="113"/>
        <v>3.1010655057149124E-9</v>
      </c>
      <c r="BP148">
        <f t="shared" si="114"/>
        <v>4.3390152880336337E-5</v>
      </c>
      <c r="BQ148" s="4">
        <f t="shared" si="115"/>
        <v>2.5313671853872313E-7</v>
      </c>
      <c r="BR148" s="7">
        <f t="shared" si="116"/>
        <v>1.9150709711134379E-8</v>
      </c>
      <c r="BS148">
        <f t="shared" si="117"/>
        <v>3.1010655057149124E-9</v>
      </c>
      <c r="BT148">
        <f t="shared" si="118"/>
        <v>6.0893857940870553E-4</v>
      </c>
      <c r="BU148" s="4">
        <f t="shared" si="119"/>
        <v>2.0688169026715494E-4</v>
      </c>
      <c r="BV148" s="7">
        <f t="shared" si="120"/>
        <v>2.8768058896978477E-5</v>
      </c>
      <c r="BW148">
        <f t="shared" si="121"/>
        <v>4.3390152880336337E-5</v>
      </c>
      <c r="BX148">
        <f t="shared" si="122"/>
        <v>6.0893857940870553E-4</v>
      </c>
      <c r="BY148" s="4">
        <f t="shared" si="123"/>
        <v>1.0490837589112307E-2</v>
      </c>
      <c r="BZ148" s="7">
        <f t="shared" si="124"/>
        <v>2.3433504149666817E-7</v>
      </c>
      <c r="CA148">
        <f t="shared" si="125"/>
        <v>2.5313671853872313E-7</v>
      </c>
      <c r="CB148">
        <f t="shared" si="126"/>
        <v>2.0688169026715494E-4</v>
      </c>
      <c r="CC148" s="4">
        <f t="shared" si="127"/>
        <v>1.0490837589112307E-2</v>
      </c>
      <c r="CD148" s="7">
        <f t="shared" si="128"/>
        <v>20</v>
      </c>
      <c r="CE148" s="4">
        <f t="shared" si="129"/>
        <v>1</v>
      </c>
      <c r="CF148" s="7">
        <f t="shared" si="130"/>
        <v>4.7481253822775741E-4</v>
      </c>
      <c r="CG148">
        <f t="shared" si="131"/>
        <v>1.8875588601672008E-10</v>
      </c>
      <c r="CH148" s="7">
        <f t="shared" si="132"/>
        <v>4.7481253822775741E-4</v>
      </c>
      <c r="CI148" s="4">
        <f t="shared" si="133"/>
        <v>1.2152540795765936E-9</v>
      </c>
      <c r="CJ148">
        <f t="shared" si="134"/>
        <v>1.8875588601672008E-10</v>
      </c>
      <c r="CK148">
        <f t="shared" si="135"/>
        <v>1.2152540795765936E-9</v>
      </c>
      <c r="CL148" s="7">
        <f t="shared" si="136"/>
        <v>6</v>
      </c>
      <c r="CM148" s="4">
        <f t="shared" si="137"/>
        <v>1</v>
      </c>
      <c r="CN148" s="7">
        <f t="shared" si="138"/>
        <v>3.0636415740057848E-6</v>
      </c>
      <c r="CO148" s="4">
        <f t="shared" si="139"/>
        <v>1</v>
      </c>
      <c r="CP148" s="7">
        <f t="shared" si="140"/>
        <v>4</v>
      </c>
      <c r="CQ148" s="4" t="str">
        <f t="shared" si="141"/>
        <v>Glenfiddich 15</v>
      </c>
      <c r="CR148" s="7">
        <f t="shared" si="142"/>
        <v>74</v>
      </c>
      <c r="CS148">
        <f t="shared" si="143"/>
        <v>77</v>
      </c>
      <c r="CT148">
        <f ca="1">COUNTIF(INDIRECT(ADDRESS(ROW(),CR148,1,1)):INDIRECT(ADDRESS(ROW(),CS148,1,1)), "&lt;0.05")</f>
        <v>4</v>
      </c>
      <c r="CU148" s="4">
        <f t="shared" ca="1" si="144"/>
        <v>1</v>
      </c>
    </row>
    <row r="149" spans="1:99" x14ac:dyDescent="0.25">
      <c r="A149" s="48">
        <v>175</v>
      </c>
      <c r="B149" s="7">
        <v>7.9569844299786821E-2</v>
      </c>
      <c r="C149">
        <v>0.32296033023540954</v>
      </c>
      <c r="D149">
        <v>0.19711698720041476</v>
      </c>
      <c r="E149">
        <v>0.19318685906700067</v>
      </c>
      <c r="F149">
        <v>0.22814119365259708</v>
      </c>
      <c r="G149">
        <v>0.20333195525821934</v>
      </c>
      <c r="H149">
        <v>0.21516030497353753</v>
      </c>
      <c r="I149">
        <v>0.28868892225776227</v>
      </c>
      <c r="J149">
        <v>0.25469945757967016</v>
      </c>
      <c r="K149" s="4">
        <v>0.19144269641129516</v>
      </c>
      <c r="L149" s="7">
        <v>0.45135690977048204</v>
      </c>
      <c r="M149">
        <v>0.43736946627832335</v>
      </c>
      <c r="N149">
        <v>0.37326334512342285</v>
      </c>
      <c r="O149">
        <v>0.58516604419020657</v>
      </c>
      <c r="P149">
        <v>0.43559114141942357</v>
      </c>
      <c r="Q149">
        <v>0.41663650530439872</v>
      </c>
      <c r="R149">
        <v>0.21813698881287255</v>
      </c>
      <c r="S149">
        <v>0.28635864663794164</v>
      </c>
      <c r="T149">
        <v>0.95444501884362387</v>
      </c>
      <c r="U149" s="4">
        <v>0.25711987876335152</v>
      </c>
      <c r="V149" s="7">
        <v>0.43541805811690304</v>
      </c>
      <c r="W149">
        <v>1.2269499887337241</v>
      </c>
      <c r="X149">
        <v>1.2313165125060834</v>
      </c>
      <c r="Y149">
        <v>1.1967786476575171</v>
      </c>
      <c r="Z149">
        <v>1.4457631617948286</v>
      </c>
      <c r="AA149">
        <v>1.2782271579435709</v>
      </c>
      <c r="AB149">
        <v>1.3261188971793825</v>
      </c>
      <c r="AC149">
        <v>1.0954457663797297</v>
      </c>
      <c r="AD149">
        <v>1.4462137404282711</v>
      </c>
      <c r="AE149" s="4">
        <v>1.3132301518495988</v>
      </c>
      <c r="AF149" s="7">
        <v>0.73409783594740807</v>
      </c>
      <c r="AG149">
        <v>0.98220968959427457</v>
      </c>
      <c r="AH149">
        <v>1.0655092885154223</v>
      </c>
      <c r="AI149">
        <v>2.0241358965907148</v>
      </c>
      <c r="AJ149">
        <v>2.3215876685830983</v>
      </c>
      <c r="AK149">
        <v>1.9039014832574834</v>
      </c>
      <c r="AL149">
        <v>3.060096653814961</v>
      </c>
      <c r="AM149">
        <v>2.9998265034489759</v>
      </c>
      <c r="AN149">
        <v>4.0285116941842949</v>
      </c>
      <c r="AO149" s="4">
        <v>2.466215691691235</v>
      </c>
      <c r="AP149" s="7">
        <v>1.2839454658212794</v>
      </c>
      <c r="AQ149">
        <v>1.0846359045137699</v>
      </c>
      <c r="AR149">
        <v>1.3648575233760087</v>
      </c>
      <c r="AS149">
        <v>1.7279769398870606</v>
      </c>
      <c r="AT149">
        <v>0.69757089951007223</v>
      </c>
      <c r="AU149">
        <v>1.1494467332555507</v>
      </c>
      <c r="AV149">
        <v>0.91980672156532217</v>
      </c>
      <c r="AW149">
        <v>1.0912962195691343</v>
      </c>
      <c r="AX149">
        <v>1.4483665353926611</v>
      </c>
      <c r="AY149">
        <v>1.8313831199566128</v>
      </c>
      <c r="AZ149" s="7">
        <f t="shared" si="98"/>
        <v>0.21742985509356932</v>
      </c>
      <c r="BA149">
        <f t="shared" si="99"/>
        <v>0.44154439451440464</v>
      </c>
      <c r="BB149">
        <f t="shared" si="100"/>
        <v>1.199546208258961</v>
      </c>
      <c r="BC149">
        <f t="shared" si="101"/>
        <v>2.1586092405627868</v>
      </c>
      <c r="BD149" s="4">
        <f t="shared" si="102"/>
        <v>1.2599286062847472</v>
      </c>
      <c r="BE149" s="7">
        <f t="shared" si="103"/>
        <v>6.5492360850810505E-2</v>
      </c>
      <c r="BF149">
        <f t="shared" si="104"/>
        <v>0.21006136069778653</v>
      </c>
      <c r="BG149">
        <f t="shared" si="105"/>
        <v>0.28927106602171265</v>
      </c>
      <c r="BH149">
        <f t="shared" si="106"/>
        <v>1.0450422742592249</v>
      </c>
      <c r="BI149" s="4">
        <f t="shared" si="107"/>
        <v>0.3489707068795076</v>
      </c>
      <c r="BJ149" s="7">
        <f t="shared" si="108"/>
        <v>8.3928572260379211E-3</v>
      </c>
      <c r="BK149">
        <f t="shared" si="109"/>
        <v>1.1115602158199733E-6</v>
      </c>
      <c r="BL149">
        <f t="shared" si="110"/>
        <v>2.328167961022608E-4</v>
      </c>
      <c r="BM149" s="4">
        <f t="shared" si="111"/>
        <v>4.0910430259315482E-6</v>
      </c>
      <c r="BN149" s="7">
        <f t="shared" si="112"/>
        <v>8.3928572260379211E-3</v>
      </c>
      <c r="BO149">
        <f t="shared" si="113"/>
        <v>4.4131966071370529E-6</v>
      </c>
      <c r="BP149">
        <f t="shared" si="114"/>
        <v>5.1064777697415454E-4</v>
      </c>
      <c r="BQ149" s="4">
        <f t="shared" si="115"/>
        <v>1.3944220274110855E-5</v>
      </c>
      <c r="BR149" s="7">
        <f t="shared" si="116"/>
        <v>1.1115602158199733E-6</v>
      </c>
      <c r="BS149">
        <f t="shared" si="117"/>
        <v>4.4131966071370529E-6</v>
      </c>
      <c r="BT149">
        <f t="shared" si="118"/>
        <v>1.8288403066816002E-2</v>
      </c>
      <c r="BU149" s="4">
        <f t="shared" si="119"/>
        <v>0.67872387799371314</v>
      </c>
      <c r="BV149" s="7">
        <f t="shared" si="120"/>
        <v>2.328167961022608E-4</v>
      </c>
      <c r="BW149">
        <f t="shared" si="121"/>
        <v>5.1064777697415454E-4</v>
      </c>
      <c r="BX149">
        <f t="shared" si="122"/>
        <v>1.8288403066816002E-2</v>
      </c>
      <c r="BY149" s="4">
        <f t="shared" si="123"/>
        <v>2.5647478697182154E-2</v>
      </c>
      <c r="BZ149" s="7">
        <f t="shared" si="124"/>
        <v>4.0910430259315482E-6</v>
      </c>
      <c r="CA149">
        <f t="shared" si="125"/>
        <v>1.3944220274110855E-5</v>
      </c>
      <c r="CB149">
        <f t="shared" si="126"/>
        <v>0.67872387799371314</v>
      </c>
      <c r="CC149" s="4">
        <f t="shared" si="127"/>
        <v>2.5647478697182154E-2</v>
      </c>
      <c r="CD149" s="7">
        <f t="shared" si="128"/>
        <v>18</v>
      </c>
      <c r="CE149" s="4">
        <f t="shared" si="129"/>
        <v>0</v>
      </c>
      <c r="CF149" s="7">
        <f t="shared" si="130"/>
        <v>8.3928572260379211E-3</v>
      </c>
      <c r="CG149">
        <f t="shared" si="131"/>
        <v>2.6356635806235316E-10</v>
      </c>
      <c r="CH149" s="7">
        <f t="shared" si="132"/>
        <v>8.3928572260379211E-3</v>
      </c>
      <c r="CI149" s="4">
        <f t="shared" si="133"/>
        <v>2.5517793533100756E-8</v>
      </c>
      <c r="CJ149">
        <f t="shared" si="134"/>
        <v>2.6356635806235316E-10</v>
      </c>
      <c r="CK149">
        <f t="shared" si="135"/>
        <v>2.5517793533100756E-8</v>
      </c>
      <c r="CL149" s="7">
        <f t="shared" si="136"/>
        <v>6</v>
      </c>
      <c r="CM149" s="4">
        <f t="shared" si="137"/>
        <v>1</v>
      </c>
      <c r="CN149" s="7">
        <f t="shared" si="138"/>
        <v>1.6471876082154297E-6</v>
      </c>
      <c r="CO149" s="4">
        <f t="shared" si="139"/>
        <v>1</v>
      </c>
      <c r="CP149" s="7">
        <f t="shared" si="140"/>
        <v>4</v>
      </c>
      <c r="CQ149" s="4" t="str">
        <f t="shared" si="141"/>
        <v>Glenfiddich 15</v>
      </c>
      <c r="CR149" s="7">
        <f t="shared" si="142"/>
        <v>74</v>
      </c>
      <c r="CS149">
        <f t="shared" si="143"/>
        <v>77</v>
      </c>
      <c r="CT149">
        <f ca="1">COUNTIF(INDIRECT(ADDRESS(ROW(),CR149,1,1)):INDIRECT(ADDRESS(ROW(),CS149,1,1)), "&lt;0.05")</f>
        <v>4</v>
      </c>
      <c r="CU149" s="4">
        <f t="shared" ca="1" si="144"/>
        <v>1</v>
      </c>
    </row>
    <row r="150" spans="1:99" x14ac:dyDescent="0.25">
      <c r="A150" s="48">
        <v>176</v>
      </c>
      <c r="B150" s="7">
        <v>0.21484669988106997</v>
      </c>
      <c r="C150">
        <v>0.27431400400088657</v>
      </c>
      <c r="D150">
        <v>0.17373153382224862</v>
      </c>
      <c r="E150">
        <v>0.17483125102670746</v>
      </c>
      <c r="F150">
        <v>0.1920187642283043</v>
      </c>
      <c r="G150">
        <v>0.18806731857474263</v>
      </c>
      <c r="H150">
        <v>0.17633901620138878</v>
      </c>
      <c r="I150">
        <v>0.17293439155655535</v>
      </c>
      <c r="J150">
        <v>0.20767583376200477</v>
      </c>
      <c r="K150" s="4">
        <v>0.15472244889519554</v>
      </c>
      <c r="L150" s="7">
        <v>0.49183373910923406</v>
      </c>
      <c r="M150">
        <v>0.44789969436370353</v>
      </c>
      <c r="N150">
        <v>0.38162553462693866</v>
      </c>
      <c r="O150">
        <v>0.39665777539567137</v>
      </c>
      <c r="P150">
        <v>0.34926668359155894</v>
      </c>
      <c r="Q150">
        <v>0.19899826186737732</v>
      </c>
      <c r="R150">
        <v>0.21429717606031912</v>
      </c>
      <c r="S150">
        <v>0.32657327549463994</v>
      </c>
      <c r="T150">
        <v>0.80037279669563866</v>
      </c>
      <c r="U150" s="4">
        <v>0.23073326592490104</v>
      </c>
      <c r="V150" s="7">
        <v>0.42500116811159366</v>
      </c>
      <c r="W150">
        <v>0.5530587079886361</v>
      </c>
      <c r="X150">
        <v>0.44691451307199453</v>
      </c>
      <c r="Y150">
        <v>0.48617619805874673</v>
      </c>
      <c r="Z150">
        <v>0.55651479316379415</v>
      </c>
      <c r="AA150">
        <v>0.47426451671415898</v>
      </c>
      <c r="AB150">
        <v>0.5157071704576548</v>
      </c>
      <c r="AC150">
        <v>0.3733934399545269</v>
      </c>
      <c r="AD150">
        <v>0.38535771010838249</v>
      </c>
      <c r="AE150" s="4">
        <v>0.49602790864562701</v>
      </c>
      <c r="AF150" s="7">
        <v>0.41541192711856911</v>
      </c>
      <c r="AG150">
        <v>0.58420165877617758</v>
      </c>
      <c r="AH150">
        <v>0.77643440747075398</v>
      </c>
      <c r="AI150">
        <v>1.0336503594661413</v>
      </c>
      <c r="AJ150">
        <v>1.3109774120150715</v>
      </c>
      <c r="AK150">
        <v>0.82246027077754835</v>
      </c>
      <c r="AL150">
        <v>1.2476477942687525</v>
      </c>
      <c r="AM150">
        <v>1.3206578463625571</v>
      </c>
      <c r="AN150">
        <v>1.8360173730774858</v>
      </c>
      <c r="AO150" s="4">
        <v>1.04123319502</v>
      </c>
      <c r="AP150" s="7">
        <v>0.49167702751574677</v>
      </c>
      <c r="AQ150">
        <v>0.37457311140017696</v>
      </c>
      <c r="AR150">
        <v>0.6055833334141616</v>
      </c>
      <c r="AS150">
        <v>0.45604098975443547</v>
      </c>
      <c r="AT150">
        <v>0.30147657227292823</v>
      </c>
      <c r="AU150">
        <v>0.47488478702564668</v>
      </c>
      <c r="AV150">
        <v>0.44149142598464192</v>
      </c>
      <c r="AW150">
        <v>0.47251367041275844</v>
      </c>
      <c r="AX150">
        <v>0.53177583452257982</v>
      </c>
      <c r="AY150">
        <v>0.52075302078307861</v>
      </c>
      <c r="AZ150" s="7">
        <f t="shared" si="98"/>
        <v>0.19294812619491036</v>
      </c>
      <c r="BA150">
        <f t="shared" si="99"/>
        <v>0.38382582031299822</v>
      </c>
      <c r="BB150">
        <f t="shared" si="100"/>
        <v>0.47124161262751152</v>
      </c>
      <c r="BC150">
        <f t="shared" si="101"/>
        <v>1.0388692244353057</v>
      </c>
      <c r="BD150" s="4">
        <f t="shared" si="102"/>
        <v>0.46707697730861542</v>
      </c>
      <c r="BE150" s="7">
        <f t="shared" si="103"/>
        <v>3.362647447365745E-2</v>
      </c>
      <c r="BF150">
        <f t="shared" si="104"/>
        <v>0.17646616337030821</v>
      </c>
      <c r="BG150">
        <f t="shared" si="105"/>
        <v>6.3656696074280317E-2</v>
      </c>
      <c r="BH150">
        <f t="shared" si="106"/>
        <v>0.41414445217792734</v>
      </c>
      <c r="BI150" s="4">
        <f t="shared" si="107"/>
        <v>8.4131923692640775E-2</v>
      </c>
      <c r="BJ150" s="7">
        <f t="shared" si="108"/>
        <v>7.6040338052378439E-3</v>
      </c>
      <c r="BK150">
        <f t="shared" si="109"/>
        <v>9.7065446595712937E-9</v>
      </c>
      <c r="BL150">
        <f t="shared" si="110"/>
        <v>1.1302407718075154E-4</v>
      </c>
      <c r="BM150" s="4">
        <f t="shared" si="111"/>
        <v>6.5743257705749645E-7</v>
      </c>
      <c r="BN150" s="7">
        <f t="shared" si="112"/>
        <v>7.6040338052378439E-3</v>
      </c>
      <c r="BO150">
        <f t="shared" si="113"/>
        <v>0.1678982297732334</v>
      </c>
      <c r="BP150">
        <f t="shared" si="114"/>
        <v>5.8856234783181993E-4</v>
      </c>
      <c r="BQ150" s="4">
        <f t="shared" si="115"/>
        <v>0.20129512528798024</v>
      </c>
      <c r="BR150" s="7">
        <f t="shared" si="116"/>
        <v>9.7065446595712937E-9</v>
      </c>
      <c r="BS150">
        <f t="shared" si="117"/>
        <v>0.1678982297732334</v>
      </c>
      <c r="BT150">
        <f t="shared" si="118"/>
        <v>1.8334903214572479E-3</v>
      </c>
      <c r="BU150" s="4">
        <f t="shared" si="119"/>
        <v>0.90214228291936449</v>
      </c>
      <c r="BV150" s="7">
        <f t="shared" si="120"/>
        <v>1.1302407718075154E-4</v>
      </c>
      <c r="BW150">
        <f t="shared" si="121"/>
        <v>5.8856234783181993E-4</v>
      </c>
      <c r="BX150">
        <f t="shared" si="122"/>
        <v>1.8334903214572479E-3</v>
      </c>
      <c r="BY150" s="4">
        <f t="shared" si="123"/>
        <v>1.7140327283903412E-3</v>
      </c>
      <c r="BZ150" s="7">
        <f t="shared" si="124"/>
        <v>6.5743257705749645E-7</v>
      </c>
      <c r="CA150">
        <f t="shared" si="125"/>
        <v>0.20129512528798024</v>
      </c>
      <c r="CB150">
        <f t="shared" si="126"/>
        <v>0.90214228291936449</v>
      </c>
      <c r="CC150" s="4">
        <f t="shared" si="127"/>
        <v>1.7140327283903412E-3</v>
      </c>
      <c r="CD150" s="7">
        <f t="shared" si="128"/>
        <v>14</v>
      </c>
      <c r="CE150" s="4">
        <f t="shared" si="129"/>
        <v>0</v>
      </c>
      <c r="CF150" s="7">
        <f t="shared" si="130"/>
        <v>7.6040338052378439E-3</v>
      </c>
      <c r="CG150">
        <f t="shared" si="131"/>
        <v>9.2022131493620084E-8</v>
      </c>
      <c r="CH150" s="7">
        <f t="shared" si="132"/>
        <v>7.6040338052378439E-3</v>
      </c>
      <c r="CI150" s="4">
        <f t="shared" si="133"/>
        <v>3.2425460618840693E-3</v>
      </c>
      <c r="CJ150">
        <f t="shared" si="134"/>
        <v>9.2022131493620084E-8</v>
      </c>
      <c r="CK150">
        <f t="shared" si="135"/>
        <v>3.2425460618840693E-3</v>
      </c>
      <c r="CL150" s="7">
        <f t="shared" si="136"/>
        <v>6</v>
      </c>
      <c r="CM150" s="4">
        <f t="shared" si="137"/>
        <v>1</v>
      </c>
      <c r="CN150" s="7">
        <f t="shared" si="138"/>
        <v>7.4120500583758271E-5</v>
      </c>
      <c r="CO150" s="4">
        <f t="shared" si="139"/>
        <v>1</v>
      </c>
      <c r="CP150" s="7">
        <f t="shared" si="140"/>
        <v>4</v>
      </c>
      <c r="CQ150" s="4" t="str">
        <f t="shared" si="141"/>
        <v>Glenfiddich 15</v>
      </c>
      <c r="CR150" s="7">
        <f t="shared" si="142"/>
        <v>74</v>
      </c>
      <c r="CS150">
        <f t="shared" si="143"/>
        <v>77</v>
      </c>
      <c r="CT150">
        <f ca="1">COUNTIF(INDIRECT(ADDRESS(ROW(),CR150,1,1)):INDIRECT(ADDRESS(ROW(),CS150,1,1)), "&lt;0.05")</f>
        <v>4</v>
      </c>
      <c r="CU150" s="4">
        <f t="shared" ca="1" si="144"/>
        <v>1</v>
      </c>
    </row>
    <row r="151" spans="1:99" x14ac:dyDescent="0.25">
      <c r="A151" s="48">
        <v>177</v>
      </c>
      <c r="B151" s="7">
        <v>1.1280041184369973</v>
      </c>
      <c r="C151">
        <v>1.493353388496838</v>
      </c>
      <c r="D151">
        <v>1.0202355662425882</v>
      </c>
      <c r="E151">
        <v>0.9642140476679355</v>
      </c>
      <c r="F151">
        <v>0.92772893271605705</v>
      </c>
      <c r="G151">
        <v>0.88851043332827495</v>
      </c>
      <c r="H151">
        <v>0.82742046236754008</v>
      </c>
      <c r="I151">
        <v>0.88946196239472786</v>
      </c>
      <c r="J151">
        <v>1.0231524321419552</v>
      </c>
      <c r="K151" s="4">
        <v>0.82077767717824957</v>
      </c>
      <c r="L151" s="7">
        <v>1.4904203131180096</v>
      </c>
      <c r="M151">
        <v>1.3221255760736248</v>
      </c>
      <c r="N151">
        <v>1.3004900190891673</v>
      </c>
      <c r="O151">
        <v>1.3007389505951197</v>
      </c>
      <c r="P151">
        <v>1.2021970851675658</v>
      </c>
      <c r="Q151">
        <v>0.73141464355078545</v>
      </c>
      <c r="R151">
        <v>0.73095807517441402</v>
      </c>
      <c r="S151">
        <v>1.1484689867273419</v>
      </c>
      <c r="T151">
        <v>2.6163763123464832</v>
      </c>
      <c r="U151" s="4">
        <v>0.82258688320245377</v>
      </c>
      <c r="V151" s="7">
        <v>1.7592353158885377</v>
      </c>
      <c r="W151">
        <v>2.1043920771793849</v>
      </c>
      <c r="X151">
        <v>1.8322672847074468</v>
      </c>
      <c r="Y151">
        <v>2.0872028860021956</v>
      </c>
      <c r="Z151">
        <v>2.3357712031529565</v>
      </c>
      <c r="AA151">
        <v>2.5781949004244535</v>
      </c>
      <c r="AB151">
        <v>2.6047205290386368</v>
      </c>
      <c r="AC151">
        <v>1.6745150066511376</v>
      </c>
      <c r="AD151">
        <v>2.1907843876325765</v>
      </c>
      <c r="AE151" s="4">
        <v>2.2180100100324363</v>
      </c>
      <c r="AF151" s="7">
        <v>0.93775422685187393</v>
      </c>
      <c r="AG151">
        <v>1.3347877178950165</v>
      </c>
      <c r="AH151">
        <v>1.7048539509420932</v>
      </c>
      <c r="AI151">
        <v>2.0866853523951181</v>
      </c>
      <c r="AJ151">
        <v>2.6228564592566106</v>
      </c>
      <c r="AK151">
        <v>1.8339753736026172</v>
      </c>
      <c r="AL151">
        <v>2.5369465935854816</v>
      </c>
      <c r="AM151">
        <v>2.755394513389275</v>
      </c>
      <c r="AN151">
        <v>3.9827881910239626</v>
      </c>
      <c r="AO151" s="4">
        <v>2.1001878877790787</v>
      </c>
      <c r="AP151" s="7">
        <v>0.98121966364767099</v>
      </c>
      <c r="AQ151">
        <v>0.85943165158807922</v>
      </c>
      <c r="AR151">
        <v>1.3721103920772648</v>
      </c>
      <c r="AS151">
        <v>0.75446629114339003</v>
      </c>
      <c r="AT151">
        <v>0.74976165892357605</v>
      </c>
      <c r="AU151">
        <v>1.0531045026821981</v>
      </c>
      <c r="AV151">
        <v>0.95997532204401148</v>
      </c>
      <c r="AW151">
        <v>0.96106270009893524</v>
      </c>
      <c r="AX151">
        <v>1.0959525531590828</v>
      </c>
      <c r="AY151">
        <v>0.93804660295936904</v>
      </c>
      <c r="AZ151" s="7">
        <f t="shared" si="98"/>
        <v>0.99828590209711643</v>
      </c>
      <c r="BA151">
        <f t="shared" si="99"/>
        <v>1.2665776845044965</v>
      </c>
      <c r="BB151">
        <f t="shared" si="100"/>
        <v>2.1385093600709761</v>
      </c>
      <c r="BC151">
        <f t="shared" si="101"/>
        <v>2.1896230266721131</v>
      </c>
      <c r="BD151" s="4">
        <f t="shared" si="102"/>
        <v>0.97251313383235805</v>
      </c>
      <c r="BE151" s="7">
        <f t="shared" si="103"/>
        <v>0.19825780433263754</v>
      </c>
      <c r="BF151">
        <f t="shared" si="104"/>
        <v>0.54426042264389018</v>
      </c>
      <c r="BG151">
        <f t="shared" si="105"/>
        <v>0.31891510671952061</v>
      </c>
      <c r="BH151">
        <f t="shared" si="106"/>
        <v>0.85126465168903298</v>
      </c>
      <c r="BI151" s="4">
        <f t="shared" si="107"/>
        <v>0.18040459132795189</v>
      </c>
      <c r="BJ151" s="7">
        <f t="shared" si="108"/>
        <v>0.17015628045599293</v>
      </c>
      <c r="BK151">
        <f t="shared" si="109"/>
        <v>8.2490396828761097E-8</v>
      </c>
      <c r="BL151">
        <f t="shared" si="110"/>
        <v>1.5459717973543815E-3</v>
      </c>
      <c r="BM151" s="4">
        <f t="shared" si="111"/>
        <v>0.76460899385874137</v>
      </c>
      <c r="BN151" s="7">
        <f t="shared" si="112"/>
        <v>0.17015628045599293</v>
      </c>
      <c r="BO151">
        <f t="shared" si="113"/>
        <v>5.8836075206412551E-4</v>
      </c>
      <c r="BP151">
        <f t="shared" si="114"/>
        <v>1.1064367117168683E-2</v>
      </c>
      <c r="BQ151" s="4">
        <f t="shared" si="115"/>
        <v>0.13324709602258911</v>
      </c>
      <c r="BR151" s="7">
        <f t="shared" si="116"/>
        <v>8.2490396828761097E-8</v>
      </c>
      <c r="BS151">
        <f t="shared" si="117"/>
        <v>5.8836075206412551E-4</v>
      </c>
      <c r="BT151">
        <f t="shared" si="118"/>
        <v>0.86197269529393206</v>
      </c>
      <c r="BU151" s="4">
        <f t="shared" si="119"/>
        <v>7.478661441240259E-8</v>
      </c>
      <c r="BV151" s="7">
        <f t="shared" si="120"/>
        <v>1.5459717973543815E-3</v>
      </c>
      <c r="BW151">
        <f t="shared" si="121"/>
        <v>1.1064367117168683E-2</v>
      </c>
      <c r="BX151">
        <f t="shared" si="122"/>
        <v>0.86197269529393206</v>
      </c>
      <c r="BY151" s="4">
        <f t="shared" si="123"/>
        <v>1.3502932586376235E-3</v>
      </c>
      <c r="BZ151" s="7">
        <f t="shared" si="124"/>
        <v>0.76460899385874137</v>
      </c>
      <c r="CA151">
        <f t="shared" si="125"/>
        <v>0.13324709602258911</v>
      </c>
      <c r="CB151">
        <f t="shared" si="126"/>
        <v>7.478661441240259E-8</v>
      </c>
      <c r="CC151" s="4">
        <f t="shared" si="127"/>
        <v>1.3502932586376235E-3</v>
      </c>
      <c r="CD151" s="7">
        <f t="shared" si="128"/>
        <v>12</v>
      </c>
      <c r="CE151" s="4">
        <f t="shared" si="129"/>
        <v>0</v>
      </c>
      <c r="CF151" s="7">
        <f t="shared" si="130"/>
        <v>0.17015628045599293</v>
      </c>
      <c r="CG151">
        <f t="shared" si="131"/>
        <v>1.4512707512790326E-5</v>
      </c>
      <c r="CH151" s="7">
        <f t="shared" si="132"/>
        <v>0.17015628045599293</v>
      </c>
      <c r="CI151" s="4">
        <f t="shared" si="133"/>
        <v>3.4720604650882961E-2</v>
      </c>
      <c r="CJ151">
        <f t="shared" si="134"/>
        <v>1.4512707512790326E-5</v>
      </c>
      <c r="CK151">
        <f t="shared" si="135"/>
        <v>3.4720604650882961E-2</v>
      </c>
      <c r="CL151" s="7">
        <f t="shared" si="136"/>
        <v>4</v>
      </c>
      <c r="CM151" s="4">
        <f t="shared" si="137"/>
        <v>0</v>
      </c>
      <c r="CN151" s="7">
        <f t="shared" si="138"/>
        <v>6.720483144448939E-7</v>
      </c>
      <c r="CO151" s="4">
        <f t="shared" si="139"/>
        <v>1</v>
      </c>
      <c r="CP151" s="7">
        <f t="shared" si="140"/>
        <v>4</v>
      </c>
      <c r="CQ151" s="4" t="str">
        <f t="shared" si="141"/>
        <v>Glenfiddich 15</v>
      </c>
      <c r="CR151" s="7">
        <f t="shared" si="142"/>
        <v>74</v>
      </c>
      <c r="CS151">
        <f t="shared" si="143"/>
        <v>77</v>
      </c>
      <c r="CT151">
        <f ca="1">COUNTIF(INDIRECT(ADDRESS(ROW(),CR151,1,1)):INDIRECT(ADDRESS(ROW(),CS151,1,1)), "&lt;0.05")</f>
        <v>3</v>
      </c>
      <c r="CU151" s="4">
        <f t="shared" ca="1" si="144"/>
        <v>0</v>
      </c>
    </row>
    <row r="152" spans="1:99" x14ac:dyDescent="0.25">
      <c r="A152" s="48">
        <v>178</v>
      </c>
      <c r="B152" s="7">
        <v>0.13054294707078662</v>
      </c>
      <c r="C152">
        <v>0.13455838615254512</v>
      </c>
      <c r="D152">
        <v>7.6587216574763542E-2</v>
      </c>
      <c r="E152">
        <v>9.9520556273597904E-2</v>
      </c>
      <c r="F152">
        <v>9.3193814895959876E-2</v>
      </c>
      <c r="G152">
        <v>9.9386442466823863E-2</v>
      </c>
      <c r="H152">
        <v>8.8197765816199827E-2</v>
      </c>
      <c r="I152">
        <v>0.11017423711724184</v>
      </c>
      <c r="J152">
        <v>0.11088018075412638</v>
      </c>
      <c r="K152" s="4">
        <v>7.4079289341325974E-2</v>
      </c>
      <c r="L152" s="7">
        <v>0.19100854889328436</v>
      </c>
      <c r="M152">
        <v>0.14791756998727565</v>
      </c>
      <c r="N152">
        <v>0.15357861730010103</v>
      </c>
      <c r="O152">
        <v>0.212778160569043</v>
      </c>
      <c r="P152">
        <v>0.1691106920499216</v>
      </c>
      <c r="Q152">
        <v>8.4770961019891844E-2</v>
      </c>
      <c r="R152">
        <v>0.10151373050818836</v>
      </c>
      <c r="S152">
        <v>0.1392750917683703</v>
      </c>
      <c r="T152">
        <v>0.29822446436058681</v>
      </c>
      <c r="U152" s="4">
        <v>0.10900625748930605</v>
      </c>
      <c r="V152" s="7">
        <v>0.18296108982599507</v>
      </c>
      <c r="W152">
        <v>0.23316230312035838</v>
      </c>
      <c r="X152">
        <v>0.18580635953904345</v>
      </c>
      <c r="Y152">
        <v>0.25424023590284256</v>
      </c>
      <c r="Z152">
        <v>0.26658590548703787</v>
      </c>
      <c r="AA152">
        <v>0.26377012775867054</v>
      </c>
      <c r="AB152">
        <v>0.24651525843747216</v>
      </c>
      <c r="AC152">
        <v>0.1720727785170893</v>
      </c>
      <c r="AD152">
        <v>0.2061277691648033</v>
      </c>
      <c r="AE152" s="4">
        <v>0.27098157260716932</v>
      </c>
      <c r="AF152" s="7">
        <v>9.6071256875609537E-2</v>
      </c>
      <c r="AG152">
        <v>0.12278210598573264</v>
      </c>
      <c r="AH152">
        <v>0.16385425552365887</v>
      </c>
      <c r="AI152">
        <v>0.21607685489509118</v>
      </c>
      <c r="AJ152">
        <v>0.30605745063926437</v>
      </c>
      <c r="AK152">
        <v>0.20154249378711825</v>
      </c>
      <c r="AL152">
        <v>0.28442710771210644</v>
      </c>
      <c r="AM152">
        <v>0.29733536079536227</v>
      </c>
      <c r="AN152">
        <v>0.44981431661602428</v>
      </c>
      <c r="AO152" s="4">
        <v>0.23474413675509817</v>
      </c>
      <c r="AP152" s="7">
        <v>0.10850112624744813</v>
      </c>
      <c r="AQ152">
        <v>9.6206199762388284E-2</v>
      </c>
      <c r="AR152">
        <v>0.16319574896873343</v>
      </c>
      <c r="AS152">
        <v>8.1859357958048801E-2</v>
      </c>
      <c r="AT152">
        <v>8.1171596429827644E-2</v>
      </c>
      <c r="AU152">
        <v>0.12611767335793536</v>
      </c>
      <c r="AV152">
        <v>0.10813237105961859</v>
      </c>
      <c r="AW152">
        <v>0.11621769892798703</v>
      </c>
      <c r="AX152">
        <v>0.12470085892154971</v>
      </c>
      <c r="AY152">
        <v>0.10910165896441619</v>
      </c>
      <c r="AZ152" s="7">
        <f t="shared" si="98"/>
        <v>0.1017120836463371</v>
      </c>
      <c r="BA152">
        <f t="shared" si="99"/>
        <v>0.16071840939459686</v>
      </c>
      <c r="BB152">
        <f t="shared" si="100"/>
        <v>0.22822234003604819</v>
      </c>
      <c r="BC152">
        <f t="shared" si="101"/>
        <v>0.23727053395850661</v>
      </c>
      <c r="BD152" s="4">
        <f t="shared" si="102"/>
        <v>0.11152042905979534</v>
      </c>
      <c r="BE152" s="7">
        <f t="shared" si="103"/>
        <v>2.0346989060840835E-2</v>
      </c>
      <c r="BF152">
        <f t="shared" si="104"/>
        <v>6.2563803314450259E-2</v>
      </c>
      <c r="BG152">
        <f t="shared" si="105"/>
        <v>3.8134797223157935E-2</v>
      </c>
      <c r="BH152">
        <f t="shared" si="106"/>
        <v>0.10322836540684684</v>
      </c>
      <c r="BI152" s="4">
        <f t="shared" si="107"/>
        <v>2.3900274939105723E-2</v>
      </c>
      <c r="BJ152" s="7">
        <f t="shared" si="108"/>
        <v>1.6346563614504879E-2</v>
      </c>
      <c r="BK152">
        <f t="shared" si="109"/>
        <v>2.8100374114771466E-7</v>
      </c>
      <c r="BL152">
        <f t="shared" si="110"/>
        <v>2.3810194184788556E-3</v>
      </c>
      <c r="BM152" s="4">
        <f t="shared" si="111"/>
        <v>0.33649967257250735</v>
      </c>
      <c r="BN152" s="7">
        <f t="shared" si="112"/>
        <v>1.6346563614504879E-2</v>
      </c>
      <c r="BO152">
        <f t="shared" si="113"/>
        <v>1.0772829787398051E-2</v>
      </c>
      <c r="BP152">
        <f t="shared" si="114"/>
        <v>6.3516985443040574E-2</v>
      </c>
      <c r="BQ152" s="4">
        <f t="shared" si="115"/>
        <v>3.9291766513193084E-2</v>
      </c>
      <c r="BR152" s="7">
        <f t="shared" si="116"/>
        <v>2.8100374114771466E-7</v>
      </c>
      <c r="BS152">
        <f t="shared" si="117"/>
        <v>1.0772829787398051E-2</v>
      </c>
      <c r="BT152">
        <f t="shared" si="118"/>
        <v>0.79949073073708232</v>
      </c>
      <c r="BU152" s="4">
        <f t="shared" si="119"/>
        <v>5.9845411114187987E-7</v>
      </c>
      <c r="BV152" s="7">
        <f t="shared" si="120"/>
        <v>2.3810194184788556E-3</v>
      </c>
      <c r="BW152">
        <f t="shared" si="121"/>
        <v>6.3516985443040574E-2</v>
      </c>
      <c r="BX152">
        <f t="shared" si="122"/>
        <v>0.79949073073708232</v>
      </c>
      <c r="BY152" s="4">
        <f t="shared" si="123"/>
        <v>3.7906819798716185E-3</v>
      </c>
      <c r="BZ152" s="7">
        <f t="shared" si="124"/>
        <v>0.33649967257250735</v>
      </c>
      <c r="CA152">
        <f t="shared" si="125"/>
        <v>3.9291766513193084E-2</v>
      </c>
      <c r="CB152">
        <f t="shared" si="126"/>
        <v>5.9845411114187987E-7</v>
      </c>
      <c r="CC152" s="4">
        <f t="shared" si="127"/>
        <v>3.7906819798716185E-3</v>
      </c>
      <c r="CD152" s="7">
        <f t="shared" si="128"/>
        <v>14</v>
      </c>
      <c r="CE152" s="4">
        <f t="shared" si="129"/>
        <v>0</v>
      </c>
      <c r="CF152" s="7">
        <f t="shared" si="130"/>
        <v>1.6346563614504879E-2</v>
      </c>
      <c r="CG152">
        <f t="shared" si="131"/>
        <v>4.8387069308882863E-6</v>
      </c>
      <c r="CH152" s="7">
        <f t="shared" si="132"/>
        <v>1.6346563614504879E-2</v>
      </c>
      <c r="CI152" s="4">
        <f t="shared" si="133"/>
        <v>0.22347494468597798</v>
      </c>
      <c r="CJ152">
        <f t="shared" si="134"/>
        <v>4.8387069308882863E-6</v>
      </c>
      <c r="CK152">
        <f t="shared" si="135"/>
        <v>0.22347494468597798</v>
      </c>
      <c r="CL152" s="7">
        <f t="shared" si="136"/>
        <v>4</v>
      </c>
      <c r="CM152" s="4">
        <f t="shared" si="137"/>
        <v>0</v>
      </c>
      <c r="CN152" s="7">
        <f t="shared" si="138"/>
        <v>2.5204064845797512E-5</v>
      </c>
      <c r="CO152" s="4">
        <f t="shared" si="139"/>
        <v>1</v>
      </c>
      <c r="CP152" s="7">
        <f t="shared" si="140"/>
        <v>4</v>
      </c>
      <c r="CQ152" s="4" t="str">
        <f t="shared" si="141"/>
        <v>Glenfiddich 15</v>
      </c>
      <c r="CR152" s="7">
        <f t="shared" si="142"/>
        <v>74</v>
      </c>
      <c r="CS152">
        <f t="shared" si="143"/>
        <v>77</v>
      </c>
      <c r="CT152">
        <f ca="1">COUNTIF(INDIRECT(ADDRESS(ROW(),CR152,1,1)):INDIRECT(ADDRESS(ROW(),CS152,1,1)), "&lt;0.05")</f>
        <v>2</v>
      </c>
      <c r="CU152" s="4">
        <f t="shared" ca="1" si="144"/>
        <v>0</v>
      </c>
    </row>
    <row r="153" spans="1:99" x14ac:dyDescent="0.25">
      <c r="A153" s="48">
        <v>179</v>
      </c>
      <c r="B153" s="7">
        <v>5.7234672460518096E-2</v>
      </c>
      <c r="C153">
        <v>2.480379064015318E-2</v>
      </c>
      <c r="D153">
        <v>9.9660231319722136E-3</v>
      </c>
      <c r="E153">
        <v>7.5191485325719568E-3</v>
      </c>
      <c r="F153">
        <v>1.7163381202624256E-2</v>
      </c>
      <c r="G153">
        <v>2.5739546179780737E-2</v>
      </c>
      <c r="H153">
        <v>2.7049397787250681E-2</v>
      </c>
      <c r="I153">
        <v>4.5520147353932831E-2</v>
      </c>
      <c r="J153">
        <v>4.0769603120208241E-2</v>
      </c>
      <c r="K153" s="4">
        <v>1.6674020395022904E-2</v>
      </c>
      <c r="L153" s="7">
        <v>0.13855776455494678</v>
      </c>
      <c r="M153">
        <v>9.6756512026359501E-2</v>
      </c>
      <c r="N153">
        <v>8.2248821494279964E-2</v>
      </c>
      <c r="O153">
        <v>9.9905508984290611E-2</v>
      </c>
      <c r="P153">
        <v>9.8193354704377706E-2</v>
      </c>
      <c r="Q153">
        <v>5.0961052621757624E-2</v>
      </c>
      <c r="R153">
        <v>4.5806344960832496E-2</v>
      </c>
      <c r="S153">
        <v>4.6045177062740764E-2</v>
      </c>
      <c r="T153">
        <v>0.17205884786901943</v>
      </c>
      <c r="U153" s="4">
        <v>5.5514016005679283E-2</v>
      </c>
      <c r="V153" s="7">
        <v>3.8868048834504176E-2</v>
      </c>
      <c r="W153">
        <v>5.6333508065640109E-2</v>
      </c>
      <c r="X153">
        <v>8.1010704244691201E-2</v>
      </c>
      <c r="Y153">
        <v>5.5937874926679947E-2</v>
      </c>
      <c r="Z153">
        <v>8.2818861522933954E-2</v>
      </c>
      <c r="AA153">
        <v>8.0540323011969644E-2</v>
      </c>
      <c r="AB153">
        <v>5.7677485981522794E-2</v>
      </c>
      <c r="AC153">
        <v>3.9715523543518552E-2</v>
      </c>
      <c r="AD153">
        <v>5.449104752145683E-2</v>
      </c>
      <c r="AE153" s="4">
        <v>6.4368765270531134E-2</v>
      </c>
      <c r="AF153" s="7">
        <v>1.2893923013165852E-2</v>
      </c>
      <c r="AG153">
        <v>4.8454188120096442E-3</v>
      </c>
      <c r="AH153">
        <v>3.4042019157981078E-3</v>
      </c>
      <c r="AI153">
        <v>8.8056062766522745E-3</v>
      </c>
      <c r="AJ153">
        <v>4.964834115746946E-2</v>
      </c>
      <c r="AK153">
        <v>4.1308990027372164E-2</v>
      </c>
      <c r="AL153">
        <v>6.7999290890539299E-2</v>
      </c>
      <c r="AM153">
        <v>7.9175725077676284E-2</v>
      </c>
      <c r="AN153">
        <v>9.7224593301100587E-2</v>
      </c>
      <c r="AO153" s="4">
        <v>4.4236119236693579E-2</v>
      </c>
      <c r="AP153" s="7">
        <v>2.7180568647000553E-2</v>
      </c>
      <c r="AQ153">
        <v>1.5373171979757395E-2</v>
      </c>
      <c r="AR153">
        <v>4.1665274733124244E-2</v>
      </c>
      <c r="AS153">
        <v>1.7857498631621175E-2</v>
      </c>
      <c r="AT153">
        <v>1.3020901287812297E-3</v>
      </c>
      <c r="AU153">
        <v>1.9505769397760244E-2</v>
      </c>
      <c r="AV153">
        <v>2.2505101869007057E-2</v>
      </c>
      <c r="AW153">
        <v>3.1246727528142899E-2</v>
      </c>
      <c r="AX153">
        <v>2.8454212338669963E-2</v>
      </c>
      <c r="AY153">
        <v>2.1830513260882298E-2</v>
      </c>
      <c r="AZ153" s="7">
        <f t="shared" si="98"/>
        <v>2.7243973080403511E-2</v>
      </c>
      <c r="BA153">
        <f t="shared" si="99"/>
        <v>8.8604740028428414E-2</v>
      </c>
      <c r="BB153">
        <f t="shared" si="100"/>
        <v>6.1176214292344835E-2</v>
      </c>
      <c r="BC153">
        <f t="shared" si="101"/>
        <v>4.0954220970847721E-2</v>
      </c>
      <c r="BD153" s="4">
        <f t="shared" si="102"/>
        <v>2.2692092851474704E-2</v>
      </c>
      <c r="BE153" s="7">
        <f t="shared" si="103"/>
        <v>1.6074816065251418E-2</v>
      </c>
      <c r="BF153">
        <f t="shared" si="104"/>
        <v>4.208648900438472E-2</v>
      </c>
      <c r="BG153">
        <f t="shared" si="105"/>
        <v>1.603126220177296E-2</v>
      </c>
      <c r="BH153">
        <f t="shared" si="106"/>
        <v>3.3299852687487454E-2</v>
      </c>
      <c r="BI153" s="4">
        <f t="shared" si="107"/>
        <v>1.0707805583681156E-2</v>
      </c>
      <c r="BJ153" s="7">
        <f t="shared" si="108"/>
        <v>1.1064379170108616E-3</v>
      </c>
      <c r="BK153">
        <f t="shared" si="109"/>
        <v>1.6839139918681278E-4</v>
      </c>
      <c r="BL153">
        <f t="shared" si="110"/>
        <v>0.26206505293319227</v>
      </c>
      <c r="BM153" s="4">
        <f t="shared" si="111"/>
        <v>0.4671489523248854</v>
      </c>
      <c r="BN153" s="7">
        <f t="shared" si="112"/>
        <v>1.1064379170108616E-3</v>
      </c>
      <c r="BO153">
        <f t="shared" si="113"/>
        <v>7.9061773875656646E-2</v>
      </c>
      <c r="BP153">
        <f t="shared" si="114"/>
        <v>1.2058868228399399E-2</v>
      </c>
      <c r="BQ153" s="4">
        <f t="shared" si="115"/>
        <v>6.9233221733035232E-4</v>
      </c>
      <c r="BR153" s="7">
        <f t="shared" si="116"/>
        <v>1.6839139918681278E-4</v>
      </c>
      <c r="BS153">
        <f t="shared" si="117"/>
        <v>7.9061773875656646E-2</v>
      </c>
      <c r="BT153">
        <f t="shared" si="118"/>
        <v>0.10730531717610059</v>
      </c>
      <c r="BU153" s="4">
        <f t="shared" si="119"/>
        <v>1.1282490465986897E-5</v>
      </c>
      <c r="BV153" s="7">
        <f t="shared" si="120"/>
        <v>0.26206505293319227</v>
      </c>
      <c r="BW153">
        <f t="shared" si="121"/>
        <v>1.2058868228399399E-2</v>
      </c>
      <c r="BX153">
        <f t="shared" si="122"/>
        <v>0.10730531717610059</v>
      </c>
      <c r="BY153" s="4">
        <f t="shared" si="123"/>
        <v>0.12738030422383081</v>
      </c>
      <c r="BZ153" s="7">
        <f t="shared" si="124"/>
        <v>0.4671489523248854</v>
      </c>
      <c r="CA153">
        <f t="shared" si="125"/>
        <v>6.9233221733035232E-4</v>
      </c>
      <c r="CB153">
        <f t="shared" si="126"/>
        <v>1.1282490465986897E-5</v>
      </c>
      <c r="CC153" s="4">
        <f t="shared" si="127"/>
        <v>0.12738030422383081</v>
      </c>
      <c r="CD153" s="7">
        <f t="shared" si="128"/>
        <v>10</v>
      </c>
      <c r="CE153" s="4">
        <f t="shared" si="129"/>
        <v>0</v>
      </c>
      <c r="CF153" s="7">
        <f t="shared" si="130"/>
        <v>1.1064379170108616E-3</v>
      </c>
      <c r="CG153">
        <f t="shared" si="131"/>
        <v>5.1724956534726745E-2</v>
      </c>
      <c r="CH153" s="7">
        <f t="shared" si="132"/>
        <v>1.1064379170108616E-3</v>
      </c>
      <c r="CI153" s="4">
        <f t="shared" si="133"/>
        <v>6.4914066440176776E-3</v>
      </c>
      <c r="CJ153">
        <f t="shared" si="134"/>
        <v>5.1724956534726745E-2</v>
      </c>
      <c r="CK153">
        <f t="shared" si="135"/>
        <v>6.4914066440176776E-3</v>
      </c>
      <c r="CL153" s="7">
        <f t="shared" si="136"/>
        <v>4</v>
      </c>
      <c r="CM153" s="4">
        <f t="shared" si="137"/>
        <v>0</v>
      </c>
      <c r="CN153" s="7">
        <f t="shared" si="138"/>
        <v>0.55963295860019635</v>
      </c>
      <c r="CO153" s="4">
        <f t="shared" si="139"/>
        <v>0</v>
      </c>
      <c r="CP153" s="7">
        <f t="shared" si="140"/>
        <v>2</v>
      </c>
      <c r="CQ153" s="4" t="str">
        <f t="shared" si="141"/>
        <v>Jack Daniels</v>
      </c>
      <c r="CR153" s="7">
        <f t="shared" si="142"/>
        <v>66</v>
      </c>
      <c r="CS153">
        <f t="shared" si="143"/>
        <v>69</v>
      </c>
      <c r="CT153">
        <f ca="1">COUNTIF(INDIRECT(ADDRESS(ROW(),CR153,1,1)):INDIRECT(ADDRESS(ROW(),CS153,1,1)), "&lt;0.05")</f>
        <v>3</v>
      </c>
      <c r="CU153" s="4">
        <f t="shared" ca="1" si="144"/>
        <v>0</v>
      </c>
    </row>
    <row r="154" spans="1:99" x14ac:dyDescent="0.25">
      <c r="A154" s="48">
        <v>180</v>
      </c>
      <c r="B154" s="7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7.3013005878314772E-3</v>
      </c>
      <c r="J154">
        <v>0</v>
      </c>
      <c r="K154" s="4">
        <v>0</v>
      </c>
      <c r="L154" s="7">
        <v>2.5856384387008196E-2</v>
      </c>
      <c r="M154">
        <v>6.1393257821414776E-3</v>
      </c>
      <c r="N154">
        <v>2.3890869893620249E-2</v>
      </c>
      <c r="O154">
        <v>2.6175877937383761E-2</v>
      </c>
      <c r="P154">
        <v>2.7032247575614139E-2</v>
      </c>
      <c r="Q154">
        <v>2.3835889450472585E-2</v>
      </c>
      <c r="R154">
        <v>1.7257511214606888E-2</v>
      </c>
      <c r="S154">
        <v>1.9055185824398139E-2</v>
      </c>
      <c r="T154">
        <v>7.543583675329403E-2</v>
      </c>
      <c r="U154" s="4">
        <v>1.1836886564964042E-2</v>
      </c>
      <c r="V154" s="7">
        <v>2.4839483896484396E-2</v>
      </c>
      <c r="W154">
        <v>5.7747817821747142E-2</v>
      </c>
      <c r="X154">
        <v>5.300565763734736E-2</v>
      </c>
      <c r="Y154">
        <v>6.6478822274911337E-2</v>
      </c>
      <c r="Z154">
        <v>5.7348463146018776E-2</v>
      </c>
      <c r="AA154">
        <v>3.6479279608191091E-2</v>
      </c>
      <c r="AB154">
        <v>3.2874489253345615E-2</v>
      </c>
      <c r="AC154">
        <v>3.1083755825406113E-2</v>
      </c>
      <c r="AD154">
        <v>4.0381970638420119E-2</v>
      </c>
      <c r="AE154" s="4">
        <v>5.1609152171211203E-2</v>
      </c>
      <c r="AF154" s="7">
        <v>2.8475612325205183E-2</v>
      </c>
      <c r="AG154">
        <v>8.4740814263779995E-2</v>
      </c>
      <c r="AH154">
        <v>0.1182216703325835</v>
      </c>
      <c r="AI154">
        <v>0.17611770145804925</v>
      </c>
      <c r="AJ154">
        <v>0.25448979101610664</v>
      </c>
      <c r="AK154">
        <v>0.17836840209811994</v>
      </c>
      <c r="AL154">
        <v>0.27211697247724576</v>
      </c>
      <c r="AM154">
        <v>0.25820411115545988</v>
      </c>
      <c r="AN154">
        <v>0.29280681309557005</v>
      </c>
      <c r="AO154" s="4">
        <v>0.18768587761430627</v>
      </c>
      <c r="AP154" s="7">
        <v>0.11991156443316778</v>
      </c>
      <c r="AQ154">
        <v>9.1543651426264305E-2</v>
      </c>
      <c r="AR154">
        <v>0.1406825510154244</v>
      </c>
      <c r="AS154">
        <v>0.11477729614729142</v>
      </c>
      <c r="AT154">
        <v>9.617531782988635E-2</v>
      </c>
      <c r="AU154">
        <v>0.10696922248358616</v>
      </c>
      <c r="AV154">
        <v>0.12392647267252428</v>
      </c>
      <c r="AW154">
        <v>0.13793284898585709</v>
      </c>
      <c r="AX154">
        <v>0.12724783413650059</v>
      </c>
      <c r="AY154">
        <v>0.11427469421236637</v>
      </c>
      <c r="AZ154" s="7">
        <f t="shared" si="98"/>
        <v>7.3013005878314768E-4</v>
      </c>
      <c r="BA154">
        <f t="shared" si="99"/>
        <v>2.5651601538350353E-2</v>
      </c>
      <c r="BB154">
        <f t="shared" si="100"/>
        <v>4.5184889227308317E-2</v>
      </c>
      <c r="BC154">
        <f t="shared" si="101"/>
        <v>0.18512277658364268</v>
      </c>
      <c r="BD154" s="4">
        <f t="shared" si="102"/>
        <v>0.1173441453342869</v>
      </c>
      <c r="BE154" s="7">
        <f t="shared" si="103"/>
        <v>2.3088739739073735E-3</v>
      </c>
      <c r="BF154">
        <f t="shared" si="104"/>
        <v>1.8775393930183772E-2</v>
      </c>
      <c r="BG154">
        <f t="shared" si="105"/>
        <v>1.3843674678756614E-2</v>
      </c>
      <c r="BH154">
        <f t="shared" si="106"/>
        <v>8.7267417159595406E-2</v>
      </c>
      <c r="BI154" s="4">
        <f t="shared" si="107"/>
        <v>1.6172719267688537E-2</v>
      </c>
      <c r="BJ154" s="7">
        <f t="shared" si="108"/>
        <v>2.2734140545334026E-3</v>
      </c>
      <c r="BK154">
        <f t="shared" si="109"/>
        <v>2.3361899144475525E-6</v>
      </c>
      <c r="BL154">
        <f t="shared" si="110"/>
        <v>9.0046205842833946E-5</v>
      </c>
      <c r="BM154" s="4">
        <f t="shared" si="111"/>
        <v>1.7474923883289157E-9</v>
      </c>
      <c r="BN154" s="7">
        <f t="shared" si="112"/>
        <v>2.2734140545334026E-3</v>
      </c>
      <c r="BO154">
        <f t="shared" si="113"/>
        <v>1.7183201637227342E-2</v>
      </c>
      <c r="BP154">
        <f t="shared" si="114"/>
        <v>2.2648377804897028E-4</v>
      </c>
      <c r="BQ154" s="4">
        <f t="shared" si="115"/>
        <v>9.7753494540231008E-10</v>
      </c>
      <c r="BR154" s="7">
        <f t="shared" si="116"/>
        <v>2.3361899144475525E-6</v>
      </c>
      <c r="BS154">
        <f t="shared" si="117"/>
        <v>1.7183201637227342E-2</v>
      </c>
      <c r="BT154">
        <f t="shared" si="118"/>
        <v>6.2975261915480839E-4</v>
      </c>
      <c r="BU154" s="4">
        <f t="shared" si="119"/>
        <v>3.8962924644112998E-9</v>
      </c>
      <c r="BV154" s="7">
        <f t="shared" si="120"/>
        <v>9.0046205842833946E-5</v>
      </c>
      <c r="BW154">
        <f t="shared" si="121"/>
        <v>2.2648377804897028E-4</v>
      </c>
      <c r="BX154">
        <f t="shared" si="122"/>
        <v>6.2975261915480839E-4</v>
      </c>
      <c r="BY154" s="4">
        <f t="shared" si="123"/>
        <v>3.7285251931856535E-2</v>
      </c>
      <c r="BZ154" s="7">
        <f t="shared" si="124"/>
        <v>1.7474923883289157E-9</v>
      </c>
      <c r="CA154">
        <f t="shared" si="125"/>
        <v>9.7753494540231008E-10</v>
      </c>
      <c r="CB154">
        <f t="shared" si="126"/>
        <v>3.8962924644112998E-9</v>
      </c>
      <c r="CC154" s="4">
        <f t="shared" si="127"/>
        <v>3.7285251931856535E-2</v>
      </c>
      <c r="CD154" s="7">
        <f t="shared" si="128"/>
        <v>20</v>
      </c>
      <c r="CE154" s="4">
        <f t="shared" si="129"/>
        <v>1</v>
      </c>
      <c r="CF154" s="7">
        <f t="shared" si="130"/>
        <v>2.2734140545334026E-3</v>
      </c>
      <c r="CG154">
        <f t="shared" si="131"/>
        <v>4.4980388642955967E-9</v>
      </c>
      <c r="CH154" s="7">
        <f t="shared" si="132"/>
        <v>2.2734140545334026E-3</v>
      </c>
      <c r="CI154" s="4">
        <f t="shared" si="133"/>
        <v>8.0798046938245128E-7</v>
      </c>
      <c r="CJ154">
        <f t="shared" si="134"/>
        <v>4.4980388642955967E-9</v>
      </c>
      <c r="CK154">
        <f t="shared" si="135"/>
        <v>8.0798046938245128E-7</v>
      </c>
      <c r="CL154" s="7">
        <f t="shared" si="136"/>
        <v>6</v>
      </c>
      <c r="CM154" s="4">
        <f t="shared" si="137"/>
        <v>1</v>
      </c>
      <c r="CN154" s="7">
        <f t="shared" si="138"/>
        <v>1.1390802195334483E-4</v>
      </c>
      <c r="CO154" s="4">
        <f t="shared" si="139"/>
        <v>1</v>
      </c>
      <c r="CP154" s="7">
        <f t="shared" si="140"/>
        <v>4</v>
      </c>
      <c r="CQ154" s="4" t="str">
        <f t="shared" si="141"/>
        <v>Glenfiddich 15</v>
      </c>
      <c r="CR154" s="7">
        <f t="shared" si="142"/>
        <v>74</v>
      </c>
      <c r="CS154">
        <f t="shared" si="143"/>
        <v>77</v>
      </c>
      <c r="CT154">
        <f ca="1">COUNTIF(INDIRECT(ADDRESS(ROW(),CR154,1,1)):INDIRECT(ADDRESS(ROW(),CS154,1,1)), "&lt;0.05")</f>
        <v>4</v>
      </c>
      <c r="CU154" s="4">
        <f t="shared" ca="1" si="144"/>
        <v>1</v>
      </c>
    </row>
    <row r="155" spans="1:99" x14ac:dyDescent="0.25">
      <c r="A155" s="48">
        <v>181</v>
      </c>
      <c r="B155" s="7">
        <v>2.4222866808997615E-2</v>
      </c>
      <c r="C155">
        <v>4.8958553510529329E-2</v>
      </c>
      <c r="D155">
        <v>3.6478361900565498E-2</v>
      </c>
      <c r="E155">
        <v>3.0159552487517616E-2</v>
      </c>
      <c r="F155">
        <v>2.8516078721822588E-2</v>
      </c>
      <c r="G155">
        <v>4.219464339049258E-2</v>
      </c>
      <c r="H155">
        <v>3.5877813382005345E-2</v>
      </c>
      <c r="I155">
        <v>5.4174371871262623E-2</v>
      </c>
      <c r="J155">
        <v>4.6995328627542694E-2</v>
      </c>
      <c r="K155" s="4">
        <v>3.2544957932351938E-2</v>
      </c>
      <c r="L155" s="7">
        <v>0.12762951035291462</v>
      </c>
      <c r="M155">
        <v>0.1096396954368356</v>
      </c>
      <c r="N155">
        <v>0.10375565801904048</v>
      </c>
      <c r="O155">
        <v>0.15729285773505305</v>
      </c>
      <c r="P155">
        <v>0.1020287202199603</v>
      </c>
      <c r="Q155">
        <v>9.1112012566535547E-2</v>
      </c>
      <c r="R155">
        <v>6.7123148672384933E-2</v>
      </c>
      <c r="S155">
        <v>7.882635654440065E-2</v>
      </c>
      <c r="T155">
        <v>0.21494480753478715</v>
      </c>
      <c r="U155" s="4">
        <v>7.7083669043889025E-2</v>
      </c>
      <c r="V155" s="7">
        <v>0.18555380557613985</v>
      </c>
      <c r="W155">
        <v>0.36087336239533696</v>
      </c>
      <c r="X155">
        <v>0.32898934229051902</v>
      </c>
      <c r="Y155">
        <v>0.39663423442544798</v>
      </c>
      <c r="Z155">
        <v>0.41959361789961935</v>
      </c>
      <c r="AA155">
        <v>0.38527118229563601</v>
      </c>
      <c r="AB155">
        <v>0.40549671921603203</v>
      </c>
      <c r="AC155">
        <v>0.31761416041305324</v>
      </c>
      <c r="AD155">
        <v>0.45157231274176535</v>
      </c>
      <c r="AE155" s="4">
        <v>0.48118491277180164</v>
      </c>
      <c r="AF155" s="7">
        <v>0.10245598387610065</v>
      </c>
      <c r="AG155">
        <v>0.29208543682073912</v>
      </c>
      <c r="AH155">
        <v>0.38729276787985445</v>
      </c>
      <c r="AI155">
        <v>0.48929805189506326</v>
      </c>
      <c r="AJ155">
        <v>0.65529164997703071</v>
      </c>
      <c r="AK155">
        <v>0.46110011977391696</v>
      </c>
      <c r="AL155">
        <v>0.71936784724483793</v>
      </c>
      <c r="AM155">
        <v>0.72503408178506779</v>
      </c>
      <c r="AN155">
        <v>0.85787831229225109</v>
      </c>
      <c r="AO155" s="4">
        <v>0.51842958844758225</v>
      </c>
      <c r="AP155" s="7">
        <v>0.32525296815376503</v>
      </c>
      <c r="AQ155">
        <v>0.26709151479365356</v>
      </c>
      <c r="AR155">
        <v>0.43877208776231874</v>
      </c>
      <c r="AS155">
        <v>0.30609568756919814</v>
      </c>
      <c r="AT155">
        <v>0.27588748933605883</v>
      </c>
      <c r="AU155">
        <v>0.32724946760778151</v>
      </c>
      <c r="AV155">
        <v>0.31312701289151951</v>
      </c>
      <c r="AW155">
        <v>0.36402915965149296</v>
      </c>
      <c r="AX155">
        <v>0.36302931573351405</v>
      </c>
      <c r="AY155">
        <v>0.29718896400587019</v>
      </c>
      <c r="AZ155" s="7">
        <f t="shared" si="98"/>
        <v>3.8012252863308789E-2</v>
      </c>
      <c r="BA155">
        <f t="shared" si="99"/>
        <v>0.11294364361258014</v>
      </c>
      <c r="BB155">
        <f t="shared" si="100"/>
        <v>0.37327836500253514</v>
      </c>
      <c r="BC155">
        <f t="shared" si="101"/>
        <v>0.52082338399924444</v>
      </c>
      <c r="BD155" s="4">
        <f t="shared" si="102"/>
        <v>0.32777236675051724</v>
      </c>
      <c r="BE155" s="7">
        <f t="shared" si="103"/>
        <v>9.7639529273846806E-3</v>
      </c>
      <c r="BF155">
        <f t="shared" si="104"/>
        <v>4.4506304854003441E-2</v>
      </c>
      <c r="BG155">
        <f t="shared" si="105"/>
        <v>8.3066660054328015E-2</v>
      </c>
      <c r="BH155">
        <f t="shared" si="106"/>
        <v>0.22670559781721317</v>
      </c>
      <c r="BI155" s="4">
        <f t="shared" si="107"/>
        <v>5.0419442868473198E-2</v>
      </c>
      <c r="BJ155" s="7">
        <f t="shared" si="108"/>
        <v>4.1923258258391689E-4</v>
      </c>
      <c r="BK155">
        <f t="shared" si="109"/>
        <v>3.724770220175167E-7</v>
      </c>
      <c r="BL155">
        <f t="shared" si="110"/>
        <v>8.423496530045767E-5</v>
      </c>
      <c r="BM155" s="4">
        <f t="shared" si="111"/>
        <v>1.0029032255501528E-8</v>
      </c>
      <c r="BN155" s="7">
        <f t="shared" si="112"/>
        <v>4.1923258258391689E-4</v>
      </c>
      <c r="BO155">
        <f t="shared" si="113"/>
        <v>5.4782028837389927E-7</v>
      </c>
      <c r="BP155">
        <f t="shared" si="114"/>
        <v>2.6124022556614778E-4</v>
      </c>
      <c r="BQ155" s="4">
        <f t="shared" si="115"/>
        <v>8.8821539065977538E-9</v>
      </c>
      <c r="BR155" s="7">
        <f t="shared" si="116"/>
        <v>3.724770220175167E-7</v>
      </c>
      <c r="BS155">
        <f t="shared" si="117"/>
        <v>5.4782028837389927E-7</v>
      </c>
      <c r="BT155">
        <f t="shared" si="118"/>
        <v>7.8586651200986138E-2</v>
      </c>
      <c r="BU155" s="4">
        <f t="shared" si="119"/>
        <v>0.15954690738203967</v>
      </c>
      <c r="BV155" s="7">
        <f t="shared" si="120"/>
        <v>8.423496530045767E-5</v>
      </c>
      <c r="BW155">
        <f t="shared" si="121"/>
        <v>2.6124022556614778E-4</v>
      </c>
      <c r="BX155">
        <f t="shared" si="122"/>
        <v>7.8586651200986138E-2</v>
      </c>
      <c r="BY155" s="4">
        <f t="shared" si="123"/>
        <v>2.5443493654933449E-2</v>
      </c>
      <c r="BZ155" s="7">
        <f t="shared" si="124"/>
        <v>1.0029032255501528E-8</v>
      </c>
      <c r="CA155">
        <f t="shared" si="125"/>
        <v>8.8821539065977538E-9</v>
      </c>
      <c r="CB155">
        <f t="shared" si="126"/>
        <v>0.15954690738203967</v>
      </c>
      <c r="CC155" s="4">
        <f t="shared" si="127"/>
        <v>2.5443493654933449E-2</v>
      </c>
      <c r="CD155" s="7">
        <f t="shared" si="128"/>
        <v>16</v>
      </c>
      <c r="CE155" s="4">
        <f t="shared" si="129"/>
        <v>0</v>
      </c>
      <c r="CF155" s="7">
        <f t="shared" si="130"/>
        <v>4.1923258258391689E-4</v>
      </c>
      <c r="CG155">
        <f t="shared" si="131"/>
        <v>2.4197606652929904E-13</v>
      </c>
      <c r="CH155" s="7">
        <f t="shared" si="132"/>
        <v>4.1923258258391689E-4</v>
      </c>
      <c r="CI155" s="4">
        <f t="shared" si="133"/>
        <v>6.0309360790800655E-11</v>
      </c>
      <c r="CJ155">
        <f t="shared" si="134"/>
        <v>2.4197606652929904E-13</v>
      </c>
      <c r="CK155">
        <f t="shared" si="135"/>
        <v>6.0309360790800655E-11</v>
      </c>
      <c r="CL155" s="7">
        <f t="shared" si="136"/>
        <v>6</v>
      </c>
      <c r="CM155" s="4">
        <f t="shared" si="137"/>
        <v>1</v>
      </c>
      <c r="CN155" s="7">
        <f t="shared" si="138"/>
        <v>1.3148060934584684E-8</v>
      </c>
      <c r="CO155" s="4">
        <f t="shared" si="139"/>
        <v>1</v>
      </c>
      <c r="CP155" s="7">
        <f t="shared" si="140"/>
        <v>4</v>
      </c>
      <c r="CQ155" s="4" t="str">
        <f t="shared" si="141"/>
        <v>Glenfiddich 15</v>
      </c>
      <c r="CR155" s="7">
        <f t="shared" si="142"/>
        <v>74</v>
      </c>
      <c r="CS155">
        <f t="shared" si="143"/>
        <v>77</v>
      </c>
      <c r="CT155">
        <f ca="1">COUNTIF(INDIRECT(ADDRESS(ROW(),CR155,1,1)):INDIRECT(ADDRESS(ROW(),CS155,1,1)), "&lt;0.05")</f>
        <v>3</v>
      </c>
      <c r="CU155" s="4">
        <f t="shared" ca="1" si="144"/>
        <v>0</v>
      </c>
    </row>
    <row r="156" spans="1:99" x14ac:dyDescent="0.25">
      <c r="A156" s="48">
        <v>182</v>
      </c>
      <c r="B156" s="7">
        <v>3.0471851971356396E-2</v>
      </c>
      <c r="C156">
        <v>6.6465370515548872E-3</v>
      </c>
      <c r="D156">
        <v>0</v>
      </c>
      <c r="E156">
        <v>1.316417097518988E-4</v>
      </c>
      <c r="F156">
        <v>0</v>
      </c>
      <c r="G156">
        <v>9.2373313155901127E-3</v>
      </c>
      <c r="H156">
        <v>7.2654027700096869E-3</v>
      </c>
      <c r="I156">
        <v>9.5906457025000842E-3</v>
      </c>
      <c r="J156">
        <v>0</v>
      </c>
      <c r="K156" s="4">
        <v>4.2957387822693789E-3</v>
      </c>
      <c r="L156" s="7">
        <v>4.0192390708937605E-2</v>
      </c>
      <c r="M156">
        <v>1.6942541044428546E-2</v>
      </c>
      <c r="N156">
        <v>3.9385370605565628E-2</v>
      </c>
      <c r="O156">
        <v>5.2116761330821326E-2</v>
      </c>
      <c r="P156">
        <v>2.955266005689209E-2</v>
      </c>
      <c r="Q156">
        <v>3.1778697509644557E-2</v>
      </c>
      <c r="R156">
        <v>2.1909896410538011E-2</v>
      </c>
      <c r="S156">
        <v>2.3912243440228742E-2</v>
      </c>
      <c r="T156">
        <v>3.5918438180698287E-2</v>
      </c>
      <c r="U156" s="4">
        <v>1.470067406334697E-2</v>
      </c>
      <c r="V156" s="7">
        <v>3.6626541575422389E-2</v>
      </c>
      <c r="W156">
        <v>5.5418792956179339E-2</v>
      </c>
      <c r="X156">
        <v>4.6081577751433039E-2</v>
      </c>
      <c r="Y156">
        <v>6.1242359954355029E-2</v>
      </c>
      <c r="Z156">
        <v>6.9157290689917092E-2</v>
      </c>
      <c r="AA156">
        <v>6.0251246634725246E-2</v>
      </c>
      <c r="AB156">
        <v>3.8575681204929053E-2</v>
      </c>
      <c r="AC156">
        <v>4.4525920841467136E-2</v>
      </c>
      <c r="AD156">
        <v>6.6634979882236794E-2</v>
      </c>
      <c r="AE156" s="4">
        <v>8.6075113622643432E-2</v>
      </c>
      <c r="AF156" s="7">
        <v>1.8841188012555313E-2</v>
      </c>
      <c r="AG156">
        <v>4.1528221157004275E-2</v>
      </c>
      <c r="AH156">
        <v>4.9838349734901172E-2</v>
      </c>
      <c r="AI156">
        <v>6.1939967395302595E-2</v>
      </c>
      <c r="AJ156">
        <v>0.11149859375706257</v>
      </c>
      <c r="AK156">
        <v>7.2244473664254336E-2</v>
      </c>
      <c r="AL156">
        <v>0.12470036077170717</v>
      </c>
      <c r="AM156">
        <v>0.12500483926856626</v>
      </c>
      <c r="AN156">
        <v>0.15424527720232969</v>
      </c>
      <c r="AO156" s="4">
        <v>8.8251860566813278E-2</v>
      </c>
      <c r="AP156" s="7">
        <v>6.09482652105219E-2</v>
      </c>
      <c r="AQ156">
        <v>4.1834219259007148E-2</v>
      </c>
      <c r="AR156">
        <v>7.4363589378524095E-2</v>
      </c>
      <c r="AS156">
        <v>4.7423370101392942E-2</v>
      </c>
      <c r="AT156">
        <v>3.6509944133852092E-2</v>
      </c>
      <c r="AU156">
        <v>5.5229827517432779E-2</v>
      </c>
      <c r="AV156">
        <v>5.9822019888780636E-2</v>
      </c>
      <c r="AW156">
        <v>5.1426152302968341E-2</v>
      </c>
      <c r="AX156">
        <v>6.2184777515395841E-2</v>
      </c>
      <c r="AY156">
        <v>5.1255458775645961E-2</v>
      </c>
      <c r="AZ156" s="7">
        <f t="shared" si="98"/>
        <v>6.7639149303032444E-3</v>
      </c>
      <c r="BA156">
        <f t="shared" si="99"/>
        <v>3.064096733511017E-2</v>
      </c>
      <c r="BB156">
        <f t="shared" si="100"/>
        <v>5.6458950511330853E-2</v>
      </c>
      <c r="BC156">
        <f t="shared" si="101"/>
        <v>8.4809313153049667E-2</v>
      </c>
      <c r="BD156" s="4">
        <f t="shared" si="102"/>
        <v>5.4099762408352167E-2</v>
      </c>
      <c r="BE156" s="7">
        <f t="shared" si="103"/>
        <v>9.2121316085470601E-3</v>
      </c>
      <c r="BF156">
        <f t="shared" si="104"/>
        <v>1.1654668607477492E-2</v>
      </c>
      <c r="BG156">
        <f t="shared" si="105"/>
        <v>1.5432591075733504E-2</v>
      </c>
      <c r="BH156">
        <f t="shared" si="106"/>
        <v>4.3309473999740722E-2</v>
      </c>
      <c r="BI156" s="4">
        <f t="shared" si="107"/>
        <v>1.0937047871432445E-2</v>
      </c>
      <c r="BJ156" s="7">
        <f t="shared" si="108"/>
        <v>9.0787833475410484E-5</v>
      </c>
      <c r="BK156">
        <f t="shared" si="109"/>
        <v>3.3244409283639294E-7</v>
      </c>
      <c r="BL156">
        <f t="shared" si="110"/>
        <v>2.5291282787643651E-4</v>
      </c>
      <c r="BM156" s="4">
        <f t="shared" si="111"/>
        <v>5.8915663941493911E-9</v>
      </c>
      <c r="BN156" s="7">
        <f t="shared" si="112"/>
        <v>9.0787833475410484E-5</v>
      </c>
      <c r="BO156">
        <f t="shared" si="113"/>
        <v>5.9156938191917165E-4</v>
      </c>
      <c r="BP156">
        <f t="shared" si="114"/>
        <v>3.2038661106181623E-3</v>
      </c>
      <c r="BQ156" s="4">
        <f t="shared" si="115"/>
        <v>2.0491106208397539E-4</v>
      </c>
      <c r="BR156" s="7">
        <f t="shared" si="116"/>
        <v>3.3244409283639294E-7</v>
      </c>
      <c r="BS156">
        <f t="shared" si="117"/>
        <v>5.9156938191917165E-4</v>
      </c>
      <c r="BT156">
        <f t="shared" si="118"/>
        <v>7.6544333227465025E-2</v>
      </c>
      <c r="BU156" s="4">
        <f t="shared" si="119"/>
        <v>0.69841321700196557</v>
      </c>
      <c r="BV156" s="7">
        <f t="shared" si="120"/>
        <v>2.5291282787643651E-4</v>
      </c>
      <c r="BW156">
        <f t="shared" si="121"/>
        <v>3.2038661106181623E-3</v>
      </c>
      <c r="BX156">
        <f t="shared" si="122"/>
        <v>7.6544333227465025E-2</v>
      </c>
      <c r="BY156" s="4">
        <f t="shared" si="123"/>
        <v>5.4423361146198224E-2</v>
      </c>
      <c r="BZ156" s="7">
        <f t="shared" si="124"/>
        <v>5.8915663941493911E-9</v>
      </c>
      <c r="CA156">
        <f t="shared" si="125"/>
        <v>2.0491106208397539E-4</v>
      </c>
      <c r="CB156">
        <f t="shared" si="126"/>
        <v>0.69841321700196557</v>
      </c>
      <c r="CC156" s="4">
        <f t="shared" si="127"/>
        <v>5.4423361146198224E-2</v>
      </c>
      <c r="CD156" s="7">
        <f t="shared" si="128"/>
        <v>14</v>
      </c>
      <c r="CE156" s="4">
        <f t="shared" si="129"/>
        <v>0</v>
      </c>
      <c r="CF156" s="7">
        <f t="shared" si="130"/>
        <v>9.0787833475410484E-5</v>
      </c>
      <c r="CG156">
        <f t="shared" si="131"/>
        <v>1.7258293664746629E-11</v>
      </c>
      <c r="CH156" s="7">
        <f t="shared" si="132"/>
        <v>9.0787833475410484E-5</v>
      </c>
      <c r="CI156" s="4">
        <f t="shared" si="133"/>
        <v>6.9190201816144178E-6</v>
      </c>
      <c r="CJ156">
        <f t="shared" si="134"/>
        <v>1.7258293664746629E-11</v>
      </c>
      <c r="CK156">
        <f t="shared" si="135"/>
        <v>6.9190201816144178E-6</v>
      </c>
      <c r="CL156" s="7">
        <f t="shared" si="136"/>
        <v>6</v>
      </c>
      <c r="CM156" s="4">
        <f t="shared" si="137"/>
        <v>1</v>
      </c>
      <c r="CN156" s="7">
        <f t="shared" si="138"/>
        <v>1.8948249982759266E-6</v>
      </c>
      <c r="CO156" s="4">
        <f t="shared" si="139"/>
        <v>1</v>
      </c>
      <c r="CP156" s="7">
        <f t="shared" si="140"/>
        <v>4</v>
      </c>
      <c r="CQ156" s="4" t="str">
        <f t="shared" si="141"/>
        <v>Glenfiddich 15</v>
      </c>
      <c r="CR156" s="7">
        <f t="shared" si="142"/>
        <v>74</v>
      </c>
      <c r="CS156">
        <f t="shared" si="143"/>
        <v>77</v>
      </c>
      <c r="CT156">
        <f ca="1">COUNTIF(INDIRECT(ADDRESS(ROW(),CR156,1,1)):INDIRECT(ADDRESS(ROW(),CS156,1,1)), "&lt;0.05")</f>
        <v>2</v>
      </c>
      <c r="CU156" s="4">
        <f t="shared" ca="1" si="144"/>
        <v>0</v>
      </c>
    </row>
    <row r="157" spans="1:99" x14ac:dyDescent="0.25">
      <c r="A157" s="48">
        <v>183</v>
      </c>
      <c r="B157" s="7">
        <v>0.12842069562473485</v>
      </c>
      <c r="C157">
        <v>6.8066143430058762E-2</v>
      </c>
      <c r="D157">
        <v>6.3781069822671621E-2</v>
      </c>
      <c r="E157">
        <v>8.229489809137279E-2</v>
      </c>
      <c r="F157">
        <v>6.4711598763039613E-2</v>
      </c>
      <c r="G157">
        <v>6.1366282430399162E-2</v>
      </c>
      <c r="H157">
        <v>4.3089642700791297E-2</v>
      </c>
      <c r="I157">
        <v>7.2822280383980129E-2</v>
      </c>
      <c r="J157">
        <v>5.4883806271144329E-2</v>
      </c>
      <c r="K157" s="4">
        <v>5.6552671602925819E-2</v>
      </c>
      <c r="L157" s="7">
        <v>0.18895849264771158</v>
      </c>
      <c r="M157">
        <v>0.10217684798204732</v>
      </c>
      <c r="N157">
        <v>0.10691585595115347</v>
      </c>
      <c r="O157">
        <v>0.13947186000168196</v>
      </c>
      <c r="P157">
        <v>0.10080244615937889</v>
      </c>
      <c r="Q157">
        <v>6.6943173306723419E-2</v>
      </c>
      <c r="R157">
        <v>5.8776643218635086E-2</v>
      </c>
      <c r="S157">
        <v>7.2139918691961083E-2</v>
      </c>
      <c r="T157">
        <v>0.15213475015208416</v>
      </c>
      <c r="U157" s="4">
        <v>6.166007403329446E-2</v>
      </c>
      <c r="V157" s="7">
        <v>0.1256165977254794</v>
      </c>
      <c r="W157">
        <v>0.20204989854124028</v>
      </c>
      <c r="X157">
        <v>0.13323811058435309</v>
      </c>
      <c r="Y157">
        <v>0.19224786935578139</v>
      </c>
      <c r="Z157">
        <v>0.20891897555431671</v>
      </c>
      <c r="AA157">
        <v>0.18255024913346954</v>
      </c>
      <c r="AB157">
        <v>0.15981893585395965</v>
      </c>
      <c r="AC157">
        <v>0.11984154997453965</v>
      </c>
      <c r="AD157">
        <v>0.21630799489846753</v>
      </c>
      <c r="AE157" s="4">
        <v>0.17371032147499896</v>
      </c>
      <c r="AF157" s="7">
        <v>4.5435042843220343E-2</v>
      </c>
      <c r="AG157">
        <v>8.3616450737039646E-2</v>
      </c>
      <c r="AH157">
        <v>7.0377349140480314E-2</v>
      </c>
      <c r="AI157">
        <v>0.10806917048020284</v>
      </c>
      <c r="AJ157">
        <v>0.14347957253360807</v>
      </c>
      <c r="AK157">
        <v>8.4587847163768271E-2</v>
      </c>
      <c r="AL157">
        <v>0.1773083897822551</v>
      </c>
      <c r="AM157">
        <v>0.17246988271082317</v>
      </c>
      <c r="AN157">
        <v>0.23047001963055985</v>
      </c>
      <c r="AO157" s="4">
        <v>9.2007907970247174E-2</v>
      </c>
      <c r="AP157" s="7">
        <v>8.6677932559944368E-2</v>
      </c>
      <c r="AQ157">
        <v>4.98313908254285E-2</v>
      </c>
      <c r="AR157">
        <v>7.8821126653027776E-2</v>
      </c>
      <c r="AS157">
        <v>4.7240623074186312E-2</v>
      </c>
      <c r="AT157">
        <v>2.9352364058942627E-2</v>
      </c>
      <c r="AU157">
        <v>5.6842889097055246E-2</v>
      </c>
      <c r="AV157">
        <v>5.644338828456047E-2</v>
      </c>
      <c r="AW157">
        <v>6.5987019273804209E-2</v>
      </c>
      <c r="AX157">
        <v>8.7942098778978448E-2</v>
      </c>
      <c r="AY157">
        <v>6.6755542563686598E-2</v>
      </c>
      <c r="AZ157" s="7">
        <f t="shared" si="98"/>
        <v>6.9598908912111818E-2</v>
      </c>
      <c r="BA157">
        <f t="shared" si="99"/>
        <v>0.10499800621446713</v>
      </c>
      <c r="BB157">
        <f t="shared" si="100"/>
        <v>0.17143005030966058</v>
      </c>
      <c r="BC157">
        <f t="shared" si="101"/>
        <v>0.12078216329922049</v>
      </c>
      <c r="BD157" s="4">
        <f t="shared" si="102"/>
        <v>6.2589437516961444E-2</v>
      </c>
      <c r="BE157" s="7">
        <f t="shared" si="103"/>
        <v>2.3211393674107527E-2</v>
      </c>
      <c r="BF157">
        <f t="shared" si="104"/>
        <v>4.3501388608559038E-2</v>
      </c>
      <c r="BG157">
        <f t="shared" si="105"/>
        <v>3.5391387250982079E-2</v>
      </c>
      <c r="BH157">
        <f t="shared" si="106"/>
        <v>5.8034628885798127E-2</v>
      </c>
      <c r="BI157" s="4">
        <f t="shared" si="107"/>
        <v>1.8526960546764504E-2</v>
      </c>
      <c r="BJ157" s="7">
        <f t="shared" si="108"/>
        <v>3.9835910890978009E-2</v>
      </c>
      <c r="BK157">
        <f t="shared" si="109"/>
        <v>1.2746427336996068E-6</v>
      </c>
      <c r="BL157">
        <f t="shared" si="110"/>
        <v>2.3942633752349014E-2</v>
      </c>
      <c r="BM157" s="4">
        <f t="shared" si="111"/>
        <v>0.46555645999005135</v>
      </c>
      <c r="BN157" s="7">
        <f t="shared" si="112"/>
        <v>3.9835910890978009E-2</v>
      </c>
      <c r="BO157">
        <f t="shared" si="113"/>
        <v>1.569556382449343E-3</v>
      </c>
      <c r="BP157">
        <f t="shared" si="114"/>
        <v>0.50078498995637133</v>
      </c>
      <c r="BQ157" s="4">
        <f t="shared" si="115"/>
        <v>1.4828646279678833E-2</v>
      </c>
      <c r="BR157" s="7">
        <f t="shared" si="116"/>
        <v>1.2746427336996068E-6</v>
      </c>
      <c r="BS157">
        <f t="shared" si="117"/>
        <v>1.569556382449343E-3</v>
      </c>
      <c r="BT157">
        <f t="shared" si="118"/>
        <v>3.2604377515868879E-2</v>
      </c>
      <c r="BU157" s="4">
        <f t="shared" si="119"/>
        <v>7.1232723185853358E-7</v>
      </c>
      <c r="BV157" s="7">
        <f t="shared" si="120"/>
        <v>2.3942633752349014E-2</v>
      </c>
      <c r="BW157">
        <f t="shared" si="121"/>
        <v>0.50078498995637133</v>
      </c>
      <c r="BX157">
        <f t="shared" si="122"/>
        <v>3.2604377515868879E-2</v>
      </c>
      <c r="BY157" s="4">
        <f t="shared" si="123"/>
        <v>1.1848692191252544E-2</v>
      </c>
      <c r="BZ157" s="7">
        <f t="shared" si="124"/>
        <v>0.46555645999005135</v>
      </c>
      <c r="CA157">
        <f t="shared" si="125"/>
        <v>1.4828646279678833E-2</v>
      </c>
      <c r="CB157">
        <f t="shared" si="126"/>
        <v>7.1232723185853358E-7</v>
      </c>
      <c r="CC157" s="4">
        <f t="shared" si="127"/>
        <v>1.1848692191252544E-2</v>
      </c>
      <c r="CD157" s="7">
        <f t="shared" si="128"/>
        <v>16</v>
      </c>
      <c r="CE157" s="4">
        <f t="shared" si="129"/>
        <v>0</v>
      </c>
      <c r="CF157" s="7">
        <f t="shared" si="130"/>
        <v>3.9835910890978009E-2</v>
      </c>
      <c r="CG157">
        <f t="shared" si="131"/>
        <v>7.0821001848877E-4</v>
      </c>
      <c r="CH157" s="7">
        <f t="shared" si="132"/>
        <v>3.9835910890978009E-2</v>
      </c>
      <c r="CI157" s="4">
        <f t="shared" si="133"/>
        <v>0.45843171761619328</v>
      </c>
      <c r="CJ157">
        <f t="shared" si="134"/>
        <v>7.0821001848877E-4</v>
      </c>
      <c r="CK157">
        <f t="shared" si="135"/>
        <v>0.45843171761619328</v>
      </c>
      <c r="CL157" s="7">
        <f t="shared" si="136"/>
        <v>4</v>
      </c>
      <c r="CM157" s="4">
        <f t="shared" si="137"/>
        <v>0</v>
      </c>
      <c r="CN157" s="7">
        <f t="shared" si="138"/>
        <v>3.2729896232948212E-4</v>
      </c>
      <c r="CO157" s="4">
        <f t="shared" si="139"/>
        <v>1</v>
      </c>
      <c r="CP157" s="7">
        <f t="shared" si="140"/>
        <v>3</v>
      </c>
      <c r="CQ157" s="4" t="str">
        <f t="shared" si="141"/>
        <v>Glenfiddich 12</v>
      </c>
      <c r="CR157" s="7">
        <f t="shared" si="142"/>
        <v>70</v>
      </c>
      <c r="CS157">
        <f t="shared" si="143"/>
        <v>73</v>
      </c>
      <c r="CT157">
        <f ca="1">COUNTIF(INDIRECT(ADDRESS(ROW(),CR157,1,1)):INDIRECT(ADDRESS(ROW(),CS157,1,1)), "&lt;0.05")</f>
        <v>4</v>
      </c>
      <c r="CU157" s="4">
        <f t="shared" ca="1" si="144"/>
        <v>1</v>
      </c>
    </row>
    <row r="158" spans="1:99" x14ac:dyDescent="0.25">
      <c r="A158" s="48">
        <v>184</v>
      </c>
      <c r="B158" s="7">
        <v>2.5005058883096766E-2</v>
      </c>
      <c r="C158">
        <v>8.4063072989217624E-3</v>
      </c>
      <c r="D158">
        <v>1.2193282182906627E-3</v>
      </c>
      <c r="E158">
        <v>4.2248017998464376E-3</v>
      </c>
      <c r="F158">
        <v>0</v>
      </c>
      <c r="G158">
        <v>0</v>
      </c>
      <c r="H158">
        <v>1.8107068970293237E-3</v>
      </c>
      <c r="I158">
        <v>9.1658282893997151E-3</v>
      </c>
      <c r="J158">
        <v>1.2459920940204809E-2</v>
      </c>
      <c r="K158" s="4">
        <v>0</v>
      </c>
      <c r="L158" s="7">
        <v>6.0078508657019976E-2</v>
      </c>
      <c r="M158">
        <v>4.2460217501000673E-2</v>
      </c>
      <c r="N158">
        <v>4.8126165073784685E-2</v>
      </c>
      <c r="O158">
        <v>5.7785349326835517E-2</v>
      </c>
      <c r="P158">
        <v>1.5470144885300257E-2</v>
      </c>
      <c r="Q158">
        <v>2.0474702980678959E-2</v>
      </c>
      <c r="R158">
        <v>1.3362710827101762E-2</v>
      </c>
      <c r="S158">
        <v>2.3026401617381606E-2</v>
      </c>
      <c r="T158">
        <v>8.0873872631955682E-2</v>
      </c>
      <c r="U158" s="4">
        <v>2.5806135417414972E-2</v>
      </c>
      <c r="V158" s="7">
        <v>8.3988386484770017E-3</v>
      </c>
      <c r="W158">
        <v>2.9659763515547999E-2</v>
      </c>
      <c r="X158">
        <v>2.7299239218056479E-2</v>
      </c>
      <c r="Y158">
        <v>2.5719325686049788E-2</v>
      </c>
      <c r="Z158">
        <v>3.8912389363986118E-2</v>
      </c>
      <c r="AA158">
        <v>3.1855021760773677E-3</v>
      </c>
      <c r="AB158">
        <v>2.18940457560277E-2</v>
      </c>
      <c r="AC158">
        <v>1.413846984849724E-2</v>
      </c>
      <c r="AD158">
        <v>4.8400582371618983E-2</v>
      </c>
      <c r="AE158" s="4">
        <v>2.6241052140172225E-2</v>
      </c>
      <c r="AF158" s="7">
        <v>5.6978820758226273E-3</v>
      </c>
      <c r="AG158">
        <v>3.8351821885166991E-3</v>
      </c>
      <c r="AH158">
        <v>6.3758457775713829E-3</v>
      </c>
      <c r="AI158">
        <v>2.330042407048926E-2</v>
      </c>
      <c r="AJ158">
        <v>3.7024874141283547E-2</v>
      </c>
      <c r="AK158">
        <v>2.0387437602596849E-2</v>
      </c>
      <c r="AL158">
        <v>4.9987463247371723E-2</v>
      </c>
      <c r="AM158">
        <v>4.9637004959484095E-2</v>
      </c>
      <c r="AN158">
        <v>7.1048288343139643E-2</v>
      </c>
      <c r="AO158" s="4">
        <v>2.9854107255935909E-2</v>
      </c>
      <c r="AP158" s="7">
        <v>2.4667350087675007E-2</v>
      </c>
      <c r="AQ158">
        <v>2.2309989246088818E-2</v>
      </c>
      <c r="AR158">
        <v>3.2830652194029794E-2</v>
      </c>
      <c r="AS158">
        <v>6.484546099937474E-3</v>
      </c>
      <c r="AT158">
        <v>1.5027294686417222E-2</v>
      </c>
      <c r="AU158">
        <v>1.5379575216989474E-2</v>
      </c>
      <c r="AV158">
        <v>1.669471275917701E-2</v>
      </c>
      <c r="AW158">
        <v>1.9967473833120954E-2</v>
      </c>
      <c r="AX158">
        <v>2.9062586746368933E-2</v>
      </c>
      <c r="AY158">
        <v>3.0895941431581586E-2</v>
      </c>
      <c r="AZ158" s="7">
        <f t="shared" si="98"/>
        <v>6.2291952326789472E-3</v>
      </c>
      <c r="BA158">
        <f t="shared" si="99"/>
        <v>3.8746420891847412E-2</v>
      </c>
      <c r="BB158">
        <f t="shared" si="100"/>
        <v>2.4384920872451088E-2</v>
      </c>
      <c r="BC158">
        <f t="shared" si="101"/>
        <v>2.9714850966221167E-2</v>
      </c>
      <c r="BD158" s="4">
        <f t="shared" si="102"/>
        <v>2.1332012230138628E-2</v>
      </c>
      <c r="BE158" s="7">
        <f t="shared" si="103"/>
        <v>7.9565950895293981E-3</v>
      </c>
      <c r="BF158">
        <f t="shared" si="104"/>
        <v>2.2677880244904948E-2</v>
      </c>
      <c r="BG158">
        <f t="shared" si="105"/>
        <v>1.3521615654620135E-2</v>
      </c>
      <c r="BH158">
        <f t="shared" si="106"/>
        <v>2.2333847335720552E-2</v>
      </c>
      <c r="BI158" s="4">
        <f t="shared" si="107"/>
        <v>8.2632042104839945E-3</v>
      </c>
      <c r="BJ158" s="7">
        <f t="shared" si="108"/>
        <v>1.2544656768792343E-3</v>
      </c>
      <c r="BK158">
        <f t="shared" si="109"/>
        <v>2.4275711160683237E-3</v>
      </c>
      <c r="BL158">
        <f t="shared" si="110"/>
        <v>9.2970657086722079E-3</v>
      </c>
      <c r="BM158" s="4">
        <f t="shared" si="111"/>
        <v>5.8537696982429908E-4</v>
      </c>
      <c r="BN158" s="7">
        <f t="shared" si="112"/>
        <v>1.2544656768792343E-3</v>
      </c>
      <c r="BO158">
        <f t="shared" si="113"/>
        <v>0.10642176450689342</v>
      </c>
      <c r="BP158">
        <f t="shared" si="114"/>
        <v>0.38140430082443</v>
      </c>
      <c r="BQ158" s="4">
        <f t="shared" si="115"/>
        <v>4.2729742998012826E-2</v>
      </c>
      <c r="BR158" s="7">
        <f t="shared" si="116"/>
        <v>2.4275711160683237E-3</v>
      </c>
      <c r="BS158">
        <f t="shared" si="117"/>
        <v>0.10642176450689342</v>
      </c>
      <c r="BT158">
        <f t="shared" si="118"/>
        <v>0.52842753376594487</v>
      </c>
      <c r="BU158" s="4">
        <f t="shared" si="119"/>
        <v>0.55155254436524515</v>
      </c>
      <c r="BV158" s="7">
        <f t="shared" si="120"/>
        <v>9.2970657086722079E-3</v>
      </c>
      <c r="BW158">
        <f t="shared" si="121"/>
        <v>0.38140430082443</v>
      </c>
      <c r="BX158">
        <f t="shared" si="122"/>
        <v>0.52842753376594487</v>
      </c>
      <c r="BY158" s="4">
        <f t="shared" si="123"/>
        <v>0.28851290184536349</v>
      </c>
      <c r="BZ158" s="7">
        <f t="shared" si="124"/>
        <v>5.8537696982429908E-4</v>
      </c>
      <c r="CA158">
        <f t="shared" si="125"/>
        <v>4.2729742998012826E-2</v>
      </c>
      <c r="CB158">
        <f t="shared" si="126"/>
        <v>0.55155254436524515</v>
      </c>
      <c r="CC158" s="4">
        <f t="shared" si="127"/>
        <v>0.28851290184536349</v>
      </c>
      <c r="CD158" s="7">
        <f t="shared" si="128"/>
        <v>10</v>
      </c>
      <c r="CE158" s="4">
        <f t="shared" si="129"/>
        <v>0</v>
      </c>
      <c r="CF158" s="7">
        <f t="shared" si="130"/>
        <v>1.2544656768792343E-3</v>
      </c>
      <c r="CG158">
        <f t="shared" si="131"/>
        <v>2.3376181248697818E-5</v>
      </c>
      <c r="CH158" s="7">
        <f t="shared" si="132"/>
        <v>1.2544656768792343E-3</v>
      </c>
      <c r="CI158" s="4">
        <f t="shared" si="133"/>
        <v>0.10352083400565887</v>
      </c>
      <c r="CJ158">
        <f t="shared" si="134"/>
        <v>2.3376181248697818E-5</v>
      </c>
      <c r="CK158">
        <f t="shared" si="135"/>
        <v>0.10352083400565887</v>
      </c>
      <c r="CL158" s="7">
        <f t="shared" si="136"/>
        <v>4</v>
      </c>
      <c r="CM158" s="4">
        <f t="shared" si="137"/>
        <v>0</v>
      </c>
      <c r="CN158" s="7">
        <f t="shared" si="138"/>
        <v>0.4965792811761971</v>
      </c>
      <c r="CO158" s="4">
        <f t="shared" si="139"/>
        <v>0</v>
      </c>
      <c r="CP158" s="7">
        <f t="shared" si="140"/>
        <v>2</v>
      </c>
      <c r="CQ158" s="4" t="str">
        <f t="shared" si="141"/>
        <v>Jack Daniels</v>
      </c>
      <c r="CR158" s="7">
        <f t="shared" si="142"/>
        <v>66</v>
      </c>
      <c r="CS158">
        <f t="shared" si="143"/>
        <v>69</v>
      </c>
      <c r="CT158">
        <f ca="1">COUNTIF(INDIRECT(ADDRESS(ROW(),CR158,1,1)):INDIRECT(ADDRESS(ROW(),CS158,1,1)), "&lt;0.05")</f>
        <v>2</v>
      </c>
      <c r="CU158" s="4">
        <f t="shared" ca="1" si="144"/>
        <v>0</v>
      </c>
    </row>
    <row r="159" spans="1:99" x14ac:dyDescent="0.25">
      <c r="A159" s="48">
        <v>185</v>
      </c>
      <c r="B159" s="7">
        <v>1.3718722904019737E-2</v>
      </c>
      <c r="C159">
        <v>5.200253457854552E-2</v>
      </c>
      <c r="D159">
        <v>8.379547341582241E-3</v>
      </c>
      <c r="E159">
        <v>3.758868017397065E-2</v>
      </c>
      <c r="F159">
        <v>1.8032609688485326E-2</v>
      </c>
      <c r="G159">
        <v>3.5697171115062085E-2</v>
      </c>
      <c r="H159">
        <v>2.6838522597049223E-2</v>
      </c>
      <c r="I159">
        <v>4.9252150672018873E-2</v>
      </c>
      <c r="J159">
        <v>3.853005628518473E-2</v>
      </c>
      <c r="K159" s="4">
        <v>3.2361023358883204E-2</v>
      </c>
      <c r="L159" s="7">
        <v>0.144877155229793</v>
      </c>
      <c r="M159">
        <v>0.10608956585297501</v>
      </c>
      <c r="N159">
        <v>9.3900866508765876E-2</v>
      </c>
      <c r="O159">
        <v>0.11180560206071065</v>
      </c>
      <c r="P159">
        <v>0.10805465716980094</v>
      </c>
      <c r="Q159">
        <v>7.3920645101537355E-2</v>
      </c>
      <c r="R159">
        <v>5.8257132475203234E-2</v>
      </c>
      <c r="S159">
        <v>6.8144606660545406E-2</v>
      </c>
      <c r="T159">
        <v>0.19145906669412108</v>
      </c>
      <c r="U159" s="4">
        <v>4.8086990955029024E-2</v>
      </c>
      <c r="V159" s="7">
        <v>2.1690841518978602E-2</v>
      </c>
      <c r="W159">
        <v>3.8783699962694394E-2</v>
      </c>
      <c r="X159">
        <v>3.5793658420079165E-2</v>
      </c>
      <c r="Y159">
        <v>4.5119706053691248E-2</v>
      </c>
      <c r="Z159">
        <v>5.627859442799002E-2</v>
      </c>
      <c r="AA159">
        <v>2.3604465985861786E-2</v>
      </c>
      <c r="AB159">
        <v>2.6258719881683185E-2</v>
      </c>
      <c r="AC159">
        <v>3.6692231434326282E-2</v>
      </c>
      <c r="AD159">
        <v>5.3006235962077201E-2</v>
      </c>
      <c r="AE159" s="4">
        <v>4.339343478727694E-2</v>
      </c>
      <c r="AF159" s="7">
        <v>2.878198925780498E-3</v>
      </c>
      <c r="AG159">
        <v>3.6762906561502982E-3</v>
      </c>
      <c r="AH159">
        <v>2.546238872019406E-3</v>
      </c>
      <c r="AI159">
        <v>2.1687917484424939E-2</v>
      </c>
      <c r="AJ159">
        <v>4.0654630781027636E-2</v>
      </c>
      <c r="AK159">
        <v>2.6240976014281873E-2</v>
      </c>
      <c r="AL159">
        <v>4.6740896716566865E-2</v>
      </c>
      <c r="AM159">
        <v>4.4395997459511498E-2</v>
      </c>
      <c r="AN159">
        <v>5.647259601054494E-2</v>
      </c>
      <c r="AO159" s="4">
        <v>2.7900208144646228E-2</v>
      </c>
      <c r="AP159" s="7">
        <v>2.3414617098813883E-2</v>
      </c>
      <c r="AQ159">
        <v>2.5349685881074769E-2</v>
      </c>
      <c r="AR159">
        <v>3.639350484353715E-2</v>
      </c>
      <c r="AS159">
        <v>2.0068743669013477E-2</v>
      </c>
      <c r="AT159">
        <v>1.0041831566107674E-2</v>
      </c>
      <c r="AU159">
        <v>1.3901131289415515E-2</v>
      </c>
      <c r="AV159">
        <v>1.4124276197698149E-2</v>
      </c>
      <c r="AW159">
        <v>1.6038906652385058E-2</v>
      </c>
      <c r="AX159">
        <v>2.265098311115047E-2</v>
      </c>
      <c r="AY159">
        <v>2.6883596442286255E-2</v>
      </c>
      <c r="AZ159" s="7">
        <f t="shared" si="98"/>
        <v>3.1240101871480158E-2</v>
      </c>
      <c r="BA159">
        <f t="shared" si="99"/>
        <v>0.10045962887084817</v>
      </c>
      <c r="BB159">
        <f t="shared" si="100"/>
        <v>3.8062158843465879E-2</v>
      </c>
      <c r="BC159">
        <f t="shared" si="101"/>
        <v>2.731939510649542E-2</v>
      </c>
      <c r="BD159" s="4">
        <f t="shared" si="102"/>
        <v>2.088672767514824E-2</v>
      </c>
      <c r="BE159" s="7">
        <f t="shared" si="103"/>
        <v>1.4504779867941334E-2</v>
      </c>
      <c r="BF159">
        <f t="shared" si="104"/>
        <v>4.318881757646334E-2</v>
      </c>
      <c r="BG159">
        <f t="shared" si="105"/>
        <v>1.1819498692312044E-2</v>
      </c>
      <c r="BH159">
        <f t="shared" si="106"/>
        <v>1.9719799149596182E-2</v>
      </c>
      <c r="BI159" s="4">
        <f t="shared" si="107"/>
        <v>7.7614069189811908E-3</v>
      </c>
      <c r="BJ159" s="7">
        <f t="shared" si="108"/>
        <v>5.4867627934256276E-4</v>
      </c>
      <c r="BK159">
        <f t="shared" si="109"/>
        <v>0.26460113766922744</v>
      </c>
      <c r="BL159">
        <f t="shared" si="110"/>
        <v>0.61921113700859953</v>
      </c>
      <c r="BM159" s="4">
        <f t="shared" si="111"/>
        <v>6.6812816984929191E-2</v>
      </c>
      <c r="BN159" s="7">
        <f t="shared" si="112"/>
        <v>5.4867627934256276E-4</v>
      </c>
      <c r="BO159">
        <f t="shared" si="113"/>
        <v>1.2190637170216225E-3</v>
      </c>
      <c r="BP159">
        <f t="shared" si="114"/>
        <v>3.3404652964868581E-4</v>
      </c>
      <c r="BQ159" s="4">
        <f t="shared" si="115"/>
        <v>2.2256613831705724E-4</v>
      </c>
      <c r="BR159" s="7">
        <f t="shared" si="116"/>
        <v>0.26460113766922744</v>
      </c>
      <c r="BS159">
        <f t="shared" si="117"/>
        <v>1.2190637170216225E-3</v>
      </c>
      <c r="BT159">
        <f t="shared" si="118"/>
        <v>0.16057322931007256</v>
      </c>
      <c r="BU159" s="4">
        <f t="shared" si="119"/>
        <v>1.5114057364840972E-3</v>
      </c>
      <c r="BV159" s="7">
        <f t="shared" si="120"/>
        <v>0.61921113700859953</v>
      </c>
      <c r="BW159">
        <f t="shared" si="121"/>
        <v>3.3404652964868581E-4</v>
      </c>
      <c r="BX159">
        <f t="shared" si="122"/>
        <v>0.16057322931007256</v>
      </c>
      <c r="BY159" s="4">
        <f t="shared" si="123"/>
        <v>0.35649779089875089</v>
      </c>
      <c r="BZ159" s="7">
        <f t="shared" si="124"/>
        <v>6.6812816984929191E-2</v>
      </c>
      <c r="CA159">
        <f t="shared" si="125"/>
        <v>2.2256613831705724E-4</v>
      </c>
      <c r="CB159">
        <f t="shared" si="126"/>
        <v>1.5114057364840972E-3</v>
      </c>
      <c r="CC159" s="4">
        <f t="shared" si="127"/>
        <v>0.35649779089875089</v>
      </c>
      <c r="CD159" s="7">
        <f t="shared" si="128"/>
        <v>10</v>
      </c>
      <c r="CE159" s="4">
        <f t="shared" si="129"/>
        <v>0</v>
      </c>
      <c r="CF159" s="7">
        <f t="shared" si="130"/>
        <v>5.4867627934256276E-4</v>
      </c>
      <c r="CG159">
        <f t="shared" si="131"/>
        <v>0.64994460847795077</v>
      </c>
      <c r="CH159" s="7">
        <f t="shared" si="132"/>
        <v>5.4867627934256276E-4</v>
      </c>
      <c r="CI159" s="4">
        <f t="shared" si="133"/>
        <v>4.6977933169711203E-4</v>
      </c>
      <c r="CJ159">
        <f t="shared" si="134"/>
        <v>0.64994460847795077</v>
      </c>
      <c r="CK159">
        <f t="shared" si="135"/>
        <v>4.6977933169711203E-4</v>
      </c>
      <c r="CL159" s="7">
        <f t="shared" si="136"/>
        <v>4</v>
      </c>
      <c r="CM159" s="4">
        <f t="shared" si="137"/>
        <v>0</v>
      </c>
      <c r="CN159" s="7">
        <f t="shared" si="138"/>
        <v>7.0272627865436985E-3</v>
      </c>
      <c r="CO159" s="4">
        <f t="shared" si="139"/>
        <v>1</v>
      </c>
      <c r="CP159" s="7">
        <f t="shared" si="140"/>
        <v>2</v>
      </c>
      <c r="CQ159" s="4" t="str">
        <f t="shared" si="141"/>
        <v>Jack Daniels</v>
      </c>
      <c r="CR159" s="7">
        <f t="shared" si="142"/>
        <v>66</v>
      </c>
      <c r="CS159">
        <f t="shared" si="143"/>
        <v>69</v>
      </c>
      <c r="CT159">
        <f ca="1">COUNTIF(INDIRECT(ADDRESS(ROW(),CR159,1,1)):INDIRECT(ADDRESS(ROW(),CS159,1,1)), "&lt;0.05")</f>
        <v>4</v>
      </c>
      <c r="CU159" s="4">
        <f t="shared" ca="1" si="144"/>
        <v>1</v>
      </c>
    </row>
    <row r="160" spans="1:99" x14ac:dyDescent="0.25">
      <c r="A160" s="48">
        <v>186</v>
      </c>
      <c r="B160" s="7">
        <v>6.9711342512286251E-2</v>
      </c>
      <c r="C160">
        <v>8.308439921526295E-2</v>
      </c>
      <c r="D160">
        <v>5.1079283557829855E-2</v>
      </c>
      <c r="E160">
        <v>5.470310446105997E-2</v>
      </c>
      <c r="F160">
        <v>5.7863348396861233E-2</v>
      </c>
      <c r="G160">
        <v>5.1493105534610631E-2</v>
      </c>
      <c r="H160">
        <v>5.2477141111653421E-2</v>
      </c>
      <c r="I160">
        <v>5.9549764475268073E-2</v>
      </c>
      <c r="J160">
        <v>5.945760397782842E-2</v>
      </c>
      <c r="K160" s="4">
        <v>5.5359208987587151E-2</v>
      </c>
      <c r="L160" s="7">
        <v>0.16652081630741222</v>
      </c>
      <c r="M160">
        <v>0.15245945029050598</v>
      </c>
      <c r="N160">
        <v>0.14485912981143007</v>
      </c>
      <c r="O160">
        <v>0.10032033836470329</v>
      </c>
      <c r="P160">
        <v>0.10337355417542785</v>
      </c>
      <c r="Q160">
        <v>2.9937919003811188E-2</v>
      </c>
      <c r="R160">
        <v>4.4947006446075272E-2</v>
      </c>
      <c r="S160">
        <v>9.327129011029528E-2</v>
      </c>
      <c r="T160">
        <v>0.24141728350666947</v>
      </c>
      <c r="U160" s="4">
        <v>7.1842974186886441E-2</v>
      </c>
      <c r="V160" s="7">
        <v>8.8582315561365518E-2</v>
      </c>
      <c r="W160">
        <v>0.11823239924773916</v>
      </c>
      <c r="X160">
        <v>6.2352274372265967E-2</v>
      </c>
      <c r="Y160">
        <v>6.9777623571620012E-2</v>
      </c>
      <c r="Z160">
        <v>9.303981917992693E-2</v>
      </c>
      <c r="AA160">
        <v>6.7490266176642638E-2</v>
      </c>
      <c r="AB160">
        <v>9.2025648463972098E-2</v>
      </c>
      <c r="AC160">
        <v>5.7736252079006734E-2</v>
      </c>
      <c r="AD160">
        <v>0</v>
      </c>
      <c r="AE160" s="4">
        <v>8.4761927819386199E-2</v>
      </c>
      <c r="AF160" s="7">
        <v>4.7193719338059367E-2</v>
      </c>
      <c r="AG160">
        <v>5.0281527203950266E-2</v>
      </c>
      <c r="AH160">
        <v>3.913161266268636E-2</v>
      </c>
      <c r="AI160">
        <v>5.7011414262678431E-2</v>
      </c>
      <c r="AJ160">
        <v>0</v>
      </c>
      <c r="AK160">
        <v>0</v>
      </c>
      <c r="AL160">
        <v>0</v>
      </c>
      <c r="AM160">
        <v>0</v>
      </c>
      <c r="AN160">
        <v>0</v>
      </c>
      <c r="AO160" s="4">
        <v>0</v>
      </c>
      <c r="AP160" s="7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 s="7">
        <f t="shared" si="98"/>
        <v>5.9477830223024795E-2</v>
      </c>
      <c r="BA160">
        <f t="shared" si="99"/>
        <v>0.1148949762203217</v>
      </c>
      <c r="BB160">
        <f t="shared" si="100"/>
        <v>7.3399852647192523E-2</v>
      </c>
      <c r="BC160">
        <f t="shared" si="101"/>
        <v>1.9361827346737442E-2</v>
      </c>
      <c r="BD160" s="4">
        <f t="shared" si="102"/>
        <v>0</v>
      </c>
      <c r="BE160" s="7">
        <f t="shared" si="103"/>
        <v>9.93125883269972E-3</v>
      </c>
      <c r="BF160">
        <f t="shared" si="104"/>
        <v>6.3033239713855327E-2</v>
      </c>
      <c r="BG160">
        <f t="shared" si="105"/>
        <v>3.1455770032650598E-2</v>
      </c>
      <c r="BH160">
        <f t="shared" si="106"/>
        <v>2.5360205061135666E-2</v>
      </c>
      <c r="BI160" s="4">
        <f t="shared" si="107"/>
        <v>0</v>
      </c>
      <c r="BJ160" s="7">
        <f t="shared" si="108"/>
        <v>2.1657529495034879E-2</v>
      </c>
      <c r="BK160">
        <f t="shared" si="109"/>
        <v>0.20950211183726003</v>
      </c>
      <c r="BL160">
        <f t="shared" si="110"/>
        <v>5.9158065003461129E-4</v>
      </c>
      <c r="BM160" s="4">
        <f t="shared" si="111"/>
        <v>1.4678289666030267E-8</v>
      </c>
      <c r="BN160" s="7">
        <f t="shared" si="112"/>
        <v>2.1657529495034879E-2</v>
      </c>
      <c r="BO160">
        <f t="shared" si="113"/>
        <v>8.4872891612820398E-2</v>
      </c>
      <c r="BP160">
        <f t="shared" si="114"/>
        <v>8.2422058946641412E-4</v>
      </c>
      <c r="BQ160" s="4">
        <f t="shared" si="115"/>
        <v>2.7143644824365504E-4</v>
      </c>
      <c r="BR160" s="7">
        <f t="shared" si="116"/>
        <v>0.20950211183726003</v>
      </c>
      <c r="BS160">
        <f t="shared" si="117"/>
        <v>8.4872891612820398E-2</v>
      </c>
      <c r="BT160">
        <f t="shared" si="118"/>
        <v>5.5027384118189009E-4</v>
      </c>
      <c r="BU160" s="4">
        <f t="shared" si="119"/>
        <v>4.1960587690154128E-5</v>
      </c>
      <c r="BV160" s="7">
        <f t="shared" si="120"/>
        <v>5.9158065003461129E-4</v>
      </c>
      <c r="BW160">
        <f t="shared" si="121"/>
        <v>8.2422058946641412E-4</v>
      </c>
      <c r="BX160">
        <f t="shared" si="122"/>
        <v>5.5027384118189009E-4</v>
      </c>
      <c r="BY160" s="4">
        <f t="shared" si="123"/>
        <v>3.8972405253025755E-2</v>
      </c>
      <c r="BZ160" s="7">
        <f t="shared" si="124"/>
        <v>1.4678289666030267E-8</v>
      </c>
      <c r="CA160">
        <f t="shared" si="125"/>
        <v>2.7143644824365504E-4</v>
      </c>
      <c r="CB160">
        <f t="shared" si="126"/>
        <v>4.1960587690154128E-5</v>
      </c>
      <c r="CC160" s="4">
        <f t="shared" si="127"/>
        <v>3.8972405253025755E-2</v>
      </c>
      <c r="CD160" s="7">
        <f t="shared" si="128"/>
        <v>16</v>
      </c>
      <c r="CE160" s="4">
        <f t="shared" si="129"/>
        <v>0</v>
      </c>
      <c r="CF160" s="7">
        <f t="shared" si="130"/>
        <v>2.1657529495034879E-2</v>
      </c>
      <c r="CG160">
        <f t="shared" si="131"/>
        <v>7.2715107228153481E-4</v>
      </c>
      <c r="CH160" s="7">
        <f t="shared" si="132"/>
        <v>2.1657529495034879E-2</v>
      </c>
      <c r="CI160" s="4">
        <f t="shared" si="133"/>
        <v>2.0653424135076478E-3</v>
      </c>
      <c r="CJ160">
        <f t="shared" si="134"/>
        <v>7.2715107228153481E-4</v>
      </c>
      <c r="CK160">
        <f t="shared" si="135"/>
        <v>2.0653424135076478E-3</v>
      </c>
      <c r="CL160" s="7">
        <f t="shared" si="136"/>
        <v>6</v>
      </c>
      <c r="CM160" s="4">
        <f t="shared" si="137"/>
        <v>1</v>
      </c>
      <c r="CN160" s="7">
        <f t="shared" si="138"/>
        <v>8.4517049587447112E-3</v>
      </c>
      <c r="CO160" s="4">
        <f t="shared" si="139"/>
        <v>1</v>
      </c>
      <c r="CP160" s="7">
        <f t="shared" si="140"/>
        <v>2</v>
      </c>
      <c r="CQ160" s="4" t="str">
        <f t="shared" si="141"/>
        <v>Jack Daniels</v>
      </c>
      <c r="CR160" s="7">
        <f t="shared" si="142"/>
        <v>66</v>
      </c>
      <c r="CS160">
        <f t="shared" si="143"/>
        <v>69</v>
      </c>
      <c r="CT160">
        <f ca="1">COUNTIF(INDIRECT(ADDRESS(ROW(),CR160,1,1)):INDIRECT(ADDRESS(ROW(),CS160,1,1)), "&lt;0.05")</f>
        <v>3</v>
      </c>
      <c r="CU160" s="4">
        <f t="shared" ca="1" si="144"/>
        <v>0</v>
      </c>
    </row>
    <row r="161" spans="1:99" x14ac:dyDescent="0.25">
      <c r="A161" s="48">
        <v>187</v>
      </c>
      <c r="B161" s="7">
        <v>0.36567863115819249</v>
      </c>
      <c r="C161">
        <v>0.53407767965720565</v>
      </c>
      <c r="D161">
        <v>0.32688857530942628</v>
      </c>
      <c r="E161">
        <v>0.29556090454832873</v>
      </c>
      <c r="F161">
        <v>0.32303876488697175</v>
      </c>
      <c r="G161">
        <v>0.26318760238822675</v>
      </c>
      <c r="H161">
        <v>0.27106548060520069</v>
      </c>
      <c r="I161">
        <v>0.19995012909789689</v>
      </c>
      <c r="J161">
        <v>0.28437504316173418</v>
      </c>
      <c r="K161" s="4">
        <v>0.29731230923875474</v>
      </c>
      <c r="L161" s="7">
        <v>0.49714110772788961</v>
      </c>
      <c r="M161">
        <v>0.48047793013718376</v>
      </c>
      <c r="N161">
        <v>0.45156598614486637</v>
      </c>
      <c r="O161">
        <v>0.29452357348798763</v>
      </c>
      <c r="P161">
        <v>0.28906386703877623</v>
      </c>
      <c r="Q161">
        <v>0.11936641697480302</v>
      </c>
      <c r="R161">
        <v>0.12232410929140038</v>
      </c>
      <c r="S161">
        <v>0.3490168442896851</v>
      </c>
      <c r="T161">
        <v>0.71376058113996721</v>
      </c>
      <c r="U161" s="4">
        <v>0.22989050022002</v>
      </c>
      <c r="V161" s="7">
        <v>0.36581814833115817</v>
      </c>
      <c r="W161">
        <v>0.42169435805660804</v>
      </c>
      <c r="X161">
        <v>0.34022732329306943</v>
      </c>
      <c r="Y161">
        <v>0.26278641618994497</v>
      </c>
      <c r="Z161">
        <v>0.39713588058596722</v>
      </c>
      <c r="AA161">
        <v>0.36587882595894861</v>
      </c>
      <c r="AB161">
        <v>0.48752928012908697</v>
      </c>
      <c r="AC161">
        <v>0.2366500426511893</v>
      </c>
      <c r="AD161">
        <v>9.2320855739890337E-2</v>
      </c>
      <c r="AE161" s="4">
        <v>0.34082552096781665</v>
      </c>
      <c r="AF161" s="7">
        <v>9.6277401361449758E-2</v>
      </c>
      <c r="AG161">
        <v>0.1179916415890762</v>
      </c>
      <c r="AH161">
        <v>8.8779892338128066E-2</v>
      </c>
      <c r="AI161">
        <v>0.12149130420879466</v>
      </c>
      <c r="AJ161">
        <v>0</v>
      </c>
      <c r="AK161">
        <v>0</v>
      </c>
      <c r="AL161">
        <v>0</v>
      </c>
      <c r="AM161">
        <v>0</v>
      </c>
      <c r="AN161">
        <v>0</v>
      </c>
      <c r="AO161" s="4">
        <v>0</v>
      </c>
      <c r="AP161" s="7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 s="7">
        <f t="shared" si="98"/>
        <v>0.31611351200519378</v>
      </c>
      <c r="BA161">
        <f t="shared" si="99"/>
        <v>0.35471309164525799</v>
      </c>
      <c r="BB161">
        <f t="shared" si="100"/>
        <v>0.331086665190368</v>
      </c>
      <c r="BC161">
        <f t="shared" si="101"/>
        <v>4.2454023949744867E-2</v>
      </c>
      <c r="BD161" s="4">
        <f t="shared" si="102"/>
        <v>0</v>
      </c>
      <c r="BE161" s="7">
        <f t="shared" si="103"/>
        <v>8.834073831044166E-2</v>
      </c>
      <c r="BF161">
        <f t="shared" si="104"/>
        <v>0.18479313930294136</v>
      </c>
      <c r="BG161">
        <f t="shared" si="105"/>
        <v>0.11067169837806086</v>
      </c>
      <c r="BH161">
        <f t="shared" si="106"/>
        <v>5.5587698763572474E-2</v>
      </c>
      <c r="BI161" s="4">
        <f t="shared" si="107"/>
        <v>0</v>
      </c>
      <c r="BJ161" s="7">
        <f t="shared" si="108"/>
        <v>0.56151857410624628</v>
      </c>
      <c r="BK161">
        <f t="shared" si="109"/>
        <v>0.74215082458650816</v>
      </c>
      <c r="BL161">
        <f t="shared" si="110"/>
        <v>5.1227159843905089E-7</v>
      </c>
      <c r="BM161" s="4">
        <f t="shared" si="111"/>
        <v>1.267625390327484E-6</v>
      </c>
      <c r="BN161" s="7">
        <f t="shared" si="112"/>
        <v>0.56151857410624628</v>
      </c>
      <c r="BO161">
        <f t="shared" si="113"/>
        <v>0.73360522853218235</v>
      </c>
      <c r="BP161">
        <f t="shared" si="114"/>
        <v>3.7486152205405823E-4</v>
      </c>
      <c r="BQ161" s="4">
        <f t="shared" si="115"/>
        <v>1.8589170056557188E-4</v>
      </c>
      <c r="BR161" s="7">
        <f t="shared" si="116"/>
        <v>0.74215082458650816</v>
      </c>
      <c r="BS161">
        <f t="shared" si="117"/>
        <v>0.73360522853218235</v>
      </c>
      <c r="BT161">
        <f t="shared" si="118"/>
        <v>4.8129715965347406E-6</v>
      </c>
      <c r="BU161" s="4">
        <f t="shared" si="119"/>
        <v>5.667202828679097E-6</v>
      </c>
      <c r="BV161" s="7">
        <f t="shared" si="120"/>
        <v>5.1227159843905089E-7</v>
      </c>
      <c r="BW161">
        <f t="shared" si="121"/>
        <v>3.7486152205405823E-4</v>
      </c>
      <c r="BX161">
        <f t="shared" si="122"/>
        <v>4.8129715965347406E-6</v>
      </c>
      <c r="BY161" s="4">
        <f t="shared" si="123"/>
        <v>3.8920352269537682E-2</v>
      </c>
      <c r="BZ161" s="7">
        <f t="shared" si="124"/>
        <v>1.267625390327484E-6</v>
      </c>
      <c r="CA161">
        <f t="shared" si="125"/>
        <v>1.8589170056557188E-4</v>
      </c>
      <c r="CB161">
        <f t="shared" si="126"/>
        <v>5.667202828679097E-6</v>
      </c>
      <c r="CC161" s="4">
        <f t="shared" si="127"/>
        <v>3.8920352269537682E-2</v>
      </c>
      <c r="CD161" s="7">
        <f t="shared" si="128"/>
        <v>14</v>
      </c>
      <c r="CE161" s="4">
        <f t="shared" si="129"/>
        <v>0</v>
      </c>
      <c r="CF161" s="7">
        <f t="shared" si="130"/>
        <v>0.56151857410624628</v>
      </c>
      <c r="CG161">
        <f t="shared" si="131"/>
        <v>6.11361046076866E-5</v>
      </c>
      <c r="CH161" s="7">
        <f t="shared" si="132"/>
        <v>0.56151857410624628</v>
      </c>
      <c r="CI161" s="4">
        <f t="shared" si="133"/>
        <v>3.4857521998520494E-3</v>
      </c>
      <c r="CJ161">
        <f t="shared" si="134"/>
        <v>6.11361046076866E-5</v>
      </c>
      <c r="CK161">
        <f t="shared" si="135"/>
        <v>3.4857521998520494E-3</v>
      </c>
      <c r="CL161" s="7">
        <f t="shared" si="136"/>
        <v>4</v>
      </c>
      <c r="CM161" s="4">
        <f t="shared" si="137"/>
        <v>0</v>
      </c>
      <c r="CN161" s="7">
        <f t="shared" si="138"/>
        <v>4.9609402647317726E-3</v>
      </c>
      <c r="CO161" s="4">
        <f t="shared" si="139"/>
        <v>1</v>
      </c>
      <c r="CP161" s="7">
        <f t="shared" si="140"/>
        <v>2</v>
      </c>
      <c r="CQ161" s="4" t="str">
        <f t="shared" si="141"/>
        <v>Jack Daniels</v>
      </c>
      <c r="CR161" s="7">
        <f t="shared" si="142"/>
        <v>66</v>
      </c>
      <c r="CS161">
        <f t="shared" si="143"/>
        <v>69</v>
      </c>
      <c r="CT161">
        <f ca="1">COUNTIF(INDIRECT(ADDRESS(ROW(),CR161,1,1)):INDIRECT(ADDRESS(ROW(),CS161,1,1)), "&lt;0.05")</f>
        <v>2</v>
      </c>
      <c r="CU161" s="4">
        <f t="shared" ca="1" si="144"/>
        <v>0</v>
      </c>
    </row>
    <row r="162" spans="1:99" x14ac:dyDescent="0.25">
      <c r="A162" s="48">
        <v>188</v>
      </c>
      <c r="B162" s="7">
        <v>5.8152302611638354E-2</v>
      </c>
      <c r="C162">
        <v>9.0650147935516123E-2</v>
      </c>
      <c r="D162">
        <v>4.7472137144676095E-2</v>
      </c>
      <c r="E162">
        <v>5.3840376331845206E-2</v>
      </c>
      <c r="F162">
        <v>4.4068032761799825E-2</v>
      </c>
      <c r="G162">
        <v>4.9943629624427166E-2</v>
      </c>
      <c r="H162">
        <v>5.3914093443293828E-2</v>
      </c>
      <c r="I162">
        <v>6.1416302795712599E-2</v>
      </c>
      <c r="J162">
        <v>5.4515850283184772E-2</v>
      </c>
      <c r="K162" s="4">
        <v>5.5136401497528298E-2</v>
      </c>
      <c r="L162" s="7">
        <v>0.13059749964245745</v>
      </c>
      <c r="M162">
        <v>0.13547848213712993</v>
      </c>
      <c r="N162">
        <v>0.11628437656797239</v>
      </c>
      <c r="O162">
        <v>0.14644656269164807</v>
      </c>
      <c r="P162">
        <v>0.12971633101366423</v>
      </c>
      <c r="Q162">
        <v>8.5035581344674455E-2</v>
      </c>
      <c r="R162">
        <v>7.2810082337279355E-2</v>
      </c>
      <c r="S162">
        <v>0.10067193925220637</v>
      </c>
      <c r="T162">
        <v>0.25525592212057868</v>
      </c>
      <c r="U162" s="4">
        <v>7.8825200969004874E-2</v>
      </c>
      <c r="V162" s="7">
        <v>7.4665136932877518E-2</v>
      </c>
      <c r="W162">
        <v>0.11397188228470077</v>
      </c>
      <c r="X162">
        <v>9.7859118518017249E-2</v>
      </c>
      <c r="Y162">
        <v>0.10878638641960559</v>
      </c>
      <c r="Z162">
        <v>0.12886607221238178</v>
      </c>
      <c r="AA162">
        <v>9.7637998290117614E-2</v>
      </c>
      <c r="AB162">
        <v>0.12068830324636633</v>
      </c>
      <c r="AC162">
        <v>7.973850265984328E-2</v>
      </c>
      <c r="AD162">
        <v>0.10823231452710297</v>
      </c>
      <c r="AE162" s="4">
        <v>0.12446641192194846</v>
      </c>
      <c r="AF162" s="7">
        <v>3.8889863974739695E-2</v>
      </c>
      <c r="AG162">
        <v>5.7834212485423343E-2</v>
      </c>
      <c r="AH162">
        <v>6.3511033842609921E-2</v>
      </c>
      <c r="AI162">
        <v>7.8995796785212583E-2</v>
      </c>
      <c r="AJ162">
        <v>9.0722385758465973E-2</v>
      </c>
      <c r="AK162">
        <v>6.0920233139100763E-2</v>
      </c>
      <c r="AL162">
        <v>0.11615162831558794</v>
      </c>
      <c r="AM162">
        <v>0.10913628102332551</v>
      </c>
      <c r="AN162">
        <v>0.14530276834776459</v>
      </c>
      <c r="AO162" s="4">
        <v>7.9685180970317349E-2</v>
      </c>
      <c r="AP162" s="7">
        <v>5.1520137070526259E-2</v>
      </c>
      <c r="AQ162">
        <v>3.8280198308514826E-2</v>
      </c>
      <c r="AR162">
        <v>6.8853165060549101E-2</v>
      </c>
      <c r="AS162">
        <v>3.629780569815555E-2</v>
      </c>
      <c r="AT162">
        <v>3.4593119313840154E-2</v>
      </c>
      <c r="AU162">
        <v>5.2603488145764481E-2</v>
      </c>
      <c r="AV162">
        <v>4.1451690961051377E-2</v>
      </c>
      <c r="AW162">
        <v>6.9936505701812784E-2</v>
      </c>
      <c r="AX162">
        <v>6.8826018160944386E-2</v>
      </c>
      <c r="AY162">
        <v>6.6401014441229145E-2</v>
      </c>
      <c r="AZ162" s="7">
        <f t="shared" si="98"/>
        <v>5.6910927442962223E-2</v>
      </c>
      <c r="BA162">
        <f t="shared" si="99"/>
        <v>0.12511219780766158</v>
      </c>
      <c r="BB162">
        <f t="shared" si="100"/>
        <v>0.10549121270129617</v>
      </c>
      <c r="BC162">
        <f t="shared" si="101"/>
        <v>8.4114938464254774E-2</v>
      </c>
      <c r="BD162" s="4">
        <f t="shared" si="102"/>
        <v>5.2876314286238804E-2</v>
      </c>
      <c r="BE162" s="7">
        <f t="shared" si="103"/>
        <v>1.2867025033360867E-2</v>
      </c>
      <c r="BF162">
        <f t="shared" si="104"/>
        <v>5.2398769859261042E-2</v>
      </c>
      <c r="BG162">
        <f t="shared" si="105"/>
        <v>1.8138535495419814E-2</v>
      </c>
      <c r="BH162">
        <f t="shared" si="106"/>
        <v>3.1945010895475363E-2</v>
      </c>
      <c r="BI162" s="4">
        <f t="shared" si="107"/>
        <v>1.4675091881895299E-2</v>
      </c>
      <c r="BJ162" s="7">
        <f t="shared" si="108"/>
        <v>2.4892531766192313E-3</v>
      </c>
      <c r="BK162">
        <f t="shared" si="109"/>
        <v>3.2627922233871421E-6</v>
      </c>
      <c r="BL162">
        <f t="shared" si="110"/>
        <v>2.8248235446883419E-2</v>
      </c>
      <c r="BM162" s="4">
        <f t="shared" si="111"/>
        <v>0.52170210255690619</v>
      </c>
      <c r="BN162" s="7">
        <f t="shared" si="112"/>
        <v>2.4892531766192313E-3</v>
      </c>
      <c r="BO162">
        <f t="shared" si="113"/>
        <v>0.28672294060743297</v>
      </c>
      <c r="BP162">
        <f t="shared" si="114"/>
        <v>5.1960801625057444E-2</v>
      </c>
      <c r="BQ162" s="4">
        <f t="shared" si="115"/>
        <v>1.6828606095812889E-3</v>
      </c>
      <c r="BR162" s="7">
        <f t="shared" si="116"/>
        <v>3.2627922233871421E-6</v>
      </c>
      <c r="BS162">
        <f t="shared" si="117"/>
        <v>0.28672294060743297</v>
      </c>
      <c r="BT162">
        <f t="shared" si="118"/>
        <v>8.665987793276303E-2</v>
      </c>
      <c r="BU162" s="4">
        <f t="shared" si="119"/>
        <v>1.5478913205380575E-6</v>
      </c>
      <c r="BV162" s="7">
        <f t="shared" si="120"/>
        <v>2.8248235446883419E-2</v>
      </c>
      <c r="BW162">
        <f t="shared" si="121"/>
        <v>5.1960801625057444E-2</v>
      </c>
      <c r="BX162">
        <f t="shared" si="122"/>
        <v>8.665987793276303E-2</v>
      </c>
      <c r="BY162" s="4">
        <f t="shared" si="123"/>
        <v>1.5087760859317999E-2</v>
      </c>
      <c r="BZ162" s="7">
        <f t="shared" si="124"/>
        <v>0.52170210255690619</v>
      </c>
      <c r="CA162">
        <f t="shared" si="125"/>
        <v>1.6828606095812889E-3</v>
      </c>
      <c r="CB162">
        <f t="shared" si="126"/>
        <v>1.5478913205380575E-6</v>
      </c>
      <c r="CC162" s="4">
        <f t="shared" si="127"/>
        <v>1.5087760859317999E-2</v>
      </c>
      <c r="CD162" s="7">
        <f t="shared" si="128"/>
        <v>12</v>
      </c>
      <c r="CE162" s="4">
        <f t="shared" si="129"/>
        <v>0</v>
      </c>
      <c r="CF162" s="7">
        <f t="shared" si="130"/>
        <v>2.4892531766192313E-3</v>
      </c>
      <c r="CG162">
        <f t="shared" si="131"/>
        <v>1.5652286586030895E-3</v>
      </c>
      <c r="CH162" s="7">
        <f t="shared" si="132"/>
        <v>2.4892531766192313E-3</v>
      </c>
      <c r="CI162" s="4">
        <f t="shared" si="133"/>
        <v>2.7744639604003932E-2</v>
      </c>
      <c r="CJ162">
        <f t="shared" si="134"/>
        <v>1.5652286586030895E-3</v>
      </c>
      <c r="CK162">
        <f t="shared" si="135"/>
        <v>2.7744639604003932E-2</v>
      </c>
      <c r="CL162" s="7">
        <f t="shared" si="136"/>
        <v>6</v>
      </c>
      <c r="CM162" s="4">
        <f t="shared" si="137"/>
        <v>1</v>
      </c>
      <c r="CN162" s="7">
        <f t="shared" si="138"/>
        <v>0.77203826627763183</v>
      </c>
      <c r="CO162" s="4">
        <f t="shared" si="139"/>
        <v>0</v>
      </c>
      <c r="CP162" s="7">
        <f t="shared" si="140"/>
        <v>2</v>
      </c>
      <c r="CQ162" s="4" t="str">
        <f t="shared" si="141"/>
        <v>Jack Daniels</v>
      </c>
      <c r="CR162" s="7">
        <f t="shared" si="142"/>
        <v>66</v>
      </c>
      <c r="CS162">
        <f t="shared" si="143"/>
        <v>69</v>
      </c>
      <c r="CT162">
        <f ca="1">COUNTIF(INDIRECT(ADDRESS(ROW(),CR162,1,1)):INDIRECT(ADDRESS(ROW(),CS162,1,1)), "&lt;0.05")</f>
        <v>2</v>
      </c>
      <c r="CU162" s="4">
        <f t="shared" ca="1" si="144"/>
        <v>0</v>
      </c>
    </row>
    <row r="163" spans="1:99" x14ac:dyDescent="0.25">
      <c r="A163" s="48">
        <v>189</v>
      </c>
      <c r="B163" s="7">
        <v>9.9134592248902462E-2</v>
      </c>
      <c r="C163">
        <v>0.25778849633128964</v>
      </c>
      <c r="D163">
        <v>0.14855110360672277</v>
      </c>
      <c r="E163">
        <v>0.14313361646524772</v>
      </c>
      <c r="F163">
        <v>0.15772837342825557</v>
      </c>
      <c r="G163">
        <v>0.15083044765019454</v>
      </c>
      <c r="H163">
        <v>0.14337547267120801</v>
      </c>
      <c r="I163">
        <v>0.21445193794402873</v>
      </c>
      <c r="J163">
        <v>0.15562165995411142</v>
      </c>
      <c r="K163" s="4">
        <v>0.17486911368154839</v>
      </c>
      <c r="L163" s="7">
        <v>0.26974587985212933</v>
      </c>
      <c r="M163">
        <v>0.30141565286127059</v>
      </c>
      <c r="N163">
        <v>0.2994695603837032</v>
      </c>
      <c r="O163">
        <v>0.41114632494387093</v>
      </c>
      <c r="P163">
        <v>0.33454429423505799</v>
      </c>
      <c r="Q163">
        <v>0.26804027992764112</v>
      </c>
      <c r="R163">
        <v>0.22170076158639496</v>
      </c>
      <c r="S163">
        <v>0.29243367997214159</v>
      </c>
      <c r="T163">
        <v>0.80936930074428681</v>
      </c>
      <c r="U163" s="4">
        <v>0.230527013926274</v>
      </c>
      <c r="V163" s="7">
        <v>0.15680102010926866</v>
      </c>
      <c r="W163">
        <v>0.3096419157605777</v>
      </c>
      <c r="X163">
        <v>0.28562888476464737</v>
      </c>
      <c r="Y163">
        <v>0.35207445492033079</v>
      </c>
      <c r="Z163">
        <v>0.3568476876947434</v>
      </c>
      <c r="AA163">
        <v>0.39645057555341712</v>
      </c>
      <c r="AB163">
        <v>0.43443485915133073</v>
      </c>
      <c r="AC163">
        <v>0.29177841612103583</v>
      </c>
      <c r="AD163">
        <v>0.47172973066179213</v>
      </c>
      <c r="AE163" s="4">
        <v>0.40902906686373852</v>
      </c>
      <c r="AF163" s="7">
        <v>4.7239460501374245E-2</v>
      </c>
      <c r="AG163">
        <v>8.1152733326421991E-2</v>
      </c>
      <c r="AH163">
        <v>9.0544517970331279E-2</v>
      </c>
      <c r="AI163">
        <v>0.12876284635737933</v>
      </c>
      <c r="AJ163">
        <v>0.17069460022460095</v>
      </c>
      <c r="AK163">
        <v>0.13337809503891918</v>
      </c>
      <c r="AL163">
        <v>0.21506773297052831</v>
      </c>
      <c r="AM163">
        <v>0.25246658289227419</v>
      </c>
      <c r="AN163">
        <v>0.31791292647043995</v>
      </c>
      <c r="AO163" s="4">
        <v>0.16520094872543328</v>
      </c>
      <c r="AP163" s="7">
        <v>9.3455517019464973E-2</v>
      </c>
      <c r="AQ163">
        <v>9.0977450005551075E-2</v>
      </c>
      <c r="AR163">
        <v>0.16032219145708423</v>
      </c>
      <c r="AS163">
        <v>8.8885794714125999E-2</v>
      </c>
      <c r="AT163">
        <v>7.5468173620243023E-2</v>
      </c>
      <c r="AU163">
        <v>0.12041224849356566</v>
      </c>
      <c r="AV163">
        <v>0.1058494879439221</v>
      </c>
      <c r="AW163">
        <v>0.11911811467738116</v>
      </c>
      <c r="AX163">
        <v>0.13235659121266055</v>
      </c>
      <c r="AY163">
        <v>0.13015592719944036</v>
      </c>
      <c r="AZ163" s="7">
        <f t="shared" si="98"/>
        <v>0.1645484813981509</v>
      </c>
      <c r="BA163">
        <f t="shared" si="99"/>
        <v>0.34383927484327703</v>
      </c>
      <c r="BB163">
        <f t="shared" si="100"/>
        <v>0.34644166116008818</v>
      </c>
      <c r="BC163">
        <f t="shared" si="101"/>
        <v>0.16024204444777029</v>
      </c>
      <c r="BD163" s="4">
        <f t="shared" si="102"/>
        <v>0.11170014963434391</v>
      </c>
      <c r="BE163" s="7">
        <f t="shared" si="103"/>
        <v>4.3521058763277436E-2</v>
      </c>
      <c r="BF163">
        <f t="shared" si="104"/>
        <v>0.17215581276750327</v>
      </c>
      <c r="BG163">
        <f t="shared" si="105"/>
        <v>9.0677726046234822E-2</v>
      </c>
      <c r="BH163">
        <f t="shared" si="106"/>
        <v>8.3066396003134521E-2</v>
      </c>
      <c r="BI163" s="4">
        <f t="shared" si="107"/>
        <v>2.5586698247376059E-2</v>
      </c>
      <c r="BJ163" s="7">
        <f t="shared" si="108"/>
        <v>9.4383204184762155E-3</v>
      </c>
      <c r="BK163">
        <f t="shared" si="109"/>
        <v>7.2012302755199194E-5</v>
      </c>
      <c r="BL163">
        <f t="shared" si="110"/>
        <v>0.88666931166883245</v>
      </c>
      <c r="BM163" s="4">
        <f t="shared" si="111"/>
        <v>4.9248295502867133E-3</v>
      </c>
      <c r="BN163" s="7">
        <f t="shared" si="112"/>
        <v>9.4383204184762155E-3</v>
      </c>
      <c r="BO163">
        <f t="shared" si="113"/>
        <v>0.96687716623383491</v>
      </c>
      <c r="BP163">
        <f t="shared" si="114"/>
        <v>9.5469356864063982E-3</v>
      </c>
      <c r="BQ163" s="4">
        <f t="shared" si="115"/>
        <v>2.040656959110424E-3</v>
      </c>
      <c r="BR163" s="7">
        <f t="shared" si="116"/>
        <v>7.2012302755199194E-5</v>
      </c>
      <c r="BS163">
        <f t="shared" si="117"/>
        <v>0.96687716623383491</v>
      </c>
      <c r="BT163">
        <f t="shared" si="118"/>
        <v>1.501269715720292E-4</v>
      </c>
      <c r="BU163" s="4">
        <f t="shared" si="119"/>
        <v>1.0482588840206091E-5</v>
      </c>
      <c r="BV163" s="7">
        <f t="shared" si="120"/>
        <v>0.88666931166883245</v>
      </c>
      <c r="BW163">
        <f t="shared" si="121"/>
        <v>9.5469356864063982E-3</v>
      </c>
      <c r="BX163">
        <f t="shared" si="122"/>
        <v>1.501269715720292E-4</v>
      </c>
      <c r="BY163" s="4">
        <f t="shared" si="123"/>
        <v>0.10587718908735314</v>
      </c>
      <c r="BZ163" s="7">
        <f t="shared" si="124"/>
        <v>4.9248295502867133E-3</v>
      </c>
      <c r="CA163">
        <f t="shared" si="125"/>
        <v>2.040656959110424E-3</v>
      </c>
      <c r="CB163">
        <f t="shared" si="126"/>
        <v>1.0482588840206091E-5</v>
      </c>
      <c r="CC163" s="4">
        <f t="shared" si="127"/>
        <v>0.10587718908735314</v>
      </c>
      <c r="CD163" s="7">
        <f t="shared" si="128"/>
        <v>14</v>
      </c>
      <c r="CE163" s="4">
        <f t="shared" si="129"/>
        <v>0</v>
      </c>
      <c r="CF163" s="7">
        <f t="shared" si="130"/>
        <v>9.4383204184762155E-3</v>
      </c>
      <c r="CG163">
        <f t="shared" si="131"/>
        <v>0.12584955253601748</v>
      </c>
      <c r="CH163" s="7">
        <f t="shared" si="132"/>
        <v>9.4383204184762155E-3</v>
      </c>
      <c r="CI163" s="4">
        <f t="shared" si="133"/>
        <v>3.7298892740186197E-2</v>
      </c>
      <c r="CJ163">
        <f t="shared" si="134"/>
        <v>0.12584955253601748</v>
      </c>
      <c r="CK163">
        <f t="shared" si="135"/>
        <v>3.7298892740186197E-2</v>
      </c>
      <c r="CL163" s="7">
        <f t="shared" si="136"/>
        <v>4</v>
      </c>
      <c r="CM163" s="4">
        <f t="shared" si="137"/>
        <v>0</v>
      </c>
      <c r="CN163" s="7">
        <f t="shared" si="138"/>
        <v>0.98484230984839671</v>
      </c>
      <c r="CO163" s="4">
        <f t="shared" si="139"/>
        <v>0</v>
      </c>
      <c r="CP163" s="7">
        <f t="shared" si="140"/>
        <v>3</v>
      </c>
      <c r="CQ163" s="4" t="str">
        <f t="shared" si="141"/>
        <v>Glenfiddich 12</v>
      </c>
      <c r="CR163" s="7">
        <f t="shared" si="142"/>
        <v>70</v>
      </c>
      <c r="CS163">
        <f t="shared" si="143"/>
        <v>73</v>
      </c>
      <c r="CT163">
        <f ca="1">COUNTIF(INDIRECT(ADDRESS(ROW(),CR163,1,1)):INDIRECT(ADDRESS(ROW(),CS163,1,1)), "&lt;0.05")</f>
        <v>3</v>
      </c>
      <c r="CU163" s="4">
        <f t="shared" ca="1" si="144"/>
        <v>0</v>
      </c>
    </row>
    <row r="164" spans="1:99" x14ac:dyDescent="0.25">
      <c r="A164" s="48">
        <v>190</v>
      </c>
      <c r="B164" s="7">
        <v>7.0956106364335582E-3</v>
      </c>
      <c r="C164">
        <v>1.1523960968407604E-2</v>
      </c>
      <c r="D164">
        <v>1.6081952673391083E-2</v>
      </c>
      <c r="E164">
        <v>2.0666480284913132E-2</v>
      </c>
      <c r="F164">
        <v>2.2254714456630454E-2</v>
      </c>
      <c r="G164">
        <v>2.1835348737852586E-2</v>
      </c>
      <c r="H164">
        <v>1.9512202200482824E-2</v>
      </c>
      <c r="I164">
        <v>4.0424990849361166E-2</v>
      </c>
      <c r="J164">
        <v>2.7663781180919614E-2</v>
      </c>
      <c r="K164" s="4">
        <v>2.1129846612872698E-2</v>
      </c>
      <c r="L164" s="7">
        <v>6.5334248554116583E-2</v>
      </c>
      <c r="M164">
        <v>7.2433563806571566E-2</v>
      </c>
      <c r="N164">
        <v>6.1544540412459721E-2</v>
      </c>
      <c r="O164">
        <v>9.8532660958214141E-2</v>
      </c>
      <c r="P164">
        <v>0.10877028042796517</v>
      </c>
      <c r="Q164">
        <v>6.5038469744296473E-2</v>
      </c>
      <c r="R164">
        <v>6.1504711663510556E-2</v>
      </c>
      <c r="S164">
        <v>7.0800999968781739E-2</v>
      </c>
      <c r="T164">
        <v>0.19735164326105958</v>
      </c>
      <c r="U164" s="4">
        <v>4.7436404736759592E-2</v>
      </c>
      <c r="V164" s="7">
        <v>0.24187493694374579</v>
      </c>
      <c r="W164">
        <v>0.32332137500717478</v>
      </c>
      <c r="X164">
        <v>0.27826187900083232</v>
      </c>
      <c r="Y164">
        <v>0.300041127745028</v>
      </c>
      <c r="Z164">
        <v>0.28243665029187426</v>
      </c>
      <c r="AA164">
        <v>0.25188534485233616</v>
      </c>
      <c r="AB164">
        <v>0.29835875547887319</v>
      </c>
      <c r="AC164">
        <v>0.25037521426455467</v>
      </c>
      <c r="AD164">
        <v>0.39007857063263074</v>
      </c>
      <c r="AE164" s="4">
        <v>0.29844126524425024</v>
      </c>
      <c r="AF164" s="7">
        <v>0.62220890808472706</v>
      </c>
      <c r="AG164">
        <v>0.80809989177540265</v>
      </c>
      <c r="AH164">
        <v>1.2673360374713956</v>
      </c>
      <c r="AI164">
        <v>1.2621436687006569</v>
      </c>
      <c r="AJ164">
        <v>1.8758124338408779</v>
      </c>
      <c r="AK164">
        <v>1.209092429945402</v>
      </c>
      <c r="AL164">
        <v>1.711145532557778</v>
      </c>
      <c r="AM164">
        <v>1.5962823921341978</v>
      </c>
      <c r="AN164">
        <v>2.3810236343051168</v>
      </c>
      <c r="AO164" s="4">
        <v>1.4611861018194121</v>
      </c>
      <c r="AP164" s="7">
        <v>0.75210729042300806</v>
      </c>
      <c r="AQ164">
        <v>0.57148590028167345</v>
      </c>
      <c r="AR164">
        <v>0.8722858129165596</v>
      </c>
      <c r="AS164">
        <v>0.60547675627506437</v>
      </c>
      <c r="AT164">
        <v>0.65045208014094202</v>
      </c>
      <c r="AU164">
        <v>0.64537854191369526</v>
      </c>
      <c r="AV164">
        <v>0.71688041930428381</v>
      </c>
      <c r="AW164">
        <v>0.67093110626592678</v>
      </c>
      <c r="AX164">
        <v>0.89815053018131341</v>
      </c>
      <c r="AY164">
        <v>0.7213578015909019</v>
      </c>
      <c r="AZ164" s="7">
        <f t="shared" si="98"/>
        <v>2.0818888860126471E-2</v>
      </c>
      <c r="BA164">
        <f t="shared" si="99"/>
        <v>8.4874752353373509E-2</v>
      </c>
      <c r="BB164">
        <f t="shared" si="100"/>
        <v>0.29150751194613</v>
      </c>
      <c r="BC164">
        <f t="shared" si="101"/>
        <v>1.4194331030634966</v>
      </c>
      <c r="BD164" s="4">
        <f t="shared" si="102"/>
        <v>0.71045062392933678</v>
      </c>
      <c r="BE164" s="7">
        <f t="shared" si="103"/>
        <v>9.0267290692128584E-3</v>
      </c>
      <c r="BF164">
        <f t="shared" si="104"/>
        <v>4.3498194414779201E-2</v>
      </c>
      <c r="BG164">
        <f t="shared" si="105"/>
        <v>4.3306551245748469E-2</v>
      </c>
      <c r="BH164">
        <f t="shared" si="106"/>
        <v>0.5112582477879426</v>
      </c>
      <c r="BI164" s="4">
        <f t="shared" si="107"/>
        <v>0.10700164617513371</v>
      </c>
      <c r="BJ164" s="7">
        <f t="shared" si="108"/>
        <v>1.105777981744335E-3</v>
      </c>
      <c r="BK164">
        <f t="shared" si="109"/>
        <v>4.0201531151518385E-9</v>
      </c>
      <c r="BL164">
        <f t="shared" si="110"/>
        <v>1.1755284212602578E-5</v>
      </c>
      <c r="BM164" s="4">
        <f t="shared" si="111"/>
        <v>6.5601552722579392E-9</v>
      </c>
      <c r="BN164" s="7">
        <f t="shared" si="112"/>
        <v>1.105777981744335E-3</v>
      </c>
      <c r="BO164">
        <f t="shared" si="113"/>
        <v>3.3822434015349068E-9</v>
      </c>
      <c r="BP164">
        <f t="shared" si="114"/>
        <v>1.6237375449184167E-5</v>
      </c>
      <c r="BQ164" s="4">
        <f t="shared" si="115"/>
        <v>9.5647693960095629E-10</v>
      </c>
      <c r="BR164" s="7">
        <f t="shared" si="116"/>
        <v>4.0201531151518385E-9</v>
      </c>
      <c r="BS164">
        <f t="shared" si="117"/>
        <v>3.3822434015349068E-9</v>
      </c>
      <c r="BT164">
        <f t="shared" si="118"/>
        <v>6.2185541583164412E-5</v>
      </c>
      <c r="BU164" s="4">
        <f t="shared" si="119"/>
        <v>8.8178649659689121E-8</v>
      </c>
      <c r="BV164" s="7">
        <f t="shared" si="120"/>
        <v>1.1755284212602578E-5</v>
      </c>
      <c r="BW164">
        <f t="shared" si="121"/>
        <v>1.6237375449184167E-5</v>
      </c>
      <c r="BX164">
        <f t="shared" si="122"/>
        <v>6.2185541583164412E-5</v>
      </c>
      <c r="BY164" s="4">
        <f t="shared" si="123"/>
        <v>1.6604698020869567E-3</v>
      </c>
      <c r="BZ164" s="7">
        <f t="shared" si="124"/>
        <v>6.5601552722579392E-9</v>
      </c>
      <c r="CA164">
        <f t="shared" si="125"/>
        <v>9.5647693960095629E-10</v>
      </c>
      <c r="CB164">
        <f t="shared" si="126"/>
        <v>8.8178649659689121E-8</v>
      </c>
      <c r="CC164" s="4">
        <f t="shared" si="127"/>
        <v>1.6604698020869567E-3</v>
      </c>
      <c r="CD164" s="7">
        <f t="shared" si="128"/>
        <v>20</v>
      </c>
      <c r="CE164" s="4">
        <f t="shared" si="129"/>
        <v>1</v>
      </c>
      <c r="CF164" s="7">
        <f t="shared" si="130"/>
        <v>1.105777981744335E-3</v>
      </c>
      <c r="CG164">
        <f t="shared" si="131"/>
        <v>1.5400394095399493E-8</v>
      </c>
      <c r="CH164" s="7">
        <f t="shared" si="132"/>
        <v>1.105777981744335E-3</v>
      </c>
      <c r="CI164" s="4">
        <f t="shared" si="133"/>
        <v>7.7465837077790147E-8</v>
      </c>
      <c r="CJ164">
        <f t="shared" si="134"/>
        <v>1.5400394095399493E-8</v>
      </c>
      <c r="CK164">
        <f t="shared" si="135"/>
        <v>7.7465837077790147E-8</v>
      </c>
      <c r="CL164" s="7">
        <f t="shared" si="136"/>
        <v>6</v>
      </c>
      <c r="CM164" s="4">
        <f t="shared" si="137"/>
        <v>1</v>
      </c>
      <c r="CN164" s="7">
        <f t="shared" si="138"/>
        <v>4.118233064156045E-5</v>
      </c>
      <c r="CO164" s="4">
        <f t="shared" si="139"/>
        <v>1</v>
      </c>
      <c r="CP164" s="7">
        <f t="shared" si="140"/>
        <v>4</v>
      </c>
      <c r="CQ164" s="4" t="str">
        <f t="shared" si="141"/>
        <v>Glenfiddich 15</v>
      </c>
      <c r="CR164" s="7">
        <f t="shared" si="142"/>
        <v>74</v>
      </c>
      <c r="CS164">
        <f t="shared" si="143"/>
        <v>77</v>
      </c>
      <c r="CT164">
        <f ca="1">COUNTIF(INDIRECT(ADDRESS(ROW(),CR164,1,1)):INDIRECT(ADDRESS(ROW(),CS164,1,1)), "&lt;0.05")</f>
        <v>4</v>
      </c>
      <c r="CU164" s="4">
        <f t="shared" ca="1" si="144"/>
        <v>1</v>
      </c>
    </row>
    <row r="165" spans="1:99" x14ac:dyDescent="0.25">
      <c r="A165" s="48">
        <v>191</v>
      </c>
      <c r="B165" s="7">
        <v>4.1480603713429758E-2</v>
      </c>
      <c r="C165">
        <v>0.19869035617964242</v>
      </c>
      <c r="D165">
        <v>0.1224063000649894</v>
      </c>
      <c r="E165">
        <v>0.13073338590329042</v>
      </c>
      <c r="F165">
        <v>0.14952311295734103</v>
      </c>
      <c r="G165">
        <v>0.13260900736175546</v>
      </c>
      <c r="H165">
        <v>0.11992966655033463</v>
      </c>
      <c r="I165">
        <v>0.21775075172117594</v>
      </c>
      <c r="J165">
        <v>0.14025959924835854</v>
      </c>
      <c r="K165" s="4">
        <v>0.12892823545918519</v>
      </c>
      <c r="L165" s="7">
        <v>0.2908828919848393</v>
      </c>
      <c r="M165">
        <v>0.29196004096546607</v>
      </c>
      <c r="N165">
        <v>0.30487631786253827</v>
      </c>
      <c r="O165">
        <v>0.50921510955269422</v>
      </c>
      <c r="P165">
        <v>0.45613714203217104</v>
      </c>
      <c r="Q165">
        <v>0.2737143992310434</v>
      </c>
      <c r="R165">
        <v>0.27089188874828524</v>
      </c>
      <c r="S165">
        <v>0.33001217254064691</v>
      </c>
      <c r="T165">
        <v>0.90329772688966714</v>
      </c>
      <c r="U165" s="4">
        <v>0.23008888944892414</v>
      </c>
      <c r="V165" s="7">
        <v>1.9713158551954464</v>
      </c>
      <c r="W165">
        <v>2.392443798135401</v>
      </c>
      <c r="X165">
        <v>2.361546181111791</v>
      </c>
      <c r="Y165">
        <v>2.4196189419578724</v>
      </c>
      <c r="Z165">
        <v>2.3567256903514049</v>
      </c>
      <c r="AA165">
        <v>2.826116615634819</v>
      </c>
      <c r="AB165">
        <v>3.2891301866659615</v>
      </c>
      <c r="AC165">
        <v>2.1138839916447987</v>
      </c>
      <c r="AD165">
        <v>3.8199127775347597</v>
      </c>
      <c r="AE165" s="4">
        <v>2.6897888546924893</v>
      </c>
      <c r="AF165" s="7">
        <v>2.0915913117235769</v>
      </c>
      <c r="AG165">
        <v>2.4623152245379361</v>
      </c>
      <c r="AH165">
        <v>3.775492918651107</v>
      </c>
      <c r="AI165">
        <v>3.5406181964917036</v>
      </c>
      <c r="AJ165">
        <v>4.961967726453536</v>
      </c>
      <c r="AK165">
        <v>3.6891149461968262</v>
      </c>
      <c r="AL165">
        <v>4.9438258650444551</v>
      </c>
      <c r="AM165">
        <v>4.8788004556190234</v>
      </c>
      <c r="AN165">
        <v>7.2123865931238589</v>
      </c>
      <c r="AO165" s="4">
        <v>4.2652450945480274</v>
      </c>
      <c r="AP165" s="7">
        <v>2.2174805535919129</v>
      </c>
      <c r="AQ165">
        <v>1.8904998880596648</v>
      </c>
      <c r="AR165">
        <v>2.84403707618609</v>
      </c>
      <c r="AS165">
        <v>1.6206827066938327</v>
      </c>
      <c r="AT165">
        <v>1.996515789969431</v>
      </c>
      <c r="AU165">
        <v>1.9423953971880064</v>
      </c>
      <c r="AV165">
        <v>1.9820471466391303</v>
      </c>
      <c r="AW165">
        <v>1.8792572272917758</v>
      </c>
      <c r="AX165">
        <v>2.4704293387632967</v>
      </c>
      <c r="AY165">
        <v>1.9027169334896705</v>
      </c>
      <c r="AZ165" s="7">
        <f t="shared" si="98"/>
        <v>0.13823110191595028</v>
      </c>
      <c r="BA165">
        <f t="shared" si="99"/>
        <v>0.38610765792562762</v>
      </c>
      <c r="BB165">
        <f t="shared" si="100"/>
        <v>2.6240482892924746</v>
      </c>
      <c r="BC165">
        <f t="shared" si="101"/>
        <v>4.1821358332390055</v>
      </c>
      <c r="BD165" s="4">
        <f t="shared" si="102"/>
        <v>2.0746062057872812</v>
      </c>
      <c r="BE165" s="7">
        <f t="shared" si="103"/>
        <v>4.7411570617131346E-2</v>
      </c>
      <c r="BF165">
        <f t="shared" si="104"/>
        <v>0.20151390324966709</v>
      </c>
      <c r="BG165">
        <f t="shared" si="105"/>
        <v>0.56171436029939892</v>
      </c>
      <c r="BH165">
        <f t="shared" si="106"/>
        <v>1.4533910598341926</v>
      </c>
      <c r="BI165" s="4">
        <f t="shared" si="107"/>
        <v>0.35101546517882765</v>
      </c>
      <c r="BJ165" s="7">
        <f t="shared" si="108"/>
        <v>3.5683404307078562E-3</v>
      </c>
      <c r="BK165">
        <f t="shared" si="109"/>
        <v>1.8363242325167446E-7</v>
      </c>
      <c r="BL165">
        <f t="shared" si="110"/>
        <v>1.0171288237410737E-5</v>
      </c>
      <c r="BM165" s="4">
        <f t="shared" si="111"/>
        <v>2.1182570444298398E-8</v>
      </c>
      <c r="BN165" s="7">
        <f t="shared" si="112"/>
        <v>3.5683404307078562E-3</v>
      </c>
      <c r="BO165">
        <f t="shared" si="113"/>
        <v>1.0270654705588811E-7</v>
      </c>
      <c r="BP165">
        <f t="shared" si="114"/>
        <v>1.4707818861623629E-5</v>
      </c>
      <c r="BQ165" s="4">
        <f t="shared" si="115"/>
        <v>2.0301595437086179E-9</v>
      </c>
      <c r="BR165" s="7">
        <f t="shared" si="116"/>
        <v>1.8363242325167446E-7</v>
      </c>
      <c r="BS165">
        <f t="shared" si="117"/>
        <v>1.0270654705588811E-7</v>
      </c>
      <c r="BT165">
        <f t="shared" si="118"/>
        <v>8.4836653848583635E-3</v>
      </c>
      <c r="BU165" s="4">
        <f t="shared" si="119"/>
        <v>1.9115291596334336E-2</v>
      </c>
      <c r="BV165" s="7">
        <f t="shared" si="120"/>
        <v>1.0171288237410737E-5</v>
      </c>
      <c r="BW165">
        <f t="shared" si="121"/>
        <v>1.4707818861623629E-5</v>
      </c>
      <c r="BX165">
        <f t="shared" si="122"/>
        <v>8.4836653848583635E-3</v>
      </c>
      <c r="BY165" s="4">
        <f t="shared" si="123"/>
        <v>1.2072550854012394E-3</v>
      </c>
      <c r="BZ165" s="7">
        <f t="shared" si="124"/>
        <v>2.1182570444298398E-8</v>
      </c>
      <c r="CA165">
        <f t="shared" si="125"/>
        <v>2.0301595437086179E-9</v>
      </c>
      <c r="CB165">
        <f t="shared" si="126"/>
        <v>1.9115291596334336E-2</v>
      </c>
      <c r="CC165" s="4">
        <f t="shared" si="127"/>
        <v>1.2072550854012394E-3</v>
      </c>
      <c r="CD165" s="7">
        <f t="shared" si="128"/>
        <v>20</v>
      </c>
      <c r="CE165" s="4">
        <f t="shared" si="129"/>
        <v>1</v>
      </c>
      <c r="CF165" s="7">
        <f t="shared" si="130"/>
        <v>3.5683404307078562E-3</v>
      </c>
      <c r="CG165">
        <f t="shared" si="131"/>
        <v>6.1362709274189172E-13</v>
      </c>
      <c r="CH165" s="7">
        <f t="shared" si="132"/>
        <v>3.5683404307078562E-3</v>
      </c>
      <c r="CI165" s="4">
        <f t="shared" si="133"/>
        <v>3.0014558890449121E-12</v>
      </c>
      <c r="CJ165">
        <f t="shared" si="134"/>
        <v>6.1362709274189172E-13</v>
      </c>
      <c r="CK165">
        <f t="shared" si="135"/>
        <v>3.0014558890449121E-12</v>
      </c>
      <c r="CL165" s="7">
        <f t="shared" si="136"/>
        <v>6</v>
      </c>
      <c r="CM165" s="4">
        <f t="shared" si="137"/>
        <v>1</v>
      </c>
      <c r="CN165" s="7">
        <f t="shared" si="138"/>
        <v>1.8458911868655493E-9</v>
      </c>
      <c r="CO165" s="4">
        <f t="shared" si="139"/>
        <v>1</v>
      </c>
      <c r="CP165" s="7">
        <f t="shared" si="140"/>
        <v>4</v>
      </c>
      <c r="CQ165" s="4" t="str">
        <f t="shared" si="141"/>
        <v>Glenfiddich 15</v>
      </c>
      <c r="CR165" s="7">
        <f t="shared" si="142"/>
        <v>74</v>
      </c>
      <c r="CS165">
        <f t="shared" si="143"/>
        <v>77</v>
      </c>
      <c r="CT165">
        <f ca="1">COUNTIF(INDIRECT(ADDRESS(ROW(),CR165,1,1)):INDIRECT(ADDRESS(ROW(),CS165,1,1)), "&lt;0.05")</f>
        <v>4</v>
      </c>
      <c r="CU165" s="4">
        <f t="shared" ca="1" si="144"/>
        <v>1</v>
      </c>
    </row>
    <row r="166" spans="1:99" x14ac:dyDescent="0.25">
      <c r="A166" s="48">
        <v>192</v>
      </c>
      <c r="B166" s="7">
        <v>0</v>
      </c>
      <c r="C166">
        <v>2.5303669263313885E-2</v>
      </c>
      <c r="D166">
        <v>3.1482466156282913E-3</v>
      </c>
      <c r="E166">
        <v>7.1472046403129865E-3</v>
      </c>
      <c r="F166">
        <v>1.5581860634359427E-2</v>
      </c>
      <c r="G166">
        <v>1.8314134226743151E-2</v>
      </c>
      <c r="H166">
        <v>1.2343147449357628E-2</v>
      </c>
      <c r="I166">
        <v>3.6385331860926587E-2</v>
      </c>
      <c r="J166">
        <v>2.7343307120057465E-2</v>
      </c>
      <c r="K166" s="4">
        <v>7.3703203503269052E-3</v>
      </c>
      <c r="L166" s="7">
        <v>5.1422126189809049E-2</v>
      </c>
      <c r="M166">
        <v>5.0588718439001749E-2</v>
      </c>
      <c r="N166">
        <v>4.9036840048109528E-2</v>
      </c>
      <c r="O166">
        <v>9.5928270459275919E-2</v>
      </c>
      <c r="P166">
        <v>7.8724183302710526E-2</v>
      </c>
      <c r="Q166">
        <v>5.1186060210923492E-2</v>
      </c>
      <c r="R166">
        <v>4.0598371682584719E-2</v>
      </c>
      <c r="S166">
        <v>4.8819535632316176E-2</v>
      </c>
      <c r="T166">
        <v>0.15930612226795476</v>
      </c>
      <c r="U166" s="4">
        <v>3.1246425948999703E-2</v>
      </c>
      <c r="V166" s="7">
        <v>0.23893110382441679</v>
      </c>
      <c r="W166">
        <v>0.30648868128386297</v>
      </c>
      <c r="X166">
        <v>0.29245595133573421</v>
      </c>
      <c r="Y166">
        <v>0.31077163334104108</v>
      </c>
      <c r="Z166">
        <v>0.32279731800582062</v>
      </c>
      <c r="AA166">
        <v>0.35550146456824189</v>
      </c>
      <c r="AB166">
        <v>0.40244678367496911</v>
      </c>
      <c r="AC166">
        <v>0.24657470247768495</v>
      </c>
      <c r="AD166">
        <v>0.45726000814921403</v>
      </c>
      <c r="AE166" s="4">
        <v>0.35820944838256813</v>
      </c>
      <c r="AF166" s="7">
        <v>0.25847979733722198</v>
      </c>
      <c r="AG166">
        <v>0.31681666520576807</v>
      </c>
      <c r="AH166">
        <v>0.43643381573373113</v>
      </c>
      <c r="AI166">
        <v>0.4107578669558517</v>
      </c>
      <c r="AJ166">
        <v>0.62647189397641279</v>
      </c>
      <c r="AK166">
        <v>0.47783768153356454</v>
      </c>
      <c r="AL166">
        <v>0.62894687962301465</v>
      </c>
      <c r="AM166">
        <v>0.61397890193004678</v>
      </c>
      <c r="AN166">
        <v>0.85372795344907781</v>
      </c>
      <c r="AO166" s="4">
        <v>0.51862815056466605</v>
      </c>
      <c r="AP166" s="7">
        <v>0.28922007807635719</v>
      </c>
      <c r="AQ166">
        <v>0.23420429609700685</v>
      </c>
      <c r="AR166">
        <v>0.36439034922602881</v>
      </c>
      <c r="AS166">
        <v>0.19646645129765936</v>
      </c>
      <c r="AT166">
        <v>0.2442231081457554</v>
      </c>
      <c r="AU166">
        <v>0.25813283875545923</v>
      </c>
      <c r="AV166">
        <v>0.2419850004186033</v>
      </c>
      <c r="AW166">
        <v>0.23419501820606947</v>
      </c>
      <c r="AX166">
        <v>0.29748364849768377</v>
      </c>
      <c r="AY166">
        <v>0.22999963279728522</v>
      </c>
      <c r="AZ166" s="7">
        <f t="shared" si="98"/>
        <v>1.5293722216102631E-2</v>
      </c>
      <c r="BA166">
        <f t="shared" si="99"/>
        <v>6.568566541816856E-2</v>
      </c>
      <c r="BB166">
        <f t="shared" si="100"/>
        <v>0.32914370950435534</v>
      </c>
      <c r="BC166">
        <f t="shared" si="101"/>
        <v>0.51420796063093555</v>
      </c>
      <c r="BD166" s="4">
        <f t="shared" si="102"/>
        <v>0.25903004215179082</v>
      </c>
      <c r="BE166" s="7">
        <f t="shared" si="103"/>
        <v>1.1636703905677673E-2</v>
      </c>
      <c r="BF166">
        <f t="shared" si="104"/>
        <v>3.7812543776993515E-2</v>
      </c>
      <c r="BG166">
        <f t="shared" si="105"/>
        <v>6.7098337457060259E-2</v>
      </c>
      <c r="BH166">
        <f t="shared" si="106"/>
        <v>0.17430801865291959</v>
      </c>
      <c r="BI166" s="4">
        <f t="shared" si="107"/>
        <v>4.7130504137864626E-2</v>
      </c>
      <c r="BJ166" s="7">
        <f t="shared" si="108"/>
        <v>2.1059619014917519E-3</v>
      </c>
      <c r="BK166">
        <f t="shared" si="109"/>
        <v>7.7471383932521063E-8</v>
      </c>
      <c r="BL166">
        <f t="shared" si="110"/>
        <v>7.8158810227463114E-6</v>
      </c>
      <c r="BM166" s="4">
        <f t="shared" si="111"/>
        <v>1.8094739172360746E-8</v>
      </c>
      <c r="BN166" s="7">
        <f t="shared" si="112"/>
        <v>2.1059619014917519E-3</v>
      </c>
      <c r="BO166">
        <f t="shared" si="113"/>
        <v>3.0599940756259421E-8</v>
      </c>
      <c r="BP166">
        <f t="shared" si="114"/>
        <v>1.3635476033121185E-5</v>
      </c>
      <c r="BQ166" s="4">
        <f t="shared" si="115"/>
        <v>1.1675885745134964E-8</v>
      </c>
      <c r="BR166" s="7">
        <f t="shared" si="116"/>
        <v>7.7471383932521063E-8</v>
      </c>
      <c r="BS166">
        <f t="shared" si="117"/>
        <v>3.0599940756259421E-8</v>
      </c>
      <c r="BT166">
        <f t="shared" si="118"/>
        <v>8.9606987084968961E-3</v>
      </c>
      <c r="BU166" s="4">
        <f t="shared" si="119"/>
        <v>1.5553863231572835E-2</v>
      </c>
      <c r="BV166" s="7">
        <f t="shared" si="120"/>
        <v>7.8158810227463114E-6</v>
      </c>
      <c r="BW166">
        <f t="shared" si="121"/>
        <v>1.3635476033121185E-5</v>
      </c>
      <c r="BX166">
        <f t="shared" si="122"/>
        <v>8.9606987084968961E-3</v>
      </c>
      <c r="BY166" s="4">
        <f t="shared" si="123"/>
        <v>1.1126328786491566E-3</v>
      </c>
      <c r="BZ166" s="7">
        <f t="shared" si="124"/>
        <v>1.8094739172360746E-8</v>
      </c>
      <c r="CA166">
        <f t="shared" si="125"/>
        <v>1.1675885745134964E-8</v>
      </c>
      <c r="CB166">
        <f t="shared" si="126"/>
        <v>1.5553863231572835E-2</v>
      </c>
      <c r="CC166" s="4">
        <f t="shared" si="127"/>
        <v>1.1126328786491566E-3</v>
      </c>
      <c r="CD166" s="7">
        <f t="shared" si="128"/>
        <v>20</v>
      </c>
      <c r="CE166" s="4">
        <f t="shared" si="129"/>
        <v>1</v>
      </c>
      <c r="CF166" s="7">
        <f t="shared" si="130"/>
        <v>2.1059619014917519E-3</v>
      </c>
      <c r="CG166">
        <f t="shared" si="131"/>
        <v>2.1220534149015175E-13</v>
      </c>
      <c r="CH166" s="7">
        <f t="shared" si="132"/>
        <v>2.1059619014917519E-3</v>
      </c>
      <c r="CI166" s="4">
        <f t="shared" si="133"/>
        <v>6.4766227074315872E-12</v>
      </c>
      <c r="CJ166">
        <f t="shared" si="134"/>
        <v>2.1220534149015175E-13</v>
      </c>
      <c r="CK166">
        <f t="shared" si="135"/>
        <v>6.4766227074315872E-12</v>
      </c>
      <c r="CL166" s="7">
        <f t="shared" si="136"/>
        <v>6</v>
      </c>
      <c r="CM166" s="4">
        <f t="shared" si="137"/>
        <v>1</v>
      </c>
      <c r="CN166" s="7">
        <f t="shared" si="138"/>
        <v>9.5120680018340939E-10</v>
      </c>
      <c r="CO166" s="4">
        <f t="shared" si="139"/>
        <v>1</v>
      </c>
      <c r="CP166" s="7">
        <f t="shared" si="140"/>
        <v>4</v>
      </c>
      <c r="CQ166" s="4" t="str">
        <f t="shared" si="141"/>
        <v>Glenfiddich 15</v>
      </c>
      <c r="CR166" s="7">
        <f t="shared" si="142"/>
        <v>74</v>
      </c>
      <c r="CS166">
        <f t="shared" si="143"/>
        <v>77</v>
      </c>
      <c r="CT166">
        <f ca="1">COUNTIF(INDIRECT(ADDRESS(ROW(),CR166,1,1)):INDIRECT(ADDRESS(ROW(),CS166,1,1)), "&lt;0.05")</f>
        <v>4</v>
      </c>
      <c r="CU166" s="4">
        <f t="shared" ca="1" si="144"/>
        <v>1</v>
      </c>
    </row>
    <row r="167" spans="1:99" x14ac:dyDescent="0.25">
      <c r="A167" s="48">
        <v>193</v>
      </c>
      <c r="B167" s="7">
        <v>1.5581952170329141E-2</v>
      </c>
      <c r="C167">
        <v>0.10869662026941276</v>
      </c>
      <c r="D167">
        <v>5.2759703096660636E-2</v>
      </c>
      <c r="E167">
        <v>6.1567903401718277E-2</v>
      </c>
      <c r="F167">
        <v>4.919948720921799E-2</v>
      </c>
      <c r="G167">
        <v>7.4007614741989081E-2</v>
      </c>
      <c r="H167">
        <v>3.5635580717538404E-2</v>
      </c>
      <c r="I167">
        <v>0.11175132093823904</v>
      </c>
      <c r="J167">
        <v>0.11948208816965333</v>
      </c>
      <c r="K167" s="4">
        <v>6.9473048578491417E-2</v>
      </c>
      <c r="L167" s="7">
        <v>8.8070043642608176E-2</v>
      </c>
      <c r="M167">
        <v>7.3064948714693365E-2</v>
      </c>
      <c r="N167">
        <v>9.7566203536696441E-2</v>
      </c>
      <c r="O167">
        <v>0.15186593681009602</v>
      </c>
      <c r="P167">
        <v>9.1595164529265347E-2</v>
      </c>
      <c r="Q167">
        <v>7.7396328853815477E-2</v>
      </c>
      <c r="R167">
        <v>6.6283331697472872E-2</v>
      </c>
      <c r="S167">
        <v>7.3116972009102763E-2</v>
      </c>
      <c r="T167">
        <v>0.19543239697373371</v>
      </c>
      <c r="U167" s="4">
        <v>5.4553514691040854E-2</v>
      </c>
      <c r="V167" s="7">
        <v>5.680261183377347E-2</v>
      </c>
      <c r="W167">
        <v>8.6274354607325757E-2</v>
      </c>
      <c r="X167">
        <v>8.2667187605595743E-2</v>
      </c>
      <c r="Y167">
        <v>0.10379863645912016</v>
      </c>
      <c r="Z167">
        <v>0.10128903067352291</v>
      </c>
      <c r="AA167">
        <v>9.3141657234346573E-2</v>
      </c>
      <c r="AB167">
        <v>8.6475252068306585E-2</v>
      </c>
      <c r="AC167">
        <v>5.5583886674612129E-2</v>
      </c>
      <c r="AD167">
        <v>0.13716108902953325</v>
      </c>
      <c r="AE167" s="4">
        <v>0.10092822199783459</v>
      </c>
      <c r="AF167" s="7">
        <v>4.4633336498299855E-2</v>
      </c>
      <c r="AG167">
        <v>2.6079314041766877E-2</v>
      </c>
      <c r="AH167">
        <v>7.1145237082322385E-2</v>
      </c>
      <c r="AI167">
        <v>6.5725199288635364E-2</v>
      </c>
      <c r="AJ167">
        <v>0.14190420492687331</v>
      </c>
      <c r="AK167">
        <v>9.453214300205505E-2</v>
      </c>
      <c r="AL167">
        <v>0.14729891992332261</v>
      </c>
      <c r="AM167">
        <v>0.15037315909410223</v>
      </c>
      <c r="AN167">
        <v>0.21344843003945727</v>
      </c>
      <c r="AO167" s="4">
        <v>0.11307750991075496</v>
      </c>
      <c r="AP167" s="7">
        <v>7.1874015162751562E-2</v>
      </c>
      <c r="AQ167">
        <v>5.8239039702509633E-2</v>
      </c>
      <c r="AR167">
        <v>8.5922034420852264E-2</v>
      </c>
      <c r="AS167">
        <v>4.251160029334726E-2</v>
      </c>
      <c r="AT167">
        <v>4.5733203552634598E-2</v>
      </c>
      <c r="AU167">
        <v>5.6828330589957655E-2</v>
      </c>
      <c r="AV167">
        <v>6.2693928585583522E-2</v>
      </c>
      <c r="AW167">
        <v>5.908903191373515E-2</v>
      </c>
      <c r="AX167">
        <v>6.1315737646079713E-2</v>
      </c>
      <c r="AY167">
        <v>4.5327196648308199E-2</v>
      </c>
      <c r="AZ167" s="7">
        <f t="shared" si="98"/>
        <v>6.981553192932502E-2</v>
      </c>
      <c r="BA167">
        <f t="shared" si="99"/>
        <v>9.68944841458525E-2</v>
      </c>
      <c r="BB167">
        <f t="shared" si="100"/>
        <v>9.0412192818397116E-2</v>
      </c>
      <c r="BC167">
        <f t="shared" si="101"/>
        <v>0.10682174538075899</v>
      </c>
      <c r="BD167" s="4">
        <f t="shared" si="102"/>
        <v>5.8953411851575967E-2</v>
      </c>
      <c r="BE167" s="7">
        <f t="shared" si="103"/>
        <v>3.4396872118701682E-2</v>
      </c>
      <c r="BF167">
        <f t="shared" si="104"/>
        <v>4.3564997250198391E-2</v>
      </c>
      <c r="BG167">
        <f t="shared" si="105"/>
        <v>2.3655442817005285E-2</v>
      </c>
      <c r="BH167">
        <f t="shared" si="106"/>
        <v>5.7420285637187492E-2</v>
      </c>
      <c r="BI167" s="4">
        <f t="shared" si="107"/>
        <v>1.312184839660838E-2</v>
      </c>
      <c r="BJ167" s="7">
        <f t="shared" si="108"/>
        <v>0.141226140255751</v>
      </c>
      <c r="BK167">
        <f t="shared" si="109"/>
        <v>0.13832207233095284</v>
      </c>
      <c r="BL167">
        <f t="shared" si="110"/>
        <v>0.10122019629260282</v>
      </c>
      <c r="BM167" s="4">
        <f t="shared" si="111"/>
        <v>0.36987818846063303</v>
      </c>
      <c r="BN167" s="7">
        <f t="shared" si="112"/>
        <v>0.141226140255751</v>
      </c>
      <c r="BO167">
        <f t="shared" si="113"/>
        <v>0.68555190965696378</v>
      </c>
      <c r="BP167">
        <f t="shared" si="114"/>
        <v>0.66871419602649396</v>
      </c>
      <c r="BQ167" s="4">
        <f t="shared" si="115"/>
        <v>2.3735839516785179E-2</v>
      </c>
      <c r="BR167" s="7">
        <f t="shared" si="116"/>
        <v>0.13832207233095284</v>
      </c>
      <c r="BS167">
        <f t="shared" si="117"/>
        <v>0.68555190965696378</v>
      </c>
      <c r="BT167">
        <f t="shared" si="118"/>
        <v>0.41975587900832523</v>
      </c>
      <c r="BU167" s="4">
        <f t="shared" si="119"/>
        <v>2.4694386519489835E-3</v>
      </c>
      <c r="BV167" s="7">
        <f t="shared" si="120"/>
        <v>0.10122019629260282</v>
      </c>
      <c r="BW167">
        <f t="shared" si="121"/>
        <v>0.66871419602649396</v>
      </c>
      <c r="BX167">
        <f t="shared" si="122"/>
        <v>0.41975587900832523</v>
      </c>
      <c r="BY167" s="4">
        <f t="shared" si="123"/>
        <v>2.8020551319994865E-2</v>
      </c>
      <c r="BZ167" s="7">
        <f t="shared" si="124"/>
        <v>0.36987818846063303</v>
      </c>
      <c r="CA167">
        <f t="shared" si="125"/>
        <v>2.3735839516785179E-2</v>
      </c>
      <c r="CB167">
        <f t="shared" si="126"/>
        <v>2.4694386519489835E-3</v>
      </c>
      <c r="CC167" s="4">
        <f t="shared" si="127"/>
        <v>2.8020551319994865E-2</v>
      </c>
      <c r="CD167" s="7">
        <f t="shared" si="128"/>
        <v>6</v>
      </c>
      <c r="CE167" s="4">
        <f t="shared" si="129"/>
        <v>0</v>
      </c>
      <c r="CF167" s="7">
        <f t="shared" si="130"/>
        <v>0.141226140255751</v>
      </c>
      <c r="CG167">
        <f t="shared" si="131"/>
        <v>0.25226605958876352</v>
      </c>
      <c r="CH167" s="7">
        <f t="shared" si="132"/>
        <v>0.141226140255751</v>
      </c>
      <c r="CI167" s="4">
        <f t="shared" si="133"/>
        <v>0.47424915330198347</v>
      </c>
      <c r="CJ167">
        <f t="shared" si="134"/>
        <v>0.25226605958876352</v>
      </c>
      <c r="CK167">
        <f t="shared" si="135"/>
        <v>0.47424915330198347</v>
      </c>
      <c r="CL167" s="7">
        <f t="shared" si="136"/>
        <v>0</v>
      </c>
      <c r="CM167" s="4">
        <f t="shared" si="137"/>
        <v>0</v>
      </c>
      <c r="CN167" s="7">
        <f t="shared" si="138"/>
        <v>0.25918957089539135</v>
      </c>
      <c r="CO167" s="4">
        <f t="shared" si="139"/>
        <v>0</v>
      </c>
      <c r="CP167" s="7">
        <f t="shared" si="140"/>
        <v>4</v>
      </c>
      <c r="CQ167" s="4" t="str">
        <f t="shared" si="141"/>
        <v>Glenfiddich 15</v>
      </c>
      <c r="CR167" s="7">
        <f t="shared" si="142"/>
        <v>74</v>
      </c>
      <c r="CS167">
        <f t="shared" si="143"/>
        <v>77</v>
      </c>
      <c r="CT167">
        <f ca="1">COUNTIF(INDIRECT(ADDRESS(ROW(),CR167,1,1)):INDIRECT(ADDRESS(ROW(),CS167,1,1)), "&lt;0.05")</f>
        <v>1</v>
      </c>
      <c r="CU167" s="4">
        <f t="shared" ca="1" si="144"/>
        <v>0</v>
      </c>
    </row>
    <row r="168" spans="1:99" x14ac:dyDescent="0.25">
      <c r="A168" s="48">
        <v>194</v>
      </c>
      <c r="B168" s="7">
        <v>0.66262479142884922</v>
      </c>
      <c r="C168">
        <v>0.68951931328432225</v>
      </c>
      <c r="D168">
        <v>0.51868094084143246</v>
      </c>
      <c r="E168">
        <v>0.42708020663761181</v>
      </c>
      <c r="F168">
        <v>0.54393933989339316</v>
      </c>
      <c r="G168">
        <v>0.47409992302824117</v>
      </c>
      <c r="H168">
        <v>0.49111010305623848</v>
      </c>
      <c r="I168">
        <v>0.49897857427506676</v>
      </c>
      <c r="J168">
        <v>0.56471603470420562</v>
      </c>
      <c r="K168" s="4">
        <v>0.41914471957182747</v>
      </c>
      <c r="L168" s="7">
        <v>1.4043084111538997</v>
      </c>
      <c r="M168">
        <v>1.1427626276491076</v>
      </c>
      <c r="N168">
        <v>1.1046650128304618</v>
      </c>
      <c r="O168">
        <v>1.2797431707518392</v>
      </c>
      <c r="P168">
        <v>1.015784071951322</v>
      </c>
      <c r="Q168">
        <v>0.62169446806234407</v>
      </c>
      <c r="R168">
        <v>0.66618624675346672</v>
      </c>
      <c r="S168">
        <v>0.96572712594904764</v>
      </c>
      <c r="T168">
        <v>2.2006038523327209</v>
      </c>
      <c r="U168" s="4">
        <v>0.62092795992019711</v>
      </c>
      <c r="V168" s="7">
        <v>1.0454934258007684</v>
      </c>
      <c r="W168">
        <v>1.1313408810415748</v>
      </c>
      <c r="X168">
        <v>0.76270589320523596</v>
      </c>
      <c r="Y168">
        <v>0.8173918829061454</v>
      </c>
      <c r="Z168">
        <v>0.88234369634513254</v>
      </c>
      <c r="AA168">
        <v>0.75631327706047335</v>
      </c>
      <c r="AB168">
        <v>0.97755898108197359</v>
      </c>
      <c r="AC168">
        <v>0.6377698859240003</v>
      </c>
      <c r="AD168">
        <v>0.61527066940506447</v>
      </c>
      <c r="AE168" s="4">
        <v>0.82173720641889691</v>
      </c>
      <c r="AF168" s="7">
        <v>0.34180809452206562</v>
      </c>
      <c r="AG168">
        <v>0.40417794595283479</v>
      </c>
      <c r="AH168">
        <v>0.48013954841748802</v>
      </c>
      <c r="AI168">
        <v>0.48028591011622634</v>
      </c>
      <c r="AJ168">
        <v>0.58471368779545885</v>
      </c>
      <c r="AK168">
        <v>0.35417001143934196</v>
      </c>
      <c r="AL168">
        <v>0.57197085429870553</v>
      </c>
      <c r="AM168">
        <v>0.58197326958878337</v>
      </c>
      <c r="AN168">
        <v>0.9367929776944196</v>
      </c>
      <c r="AO168" s="4">
        <v>0.52045243757591786</v>
      </c>
      <c r="AP168" s="7">
        <v>0.38008173755423386</v>
      </c>
      <c r="AQ168">
        <v>0.20016444196040811</v>
      </c>
      <c r="AR168">
        <v>0.45320026265241264</v>
      </c>
      <c r="AS168">
        <v>0.27103502444803612</v>
      </c>
      <c r="AT168">
        <v>0.13730016978490969</v>
      </c>
      <c r="AU168">
        <v>0.41965145661385034</v>
      </c>
      <c r="AV168">
        <v>0.35063057344892057</v>
      </c>
      <c r="AW168">
        <v>0.42756138851701869</v>
      </c>
      <c r="AX168">
        <v>0.45815843500618542</v>
      </c>
      <c r="AY168">
        <v>0.29815135786471403</v>
      </c>
      <c r="AZ168" s="7">
        <f t="shared" si="98"/>
        <v>0.52898939467211892</v>
      </c>
      <c r="BA168">
        <f t="shared" si="99"/>
        <v>1.1022402947354406</v>
      </c>
      <c r="BB168">
        <f t="shared" si="100"/>
        <v>0.84479257991892653</v>
      </c>
      <c r="BC168">
        <f t="shared" si="101"/>
        <v>0.52564847374012413</v>
      </c>
      <c r="BD168" s="4">
        <f t="shared" si="102"/>
        <v>0.33959348478506896</v>
      </c>
      <c r="BE168" s="7">
        <f t="shared" si="103"/>
        <v>9.0082746746014991E-2</v>
      </c>
      <c r="BF168">
        <f t="shared" si="104"/>
        <v>0.47253951898003493</v>
      </c>
      <c r="BG168">
        <f t="shared" si="105"/>
        <v>0.1676025804910786</v>
      </c>
      <c r="BH168">
        <f t="shared" si="106"/>
        <v>0.16995417965852191</v>
      </c>
      <c r="BI168" s="4">
        <f t="shared" si="107"/>
        <v>0.11037997499615312</v>
      </c>
      <c r="BJ168" s="7">
        <f t="shared" si="108"/>
        <v>3.9074225223028874E-3</v>
      </c>
      <c r="BK168">
        <f t="shared" si="109"/>
        <v>1.2919439922153898E-4</v>
      </c>
      <c r="BL168">
        <f t="shared" si="110"/>
        <v>0.95699197060353591</v>
      </c>
      <c r="BM168" s="4">
        <f t="shared" si="111"/>
        <v>5.7630312487963518E-4</v>
      </c>
      <c r="BN168" s="7">
        <f t="shared" si="112"/>
        <v>3.9074225223028874E-3</v>
      </c>
      <c r="BO168">
        <f t="shared" si="113"/>
        <v>0.13214353144530355</v>
      </c>
      <c r="BP168">
        <f t="shared" si="114"/>
        <v>3.7906052794438104E-3</v>
      </c>
      <c r="BQ168" s="4">
        <f t="shared" si="115"/>
        <v>5.6524554507900008E-4</v>
      </c>
      <c r="BR168" s="7">
        <f t="shared" si="116"/>
        <v>1.2919439922153898E-4</v>
      </c>
      <c r="BS168">
        <f t="shared" si="117"/>
        <v>0.13214353144530355</v>
      </c>
      <c r="BT168">
        <f t="shared" si="118"/>
        <v>5.0585798785973983E-4</v>
      </c>
      <c r="BU168" s="4">
        <f t="shared" si="119"/>
        <v>7.1101446275387372E-7</v>
      </c>
      <c r="BV168" s="7">
        <f t="shared" si="120"/>
        <v>0.95699197060353591</v>
      </c>
      <c r="BW168">
        <f t="shared" si="121"/>
        <v>3.7906052794438104E-3</v>
      </c>
      <c r="BX168">
        <f t="shared" si="122"/>
        <v>5.0585798785973983E-4</v>
      </c>
      <c r="BY168" s="4">
        <f t="shared" si="123"/>
        <v>1.0665621756016078E-2</v>
      </c>
      <c r="BZ168" s="7">
        <f t="shared" si="124"/>
        <v>5.7630312487963518E-4</v>
      </c>
      <c r="CA168">
        <f t="shared" si="125"/>
        <v>5.6524554507900008E-4</v>
      </c>
      <c r="CB168">
        <f t="shared" si="126"/>
        <v>7.1101446275387372E-7</v>
      </c>
      <c r="CC168" s="4">
        <f t="shared" si="127"/>
        <v>1.0665621756016078E-2</v>
      </c>
      <c r="CD168" s="7">
        <f t="shared" si="128"/>
        <v>16</v>
      </c>
      <c r="CE168" s="4">
        <f t="shared" si="129"/>
        <v>0</v>
      </c>
      <c r="CF168" s="7">
        <f t="shared" si="130"/>
        <v>3.9074225223028874E-3</v>
      </c>
      <c r="CG168">
        <f t="shared" si="131"/>
        <v>0.46056454826696747</v>
      </c>
      <c r="CH168" s="7">
        <f t="shared" si="132"/>
        <v>3.9074225223028874E-3</v>
      </c>
      <c r="CI168" s="4">
        <f t="shared" si="133"/>
        <v>6.0789341143895935E-3</v>
      </c>
      <c r="CJ168">
        <f t="shared" si="134"/>
        <v>0.46056454826696747</v>
      </c>
      <c r="CK168">
        <f t="shared" si="135"/>
        <v>6.0789341143895935E-3</v>
      </c>
      <c r="CL168" s="7">
        <f t="shared" si="136"/>
        <v>4</v>
      </c>
      <c r="CM168" s="4">
        <f t="shared" si="137"/>
        <v>0</v>
      </c>
      <c r="CN168" s="7">
        <f t="shared" si="138"/>
        <v>0.2529952000348718</v>
      </c>
      <c r="CO168" s="4">
        <f t="shared" si="139"/>
        <v>0</v>
      </c>
      <c r="CP168" s="7">
        <f t="shared" si="140"/>
        <v>2</v>
      </c>
      <c r="CQ168" s="4" t="str">
        <f t="shared" si="141"/>
        <v>Jack Daniels</v>
      </c>
      <c r="CR168" s="7">
        <f t="shared" si="142"/>
        <v>66</v>
      </c>
      <c r="CS168">
        <f t="shared" si="143"/>
        <v>69</v>
      </c>
      <c r="CT168">
        <f ca="1">COUNTIF(INDIRECT(ADDRESS(ROW(),CR168,1,1)):INDIRECT(ADDRESS(ROW(),CS168,1,1)), "&lt;0.05")</f>
        <v>3</v>
      </c>
      <c r="CU168" s="4">
        <f t="shared" ca="1" si="144"/>
        <v>0</v>
      </c>
    </row>
    <row r="169" spans="1:99" x14ac:dyDescent="0.25">
      <c r="A169" s="48">
        <v>195</v>
      </c>
      <c r="B169" s="7">
        <v>4.4912523816039176</v>
      </c>
      <c r="C169">
        <v>5.1222202705613125</v>
      </c>
      <c r="D169">
        <v>3.9118529924558971</v>
      </c>
      <c r="E169">
        <v>3.0773079257632427</v>
      </c>
      <c r="F169">
        <v>3.3800589168885748</v>
      </c>
      <c r="G169">
        <v>2.779036482527165</v>
      </c>
      <c r="H169">
        <v>2.7939835982853576</v>
      </c>
      <c r="I169">
        <v>2.8474004074686206</v>
      </c>
      <c r="J169">
        <v>3.3704342434864882</v>
      </c>
      <c r="K169" s="4">
        <v>2.8014128220715038</v>
      </c>
      <c r="L169" s="7">
        <v>5.0962267444957217</v>
      </c>
      <c r="M169">
        <v>4.0829569049504491</v>
      </c>
      <c r="N169">
        <v>4.2255527997105702</v>
      </c>
      <c r="O169">
        <v>4.8133686161324771</v>
      </c>
      <c r="P169">
        <v>4.0305204238557844</v>
      </c>
      <c r="Q169">
        <v>2.4524019636110603</v>
      </c>
      <c r="R169">
        <v>2.5132263013055081</v>
      </c>
      <c r="S169">
        <v>3.7239967286222244</v>
      </c>
      <c r="T169">
        <v>8.3815660155925258</v>
      </c>
      <c r="U169" s="4">
        <v>2.804133987727023</v>
      </c>
      <c r="V169" s="7">
        <v>4.5121926810188029</v>
      </c>
      <c r="W169">
        <v>4.7687102451652263</v>
      </c>
      <c r="X169">
        <v>3.6994927056228026</v>
      </c>
      <c r="Y169">
        <v>3.7944139488478963</v>
      </c>
      <c r="Z169">
        <v>4.1218656945595242</v>
      </c>
      <c r="AA169">
        <v>4.3574442828147193</v>
      </c>
      <c r="AB169">
        <v>5.1625845354725186</v>
      </c>
      <c r="AC169">
        <v>2.9450899572478169</v>
      </c>
      <c r="AD169">
        <v>3.3168529139909633</v>
      </c>
      <c r="AE169" s="4">
        <v>3.7044563634806988</v>
      </c>
      <c r="AF169" s="7">
        <v>0.74667397904837407</v>
      </c>
      <c r="AG169">
        <v>0.8552636160263215</v>
      </c>
      <c r="AH169">
        <v>1.0018734711920694</v>
      </c>
      <c r="AI169">
        <v>1.0058992745629407</v>
      </c>
      <c r="AJ169">
        <v>1.1336604231769598</v>
      </c>
      <c r="AK169">
        <v>0.80328012222193756</v>
      </c>
      <c r="AL169">
        <v>1.2788506213929678</v>
      </c>
      <c r="AM169">
        <v>1.2376201944409595</v>
      </c>
      <c r="AN169">
        <v>2.0375208264176967</v>
      </c>
      <c r="AO169" s="4">
        <v>1.0069738441400737</v>
      </c>
      <c r="AP169" s="7">
        <v>0.81814419424435969</v>
      </c>
      <c r="AQ169">
        <v>0.46012215038548732</v>
      </c>
      <c r="AR169">
        <v>1.0216907949422629</v>
      </c>
      <c r="AS169">
        <v>0.5383741004598952</v>
      </c>
      <c r="AT169">
        <v>0.29970043829803172</v>
      </c>
      <c r="AU169">
        <v>0.81455471172106086</v>
      </c>
      <c r="AV169">
        <v>0.69292460820722523</v>
      </c>
      <c r="AW169">
        <v>0.85355278582541672</v>
      </c>
      <c r="AX169">
        <v>0.91119860310354373</v>
      </c>
      <c r="AY169">
        <v>0.64679321637624887</v>
      </c>
      <c r="AZ169" s="7">
        <f t="shared" si="98"/>
        <v>3.4574960041112077</v>
      </c>
      <c r="BA169">
        <f t="shared" si="99"/>
        <v>4.2123950486003334</v>
      </c>
      <c r="BB169">
        <f t="shared" si="100"/>
        <v>4.0383103328220979</v>
      </c>
      <c r="BC169">
        <f t="shared" si="101"/>
        <v>1.1107616372620299</v>
      </c>
      <c r="BD169" s="4">
        <f t="shared" si="102"/>
        <v>0.70570556035635323</v>
      </c>
      <c r="BE169" s="7">
        <f t="shared" si="103"/>
        <v>0.81019452023996197</v>
      </c>
      <c r="BF169">
        <f t="shared" si="104"/>
        <v>1.7250057072899816</v>
      </c>
      <c r="BG169">
        <f t="shared" si="105"/>
        <v>0.67759721494904734</v>
      </c>
      <c r="BH169">
        <f t="shared" si="106"/>
        <v>0.36964886443891232</v>
      </c>
      <c r="BI169" s="4">
        <f t="shared" si="107"/>
        <v>0.22241319160237402</v>
      </c>
      <c r="BJ169" s="7">
        <f t="shared" si="108"/>
        <v>0.23277669548305305</v>
      </c>
      <c r="BK169">
        <f t="shared" si="109"/>
        <v>9.9645791822685639E-2</v>
      </c>
      <c r="BL169">
        <f t="shared" si="110"/>
        <v>1.7784971266436059E-6</v>
      </c>
      <c r="BM169" s="4">
        <f t="shared" si="111"/>
        <v>8.6805800088641786E-7</v>
      </c>
      <c r="BN169" s="7">
        <f t="shared" si="112"/>
        <v>0.23277669548305305</v>
      </c>
      <c r="BO169">
        <f t="shared" si="113"/>
        <v>0.77163981579672791</v>
      </c>
      <c r="BP169">
        <f t="shared" si="114"/>
        <v>2.5673358665824632E-4</v>
      </c>
      <c r="BQ169" s="4">
        <f t="shared" si="115"/>
        <v>1.11632573851246E-4</v>
      </c>
      <c r="BR169" s="7">
        <f t="shared" si="116"/>
        <v>9.9645791822685639E-2</v>
      </c>
      <c r="BS169">
        <f t="shared" si="117"/>
        <v>0.77163981579672791</v>
      </c>
      <c r="BT169">
        <f t="shared" si="118"/>
        <v>1.0019104237890731E-8</v>
      </c>
      <c r="BU169" s="4">
        <f t="shared" si="119"/>
        <v>1.4596170864843104E-8</v>
      </c>
      <c r="BV169" s="7">
        <f t="shared" si="120"/>
        <v>1.7784971266436059E-6</v>
      </c>
      <c r="BW169">
        <f t="shared" si="121"/>
        <v>2.5673358665824632E-4</v>
      </c>
      <c r="BX169">
        <f t="shared" si="122"/>
        <v>1.0019104237890731E-8</v>
      </c>
      <c r="BY169" s="4">
        <f t="shared" si="123"/>
        <v>9.6882969348016448E-3</v>
      </c>
      <c r="BZ169" s="7">
        <f t="shared" si="124"/>
        <v>8.6805800088641786E-7</v>
      </c>
      <c r="CA169">
        <f t="shared" si="125"/>
        <v>1.11632573851246E-4</v>
      </c>
      <c r="CB169">
        <f t="shared" si="126"/>
        <v>1.4596170864843104E-8</v>
      </c>
      <c r="CC169" s="4">
        <f t="shared" si="127"/>
        <v>9.6882969348016448E-3</v>
      </c>
      <c r="CD169" s="7">
        <f t="shared" si="128"/>
        <v>14</v>
      </c>
      <c r="CE169" s="4">
        <f t="shared" si="129"/>
        <v>0</v>
      </c>
      <c r="CF169" s="7">
        <f t="shared" si="130"/>
        <v>0.23277669548305305</v>
      </c>
      <c r="CG169">
        <f t="shared" si="131"/>
        <v>4.7282161366881824E-4</v>
      </c>
      <c r="CH169" s="7">
        <f t="shared" si="132"/>
        <v>0.23277669548305305</v>
      </c>
      <c r="CI169" s="4">
        <f t="shared" si="133"/>
        <v>2.4478276649673369E-3</v>
      </c>
      <c r="CJ169">
        <f t="shared" si="134"/>
        <v>4.7282161366881824E-4</v>
      </c>
      <c r="CK169">
        <f t="shared" si="135"/>
        <v>2.4478276649673369E-3</v>
      </c>
      <c r="CL169" s="7">
        <f t="shared" si="136"/>
        <v>4</v>
      </c>
      <c r="CM169" s="4">
        <f t="shared" si="137"/>
        <v>0</v>
      </c>
      <c r="CN169" s="7">
        <f t="shared" si="138"/>
        <v>1.0781810490847863E-2</v>
      </c>
      <c r="CO169" s="4">
        <f t="shared" si="139"/>
        <v>1</v>
      </c>
      <c r="CP169" s="7">
        <f t="shared" si="140"/>
        <v>2</v>
      </c>
      <c r="CQ169" s="4" t="str">
        <f t="shared" si="141"/>
        <v>Jack Daniels</v>
      </c>
      <c r="CR169" s="7">
        <f t="shared" si="142"/>
        <v>66</v>
      </c>
      <c r="CS169">
        <f t="shared" si="143"/>
        <v>69</v>
      </c>
      <c r="CT169">
        <f ca="1">COUNTIF(INDIRECT(ADDRESS(ROW(),CR169,1,1)):INDIRECT(ADDRESS(ROW(),CS169,1,1)), "&lt;0.05")</f>
        <v>2</v>
      </c>
      <c r="CU169" s="4">
        <f t="shared" ca="1" si="144"/>
        <v>0</v>
      </c>
    </row>
    <row r="170" spans="1:99" x14ac:dyDescent="0.25">
      <c r="A170" s="48">
        <v>196</v>
      </c>
      <c r="B170" s="7">
        <v>0.73437427991467241</v>
      </c>
      <c r="C170">
        <v>0.76147839423364683</v>
      </c>
      <c r="D170">
        <v>0.62896804686838059</v>
      </c>
      <c r="E170">
        <v>0.50622588566927007</v>
      </c>
      <c r="F170">
        <v>0.51279087778854771</v>
      </c>
      <c r="G170">
        <v>0.43527321516422607</v>
      </c>
      <c r="H170">
        <v>0.44510839960598747</v>
      </c>
      <c r="I170">
        <v>0.44861261308262296</v>
      </c>
      <c r="J170">
        <v>0.50827344415841236</v>
      </c>
      <c r="K170" s="4">
        <v>0.39171182101561952</v>
      </c>
      <c r="L170" s="7">
        <v>0.91896267003845655</v>
      </c>
      <c r="M170">
        <v>0.73940724764478272</v>
      </c>
      <c r="N170">
        <v>0.77487153141486376</v>
      </c>
      <c r="O170">
        <v>0.99550420147260854</v>
      </c>
      <c r="P170">
        <v>0.7808892899097829</v>
      </c>
      <c r="Q170">
        <v>0.5179537579140131</v>
      </c>
      <c r="R170">
        <v>0.48020380630705506</v>
      </c>
      <c r="S170">
        <v>0.62089064094022439</v>
      </c>
      <c r="T170">
        <v>1.6690413385145846</v>
      </c>
      <c r="U170" s="4">
        <v>0.51087263435989172</v>
      </c>
      <c r="V170" s="7">
        <v>0.68989182262838833</v>
      </c>
      <c r="W170">
        <v>0.80261807974951915</v>
      </c>
      <c r="X170">
        <v>0.63288671680002717</v>
      </c>
      <c r="Y170">
        <v>0.65903493837856286</v>
      </c>
      <c r="Z170">
        <v>0.74261097770053075</v>
      </c>
      <c r="AA170">
        <v>0.70756030046369423</v>
      </c>
      <c r="AB170">
        <v>0.77334144390907367</v>
      </c>
      <c r="AC170">
        <v>0.46436105374396963</v>
      </c>
      <c r="AD170">
        <v>0.63147201632913719</v>
      </c>
      <c r="AE170" s="4">
        <v>0.64573093086614819</v>
      </c>
      <c r="AF170" s="7">
        <v>0.1295981932207374</v>
      </c>
      <c r="AG170">
        <v>0.12961114960953382</v>
      </c>
      <c r="AH170">
        <v>0.15020773300954959</v>
      </c>
      <c r="AI170">
        <v>0.15146895068053354</v>
      </c>
      <c r="AJ170">
        <v>0.23978032540819449</v>
      </c>
      <c r="AK170">
        <v>0.16025131113700139</v>
      </c>
      <c r="AL170">
        <v>0.29552111290787508</v>
      </c>
      <c r="AM170">
        <v>0.27741359242897312</v>
      </c>
      <c r="AN170">
        <v>0.44137278141489883</v>
      </c>
      <c r="AO170" s="4">
        <v>0.21724734421062311</v>
      </c>
      <c r="AP170" s="7">
        <v>0.1665851959634693</v>
      </c>
      <c r="AQ170">
        <v>0.10368676038787034</v>
      </c>
      <c r="AR170">
        <v>0.21977427552501294</v>
      </c>
      <c r="AS170">
        <v>0.11166216275282351</v>
      </c>
      <c r="AT170">
        <v>5.4123946407073284E-2</v>
      </c>
      <c r="AU170">
        <v>0.17109063929795193</v>
      </c>
      <c r="AV170">
        <v>0.12867071610991074</v>
      </c>
      <c r="AW170">
        <v>0.15984961863251917</v>
      </c>
      <c r="AX170">
        <v>0.193520388897821</v>
      </c>
      <c r="AY170">
        <v>0.15349941410408086</v>
      </c>
      <c r="AZ170" s="7">
        <f t="shared" si="98"/>
        <v>0.53728169775013856</v>
      </c>
      <c r="BA170">
        <f t="shared" si="99"/>
        <v>0.8008597118516263</v>
      </c>
      <c r="BB170">
        <f t="shared" si="100"/>
        <v>0.67495082805690498</v>
      </c>
      <c r="BC170">
        <f t="shared" si="101"/>
        <v>0.21924724940279203</v>
      </c>
      <c r="BD170" s="4">
        <f t="shared" si="102"/>
        <v>0.1462463118078533</v>
      </c>
      <c r="BE170" s="7">
        <f t="shared" si="103"/>
        <v>0.12818225599789895</v>
      </c>
      <c r="BF170">
        <f t="shared" si="104"/>
        <v>0.35115082098569456</v>
      </c>
      <c r="BG170">
        <f t="shared" si="105"/>
        <v>9.4844384129479112E-2</v>
      </c>
      <c r="BH170">
        <f t="shared" si="106"/>
        <v>9.8814552184917318E-2</v>
      </c>
      <c r="BI170" s="4">
        <f t="shared" si="107"/>
        <v>4.7972884278308314E-2</v>
      </c>
      <c r="BJ170" s="7">
        <f t="shared" si="108"/>
        <v>4.6825059893369214E-2</v>
      </c>
      <c r="BK170">
        <f t="shared" si="109"/>
        <v>1.4478546551167365E-2</v>
      </c>
      <c r="BL170">
        <f t="shared" si="110"/>
        <v>9.6773773798708092E-6</v>
      </c>
      <c r="BM170" s="4">
        <f t="shared" si="111"/>
        <v>1.4816811066777998E-6</v>
      </c>
      <c r="BN170" s="7">
        <f t="shared" si="112"/>
        <v>4.6825059893369214E-2</v>
      </c>
      <c r="BO170">
        <f t="shared" si="113"/>
        <v>0.29859539339654345</v>
      </c>
      <c r="BP170">
        <f t="shared" si="114"/>
        <v>4.456597992430887E-4</v>
      </c>
      <c r="BQ170" s="4">
        <f t="shared" si="115"/>
        <v>2.13948356405145E-4</v>
      </c>
      <c r="BR170" s="7">
        <f t="shared" si="116"/>
        <v>1.4478546551167365E-2</v>
      </c>
      <c r="BS170">
        <f t="shared" si="117"/>
        <v>0.29859539339654345</v>
      </c>
      <c r="BT170">
        <f t="shared" si="118"/>
        <v>4.1343879031424546E-9</v>
      </c>
      <c r="BU170" s="4">
        <f t="shared" si="119"/>
        <v>5.463252485022084E-10</v>
      </c>
      <c r="BV170" s="7">
        <f t="shared" si="120"/>
        <v>9.6773773798708092E-6</v>
      </c>
      <c r="BW170">
        <f t="shared" si="121"/>
        <v>4.456597992430887E-4</v>
      </c>
      <c r="BX170">
        <f t="shared" si="122"/>
        <v>4.1343879031424546E-9</v>
      </c>
      <c r="BY170" s="4">
        <f t="shared" si="123"/>
        <v>5.5619208700406181E-2</v>
      </c>
      <c r="BZ170" s="7">
        <f t="shared" si="124"/>
        <v>1.4816811066777998E-6</v>
      </c>
      <c r="CA170">
        <f t="shared" si="125"/>
        <v>2.13948356405145E-4</v>
      </c>
      <c r="CB170">
        <f t="shared" si="126"/>
        <v>5.463252485022084E-10</v>
      </c>
      <c r="CC170" s="4">
        <f t="shared" si="127"/>
        <v>5.5619208700406181E-2</v>
      </c>
      <c r="CD170" s="7">
        <f t="shared" si="128"/>
        <v>16</v>
      </c>
      <c r="CE170" s="4">
        <f t="shared" si="129"/>
        <v>0</v>
      </c>
      <c r="CF170" s="7">
        <f t="shared" si="130"/>
        <v>4.6825059893369214E-2</v>
      </c>
      <c r="CG170">
        <f t="shared" si="131"/>
        <v>3.979935532840752E-3</v>
      </c>
      <c r="CH170" s="7">
        <f t="shared" si="132"/>
        <v>4.6825059893369214E-2</v>
      </c>
      <c r="CI170" s="4">
        <f t="shared" si="133"/>
        <v>2.5468534977491899E-3</v>
      </c>
      <c r="CJ170">
        <f t="shared" si="134"/>
        <v>3.979935532840752E-3</v>
      </c>
      <c r="CK170">
        <f t="shared" si="135"/>
        <v>2.5468534977491899E-3</v>
      </c>
      <c r="CL170" s="7">
        <f t="shared" si="136"/>
        <v>6</v>
      </c>
      <c r="CM170" s="4">
        <f t="shared" si="137"/>
        <v>1</v>
      </c>
      <c r="CN170" s="7">
        <f t="shared" si="138"/>
        <v>1.3945740294808523E-2</v>
      </c>
      <c r="CO170" s="4">
        <f t="shared" si="139"/>
        <v>1</v>
      </c>
      <c r="CP170" s="7">
        <f t="shared" si="140"/>
        <v>2</v>
      </c>
      <c r="CQ170" s="4" t="str">
        <f t="shared" si="141"/>
        <v>Jack Daniels</v>
      </c>
      <c r="CR170" s="7">
        <f t="shared" si="142"/>
        <v>66</v>
      </c>
      <c r="CS170">
        <f t="shared" si="143"/>
        <v>69</v>
      </c>
      <c r="CT170">
        <f ca="1">COUNTIF(INDIRECT(ADDRESS(ROW(),CR170,1,1)):INDIRECT(ADDRESS(ROW(),CS170,1,1)), "&lt;0.05")</f>
        <v>3</v>
      </c>
      <c r="CU170" s="4">
        <f t="shared" ca="1" si="144"/>
        <v>0</v>
      </c>
    </row>
    <row r="171" spans="1:99" x14ac:dyDescent="0.25">
      <c r="A171" s="48">
        <v>197</v>
      </c>
      <c r="B171" s="7">
        <v>0.25632081079360597</v>
      </c>
      <c r="C171">
        <v>0.24423287915939895</v>
      </c>
      <c r="D171">
        <v>0.19623031932846577</v>
      </c>
      <c r="E171">
        <v>0.17272733198334694</v>
      </c>
      <c r="F171">
        <v>0.1964628641155288</v>
      </c>
      <c r="G171">
        <v>0.15100204098220041</v>
      </c>
      <c r="H171">
        <v>0.1599848190402651</v>
      </c>
      <c r="I171">
        <v>0.19407121337323455</v>
      </c>
      <c r="J171">
        <v>0.17507537456814384</v>
      </c>
      <c r="K171" s="4">
        <v>0.14287881269530614</v>
      </c>
      <c r="L171" s="7">
        <v>0.30675334524874781</v>
      </c>
      <c r="M171">
        <v>0.29379784142345433</v>
      </c>
      <c r="N171">
        <v>0.26956208872743909</v>
      </c>
      <c r="O171">
        <v>0.36688043364738876</v>
      </c>
      <c r="P171">
        <v>0.26800477809914014</v>
      </c>
      <c r="Q171">
        <v>0.19508451744318059</v>
      </c>
      <c r="R171">
        <v>0.18638376511188345</v>
      </c>
      <c r="S171">
        <v>0.2076153145124276</v>
      </c>
      <c r="T171">
        <v>0.57424223826745435</v>
      </c>
      <c r="U171" s="4">
        <v>0.17326306273910316</v>
      </c>
      <c r="V171" s="7">
        <v>0.22501454602875076</v>
      </c>
      <c r="W171">
        <v>0.29584932299850275</v>
      </c>
      <c r="X171">
        <v>0.22797168768090936</v>
      </c>
      <c r="Y171">
        <v>0.24704491178781204</v>
      </c>
      <c r="Z171">
        <v>0.2579840076789604</v>
      </c>
      <c r="AA171">
        <v>0.21730566459117881</v>
      </c>
      <c r="AB171">
        <v>0.24250645822753614</v>
      </c>
      <c r="AC171">
        <v>0.1419242912520399</v>
      </c>
      <c r="AD171">
        <v>0.26382053674893541</v>
      </c>
      <c r="AE171" s="4">
        <v>0.20727652390446527</v>
      </c>
      <c r="AF171" s="7">
        <v>5.3035660833499997E-2</v>
      </c>
      <c r="AG171">
        <v>4.0865843829258001E-2</v>
      </c>
      <c r="AH171">
        <v>4.971070208646812E-2</v>
      </c>
      <c r="AI171">
        <v>7.2692598442397477E-2</v>
      </c>
      <c r="AJ171">
        <v>0.13722998630031344</v>
      </c>
      <c r="AK171">
        <v>9.8920062535951786E-2</v>
      </c>
      <c r="AL171">
        <v>0.16759386509825086</v>
      </c>
      <c r="AM171">
        <v>0.14126561930599604</v>
      </c>
      <c r="AN171">
        <v>0.24227706995243478</v>
      </c>
      <c r="AO171" s="4">
        <v>0.11966234743749582</v>
      </c>
      <c r="AP171" s="7">
        <v>6.6493659067484806E-2</v>
      </c>
      <c r="AQ171">
        <v>4.2863083863605211E-2</v>
      </c>
      <c r="AR171">
        <v>0.11020865924137348</v>
      </c>
      <c r="AS171">
        <v>5.7001368489553624E-2</v>
      </c>
      <c r="AT171">
        <v>2.2002847344832991E-2</v>
      </c>
      <c r="AU171">
        <v>6.7178737263584601E-2</v>
      </c>
      <c r="AV171">
        <v>5.1684482120928764E-2</v>
      </c>
      <c r="AW171">
        <v>8.0586205184504822E-2</v>
      </c>
      <c r="AX171">
        <v>9.4098654692101769E-2</v>
      </c>
      <c r="AY171">
        <v>6.5773657975172678E-2</v>
      </c>
      <c r="AZ171" s="7">
        <f t="shared" si="98"/>
        <v>0.18889864660394967</v>
      </c>
      <c r="BA171">
        <f t="shared" si="99"/>
        <v>0.28415873852202189</v>
      </c>
      <c r="BB171">
        <f t="shared" si="100"/>
        <v>0.23266979508990909</v>
      </c>
      <c r="BC171">
        <f t="shared" si="101"/>
        <v>0.11232537558220664</v>
      </c>
      <c r="BD171" s="4">
        <f t="shared" si="102"/>
        <v>6.5789135524314271E-2</v>
      </c>
      <c r="BE171" s="7">
        <f t="shared" si="103"/>
        <v>3.7398653119461923E-2</v>
      </c>
      <c r="BF171">
        <f t="shared" si="104"/>
        <v>0.11912629423433148</v>
      </c>
      <c r="BG171">
        <f t="shared" si="105"/>
        <v>4.0964118416959884E-2</v>
      </c>
      <c r="BH171">
        <f t="shared" si="106"/>
        <v>6.3022437832260136E-2</v>
      </c>
      <c r="BI171" s="4">
        <f t="shared" si="107"/>
        <v>2.5199014076027284E-2</v>
      </c>
      <c r="BJ171" s="7">
        <f t="shared" si="108"/>
        <v>3.4917350539856631E-2</v>
      </c>
      <c r="BK171">
        <f t="shared" si="109"/>
        <v>2.2610973706206423E-2</v>
      </c>
      <c r="BL171">
        <f t="shared" si="110"/>
        <v>4.9535126698860643E-3</v>
      </c>
      <c r="BM171" s="4">
        <f t="shared" si="111"/>
        <v>2.2703525003448512E-7</v>
      </c>
      <c r="BN171" s="7">
        <f t="shared" si="112"/>
        <v>3.4917350539856631E-2</v>
      </c>
      <c r="BO171">
        <f t="shared" si="113"/>
        <v>0.22243689432309446</v>
      </c>
      <c r="BP171">
        <f t="shared" si="114"/>
        <v>1.2930072010083401E-3</v>
      </c>
      <c r="BQ171" s="4">
        <f t="shared" si="115"/>
        <v>2.2216729610980397E-4</v>
      </c>
      <c r="BR171" s="7">
        <f t="shared" si="116"/>
        <v>2.2610973706206423E-2</v>
      </c>
      <c r="BS171">
        <f t="shared" si="117"/>
        <v>0.22243689432309446</v>
      </c>
      <c r="BT171">
        <f t="shared" si="118"/>
        <v>1.2808644038276104E-4</v>
      </c>
      <c r="BU171" s="4">
        <f t="shared" si="119"/>
        <v>1.4962419953988469E-8</v>
      </c>
      <c r="BV171" s="7">
        <f t="shared" si="120"/>
        <v>4.9535126698860643E-3</v>
      </c>
      <c r="BW171">
        <f t="shared" si="121"/>
        <v>1.2930072010083401E-3</v>
      </c>
      <c r="BX171">
        <f t="shared" si="122"/>
        <v>1.2808644038276104E-4</v>
      </c>
      <c r="BY171" s="4">
        <f t="shared" si="123"/>
        <v>5.1320418751056834E-2</v>
      </c>
      <c r="BZ171" s="7">
        <f t="shared" si="124"/>
        <v>2.2703525003448512E-7</v>
      </c>
      <c r="CA171">
        <f t="shared" si="125"/>
        <v>2.2216729610980397E-4</v>
      </c>
      <c r="CB171">
        <f t="shared" si="126"/>
        <v>1.4962419953988469E-8</v>
      </c>
      <c r="CC171" s="4">
        <f t="shared" si="127"/>
        <v>5.1320418751056834E-2</v>
      </c>
      <c r="CD171" s="7">
        <f t="shared" si="128"/>
        <v>16</v>
      </c>
      <c r="CE171" s="4">
        <f t="shared" si="129"/>
        <v>0</v>
      </c>
      <c r="CF171" s="7">
        <f t="shared" si="130"/>
        <v>3.4917350539856631E-2</v>
      </c>
      <c r="CG171">
        <f t="shared" si="131"/>
        <v>1.1141968032300257E-2</v>
      </c>
      <c r="CH171" s="7">
        <f t="shared" si="132"/>
        <v>3.4917350539856631E-2</v>
      </c>
      <c r="CI171" s="4">
        <f t="shared" si="133"/>
        <v>3.4592050353820939E-3</v>
      </c>
      <c r="CJ171">
        <f t="shared" si="134"/>
        <v>1.1141968032300257E-2</v>
      </c>
      <c r="CK171">
        <f t="shared" si="135"/>
        <v>3.4592050353820939E-3</v>
      </c>
      <c r="CL171" s="7">
        <f t="shared" si="136"/>
        <v>6</v>
      </c>
      <c r="CM171" s="4">
        <f t="shared" si="137"/>
        <v>1</v>
      </c>
      <c r="CN171" s="7">
        <f t="shared" si="138"/>
        <v>3.0869083784793912E-2</v>
      </c>
      <c r="CO171" s="4">
        <f t="shared" si="139"/>
        <v>1</v>
      </c>
      <c r="CP171" s="7">
        <f t="shared" si="140"/>
        <v>2</v>
      </c>
      <c r="CQ171" s="4" t="str">
        <f t="shared" si="141"/>
        <v>Jack Daniels</v>
      </c>
      <c r="CR171" s="7">
        <f t="shared" si="142"/>
        <v>66</v>
      </c>
      <c r="CS171">
        <f t="shared" si="143"/>
        <v>69</v>
      </c>
      <c r="CT171">
        <f ca="1">COUNTIF(INDIRECT(ADDRESS(ROW(),CR171,1,1)):INDIRECT(ADDRESS(ROW(),CS171,1,1)), "&lt;0.05")</f>
        <v>3</v>
      </c>
      <c r="CU171" s="4">
        <f t="shared" ca="1" si="144"/>
        <v>0</v>
      </c>
    </row>
    <row r="172" spans="1:99" x14ac:dyDescent="0.25">
      <c r="A172" s="48">
        <v>198</v>
      </c>
      <c r="B172" s="7">
        <v>0.2588885188329258</v>
      </c>
      <c r="C172">
        <v>0.33340171495585019</v>
      </c>
      <c r="D172">
        <v>0.26189616068711896</v>
      </c>
      <c r="E172">
        <v>0.21165664106625678</v>
      </c>
      <c r="F172">
        <v>0.2063452210265464</v>
      </c>
      <c r="G172">
        <v>0.14324632157650455</v>
      </c>
      <c r="H172">
        <v>0.17776640999775831</v>
      </c>
      <c r="I172">
        <v>0.16156273677568242</v>
      </c>
      <c r="J172">
        <v>0.24092835149909073</v>
      </c>
      <c r="K172" s="4">
        <v>0.14987018588163128</v>
      </c>
      <c r="L172" s="7">
        <v>0.61583804501148653</v>
      </c>
      <c r="M172">
        <v>0.54808419109971263</v>
      </c>
      <c r="N172">
        <v>0.49811156615343194</v>
      </c>
      <c r="O172">
        <v>0.63511446362176927</v>
      </c>
      <c r="P172">
        <v>0.46056179188599755</v>
      </c>
      <c r="Q172">
        <v>0.34821857516532623</v>
      </c>
      <c r="R172">
        <v>0.30853596772563918</v>
      </c>
      <c r="S172">
        <v>0.36405687646147489</v>
      </c>
      <c r="T172">
        <v>1.051277186985198</v>
      </c>
      <c r="U172" s="4">
        <v>0.27135470465620437</v>
      </c>
      <c r="V172" s="7">
        <v>0.28403282844254668</v>
      </c>
      <c r="W172">
        <v>0.35587962872144746</v>
      </c>
      <c r="X172">
        <v>0.30612718433496411</v>
      </c>
      <c r="Y172">
        <v>0.34621315390592666</v>
      </c>
      <c r="Z172">
        <v>0.31578906287912134</v>
      </c>
      <c r="AA172">
        <v>0.24952340272184517</v>
      </c>
      <c r="AB172">
        <v>0.33232566540631936</v>
      </c>
      <c r="AC172">
        <v>0.17817568147680865</v>
      </c>
      <c r="AD172">
        <v>0.4245382574749329</v>
      </c>
      <c r="AE172" s="4">
        <v>0.27347167519892007</v>
      </c>
      <c r="AF172" s="7">
        <v>6.7036722819138833E-2</v>
      </c>
      <c r="AG172">
        <v>3.887495937890257E-2</v>
      </c>
      <c r="AH172">
        <v>3.8369834278713759E-2</v>
      </c>
      <c r="AI172">
        <v>6.1477169471437658E-2</v>
      </c>
      <c r="AJ172">
        <v>0.14962173066161655</v>
      </c>
      <c r="AK172">
        <v>8.67311048245267E-2</v>
      </c>
      <c r="AL172">
        <v>0.2440188992868598</v>
      </c>
      <c r="AM172">
        <v>0.26630531693965065</v>
      </c>
      <c r="AN172">
        <v>0.36758014104761522</v>
      </c>
      <c r="AO172" s="4">
        <v>0.16929149923774331</v>
      </c>
      <c r="AP172" s="7">
        <v>8.0998947588490008E-2</v>
      </c>
      <c r="AQ172">
        <v>4.3070383997769059E-2</v>
      </c>
      <c r="AR172">
        <v>4.7166299246394122E-2</v>
      </c>
      <c r="AS172">
        <v>6.0017940363066277E-2</v>
      </c>
      <c r="AT172">
        <v>5.8720412358284745E-3</v>
      </c>
      <c r="AU172">
        <v>5.3673932500500426E-2</v>
      </c>
      <c r="AV172">
        <v>6.5689093620417333E-2</v>
      </c>
      <c r="AW172">
        <v>8.8232648186465062E-2</v>
      </c>
      <c r="AX172">
        <v>0.13395781050698746</v>
      </c>
      <c r="AY172">
        <v>0.11951721897702672</v>
      </c>
      <c r="AZ172" s="7">
        <f t="shared" si="98"/>
        <v>0.21455622622993653</v>
      </c>
      <c r="BA172">
        <f t="shared" si="99"/>
        <v>0.51011533687662403</v>
      </c>
      <c r="BB172">
        <f t="shared" si="100"/>
        <v>0.30660765405628332</v>
      </c>
      <c r="BC172">
        <f t="shared" si="101"/>
        <v>0.14893073779462049</v>
      </c>
      <c r="BD172" s="4">
        <f t="shared" si="102"/>
        <v>6.9819631622294487E-2</v>
      </c>
      <c r="BE172" s="7">
        <f t="shared" si="103"/>
        <v>6.0123184439848161E-2</v>
      </c>
      <c r="BF172">
        <f t="shared" si="104"/>
        <v>0.22825035373372432</v>
      </c>
      <c r="BG172">
        <f t="shared" si="105"/>
        <v>6.6675744992506197E-2</v>
      </c>
      <c r="BH172">
        <f t="shared" si="106"/>
        <v>0.11234900399985927</v>
      </c>
      <c r="BI172" s="4">
        <f t="shared" si="107"/>
        <v>3.7622954861057753E-2</v>
      </c>
      <c r="BJ172" s="7">
        <f t="shared" si="108"/>
        <v>2.5649449367273315E-3</v>
      </c>
      <c r="BK172">
        <f t="shared" si="109"/>
        <v>4.5696778789764622E-3</v>
      </c>
      <c r="BL172">
        <f t="shared" si="110"/>
        <v>0.12605909695679077</v>
      </c>
      <c r="BM172" s="4">
        <f t="shared" si="111"/>
        <v>1.0499744854053526E-5</v>
      </c>
      <c r="BN172" s="7">
        <f t="shared" si="112"/>
        <v>2.5649449367273315E-3</v>
      </c>
      <c r="BO172">
        <f t="shared" si="113"/>
        <v>2.1161326323611562E-2</v>
      </c>
      <c r="BP172">
        <f t="shared" si="114"/>
        <v>5.9545191198794273E-4</v>
      </c>
      <c r="BQ172" s="4">
        <f t="shared" si="115"/>
        <v>1.5968879752911415E-4</v>
      </c>
      <c r="BR172" s="7">
        <f t="shared" si="116"/>
        <v>4.5696778789764622E-3</v>
      </c>
      <c r="BS172">
        <f t="shared" si="117"/>
        <v>2.1161326323611562E-2</v>
      </c>
      <c r="BT172">
        <f t="shared" si="118"/>
        <v>1.7533418060296322E-3</v>
      </c>
      <c r="BU172" s="4">
        <f t="shared" si="119"/>
        <v>1.0828741510558332E-7</v>
      </c>
      <c r="BV172" s="7">
        <f t="shared" si="120"/>
        <v>0.12605909695679077</v>
      </c>
      <c r="BW172">
        <f t="shared" si="121"/>
        <v>5.9545191198794273E-4</v>
      </c>
      <c r="BX172">
        <f t="shared" si="122"/>
        <v>1.7533418060296322E-3</v>
      </c>
      <c r="BY172" s="4">
        <f t="shared" si="123"/>
        <v>5.8440784094914593E-2</v>
      </c>
      <c r="BZ172" s="7">
        <f t="shared" si="124"/>
        <v>1.0499744854053526E-5</v>
      </c>
      <c r="CA172">
        <f t="shared" si="125"/>
        <v>1.5968879752911415E-4</v>
      </c>
      <c r="CB172">
        <f t="shared" si="126"/>
        <v>1.0828741510558332E-7</v>
      </c>
      <c r="CC172" s="4">
        <f t="shared" si="127"/>
        <v>5.8440784094914593E-2</v>
      </c>
      <c r="CD172" s="7">
        <f t="shared" si="128"/>
        <v>16</v>
      </c>
      <c r="CE172" s="4">
        <f t="shared" si="129"/>
        <v>0</v>
      </c>
      <c r="CF172" s="7">
        <f t="shared" si="130"/>
        <v>2.5649449367273315E-3</v>
      </c>
      <c r="CG172">
        <f t="shared" si="131"/>
        <v>0.19456368231385868</v>
      </c>
      <c r="CH172" s="7">
        <f t="shared" si="132"/>
        <v>2.5649449367273315E-3</v>
      </c>
      <c r="CI172" s="4">
        <f t="shared" si="133"/>
        <v>1.0516972761338151E-3</v>
      </c>
      <c r="CJ172">
        <f t="shared" si="134"/>
        <v>0.19456368231385868</v>
      </c>
      <c r="CK172">
        <f t="shared" si="135"/>
        <v>1.0516972761338151E-3</v>
      </c>
      <c r="CL172" s="7">
        <f t="shared" si="136"/>
        <v>4</v>
      </c>
      <c r="CM172" s="4">
        <f t="shared" si="137"/>
        <v>0</v>
      </c>
      <c r="CN172" s="7">
        <f t="shared" si="138"/>
        <v>2.4091276265655472E-2</v>
      </c>
      <c r="CO172" s="4">
        <f t="shared" si="139"/>
        <v>1</v>
      </c>
      <c r="CP172" s="7">
        <f t="shared" si="140"/>
        <v>2</v>
      </c>
      <c r="CQ172" s="4" t="str">
        <f t="shared" si="141"/>
        <v>Jack Daniels</v>
      </c>
      <c r="CR172" s="7">
        <f t="shared" si="142"/>
        <v>66</v>
      </c>
      <c r="CS172">
        <f t="shared" si="143"/>
        <v>69</v>
      </c>
      <c r="CT172">
        <f ca="1">COUNTIF(INDIRECT(ADDRESS(ROW(),CR172,1,1)):INDIRECT(ADDRESS(ROW(),CS172,1,1)), "&lt;0.05")</f>
        <v>4</v>
      </c>
      <c r="CU172" s="4">
        <f t="shared" ca="1" si="144"/>
        <v>1</v>
      </c>
    </row>
    <row r="173" spans="1:99" x14ac:dyDescent="0.25">
      <c r="A173" s="48">
        <v>199</v>
      </c>
      <c r="B173" s="7">
        <v>6.6931358534474822E-2</v>
      </c>
      <c r="C173">
        <v>6.756340683555169E-2</v>
      </c>
      <c r="D173">
        <v>3.7940549301094792E-2</v>
      </c>
      <c r="E173">
        <v>4.3504278185261973E-2</v>
      </c>
      <c r="F173">
        <v>5.9054280902355087E-2</v>
      </c>
      <c r="G173">
        <v>3.3736016952585685E-2</v>
      </c>
      <c r="H173">
        <v>3.9501156856978172E-2</v>
      </c>
      <c r="I173">
        <v>4.4163070438651655E-2</v>
      </c>
      <c r="J173">
        <v>5.0183814175561572E-2</v>
      </c>
      <c r="K173" s="4">
        <v>2.4318186061929901E-2</v>
      </c>
      <c r="L173" s="7">
        <v>0.12390984612900287</v>
      </c>
      <c r="M173">
        <v>0.1076332695181572</v>
      </c>
      <c r="N173">
        <v>9.3267936752226596E-2</v>
      </c>
      <c r="O173">
        <v>0.17502476285721394</v>
      </c>
      <c r="P173">
        <v>9.9378980076338885E-2</v>
      </c>
      <c r="Q173">
        <v>8.3298062791864524E-2</v>
      </c>
      <c r="R173">
        <v>6.7865627788256125E-2</v>
      </c>
      <c r="S173">
        <v>7.3572611494932799E-2</v>
      </c>
      <c r="T173">
        <v>0.1850907247312073</v>
      </c>
      <c r="U173" s="4">
        <v>5.2115129356238167E-2</v>
      </c>
      <c r="V173" s="7">
        <v>5.0338003282272357E-2</v>
      </c>
      <c r="W173">
        <v>7.8364815352992626E-2</v>
      </c>
      <c r="X173">
        <v>5.6507635618824915E-2</v>
      </c>
      <c r="Y173">
        <v>6.6509582466346223E-2</v>
      </c>
      <c r="Z173">
        <v>7.7914829878228925E-2</v>
      </c>
      <c r="AA173">
        <v>5.0284288336368131E-2</v>
      </c>
      <c r="AB173">
        <v>6.3569038003378917E-2</v>
      </c>
      <c r="AC173">
        <v>1.8289552292697096E-2</v>
      </c>
      <c r="AD173">
        <v>0.10176226734341963</v>
      </c>
      <c r="AE173" s="4">
        <v>6.722817915046142E-2</v>
      </c>
      <c r="AF173" s="7">
        <v>1.2171246364440533E-2</v>
      </c>
      <c r="AG173">
        <v>1.6690705718211647E-2</v>
      </c>
      <c r="AH173">
        <v>1.8235746964388864E-2</v>
      </c>
      <c r="AI173">
        <v>2.976162088973253E-2</v>
      </c>
      <c r="AJ173">
        <v>3.8176134927176593E-2</v>
      </c>
      <c r="AK173">
        <v>4.5338209150789337E-2</v>
      </c>
      <c r="AL173">
        <v>6.0353929610020986E-2</v>
      </c>
      <c r="AM173">
        <v>6.7344212778265508E-2</v>
      </c>
      <c r="AN173">
        <v>8.4872761883369924E-2</v>
      </c>
      <c r="AO173" s="4">
        <v>3.7199896663540906E-2</v>
      </c>
      <c r="AP173" s="7">
        <v>2.1443058168340409E-2</v>
      </c>
      <c r="AQ173">
        <v>1.9587019061078757E-2</v>
      </c>
      <c r="AR173">
        <v>1.7908112835835287E-2</v>
      </c>
      <c r="AS173">
        <v>8.3499032923103674E-3</v>
      </c>
      <c r="AT173">
        <v>4.6812739373040986E-3</v>
      </c>
      <c r="AU173">
        <v>2.4732742202434425E-2</v>
      </c>
      <c r="AV173">
        <v>1.576138985164615E-2</v>
      </c>
      <c r="AW173">
        <v>3.0507935481012639E-2</v>
      </c>
      <c r="AX173">
        <v>3.8126650944323895E-2</v>
      </c>
      <c r="AY173">
        <v>2.9714154246141392E-2</v>
      </c>
      <c r="AZ173" s="7">
        <f t="shared" si="98"/>
        <v>4.6689611824444539E-2</v>
      </c>
      <c r="BA173">
        <f t="shared" si="99"/>
        <v>0.10611569514954382</v>
      </c>
      <c r="BB173">
        <f t="shared" si="100"/>
        <v>6.3076819172499021E-2</v>
      </c>
      <c r="BC173">
        <f t="shared" si="101"/>
        <v>4.1014446494993681E-2</v>
      </c>
      <c r="BD173" s="4">
        <f t="shared" si="102"/>
        <v>2.1081224002042744E-2</v>
      </c>
      <c r="BE173" s="7">
        <f t="shared" si="103"/>
        <v>1.423440344100356E-2</v>
      </c>
      <c r="BF173">
        <f t="shared" si="104"/>
        <v>4.4062737313370459E-2</v>
      </c>
      <c r="BG173">
        <f t="shared" si="105"/>
        <v>2.1996699107370465E-2</v>
      </c>
      <c r="BH173">
        <f t="shared" si="106"/>
        <v>2.3807551440727444E-2</v>
      </c>
      <c r="BI173" s="4">
        <f t="shared" si="107"/>
        <v>1.0214631499797901E-2</v>
      </c>
      <c r="BJ173" s="7">
        <f t="shared" si="108"/>
        <v>1.9386487782346673E-3</v>
      </c>
      <c r="BK173">
        <f t="shared" si="109"/>
        <v>6.6109189987017009E-2</v>
      </c>
      <c r="BL173">
        <f t="shared" si="110"/>
        <v>0.52760927082617415</v>
      </c>
      <c r="BM173" s="4">
        <f t="shared" si="111"/>
        <v>2.68789741609543E-4</v>
      </c>
      <c r="BN173" s="7">
        <f t="shared" si="112"/>
        <v>1.9386487782346673E-3</v>
      </c>
      <c r="BO173">
        <f t="shared" si="113"/>
        <v>1.5904184937955316E-2</v>
      </c>
      <c r="BP173">
        <f t="shared" si="114"/>
        <v>1.0841417464674788E-3</v>
      </c>
      <c r="BQ173" s="4">
        <f t="shared" si="115"/>
        <v>1.4422783694237432E-4</v>
      </c>
      <c r="BR173" s="7">
        <f t="shared" si="116"/>
        <v>6.6109189987017009E-2</v>
      </c>
      <c r="BS173">
        <f t="shared" si="117"/>
        <v>1.5904184937955316E-2</v>
      </c>
      <c r="BT173">
        <f t="shared" si="118"/>
        <v>4.5271472320781811E-2</v>
      </c>
      <c r="BU173" s="4">
        <f t="shared" si="119"/>
        <v>1.1541050537866415E-4</v>
      </c>
      <c r="BV173" s="7">
        <f t="shared" si="120"/>
        <v>0.52760927082617415</v>
      </c>
      <c r="BW173">
        <f t="shared" si="121"/>
        <v>1.0841417464674788E-3</v>
      </c>
      <c r="BX173">
        <f t="shared" si="122"/>
        <v>4.5271472320781811E-2</v>
      </c>
      <c r="BY173" s="4">
        <f t="shared" si="123"/>
        <v>3.1242959465987211E-2</v>
      </c>
      <c r="BZ173" s="7">
        <f t="shared" si="124"/>
        <v>2.68789741609543E-4</v>
      </c>
      <c r="CA173">
        <f t="shared" si="125"/>
        <v>1.4422783694237432E-4</v>
      </c>
      <c r="CB173">
        <f t="shared" si="126"/>
        <v>1.1541050537866415E-4</v>
      </c>
      <c r="CC173" s="4">
        <f t="shared" si="127"/>
        <v>3.1242959465987211E-2</v>
      </c>
      <c r="CD173" s="7">
        <f t="shared" si="128"/>
        <v>16</v>
      </c>
      <c r="CE173" s="4">
        <f t="shared" si="129"/>
        <v>0</v>
      </c>
      <c r="CF173" s="7">
        <f t="shared" si="130"/>
        <v>1.9386487782346673E-3</v>
      </c>
      <c r="CG173">
        <f t="shared" si="131"/>
        <v>0.45170037503122329</v>
      </c>
      <c r="CH173" s="7">
        <f t="shared" si="132"/>
        <v>1.9386487782346673E-3</v>
      </c>
      <c r="CI173" s="4">
        <f t="shared" si="133"/>
        <v>1.0735075494026879E-3</v>
      </c>
      <c r="CJ173">
        <f t="shared" si="134"/>
        <v>0.45170037503122329</v>
      </c>
      <c r="CK173">
        <f t="shared" si="135"/>
        <v>1.0735075494026879E-3</v>
      </c>
      <c r="CL173" s="7">
        <f t="shared" si="136"/>
        <v>4</v>
      </c>
      <c r="CM173" s="4">
        <f t="shared" si="137"/>
        <v>0</v>
      </c>
      <c r="CN173" s="7">
        <f t="shared" si="138"/>
        <v>3.9856772874802354E-2</v>
      </c>
      <c r="CO173" s="4">
        <f t="shared" si="139"/>
        <v>1</v>
      </c>
      <c r="CP173" s="7">
        <f t="shared" si="140"/>
        <v>2</v>
      </c>
      <c r="CQ173" s="4" t="str">
        <f t="shared" si="141"/>
        <v>Jack Daniels</v>
      </c>
      <c r="CR173" s="7">
        <f t="shared" si="142"/>
        <v>66</v>
      </c>
      <c r="CS173">
        <f t="shared" si="143"/>
        <v>69</v>
      </c>
      <c r="CT173">
        <f ca="1">COUNTIF(INDIRECT(ADDRESS(ROW(),CR173,1,1)):INDIRECT(ADDRESS(ROW(),CS173,1,1)), "&lt;0.05")</f>
        <v>4</v>
      </c>
      <c r="CU173" s="4">
        <f t="shared" ca="1" si="144"/>
        <v>1</v>
      </c>
    </row>
    <row r="174" spans="1:99" x14ac:dyDescent="0.25">
      <c r="A174" s="48">
        <v>200</v>
      </c>
      <c r="B174" s="7">
        <v>2.8790586448292142E-3</v>
      </c>
      <c r="C174">
        <v>1.4080127774000289E-2</v>
      </c>
      <c r="D174">
        <v>0</v>
      </c>
      <c r="E174">
        <v>1.000582455882495E-2</v>
      </c>
      <c r="F174">
        <v>4.3518153524668389E-3</v>
      </c>
      <c r="G174">
        <v>0</v>
      </c>
      <c r="H174">
        <v>8.5655755234756367E-3</v>
      </c>
      <c r="I174">
        <v>1.0058704117721362E-3</v>
      </c>
      <c r="J174">
        <v>5.564715425013511E-3</v>
      </c>
      <c r="K174" s="4">
        <v>0</v>
      </c>
      <c r="L174" s="7">
        <v>2.8208483492190083E-2</v>
      </c>
      <c r="M174">
        <v>2.017366131289957E-2</v>
      </c>
      <c r="N174">
        <v>1.9391686638453611E-2</v>
      </c>
      <c r="O174">
        <v>3.7842133644801462E-2</v>
      </c>
      <c r="P174">
        <v>2.7223675510062242E-2</v>
      </c>
      <c r="Q174">
        <v>1.0470041751626129E-2</v>
      </c>
      <c r="R174">
        <v>1.7578495117701255E-2</v>
      </c>
      <c r="S174">
        <v>1.0802830090102371E-2</v>
      </c>
      <c r="T174">
        <v>5.7295869914421628E-2</v>
      </c>
      <c r="U174" s="4">
        <v>1.8785969444950153E-2</v>
      </c>
      <c r="V174" s="7">
        <v>0.20711286831502881</v>
      </c>
      <c r="W174">
        <v>0.16548933110043726</v>
      </c>
      <c r="X174">
        <v>0.1478216382223683</v>
      </c>
      <c r="Y174">
        <v>0.18244257106969325</v>
      </c>
      <c r="Z174">
        <v>0.15938004981689535</v>
      </c>
      <c r="AA174">
        <v>0.11829274955913308</v>
      </c>
      <c r="AB174">
        <v>0.15094522367484248</v>
      </c>
      <c r="AC174">
        <v>0.14741929539159015</v>
      </c>
      <c r="AD174">
        <v>0.19366750858867768</v>
      </c>
      <c r="AE174" s="4">
        <v>0.17377290718078101</v>
      </c>
      <c r="AF174" s="7">
        <v>0.54529954052093643</v>
      </c>
      <c r="AG174">
        <v>0.69619608179241677</v>
      </c>
      <c r="AH174">
        <v>0.79336615428228519</v>
      </c>
      <c r="AI174">
        <v>0.91464395621270789</v>
      </c>
      <c r="AJ174">
        <v>1.1379679002078822</v>
      </c>
      <c r="AK174">
        <v>0.66097122268872543</v>
      </c>
      <c r="AL174">
        <v>0.98512865115201864</v>
      </c>
      <c r="AM174">
        <v>1.0473188340778674</v>
      </c>
      <c r="AN174">
        <v>1.4971657498052728</v>
      </c>
      <c r="AO174" s="4">
        <v>0.86557071969029087</v>
      </c>
      <c r="AP174" s="7">
        <v>0.6004230753273464</v>
      </c>
      <c r="AQ174">
        <v>0.43074819793463093</v>
      </c>
      <c r="AR174">
        <v>0.67629556140216962</v>
      </c>
      <c r="AS174">
        <v>0.38710196583452422</v>
      </c>
      <c r="AT174">
        <v>0.32677077997688248</v>
      </c>
      <c r="AU174">
        <v>0.54313395300312206</v>
      </c>
      <c r="AV174">
        <v>0.71264568832196251</v>
      </c>
      <c r="AW174">
        <v>0.61717765051419049</v>
      </c>
      <c r="AX174">
        <v>0.82090782286288333</v>
      </c>
      <c r="AY174">
        <v>0.61916630620291424</v>
      </c>
      <c r="AZ174" s="7">
        <f t="shared" si="98"/>
        <v>4.6452987690382575E-3</v>
      </c>
      <c r="BA174">
        <f t="shared" si="99"/>
        <v>2.4777284691720851E-2</v>
      </c>
      <c r="BB174">
        <f t="shared" si="100"/>
        <v>0.16463441429194475</v>
      </c>
      <c r="BC174">
        <f t="shared" si="101"/>
        <v>0.91436288104304053</v>
      </c>
      <c r="BD174" s="4">
        <f t="shared" si="102"/>
        <v>0.57343710013806271</v>
      </c>
      <c r="BE174" s="7">
        <f t="shared" si="103"/>
        <v>4.8893615731303601E-3</v>
      </c>
      <c r="BF174">
        <f t="shared" si="104"/>
        <v>1.4078374442856373E-2</v>
      </c>
      <c r="BG174">
        <f t="shared" si="105"/>
        <v>2.5798998553775248E-2</v>
      </c>
      <c r="BH174">
        <f t="shared" si="106"/>
        <v>0.27434290468021483</v>
      </c>
      <c r="BI174" s="4">
        <f t="shared" si="107"/>
        <v>0.15375910122701028</v>
      </c>
      <c r="BJ174" s="7">
        <f t="shared" si="108"/>
        <v>1.2800345599156815E-3</v>
      </c>
      <c r="BK174">
        <f t="shared" si="109"/>
        <v>5.0546333992519204E-9</v>
      </c>
      <c r="BL174">
        <f t="shared" si="110"/>
        <v>2.3983067441118413E-6</v>
      </c>
      <c r="BM174" s="4">
        <f t="shared" si="111"/>
        <v>9.4367899736408759E-7</v>
      </c>
      <c r="BN174" s="7">
        <f t="shared" si="112"/>
        <v>1.2800345599156815E-3</v>
      </c>
      <c r="BO174">
        <f t="shared" si="113"/>
        <v>5.26009403226387E-10</v>
      </c>
      <c r="BP174">
        <f t="shared" si="114"/>
        <v>2.8182841568128673E-6</v>
      </c>
      <c r="BQ174" s="4">
        <f t="shared" si="115"/>
        <v>1.1681282618565481E-6</v>
      </c>
      <c r="BR174" s="7">
        <f t="shared" si="116"/>
        <v>5.0546333992519204E-9</v>
      </c>
      <c r="BS174">
        <f t="shared" si="117"/>
        <v>5.26009403226387E-10</v>
      </c>
      <c r="BT174">
        <f t="shared" si="118"/>
        <v>1.1006243855223519E-5</v>
      </c>
      <c r="BU174" s="4">
        <f t="shared" si="119"/>
        <v>1.1828677460902929E-5</v>
      </c>
      <c r="BV174" s="7">
        <f t="shared" si="120"/>
        <v>2.3983067441118413E-6</v>
      </c>
      <c r="BW174">
        <f t="shared" si="121"/>
        <v>2.8182841568128673E-6</v>
      </c>
      <c r="BX174">
        <f t="shared" si="122"/>
        <v>1.1006243855223519E-5</v>
      </c>
      <c r="BY174" s="4">
        <f t="shared" si="123"/>
        <v>4.0245780423577007E-3</v>
      </c>
      <c r="BZ174" s="7">
        <f t="shared" si="124"/>
        <v>9.4367899736408759E-7</v>
      </c>
      <c r="CA174">
        <f t="shared" si="125"/>
        <v>1.1681282618565481E-6</v>
      </c>
      <c r="CB174">
        <f t="shared" si="126"/>
        <v>1.1828677460902929E-5</v>
      </c>
      <c r="CC174" s="4">
        <f t="shared" si="127"/>
        <v>4.0245780423577007E-3</v>
      </c>
      <c r="CD174" s="7">
        <f t="shared" si="128"/>
        <v>20</v>
      </c>
      <c r="CE174" s="4">
        <f t="shared" si="129"/>
        <v>1</v>
      </c>
      <c r="CF174" s="7">
        <f t="shared" si="130"/>
        <v>1.2800345599156815E-3</v>
      </c>
      <c r="CG174">
        <f t="shared" si="131"/>
        <v>3.2489533479952255E-9</v>
      </c>
      <c r="CH174" s="7">
        <f t="shared" si="132"/>
        <v>1.2800345599156815E-3</v>
      </c>
      <c r="CI174" s="4">
        <f t="shared" si="133"/>
        <v>6.9074245844443317E-9</v>
      </c>
      <c r="CJ174">
        <f t="shared" si="134"/>
        <v>3.2489533479952255E-9</v>
      </c>
      <c r="CK174">
        <f t="shared" si="135"/>
        <v>6.9074245844443317E-9</v>
      </c>
      <c r="CL174" s="7">
        <f t="shared" si="136"/>
        <v>6</v>
      </c>
      <c r="CM174" s="4">
        <f t="shared" si="137"/>
        <v>1</v>
      </c>
      <c r="CN174" s="7">
        <f t="shared" si="138"/>
        <v>2.7920658181894674E-5</v>
      </c>
      <c r="CO174" s="4">
        <f t="shared" si="139"/>
        <v>1</v>
      </c>
      <c r="CP174" s="7">
        <f t="shared" si="140"/>
        <v>4</v>
      </c>
      <c r="CQ174" s="4" t="str">
        <f t="shared" si="141"/>
        <v>Glenfiddich 15</v>
      </c>
      <c r="CR174" s="7">
        <f t="shared" si="142"/>
        <v>74</v>
      </c>
      <c r="CS174">
        <f t="shared" si="143"/>
        <v>77</v>
      </c>
      <c r="CT174">
        <f ca="1">COUNTIF(INDIRECT(ADDRESS(ROW(),CR174,1,1)):INDIRECT(ADDRESS(ROW(),CS174,1,1)), "&lt;0.05")</f>
        <v>4</v>
      </c>
      <c r="CU174" s="4">
        <f t="shared" ca="1" si="144"/>
        <v>1</v>
      </c>
    </row>
    <row r="175" spans="1:99" x14ac:dyDescent="0.25">
      <c r="A175" s="48">
        <v>201</v>
      </c>
      <c r="B175" s="7">
        <v>2.3395529224234435E-2</v>
      </c>
      <c r="C175">
        <v>5.8985575542137035E-2</v>
      </c>
      <c r="D175">
        <v>2.0329299696701334E-2</v>
      </c>
      <c r="E175">
        <v>3.4065240390402936E-2</v>
      </c>
      <c r="F175">
        <v>4.0574040207165776E-2</v>
      </c>
      <c r="G175">
        <v>4.5139364193897809E-2</v>
      </c>
      <c r="H175">
        <v>3.3982585421696035E-2</v>
      </c>
      <c r="I175">
        <v>7.1565063746332563E-2</v>
      </c>
      <c r="J175">
        <v>5.676983326729676E-2</v>
      </c>
      <c r="K175" s="4">
        <v>4.3052110045293246E-2</v>
      </c>
      <c r="L175" s="7">
        <v>0.10358084014075905</v>
      </c>
      <c r="M175">
        <v>8.9321298391505377E-2</v>
      </c>
      <c r="N175">
        <v>8.1123886547802643E-2</v>
      </c>
      <c r="O175">
        <v>0.1520574567662023</v>
      </c>
      <c r="P175">
        <v>0.13721826059074613</v>
      </c>
      <c r="Q175">
        <v>9.3849031990718035E-2</v>
      </c>
      <c r="R175">
        <v>7.8470124700097177E-2</v>
      </c>
      <c r="S175">
        <v>9.4536772760645829E-2</v>
      </c>
      <c r="T175">
        <v>0.24973783855495965</v>
      </c>
      <c r="U175" s="4">
        <v>8.3256941748673027E-2</v>
      </c>
      <c r="V175" s="7">
        <v>2.187688973441722</v>
      </c>
      <c r="W175">
        <v>1.7193451632084098</v>
      </c>
      <c r="X175">
        <v>2.0609216066625469</v>
      </c>
      <c r="Y175">
        <v>2.2408903232052908</v>
      </c>
      <c r="Z175">
        <v>2.0750168101264452</v>
      </c>
      <c r="AA175">
        <v>2.1987137319770187</v>
      </c>
      <c r="AB175">
        <v>2.2407769436292364</v>
      </c>
      <c r="AC175">
        <v>1.7445289461833466</v>
      </c>
      <c r="AD175">
        <v>3.3838029757734893</v>
      </c>
      <c r="AE175" s="4">
        <v>2.154849100365094</v>
      </c>
      <c r="AF175" s="7">
        <v>2.1635676687525889</v>
      </c>
      <c r="AG175">
        <v>2.5329049552472367</v>
      </c>
      <c r="AH175">
        <v>2.75358095673749</v>
      </c>
      <c r="AI175">
        <v>2.9409036755184914</v>
      </c>
      <c r="AJ175">
        <v>3.4471385189245698</v>
      </c>
      <c r="AK175">
        <v>2.5215381155713716</v>
      </c>
      <c r="AL175">
        <v>3.1644712325095603</v>
      </c>
      <c r="AM175">
        <v>3.7345436902705957</v>
      </c>
      <c r="AN175">
        <v>5.2773477381482063</v>
      </c>
      <c r="AO175" s="4">
        <v>2.9134001782800212</v>
      </c>
      <c r="AP175" s="7">
        <v>2.0842706104115809</v>
      </c>
      <c r="AQ175">
        <v>1.7460339876335964</v>
      </c>
      <c r="AR175">
        <v>2.4163601395820598</v>
      </c>
      <c r="AS175">
        <v>1.2475662636692797</v>
      </c>
      <c r="AT175">
        <v>1.2657407100349378</v>
      </c>
      <c r="AU175">
        <v>1.9516111908722427</v>
      </c>
      <c r="AV175">
        <v>2.2671961794178785</v>
      </c>
      <c r="AW175">
        <v>2.0110940162477671</v>
      </c>
      <c r="AX175">
        <v>2.5825818567927903</v>
      </c>
      <c r="AY175">
        <v>1.9170916325373837</v>
      </c>
      <c r="AZ175" s="7">
        <f t="shared" si="98"/>
        <v>4.2785864173515792E-2</v>
      </c>
      <c r="BA175">
        <f t="shared" si="99"/>
        <v>0.11631524521921092</v>
      </c>
      <c r="BB175">
        <f t="shared" si="100"/>
        <v>2.20065345745726</v>
      </c>
      <c r="BC175">
        <f t="shared" si="101"/>
        <v>3.1449396729960126</v>
      </c>
      <c r="BD175" s="4">
        <f t="shared" si="102"/>
        <v>1.9489546587199515</v>
      </c>
      <c r="BE175" s="7">
        <f t="shared" si="103"/>
        <v>1.6091943312168001E-2</v>
      </c>
      <c r="BF175">
        <f t="shared" si="104"/>
        <v>5.2861913708601722E-2</v>
      </c>
      <c r="BG175">
        <f t="shared" si="105"/>
        <v>0.45708719845047519</v>
      </c>
      <c r="BH175">
        <f t="shared" si="106"/>
        <v>0.87947033028873622</v>
      </c>
      <c r="BI175" s="4">
        <f t="shared" si="107"/>
        <v>0.44024321187954191</v>
      </c>
      <c r="BJ175" s="7">
        <f t="shared" si="108"/>
        <v>1.5715420547850086E-3</v>
      </c>
      <c r="BK175">
        <f t="shared" si="109"/>
        <v>1.1509604711738839E-7</v>
      </c>
      <c r="BL175">
        <f t="shared" si="110"/>
        <v>1.4253696514234225E-6</v>
      </c>
      <c r="BM175" s="4">
        <f t="shared" si="111"/>
        <v>2.4332671130265237E-7</v>
      </c>
      <c r="BN175" s="7">
        <f t="shared" si="112"/>
        <v>1.5715420547850086E-3</v>
      </c>
      <c r="BO175">
        <f t="shared" si="113"/>
        <v>1.2754931849001456E-7</v>
      </c>
      <c r="BP175">
        <f t="shared" si="114"/>
        <v>1.6773269517073482E-6</v>
      </c>
      <c r="BQ175" s="4">
        <f t="shared" si="115"/>
        <v>2.8126484625645206E-7</v>
      </c>
      <c r="BR175" s="7">
        <f t="shared" si="116"/>
        <v>1.1509604711738839E-7</v>
      </c>
      <c r="BS175">
        <f t="shared" si="117"/>
        <v>1.2754931849001456E-7</v>
      </c>
      <c r="BT175">
        <f t="shared" si="118"/>
        <v>9.6159764369182395E-3</v>
      </c>
      <c r="BU175" s="4">
        <f t="shared" si="119"/>
        <v>0.22583461203802396</v>
      </c>
      <c r="BV175" s="7">
        <f t="shared" si="120"/>
        <v>1.4253696514234225E-6</v>
      </c>
      <c r="BW175">
        <f t="shared" si="121"/>
        <v>1.6773269517073482E-6</v>
      </c>
      <c r="BX175">
        <f t="shared" si="122"/>
        <v>9.6159764369182395E-3</v>
      </c>
      <c r="BY175" s="4">
        <f t="shared" si="123"/>
        <v>1.9608852658633421E-3</v>
      </c>
      <c r="BZ175" s="7">
        <f t="shared" si="124"/>
        <v>2.4332671130265237E-7</v>
      </c>
      <c r="CA175">
        <f t="shared" si="125"/>
        <v>2.8126484625645206E-7</v>
      </c>
      <c r="CB175">
        <f t="shared" si="126"/>
        <v>0.22583461203802396</v>
      </c>
      <c r="CC175" s="4">
        <f t="shared" si="127"/>
        <v>1.9608852658633421E-3</v>
      </c>
      <c r="CD175" s="7">
        <f t="shared" si="128"/>
        <v>18</v>
      </c>
      <c r="CE175" s="4">
        <f t="shared" si="129"/>
        <v>0</v>
      </c>
      <c r="CF175" s="7">
        <f t="shared" si="130"/>
        <v>1.5715420547850086E-3</v>
      </c>
      <c r="CG175">
        <f t="shared" si="131"/>
        <v>3.3622507818232395E-16</v>
      </c>
      <c r="CH175" s="7">
        <f t="shared" si="132"/>
        <v>1.5715420547850086E-3</v>
      </c>
      <c r="CI175" s="4">
        <f t="shared" si="133"/>
        <v>5.5760907600481244E-16</v>
      </c>
      <c r="CJ175">
        <f t="shared" si="134"/>
        <v>3.3622507818232395E-16</v>
      </c>
      <c r="CK175">
        <f t="shared" si="135"/>
        <v>5.5760907600481244E-16</v>
      </c>
      <c r="CL175" s="7">
        <f t="shared" si="136"/>
        <v>6</v>
      </c>
      <c r="CM175" s="4">
        <f t="shared" si="137"/>
        <v>1</v>
      </c>
      <c r="CN175" s="7">
        <f t="shared" si="138"/>
        <v>2.0111222904438774E-11</v>
      </c>
      <c r="CO175" s="4">
        <f t="shared" si="139"/>
        <v>1</v>
      </c>
      <c r="CP175" s="7">
        <f t="shared" si="140"/>
        <v>4</v>
      </c>
      <c r="CQ175" s="4" t="str">
        <f t="shared" si="141"/>
        <v>Glenfiddich 15</v>
      </c>
      <c r="CR175" s="7">
        <f t="shared" si="142"/>
        <v>74</v>
      </c>
      <c r="CS175">
        <f t="shared" si="143"/>
        <v>77</v>
      </c>
      <c r="CT175">
        <f ca="1">COUNTIF(INDIRECT(ADDRESS(ROW(),CR175,1,1)):INDIRECT(ADDRESS(ROW(),CS175,1,1)), "&lt;0.05")</f>
        <v>4</v>
      </c>
      <c r="CU175" s="4">
        <f t="shared" ca="1" si="144"/>
        <v>1</v>
      </c>
    </row>
    <row r="176" spans="1:99" x14ac:dyDescent="0.25">
      <c r="A176" s="48">
        <v>202</v>
      </c>
      <c r="B176" s="7">
        <v>0</v>
      </c>
      <c r="C176">
        <v>0</v>
      </c>
      <c r="D176">
        <v>0</v>
      </c>
      <c r="E176">
        <v>0</v>
      </c>
      <c r="F176">
        <v>3.3356143837712455E-3</v>
      </c>
      <c r="G176">
        <v>1.4209344258536494E-3</v>
      </c>
      <c r="H176">
        <v>0</v>
      </c>
      <c r="I176">
        <v>5.001612295174789E-3</v>
      </c>
      <c r="J176">
        <v>0</v>
      </c>
      <c r="K176" s="4">
        <v>0</v>
      </c>
      <c r="L176" s="7">
        <v>9.8944593843380294E-2</v>
      </c>
      <c r="M176">
        <v>6.4455907932343556E-2</v>
      </c>
      <c r="N176">
        <v>3.3388035551623486E-2</v>
      </c>
      <c r="O176">
        <v>5.072060368637428E-2</v>
      </c>
      <c r="P176">
        <v>4.4719544110594922E-2</v>
      </c>
      <c r="Q176">
        <v>3.4604544477363906E-2</v>
      </c>
      <c r="R176">
        <v>1.5234168506024028E-2</v>
      </c>
      <c r="S176">
        <v>2.1110056256721462E-2</v>
      </c>
      <c r="T176">
        <v>7.214925069986966E-2</v>
      </c>
      <c r="U176" s="4">
        <v>1.8404542560711164E-2</v>
      </c>
      <c r="V176" s="7">
        <v>0.31509487198386193</v>
      </c>
      <c r="W176">
        <v>0.24162730181567948</v>
      </c>
      <c r="X176">
        <v>0.29096321711399764</v>
      </c>
      <c r="Y176">
        <v>0.32130865087258503</v>
      </c>
      <c r="Z176">
        <v>0.30460865999136943</v>
      </c>
      <c r="AA176">
        <v>0.32034067718741238</v>
      </c>
      <c r="AB176">
        <v>0.3188911117401631</v>
      </c>
      <c r="AC176">
        <v>0.24564312601110769</v>
      </c>
      <c r="AD176">
        <v>0.49028689272890141</v>
      </c>
      <c r="AE176" s="4">
        <v>0.33043500450608965</v>
      </c>
      <c r="AF176" s="7">
        <v>0.29644840040397824</v>
      </c>
      <c r="AG176">
        <v>0.3474387755156535</v>
      </c>
      <c r="AH176">
        <v>0.35495070943938117</v>
      </c>
      <c r="AI176">
        <v>0.3826397426028505</v>
      </c>
      <c r="AJ176">
        <v>0.47318987813131147</v>
      </c>
      <c r="AK176">
        <v>0.34987794091687929</v>
      </c>
      <c r="AL176">
        <v>0.44586596860794475</v>
      </c>
      <c r="AM176">
        <v>0.53612763749861025</v>
      </c>
      <c r="AN176">
        <v>0.72930306602229678</v>
      </c>
      <c r="AO176" s="4">
        <v>0.40373053375286927</v>
      </c>
      <c r="AP176" s="7">
        <v>0.3018770162297662</v>
      </c>
      <c r="AQ176">
        <v>0.24994393518217209</v>
      </c>
      <c r="AR176">
        <v>0.36810949200421755</v>
      </c>
      <c r="AS176">
        <v>0.1688526244974117</v>
      </c>
      <c r="AT176">
        <v>0.16765738454464812</v>
      </c>
      <c r="AU176">
        <v>0.28009926566923277</v>
      </c>
      <c r="AV176">
        <v>0.3103976536945931</v>
      </c>
      <c r="AW176">
        <v>0.28710277483779839</v>
      </c>
      <c r="AX176">
        <v>0.34761397792411564</v>
      </c>
      <c r="AY176">
        <v>0.26871950373516607</v>
      </c>
      <c r="AZ176" s="7">
        <f t="shared" si="98"/>
        <v>9.7581611047996839E-4</v>
      </c>
      <c r="BA176">
        <f t="shared" si="99"/>
        <v>4.5373124762500675E-2</v>
      </c>
      <c r="BB176">
        <f t="shared" si="100"/>
        <v>0.31791995139511675</v>
      </c>
      <c r="BC176">
        <f t="shared" si="101"/>
        <v>0.43195726528917755</v>
      </c>
      <c r="BD176" s="4">
        <f t="shared" si="102"/>
        <v>0.27503736283191216</v>
      </c>
      <c r="BE176" s="7">
        <f t="shared" si="103"/>
        <v>1.7838576393223618E-3</v>
      </c>
      <c r="BF176">
        <f t="shared" si="104"/>
        <v>2.6799670022813693E-2</v>
      </c>
      <c r="BG176">
        <f t="shared" si="105"/>
        <v>6.8184081159526913E-2</v>
      </c>
      <c r="BH176">
        <f t="shared" si="106"/>
        <v>0.12585776415203456</v>
      </c>
      <c r="BI176" s="4">
        <f t="shared" si="107"/>
        <v>6.6288053495033361E-2</v>
      </c>
      <c r="BJ176" s="7">
        <f t="shared" si="108"/>
        <v>5.286041621054055E-4</v>
      </c>
      <c r="BK176">
        <f t="shared" si="109"/>
        <v>1.3293159023497312E-7</v>
      </c>
      <c r="BL176">
        <f t="shared" si="110"/>
        <v>1.8329914191874788E-6</v>
      </c>
      <c r="BM176" s="4">
        <f t="shared" si="111"/>
        <v>3.6579647680301342E-7</v>
      </c>
      <c r="BN176" s="7">
        <f t="shared" si="112"/>
        <v>5.286041621054055E-4</v>
      </c>
      <c r="BO176">
        <f t="shared" si="113"/>
        <v>7.6693832750261535E-8</v>
      </c>
      <c r="BP176">
        <f t="shared" si="114"/>
        <v>2.916301316296119E-6</v>
      </c>
      <c r="BQ176" s="4">
        <f t="shared" si="115"/>
        <v>3.3321696610369014E-7</v>
      </c>
      <c r="BR176" s="7">
        <f t="shared" si="116"/>
        <v>1.3293159023497312E-7</v>
      </c>
      <c r="BS176">
        <f t="shared" si="117"/>
        <v>7.6693832750261535E-8</v>
      </c>
      <c r="BT176">
        <f t="shared" si="118"/>
        <v>2.4672749026208647E-2</v>
      </c>
      <c r="BU176" s="4">
        <f t="shared" si="119"/>
        <v>0.17099410653619046</v>
      </c>
      <c r="BV176" s="7">
        <f t="shared" si="120"/>
        <v>1.8329914191874788E-6</v>
      </c>
      <c r="BW176">
        <f t="shared" si="121"/>
        <v>2.916301316296119E-6</v>
      </c>
      <c r="BX176">
        <f t="shared" si="122"/>
        <v>2.4672749026208647E-2</v>
      </c>
      <c r="BY176" s="4">
        <f t="shared" si="123"/>
        <v>3.7480965889529895E-3</v>
      </c>
      <c r="BZ176" s="7">
        <f t="shared" si="124"/>
        <v>3.6579647680301342E-7</v>
      </c>
      <c r="CA176">
        <f t="shared" si="125"/>
        <v>3.3321696610369014E-7</v>
      </c>
      <c r="CB176">
        <f t="shared" si="126"/>
        <v>0.17099410653619046</v>
      </c>
      <c r="CC176" s="4">
        <f t="shared" si="127"/>
        <v>3.7480965889529895E-3</v>
      </c>
      <c r="CD176" s="7">
        <f t="shared" si="128"/>
        <v>18</v>
      </c>
      <c r="CE176" s="4">
        <f t="shared" si="129"/>
        <v>0</v>
      </c>
      <c r="CF176" s="7">
        <f t="shared" si="130"/>
        <v>5.286041621054055E-4</v>
      </c>
      <c r="CG176">
        <f t="shared" si="131"/>
        <v>1.5697153947351237E-16</v>
      </c>
      <c r="CH176" s="7">
        <f t="shared" si="132"/>
        <v>5.286041621054055E-4</v>
      </c>
      <c r="CI176" s="4">
        <f t="shared" si="133"/>
        <v>9.0248347189895089E-16</v>
      </c>
      <c r="CJ176">
        <f t="shared" si="134"/>
        <v>1.5697153947351237E-16</v>
      </c>
      <c r="CK176">
        <f t="shared" si="135"/>
        <v>9.0248347189895089E-16</v>
      </c>
      <c r="CL176" s="7">
        <f t="shared" si="136"/>
        <v>6</v>
      </c>
      <c r="CM176" s="4">
        <f t="shared" si="137"/>
        <v>1</v>
      </c>
      <c r="CN176" s="7">
        <f t="shared" si="138"/>
        <v>7.6561275462316832E-12</v>
      </c>
      <c r="CO176" s="4">
        <f t="shared" si="139"/>
        <v>1</v>
      </c>
      <c r="CP176" s="7">
        <f t="shared" si="140"/>
        <v>4</v>
      </c>
      <c r="CQ176" s="4" t="str">
        <f t="shared" si="141"/>
        <v>Glenfiddich 15</v>
      </c>
      <c r="CR176" s="7">
        <f t="shared" si="142"/>
        <v>74</v>
      </c>
      <c r="CS176">
        <f t="shared" si="143"/>
        <v>77</v>
      </c>
      <c r="CT176">
        <f ca="1">COUNTIF(INDIRECT(ADDRESS(ROW(),CR176,1,1)):INDIRECT(ADDRESS(ROW(),CS176,1,1)), "&lt;0.05")</f>
        <v>4</v>
      </c>
      <c r="CU176" s="4">
        <f t="shared" ca="1" si="144"/>
        <v>1</v>
      </c>
    </row>
    <row r="177" spans="1:99" x14ac:dyDescent="0.25">
      <c r="A177" s="48">
        <v>203</v>
      </c>
      <c r="B177" s="7">
        <v>0.13975219077117185</v>
      </c>
      <c r="C177">
        <v>0.28679092538024992</v>
      </c>
      <c r="D177">
        <v>0.18271563650544748</v>
      </c>
      <c r="E177">
        <v>0.19614467105842551</v>
      </c>
      <c r="F177">
        <v>0.20497714096115202</v>
      </c>
      <c r="G177">
        <v>0.20065669569019712</v>
      </c>
      <c r="H177">
        <v>0.19945952650168666</v>
      </c>
      <c r="I177">
        <v>0.2559080364394804</v>
      </c>
      <c r="J177">
        <v>0.22040696569871809</v>
      </c>
      <c r="K177" s="4">
        <v>0.20563938822781463</v>
      </c>
      <c r="L177" s="7">
        <v>0.93054167866129822</v>
      </c>
      <c r="M177">
        <v>0.77443244833673464</v>
      </c>
      <c r="N177">
        <v>0.66211420760880701</v>
      </c>
      <c r="O177">
        <v>0.81292407858585958</v>
      </c>
      <c r="P177">
        <v>0.65372717275514092</v>
      </c>
      <c r="Q177">
        <v>0.50419993183289891</v>
      </c>
      <c r="R177">
        <v>0.45909505048457161</v>
      </c>
      <c r="S177">
        <v>0.59680042590638271</v>
      </c>
      <c r="T177">
        <v>1.4885756546798516</v>
      </c>
      <c r="U177" s="4">
        <v>0.3881375891739981</v>
      </c>
      <c r="V177" s="7">
        <v>0.35482191804034252</v>
      </c>
      <c r="W177">
        <v>0.5446430125373477</v>
      </c>
      <c r="X177">
        <v>0.49442362012597779</v>
      </c>
      <c r="Y177">
        <v>0.5993285055100479</v>
      </c>
      <c r="Z177">
        <v>0.62731009487711409</v>
      </c>
      <c r="AA177">
        <v>0.58548779373387616</v>
      </c>
      <c r="AB177">
        <v>0.72972415136512525</v>
      </c>
      <c r="AC177">
        <v>0.52628090597483979</v>
      </c>
      <c r="AD177">
        <v>0.77244719492796199</v>
      </c>
      <c r="AE177" s="4">
        <v>0.72427160860663875</v>
      </c>
      <c r="AF177" s="7">
        <v>0.22798125009759621</v>
      </c>
      <c r="AG177">
        <v>0.36138146832102064</v>
      </c>
      <c r="AH177">
        <v>0.39618105729567399</v>
      </c>
      <c r="AI177">
        <v>0.46925798841723265</v>
      </c>
      <c r="AJ177">
        <v>0.66692709501146652</v>
      </c>
      <c r="AK177">
        <v>0.45503317954755174</v>
      </c>
      <c r="AL177">
        <v>0.79039685263488002</v>
      </c>
      <c r="AM177">
        <v>0.90707286572875334</v>
      </c>
      <c r="AN177">
        <v>1.2466481030842331</v>
      </c>
      <c r="AO177" s="4">
        <v>0.66098384389839593</v>
      </c>
      <c r="AP177" s="7">
        <v>0.38635345144301947</v>
      </c>
      <c r="AQ177">
        <v>0.37680439895839146</v>
      </c>
      <c r="AR177">
        <v>0.5818063542783678</v>
      </c>
      <c r="AS177">
        <v>0.43232117359584832</v>
      </c>
      <c r="AT177">
        <v>0.36711282343554846</v>
      </c>
      <c r="AU177">
        <v>0.57065645271314236</v>
      </c>
      <c r="AV177">
        <v>0.52644345926420666</v>
      </c>
      <c r="AW177">
        <v>0.57568187785657932</v>
      </c>
      <c r="AX177">
        <v>0.71192853025951763</v>
      </c>
      <c r="AY177">
        <v>0.68429126966958653</v>
      </c>
      <c r="AZ177" s="7">
        <f t="shared" si="98"/>
        <v>0.20924511772343438</v>
      </c>
      <c r="BA177">
        <f t="shared" si="99"/>
        <v>0.72705482380255426</v>
      </c>
      <c r="BB177">
        <f t="shared" si="100"/>
        <v>0.59587388056992718</v>
      </c>
      <c r="BC177">
        <f t="shared" si="101"/>
        <v>0.61818637040368041</v>
      </c>
      <c r="BD177" s="4">
        <f t="shared" si="102"/>
        <v>0.52133997914742081</v>
      </c>
      <c r="BE177" s="7">
        <f t="shared" si="103"/>
        <v>3.975033863000603E-2</v>
      </c>
      <c r="BF177">
        <f t="shared" si="104"/>
        <v>0.3151421399436985</v>
      </c>
      <c r="BG177">
        <f t="shared" si="105"/>
        <v>0.12585442897755708</v>
      </c>
      <c r="BH177">
        <f t="shared" si="106"/>
        <v>0.30342069586828774</v>
      </c>
      <c r="BI177" s="4">
        <f t="shared" si="107"/>
        <v>0.12594829774862001</v>
      </c>
      <c r="BJ177" s="7">
        <f t="shared" si="108"/>
        <v>5.4228853569672627E-4</v>
      </c>
      <c r="BK177">
        <f t="shared" si="109"/>
        <v>1.8393145078877927E-6</v>
      </c>
      <c r="BL177">
        <f t="shared" si="110"/>
        <v>2.0586024890402272E-3</v>
      </c>
      <c r="BM177" s="4">
        <f t="shared" si="111"/>
        <v>1.3969208221888987E-5</v>
      </c>
      <c r="BN177" s="7">
        <f t="shared" si="112"/>
        <v>5.4228853569672627E-4</v>
      </c>
      <c r="BO177">
        <f t="shared" si="113"/>
        <v>0.24539414936488635</v>
      </c>
      <c r="BP177">
        <f t="shared" si="114"/>
        <v>0.44155619727429751</v>
      </c>
      <c r="BQ177" s="4">
        <f t="shared" si="115"/>
        <v>7.9782424406114272E-2</v>
      </c>
      <c r="BR177" s="7">
        <f t="shared" si="116"/>
        <v>1.8393145078877927E-6</v>
      </c>
      <c r="BS177">
        <f t="shared" si="117"/>
        <v>0.24539414936488635</v>
      </c>
      <c r="BT177">
        <f t="shared" si="118"/>
        <v>0.83352948817763606</v>
      </c>
      <c r="BU177" s="4">
        <f t="shared" si="119"/>
        <v>0.20215049594591386</v>
      </c>
      <c r="BV177" s="7">
        <f t="shared" si="120"/>
        <v>2.0586024890402272E-3</v>
      </c>
      <c r="BW177">
        <f t="shared" si="121"/>
        <v>0.44155619727429751</v>
      </c>
      <c r="BX177">
        <f t="shared" si="122"/>
        <v>0.83352948817763606</v>
      </c>
      <c r="BY177" s="4">
        <f t="shared" si="123"/>
        <v>0.36958218135622489</v>
      </c>
      <c r="BZ177" s="7">
        <f t="shared" si="124"/>
        <v>1.3969208221888987E-5</v>
      </c>
      <c r="CA177">
        <f t="shared" si="125"/>
        <v>7.9782424406114272E-2</v>
      </c>
      <c r="CB177">
        <f t="shared" si="126"/>
        <v>0.20215049594591386</v>
      </c>
      <c r="CC177" s="4">
        <f t="shared" si="127"/>
        <v>0.36958218135622489</v>
      </c>
      <c r="CD177" s="7">
        <f t="shared" si="128"/>
        <v>8</v>
      </c>
      <c r="CE177" s="4">
        <f t="shared" si="129"/>
        <v>0</v>
      </c>
      <c r="CF177" s="7">
        <f t="shared" si="130"/>
        <v>5.4228853569672627E-4</v>
      </c>
      <c r="CG177">
        <f t="shared" si="131"/>
        <v>3.1240748823922722E-11</v>
      </c>
      <c r="CH177" s="7">
        <f t="shared" si="132"/>
        <v>5.4228853569672627E-4</v>
      </c>
      <c r="CI177" s="4">
        <f t="shared" si="133"/>
        <v>0.18796674448551101</v>
      </c>
      <c r="CJ177">
        <f t="shared" si="134"/>
        <v>3.1240748823922722E-11</v>
      </c>
      <c r="CK177">
        <f t="shared" si="135"/>
        <v>0.18796674448551101</v>
      </c>
      <c r="CL177" s="7">
        <f t="shared" si="136"/>
        <v>4</v>
      </c>
      <c r="CM177" s="4">
        <f t="shared" si="137"/>
        <v>0</v>
      </c>
      <c r="CN177" s="7">
        <f t="shared" si="138"/>
        <v>0.14106925296564024</v>
      </c>
      <c r="CO177" s="4">
        <f t="shared" si="139"/>
        <v>0</v>
      </c>
      <c r="CP177" s="7">
        <f t="shared" si="140"/>
        <v>2</v>
      </c>
      <c r="CQ177" s="4" t="str">
        <f t="shared" si="141"/>
        <v>Jack Daniels</v>
      </c>
      <c r="CR177" s="7">
        <f t="shared" si="142"/>
        <v>66</v>
      </c>
      <c r="CS177">
        <f t="shared" si="143"/>
        <v>69</v>
      </c>
      <c r="CT177">
        <f ca="1">COUNTIF(INDIRECT(ADDRESS(ROW(),CR177,1,1)):INDIRECT(ADDRESS(ROW(),CS177,1,1)), "&lt;0.05")</f>
        <v>1</v>
      </c>
      <c r="CU177" s="4">
        <f t="shared" ca="1" si="144"/>
        <v>0</v>
      </c>
    </row>
    <row r="178" spans="1:99" x14ac:dyDescent="0.25">
      <c r="A178" s="48">
        <v>204</v>
      </c>
      <c r="B178" s="7">
        <v>1.224022057386053</v>
      </c>
      <c r="C178">
        <v>2.4187493647752087</v>
      </c>
      <c r="D178">
        <v>1.4274551812497724</v>
      </c>
      <c r="E178">
        <v>1.2981717162655571</v>
      </c>
      <c r="F178">
        <v>1.4426647167258537</v>
      </c>
      <c r="G178">
        <v>1.3082282819025524</v>
      </c>
      <c r="H178">
        <v>1.244834196010693</v>
      </c>
      <c r="I178">
        <v>1.5871601586639157</v>
      </c>
      <c r="J178">
        <v>1.4151999567759082</v>
      </c>
      <c r="K178" s="4">
        <v>1.5195085362415988</v>
      </c>
      <c r="L178" s="7">
        <v>2.7555388674361736</v>
      </c>
      <c r="M178">
        <v>2.8010781594945331</v>
      </c>
      <c r="N178">
        <v>2.7304192199612816</v>
      </c>
      <c r="O178">
        <v>3.2799507737054756</v>
      </c>
      <c r="P178">
        <v>2.9539449781858274</v>
      </c>
      <c r="Q178">
        <v>2.2260215985054717</v>
      </c>
      <c r="R178">
        <v>2.0465423675725787</v>
      </c>
      <c r="S178">
        <v>2.8289250164608744</v>
      </c>
      <c r="T178">
        <v>7.1039126251055462</v>
      </c>
      <c r="U178" s="4">
        <v>2.0868137493476779</v>
      </c>
      <c r="V178" s="7">
        <v>1.9139091737580041</v>
      </c>
      <c r="W178">
        <v>2.844978825417853</v>
      </c>
      <c r="X178">
        <v>2.6559335998467564</v>
      </c>
      <c r="Y178">
        <v>3.1133324052970623</v>
      </c>
      <c r="Z178">
        <v>3.3394311518536548</v>
      </c>
      <c r="AA178">
        <v>3.8120857984810042</v>
      </c>
      <c r="AB178">
        <v>4.54679215907362</v>
      </c>
      <c r="AC178">
        <v>3.0551201016206968</v>
      </c>
      <c r="AD178">
        <v>4.4679622654537532</v>
      </c>
      <c r="AE178" s="4">
        <v>4.0473878007273454</v>
      </c>
      <c r="AF178" s="7">
        <v>0.75554918141011473</v>
      </c>
      <c r="AG178">
        <v>1.0772454814399961</v>
      </c>
      <c r="AH178">
        <v>1.1732817209016257</v>
      </c>
      <c r="AI178">
        <v>1.2685835700966686</v>
      </c>
      <c r="AJ178">
        <v>1.2395381144756386</v>
      </c>
      <c r="AK178">
        <v>0.91090109131921637</v>
      </c>
      <c r="AL178">
        <v>1.6805881763098889</v>
      </c>
      <c r="AM178">
        <v>1.8228156858498057</v>
      </c>
      <c r="AN178">
        <v>2.5388370725836196</v>
      </c>
      <c r="AO178" s="4">
        <v>1.0897817845686986</v>
      </c>
      <c r="AP178" s="7">
        <v>0.9297363133836124</v>
      </c>
      <c r="AQ178">
        <v>0.69700082177097789</v>
      </c>
      <c r="AR178">
        <v>1.1723443837473777</v>
      </c>
      <c r="AS178">
        <v>0.68111766624229542</v>
      </c>
      <c r="AT178">
        <v>0.43791341555521401</v>
      </c>
      <c r="AU178">
        <v>1.3365069124415789</v>
      </c>
      <c r="AV178">
        <v>1.2065145509473136</v>
      </c>
      <c r="AW178">
        <v>1.3702789067388217</v>
      </c>
      <c r="AX178">
        <v>1.4784088662061257</v>
      </c>
      <c r="AY178">
        <v>1.3250324056313108</v>
      </c>
      <c r="AZ178" s="7">
        <f t="shared" si="98"/>
        <v>1.4885994165997112</v>
      </c>
      <c r="BA178">
        <f t="shared" si="99"/>
        <v>3.0813147355775437</v>
      </c>
      <c r="BB178">
        <f t="shared" si="100"/>
        <v>3.3796933281529746</v>
      </c>
      <c r="BC178">
        <f t="shared" si="101"/>
        <v>1.3557121878955272</v>
      </c>
      <c r="BD178" s="4">
        <f t="shared" si="102"/>
        <v>1.0634854242664629</v>
      </c>
      <c r="BE178" s="7">
        <f t="shared" si="103"/>
        <v>0.3472597061405529</v>
      </c>
      <c r="BF178">
        <f t="shared" si="104"/>
        <v>1.4681725683890565</v>
      </c>
      <c r="BG178">
        <f t="shared" si="105"/>
        <v>0.83768304882561584</v>
      </c>
      <c r="BH178">
        <f t="shared" si="106"/>
        <v>0.52537801175158705</v>
      </c>
      <c r="BI178" s="4">
        <f t="shared" si="107"/>
        <v>0.35453946546518139</v>
      </c>
      <c r="BJ178" s="7">
        <f t="shared" si="108"/>
        <v>7.5065975564450691E-3</v>
      </c>
      <c r="BK178">
        <f t="shared" si="109"/>
        <v>2.5525266569383541E-5</v>
      </c>
      <c r="BL178">
        <f t="shared" si="110"/>
        <v>0.51434848442669179</v>
      </c>
      <c r="BM178" s="4">
        <f t="shared" si="111"/>
        <v>1.438265893811203E-2</v>
      </c>
      <c r="BN178" s="7">
        <f t="shared" si="112"/>
        <v>7.5065975564450691E-3</v>
      </c>
      <c r="BO178">
        <f t="shared" si="113"/>
        <v>0.58533958911638606</v>
      </c>
      <c r="BP178">
        <f t="shared" si="114"/>
        <v>4.8033609370341634E-3</v>
      </c>
      <c r="BQ178" s="4">
        <f t="shared" si="115"/>
        <v>1.7405302520704681E-3</v>
      </c>
      <c r="BR178" s="7">
        <f t="shared" si="116"/>
        <v>2.5525266569383541E-5</v>
      </c>
      <c r="BS178">
        <f t="shared" si="117"/>
        <v>0.58533958911638606</v>
      </c>
      <c r="BT178">
        <f t="shared" si="118"/>
        <v>1.0080619399704185E-5</v>
      </c>
      <c r="BU178" s="4">
        <f t="shared" si="119"/>
        <v>3.2900976625856028E-6</v>
      </c>
      <c r="BV178" s="7">
        <f t="shared" si="120"/>
        <v>0.51434848442669179</v>
      </c>
      <c r="BW178">
        <f t="shared" si="121"/>
        <v>4.8033609370341634E-3</v>
      </c>
      <c r="BX178">
        <f t="shared" si="122"/>
        <v>1.0080619399704185E-5</v>
      </c>
      <c r="BY178" s="4">
        <f t="shared" si="123"/>
        <v>0.16444382718267692</v>
      </c>
      <c r="BZ178" s="7">
        <f t="shared" si="124"/>
        <v>1.438265893811203E-2</v>
      </c>
      <c r="CA178">
        <f t="shared" si="125"/>
        <v>1.7405302520704681E-3</v>
      </c>
      <c r="CB178">
        <f t="shared" si="126"/>
        <v>3.2900976625856028E-6</v>
      </c>
      <c r="CC178" s="4">
        <f t="shared" si="127"/>
        <v>0.16444382718267692</v>
      </c>
      <c r="CD178" s="7">
        <f t="shared" si="128"/>
        <v>14</v>
      </c>
      <c r="CE178" s="4">
        <f t="shared" si="129"/>
        <v>0</v>
      </c>
      <c r="CF178" s="7">
        <f t="shared" si="130"/>
        <v>7.5065975564450691E-3</v>
      </c>
      <c r="CG178">
        <f t="shared" si="131"/>
        <v>7.7741056522606794E-2</v>
      </c>
      <c r="CH178" s="7">
        <f t="shared" si="132"/>
        <v>7.5065975564450691E-3</v>
      </c>
      <c r="CI178" s="4">
        <f t="shared" si="133"/>
        <v>4.3083421193816175E-2</v>
      </c>
      <c r="CJ178">
        <f t="shared" si="134"/>
        <v>7.7741056522606794E-2</v>
      </c>
      <c r="CK178">
        <f t="shared" si="135"/>
        <v>4.3083421193816175E-2</v>
      </c>
      <c r="CL178" s="7">
        <f t="shared" si="136"/>
        <v>4</v>
      </c>
      <c r="CM178" s="4">
        <f t="shared" si="137"/>
        <v>0</v>
      </c>
      <c r="CN178" s="7">
        <f t="shared" si="138"/>
        <v>0.83935970247391678</v>
      </c>
      <c r="CO178" s="4">
        <f t="shared" si="139"/>
        <v>0</v>
      </c>
      <c r="CP178" s="7">
        <f t="shared" si="140"/>
        <v>3</v>
      </c>
      <c r="CQ178" s="4" t="str">
        <f t="shared" si="141"/>
        <v>Glenfiddich 12</v>
      </c>
      <c r="CR178" s="7">
        <f t="shared" si="142"/>
        <v>70</v>
      </c>
      <c r="CS178">
        <f t="shared" si="143"/>
        <v>73</v>
      </c>
      <c r="CT178">
        <f ca="1">COUNTIF(INDIRECT(ADDRESS(ROW(),CR178,1,1)):INDIRECT(ADDRESS(ROW(),CS178,1,1)), "&lt;0.05")</f>
        <v>3</v>
      </c>
      <c r="CU178" s="4">
        <f t="shared" ca="1" si="144"/>
        <v>0</v>
      </c>
    </row>
    <row r="179" spans="1:99" x14ac:dyDescent="0.25">
      <c r="A179" s="48">
        <v>205</v>
      </c>
      <c r="B179" s="7">
        <v>1.5406429303797253</v>
      </c>
      <c r="C179">
        <v>2.8624438953266225</v>
      </c>
      <c r="D179">
        <v>1.5839798877469216</v>
      </c>
      <c r="E179">
        <v>1.4755664569474078</v>
      </c>
      <c r="F179">
        <v>1.5218201948750893</v>
      </c>
      <c r="G179">
        <v>1.4264110683437388</v>
      </c>
      <c r="H179">
        <v>1.3279142216286164</v>
      </c>
      <c r="I179">
        <v>1.7383057708196632</v>
      </c>
      <c r="J179">
        <v>1.5499386435027747</v>
      </c>
      <c r="K179" s="4">
        <v>1.7227688864455284</v>
      </c>
      <c r="L179" s="7">
        <v>2.6204323543856662</v>
      </c>
      <c r="M179">
        <v>2.673874836693185</v>
      </c>
      <c r="N179">
        <v>2.6244038067366895</v>
      </c>
      <c r="O179">
        <v>2.9367531271872611</v>
      </c>
      <c r="P179">
        <v>2.7770315831939074</v>
      </c>
      <c r="Q179">
        <v>1.9140517984176544</v>
      </c>
      <c r="R179">
        <v>1.7649923047665241</v>
      </c>
      <c r="S179">
        <v>2.821670161443341</v>
      </c>
      <c r="T179">
        <v>6.6206396409287001</v>
      </c>
      <c r="U179" s="4">
        <v>2.0607198305019203</v>
      </c>
      <c r="V179" s="7">
        <v>2.3141012345044132</v>
      </c>
      <c r="W179">
        <v>3.058449512145577</v>
      </c>
      <c r="X179">
        <v>2.8858586019684687</v>
      </c>
      <c r="Y179">
        <v>3.3188275799477056</v>
      </c>
      <c r="Z179">
        <v>3.6036878114273905</v>
      </c>
      <c r="AA179">
        <v>4.1376468608808494</v>
      </c>
      <c r="AB179">
        <v>4.9521786800586565</v>
      </c>
      <c r="AC179">
        <v>3.2746126809294549</v>
      </c>
      <c r="AD179">
        <v>4.1825165547697392</v>
      </c>
      <c r="AE179" s="4">
        <v>4.3162707596495942</v>
      </c>
      <c r="AF179" s="7">
        <v>0.71786674729360445</v>
      </c>
      <c r="AG179">
        <v>0.87969254740934333</v>
      </c>
      <c r="AH179">
        <v>1.0013515554059484</v>
      </c>
      <c r="AI179">
        <v>0.97127828973237162</v>
      </c>
      <c r="AJ179">
        <v>0.66656829604186252</v>
      </c>
      <c r="AK179">
        <v>0.49084424109173208</v>
      </c>
      <c r="AL179">
        <v>0.82389131753958411</v>
      </c>
      <c r="AM179">
        <v>0.88571997129300017</v>
      </c>
      <c r="AN179">
        <v>1.1470518401039247</v>
      </c>
      <c r="AO179" s="4">
        <v>0.31161697903199093</v>
      </c>
      <c r="AP179" s="7">
        <v>0.56429985977220964</v>
      </c>
      <c r="AQ179">
        <v>0.22500278566017867</v>
      </c>
      <c r="AR179">
        <v>0.34298076407180411</v>
      </c>
      <c r="AS179">
        <v>0.11761327848582671</v>
      </c>
      <c r="AT179">
        <v>0</v>
      </c>
      <c r="AU179">
        <v>0.63459942261280311</v>
      </c>
      <c r="AV179">
        <v>0.73643582789167061</v>
      </c>
      <c r="AW179">
        <v>0.83420361610760396</v>
      </c>
      <c r="AX179">
        <v>0.74112561454999459</v>
      </c>
      <c r="AY179">
        <v>0.57088614059215592</v>
      </c>
      <c r="AZ179" s="7">
        <f t="shared" si="98"/>
        <v>1.6749791956016087</v>
      </c>
      <c r="BA179">
        <f t="shared" si="99"/>
        <v>2.8814569444254849</v>
      </c>
      <c r="BB179">
        <f t="shared" si="100"/>
        <v>3.6044150276281854</v>
      </c>
      <c r="BC179">
        <f t="shared" si="101"/>
        <v>0.78958817849433627</v>
      </c>
      <c r="BD179" s="4">
        <f t="shared" si="102"/>
        <v>0.47671473097442474</v>
      </c>
      <c r="BE179" s="7">
        <f t="shared" si="103"/>
        <v>0.43509795812926205</v>
      </c>
      <c r="BF179">
        <f t="shared" si="104"/>
        <v>1.3756735692864261</v>
      </c>
      <c r="BG179">
        <f t="shared" si="105"/>
        <v>0.78961204837033516</v>
      </c>
      <c r="BH179">
        <f t="shared" si="106"/>
        <v>0.24992318392058757</v>
      </c>
      <c r="BI179" s="4">
        <f t="shared" si="107"/>
        <v>0.28753510254988718</v>
      </c>
      <c r="BJ179" s="7">
        <f t="shared" si="108"/>
        <v>2.3166065723847818E-2</v>
      </c>
      <c r="BK179">
        <f t="shared" si="109"/>
        <v>9.0435626919857587E-6</v>
      </c>
      <c r="BL179">
        <f t="shared" si="110"/>
        <v>6.1826496092514156E-5</v>
      </c>
      <c r="BM179" s="4">
        <f t="shared" si="111"/>
        <v>2.1912330267904143E-6</v>
      </c>
      <c r="BN179" s="7">
        <f t="shared" si="112"/>
        <v>2.3166065723847818E-2</v>
      </c>
      <c r="BO179">
        <f t="shared" si="113"/>
        <v>0.17095982860775094</v>
      </c>
      <c r="BP179">
        <f t="shared" si="114"/>
        <v>8.9967787419885218E-4</v>
      </c>
      <c r="BQ179" s="4">
        <f t="shared" si="115"/>
        <v>3.2002356255475127E-4</v>
      </c>
      <c r="BR179" s="7">
        <f t="shared" si="116"/>
        <v>9.0435626919857587E-6</v>
      </c>
      <c r="BS179">
        <f t="shared" si="117"/>
        <v>0.17095982860775094</v>
      </c>
      <c r="BT179">
        <f t="shared" si="118"/>
        <v>4.2600315400008373E-7</v>
      </c>
      <c r="BU179" s="4">
        <f t="shared" si="119"/>
        <v>1.0489594741506334E-7</v>
      </c>
      <c r="BV179" s="7">
        <f t="shared" si="120"/>
        <v>6.1826496092514156E-5</v>
      </c>
      <c r="BW179">
        <f t="shared" si="121"/>
        <v>8.9967787419885218E-4</v>
      </c>
      <c r="BX179">
        <f t="shared" si="122"/>
        <v>4.2600315400008373E-7</v>
      </c>
      <c r="BY179" s="4">
        <f t="shared" si="123"/>
        <v>1.8403835315123917E-2</v>
      </c>
      <c r="BZ179" s="7">
        <f t="shared" si="124"/>
        <v>2.1912330267904143E-6</v>
      </c>
      <c r="CA179">
        <f t="shared" si="125"/>
        <v>3.2002356255475127E-4</v>
      </c>
      <c r="CB179">
        <f t="shared" si="126"/>
        <v>1.0489594741506334E-7</v>
      </c>
      <c r="CC179" s="4">
        <f t="shared" si="127"/>
        <v>1.8403835315123917E-2</v>
      </c>
      <c r="CD179" s="7">
        <f t="shared" si="128"/>
        <v>18</v>
      </c>
      <c r="CE179" s="4">
        <f t="shared" si="129"/>
        <v>0</v>
      </c>
      <c r="CF179" s="7">
        <f t="shared" si="130"/>
        <v>2.3166065723847818E-2</v>
      </c>
      <c r="CG179">
        <f t="shared" si="131"/>
        <v>0.86849610374734265</v>
      </c>
      <c r="CH179" s="7">
        <f t="shared" si="132"/>
        <v>2.3166065723847818E-2</v>
      </c>
      <c r="CI179" s="4">
        <f t="shared" si="133"/>
        <v>2.5954503802146967E-2</v>
      </c>
      <c r="CJ179">
        <f t="shared" si="134"/>
        <v>0.86849610374734265</v>
      </c>
      <c r="CK179">
        <f t="shared" si="135"/>
        <v>2.5954503802146967E-2</v>
      </c>
      <c r="CL179" s="7">
        <f t="shared" si="136"/>
        <v>4</v>
      </c>
      <c r="CM179" s="4">
        <f t="shared" si="137"/>
        <v>0</v>
      </c>
      <c r="CN179" s="7">
        <f t="shared" si="138"/>
        <v>0.85285775932085928</v>
      </c>
      <c r="CO179" s="4">
        <f t="shared" si="139"/>
        <v>0</v>
      </c>
      <c r="CP179" s="7">
        <f t="shared" si="140"/>
        <v>3</v>
      </c>
      <c r="CQ179" s="4" t="str">
        <f t="shared" si="141"/>
        <v>Glenfiddich 12</v>
      </c>
      <c r="CR179" s="7">
        <f t="shared" si="142"/>
        <v>70</v>
      </c>
      <c r="CS179">
        <f t="shared" si="143"/>
        <v>73</v>
      </c>
      <c r="CT179">
        <f ca="1">COUNTIF(INDIRECT(ADDRESS(ROW(),CR179,1,1)):INDIRECT(ADDRESS(ROW(),CS179,1,1)), "&lt;0.05")</f>
        <v>3</v>
      </c>
      <c r="CU179" s="4">
        <f t="shared" ca="1" si="144"/>
        <v>0</v>
      </c>
    </row>
    <row r="180" spans="1:99" x14ac:dyDescent="0.25">
      <c r="A180" s="48">
        <v>206</v>
      </c>
      <c r="B180" s="7">
        <v>0.21664241390285333</v>
      </c>
      <c r="C180">
        <v>0.4094615472469168</v>
      </c>
      <c r="D180">
        <v>0.22515994453752769</v>
      </c>
      <c r="E180">
        <v>0.21572126625190136</v>
      </c>
      <c r="F180">
        <v>0.2310789197029432</v>
      </c>
      <c r="G180">
        <v>0.20822707333206436</v>
      </c>
      <c r="H180">
        <v>0.19329749608920627</v>
      </c>
      <c r="I180">
        <v>0.25658796065326789</v>
      </c>
      <c r="J180">
        <v>0.21814290355846991</v>
      </c>
      <c r="K180" s="4">
        <v>0.23923903509553612</v>
      </c>
      <c r="L180" s="7">
        <v>0.39657874703173973</v>
      </c>
      <c r="M180">
        <v>0.44029058027685913</v>
      </c>
      <c r="N180">
        <v>0.39883024202238349</v>
      </c>
      <c r="O180">
        <v>0.50901909677749824</v>
      </c>
      <c r="P180">
        <v>0.44591470276051265</v>
      </c>
      <c r="Q180">
        <v>0.30450371460964165</v>
      </c>
      <c r="R180">
        <v>0.28403025370387963</v>
      </c>
      <c r="S180">
        <v>0.44414268762160924</v>
      </c>
      <c r="T180">
        <v>1.129362962368702</v>
      </c>
      <c r="U180" s="4">
        <v>0.31964499074572217</v>
      </c>
      <c r="V180" s="7">
        <v>0.3352157464412121</v>
      </c>
      <c r="W180">
        <v>0.48134977093018461</v>
      </c>
      <c r="X180">
        <v>0.43393240886157586</v>
      </c>
      <c r="Y180">
        <v>0.50956471157787386</v>
      </c>
      <c r="Z180">
        <v>0.57274636780469501</v>
      </c>
      <c r="AA180">
        <v>0.60697225242639097</v>
      </c>
      <c r="AB180">
        <v>0.72580403829333495</v>
      </c>
      <c r="AC180">
        <v>0.47180437425349647</v>
      </c>
      <c r="AD180">
        <v>0.67288147965989109</v>
      </c>
      <c r="AE180" s="4">
        <v>0.66548506586044309</v>
      </c>
      <c r="AF180" s="7">
        <v>0.11676116432597672</v>
      </c>
      <c r="AG180">
        <v>0.13570934894983669</v>
      </c>
      <c r="AH180">
        <v>0.15721190091215381</v>
      </c>
      <c r="AI180">
        <v>0.16763706689410013</v>
      </c>
      <c r="AJ180">
        <v>0.14846492346080545</v>
      </c>
      <c r="AK180">
        <v>0.11210400718305878</v>
      </c>
      <c r="AL180">
        <v>0.21315577208256389</v>
      </c>
      <c r="AM180">
        <v>0.17329327848781576</v>
      </c>
      <c r="AN180">
        <v>0.26649273734411888</v>
      </c>
      <c r="AO180" s="4">
        <v>9.5617125171708062E-2</v>
      </c>
      <c r="AP180" s="7">
        <v>0.10872710725320342</v>
      </c>
      <c r="AQ180">
        <v>7.7800323181938094E-2</v>
      </c>
      <c r="AR180">
        <v>8.6963090606310606E-2</v>
      </c>
      <c r="AS180">
        <v>5.7512711075287638E-2</v>
      </c>
      <c r="AT180">
        <v>1.025353104293669E-2</v>
      </c>
      <c r="AU180">
        <v>0.13502773152665318</v>
      </c>
      <c r="AV180">
        <v>0.13912675837064839</v>
      </c>
      <c r="AW180">
        <v>0.1577364067527669</v>
      </c>
      <c r="AX180">
        <v>0.15340203000273855</v>
      </c>
      <c r="AY180">
        <v>0.12066651721988557</v>
      </c>
      <c r="AZ180" s="7">
        <f t="shared" si="98"/>
        <v>0.24135585603706872</v>
      </c>
      <c r="BA180">
        <f t="shared" si="99"/>
        <v>0.46723179779185475</v>
      </c>
      <c r="BB180">
        <f t="shared" si="100"/>
        <v>0.54757562161090978</v>
      </c>
      <c r="BC180">
        <f t="shared" si="101"/>
        <v>0.15864473248121383</v>
      </c>
      <c r="BD180" s="4">
        <f t="shared" si="102"/>
        <v>0.1047216207032369</v>
      </c>
      <c r="BE180" s="7">
        <f t="shared" si="103"/>
        <v>6.1533905840183485E-2</v>
      </c>
      <c r="BF180">
        <f t="shared" si="104"/>
        <v>0.24344128633922543</v>
      </c>
      <c r="BG180">
        <f t="shared" si="105"/>
        <v>0.12252644191993664</v>
      </c>
      <c r="BH180">
        <f t="shared" si="106"/>
        <v>5.1014761024206899E-2</v>
      </c>
      <c r="BI180" s="4">
        <f t="shared" si="107"/>
        <v>4.6839952144140003E-2</v>
      </c>
      <c r="BJ180" s="7">
        <f t="shared" si="108"/>
        <v>1.7176066675647722E-2</v>
      </c>
      <c r="BK180">
        <f t="shared" si="109"/>
        <v>7.6087740037831223E-6</v>
      </c>
      <c r="BL180">
        <f t="shared" si="110"/>
        <v>4.3823493006842455E-3</v>
      </c>
      <c r="BM180" s="4">
        <f t="shared" si="111"/>
        <v>3.4097051226771051E-5</v>
      </c>
      <c r="BN180" s="7">
        <f t="shared" si="112"/>
        <v>1.7176066675647722E-2</v>
      </c>
      <c r="BO180">
        <f t="shared" si="113"/>
        <v>0.36784693567778737</v>
      </c>
      <c r="BP180">
        <f t="shared" si="114"/>
        <v>2.9700598909954525E-3</v>
      </c>
      <c r="BQ180" s="4">
        <f t="shared" si="115"/>
        <v>1.0331452238140416E-3</v>
      </c>
      <c r="BR180" s="7">
        <f t="shared" si="116"/>
        <v>7.6087740037831223E-6</v>
      </c>
      <c r="BS180">
        <f t="shared" si="117"/>
        <v>0.36784693567778737</v>
      </c>
      <c r="BT180">
        <f t="shared" si="118"/>
        <v>7.9499515844067294E-7</v>
      </c>
      <c r="BU180" s="4">
        <f t="shared" si="119"/>
        <v>2.4354981922588379E-7</v>
      </c>
      <c r="BV180" s="7">
        <f t="shared" si="120"/>
        <v>4.3823493006842455E-3</v>
      </c>
      <c r="BW180">
        <f t="shared" si="121"/>
        <v>2.9700598909954525E-3</v>
      </c>
      <c r="BX180">
        <f t="shared" si="122"/>
        <v>7.9499515844067294E-7</v>
      </c>
      <c r="BY180" s="4">
        <f t="shared" si="123"/>
        <v>2.421139850593337E-2</v>
      </c>
      <c r="BZ180" s="7">
        <f t="shared" si="124"/>
        <v>3.4097051226771051E-5</v>
      </c>
      <c r="CA180">
        <f t="shared" si="125"/>
        <v>1.0331452238140416E-3</v>
      </c>
      <c r="CB180">
        <f t="shared" si="126"/>
        <v>2.4354981922588379E-7</v>
      </c>
      <c r="CC180" s="4">
        <f t="shared" si="127"/>
        <v>2.421139850593337E-2</v>
      </c>
      <c r="CD180" s="7">
        <f t="shared" si="128"/>
        <v>18</v>
      </c>
      <c r="CE180" s="4">
        <f t="shared" si="129"/>
        <v>0</v>
      </c>
      <c r="CF180" s="7">
        <f t="shared" si="130"/>
        <v>1.7176066675647722E-2</v>
      </c>
      <c r="CG180">
        <f t="shared" si="131"/>
        <v>0.51333424707597686</v>
      </c>
      <c r="CH180" s="7">
        <f t="shared" si="132"/>
        <v>1.7176066675647722E-2</v>
      </c>
      <c r="CI180" s="4">
        <f t="shared" si="133"/>
        <v>3.8930975953002378E-2</v>
      </c>
      <c r="CJ180">
        <f t="shared" si="134"/>
        <v>0.51333424707597686</v>
      </c>
      <c r="CK180">
        <f t="shared" si="135"/>
        <v>3.8930975953002378E-2</v>
      </c>
      <c r="CL180" s="7">
        <f t="shared" si="136"/>
        <v>4</v>
      </c>
      <c r="CM180" s="4">
        <f t="shared" si="137"/>
        <v>0</v>
      </c>
      <c r="CN180" s="7">
        <f t="shared" si="138"/>
        <v>0.98612558954085361</v>
      </c>
      <c r="CO180" s="4">
        <f t="shared" si="139"/>
        <v>0</v>
      </c>
      <c r="CP180" s="7">
        <f t="shared" si="140"/>
        <v>3</v>
      </c>
      <c r="CQ180" s="4" t="str">
        <f t="shared" si="141"/>
        <v>Glenfiddich 12</v>
      </c>
      <c r="CR180" s="7">
        <f t="shared" si="142"/>
        <v>70</v>
      </c>
      <c r="CS180">
        <f t="shared" si="143"/>
        <v>73</v>
      </c>
      <c r="CT180">
        <f ca="1">COUNTIF(INDIRECT(ADDRESS(ROW(),CR180,1,1)):INDIRECT(ADDRESS(ROW(),CS180,1,1)), "&lt;0.05")</f>
        <v>3</v>
      </c>
      <c r="CU180" s="4">
        <f t="shared" ca="1" si="144"/>
        <v>0</v>
      </c>
    </row>
    <row r="181" spans="1:99" x14ac:dyDescent="0.25">
      <c r="A181" s="48">
        <v>207</v>
      </c>
      <c r="B181" s="7">
        <v>0.19014657789484954</v>
      </c>
      <c r="C181">
        <v>0.24816289742717387</v>
      </c>
      <c r="D181">
        <v>0.16503212912004234</v>
      </c>
      <c r="E181">
        <v>0.16753137547912025</v>
      </c>
      <c r="F181">
        <v>0.16058170161296784</v>
      </c>
      <c r="G181">
        <v>0.1607601664635622</v>
      </c>
      <c r="H181">
        <v>0.11983695997286557</v>
      </c>
      <c r="I181">
        <v>0.16966577032138269</v>
      </c>
      <c r="J181">
        <v>0.14527219114992732</v>
      </c>
      <c r="K181" s="4">
        <v>0.15121732605032009</v>
      </c>
      <c r="L181" s="7">
        <v>0.20573521782778609</v>
      </c>
      <c r="M181">
        <v>0.19822555641087194</v>
      </c>
      <c r="N181">
        <v>0.23245537941888525</v>
      </c>
      <c r="O181">
        <v>0.2814356190344835</v>
      </c>
      <c r="P181">
        <v>0.23475147326586024</v>
      </c>
      <c r="Q181">
        <v>0.18006267080457397</v>
      </c>
      <c r="R181">
        <v>0.15810001625330211</v>
      </c>
      <c r="S181">
        <v>0.23378827979839972</v>
      </c>
      <c r="T181">
        <v>0.56116947297603281</v>
      </c>
      <c r="U181" s="4">
        <v>0.17041124866210902</v>
      </c>
      <c r="V181" s="7">
        <v>0.1531785813913786</v>
      </c>
      <c r="W181">
        <v>0.2235073567271712</v>
      </c>
      <c r="X181">
        <v>0.20806786849655667</v>
      </c>
      <c r="Y181">
        <v>0.2343037361829193</v>
      </c>
      <c r="Z181">
        <v>0.28224550707207896</v>
      </c>
      <c r="AA181">
        <v>0.27551795124789719</v>
      </c>
      <c r="AB181">
        <v>0.30086019758619087</v>
      </c>
      <c r="AC181">
        <v>0.2105024789893519</v>
      </c>
      <c r="AD181">
        <v>0.29603437974022501</v>
      </c>
      <c r="AE181" s="4">
        <v>0.26986604526642943</v>
      </c>
      <c r="AF181" s="7">
        <v>3.436698486251271E-2</v>
      </c>
      <c r="AG181">
        <v>3.9314130535467277E-2</v>
      </c>
      <c r="AH181">
        <v>5.6001339696576738E-2</v>
      </c>
      <c r="AI181">
        <v>5.1637471845963769E-2</v>
      </c>
      <c r="AJ181">
        <v>6.2905619869327078E-2</v>
      </c>
      <c r="AK181">
        <v>5.6637445791567903E-2</v>
      </c>
      <c r="AL181">
        <v>8.953812143467145E-2</v>
      </c>
      <c r="AM181">
        <v>8.7932253278546244E-2</v>
      </c>
      <c r="AN181">
        <v>9.0806918315398472E-2</v>
      </c>
      <c r="AO181" s="4">
        <v>2.6541037384028E-2</v>
      </c>
      <c r="AP181" s="7">
        <v>5.5789818681656674E-2</v>
      </c>
      <c r="AQ181">
        <v>1.7390769607072309E-2</v>
      </c>
      <c r="AR181">
        <v>4.357564632366099E-2</v>
      </c>
      <c r="AS181">
        <v>2.1247128077227818E-2</v>
      </c>
      <c r="AT181">
        <v>0</v>
      </c>
      <c r="AU181">
        <v>5.9133187308620258E-2</v>
      </c>
      <c r="AV181">
        <v>4.6493283480692552E-2</v>
      </c>
      <c r="AW181">
        <v>5.7277520387810664E-2</v>
      </c>
      <c r="AX181">
        <v>5.7507541345170755E-2</v>
      </c>
      <c r="AY181">
        <v>4.3366721521059332E-2</v>
      </c>
      <c r="AZ181" s="7">
        <f t="shared" si="98"/>
        <v>0.16782070954922115</v>
      </c>
      <c r="BA181">
        <f t="shared" si="99"/>
        <v>0.24561349344523048</v>
      </c>
      <c r="BB181">
        <f t="shared" si="100"/>
        <v>0.24540841027001994</v>
      </c>
      <c r="BC181">
        <f t="shared" si="101"/>
        <v>5.9568132301405965E-2</v>
      </c>
      <c r="BD181" s="4">
        <f t="shared" si="102"/>
        <v>4.017816167329713E-2</v>
      </c>
      <c r="BE181" s="7">
        <f t="shared" si="103"/>
        <v>3.3587991320074576E-2</v>
      </c>
      <c r="BF181">
        <f t="shared" si="104"/>
        <v>0.11677925335453283</v>
      </c>
      <c r="BG181">
        <f t="shared" si="105"/>
        <v>4.7400976239400157E-2</v>
      </c>
      <c r="BH181">
        <f t="shared" si="106"/>
        <v>2.3357230403180274E-2</v>
      </c>
      <c r="BI181" s="4">
        <f t="shared" si="107"/>
        <v>2.0410337317092239E-2</v>
      </c>
      <c r="BJ181" s="7">
        <f t="shared" si="108"/>
        <v>6.9163129899211792E-2</v>
      </c>
      <c r="BK181">
        <f t="shared" si="109"/>
        <v>6.287344206668741E-4</v>
      </c>
      <c r="BL181">
        <f t="shared" si="110"/>
        <v>3.0051792185367445E-7</v>
      </c>
      <c r="BM181" s="4">
        <f t="shared" si="111"/>
        <v>3.868637801368718E-8</v>
      </c>
      <c r="BN181" s="7">
        <f t="shared" si="112"/>
        <v>6.9163129899211792E-2</v>
      </c>
      <c r="BO181">
        <f t="shared" si="113"/>
        <v>0.9959796693924885</v>
      </c>
      <c r="BP181">
        <f t="shared" si="114"/>
        <v>6.3887366177817228E-4</v>
      </c>
      <c r="BQ181" s="4">
        <f t="shared" si="115"/>
        <v>3.1688581156757002E-4</v>
      </c>
      <c r="BR181" s="7">
        <f t="shared" si="116"/>
        <v>6.287344206668741E-4</v>
      </c>
      <c r="BS181">
        <f t="shared" si="117"/>
        <v>0.9959796693924885</v>
      </c>
      <c r="BT181">
        <f t="shared" si="118"/>
        <v>4.7004403957751755E-8</v>
      </c>
      <c r="BU181" s="4">
        <f t="shared" si="119"/>
        <v>2.340109008580914E-8</v>
      </c>
      <c r="BV181" s="7">
        <f t="shared" si="120"/>
        <v>3.0051792185367445E-7</v>
      </c>
      <c r="BW181">
        <f t="shared" si="121"/>
        <v>6.3887366177817228E-4</v>
      </c>
      <c r="BX181">
        <f t="shared" si="122"/>
        <v>4.7004403957751755E-8</v>
      </c>
      <c r="BY181" s="4">
        <f t="shared" si="123"/>
        <v>6.3875570053314068E-2</v>
      </c>
      <c r="BZ181" s="7">
        <f t="shared" si="124"/>
        <v>3.868637801368718E-8</v>
      </c>
      <c r="CA181">
        <f t="shared" si="125"/>
        <v>3.1688581156757002E-4</v>
      </c>
      <c r="CB181">
        <f t="shared" si="126"/>
        <v>2.340109008580914E-8</v>
      </c>
      <c r="CC181" s="4">
        <f t="shared" si="127"/>
        <v>6.3875570053314068E-2</v>
      </c>
      <c r="CD181" s="7">
        <f t="shared" si="128"/>
        <v>14</v>
      </c>
      <c r="CE181" s="4">
        <f t="shared" si="129"/>
        <v>0</v>
      </c>
      <c r="CF181" s="7">
        <f t="shared" si="130"/>
        <v>6.9163129899211792E-2</v>
      </c>
      <c r="CG181">
        <f t="shared" si="131"/>
        <v>1.6365629086886505E-2</v>
      </c>
      <c r="CH181" s="7">
        <f t="shared" si="132"/>
        <v>6.9163129899211792E-2</v>
      </c>
      <c r="CI181" s="4">
        <f t="shared" si="133"/>
        <v>6.9685611803901254E-3</v>
      </c>
      <c r="CJ181">
        <f t="shared" si="134"/>
        <v>1.6365629086886505E-2</v>
      </c>
      <c r="CK181">
        <f t="shared" si="135"/>
        <v>6.9685611803901254E-3</v>
      </c>
      <c r="CL181" s="7">
        <f t="shared" si="136"/>
        <v>4</v>
      </c>
      <c r="CM181" s="4">
        <f t="shared" si="137"/>
        <v>0</v>
      </c>
      <c r="CN181" s="7">
        <f t="shared" si="138"/>
        <v>8.6615573690623088E-2</v>
      </c>
      <c r="CO181" s="4">
        <f t="shared" si="139"/>
        <v>0</v>
      </c>
      <c r="CP181" s="7">
        <f t="shared" si="140"/>
        <v>2</v>
      </c>
      <c r="CQ181" s="4" t="str">
        <f t="shared" si="141"/>
        <v>Jack Daniels</v>
      </c>
      <c r="CR181" s="7">
        <f t="shared" si="142"/>
        <v>66</v>
      </c>
      <c r="CS181">
        <f t="shared" si="143"/>
        <v>69</v>
      </c>
      <c r="CT181">
        <f ca="1">COUNTIF(INDIRECT(ADDRESS(ROW(),CR181,1,1)):INDIRECT(ADDRESS(ROW(),CS181,1,1)), "&lt;0.05")</f>
        <v>2</v>
      </c>
      <c r="CU181" s="4">
        <f t="shared" ca="1" si="144"/>
        <v>0</v>
      </c>
    </row>
    <row r="182" spans="1:99" x14ac:dyDescent="0.25">
      <c r="A182" s="48">
        <v>208</v>
      </c>
      <c r="B182" s="7">
        <v>1.7903483738957528E-2</v>
      </c>
      <c r="C182">
        <v>7.982757921208937E-2</v>
      </c>
      <c r="D182">
        <v>2.0553402755009307E-2</v>
      </c>
      <c r="E182">
        <v>3.2852280029970544E-2</v>
      </c>
      <c r="F182">
        <v>5.6293538095645045E-2</v>
      </c>
      <c r="G182">
        <v>8.1248021938349999E-2</v>
      </c>
      <c r="H182">
        <v>6.6150375802920186E-2</v>
      </c>
      <c r="I182">
        <v>7.7750631820895214E-2</v>
      </c>
      <c r="J182">
        <v>0.10996685959499369</v>
      </c>
      <c r="K182" s="4">
        <v>3.7503945871259214E-2</v>
      </c>
      <c r="L182" s="7">
        <v>4.146444026076182E-2</v>
      </c>
      <c r="M182">
        <v>3.0558620602923834E-2</v>
      </c>
      <c r="N182">
        <v>3.6386906627843753E-2</v>
      </c>
      <c r="O182">
        <v>6.8703574500521739E-2</v>
      </c>
      <c r="P182">
        <v>3.5728317660378331E-2</v>
      </c>
      <c r="Q182">
        <v>1.9822961476265531E-2</v>
      </c>
      <c r="R182">
        <v>2.1599000967181259E-2</v>
      </c>
      <c r="S182">
        <v>3.6313772593705329E-2</v>
      </c>
      <c r="T182">
        <v>8.6774476340752582E-2</v>
      </c>
      <c r="U182" s="4">
        <v>1.7453965732652035E-2</v>
      </c>
      <c r="V182" s="7">
        <v>1.5894220889632708E-2</v>
      </c>
      <c r="W182">
        <v>4.4278897447112726E-2</v>
      </c>
      <c r="X182">
        <v>3.8527242736770363E-2</v>
      </c>
      <c r="Y182">
        <v>4.3466933740992142E-2</v>
      </c>
      <c r="Z182">
        <v>3.7767826385041052E-2</v>
      </c>
      <c r="AA182">
        <v>4.4065961710202793E-2</v>
      </c>
      <c r="AB182">
        <v>2.6846834526243573E-2</v>
      </c>
      <c r="AC182">
        <v>1.6609681140304592E-2</v>
      </c>
      <c r="AD182">
        <v>4.1725056658465993E-2</v>
      </c>
      <c r="AE182" s="4">
        <v>4.6994847824728674E-2</v>
      </c>
      <c r="AF182" s="7">
        <v>2.3288326619072184E-2</v>
      </c>
      <c r="AG182">
        <v>4.4980266511204285E-2</v>
      </c>
      <c r="AH182">
        <v>7.0235793190228504E-2</v>
      </c>
      <c r="AI182">
        <v>9.444357747544728E-2</v>
      </c>
      <c r="AJ182">
        <v>0.14627630688085916</v>
      </c>
      <c r="AK182">
        <v>9.4136493589401779E-2</v>
      </c>
      <c r="AL182">
        <v>0.15877198599561659</v>
      </c>
      <c r="AM182">
        <v>0.14132044704279023</v>
      </c>
      <c r="AN182">
        <v>0.16653921194156926</v>
      </c>
      <c r="AO182" s="4">
        <v>0.10896560612664775</v>
      </c>
      <c r="AP182" s="7">
        <v>7.5603892985878163E-2</v>
      </c>
      <c r="AQ182">
        <v>5.8550040886901349E-2</v>
      </c>
      <c r="AR182">
        <v>0.11079942195525803</v>
      </c>
      <c r="AS182">
        <v>9.6715908378354518E-2</v>
      </c>
      <c r="AT182">
        <v>5.9710549303488875E-2</v>
      </c>
      <c r="AU182">
        <v>8.9677330274111788E-2</v>
      </c>
      <c r="AV182">
        <v>9.6169419844663803E-2</v>
      </c>
      <c r="AW182">
        <v>0.11714956576115064</v>
      </c>
      <c r="AX182">
        <v>0.10018550030676147</v>
      </c>
      <c r="AY182">
        <v>7.4654040902227492E-2</v>
      </c>
      <c r="AZ182" s="7">
        <f t="shared" si="98"/>
        <v>5.8005011886009018E-2</v>
      </c>
      <c r="BA182">
        <f t="shared" si="99"/>
        <v>3.9480603676298617E-2</v>
      </c>
      <c r="BB182">
        <f t="shared" si="100"/>
        <v>3.5617750305949464E-2</v>
      </c>
      <c r="BC182">
        <f t="shared" si="101"/>
        <v>0.1048958015372837</v>
      </c>
      <c r="BD182" s="4">
        <f t="shared" si="102"/>
        <v>8.7921567059879607E-2</v>
      </c>
      <c r="BE182" s="7">
        <f t="shared" si="103"/>
        <v>3.0256992570324572E-2</v>
      </c>
      <c r="BF182">
        <f t="shared" si="104"/>
        <v>2.2108964062471016E-2</v>
      </c>
      <c r="BG182">
        <f t="shared" si="105"/>
        <v>1.1619314419304494E-2</v>
      </c>
      <c r="BH182">
        <f t="shared" si="106"/>
        <v>4.8801407998937174E-2</v>
      </c>
      <c r="BI182" s="4">
        <f t="shared" si="107"/>
        <v>2.0173764172938039E-2</v>
      </c>
      <c r="BJ182" s="7">
        <f t="shared" si="108"/>
        <v>0.13700367720948251</v>
      </c>
      <c r="BK182">
        <f t="shared" si="109"/>
        <v>5.0263092731867978E-2</v>
      </c>
      <c r="BL182">
        <f t="shared" si="110"/>
        <v>2.0791544407568432E-2</v>
      </c>
      <c r="BM182" s="4">
        <f t="shared" si="111"/>
        <v>1.9512666448309589E-2</v>
      </c>
      <c r="BN182" s="7">
        <f t="shared" si="112"/>
        <v>0.13700367720948251</v>
      </c>
      <c r="BO182">
        <f t="shared" si="113"/>
        <v>0.63256685420687109</v>
      </c>
      <c r="BP182">
        <f t="shared" si="114"/>
        <v>2.0926705213661621E-3</v>
      </c>
      <c r="BQ182" s="4">
        <f t="shared" si="115"/>
        <v>7.378712127956101E-5</v>
      </c>
      <c r="BR182" s="7">
        <f t="shared" si="116"/>
        <v>5.0263092731867978E-2</v>
      </c>
      <c r="BS182">
        <f t="shared" si="117"/>
        <v>0.63256685420687109</v>
      </c>
      <c r="BT182">
        <f t="shared" si="118"/>
        <v>1.3998525387296525E-3</v>
      </c>
      <c r="BU182" s="4">
        <f t="shared" si="119"/>
        <v>4.562594319025873E-6</v>
      </c>
      <c r="BV182" s="7">
        <f t="shared" si="120"/>
        <v>2.0791544407568432E-2</v>
      </c>
      <c r="BW182">
        <f t="shared" si="121"/>
        <v>2.0926705213661621E-3</v>
      </c>
      <c r="BX182">
        <f t="shared" si="122"/>
        <v>1.3998525387296525E-3</v>
      </c>
      <c r="BY182" s="4">
        <f t="shared" si="123"/>
        <v>0.32947465751538341</v>
      </c>
      <c r="BZ182" s="7">
        <f t="shared" si="124"/>
        <v>1.9512666448309589E-2</v>
      </c>
      <c r="CA182">
        <f t="shared" si="125"/>
        <v>7.378712127956101E-5</v>
      </c>
      <c r="CB182">
        <f t="shared" si="126"/>
        <v>4.562594319025873E-6</v>
      </c>
      <c r="CC182" s="4">
        <f t="shared" si="127"/>
        <v>0.32947465751538341</v>
      </c>
      <c r="CD182" s="7">
        <f t="shared" si="128"/>
        <v>12</v>
      </c>
      <c r="CE182" s="4">
        <f t="shared" si="129"/>
        <v>0</v>
      </c>
      <c r="CF182" s="7">
        <f t="shared" si="130"/>
        <v>0.13700367720948251</v>
      </c>
      <c r="CG182">
        <f t="shared" si="131"/>
        <v>0.15517858545831537</v>
      </c>
      <c r="CH182" s="7">
        <f t="shared" si="132"/>
        <v>0.13700367720948251</v>
      </c>
      <c r="CI182" s="4">
        <f t="shared" si="133"/>
        <v>1.4162222201181292E-3</v>
      </c>
      <c r="CJ182">
        <f t="shared" si="134"/>
        <v>0.15517858545831537</v>
      </c>
      <c r="CK182">
        <f t="shared" si="135"/>
        <v>1.4162222201181292E-3</v>
      </c>
      <c r="CL182" s="7">
        <f t="shared" si="136"/>
        <v>2</v>
      </c>
      <c r="CM182" s="4">
        <f t="shared" si="137"/>
        <v>0</v>
      </c>
      <c r="CN182" s="7">
        <f t="shared" si="138"/>
        <v>9.9964652901994605E-2</v>
      </c>
      <c r="CO182" s="4">
        <f t="shared" si="139"/>
        <v>0</v>
      </c>
      <c r="CP182" s="7">
        <f t="shared" si="140"/>
        <v>4</v>
      </c>
      <c r="CQ182" s="4" t="str">
        <f t="shared" si="141"/>
        <v>Glenfiddich 15</v>
      </c>
      <c r="CR182" s="7">
        <f t="shared" si="142"/>
        <v>74</v>
      </c>
      <c r="CS182">
        <f t="shared" si="143"/>
        <v>77</v>
      </c>
      <c r="CT182">
        <f ca="1">COUNTIF(INDIRECT(ADDRESS(ROW(),CR182,1,1)):INDIRECT(ADDRESS(ROW(),CS182,1,1)), "&lt;0.05")</f>
        <v>3</v>
      </c>
      <c r="CU182" s="4">
        <f t="shared" ca="1" si="144"/>
        <v>0</v>
      </c>
    </row>
    <row r="183" spans="1:99" x14ac:dyDescent="0.25">
      <c r="A183" s="48">
        <v>209</v>
      </c>
      <c r="B183" s="7">
        <v>3.9359798209938353E-2</v>
      </c>
      <c r="C183">
        <v>1.2526516110458459</v>
      </c>
      <c r="D183">
        <v>0.30574595046112896</v>
      </c>
      <c r="E183">
        <v>0.54928723629437715</v>
      </c>
      <c r="F183">
        <v>0.68486987545319533</v>
      </c>
      <c r="G183">
        <v>1.0840304120403934</v>
      </c>
      <c r="H183">
        <v>0.75887070807169998</v>
      </c>
      <c r="I183">
        <v>1.0305358277074401</v>
      </c>
      <c r="J183">
        <v>1.4663625025382589</v>
      </c>
      <c r="K183" s="4">
        <v>0.74777059484297859</v>
      </c>
      <c r="L183" s="7">
        <v>0.16460347015878357</v>
      </c>
      <c r="M183">
        <v>0.13442296763812081</v>
      </c>
      <c r="N183">
        <v>0.12876751137140249</v>
      </c>
      <c r="O183">
        <v>0.21371806080448869</v>
      </c>
      <c r="P183">
        <v>0.14020606905008104</v>
      </c>
      <c r="Q183">
        <v>0.11946690466898995</v>
      </c>
      <c r="R183">
        <v>9.621407134358341E-2</v>
      </c>
      <c r="S183">
        <v>0.11253870528886507</v>
      </c>
      <c r="T183">
        <v>0.23756027283568529</v>
      </c>
      <c r="U183" s="4">
        <v>8.8911406559687808E-2</v>
      </c>
      <c r="V183" s="7">
        <v>0.15368964150765407</v>
      </c>
      <c r="W183">
        <v>0.25420834518808522</v>
      </c>
      <c r="X183">
        <v>0.21044149037427543</v>
      </c>
      <c r="Y183">
        <v>0.24420074769029229</v>
      </c>
      <c r="Z183">
        <v>0.27435228533988704</v>
      </c>
      <c r="AA183">
        <v>0.21707188419645657</v>
      </c>
      <c r="AB183">
        <v>0.3066070502544746</v>
      </c>
      <c r="AC183">
        <v>0.21681213345316253</v>
      </c>
      <c r="AD183">
        <v>0.28463099034356465</v>
      </c>
      <c r="AE183" s="4">
        <v>0.3215218726694547</v>
      </c>
      <c r="AF183" s="7">
        <v>7.7086761902862025E-2</v>
      </c>
      <c r="AG183">
        <v>0.17084149487785905</v>
      </c>
      <c r="AH183">
        <v>0.27046165604594696</v>
      </c>
      <c r="AI183">
        <v>0.3066571433465789</v>
      </c>
      <c r="AJ183">
        <v>0.4224500491150186</v>
      </c>
      <c r="AK183">
        <v>0.32850922263921728</v>
      </c>
      <c r="AL183">
        <v>0.53184982273974268</v>
      </c>
      <c r="AM183">
        <v>0.50660007252936257</v>
      </c>
      <c r="AN183">
        <v>0.5758930759628399</v>
      </c>
      <c r="AO183" s="4">
        <v>0.37037458485382357</v>
      </c>
      <c r="AP183" s="7">
        <v>0.24364864641528672</v>
      </c>
      <c r="AQ183">
        <v>0.26321893320722983</v>
      </c>
      <c r="AR183">
        <v>0.42096411789400284</v>
      </c>
      <c r="AS183">
        <v>0.29711931738248498</v>
      </c>
      <c r="AT183">
        <v>0.25148825680908699</v>
      </c>
      <c r="AU183">
        <v>0.33502814553587373</v>
      </c>
      <c r="AV183">
        <v>0.31599242151461232</v>
      </c>
      <c r="AW183">
        <v>0.36202569873987467</v>
      </c>
      <c r="AX183">
        <v>0.33167105216136145</v>
      </c>
      <c r="AY183">
        <v>0.27662968309836122</v>
      </c>
      <c r="AZ183" s="7">
        <f t="shared" si="98"/>
        <v>0.79194845166652561</v>
      </c>
      <c r="BA183">
        <f t="shared" si="99"/>
        <v>0.14364094397196883</v>
      </c>
      <c r="BB183">
        <f t="shared" si="100"/>
        <v>0.24835364410173072</v>
      </c>
      <c r="BC183">
        <f t="shared" si="101"/>
        <v>0.35607238840132516</v>
      </c>
      <c r="BD183" s="4">
        <f t="shared" si="102"/>
        <v>0.30977862727581751</v>
      </c>
      <c r="BE183" s="7">
        <f t="shared" si="103"/>
        <v>0.43275553545876616</v>
      </c>
      <c r="BF183">
        <f t="shared" si="104"/>
        <v>4.863174835507314E-2</v>
      </c>
      <c r="BG183">
        <f t="shared" si="105"/>
        <v>5.0730845815364724E-2</v>
      </c>
      <c r="BH183">
        <f t="shared" si="106"/>
        <v>0.15956963899817395</v>
      </c>
      <c r="BI183" s="4">
        <f t="shared" si="107"/>
        <v>5.5222031508902425E-2</v>
      </c>
      <c r="BJ183" s="7">
        <f t="shared" si="108"/>
        <v>1.0352817436843288E-3</v>
      </c>
      <c r="BK183">
        <f t="shared" si="109"/>
        <v>3.2043209277100005E-3</v>
      </c>
      <c r="BL183">
        <f t="shared" si="110"/>
        <v>1.1893812894071662E-2</v>
      </c>
      <c r="BM183" s="4">
        <f t="shared" si="111"/>
        <v>6.4518892877765783E-3</v>
      </c>
      <c r="BN183" s="7">
        <f t="shared" si="112"/>
        <v>1.0352817436843288E-3</v>
      </c>
      <c r="BO183">
        <f t="shared" si="113"/>
        <v>1.7464992696651855E-4</v>
      </c>
      <c r="BP183">
        <f t="shared" si="114"/>
        <v>2.121719106849395E-3</v>
      </c>
      <c r="BQ183" s="4">
        <f t="shared" si="115"/>
        <v>1.3047741401276032E-6</v>
      </c>
      <c r="BR183" s="7">
        <f t="shared" si="116"/>
        <v>3.2043209277100005E-3</v>
      </c>
      <c r="BS183">
        <f t="shared" si="117"/>
        <v>1.7464992696651855E-4</v>
      </c>
      <c r="BT183">
        <f t="shared" si="118"/>
        <v>6.7215257566888412E-2</v>
      </c>
      <c r="BU183" s="4">
        <f t="shared" si="119"/>
        <v>1.8541394628598933E-2</v>
      </c>
      <c r="BV183" s="7">
        <f t="shared" si="120"/>
        <v>1.1893812894071662E-2</v>
      </c>
      <c r="BW183">
        <f t="shared" si="121"/>
        <v>2.121719106849395E-3</v>
      </c>
      <c r="BX183">
        <f t="shared" si="122"/>
        <v>6.7215257566888412E-2</v>
      </c>
      <c r="BY183" s="4">
        <f t="shared" si="123"/>
        <v>0.40426457245868141</v>
      </c>
      <c r="BZ183" s="7">
        <f t="shared" si="124"/>
        <v>6.4518892877765783E-3</v>
      </c>
      <c r="CA183">
        <f t="shared" si="125"/>
        <v>1.3047741401276032E-6</v>
      </c>
      <c r="CB183">
        <f t="shared" si="126"/>
        <v>1.8541394628598933E-2</v>
      </c>
      <c r="CC183" s="4">
        <f t="shared" si="127"/>
        <v>0.40426457245868141</v>
      </c>
      <c r="CD183" s="7">
        <f t="shared" si="128"/>
        <v>16</v>
      </c>
      <c r="CE183" s="4">
        <f t="shared" si="129"/>
        <v>0</v>
      </c>
      <c r="CF183" s="7">
        <f t="shared" si="130"/>
        <v>1.0352817436843288E-3</v>
      </c>
      <c r="CG183">
        <f t="shared" si="131"/>
        <v>6.0763196920293402E-3</v>
      </c>
      <c r="CH183" s="7">
        <f t="shared" si="132"/>
        <v>1.0352817436843288E-3</v>
      </c>
      <c r="CI183" s="4">
        <f t="shared" si="133"/>
        <v>2.2417098082399684E-7</v>
      </c>
      <c r="CJ183">
        <f t="shared" si="134"/>
        <v>6.0763196920293402E-3</v>
      </c>
      <c r="CK183">
        <f t="shared" si="135"/>
        <v>2.2417098082399684E-7</v>
      </c>
      <c r="CL183" s="7">
        <f t="shared" si="136"/>
        <v>6</v>
      </c>
      <c r="CM183" s="4">
        <f t="shared" si="137"/>
        <v>1</v>
      </c>
      <c r="CN183" s="7">
        <f t="shared" si="138"/>
        <v>0.12594689911250995</v>
      </c>
      <c r="CO183" s="4">
        <f t="shared" si="139"/>
        <v>0</v>
      </c>
      <c r="CP183" s="7">
        <f t="shared" si="140"/>
        <v>1</v>
      </c>
      <c r="CQ183" s="4" t="str">
        <f t="shared" si="141"/>
        <v>Gentleman Jack</v>
      </c>
      <c r="CR183" s="7">
        <f t="shared" si="142"/>
        <v>62</v>
      </c>
      <c r="CS183">
        <f t="shared" si="143"/>
        <v>65</v>
      </c>
      <c r="CT183">
        <f ca="1">COUNTIF(INDIRECT(ADDRESS(ROW(),CR183,1,1)):INDIRECT(ADDRESS(ROW(),CS183,1,1)), "&lt;0.05")</f>
        <v>4</v>
      </c>
      <c r="CU183" s="4">
        <f t="shared" ca="1" si="144"/>
        <v>1</v>
      </c>
    </row>
    <row r="184" spans="1:99" x14ac:dyDescent="0.25">
      <c r="A184" s="48">
        <v>210</v>
      </c>
      <c r="B184" s="7">
        <v>0</v>
      </c>
      <c r="C184">
        <v>0.20353098457793911</v>
      </c>
      <c r="D184">
        <v>8.312506850397483E-4</v>
      </c>
      <c r="E184">
        <v>5.1174211506392807E-2</v>
      </c>
      <c r="F184">
        <v>7.7826358296240433E-2</v>
      </c>
      <c r="G184">
        <v>0.14638372281392065</v>
      </c>
      <c r="H184">
        <v>7.6380078696900139E-2</v>
      </c>
      <c r="I184">
        <v>0.14843291845602771</v>
      </c>
      <c r="J184">
        <v>0.17808418283652791</v>
      </c>
      <c r="K184" s="4">
        <v>7.4415447046241437E-2</v>
      </c>
      <c r="L184" s="7">
        <v>2.7403848017314381E-2</v>
      </c>
      <c r="M184">
        <v>0</v>
      </c>
      <c r="N184">
        <v>3.3515005834662978E-2</v>
      </c>
      <c r="O184">
        <v>4.3431756497068895E-2</v>
      </c>
      <c r="P184">
        <v>2.4300083020968324E-2</v>
      </c>
      <c r="Q184">
        <v>2.7989752207512021E-2</v>
      </c>
      <c r="R184">
        <v>1.6383914597011887E-2</v>
      </c>
      <c r="S184">
        <v>2.2096781347763054E-2</v>
      </c>
      <c r="T184">
        <v>7.3826326388567121E-2</v>
      </c>
      <c r="U184" s="4">
        <v>1.4035507203771998E-2</v>
      </c>
      <c r="V184" s="7">
        <v>5.0722844665854238E-3</v>
      </c>
      <c r="W184">
        <v>2.9961087289783705E-2</v>
      </c>
      <c r="X184">
        <v>1.8143600624848231E-2</v>
      </c>
      <c r="Y184">
        <v>3.529112246381267E-2</v>
      </c>
      <c r="Z184">
        <v>4.2831666441089822E-2</v>
      </c>
      <c r="AA184">
        <v>1.4990820798675033E-2</v>
      </c>
      <c r="AB184">
        <v>2.5098506357995723E-2</v>
      </c>
      <c r="AC184">
        <v>1.4029023382614324E-2</v>
      </c>
      <c r="AD184">
        <v>1.5053179462126202E-2</v>
      </c>
      <c r="AE184" s="4">
        <v>2.435420075039069E-2</v>
      </c>
      <c r="AF184" s="7">
        <v>0</v>
      </c>
      <c r="AG184">
        <v>6.2376699566053994E-3</v>
      </c>
      <c r="AH184">
        <v>1.2240796556708181E-2</v>
      </c>
      <c r="AI184">
        <v>2.8238802063143616E-2</v>
      </c>
      <c r="AJ184">
        <v>6.4957339943800999E-2</v>
      </c>
      <c r="AK184">
        <v>4.9141721276052305E-2</v>
      </c>
      <c r="AL184">
        <v>8.2895138412790739E-2</v>
      </c>
      <c r="AM184">
        <v>6.8233649479282621E-2</v>
      </c>
      <c r="AN184">
        <v>7.6292219604120817E-2</v>
      </c>
      <c r="AO184" s="4">
        <v>6.0541398383123515E-2</v>
      </c>
      <c r="AP184" s="7">
        <v>3.2349093203470888E-2</v>
      </c>
      <c r="AQ184">
        <v>3.186894873416158E-2</v>
      </c>
      <c r="AR184">
        <v>4.3590389960469655E-2</v>
      </c>
      <c r="AS184">
        <v>3.4982152497430967E-2</v>
      </c>
      <c r="AT184">
        <v>1.9221129770996701E-2</v>
      </c>
      <c r="AU184">
        <v>3.8251351820305035E-2</v>
      </c>
      <c r="AV184">
        <v>3.7521448998636915E-2</v>
      </c>
      <c r="AW184">
        <v>4.8941096244780873E-2</v>
      </c>
      <c r="AX184">
        <v>5.1845633813192502E-2</v>
      </c>
      <c r="AY184">
        <v>4.0248052226570491E-2</v>
      </c>
      <c r="AZ184" s="7">
        <f t="shared" si="98"/>
        <v>9.5705915491522991E-2</v>
      </c>
      <c r="BA184">
        <f t="shared" si="99"/>
        <v>2.8298297511464066E-2</v>
      </c>
      <c r="BB184">
        <f t="shared" si="100"/>
        <v>2.2482549203792182E-2</v>
      </c>
      <c r="BC184">
        <f t="shared" si="101"/>
        <v>4.4877873567562815E-2</v>
      </c>
      <c r="BD184" s="4">
        <f t="shared" si="102"/>
        <v>3.7881929727001565E-2</v>
      </c>
      <c r="BE184" s="7">
        <f t="shared" si="103"/>
        <v>7.0750853134113514E-2</v>
      </c>
      <c r="BF184">
        <f t="shared" si="104"/>
        <v>1.9806144253225494E-2</v>
      </c>
      <c r="BG184">
        <f t="shared" si="105"/>
        <v>1.1299697073603449E-2</v>
      </c>
      <c r="BH184">
        <f t="shared" si="106"/>
        <v>3.0720068677445429E-2</v>
      </c>
      <c r="BI184" s="4">
        <f t="shared" si="107"/>
        <v>9.3043839859904935E-3</v>
      </c>
      <c r="BJ184" s="7">
        <f t="shared" si="108"/>
        <v>1.5202614374540159E-2</v>
      </c>
      <c r="BK184">
        <f t="shared" si="109"/>
        <v>9.6523251603790189E-3</v>
      </c>
      <c r="BL184">
        <f t="shared" si="110"/>
        <v>5.870446147151874E-2</v>
      </c>
      <c r="BM184" s="4">
        <f t="shared" si="111"/>
        <v>2.9787143261057965E-2</v>
      </c>
      <c r="BN184" s="7">
        <f t="shared" si="112"/>
        <v>1.5202614374540159E-2</v>
      </c>
      <c r="BO184">
        <f t="shared" si="113"/>
        <v>0.43315163805960721</v>
      </c>
      <c r="BP184">
        <f t="shared" si="114"/>
        <v>0.17147972495121086</v>
      </c>
      <c r="BQ184" s="4">
        <f t="shared" si="115"/>
        <v>0.18975979324754352</v>
      </c>
      <c r="BR184" s="7">
        <f t="shared" si="116"/>
        <v>9.6523251603790189E-3</v>
      </c>
      <c r="BS184">
        <f t="shared" si="117"/>
        <v>0.43315163805960721</v>
      </c>
      <c r="BT184">
        <f t="shared" si="118"/>
        <v>5.2545350767207927E-2</v>
      </c>
      <c r="BU184" s="4">
        <f t="shared" si="119"/>
        <v>3.9008980238743681E-3</v>
      </c>
      <c r="BV184" s="7">
        <f t="shared" si="120"/>
        <v>5.870446147151874E-2</v>
      </c>
      <c r="BW184">
        <f t="shared" si="121"/>
        <v>0.17147972495121086</v>
      </c>
      <c r="BX184">
        <f t="shared" si="122"/>
        <v>5.2545350767207927E-2</v>
      </c>
      <c r="BY184" s="4">
        <f t="shared" si="123"/>
        <v>0.50543304644948361</v>
      </c>
      <c r="BZ184" s="7">
        <f t="shared" si="124"/>
        <v>2.9787143261057965E-2</v>
      </c>
      <c r="CA184">
        <f t="shared" si="125"/>
        <v>0.18975979324754352</v>
      </c>
      <c r="CB184">
        <f t="shared" si="126"/>
        <v>3.9008980238743681E-3</v>
      </c>
      <c r="CC184" s="4">
        <f t="shared" si="127"/>
        <v>0.50543304644948361</v>
      </c>
      <c r="CD184" s="7">
        <f t="shared" si="128"/>
        <v>8</v>
      </c>
      <c r="CE184" s="4">
        <f t="shared" si="129"/>
        <v>0</v>
      </c>
      <c r="CF184" s="7">
        <f t="shared" si="130"/>
        <v>1.5202614374540159E-2</v>
      </c>
      <c r="CG184">
        <f t="shared" si="131"/>
        <v>2.4400008990962289E-2</v>
      </c>
      <c r="CH184" s="7">
        <f t="shared" si="132"/>
        <v>1.5202614374540159E-2</v>
      </c>
      <c r="CI184" s="4">
        <f t="shared" si="133"/>
        <v>0.37032928243940089</v>
      </c>
      <c r="CJ184">
        <f t="shared" si="134"/>
        <v>2.4400008990962289E-2</v>
      </c>
      <c r="CK184">
        <f t="shared" si="135"/>
        <v>0.37032928243940089</v>
      </c>
      <c r="CL184" s="7">
        <f t="shared" si="136"/>
        <v>4</v>
      </c>
      <c r="CM184" s="4">
        <f t="shared" si="137"/>
        <v>0</v>
      </c>
      <c r="CN184" s="7">
        <f t="shared" si="138"/>
        <v>6.7379361726807099E-2</v>
      </c>
      <c r="CO184" s="4">
        <f t="shared" si="139"/>
        <v>0</v>
      </c>
      <c r="CP184" s="7">
        <f t="shared" si="140"/>
        <v>1</v>
      </c>
      <c r="CQ184" s="4" t="str">
        <f t="shared" si="141"/>
        <v>Gentleman Jack</v>
      </c>
      <c r="CR184" s="7">
        <f t="shared" si="142"/>
        <v>62</v>
      </c>
      <c r="CS184">
        <f t="shared" si="143"/>
        <v>65</v>
      </c>
      <c r="CT184">
        <f ca="1">COUNTIF(INDIRECT(ADDRESS(ROW(),CR184,1,1)):INDIRECT(ADDRESS(ROW(),CS184,1,1)), "&lt;0.05")</f>
        <v>3</v>
      </c>
      <c r="CU184" s="4">
        <f t="shared" ca="1" si="144"/>
        <v>0</v>
      </c>
    </row>
    <row r="185" spans="1:99" x14ac:dyDescent="0.25">
      <c r="A185" s="48">
        <v>211</v>
      </c>
      <c r="B185" s="7">
        <v>5.9005544360448154E-3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5.2562950404600461E-3</v>
      </c>
      <c r="J185">
        <v>3.1008916642665308E-3</v>
      </c>
      <c r="K185" s="4">
        <v>0</v>
      </c>
      <c r="L185" s="7">
        <v>4.6102475979301505E-4</v>
      </c>
      <c r="M185">
        <v>0</v>
      </c>
      <c r="N185">
        <v>1.5758763519423517E-2</v>
      </c>
      <c r="O185">
        <v>4.2307892441123082E-2</v>
      </c>
      <c r="P185">
        <v>3.296937628461493E-2</v>
      </c>
      <c r="Q185">
        <v>2.9320734376967941E-2</v>
      </c>
      <c r="R185">
        <v>1.5428169678369403E-2</v>
      </c>
      <c r="S185">
        <v>2.4880163675812215E-3</v>
      </c>
      <c r="T185">
        <v>6.002077563551516E-2</v>
      </c>
      <c r="U185" s="4">
        <v>1.6817827050647566E-2</v>
      </c>
      <c r="V185" s="7">
        <v>0</v>
      </c>
      <c r="W185">
        <v>0</v>
      </c>
      <c r="X185">
        <v>1.4725346007334512E-2</v>
      </c>
      <c r="Y185">
        <v>2.1731223063263909E-2</v>
      </c>
      <c r="Z185">
        <v>1.9698625338236447E-2</v>
      </c>
      <c r="AA185">
        <v>2.2439048857288775E-3</v>
      </c>
      <c r="AB185">
        <v>1.3384084131958102E-2</v>
      </c>
      <c r="AC185">
        <v>0</v>
      </c>
      <c r="AD185">
        <v>1.5597643609938259E-2</v>
      </c>
      <c r="AE185" s="4">
        <v>1.9013936909784167E-2</v>
      </c>
      <c r="AF185" s="7">
        <v>0</v>
      </c>
      <c r="AG185">
        <v>0</v>
      </c>
      <c r="AH185">
        <v>0</v>
      </c>
      <c r="AI185">
        <v>0</v>
      </c>
      <c r="AJ185">
        <v>1.3656546578763484E-2</v>
      </c>
      <c r="AK185">
        <v>6.4402997791054789E-3</v>
      </c>
      <c r="AL185">
        <v>2.3871277031250599E-2</v>
      </c>
      <c r="AM185">
        <v>2.4829848649266698E-2</v>
      </c>
      <c r="AN185">
        <v>2.9317236735528319E-2</v>
      </c>
      <c r="AO185" s="4">
        <v>1.0092040245553133E-2</v>
      </c>
      <c r="AP185" s="7">
        <v>1.9512098132061655E-2</v>
      </c>
      <c r="AQ185">
        <v>0</v>
      </c>
      <c r="AR185">
        <v>6.7344313373424354E-4</v>
      </c>
      <c r="AS185">
        <v>0</v>
      </c>
      <c r="AT185">
        <v>0</v>
      </c>
      <c r="AU185">
        <v>0</v>
      </c>
      <c r="AV185">
        <v>4.3660359609293649E-4</v>
      </c>
      <c r="AW185">
        <v>5.0186113347620784E-3</v>
      </c>
      <c r="AX185">
        <v>1.5779507549271075E-2</v>
      </c>
      <c r="AY185">
        <v>2.3055277144525461E-3</v>
      </c>
      <c r="AZ185" s="7">
        <f t="shared" si="98"/>
        <v>1.4257741140771391E-3</v>
      </c>
      <c r="BA185">
        <f t="shared" si="99"/>
        <v>2.1557258011403586E-2</v>
      </c>
      <c r="BB185">
        <f t="shared" si="100"/>
        <v>1.0639476394624429E-2</v>
      </c>
      <c r="BC185">
        <f t="shared" si="101"/>
        <v>1.0820724901946769E-2</v>
      </c>
      <c r="BD185" s="4">
        <f t="shared" si="102"/>
        <v>4.3725791460374535E-3</v>
      </c>
      <c r="BE185" s="7">
        <f t="shared" si="103"/>
        <v>2.3975077586454504E-3</v>
      </c>
      <c r="BF185">
        <f t="shared" si="104"/>
        <v>1.9628754138488726E-2</v>
      </c>
      <c r="BG185">
        <f t="shared" si="105"/>
        <v>9.0315387623285844E-3</v>
      </c>
      <c r="BH185">
        <f t="shared" si="106"/>
        <v>1.1570108752200178E-2</v>
      </c>
      <c r="BI185" s="4">
        <f t="shared" si="107"/>
        <v>7.2239294805151021E-3</v>
      </c>
      <c r="BJ185" s="7">
        <f t="shared" si="108"/>
        <v>1.0111478422042864E-2</v>
      </c>
      <c r="BK185">
        <f t="shared" si="109"/>
        <v>1.0587970041491744E-2</v>
      </c>
      <c r="BL185">
        <f t="shared" si="110"/>
        <v>3.1181710874132684E-2</v>
      </c>
      <c r="BM185" s="4">
        <f t="shared" si="111"/>
        <v>0.2465069786891971</v>
      </c>
      <c r="BN185" s="7">
        <f t="shared" si="112"/>
        <v>1.0111478422042864E-2</v>
      </c>
      <c r="BO185">
        <f t="shared" si="113"/>
        <v>0.13474298992907577</v>
      </c>
      <c r="BP185">
        <f t="shared" si="114"/>
        <v>0.15751098147711595</v>
      </c>
      <c r="BQ185" s="4">
        <f t="shared" si="115"/>
        <v>2.4161570239284204E-2</v>
      </c>
      <c r="BR185" s="7">
        <f t="shared" si="116"/>
        <v>1.0587970041491744E-2</v>
      </c>
      <c r="BS185">
        <f t="shared" si="117"/>
        <v>0.13474298992907577</v>
      </c>
      <c r="BT185">
        <f t="shared" si="118"/>
        <v>0.9693059117506112</v>
      </c>
      <c r="BU185" s="4">
        <f t="shared" si="119"/>
        <v>0.1046035538394542</v>
      </c>
      <c r="BV185" s="7">
        <f t="shared" si="120"/>
        <v>3.1181710874132684E-2</v>
      </c>
      <c r="BW185">
        <f t="shared" si="121"/>
        <v>0.15751098147711595</v>
      </c>
      <c r="BX185">
        <f t="shared" si="122"/>
        <v>0.9693059117506112</v>
      </c>
      <c r="BY185" s="4">
        <f t="shared" si="123"/>
        <v>0.15555173599864558</v>
      </c>
      <c r="BZ185" s="7">
        <f t="shared" si="124"/>
        <v>0.2465069786891971</v>
      </c>
      <c r="CA185">
        <f t="shared" si="125"/>
        <v>2.4161570239284204E-2</v>
      </c>
      <c r="CB185">
        <f t="shared" si="126"/>
        <v>0.1046035538394542</v>
      </c>
      <c r="CC185" s="4">
        <f t="shared" si="127"/>
        <v>0.15555173599864558</v>
      </c>
      <c r="CD185" s="7">
        <f t="shared" si="128"/>
        <v>8</v>
      </c>
      <c r="CE185" s="4">
        <f t="shared" si="129"/>
        <v>0</v>
      </c>
      <c r="CF185" s="7">
        <f t="shared" si="130"/>
        <v>1.0111478422042864E-2</v>
      </c>
      <c r="CG185">
        <f t="shared" si="131"/>
        <v>5.928302971152478E-4</v>
      </c>
      <c r="CH185" s="7">
        <f t="shared" si="132"/>
        <v>1.0111478422042864E-2</v>
      </c>
      <c r="CI185" s="4">
        <f t="shared" si="133"/>
        <v>7.1242383026010186E-2</v>
      </c>
      <c r="CJ185">
        <f t="shared" si="134"/>
        <v>5.928302971152478E-4</v>
      </c>
      <c r="CK185">
        <f t="shared" si="135"/>
        <v>7.1242383026010186E-2</v>
      </c>
      <c r="CL185" s="7">
        <f t="shared" si="136"/>
        <v>4</v>
      </c>
      <c r="CM185" s="4">
        <f t="shared" si="137"/>
        <v>0</v>
      </c>
      <c r="CN185" s="7">
        <f t="shared" si="138"/>
        <v>0.86490196639288341</v>
      </c>
      <c r="CO185" s="4">
        <f t="shared" si="139"/>
        <v>0</v>
      </c>
      <c r="CP185" s="7">
        <f t="shared" si="140"/>
        <v>2</v>
      </c>
      <c r="CQ185" s="4" t="str">
        <f t="shared" si="141"/>
        <v>Jack Daniels</v>
      </c>
      <c r="CR185" s="7">
        <f t="shared" si="142"/>
        <v>66</v>
      </c>
      <c r="CS185">
        <f t="shared" si="143"/>
        <v>69</v>
      </c>
      <c r="CT185">
        <f ca="1">COUNTIF(INDIRECT(ADDRESS(ROW(),CR185,1,1)):INDIRECT(ADDRESS(ROW(),CS185,1,1)), "&lt;0.05")</f>
        <v>2</v>
      </c>
      <c r="CU185" s="4">
        <f t="shared" ca="1" si="144"/>
        <v>0</v>
      </c>
    </row>
    <row r="186" spans="1:99" x14ac:dyDescent="0.25">
      <c r="A186" s="48">
        <v>212</v>
      </c>
      <c r="B186" s="7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 s="4">
        <v>0</v>
      </c>
      <c r="L186" s="7">
        <v>0</v>
      </c>
      <c r="M186">
        <v>0</v>
      </c>
      <c r="N186">
        <v>0</v>
      </c>
      <c r="O186">
        <v>2.1152367717344182E-2</v>
      </c>
      <c r="P186">
        <v>2.5515370657928992E-2</v>
      </c>
      <c r="Q186">
        <v>3.3394684505067837E-3</v>
      </c>
      <c r="R186">
        <v>5.0410163348868003E-3</v>
      </c>
      <c r="S186">
        <v>0</v>
      </c>
      <c r="T186">
        <v>1.1722165409149402E-2</v>
      </c>
      <c r="U186" s="4">
        <v>0</v>
      </c>
      <c r="V186" s="7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 s="4">
        <v>0</v>
      </c>
      <c r="AF186" s="7">
        <v>0</v>
      </c>
      <c r="AG186">
        <v>0</v>
      </c>
      <c r="AH186">
        <v>0</v>
      </c>
      <c r="AI186">
        <v>0</v>
      </c>
      <c r="AJ186">
        <v>9.7475807699351977E-3</v>
      </c>
      <c r="AK186">
        <v>1.04236715733582E-2</v>
      </c>
      <c r="AL186">
        <v>3.0228136794239118E-2</v>
      </c>
      <c r="AM186">
        <v>2.3062251288158132E-2</v>
      </c>
      <c r="AN186">
        <v>2.4914687113002789E-2</v>
      </c>
      <c r="AO186" s="4">
        <v>9.5706784440438113E-3</v>
      </c>
      <c r="AP186" s="7">
        <v>8.6745364214929049E-3</v>
      </c>
      <c r="AQ186">
        <v>8.6371156434252982E-3</v>
      </c>
      <c r="AR186">
        <v>5.4564845437060248E-3</v>
      </c>
      <c r="AS186">
        <v>4.7096070504690435E-4</v>
      </c>
      <c r="AT186">
        <v>0</v>
      </c>
      <c r="AU186">
        <v>0</v>
      </c>
      <c r="AV186">
        <v>0</v>
      </c>
      <c r="AW186">
        <v>1.5121498106965515E-2</v>
      </c>
      <c r="AX186">
        <v>1.01449170528612E-2</v>
      </c>
      <c r="AY186">
        <v>2.5973545968626067E-3</v>
      </c>
      <c r="AZ186" s="7">
        <f t="shared" si="98"/>
        <v>0</v>
      </c>
      <c r="BA186">
        <f t="shared" si="99"/>
        <v>6.6770388569816156E-3</v>
      </c>
      <c r="BB186">
        <f t="shared" si="100"/>
        <v>0</v>
      </c>
      <c r="BC186">
        <f t="shared" si="101"/>
        <v>1.0794700598273725E-2</v>
      </c>
      <c r="BD186" s="4">
        <f t="shared" si="102"/>
        <v>5.1102867070360446E-3</v>
      </c>
      <c r="BE186" s="7">
        <f t="shared" si="103"/>
        <v>0</v>
      </c>
      <c r="BF186">
        <f t="shared" si="104"/>
        <v>9.5835587103052511E-3</v>
      </c>
      <c r="BG186">
        <f t="shared" si="105"/>
        <v>0</v>
      </c>
      <c r="BH186">
        <f t="shared" si="106"/>
        <v>1.1529478441607514E-2</v>
      </c>
      <c r="BI186" s="4">
        <f t="shared" si="107"/>
        <v>5.3439204497182889E-3</v>
      </c>
      <c r="BJ186" s="7">
        <f t="shared" si="108"/>
        <v>5.5051070398070383E-2</v>
      </c>
      <c r="BK186" t="e">
        <f t="shared" si="109"/>
        <v>#DIV/0!</v>
      </c>
      <c r="BL186">
        <f t="shared" si="110"/>
        <v>1.5940227650629257E-2</v>
      </c>
      <c r="BM186" s="4">
        <f t="shared" si="111"/>
        <v>1.4385231807768063E-2</v>
      </c>
      <c r="BN186" s="7">
        <f t="shared" si="112"/>
        <v>5.5051070398070383E-2</v>
      </c>
      <c r="BO186">
        <f t="shared" si="113"/>
        <v>5.5051070398070383E-2</v>
      </c>
      <c r="BP186">
        <f t="shared" si="114"/>
        <v>0.39692107891621775</v>
      </c>
      <c r="BQ186" s="4">
        <f t="shared" si="115"/>
        <v>0.65847564982527129</v>
      </c>
      <c r="BR186" s="7" t="e">
        <f t="shared" si="116"/>
        <v>#DIV/0!</v>
      </c>
      <c r="BS186">
        <f t="shared" si="117"/>
        <v>5.5051070398070383E-2</v>
      </c>
      <c r="BT186">
        <f t="shared" si="118"/>
        <v>1.5940227650629257E-2</v>
      </c>
      <c r="BU186" s="4">
        <f t="shared" si="119"/>
        <v>1.4385231807768063E-2</v>
      </c>
      <c r="BV186" s="7">
        <f t="shared" si="120"/>
        <v>1.5940227650629257E-2</v>
      </c>
      <c r="BW186">
        <f t="shared" si="121"/>
        <v>0.39692107891621775</v>
      </c>
      <c r="BX186">
        <f t="shared" si="122"/>
        <v>1.5940227650629257E-2</v>
      </c>
      <c r="BY186" s="4">
        <f t="shared" si="123"/>
        <v>0.18125449167627047</v>
      </c>
      <c r="BZ186" s="7">
        <f t="shared" si="124"/>
        <v>1.4385231807768063E-2</v>
      </c>
      <c r="CA186">
        <f t="shared" si="125"/>
        <v>0.65847564982527129</v>
      </c>
      <c r="CB186">
        <f t="shared" si="126"/>
        <v>1.4385231807768063E-2</v>
      </c>
      <c r="CC186" s="4">
        <f t="shared" si="127"/>
        <v>0.18125449167627047</v>
      </c>
      <c r="CD186" s="7">
        <f t="shared" si="128"/>
        <v>8</v>
      </c>
      <c r="CE186" s="4">
        <f t="shared" si="129"/>
        <v>0</v>
      </c>
      <c r="CF186" s="7">
        <f t="shared" si="130"/>
        <v>5.5051070398070383E-2</v>
      </c>
      <c r="CG186">
        <f t="shared" si="131"/>
        <v>1.6704007825759056E-3</v>
      </c>
      <c r="CH186" s="7">
        <f t="shared" si="132"/>
        <v>5.5051070398070383E-2</v>
      </c>
      <c r="CI186" s="4">
        <f t="shared" si="133"/>
        <v>0.69155131159117733</v>
      </c>
      <c r="CJ186">
        <f t="shared" si="134"/>
        <v>1.6704007825759056E-3</v>
      </c>
      <c r="CK186">
        <f t="shared" si="135"/>
        <v>0.69155131159117733</v>
      </c>
      <c r="CL186" s="7">
        <f t="shared" si="136"/>
        <v>2</v>
      </c>
      <c r="CM186" s="4">
        <f t="shared" si="137"/>
        <v>0</v>
      </c>
      <c r="CN186" s="7">
        <f t="shared" si="138"/>
        <v>0.45543009349780228</v>
      </c>
      <c r="CO186" s="4">
        <f t="shared" si="139"/>
        <v>0</v>
      </c>
      <c r="CP186" s="7">
        <f t="shared" si="140"/>
        <v>4</v>
      </c>
      <c r="CQ186" s="4" t="str">
        <f t="shared" si="141"/>
        <v>Glenfiddich 15</v>
      </c>
      <c r="CR186" s="7">
        <f t="shared" si="142"/>
        <v>74</v>
      </c>
      <c r="CS186">
        <f t="shared" si="143"/>
        <v>77</v>
      </c>
      <c r="CT186">
        <f ca="1">COUNTIF(INDIRECT(ADDRESS(ROW(),CR186,1,1)):INDIRECT(ADDRESS(ROW(),CS186,1,1)), "&lt;0.05")</f>
        <v>2</v>
      </c>
      <c r="CU186" s="4">
        <f t="shared" ca="1" si="144"/>
        <v>0</v>
      </c>
    </row>
    <row r="187" spans="1:99" x14ac:dyDescent="0.25">
      <c r="A187" s="48">
        <v>213</v>
      </c>
      <c r="B187" s="7">
        <v>0.15895336899722118</v>
      </c>
      <c r="C187">
        <v>0.10618603750084615</v>
      </c>
      <c r="D187">
        <v>0.10781557670193606</v>
      </c>
      <c r="E187">
        <v>0.11016625095080514</v>
      </c>
      <c r="F187">
        <v>0.12707854926903828</v>
      </c>
      <c r="G187">
        <v>7.0954541431911364E-2</v>
      </c>
      <c r="H187">
        <v>9.4575805257938073E-2</v>
      </c>
      <c r="I187">
        <v>0.13231117627712033</v>
      </c>
      <c r="J187">
        <v>0.11060955465691368</v>
      </c>
      <c r="K187" s="4">
        <v>8.2988032054714791E-2</v>
      </c>
      <c r="L187" s="7">
        <v>0.22205113396707363</v>
      </c>
      <c r="M187">
        <v>0.21053592350115399</v>
      </c>
      <c r="N187">
        <v>0.24319664128126062</v>
      </c>
      <c r="O187">
        <v>0.29608381399717698</v>
      </c>
      <c r="P187">
        <v>0.21092815727995967</v>
      </c>
      <c r="Q187">
        <v>0.15417565742385933</v>
      </c>
      <c r="R187">
        <v>0.12024759188003036</v>
      </c>
      <c r="S187">
        <v>0.14717452602318665</v>
      </c>
      <c r="T187">
        <v>0.37813887260564488</v>
      </c>
      <c r="U187" s="4">
        <v>0.12446385619327781</v>
      </c>
      <c r="V187" s="7">
        <v>0.1442502657427597</v>
      </c>
      <c r="W187">
        <v>0.156177837055334</v>
      </c>
      <c r="X187">
        <v>0.12736890915302793</v>
      </c>
      <c r="Y187">
        <v>0.13472544288746444</v>
      </c>
      <c r="Z187">
        <v>0.14347430894737287</v>
      </c>
      <c r="AA187">
        <v>0.11396409344962158</v>
      </c>
      <c r="AB187">
        <v>0.10948263924756527</v>
      </c>
      <c r="AC187">
        <v>9.6658543882678E-2</v>
      </c>
      <c r="AD187">
        <v>0.14760446955164275</v>
      </c>
      <c r="AE187" s="4">
        <v>0.11494402560334754</v>
      </c>
      <c r="AF187" s="7">
        <v>2.019307620737679E-2</v>
      </c>
      <c r="AG187">
        <v>3.3775215719597483E-2</v>
      </c>
      <c r="AH187">
        <v>3.4558654618609831E-2</v>
      </c>
      <c r="AI187">
        <v>4.0625654206224757E-2</v>
      </c>
      <c r="AJ187">
        <v>0.10937078598719953</v>
      </c>
      <c r="AK187">
        <v>6.7738005422196129E-2</v>
      </c>
      <c r="AL187">
        <v>0.15013745728020336</v>
      </c>
      <c r="AM187">
        <v>0.17188145789941786</v>
      </c>
      <c r="AN187">
        <v>0.20277972670395386</v>
      </c>
      <c r="AO187" s="4">
        <v>0.10621489489953984</v>
      </c>
      <c r="AP187" s="7">
        <v>7.2881862030685571E-2</v>
      </c>
      <c r="AQ187">
        <v>4.9446590648592151E-2</v>
      </c>
      <c r="AR187">
        <v>8.8157010618738346E-2</v>
      </c>
      <c r="AS187">
        <v>5.9372055523776848E-2</v>
      </c>
      <c r="AT187">
        <v>2.5461221434751144E-2</v>
      </c>
      <c r="AU187">
        <v>9.0772418862758553E-2</v>
      </c>
      <c r="AV187">
        <v>7.4509879302919205E-2</v>
      </c>
      <c r="AW187">
        <v>9.5477917798226106E-2</v>
      </c>
      <c r="AX187">
        <v>0.10877845588131946</v>
      </c>
      <c r="AY187">
        <v>0.10953291041826077</v>
      </c>
      <c r="AZ187" s="7">
        <f t="shared" si="98"/>
        <v>0.11016388930984448</v>
      </c>
      <c r="BA187">
        <f t="shared" si="99"/>
        <v>0.21069961741526239</v>
      </c>
      <c r="BB187">
        <f t="shared" si="100"/>
        <v>0.12886505355208142</v>
      </c>
      <c r="BC187">
        <f t="shared" si="101"/>
        <v>9.3727492894431941E-2</v>
      </c>
      <c r="BD187" s="4">
        <f t="shared" si="102"/>
        <v>7.7439032252002812E-2</v>
      </c>
      <c r="BE187" s="7">
        <f t="shared" si="103"/>
        <v>2.5160476971680109E-2</v>
      </c>
      <c r="BF187">
        <f t="shared" si="104"/>
        <v>8.121297682666262E-2</v>
      </c>
      <c r="BG187">
        <f t="shared" si="105"/>
        <v>1.9472608807028578E-2</v>
      </c>
      <c r="BH187">
        <f t="shared" si="106"/>
        <v>6.4619364129472737E-2</v>
      </c>
      <c r="BI187" s="4">
        <f t="shared" si="107"/>
        <v>2.6814724664502326E-2</v>
      </c>
      <c r="BJ187" s="7">
        <f t="shared" si="108"/>
        <v>3.4211509078702815E-3</v>
      </c>
      <c r="BK187">
        <f t="shared" si="109"/>
        <v>8.0526027362210886E-2</v>
      </c>
      <c r="BL187">
        <f t="shared" si="110"/>
        <v>0.46837840080318849</v>
      </c>
      <c r="BM187" s="4">
        <f t="shared" si="111"/>
        <v>1.1509756222241017E-2</v>
      </c>
      <c r="BN187" s="7">
        <f t="shared" si="112"/>
        <v>3.4211509078702815E-3</v>
      </c>
      <c r="BO187">
        <f t="shared" si="113"/>
        <v>1.1236047323061531E-2</v>
      </c>
      <c r="BP187">
        <f t="shared" si="114"/>
        <v>2.3632200387437266E-3</v>
      </c>
      <c r="BQ187" s="4">
        <f t="shared" si="115"/>
        <v>4.5905003875945904E-4</v>
      </c>
      <c r="BR187" s="7">
        <f t="shared" si="116"/>
        <v>8.0526027362210886E-2</v>
      </c>
      <c r="BS187">
        <f t="shared" si="117"/>
        <v>1.1236047323061531E-2</v>
      </c>
      <c r="BT187">
        <f t="shared" si="118"/>
        <v>0.12891665831142352</v>
      </c>
      <c r="BU187" s="4">
        <f t="shared" si="119"/>
        <v>1.465526693069259E-4</v>
      </c>
      <c r="BV187" s="7">
        <f t="shared" si="120"/>
        <v>0.46837840080318849</v>
      </c>
      <c r="BW187">
        <f t="shared" si="121"/>
        <v>2.3632200387437266E-3</v>
      </c>
      <c r="BX187">
        <f t="shared" si="122"/>
        <v>0.12891665831142352</v>
      </c>
      <c r="BY187" s="4">
        <f t="shared" si="123"/>
        <v>0.47572152461015427</v>
      </c>
      <c r="BZ187" s="7">
        <f t="shared" si="124"/>
        <v>1.1509756222241017E-2</v>
      </c>
      <c r="CA187">
        <f t="shared" si="125"/>
        <v>4.5905003875945904E-4</v>
      </c>
      <c r="CB187">
        <f t="shared" si="126"/>
        <v>1.465526693069259E-4</v>
      </c>
      <c r="CC187" s="4">
        <f t="shared" si="127"/>
        <v>0.47572152461015427</v>
      </c>
      <c r="CD187" s="7">
        <f t="shared" si="128"/>
        <v>12</v>
      </c>
      <c r="CE187" s="4">
        <f t="shared" si="129"/>
        <v>0</v>
      </c>
      <c r="CF187" s="7">
        <f t="shared" si="130"/>
        <v>3.4211509078702815E-3</v>
      </c>
      <c r="CG187">
        <f t="shared" si="131"/>
        <v>0.38717517671729695</v>
      </c>
      <c r="CH187" s="7">
        <f t="shared" si="132"/>
        <v>3.4211509078702815E-3</v>
      </c>
      <c r="CI187" s="4">
        <f t="shared" si="133"/>
        <v>1.7735707573483751E-3</v>
      </c>
      <c r="CJ187">
        <f t="shared" si="134"/>
        <v>0.38717517671729695</v>
      </c>
      <c r="CK187">
        <f t="shared" si="135"/>
        <v>1.7735707573483751E-3</v>
      </c>
      <c r="CL187" s="7">
        <f t="shared" si="136"/>
        <v>4</v>
      </c>
      <c r="CM187" s="4">
        <f t="shared" si="137"/>
        <v>0</v>
      </c>
      <c r="CN187" s="7">
        <f t="shared" si="138"/>
        <v>2.3697204887749193E-2</v>
      </c>
      <c r="CO187" s="4">
        <f t="shared" si="139"/>
        <v>1</v>
      </c>
      <c r="CP187" s="7">
        <f t="shared" si="140"/>
        <v>2</v>
      </c>
      <c r="CQ187" s="4" t="str">
        <f t="shared" si="141"/>
        <v>Jack Daniels</v>
      </c>
      <c r="CR187" s="7">
        <f t="shared" si="142"/>
        <v>66</v>
      </c>
      <c r="CS187">
        <f t="shared" si="143"/>
        <v>69</v>
      </c>
      <c r="CT187">
        <f ca="1">COUNTIF(INDIRECT(ADDRESS(ROW(),CR187,1,1)):INDIRECT(ADDRESS(ROW(),CS187,1,1)), "&lt;0.05")</f>
        <v>4</v>
      </c>
      <c r="CU187" s="4">
        <f t="shared" ca="1" si="144"/>
        <v>1</v>
      </c>
    </row>
    <row r="188" spans="1:99" x14ac:dyDescent="0.25">
      <c r="A188" s="48">
        <v>214</v>
      </c>
      <c r="B188" s="7">
        <v>0.22179042928715512</v>
      </c>
      <c r="C188">
        <v>0.36102514542054831</v>
      </c>
      <c r="D188">
        <v>0.24977726294898611</v>
      </c>
      <c r="E188">
        <v>0.22681236934903012</v>
      </c>
      <c r="F188">
        <v>0.25006230770948895</v>
      </c>
      <c r="G188">
        <v>0.146183536021921</v>
      </c>
      <c r="H188">
        <v>0.16396097440206617</v>
      </c>
      <c r="I188">
        <v>0.21835646960573091</v>
      </c>
      <c r="J188">
        <v>0.21127113215939042</v>
      </c>
      <c r="K188" s="4">
        <v>0.20153485956085537</v>
      </c>
      <c r="L188" s="7">
        <v>0.58423916157865841</v>
      </c>
      <c r="M188">
        <v>0.50530578153227479</v>
      </c>
      <c r="N188">
        <v>0.47443330199829131</v>
      </c>
      <c r="O188">
        <v>0.59089669347844254</v>
      </c>
      <c r="P188">
        <v>0.49390457612939992</v>
      </c>
      <c r="Q188">
        <v>0.37810750260733683</v>
      </c>
      <c r="R188">
        <v>0.31571260369883136</v>
      </c>
      <c r="S188">
        <v>0.38781491397214529</v>
      </c>
      <c r="T188">
        <v>1.0327230045567037</v>
      </c>
      <c r="U188" s="4">
        <v>0.32245015455642723</v>
      </c>
      <c r="V188" s="7">
        <v>0.28737680795130066</v>
      </c>
      <c r="W188">
        <v>0.43496233567605452</v>
      </c>
      <c r="X188">
        <v>0.36754861204410039</v>
      </c>
      <c r="Y188">
        <v>0.43886651718026159</v>
      </c>
      <c r="Z188">
        <v>0.4514528721242575</v>
      </c>
      <c r="AA188">
        <v>0.49446262584932804</v>
      </c>
      <c r="AB188">
        <v>0.50953432779008501</v>
      </c>
      <c r="AC188">
        <v>0.34148432627225889</v>
      </c>
      <c r="AD188">
        <v>0.5377559666004581</v>
      </c>
      <c r="AE188" s="4">
        <v>0.42162932723401003</v>
      </c>
      <c r="AF188" s="7">
        <v>5.3792843174983722E-2</v>
      </c>
      <c r="AG188">
        <v>0.10234032849036828</v>
      </c>
      <c r="AH188">
        <v>8.398133716941357E-2</v>
      </c>
      <c r="AI188">
        <v>0.12923520342096478</v>
      </c>
      <c r="AJ188">
        <v>0.1886817823162287</v>
      </c>
      <c r="AK188">
        <v>0.14540104172586599</v>
      </c>
      <c r="AL188">
        <v>0.28782406850882503</v>
      </c>
      <c r="AM188">
        <v>0.31733894663778839</v>
      </c>
      <c r="AN188">
        <v>0.40769902062880492</v>
      </c>
      <c r="AO188" s="4">
        <v>0.19501783314931243</v>
      </c>
      <c r="AP188" s="7">
        <v>0.1163209389839959</v>
      </c>
      <c r="AQ188">
        <v>0.11314773164426861</v>
      </c>
      <c r="AR188">
        <v>0.16338804426312545</v>
      </c>
      <c r="AS188">
        <v>0.10026312015892253</v>
      </c>
      <c r="AT188">
        <v>8.1539860918096174E-2</v>
      </c>
      <c r="AU188">
        <v>0.15307915997230562</v>
      </c>
      <c r="AV188">
        <v>0.11241904381502123</v>
      </c>
      <c r="AW188">
        <v>0.15691518508974645</v>
      </c>
      <c r="AX188">
        <v>0.19389093198561672</v>
      </c>
      <c r="AY188">
        <v>0.22950423772545392</v>
      </c>
      <c r="AZ188" s="7">
        <f t="shared" si="98"/>
        <v>0.2250774486465173</v>
      </c>
      <c r="BA188">
        <f t="shared" si="99"/>
        <v>0.5085587694108511</v>
      </c>
      <c r="BB188">
        <f t="shared" si="100"/>
        <v>0.42850737187221155</v>
      </c>
      <c r="BC188">
        <f t="shared" si="101"/>
        <v>0.19113124052225558</v>
      </c>
      <c r="BD188" s="4">
        <f t="shared" si="102"/>
        <v>0.14204682545565525</v>
      </c>
      <c r="BE188" s="7">
        <f t="shared" si="103"/>
        <v>5.8194527254722093E-2</v>
      </c>
      <c r="BF188">
        <f t="shared" si="104"/>
        <v>0.20871771141668577</v>
      </c>
      <c r="BG188">
        <f t="shared" si="105"/>
        <v>7.8017318183984871E-2</v>
      </c>
      <c r="BH188">
        <f t="shared" si="106"/>
        <v>0.11370025438245365</v>
      </c>
      <c r="BI188" s="4">
        <f t="shared" si="107"/>
        <v>4.5845869285386351E-2</v>
      </c>
      <c r="BJ188" s="7">
        <f t="shared" si="108"/>
        <v>1.8627509079668899E-3</v>
      </c>
      <c r="BK188">
        <f t="shared" si="109"/>
        <v>4.9170726483004881E-6</v>
      </c>
      <c r="BL188">
        <f t="shared" si="110"/>
        <v>0.4153934698024484</v>
      </c>
      <c r="BM188" s="4">
        <f t="shared" si="111"/>
        <v>2.4811742007082205E-3</v>
      </c>
      <c r="BN188" s="7">
        <f t="shared" si="112"/>
        <v>1.8627509079668899E-3</v>
      </c>
      <c r="BO188">
        <f t="shared" si="113"/>
        <v>0.27910830437635065</v>
      </c>
      <c r="BP188">
        <f t="shared" si="114"/>
        <v>8.6274544064966849E-4</v>
      </c>
      <c r="BQ188" s="4">
        <f t="shared" si="115"/>
        <v>3.0542217121750487E-4</v>
      </c>
      <c r="BR188" s="7">
        <f t="shared" si="116"/>
        <v>4.9170726483004881E-6</v>
      </c>
      <c r="BS188">
        <f t="shared" si="117"/>
        <v>0.27910830437635065</v>
      </c>
      <c r="BT188">
        <f t="shared" si="118"/>
        <v>5.4857709758271246E-5</v>
      </c>
      <c r="BU188" s="4">
        <f t="shared" si="119"/>
        <v>6.4950331997462894E-8</v>
      </c>
      <c r="BV188" s="7">
        <f t="shared" si="120"/>
        <v>0.4153934698024484</v>
      </c>
      <c r="BW188">
        <f t="shared" si="121"/>
        <v>8.6274544064966849E-4</v>
      </c>
      <c r="BX188">
        <f t="shared" si="122"/>
        <v>5.4857709758271246E-5</v>
      </c>
      <c r="BY188" s="4">
        <f t="shared" si="123"/>
        <v>0.22979711565460562</v>
      </c>
      <c r="BZ188" s="7">
        <f t="shared" si="124"/>
        <v>2.4811742007082205E-3</v>
      </c>
      <c r="CA188">
        <f t="shared" si="125"/>
        <v>3.0542217121750487E-4</v>
      </c>
      <c r="CB188">
        <f t="shared" si="126"/>
        <v>6.4950331997462894E-8</v>
      </c>
      <c r="CC188" s="4">
        <f t="shared" si="127"/>
        <v>0.22979711565460562</v>
      </c>
      <c r="CD188" s="7">
        <f t="shared" si="128"/>
        <v>14</v>
      </c>
      <c r="CE188" s="4">
        <f t="shared" si="129"/>
        <v>0</v>
      </c>
      <c r="CF188" s="7">
        <f t="shared" si="130"/>
        <v>1.8627509079668899E-3</v>
      </c>
      <c r="CG188">
        <f t="shared" si="131"/>
        <v>0.38980003887741166</v>
      </c>
      <c r="CH188" s="7">
        <f t="shared" si="132"/>
        <v>1.8627509079668899E-3</v>
      </c>
      <c r="CI188" s="4">
        <f t="shared" si="133"/>
        <v>3.7808401708513892E-3</v>
      </c>
      <c r="CJ188">
        <f t="shared" si="134"/>
        <v>0.38980003887741166</v>
      </c>
      <c r="CK188">
        <f t="shared" si="135"/>
        <v>3.7808401708513892E-3</v>
      </c>
      <c r="CL188" s="7">
        <f t="shared" si="136"/>
        <v>4</v>
      </c>
      <c r="CM188" s="4">
        <f t="shared" si="137"/>
        <v>0</v>
      </c>
      <c r="CN188" s="7">
        <f t="shared" si="138"/>
        <v>0.33226961821316048</v>
      </c>
      <c r="CO188" s="4">
        <f t="shared" si="139"/>
        <v>0</v>
      </c>
      <c r="CP188" s="7">
        <f t="shared" si="140"/>
        <v>2</v>
      </c>
      <c r="CQ188" s="4" t="str">
        <f t="shared" si="141"/>
        <v>Jack Daniels</v>
      </c>
      <c r="CR188" s="7">
        <f t="shared" si="142"/>
        <v>66</v>
      </c>
      <c r="CS188">
        <f t="shared" si="143"/>
        <v>69</v>
      </c>
      <c r="CT188">
        <f ca="1">COUNTIF(INDIRECT(ADDRESS(ROW(),CR188,1,1)):INDIRECT(ADDRESS(ROW(),CS188,1,1)), "&lt;0.05")</f>
        <v>3</v>
      </c>
      <c r="CU188" s="4">
        <f t="shared" ca="1" si="144"/>
        <v>0</v>
      </c>
    </row>
    <row r="189" spans="1:99" x14ac:dyDescent="0.25">
      <c r="A189" s="48">
        <v>215</v>
      </c>
      <c r="B189" s="7">
        <v>2.9865737145036857E-2</v>
      </c>
      <c r="C189">
        <v>4.9832378988064377E-2</v>
      </c>
      <c r="D189">
        <v>2.8689565308244593E-2</v>
      </c>
      <c r="E189">
        <v>3.539745394334945E-2</v>
      </c>
      <c r="F189">
        <v>3.8845892602079865E-2</v>
      </c>
      <c r="G189">
        <v>2.1269529685222589E-2</v>
      </c>
      <c r="H189">
        <v>1.3011953775872238E-2</v>
      </c>
      <c r="I189">
        <v>4.6487883590444264E-2</v>
      </c>
      <c r="J189">
        <v>5.2356399446863974E-2</v>
      </c>
      <c r="K189" s="4">
        <v>3.0193491448799029E-2</v>
      </c>
      <c r="L189" s="7">
        <v>8.3455015249260592E-2</v>
      </c>
      <c r="M189">
        <v>8.4995307010398022E-2</v>
      </c>
      <c r="N189">
        <v>8.2244673213608344E-2</v>
      </c>
      <c r="O189">
        <v>8.9212872148035111E-2</v>
      </c>
      <c r="P189">
        <v>7.9309685520525947E-2</v>
      </c>
      <c r="Q189">
        <v>7.3763013603518252E-2</v>
      </c>
      <c r="R189">
        <v>4.9645383665975429E-2</v>
      </c>
      <c r="S189">
        <v>5.2007108900903064E-2</v>
      </c>
      <c r="T189">
        <v>0.17071967686536688</v>
      </c>
      <c r="U189" s="4">
        <v>4.4332736349427242E-2</v>
      </c>
      <c r="V189" s="7">
        <v>3.8022281853028451E-2</v>
      </c>
      <c r="W189">
        <v>7.2907004804543957E-2</v>
      </c>
      <c r="X189">
        <v>6.0254324245034518E-2</v>
      </c>
      <c r="Y189">
        <v>4.9232975169091329E-2</v>
      </c>
      <c r="Z189">
        <v>7.9364623186764877E-2</v>
      </c>
      <c r="AA189">
        <v>8.9395147450642282E-2</v>
      </c>
      <c r="AB189">
        <v>6.7027469703715342E-2</v>
      </c>
      <c r="AC189">
        <v>3.3932539099238032E-2</v>
      </c>
      <c r="AD189">
        <v>8.7276268481205177E-2</v>
      </c>
      <c r="AE189" s="4">
        <v>7.0995289895741109E-2</v>
      </c>
      <c r="AF189" s="7">
        <v>4.5163441928075462E-3</v>
      </c>
      <c r="AG189">
        <v>7.433252202290558E-3</v>
      </c>
      <c r="AH189">
        <v>2.3336785632637771E-2</v>
      </c>
      <c r="AI189">
        <v>3.4570228757202878E-2</v>
      </c>
      <c r="AJ189">
        <v>5.0707376362269047E-2</v>
      </c>
      <c r="AK189">
        <v>3.3743629790751704E-2</v>
      </c>
      <c r="AL189">
        <v>6.3747777164283079E-2</v>
      </c>
      <c r="AM189">
        <v>5.0524293744161654E-2</v>
      </c>
      <c r="AN189">
        <v>8.098125341394731E-2</v>
      </c>
      <c r="AO189" s="4">
        <v>4.1965804675877572E-2</v>
      </c>
      <c r="AP189" s="7">
        <v>2.3626644448326562E-2</v>
      </c>
      <c r="AQ189">
        <v>2.204220471147695E-2</v>
      </c>
      <c r="AR189">
        <v>2.3319829302083876E-2</v>
      </c>
      <c r="AS189">
        <v>1.5846482553719544E-2</v>
      </c>
      <c r="AT189">
        <v>8.6184825464697464E-3</v>
      </c>
      <c r="AU189">
        <v>2.2600623405145317E-2</v>
      </c>
      <c r="AV189">
        <v>1.6239503563857196E-2</v>
      </c>
      <c r="AW189">
        <v>2.6938215359710818E-2</v>
      </c>
      <c r="AX189">
        <v>4.8967616436484375E-2</v>
      </c>
      <c r="AY189">
        <v>4.0266735485943686E-2</v>
      </c>
      <c r="AZ189" s="7">
        <f t="shared" si="98"/>
        <v>3.4595028593397727E-2</v>
      </c>
      <c r="BA189">
        <f t="shared" si="99"/>
        <v>8.0968547252701903E-2</v>
      </c>
      <c r="BB189">
        <f t="shared" si="100"/>
        <v>6.4840792388900503E-2</v>
      </c>
      <c r="BC189">
        <f t="shared" si="101"/>
        <v>3.9152674593622913E-2</v>
      </c>
      <c r="BD189" s="4">
        <f t="shared" si="102"/>
        <v>2.4846633781321809E-2</v>
      </c>
      <c r="BE189" s="7">
        <f t="shared" si="103"/>
        <v>1.2595453924462534E-2</v>
      </c>
      <c r="BF189">
        <f t="shared" si="104"/>
        <v>3.5534051964096126E-2</v>
      </c>
      <c r="BG189">
        <f t="shared" si="105"/>
        <v>1.9333689819095175E-2</v>
      </c>
      <c r="BH189">
        <f t="shared" si="106"/>
        <v>2.3878125024427998E-2</v>
      </c>
      <c r="BI189" s="4">
        <f t="shared" si="107"/>
        <v>1.1828136184727084E-2</v>
      </c>
      <c r="BJ189" s="7">
        <f t="shared" si="108"/>
        <v>2.42762485171908E-3</v>
      </c>
      <c r="BK189">
        <f t="shared" si="109"/>
        <v>8.1248811664069449E-4</v>
      </c>
      <c r="BL189">
        <f t="shared" si="110"/>
        <v>0.60202059957243192</v>
      </c>
      <c r="BM189" s="4">
        <f t="shared" si="111"/>
        <v>9.1337396962584833E-2</v>
      </c>
      <c r="BN189" s="7">
        <f t="shared" si="112"/>
        <v>2.42762485171908E-3</v>
      </c>
      <c r="BO189">
        <f t="shared" si="113"/>
        <v>0.22816011422943902</v>
      </c>
      <c r="BP189">
        <f t="shared" si="114"/>
        <v>7.1480678085941067E-3</v>
      </c>
      <c r="BQ189" s="4">
        <f t="shared" si="115"/>
        <v>6.1516666848234652E-4</v>
      </c>
      <c r="BR189" s="7">
        <f t="shared" si="116"/>
        <v>8.1248811664069449E-4</v>
      </c>
      <c r="BS189">
        <f t="shared" si="117"/>
        <v>0.22816011422943902</v>
      </c>
      <c r="BT189">
        <f t="shared" si="118"/>
        <v>1.6905605779628345E-2</v>
      </c>
      <c r="BU189" s="4">
        <f t="shared" si="119"/>
        <v>5.3753752384987339E-5</v>
      </c>
      <c r="BV189" s="7">
        <f t="shared" si="120"/>
        <v>0.60202059957243192</v>
      </c>
      <c r="BW189">
        <f t="shared" si="121"/>
        <v>7.1480678085941067E-3</v>
      </c>
      <c r="BX189">
        <f t="shared" si="122"/>
        <v>1.6905605779628345E-2</v>
      </c>
      <c r="BY189" s="4">
        <f t="shared" si="123"/>
        <v>0.113054706859575</v>
      </c>
      <c r="BZ189" s="7">
        <f t="shared" si="124"/>
        <v>9.1337396962584833E-2</v>
      </c>
      <c r="CA189">
        <f t="shared" si="125"/>
        <v>6.1516666848234652E-4</v>
      </c>
      <c r="CB189">
        <f t="shared" si="126"/>
        <v>5.3753752384987339E-5</v>
      </c>
      <c r="CC189" s="4">
        <f t="shared" si="127"/>
        <v>0.113054706859575</v>
      </c>
      <c r="CD189" s="7">
        <f t="shared" si="128"/>
        <v>12</v>
      </c>
      <c r="CE189" s="4">
        <f t="shared" si="129"/>
        <v>0</v>
      </c>
      <c r="CF189" s="7">
        <f t="shared" si="130"/>
        <v>2.42762485171908E-3</v>
      </c>
      <c r="CG189">
        <f t="shared" si="131"/>
        <v>0.1767589209140914</v>
      </c>
      <c r="CH189" s="7">
        <f t="shared" si="132"/>
        <v>2.42762485171908E-3</v>
      </c>
      <c r="CI189" s="4">
        <f t="shared" si="133"/>
        <v>8.515936983601714E-3</v>
      </c>
      <c r="CJ189">
        <f t="shared" si="134"/>
        <v>0.1767589209140914</v>
      </c>
      <c r="CK189">
        <f t="shared" si="135"/>
        <v>8.515936983601714E-3</v>
      </c>
      <c r="CL189" s="7">
        <f t="shared" si="136"/>
        <v>4</v>
      </c>
      <c r="CM189" s="4">
        <f t="shared" si="137"/>
        <v>0</v>
      </c>
      <c r="CN189" s="7">
        <f t="shared" si="138"/>
        <v>0.55253327684400388</v>
      </c>
      <c r="CO189" s="4">
        <f t="shared" si="139"/>
        <v>0</v>
      </c>
      <c r="CP189" s="7">
        <f t="shared" si="140"/>
        <v>2</v>
      </c>
      <c r="CQ189" s="4" t="str">
        <f t="shared" si="141"/>
        <v>Jack Daniels</v>
      </c>
      <c r="CR189" s="7">
        <f t="shared" si="142"/>
        <v>66</v>
      </c>
      <c r="CS189">
        <f t="shared" si="143"/>
        <v>69</v>
      </c>
      <c r="CT189">
        <f ca="1">COUNTIF(INDIRECT(ADDRESS(ROW(),CR189,1,1)):INDIRECT(ADDRESS(ROW(),CS189,1,1)), "&lt;0.05")</f>
        <v>3</v>
      </c>
      <c r="CU189" s="4">
        <f t="shared" ca="1" si="144"/>
        <v>0</v>
      </c>
    </row>
    <row r="190" spans="1:99" x14ac:dyDescent="0.25">
      <c r="A190" s="48">
        <v>216</v>
      </c>
      <c r="B190" s="7">
        <v>1.4126076354335229E-2</v>
      </c>
      <c r="C190">
        <v>2.4616340628132252E-2</v>
      </c>
      <c r="D190">
        <v>5.2760523612121147E-3</v>
      </c>
      <c r="E190">
        <v>1.3867247775536929E-2</v>
      </c>
      <c r="F190">
        <v>1.3556436695035626E-2</v>
      </c>
      <c r="G190">
        <v>8.2984821560379909E-3</v>
      </c>
      <c r="H190">
        <v>1.4699422967198984E-2</v>
      </c>
      <c r="I190">
        <v>7.4400932527268846E-3</v>
      </c>
      <c r="J190">
        <v>2.1348363790669379E-2</v>
      </c>
      <c r="K190" s="4">
        <v>3.3225787866471611E-3</v>
      </c>
      <c r="L190" s="7">
        <v>4.3365639777365329E-2</v>
      </c>
      <c r="M190">
        <v>5.0538550306690043E-2</v>
      </c>
      <c r="N190">
        <v>2.6197169365638633E-2</v>
      </c>
      <c r="O190">
        <v>4.652478101382633E-2</v>
      </c>
      <c r="P190">
        <v>4.1782007296823867E-2</v>
      </c>
      <c r="Q190">
        <v>2.543819123962494E-2</v>
      </c>
      <c r="R190">
        <v>2.6453190645269343E-2</v>
      </c>
      <c r="S190">
        <v>1.7856799633388834E-2</v>
      </c>
      <c r="T190">
        <v>5.9907216979936909E-2</v>
      </c>
      <c r="U190" s="4">
        <v>9.4325306888346956E-3</v>
      </c>
      <c r="V190" s="7">
        <v>1.5542432506226517E-2</v>
      </c>
      <c r="W190">
        <v>3.2447391739088637E-2</v>
      </c>
      <c r="X190">
        <v>2.7238153625636818E-2</v>
      </c>
      <c r="Y190">
        <v>3.0315434704471136E-2</v>
      </c>
      <c r="Z190">
        <v>3.0329710706048181E-2</v>
      </c>
      <c r="AA190">
        <v>2.5847396570569278E-2</v>
      </c>
      <c r="AB190">
        <v>3.1494132931836588E-2</v>
      </c>
      <c r="AC190">
        <v>1.9407779688711893E-2</v>
      </c>
      <c r="AD190">
        <v>3.7454797778602507E-2</v>
      </c>
      <c r="AE190" s="4">
        <v>4.36681659619843E-2</v>
      </c>
      <c r="AF190" s="7">
        <v>5.6314630914025311E-3</v>
      </c>
      <c r="AG190">
        <v>1.3076746949692984E-2</v>
      </c>
      <c r="AH190">
        <v>5.8014949213120379E-3</v>
      </c>
      <c r="AI190">
        <v>2.023306662794629E-2</v>
      </c>
      <c r="AJ190">
        <v>3.0829152410319111E-2</v>
      </c>
      <c r="AK190">
        <v>2.1433987943297619E-2</v>
      </c>
      <c r="AL190">
        <v>3.9163261637355055E-2</v>
      </c>
      <c r="AM190">
        <v>4.8450867642907715E-2</v>
      </c>
      <c r="AN190">
        <v>5.1792287127075329E-2</v>
      </c>
      <c r="AO190" s="4">
        <v>3.0662425584485224E-2</v>
      </c>
      <c r="AP190" s="7">
        <v>1.3395771277664618E-2</v>
      </c>
      <c r="AQ190">
        <v>1.7621050368902332E-2</v>
      </c>
      <c r="AR190">
        <v>1.9169804650554515E-2</v>
      </c>
      <c r="AS190">
        <v>8.395852862515674E-3</v>
      </c>
      <c r="AT190">
        <v>4.913153219766056E-3</v>
      </c>
      <c r="AU190">
        <v>1.81457970009491E-2</v>
      </c>
      <c r="AV190">
        <v>1.5451218318996346E-2</v>
      </c>
      <c r="AW190">
        <v>1.9699478122535558E-2</v>
      </c>
      <c r="AX190">
        <v>3.2181111767886961E-2</v>
      </c>
      <c r="AY190">
        <v>1.5580971883305783E-2</v>
      </c>
      <c r="AZ190" s="7">
        <f t="shared" si="98"/>
        <v>1.2655109476753256E-2</v>
      </c>
      <c r="BA190">
        <f t="shared" si="99"/>
        <v>3.4749607694739892E-2</v>
      </c>
      <c r="BB190">
        <f t="shared" si="100"/>
        <v>2.9374539621317586E-2</v>
      </c>
      <c r="BC190">
        <f t="shared" si="101"/>
        <v>2.6707475393579389E-2</v>
      </c>
      <c r="BD190" s="4">
        <f t="shared" si="102"/>
        <v>1.6455420947307696E-2</v>
      </c>
      <c r="BE190" s="7">
        <f t="shared" si="103"/>
        <v>6.7904472218923342E-3</v>
      </c>
      <c r="BF190">
        <f t="shared" si="104"/>
        <v>1.5984506176676301E-2</v>
      </c>
      <c r="BG190">
        <f t="shared" si="105"/>
        <v>8.1171932147742556E-3</v>
      </c>
      <c r="BH190">
        <f t="shared" si="106"/>
        <v>1.6420116592963638E-2</v>
      </c>
      <c r="BI190" s="4">
        <f t="shared" si="107"/>
        <v>7.2932261035162484E-3</v>
      </c>
      <c r="BJ190" s="7">
        <f t="shared" si="108"/>
        <v>1.650772945469534E-3</v>
      </c>
      <c r="BK190">
        <f t="shared" si="109"/>
        <v>1.0235355869690513E-4</v>
      </c>
      <c r="BL190">
        <f t="shared" si="110"/>
        <v>2.7884060062571984E-2</v>
      </c>
      <c r="BM190" s="4">
        <f t="shared" si="111"/>
        <v>0.24351515741960983</v>
      </c>
      <c r="BN190" s="7">
        <f t="shared" si="112"/>
        <v>1.650772945469534E-3</v>
      </c>
      <c r="BO190">
        <f t="shared" si="113"/>
        <v>0.35991091449773749</v>
      </c>
      <c r="BP190">
        <f t="shared" si="114"/>
        <v>0.28170765524345404</v>
      </c>
      <c r="BQ190" s="4">
        <f t="shared" si="115"/>
        <v>6.0587706689032286E-3</v>
      </c>
      <c r="BR190" s="7">
        <f t="shared" si="116"/>
        <v>1.0235355869690513E-4</v>
      </c>
      <c r="BS190">
        <f t="shared" si="117"/>
        <v>0.35991091449773749</v>
      </c>
      <c r="BT190">
        <f t="shared" si="118"/>
        <v>0.65271536367067284</v>
      </c>
      <c r="BU190" s="4">
        <f t="shared" si="119"/>
        <v>1.5109724559431703E-3</v>
      </c>
      <c r="BV190" s="7">
        <f t="shared" si="120"/>
        <v>2.7884060062571984E-2</v>
      </c>
      <c r="BW190">
        <f t="shared" si="121"/>
        <v>0.28170765524345404</v>
      </c>
      <c r="BX190">
        <f t="shared" si="122"/>
        <v>0.65271536367067284</v>
      </c>
      <c r="BY190" s="4">
        <f t="shared" si="123"/>
        <v>9.5460174357878444E-2</v>
      </c>
      <c r="BZ190" s="7">
        <f t="shared" si="124"/>
        <v>0.24351515741960983</v>
      </c>
      <c r="CA190">
        <f t="shared" si="125"/>
        <v>6.0587706689032286E-3</v>
      </c>
      <c r="CB190">
        <f t="shared" si="126"/>
        <v>1.5109724559431703E-3</v>
      </c>
      <c r="CC190" s="4">
        <f t="shared" si="127"/>
        <v>9.5460174357878444E-2</v>
      </c>
      <c r="CD190" s="7">
        <f t="shared" si="128"/>
        <v>10</v>
      </c>
      <c r="CE190" s="4">
        <f t="shared" si="129"/>
        <v>0</v>
      </c>
      <c r="CF190" s="7">
        <f t="shared" si="130"/>
        <v>1.650772945469534E-3</v>
      </c>
      <c r="CG190">
        <f t="shared" si="131"/>
        <v>9.0102299297187315E-4</v>
      </c>
      <c r="CH190" s="7">
        <f t="shared" si="132"/>
        <v>1.650772945469534E-3</v>
      </c>
      <c r="CI190" s="4">
        <f t="shared" si="133"/>
        <v>7.8876624757189984E-2</v>
      </c>
      <c r="CJ190">
        <f t="shared" si="134"/>
        <v>9.0102299297187315E-4</v>
      </c>
      <c r="CK190">
        <f t="shared" si="135"/>
        <v>7.8876624757189984E-2</v>
      </c>
      <c r="CL190" s="7">
        <f t="shared" si="136"/>
        <v>4</v>
      </c>
      <c r="CM190" s="4">
        <f t="shared" si="137"/>
        <v>0</v>
      </c>
      <c r="CN190" s="7">
        <f t="shared" si="138"/>
        <v>0.35689709602223174</v>
      </c>
      <c r="CO190" s="4">
        <f t="shared" si="139"/>
        <v>0</v>
      </c>
      <c r="CP190" s="7">
        <f t="shared" si="140"/>
        <v>2</v>
      </c>
      <c r="CQ190" s="4" t="str">
        <f t="shared" si="141"/>
        <v>Jack Daniels</v>
      </c>
      <c r="CR190" s="7">
        <f t="shared" si="142"/>
        <v>66</v>
      </c>
      <c r="CS190">
        <f t="shared" si="143"/>
        <v>69</v>
      </c>
      <c r="CT190">
        <f ca="1">COUNTIF(INDIRECT(ADDRESS(ROW(),CR190,1,1)):INDIRECT(ADDRESS(ROW(),CS190,1,1)), "&lt;0.05")</f>
        <v>2</v>
      </c>
      <c r="CU190" s="4">
        <f t="shared" ca="1" si="144"/>
        <v>0</v>
      </c>
    </row>
    <row r="191" spans="1:99" x14ac:dyDescent="0.25">
      <c r="A191" s="48">
        <v>217</v>
      </c>
      <c r="B191" s="7">
        <v>0</v>
      </c>
      <c r="C191">
        <v>7.8684212648132676E-2</v>
      </c>
      <c r="D191">
        <v>3.0847179675118994E-2</v>
      </c>
      <c r="E191">
        <v>8.6729680742416923E-2</v>
      </c>
      <c r="F191">
        <v>4.7696348851217887E-2</v>
      </c>
      <c r="G191">
        <v>8.1650119483088326E-2</v>
      </c>
      <c r="H191">
        <v>7.1153067958168698E-2</v>
      </c>
      <c r="I191">
        <v>0.13754913483218709</v>
      </c>
      <c r="J191">
        <v>0.1144300669056337</v>
      </c>
      <c r="K191" s="4">
        <v>8.102524028194602E-2</v>
      </c>
      <c r="L191" s="7">
        <v>3.0938129352435381E-2</v>
      </c>
      <c r="M191">
        <v>3.4908791844089314E-2</v>
      </c>
      <c r="N191">
        <v>4.6661905543857664E-2</v>
      </c>
      <c r="O191">
        <v>7.1033617587491757E-2</v>
      </c>
      <c r="P191">
        <v>6.1891868491590028E-2</v>
      </c>
      <c r="Q191">
        <v>4.4933015276319876E-2</v>
      </c>
      <c r="R191">
        <v>2.6811362302909578E-2</v>
      </c>
      <c r="S191">
        <v>3.0251356882934909E-2</v>
      </c>
      <c r="T191">
        <v>0.12074089032959688</v>
      </c>
      <c r="U191" s="4">
        <v>2.4737098424740606E-2</v>
      </c>
      <c r="V191" s="7">
        <v>1.2593839429049467E-2</v>
      </c>
      <c r="W191">
        <v>5.2236969932469707E-2</v>
      </c>
      <c r="X191">
        <v>5.428906418203458E-2</v>
      </c>
      <c r="Y191">
        <v>6.5412336619383754E-2</v>
      </c>
      <c r="Z191">
        <v>6.378004686031738E-2</v>
      </c>
      <c r="AA191">
        <v>5.9537776733731174E-2</v>
      </c>
      <c r="AB191">
        <v>3.4630885626505195E-2</v>
      </c>
      <c r="AC191">
        <v>4.0894388277755545E-2</v>
      </c>
      <c r="AD191">
        <v>9.5566325702517024E-2</v>
      </c>
      <c r="AE191" s="4">
        <v>7.447348126663525E-2</v>
      </c>
      <c r="AF191" s="7">
        <v>1.3535464445102733E-2</v>
      </c>
      <c r="AG191">
        <v>1.3499544842471322E-2</v>
      </c>
      <c r="AH191">
        <v>2.4820937992464629E-2</v>
      </c>
      <c r="AI191">
        <v>2.4037779976940177E-2</v>
      </c>
      <c r="AJ191">
        <v>5.864539599483052E-2</v>
      </c>
      <c r="AK191">
        <v>5.0415447172564624E-2</v>
      </c>
      <c r="AL191">
        <v>6.8015692804702987E-2</v>
      </c>
      <c r="AM191">
        <v>8.5677270387203464E-2</v>
      </c>
      <c r="AN191">
        <v>8.9848625824403519E-2</v>
      </c>
      <c r="AO191" s="4">
        <v>5.0724600421279256E-2</v>
      </c>
      <c r="AP191" s="7">
        <v>3.5164664971369261E-2</v>
      </c>
      <c r="AQ191">
        <v>3.0258050636920674E-2</v>
      </c>
      <c r="AR191">
        <v>3.7872360101794289E-2</v>
      </c>
      <c r="AS191">
        <v>2.7613813840756167E-2</v>
      </c>
      <c r="AT191">
        <v>1.5237647622942815E-2</v>
      </c>
      <c r="AU191">
        <v>3.6091106206301841E-2</v>
      </c>
      <c r="AV191">
        <v>3.2341570947089872E-2</v>
      </c>
      <c r="AW191">
        <v>3.240358911861492E-2</v>
      </c>
      <c r="AX191">
        <v>3.9994490714410219E-2</v>
      </c>
      <c r="AY191">
        <v>3.8017303870250374E-2</v>
      </c>
      <c r="AZ191" s="7">
        <f t="shared" si="98"/>
        <v>7.297650513779104E-2</v>
      </c>
      <c r="BA191">
        <f t="shared" si="99"/>
        <v>4.9290803603596597E-2</v>
      </c>
      <c r="BB191">
        <f t="shared" si="100"/>
        <v>5.5341511463039908E-2</v>
      </c>
      <c r="BC191">
        <f t="shared" si="101"/>
        <v>4.7922075986196321E-2</v>
      </c>
      <c r="BD191" s="4">
        <f t="shared" si="102"/>
        <v>3.2499459803045049E-2</v>
      </c>
      <c r="BE191" s="7">
        <f t="shared" si="103"/>
        <v>3.9430142682195024E-2</v>
      </c>
      <c r="BF191">
        <f t="shared" si="104"/>
        <v>2.9395627563308102E-2</v>
      </c>
      <c r="BG191">
        <f t="shared" si="105"/>
        <v>2.2730463330469929E-2</v>
      </c>
      <c r="BH191">
        <f t="shared" si="106"/>
        <v>2.8259858129734139E-2</v>
      </c>
      <c r="BI191" s="4">
        <f t="shared" si="107"/>
        <v>7.1677605595146581E-3</v>
      </c>
      <c r="BJ191" s="7">
        <f t="shared" si="108"/>
        <v>0.14654769672669871</v>
      </c>
      <c r="BK191">
        <f t="shared" si="109"/>
        <v>0.24014436292148353</v>
      </c>
      <c r="BL191">
        <f t="shared" si="110"/>
        <v>0.12157232003297667</v>
      </c>
      <c r="BM191" s="4">
        <f t="shared" si="111"/>
        <v>1.0094304647375818E-2</v>
      </c>
      <c r="BN191" s="7">
        <f t="shared" si="112"/>
        <v>0.14654769672669871</v>
      </c>
      <c r="BO191">
        <f t="shared" si="113"/>
        <v>0.61326313425742485</v>
      </c>
      <c r="BP191">
        <f t="shared" si="114"/>
        <v>0.91664166934217073</v>
      </c>
      <c r="BQ191" s="4">
        <f t="shared" si="115"/>
        <v>0.1096005720478242</v>
      </c>
      <c r="BR191" s="7">
        <f t="shared" si="116"/>
        <v>0.24014436292148353</v>
      </c>
      <c r="BS191">
        <f t="shared" si="117"/>
        <v>0.61326313425742485</v>
      </c>
      <c r="BT191">
        <f t="shared" si="118"/>
        <v>0.52621071474026904</v>
      </c>
      <c r="BU191" s="4">
        <f t="shared" si="119"/>
        <v>1.16901532449592E-2</v>
      </c>
      <c r="BV191" s="7">
        <f t="shared" si="120"/>
        <v>0.12157232003297667</v>
      </c>
      <c r="BW191">
        <f t="shared" si="121"/>
        <v>0.91664166934217073</v>
      </c>
      <c r="BX191">
        <f t="shared" si="122"/>
        <v>0.52621071474026904</v>
      </c>
      <c r="BY191" s="4">
        <f t="shared" si="123"/>
        <v>0.12484847100907612</v>
      </c>
      <c r="BZ191" s="7">
        <f t="shared" si="124"/>
        <v>1.0094304647375818E-2</v>
      </c>
      <c r="CA191">
        <f t="shared" si="125"/>
        <v>0.1096005720478242</v>
      </c>
      <c r="CB191">
        <f t="shared" si="126"/>
        <v>1.16901532449592E-2</v>
      </c>
      <c r="CC191" s="4">
        <f t="shared" si="127"/>
        <v>0.12484847100907612</v>
      </c>
      <c r="CD191" s="7">
        <f t="shared" si="128"/>
        <v>4</v>
      </c>
      <c r="CE191" s="4">
        <f t="shared" si="129"/>
        <v>0</v>
      </c>
      <c r="CF191" s="7">
        <f t="shared" si="130"/>
        <v>0.14654769672669871</v>
      </c>
      <c r="CG191">
        <f t="shared" si="131"/>
        <v>5.8498945959774604E-2</v>
      </c>
      <c r="CH191" s="7">
        <f t="shared" si="132"/>
        <v>0.14654769672669871</v>
      </c>
      <c r="CI191" s="4">
        <f t="shared" si="133"/>
        <v>0.69831448109885197</v>
      </c>
      <c r="CJ191">
        <f t="shared" si="134"/>
        <v>5.8498945959774604E-2</v>
      </c>
      <c r="CK191">
        <f t="shared" si="135"/>
        <v>0.69831448109885197</v>
      </c>
      <c r="CL191" s="7">
        <f t="shared" si="136"/>
        <v>0</v>
      </c>
      <c r="CM191" s="4">
        <f t="shared" si="137"/>
        <v>0</v>
      </c>
      <c r="CN191" s="7">
        <f t="shared" si="138"/>
        <v>0.34034241043084745</v>
      </c>
      <c r="CO191" s="4">
        <f t="shared" si="139"/>
        <v>0</v>
      </c>
      <c r="CP191" s="7">
        <f t="shared" si="140"/>
        <v>1</v>
      </c>
      <c r="CQ191" s="4" t="str">
        <f t="shared" si="141"/>
        <v>Gentleman Jack</v>
      </c>
      <c r="CR191" s="7">
        <f t="shared" si="142"/>
        <v>62</v>
      </c>
      <c r="CS191">
        <f t="shared" si="143"/>
        <v>65</v>
      </c>
      <c r="CT191">
        <f ca="1">COUNTIF(INDIRECT(ADDRESS(ROW(),CR191,1,1)):INDIRECT(ADDRESS(ROW(),CS191,1,1)), "&lt;0.05")</f>
        <v>1</v>
      </c>
      <c r="CU191" s="4">
        <f t="shared" ca="1" si="144"/>
        <v>0</v>
      </c>
    </row>
    <row r="192" spans="1:99" x14ac:dyDescent="0.25">
      <c r="A192" s="48">
        <v>218</v>
      </c>
      <c r="B192" s="7">
        <v>0</v>
      </c>
      <c r="C192">
        <v>3.1991187207170556E-2</v>
      </c>
      <c r="D192">
        <v>1.7730573073878594E-2</v>
      </c>
      <c r="E192">
        <v>2.2971027030735867E-2</v>
      </c>
      <c r="F192">
        <v>2.1290927513654589E-2</v>
      </c>
      <c r="G192">
        <v>3.0475956143294704E-2</v>
      </c>
      <c r="H192">
        <v>2.2038735304826047E-2</v>
      </c>
      <c r="I192">
        <v>3.9414281010905251E-2</v>
      </c>
      <c r="J192">
        <v>2.8572565794382096E-2</v>
      </c>
      <c r="K192" s="4">
        <v>2.5345033203917785E-2</v>
      </c>
      <c r="L192" s="7">
        <v>7.3377288954925138E-2</v>
      </c>
      <c r="M192">
        <v>6.8388897184186961E-2</v>
      </c>
      <c r="N192">
        <v>7.1099553761805545E-2</v>
      </c>
      <c r="O192">
        <v>8.383357236341682E-2</v>
      </c>
      <c r="P192">
        <v>9.612756856179025E-2</v>
      </c>
      <c r="Q192">
        <v>6.0319963638400864E-2</v>
      </c>
      <c r="R192">
        <v>3.7309355113741498E-2</v>
      </c>
      <c r="S192">
        <v>5.0992646808678314E-2</v>
      </c>
      <c r="T192">
        <v>0.17594121508454932</v>
      </c>
      <c r="U192" s="4">
        <v>3.2037485774616327E-2</v>
      </c>
      <c r="V192" s="7">
        <v>0.54847727745400254</v>
      </c>
      <c r="W192">
        <v>0.54032721809749906</v>
      </c>
      <c r="X192">
        <v>0.51509079425972015</v>
      </c>
      <c r="Y192">
        <v>0.55470033991015089</v>
      </c>
      <c r="Z192">
        <v>0.52994075298438315</v>
      </c>
      <c r="AA192">
        <v>0.4489926270189788</v>
      </c>
      <c r="AB192">
        <v>0.55844986465893298</v>
      </c>
      <c r="AC192">
        <v>0.44861903272302234</v>
      </c>
      <c r="AD192">
        <v>0.67536052263795987</v>
      </c>
      <c r="AE192" s="4">
        <v>0.55036871215084637</v>
      </c>
      <c r="AF192" s="7">
        <v>1.277000101344915</v>
      </c>
      <c r="AG192">
        <v>1.8181229179815834</v>
      </c>
      <c r="AH192">
        <v>2.5175487373938918</v>
      </c>
      <c r="AI192">
        <v>2.8154642470469797</v>
      </c>
      <c r="AJ192">
        <v>3.9055542003597026</v>
      </c>
      <c r="AK192">
        <v>2.4734121132253044</v>
      </c>
      <c r="AL192">
        <v>3.234851519571432</v>
      </c>
      <c r="AM192">
        <v>3.5057806257986921</v>
      </c>
      <c r="AN192">
        <v>5.1281258544175747</v>
      </c>
      <c r="AO192" s="4">
        <v>3.2284871769692072</v>
      </c>
      <c r="AP192" s="7">
        <v>1.5783727781958687</v>
      </c>
      <c r="AQ192">
        <v>1.2065168281043834</v>
      </c>
      <c r="AR192">
        <v>1.9482782532328216</v>
      </c>
      <c r="AS192">
        <v>1.3181666769385951</v>
      </c>
      <c r="AT192">
        <v>1.0389311446771874</v>
      </c>
      <c r="AU192">
        <v>1.5844970404209371</v>
      </c>
      <c r="AV192">
        <v>1.699167118131593</v>
      </c>
      <c r="AW192">
        <v>1.6483891541453644</v>
      </c>
      <c r="AX192">
        <v>2.0253009689414259</v>
      </c>
      <c r="AY192">
        <v>1.59277138188307</v>
      </c>
      <c r="AZ192" s="7">
        <f t="shared" si="98"/>
        <v>2.3983028628276549E-2</v>
      </c>
      <c r="BA192">
        <f t="shared" si="99"/>
        <v>7.4942754724611094E-2</v>
      </c>
      <c r="BB192">
        <f t="shared" si="100"/>
        <v>0.53703271418954956</v>
      </c>
      <c r="BC192">
        <f t="shared" si="101"/>
        <v>2.9904347494109285</v>
      </c>
      <c r="BD192" s="4">
        <f t="shared" si="102"/>
        <v>1.5640391344671247</v>
      </c>
      <c r="BE192" s="7">
        <f t="shared" si="103"/>
        <v>1.0507467526141972E-2</v>
      </c>
      <c r="BF192">
        <f t="shared" si="104"/>
        <v>4.0597310330085998E-2</v>
      </c>
      <c r="BG192">
        <f t="shared" si="105"/>
        <v>6.3530292277969344E-2</v>
      </c>
      <c r="BH192">
        <f t="shared" si="106"/>
        <v>1.0863229694059584</v>
      </c>
      <c r="BI192" s="4">
        <f t="shared" si="107"/>
        <v>0.30754224014863951</v>
      </c>
      <c r="BJ192" s="7">
        <f t="shared" si="108"/>
        <v>3.1341583482901439E-3</v>
      </c>
      <c r="BK192">
        <f t="shared" si="109"/>
        <v>5.1418969911476958E-10</v>
      </c>
      <c r="BL192">
        <f t="shared" si="110"/>
        <v>1.1950811407026039E-5</v>
      </c>
      <c r="BM192" s="4">
        <f t="shared" si="111"/>
        <v>6.8919325712884314E-8</v>
      </c>
      <c r="BN192" s="7">
        <f t="shared" si="112"/>
        <v>3.1341583482901439E-3</v>
      </c>
      <c r="BO192">
        <f t="shared" si="113"/>
        <v>3.4948836266846662E-12</v>
      </c>
      <c r="BP192">
        <f t="shared" si="114"/>
        <v>1.3600379504811887E-5</v>
      </c>
      <c r="BQ192" s="4">
        <f t="shared" si="115"/>
        <v>6.979658721680205E-8</v>
      </c>
      <c r="BR192" s="7">
        <f t="shared" si="116"/>
        <v>5.1418969911476958E-10</v>
      </c>
      <c r="BS192">
        <f t="shared" si="117"/>
        <v>3.4948836266846662E-12</v>
      </c>
      <c r="BT192">
        <f t="shared" si="118"/>
        <v>5.2988374086919212E-5</v>
      </c>
      <c r="BU192" s="4">
        <f t="shared" si="119"/>
        <v>1.4136328043376423E-6</v>
      </c>
      <c r="BV192" s="7">
        <f t="shared" si="120"/>
        <v>1.1950811407026039E-5</v>
      </c>
      <c r="BW192">
        <f t="shared" si="121"/>
        <v>1.3600379504811887E-5</v>
      </c>
      <c r="BX192">
        <f t="shared" si="122"/>
        <v>5.2988374086919212E-5</v>
      </c>
      <c r="BY192" s="4">
        <f t="shared" si="123"/>
        <v>2.3334758637347029E-3</v>
      </c>
      <c r="BZ192" s="7">
        <f t="shared" si="124"/>
        <v>6.8919325712884314E-8</v>
      </c>
      <c r="CA192">
        <f t="shared" si="125"/>
        <v>6.979658721680205E-8</v>
      </c>
      <c r="CB192">
        <f t="shared" si="126"/>
        <v>1.4136328043376423E-6</v>
      </c>
      <c r="CC192" s="4">
        <f t="shared" si="127"/>
        <v>2.3334758637347029E-3</v>
      </c>
      <c r="CD192" s="7">
        <f t="shared" si="128"/>
        <v>20</v>
      </c>
      <c r="CE192" s="4">
        <f t="shared" si="129"/>
        <v>1</v>
      </c>
      <c r="CF192" s="7">
        <f t="shared" si="130"/>
        <v>3.1341583482901439E-3</v>
      </c>
      <c r="CG192">
        <f t="shared" si="131"/>
        <v>2.075722617456963E-8</v>
      </c>
      <c r="CH192" s="7">
        <f t="shared" si="132"/>
        <v>3.1341583482901439E-3</v>
      </c>
      <c r="CI192" s="4">
        <f t="shared" si="133"/>
        <v>3.7578315540978204E-8</v>
      </c>
      <c r="CJ192">
        <f t="shared" si="134"/>
        <v>2.075722617456963E-8</v>
      </c>
      <c r="CK192">
        <f t="shared" si="135"/>
        <v>3.7578315540978204E-8</v>
      </c>
      <c r="CL192" s="7">
        <f t="shared" si="136"/>
        <v>6</v>
      </c>
      <c r="CM192" s="4">
        <f t="shared" si="137"/>
        <v>1</v>
      </c>
      <c r="CN192" s="7">
        <f t="shared" si="138"/>
        <v>4.7177181801858472E-5</v>
      </c>
      <c r="CO192" s="4">
        <f t="shared" si="139"/>
        <v>1</v>
      </c>
      <c r="CP192" s="7">
        <f t="shared" si="140"/>
        <v>4</v>
      </c>
      <c r="CQ192" s="4" t="str">
        <f t="shared" si="141"/>
        <v>Glenfiddich 15</v>
      </c>
      <c r="CR192" s="7">
        <f t="shared" si="142"/>
        <v>74</v>
      </c>
      <c r="CS192">
        <f t="shared" si="143"/>
        <v>77</v>
      </c>
      <c r="CT192">
        <f ca="1">COUNTIF(INDIRECT(ADDRESS(ROW(),CR192,1,1)):INDIRECT(ADDRESS(ROW(),CS192,1,1)), "&lt;0.05")</f>
        <v>4</v>
      </c>
      <c r="CU192" s="4">
        <f t="shared" ca="1" si="144"/>
        <v>1</v>
      </c>
    </row>
    <row r="193" spans="1:99" x14ac:dyDescent="0.25">
      <c r="A193" s="48">
        <v>219</v>
      </c>
      <c r="B193" s="7">
        <v>0.17923173050583308</v>
      </c>
      <c r="C193">
        <v>0.44775277230249322</v>
      </c>
      <c r="D193">
        <v>0.35352959099427705</v>
      </c>
      <c r="E193">
        <v>0.36376547704163414</v>
      </c>
      <c r="F193">
        <v>0.358110431533394</v>
      </c>
      <c r="G193">
        <v>0.32430270461019828</v>
      </c>
      <c r="H193">
        <v>0.34469245647664448</v>
      </c>
      <c r="I193">
        <v>0.40749740578754184</v>
      </c>
      <c r="J193">
        <v>0.36919114729196639</v>
      </c>
      <c r="K193" s="4">
        <v>0.33236006229422754</v>
      </c>
      <c r="L193" s="7">
        <v>0.65593035875981265</v>
      </c>
      <c r="M193">
        <v>0.59594772112460126</v>
      </c>
      <c r="N193">
        <v>0.56900021712032844</v>
      </c>
      <c r="O193">
        <v>0.87159488620934122</v>
      </c>
      <c r="P193">
        <v>0.77546016323896549</v>
      </c>
      <c r="Q193">
        <v>0.54506748799241489</v>
      </c>
      <c r="R193">
        <v>0.44457330195309419</v>
      </c>
      <c r="S193">
        <v>0.62266535300189885</v>
      </c>
      <c r="T193">
        <v>1.4490683970603473</v>
      </c>
      <c r="U193" s="4">
        <v>0.4827215319082358</v>
      </c>
      <c r="V193" s="7">
        <v>7.4999302062280515</v>
      </c>
      <c r="W193">
        <v>7.2014742902828832</v>
      </c>
      <c r="X193">
        <v>8.4278963481376525</v>
      </c>
      <c r="Y193">
        <v>9.0661226459470843</v>
      </c>
      <c r="Z193">
        <v>9.0872391485726816</v>
      </c>
      <c r="AA193">
        <v>10.717563979139317</v>
      </c>
      <c r="AB193">
        <v>11.559699221679844</v>
      </c>
      <c r="AC193">
        <v>7.8393023086990068</v>
      </c>
      <c r="AD193">
        <v>13.768541848847965</v>
      </c>
      <c r="AE193" s="4">
        <v>9.984447634197668</v>
      </c>
      <c r="AF193" s="7">
        <v>5.4304730290040526</v>
      </c>
      <c r="AG193">
        <v>7.1649497796063821</v>
      </c>
      <c r="AH193">
        <v>9.5215150541161488</v>
      </c>
      <c r="AI193">
        <v>9.7817581862819658</v>
      </c>
      <c r="AJ193">
        <v>12.821069789487819</v>
      </c>
      <c r="AK193">
        <v>9.5101701940689836</v>
      </c>
      <c r="AL193">
        <v>11.829429728606636</v>
      </c>
      <c r="AM193">
        <v>13.041044321794926</v>
      </c>
      <c r="AN193">
        <v>19.369374439868892</v>
      </c>
      <c r="AO193" s="4">
        <v>11.225852523084646</v>
      </c>
      <c r="AP193" s="7">
        <v>5.8829835409479045</v>
      </c>
      <c r="AQ193">
        <v>5.0594404416008887</v>
      </c>
      <c r="AR193">
        <v>7.7472664327858451</v>
      </c>
      <c r="AS193">
        <v>4.1812028919148876</v>
      </c>
      <c r="AT193">
        <v>3.9690944004032884</v>
      </c>
      <c r="AU193">
        <v>5.9282595467432877</v>
      </c>
      <c r="AV193">
        <v>5.4641954219214508</v>
      </c>
      <c r="AW193">
        <v>5.6379785758029506</v>
      </c>
      <c r="AX193">
        <v>6.6139448894438226</v>
      </c>
      <c r="AY193">
        <v>5.1464102019703564</v>
      </c>
      <c r="AZ193" s="7">
        <f t="shared" si="98"/>
        <v>0.348043377883821</v>
      </c>
      <c r="BA193">
        <f t="shared" si="99"/>
        <v>0.70120294183690401</v>
      </c>
      <c r="BB193">
        <f t="shared" si="100"/>
        <v>9.5152217631732139</v>
      </c>
      <c r="BC193">
        <f t="shared" si="101"/>
        <v>10.969563704592044</v>
      </c>
      <c r="BD193" s="4">
        <f t="shared" si="102"/>
        <v>5.5630776343534682</v>
      </c>
      <c r="BE193" s="7">
        <f t="shared" si="103"/>
        <v>6.9618634435340859E-2</v>
      </c>
      <c r="BF193">
        <f t="shared" si="104"/>
        <v>0.29223191870701493</v>
      </c>
      <c r="BG193">
        <f t="shared" si="105"/>
        <v>2.0474126949570386</v>
      </c>
      <c r="BH193">
        <f t="shared" si="106"/>
        <v>3.7987592937793506</v>
      </c>
      <c r="BI193" s="4">
        <f t="shared" si="107"/>
        <v>1.1057280498100766</v>
      </c>
      <c r="BJ193" s="7">
        <f t="shared" si="108"/>
        <v>3.9789102764430252E-3</v>
      </c>
      <c r="BK193">
        <f t="shared" si="109"/>
        <v>1.8254935127704966E-7</v>
      </c>
      <c r="BL193">
        <f t="shared" si="110"/>
        <v>9.837760579074286E-6</v>
      </c>
      <c r="BM193" s="4">
        <f t="shared" si="111"/>
        <v>1.1078982339288305E-7</v>
      </c>
      <c r="BN193" s="7">
        <f t="shared" si="112"/>
        <v>3.9789102764430252E-3</v>
      </c>
      <c r="BO193">
        <f t="shared" si="113"/>
        <v>1.9102556129569476E-7</v>
      </c>
      <c r="BP193">
        <f t="shared" si="114"/>
        <v>1.2345545167254613E-5</v>
      </c>
      <c r="BQ193" s="4">
        <f t="shared" si="115"/>
        <v>7.6835753985260497E-8</v>
      </c>
      <c r="BR193" s="7">
        <f t="shared" si="116"/>
        <v>1.8254935127704966E-7</v>
      </c>
      <c r="BS193">
        <f t="shared" si="117"/>
        <v>1.9102556129569476E-7</v>
      </c>
      <c r="BT193">
        <f t="shared" si="118"/>
        <v>0.30480808010687521</v>
      </c>
      <c r="BU193" s="4">
        <f t="shared" si="119"/>
        <v>1.0266517947276047E-4</v>
      </c>
      <c r="BV193" s="7">
        <f t="shared" si="120"/>
        <v>9.837760579074286E-6</v>
      </c>
      <c r="BW193">
        <f t="shared" si="121"/>
        <v>1.2345545167254613E-5</v>
      </c>
      <c r="BX193">
        <f t="shared" si="122"/>
        <v>0.30480808010687521</v>
      </c>
      <c r="BY193" s="4">
        <f t="shared" si="123"/>
        <v>1.3447747562367258E-3</v>
      </c>
      <c r="BZ193" s="7">
        <f t="shared" si="124"/>
        <v>1.1078982339288305E-7</v>
      </c>
      <c r="CA193">
        <f t="shared" si="125"/>
        <v>7.6835753985260497E-8</v>
      </c>
      <c r="CB193">
        <f t="shared" si="126"/>
        <v>1.0266517947276047E-4</v>
      </c>
      <c r="CC193" s="4">
        <f t="shared" si="127"/>
        <v>1.3447747562367258E-3</v>
      </c>
      <c r="CD193" s="7">
        <f t="shared" si="128"/>
        <v>18</v>
      </c>
      <c r="CE193" s="4">
        <f t="shared" si="129"/>
        <v>0</v>
      </c>
      <c r="CF193" s="7">
        <f t="shared" si="130"/>
        <v>3.9789102764430252E-3</v>
      </c>
      <c r="CG193">
        <f t="shared" si="131"/>
        <v>5.4825907036853824E-14</v>
      </c>
      <c r="CH193" s="7">
        <f t="shared" si="132"/>
        <v>3.9789102764430252E-3</v>
      </c>
      <c r="CI193" s="4">
        <f t="shared" si="133"/>
        <v>1.1283354486651864E-13</v>
      </c>
      <c r="CJ193">
        <f t="shared" si="134"/>
        <v>5.4825907036853824E-14</v>
      </c>
      <c r="CK193">
        <f t="shared" si="135"/>
        <v>1.1283354486651864E-13</v>
      </c>
      <c r="CL193" s="7">
        <f t="shared" si="136"/>
        <v>6</v>
      </c>
      <c r="CM193" s="4">
        <f t="shared" si="137"/>
        <v>1</v>
      </c>
      <c r="CN193" s="7">
        <f t="shared" si="138"/>
        <v>1.2248853601623664E-11</v>
      </c>
      <c r="CO193" s="4">
        <f t="shared" si="139"/>
        <v>1</v>
      </c>
      <c r="CP193" s="7">
        <f t="shared" si="140"/>
        <v>4</v>
      </c>
      <c r="CQ193" s="4" t="str">
        <f t="shared" si="141"/>
        <v>Glenfiddich 15</v>
      </c>
      <c r="CR193" s="7">
        <f t="shared" si="142"/>
        <v>74</v>
      </c>
      <c r="CS193">
        <f t="shared" si="143"/>
        <v>77</v>
      </c>
      <c r="CT193">
        <f ca="1">COUNTIF(INDIRECT(ADDRESS(ROW(),CR193,1,1)):INDIRECT(ADDRESS(ROW(),CS193,1,1)), "&lt;0.05")</f>
        <v>3</v>
      </c>
      <c r="CU193" s="4">
        <f t="shared" ca="1" si="144"/>
        <v>0</v>
      </c>
    </row>
    <row r="194" spans="1:99" x14ac:dyDescent="0.25">
      <c r="A194" s="48">
        <v>220</v>
      </c>
      <c r="B194" s="7">
        <v>4.5961592832092932E-2</v>
      </c>
      <c r="C194">
        <v>7.0358793458645069E-2</v>
      </c>
      <c r="D194">
        <v>4.8323759645870774E-2</v>
      </c>
      <c r="E194">
        <v>5.3543962432341621E-2</v>
      </c>
      <c r="F194">
        <v>5.5792968189889831E-2</v>
      </c>
      <c r="G194">
        <v>4.9596951520972668E-2</v>
      </c>
      <c r="H194">
        <v>5.509563204045393E-2</v>
      </c>
      <c r="I194">
        <v>7.4394981216739875E-2</v>
      </c>
      <c r="J194">
        <v>6.1453819888567698E-2</v>
      </c>
      <c r="K194" s="4">
        <v>5.5681491472046096E-2</v>
      </c>
      <c r="L194" s="7">
        <v>0.12430716159683428</v>
      </c>
      <c r="M194">
        <v>0.10568394121921408</v>
      </c>
      <c r="N194">
        <v>0.11228818122221938</v>
      </c>
      <c r="O194">
        <v>0.15976996228061241</v>
      </c>
      <c r="P194">
        <v>0.13502375515840404</v>
      </c>
      <c r="Q194">
        <v>0.10579077442061155</v>
      </c>
      <c r="R194">
        <v>7.961074611461802E-2</v>
      </c>
      <c r="S194">
        <v>0.10044047303528401</v>
      </c>
      <c r="T194">
        <v>0.27153141116672302</v>
      </c>
      <c r="U194" s="4">
        <v>8.0515069557362998E-2</v>
      </c>
      <c r="V194" s="7">
        <v>1.1108134915706001</v>
      </c>
      <c r="W194">
        <v>1.0953841175484258</v>
      </c>
      <c r="X194">
        <v>1.2375314317377282</v>
      </c>
      <c r="Y194">
        <v>1.3504472547235378</v>
      </c>
      <c r="Z194">
        <v>1.3445112024779013</v>
      </c>
      <c r="AA194">
        <v>1.5590134605661063</v>
      </c>
      <c r="AB194">
        <v>1.5734762301952914</v>
      </c>
      <c r="AC194">
        <v>1.1152672487116384</v>
      </c>
      <c r="AD194">
        <v>2.0389993358928691</v>
      </c>
      <c r="AE194" s="4">
        <v>1.4641245827734535</v>
      </c>
      <c r="AF194" s="7">
        <v>0.76236958374708608</v>
      </c>
      <c r="AG194">
        <v>1.0077981692091582</v>
      </c>
      <c r="AH194">
        <v>1.3277149242965949</v>
      </c>
      <c r="AI194">
        <v>1.3929248802868768</v>
      </c>
      <c r="AJ194">
        <v>1.8547221930204316</v>
      </c>
      <c r="AK194">
        <v>1.365853076280114</v>
      </c>
      <c r="AL194">
        <v>1.6902418469152538</v>
      </c>
      <c r="AM194">
        <v>1.8496626922263411</v>
      </c>
      <c r="AN194">
        <v>2.7363632711948269</v>
      </c>
      <c r="AO194" s="4">
        <v>1.5551445111192566</v>
      </c>
      <c r="AP194" s="7">
        <v>0.85313891209742199</v>
      </c>
      <c r="AQ194">
        <v>0.72932922782741083</v>
      </c>
      <c r="AR194">
        <v>1.1456545434856502</v>
      </c>
      <c r="AS194">
        <v>0.61235193798886534</v>
      </c>
      <c r="AT194">
        <v>0.5751759806824791</v>
      </c>
      <c r="AU194">
        <v>0.8603129832222931</v>
      </c>
      <c r="AV194">
        <v>0.80193475582396145</v>
      </c>
      <c r="AW194">
        <v>0.82701317418930209</v>
      </c>
      <c r="AX194">
        <v>0.94950947741588532</v>
      </c>
      <c r="AY194">
        <v>0.74664039659244874</v>
      </c>
      <c r="AZ194" s="7">
        <f t="shared" si="98"/>
        <v>5.7020395269762061E-2</v>
      </c>
      <c r="BA194">
        <f t="shared" si="99"/>
        <v>0.12749614757718838</v>
      </c>
      <c r="BB194">
        <f t="shared" si="100"/>
        <v>1.3889568356197555</v>
      </c>
      <c r="BC194">
        <f t="shared" si="101"/>
        <v>1.554279514829594</v>
      </c>
      <c r="BD194" s="4">
        <f t="shared" si="102"/>
        <v>0.81010613893257177</v>
      </c>
      <c r="BE194" s="7">
        <f t="shared" si="103"/>
        <v>9.2590496028014876E-3</v>
      </c>
      <c r="BF194">
        <f t="shared" si="104"/>
        <v>5.60406712239465E-2</v>
      </c>
      <c r="BG194">
        <f t="shared" si="105"/>
        <v>0.28983037390088423</v>
      </c>
      <c r="BH194">
        <f t="shared" si="106"/>
        <v>0.54077722769785885</v>
      </c>
      <c r="BI194" s="4">
        <f t="shared" si="107"/>
        <v>0.16384372695619051</v>
      </c>
      <c r="BJ194" s="7">
        <f t="shared" si="108"/>
        <v>3.1504192673934201E-3</v>
      </c>
      <c r="BK194">
        <f t="shared" si="109"/>
        <v>1.4596437777545103E-7</v>
      </c>
      <c r="BL194">
        <f t="shared" si="110"/>
        <v>1.0662000034474911E-5</v>
      </c>
      <c r="BM194" s="4">
        <f t="shared" si="111"/>
        <v>1.4056551024927419E-7</v>
      </c>
      <c r="BN194" s="7">
        <f t="shared" si="112"/>
        <v>3.1504192673934201E-3</v>
      </c>
      <c r="BO194">
        <f t="shared" si="113"/>
        <v>1.3429970371342315E-7</v>
      </c>
      <c r="BP194">
        <f t="shared" si="114"/>
        <v>1.4466259236751032E-5</v>
      </c>
      <c r="BQ194" s="4">
        <f t="shared" si="115"/>
        <v>7.3119845133759356E-8</v>
      </c>
      <c r="BR194" s="7">
        <f t="shared" si="116"/>
        <v>1.4596437777545103E-7</v>
      </c>
      <c r="BS194">
        <f t="shared" si="117"/>
        <v>1.3429970371342315E-7</v>
      </c>
      <c r="BT194">
        <f t="shared" si="118"/>
        <v>0.40873525557675627</v>
      </c>
      <c r="BU194" s="4">
        <f t="shared" si="119"/>
        <v>7.4243007328090555E-5</v>
      </c>
      <c r="BV194" s="7">
        <f t="shared" si="120"/>
        <v>1.0662000034474911E-5</v>
      </c>
      <c r="BW194">
        <f t="shared" si="121"/>
        <v>1.4466259236751032E-5</v>
      </c>
      <c r="BX194">
        <f t="shared" si="122"/>
        <v>0.40873525557675627</v>
      </c>
      <c r="BY194" s="4">
        <f t="shared" si="123"/>
        <v>1.6933219620570276E-3</v>
      </c>
      <c r="BZ194" s="7">
        <f t="shared" si="124"/>
        <v>1.4056551024927419E-7</v>
      </c>
      <c r="CA194">
        <f t="shared" si="125"/>
        <v>7.3119845133759356E-8</v>
      </c>
      <c r="CB194">
        <f t="shared" si="126"/>
        <v>7.4243007328090555E-5</v>
      </c>
      <c r="CC194" s="4">
        <f t="shared" si="127"/>
        <v>1.6933219620570276E-3</v>
      </c>
      <c r="CD194" s="7">
        <f t="shared" si="128"/>
        <v>18</v>
      </c>
      <c r="CE194" s="4">
        <f t="shared" si="129"/>
        <v>0</v>
      </c>
      <c r="CF194" s="7">
        <f t="shared" si="130"/>
        <v>3.1504192673934201E-3</v>
      </c>
      <c r="CG194">
        <f t="shared" si="131"/>
        <v>3.8205856493900919E-14</v>
      </c>
      <c r="CH194" s="7">
        <f t="shared" si="132"/>
        <v>3.1504192673934201E-3</v>
      </c>
      <c r="CI194" s="4">
        <f t="shared" si="133"/>
        <v>9.3285185335616481E-14</v>
      </c>
      <c r="CJ194">
        <f t="shared" si="134"/>
        <v>3.8205856493900919E-14</v>
      </c>
      <c r="CK194">
        <f t="shared" si="135"/>
        <v>9.3285185335616481E-14</v>
      </c>
      <c r="CL194" s="7">
        <f t="shared" si="136"/>
        <v>6</v>
      </c>
      <c r="CM194" s="4">
        <f t="shared" si="137"/>
        <v>1</v>
      </c>
      <c r="CN194" s="7">
        <f t="shared" si="138"/>
        <v>8.9486455407220616E-12</v>
      </c>
      <c r="CO194" s="4">
        <f t="shared" si="139"/>
        <v>1</v>
      </c>
      <c r="CP194" s="7">
        <f t="shared" si="140"/>
        <v>4</v>
      </c>
      <c r="CQ194" s="4" t="str">
        <f t="shared" si="141"/>
        <v>Glenfiddich 15</v>
      </c>
      <c r="CR194" s="7">
        <f t="shared" si="142"/>
        <v>74</v>
      </c>
      <c r="CS194">
        <f t="shared" si="143"/>
        <v>77</v>
      </c>
      <c r="CT194">
        <f ca="1">COUNTIF(INDIRECT(ADDRESS(ROW(),CR194,1,1)):INDIRECT(ADDRESS(ROW(),CS194,1,1)), "&lt;0.05")</f>
        <v>3</v>
      </c>
      <c r="CU194" s="4">
        <f t="shared" ca="1" si="144"/>
        <v>0</v>
      </c>
    </row>
    <row r="195" spans="1:99" x14ac:dyDescent="0.25">
      <c r="A195" s="48">
        <v>221</v>
      </c>
      <c r="B195" s="7">
        <v>9.9822701592885588E-2</v>
      </c>
      <c r="C195">
        <v>7.9335299186515856E-2</v>
      </c>
      <c r="D195">
        <v>6.5680651306578422E-2</v>
      </c>
      <c r="E195">
        <v>6.1792723964683383E-2</v>
      </c>
      <c r="F195">
        <v>5.513599490821245E-2</v>
      </c>
      <c r="G195">
        <v>7.8299121745450923E-2</v>
      </c>
      <c r="H195">
        <v>5.8447883440279555E-2</v>
      </c>
      <c r="I195">
        <v>9.4830419169400521E-2</v>
      </c>
      <c r="J195">
        <v>9.7496788436242904E-2</v>
      </c>
      <c r="K195" s="4">
        <v>6.4646247549048769E-2</v>
      </c>
      <c r="L195" s="7">
        <v>0.16428618483579421</v>
      </c>
      <c r="M195">
        <v>0.12477018550093778</v>
      </c>
      <c r="N195">
        <v>0.13004160258750605</v>
      </c>
      <c r="O195">
        <v>0.2408568472009768</v>
      </c>
      <c r="P195">
        <v>0.11986539044617214</v>
      </c>
      <c r="Q195">
        <v>0.11673518067616297</v>
      </c>
      <c r="R195">
        <v>0.12167809906654997</v>
      </c>
      <c r="S195">
        <v>0.14027655095337049</v>
      </c>
      <c r="T195">
        <v>0.29075453399393009</v>
      </c>
      <c r="U195" s="4">
        <v>0.12320838787450164</v>
      </c>
      <c r="V195" s="7">
        <v>0.20888647333033145</v>
      </c>
      <c r="W195">
        <v>0.25006748985259775</v>
      </c>
      <c r="X195">
        <v>0.2261300472833091</v>
      </c>
      <c r="Y195">
        <v>0.26847815607517644</v>
      </c>
      <c r="Z195">
        <v>0.25643822259496646</v>
      </c>
      <c r="AA195">
        <v>0.27191071676927658</v>
      </c>
      <c r="AB195">
        <v>0.2932112893494242</v>
      </c>
      <c r="AC195">
        <v>0.20804262381142688</v>
      </c>
      <c r="AD195">
        <v>0.33555019440859801</v>
      </c>
      <c r="AE195" s="4">
        <v>0.26253417126736889</v>
      </c>
      <c r="AF195" s="7">
        <v>9.3098132785019438E-2</v>
      </c>
      <c r="AG195">
        <v>0.16410852978326693</v>
      </c>
      <c r="AH195">
        <v>0.20590555151660309</v>
      </c>
      <c r="AI195">
        <v>0.23803163708164299</v>
      </c>
      <c r="AJ195">
        <v>0.34920181981246096</v>
      </c>
      <c r="AK195">
        <v>0.258033457176853</v>
      </c>
      <c r="AL195">
        <v>0.38384111272710825</v>
      </c>
      <c r="AM195">
        <v>0.41580101259838959</v>
      </c>
      <c r="AN195">
        <v>0.52019837185458173</v>
      </c>
      <c r="AO195" s="4">
        <v>0.35182659751063328</v>
      </c>
      <c r="AP195" s="7">
        <v>0.19927362391010747</v>
      </c>
      <c r="AQ195">
        <v>0.19476253727337053</v>
      </c>
      <c r="AR195">
        <v>0.27790224495904875</v>
      </c>
      <c r="AS195">
        <v>0.20457937333728679</v>
      </c>
      <c r="AT195">
        <v>0.17803006039989477</v>
      </c>
      <c r="AU195">
        <v>0.23778286325792064</v>
      </c>
      <c r="AV195">
        <v>0.21167750582869177</v>
      </c>
      <c r="AW195">
        <v>0.2524604024979249</v>
      </c>
      <c r="AX195">
        <v>0.26215434534568394</v>
      </c>
      <c r="AY195">
        <v>0.24853358120664096</v>
      </c>
      <c r="AZ195" s="7">
        <f t="shared" si="98"/>
        <v>7.5548783129929839E-2</v>
      </c>
      <c r="BA195">
        <f t="shared" si="99"/>
        <v>0.15724729631359022</v>
      </c>
      <c r="BB195">
        <f t="shared" si="100"/>
        <v>0.25812493847424756</v>
      </c>
      <c r="BC195">
        <f t="shared" si="101"/>
        <v>0.29800462228465591</v>
      </c>
      <c r="BD195" s="4">
        <f t="shared" si="102"/>
        <v>0.22671565380165709</v>
      </c>
      <c r="BE195" s="7">
        <f t="shared" si="103"/>
        <v>1.6928669875854365E-2</v>
      </c>
      <c r="BF195">
        <f t="shared" si="104"/>
        <v>6.0008941593374963E-2</v>
      </c>
      <c r="BG195">
        <f t="shared" si="105"/>
        <v>3.8825114507570785E-2</v>
      </c>
      <c r="BH195">
        <f t="shared" si="106"/>
        <v>0.12898037659490535</v>
      </c>
      <c r="BI195" s="4">
        <f t="shared" si="107"/>
        <v>3.3329632481344379E-2</v>
      </c>
      <c r="BJ195" s="7">
        <f t="shared" si="108"/>
        <v>1.8314271695264032E-3</v>
      </c>
      <c r="BK195">
        <f t="shared" si="109"/>
        <v>8.6274787565883394E-9</v>
      </c>
      <c r="BL195">
        <f t="shared" si="110"/>
        <v>3.8161126490188885E-4</v>
      </c>
      <c r="BM195" s="4">
        <f t="shared" si="111"/>
        <v>7.1421969229033567E-9</v>
      </c>
      <c r="BN195" s="7">
        <f t="shared" si="112"/>
        <v>1.8314271695264032E-3</v>
      </c>
      <c r="BO195">
        <f t="shared" si="113"/>
        <v>4.2774004799544857E-4</v>
      </c>
      <c r="BP195">
        <f t="shared" si="114"/>
        <v>8.1750753272804514E-3</v>
      </c>
      <c r="BQ195" s="4">
        <f t="shared" si="115"/>
        <v>6.3823108834942591E-3</v>
      </c>
      <c r="BR195" s="7">
        <f t="shared" si="116"/>
        <v>8.6274787565883394E-9</v>
      </c>
      <c r="BS195">
        <f t="shared" si="117"/>
        <v>4.2774004799544857E-4</v>
      </c>
      <c r="BT195">
        <f t="shared" si="118"/>
        <v>0.36994936619831498</v>
      </c>
      <c r="BU195" s="4">
        <f t="shared" si="119"/>
        <v>6.843441799773739E-2</v>
      </c>
      <c r="BV195" s="7">
        <f t="shared" si="120"/>
        <v>3.8161126490188885E-4</v>
      </c>
      <c r="BW195">
        <f t="shared" si="121"/>
        <v>8.1750753272804514E-3</v>
      </c>
      <c r="BX195">
        <f t="shared" si="122"/>
        <v>0.36994936619831498</v>
      </c>
      <c r="BY195" s="4">
        <f t="shared" si="123"/>
        <v>0.12088448431062727</v>
      </c>
      <c r="BZ195" s="7">
        <f t="shared" si="124"/>
        <v>7.1421969229033567E-9</v>
      </c>
      <c r="CA195">
        <f t="shared" si="125"/>
        <v>6.3823108834942591E-3</v>
      </c>
      <c r="CB195">
        <f t="shared" si="126"/>
        <v>6.843441799773739E-2</v>
      </c>
      <c r="CC195" s="4">
        <f t="shared" si="127"/>
        <v>0.12088448431062727</v>
      </c>
      <c r="CD195" s="7">
        <f t="shared" si="128"/>
        <v>14</v>
      </c>
      <c r="CE195" s="4">
        <f t="shared" si="129"/>
        <v>0</v>
      </c>
      <c r="CF195" s="7">
        <f t="shared" si="130"/>
        <v>1.8314271695264032E-3</v>
      </c>
      <c r="CG195">
        <f t="shared" si="131"/>
        <v>1.7000942374912782E-13</v>
      </c>
      <c r="CH195" s="7">
        <f t="shared" si="132"/>
        <v>1.8314271695264032E-3</v>
      </c>
      <c r="CI195" s="4">
        <f t="shared" si="133"/>
        <v>3.2602135372753729E-4</v>
      </c>
      <c r="CJ195">
        <f t="shared" si="134"/>
        <v>1.7000942374912782E-13</v>
      </c>
      <c r="CK195">
        <f t="shared" si="135"/>
        <v>3.2602135372753729E-4</v>
      </c>
      <c r="CL195" s="7">
        <f t="shared" si="136"/>
        <v>6</v>
      </c>
      <c r="CM195" s="4">
        <f t="shared" si="137"/>
        <v>1</v>
      </c>
      <c r="CN195" s="7">
        <f t="shared" si="138"/>
        <v>3.0344392970074547E-7</v>
      </c>
      <c r="CO195" s="4">
        <f t="shared" si="139"/>
        <v>1</v>
      </c>
      <c r="CP195" s="7">
        <f t="shared" si="140"/>
        <v>4</v>
      </c>
      <c r="CQ195" s="4" t="str">
        <f t="shared" si="141"/>
        <v>Glenfiddich 15</v>
      </c>
      <c r="CR195" s="7">
        <f t="shared" si="142"/>
        <v>74</v>
      </c>
      <c r="CS195">
        <f t="shared" si="143"/>
        <v>77</v>
      </c>
      <c r="CT195">
        <f ca="1">COUNTIF(INDIRECT(ADDRESS(ROW(),CR195,1,1)):INDIRECT(ADDRESS(ROW(),CS195,1,1)), "&lt;0.05")</f>
        <v>2</v>
      </c>
      <c r="CU195" s="4">
        <f t="shared" ca="1" si="144"/>
        <v>0</v>
      </c>
    </row>
    <row r="196" spans="1:99" x14ac:dyDescent="0.25">
      <c r="A196" s="48">
        <v>222</v>
      </c>
      <c r="B196" s="7">
        <v>0.61517337387261617</v>
      </c>
      <c r="C196">
        <v>0.42617605824561727</v>
      </c>
      <c r="D196">
        <v>0.59619063159370012</v>
      </c>
      <c r="E196">
        <v>0.54159475001916302</v>
      </c>
      <c r="F196">
        <v>0.60095964603591379</v>
      </c>
      <c r="G196">
        <v>0.49034398044308641</v>
      </c>
      <c r="H196">
        <v>0.55639115518441928</v>
      </c>
      <c r="I196">
        <v>0.56484710138817973</v>
      </c>
      <c r="J196">
        <v>0.52207442162910511</v>
      </c>
      <c r="K196" s="4">
        <v>0.44486379402188692</v>
      </c>
      <c r="L196" s="7">
        <v>1.1058180680543412</v>
      </c>
      <c r="M196">
        <v>0.93965595281056646</v>
      </c>
      <c r="N196">
        <v>0.97903595090494089</v>
      </c>
      <c r="O196">
        <v>1.4308989614364538</v>
      </c>
      <c r="P196">
        <v>1.0393933459466289</v>
      </c>
      <c r="Q196">
        <v>0.81241494544308901</v>
      </c>
      <c r="R196">
        <v>0.8679166714234684</v>
      </c>
      <c r="S196">
        <v>0.92932582578016887</v>
      </c>
      <c r="T196">
        <v>1.7693999413081449</v>
      </c>
      <c r="U196" s="4">
        <v>0.76988160296871166</v>
      </c>
      <c r="V196" s="7">
        <v>0.99666468606023262</v>
      </c>
      <c r="W196">
        <v>0.97688752272046864</v>
      </c>
      <c r="X196">
        <v>0.864339603841354</v>
      </c>
      <c r="Y196">
        <v>1.0189705801957694</v>
      </c>
      <c r="Z196">
        <v>1.0134318812997249</v>
      </c>
      <c r="AA196">
        <v>0.95094086476849349</v>
      </c>
      <c r="AB196">
        <v>1.1326005175269711</v>
      </c>
      <c r="AC196">
        <v>0.83444652440689404</v>
      </c>
      <c r="AD196">
        <v>1.2250327938181989</v>
      </c>
      <c r="AE196" s="4">
        <v>1.0924086626164862</v>
      </c>
      <c r="AF196" s="7">
        <v>0.44571875865551241</v>
      </c>
      <c r="AG196">
        <v>0.59587141248278397</v>
      </c>
      <c r="AH196">
        <v>0.85731638343834415</v>
      </c>
      <c r="AI196">
        <v>0.70404223285259393</v>
      </c>
      <c r="AJ196">
        <v>1.2491505649515866</v>
      </c>
      <c r="AK196">
        <v>0.86959435567715615</v>
      </c>
      <c r="AL196">
        <v>1.2280732996254049</v>
      </c>
      <c r="AM196">
        <v>1.3001711757558052</v>
      </c>
      <c r="AN196">
        <v>2.0115307048055251</v>
      </c>
      <c r="AO196" s="4">
        <v>1.1534417293479413</v>
      </c>
      <c r="AP196" s="7">
        <v>0.87137120948833191</v>
      </c>
      <c r="AQ196">
        <v>0.56211158761254532</v>
      </c>
      <c r="AR196">
        <v>1.1207149815383126</v>
      </c>
      <c r="AS196">
        <v>0.65141659520782313</v>
      </c>
      <c r="AT196">
        <v>0.5925256672339102</v>
      </c>
      <c r="AU196">
        <v>0.8895909842840688</v>
      </c>
      <c r="AV196">
        <v>0.81319195463886373</v>
      </c>
      <c r="AW196">
        <v>0.92179929644482228</v>
      </c>
      <c r="AX196">
        <v>1.0230636459558453</v>
      </c>
      <c r="AY196">
        <v>0.82136510784096284</v>
      </c>
      <c r="AZ196" s="7">
        <f t="shared" si="98"/>
        <v>0.53586149124336879</v>
      </c>
      <c r="BA196">
        <f t="shared" si="99"/>
        <v>1.0643741266076512</v>
      </c>
      <c r="BB196">
        <f t="shared" si="100"/>
        <v>1.0105723637254593</v>
      </c>
      <c r="BC196">
        <f t="shared" si="101"/>
        <v>1.0414910617592654</v>
      </c>
      <c r="BD196" s="4">
        <f t="shared" si="102"/>
        <v>0.82671510302454865</v>
      </c>
      <c r="BE196" s="7">
        <f t="shared" si="103"/>
        <v>6.5009106030282177E-2</v>
      </c>
      <c r="BF196">
        <f t="shared" si="104"/>
        <v>0.30977116490137241</v>
      </c>
      <c r="BG196">
        <f t="shared" si="105"/>
        <v>0.11782679006396858</v>
      </c>
      <c r="BH196">
        <f t="shared" si="106"/>
        <v>0.45082919578867475</v>
      </c>
      <c r="BI196" s="4">
        <f t="shared" si="107"/>
        <v>0.18128492124652396</v>
      </c>
      <c r="BJ196" s="7">
        <f t="shared" si="108"/>
        <v>3.8348726601107901E-4</v>
      </c>
      <c r="BK196">
        <f t="shared" si="109"/>
        <v>2.3481138654220205E-8</v>
      </c>
      <c r="BL196">
        <f t="shared" si="110"/>
        <v>6.2116710749021836E-3</v>
      </c>
      <c r="BM196" s="4">
        <f t="shared" si="111"/>
        <v>5.3683721883890996E-4</v>
      </c>
      <c r="BN196" s="7">
        <f t="shared" si="112"/>
        <v>3.8348726601107901E-4</v>
      </c>
      <c r="BO196">
        <f t="shared" si="113"/>
        <v>0.61738289729957863</v>
      </c>
      <c r="BP196">
        <f t="shared" si="114"/>
        <v>0.89640884884260064</v>
      </c>
      <c r="BQ196" s="4">
        <f t="shared" si="115"/>
        <v>5.4262110503402149E-2</v>
      </c>
      <c r="BR196" s="7">
        <f t="shared" si="116"/>
        <v>2.3481138654220205E-8</v>
      </c>
      <c r="BS196">
        <f t="shared" si="117"/>
        <v>0.61738289729957863</v>
      </c>
      <c r="BT196">
        <f t="shared" si="118"/>
        <v>0.83792519526433396</v>
      </c>
      <c r="BU196" s="4">
        <f t="shared" si="119"/>
        <v>1.6496683664546982E-2</v>
      </c>
      <c r="BV196" s="7">
        <f t="shared" si="120"/>
        <v>6.2116710749021836E-3</v>
      </c>
      <c r="BW196">
        <f t="shared" si="121"/>
        <v>0.89640884884260064</v>
      </c>
      <c r="BX196">
        <f t="shared" si="122"/>
        <v>0.83792519526433396</v>
      </c>
      <c r="BY196" s="4">
        <f t="shared" si="123"/>
        <v>0.18783577589668757</v>
      </c>
      <c r="BZ196" s="7">
        <f t="shared" si="124"/>
        <v>5.3683721883890996E-4</v>
      </c>
      <c r="CA196">
        <f t="shared" si="125"/>
        <v>5.4262110503402149E-2</v>
      </c>
      <c r="CB196">
        <f t="shared" si="126"/>
        <v>1.6496683664546982E-2</v>
      </c>
      <c r="CC196" s="4">
        <f t="shared" si="127"/>
        <v>0.18783577589668757</v>
      </c>
      <c r="CD196" s="7">
        <f t="shared" si="128"/>
        <v>10</v>
      </c>
      <c r="CE196" s="4">
        <f t="shared" si="129"/>
        <v>0</v>
      </c>
      <c r="CF196" s="7">
        <f t="shared" si="130"/>
        <v>3.8348726601107901E-4</v>
      </c>
      <c r="CG196">
        <f t="shared" si="131"/>
        <v>1.1992542153611213E-8</v>
      </c>
      <c r="CH196" s="7">
        <f t="shared" si="132"/>
        <v>3.8348726601107901E-4</v>
      </c>
      <c r="CI196" s="4">
        <f t="shared" si="133"/>
        <v>0.3635181004999346</v>
      </c>
      <c r="CJ196">
        <f t="shared" si="134"/>
        <v>1.1992542153611213E-8</v>
      </c>
      <c r="CK196">
        <f t="shared" si="135"/>
        <v>0.3635181004999346</v>
      </c>
      <c r="CL196" s="7">
        <f t="shared" si="136"/>
        <v>4</v>
      </c>
      <c r="CM196" s="4">
        <f t="shared" si="137"/>
        <v>0</v>
      </c>
      <c r="CN196" s="7">
        <f t="shared" si="138"/>
        <v>3.93659820124602E-2</v>
      </c>
      <c r="CO196" s="4">
        <f t="shared" si="139"/>
        <v>1</v>
      </c>
      <c r="CP196" s="7">
        <f t="shared" si="140"/>
        <v>2</v>
      </c>
      <c r="CQ196" s="4" t="str">
        <f t="shared" si="141"/>
        <v>Jack Daniels</v>
      </c>
      <c r="CR196" s="7">
        <f t="shared" si="142"/>
        <v>66</v>
      </c>
      <c r="CS196">
        <f t="shared" si="143"/>
        <v>69</v>
      </c>
      <c r="CT196">
        <f ca="1">COUNTIF(INDIRECT(ADDRESS(ROW(),CR196,1,1)):INDIRECT(ADDRESS(ROW(),CS196,1,1)), "&lt;0.05")</f>
        <v>1</v>
      </c>
      <c r="CU196" s="4">
        <f t="shared" ca="1" si="144"/>
        <v>0</v>
      </c>
    </row>
    <row r="197" spans="1:99" x14ac:dyDescent="0.25">
      <c r="A197" s="48">
        <v>223</v>
      </c>
      <c r="B197" s="7">
        <v>4.0269834937086459</v>
      </c>
      <c r="C197">
        <v>2.6876658884368676</v>
      </c>
      <c r="D197">
        <v>4.1496672488179573</v>
      </c>
      <c r="E197">
        <v>3.34761719923908</v>
      </c>
      <c r="F197">
        <v>3.2127613034548954</v>
      </c>
      <c r="G197">
        <v>2.6294562085649784</v>
      </c>
      <c r="H197">
        <v>2.8092835456243628</v>
      </c>
      <c r="I197">
        <v>2.7712977568922379</v>
      </c>
      <c r="J197">
        <v>2.8728870057772702</v>
      </c>
      <c r="K197" s="4">
        <v>2.2253027747365008</v>
      </c>
      <c r="L197" s="7">
        <v>3.2151207909660164</v>
      </c>
      <c r="M197">
        <v>2.3967520580389405</v>
      </c>
      <c r="N197">
        <v>3.2585118217914908</v>
      </c>
      <c r="O197">
        <v>4.6372872030349974</v>
      </c>
      <c r="P197">
        <v>3.5145486648919371</v>
      </c>
      <c r="Q197">
        <v>2.3552970292175637</v>
      </c>
      <c r="R197">
        <v>2.8176598138364151</v>
      </c>
      <c r="S197">
        <v>2.9723962053455413</v>
      </c>
      <c r="T197">
        <v>5.4504382629640125</v>
      </c>
      <c r="U197" s="4">
        <v>2.7077367410086768</v>
      </c>
      <c r="V197" s="7">
        <v>3.9497625407567631</v>
      </c>
      <c r="W197">
        <v>3.4083578702835164</v>
      </c>
      <c r="X197">
        <v>3.0084397997246994</v>
      </c>
      <c r="Y197">
        <v>3.4901288313390815</v>
      </c>
      <c r="Z197">
        <v>3.3399747159025055</v>
      </c>
      <c r="AA197">
        <v>3.6442245904013433</v>
      </c>
      <c r="AB197">
        <v>3.9081656484001561</v>
      </c>
      <c r="AC197">
        <v>2.444621986617376</v>
      </c>
      <c r="AD197">
        <v>4.374129145282887</v>
      </c>
      <c r="AE197" s="4">
        <v>3.1452881880298844</v>
      </c>
      <c r="AF197" s="7">
        <v>0.97322943213698054</v>
      </c>
      <c r="AG197">
        <v>1.0868070049807639</v>
      </c>
      <c r="AH197">
        <v>1.5809130686450057</v>
      </c>
      <c r="AI197">
        <v>1.1153339700882827</v>
      </c>
      <c r="AJ197">
        <v>2.1286198608385778</v>
      </c>
      <c r="AK197">
        <v>1.5151924324217512</v>
      </c>
      <c r="AL197">
        <v>1.9025283282303418</v>
      </c>
      <c r="AM197">
        <v>2.0013334159876086</v>
      </c>
      <c r="AN197">
        <v>3.4175691076657242</v>
      </c>
      <c r="AO197" s="4">
        <v>1.7931336787239953</v>
      </c>
      <c r="AP197" s="7">
        <v>1.5031455755780261</v>
      </c>
      <c r="AQ197">
        <v>0.79166876683492671</v>
      </c>
      <c r="AR197">
        <v>1.8053599785787418</v>
      </c>
      <c r="AS197">
        <v>0.82800163897315637</v>
      </c>
      <c r="AT197">
        <v>0.83579263103227353</v>
      </c>
      <c r="AU197">
        <v>1.3008612059883247</v>
      </c>
      <c r="AV197">
        <v>1.1844102570682817</v>
      </c>
      <c r="AW197">
        <v>1.3381080157313847</v>
      </c>
      <c r="AX197">
        <v>1.4587846631743329</v>
      </c>
      <c r="AY197">
        <v>0.94296993800473294</v>
      </c>
      <c r="AZ197" s="7">
        <f t="shared" ref="AZ197:AZ260" si="145">AVERAGE(B197:K197)</f>
        <v>3.0732922425252793</v>
      </c>
      <c r="BA197">
        <f t="shared" ref="BA197:BA260" si="146">AVERAGE(L197:U197)</f>
        <v>3.3325748591095588</v>
      </c>
      <c r="BB197">
        <f t="shared" ref="BB197:BB260" si="147">AVERAGE(V197:AE197)</f>
        <v>3.4713093316738215</v>
      </c>
      <c r="BC197">
        <f t="shared" ref="BC197:BC260" si="148">AVERAGE(AF197:AO197)</f>
        <v>1.7514660299719034</v>
      </c>
      <c r="BD197" s="4">
        <f t="shared" ref="BD197:BD260" si="149">AVERAGE(AP197:AY197)</f>
        <v>1.198910267096418</v>
      </c>
      <c r="BE197" s="7">
        <f t="shared" ref="BE197:BE260" si="150">STDEV(B197:K197)</f>
        <v>0.61722170745525573</v>
      </c>
      <c r="BF197">
        <f t="shared" ref="BF197:BF260" si="151">STDEV(L197:U197)</f>
        <v>0.9919755859170013</v>
      </c>
      <c r="BG197">
        <f t="shared" ref="BG197:BG260" si="152">STDEV(V197:AE197)</f>
        <v>0.54374574867903558</v>
      </c>
      <c r="BH197">
        <f t="shared" ref="BH197:BH260" si="153">STDEV(AF197:AO197)</f>
        <v>0.71040954885822283</v>
      </c>
      <c r="BI197" s="4">
        <f t="shared" ref="BI197:BI260" si="154">STDEV(AP197:AY197)</f>
        <v>0.3429664794610951</v>
      </c>
      <c r="BJ197" s="7">
        <f t="shared" ref="BJ197:BJ260" si="155">_xlfn.T.TEST($B197:$K197,L197:U197,2,3)</f>
        <v>0.49351038460850838</v>
      </c>
      <c r="BK197">
        <f t="shared" ref="BK197:BK260" si="156">_xlfn.T.TEST($B197:$K197,V197:AE197,2,3)</f>
        <v>0.14364208796629721</v>
      </c>
      <c r="BL197">
        <f t="shared" ref="BL197:BL260" si="157">_xlfn.T.TEST($B197:$K197,AF197:AO197,2,3)</f>
        <v>3.288323034262804E-4</v>
      </c>
      <c r="BM197" s="4">
        <f t="shared" ref="BM197:BM260" si="158">_xlfn.T.TEST($B197:$K197,AP197:AY197,2,3)</f>
        <v>7.4994021126028695E-7</v>
      </c>
      <c r="BN197" s="7">
        <f t="shared" ref="BN197:BN260" si="159">_xlfn.T.TEST($L197:$U197,B197:K197,2,3)</f>
        <v>0.49351038460850838</v>
      </c>
      <c r="BO197">
        <f t="shared" ref="BO197:BO260" si="160">_xlfn.T.TEST($L197:$U197,V197:AE197,2,3)</f>
        <v>0.7039954203146862</v>
      </c>
      <c r="BP197">
        <f t="shared" ref="BP197:BP260" si="161">_xlfn.T.TEST($L197:$U197,AF197:AO197,2,3)</f>
        <v>8.1053934329810369E-4</v>
      </c>
      <c r="BQ197" s="4">
        <f t="shared" ref="BQ197:BQ260" si="162">_xlfn.T.TEST($L197:$U197,AP197:AY197,2,3)</f>
        <v>4.6438876196007159E-5</v>
      </c>
      <c r="BR197" s="7">
        <f t="shared" ref="BR197:BR260" si="163">_xlfn.T.TEST($V197:$AE197,B197:K197,2,3)</f>
        <v>0.14364208796629721</v>
      </c>
      <c r="BS197">
        <f t="shared" ref="BS197:BS260" si="164">_xlfn.T.TEST($V197:$AE197,L197:U197,2,3)</f>
        <v>0.7039954203146862</v>
      </c>
      <c r="BT197">
        <f t="shared" ref="BT197:BT260" si="165">_xlfn.T.TEST($V197:$AE197,AF197:AO197,2,3)</f>
        <v>1.2748549578967955E-5</v>
      </c>
      <c r="BU197" s="4">
        <f t="shared" ref="BU197:BU260" si="166">_xlfn.T.TEST($V197:$AE197,AP197:AY197,2,3)</f>
        <v>9.9780468701270341E-9</v>
      </c>
      <c r="BV197" s="7">
        <f t="shared" ref="BV197:BV260" si="167">_xlfn.T.TEST($AF197:$AO197,B197:K197,2,3)</f>
        <v>3.288323034262804E-4</v>
      </c>
      <c r="BW197">
        <f t="shared" ref="BW197:BW260" si="168">_xlfn.T.TEST($AF197:$AO197,L197:U197,2,3)</f>
        <v>8.1053934329810369E-4</v>
      </c>
      <c r="BX197">
        <f t="shared" ref="BX197:BX260" si="169">_xlfn.T.TEST($AF197:$AO197,V197:AE197,2,3)</f>
        <v>1.2748549578967955E-5</v>
      </c>
      <c r="BY197" s="4">
        <f t="shared" ref="BY197:BY260" si="170">_xlfn.T.TEST($AF197:$AO197,AP197:AY197,2,3)</f>
        <v>4.5264433135553089E-2</v>
      </c>
      <c r="BZ197" s="7">
        <f t="shared" ref="BZ197:BZ260" si="171">_xlfn.T.TEST($AP197:$AY197,B197:K197,2,3)</f>
        <v>7.4994021126028695E-7</v>
      </c>
      <c r="CA197">
        <f t="shared" ref="CA197:CA260" si="172">_xlfn.T.TEST($AP197:$AY197,L197:U197,2,3)</f>
        <v>4.6438876196007159E-5</v>
      </c>
      <c r="CB197">
        <f t="shared" ref="CB197:CB260" si="173">_xlfn.T.TEST($AP197:$AY197,V197:AE197,2,3)</f>
        <v>9.9780468701270341E-9</v>
      </c>
      <c r="CC197" s="4">
        <f t="shared" ref="CC197:CC260" si="174">_xlfn.T.TEST($AP197:$AY197,AF197:AO197,2,3)</f>
        <v>4.5264433135553089E-2</v>
      </c>
      <c r="CD197" s="7">
        <f t="shared" ref="CD197:CD260" si="175">COUNTIF(BJ197:CC197,"&lt;0.05")</f>
        <v>14</v>
      </c>
      <c r="CE197" s="4">
        <f t="shared" ref="CE197:CE260" si="176">IF(CD197=20,1,0)</f>
        <v>0</v>
      </c>
      <c r="CF197" s="7">
        <f t="shared" ref="CF197:CF260" si="177">_xlfn.T.TEST(B197:K197,L197:U197,2,3)</f>
        <v>0.49351038460850838</v>
      </c>
      <c r="CG197">
        <f t="shared" ref="CG197:CG260" si="178">_xlfn.T.TEST(B197:K197,V197:AY197,2,3)</f>
        <v>2.579041783266013E-3</v>
      </c>
      <c r="CH197" s="7">
        <f t="shared" ref="CH197:CH260" si="179">_xlfn.T.TEST(L197:U197,B197:K197,2,3)</f>
        <v>0.49351038460850838</v>
      </c>
      <c r="CI197" s="4">
        <f t="shared" ref="CI197:CI260" si="180">_xlfn.T.TEST(L197:U197,V197:AY197,2,3)</f>
        <v>5.3437806112839785E-3</v>
      </c>
      <c r="CJ197">
        <f t="shared" ref="CJ197:CJ260" si="181">_xlfn.T.TEST(V197:AY197,B197:K197,2,3)</f>
        <v>2.579041783266013E-3</v>
      </c>
      <c r="CK197">
        <f t="shared" ref="CK197:CK260" si="182">_xlfn.T.TEST(V197:AY197,L197:U197,2,3)</f>
        <v>5.3437806112839785E-3</v>
      </c>
      <c r="CL197" s="7">
        <f t="shared" ref="CL197:CL260" si="183">COUNTIF(CF197:CK197,"&lt;0.05")</f>
        <v>4</v>
      </c>
      <c r="CM197" s="4">
        <f t="shared" ref="CM197:CM260" si="184">IF(CL197=6,1,0)</f>
        <v>0</v>
      </c>
      <c r="CN197" s="7">
        <f t="shared" ref="CN197:CN260" si="185">_xlfn.T.TEST(B197:U197,V197:AO197,2,3)</f>
        <v>5.7902245911648081E-2</v>
      </c>
      <c r="CO197" s="4">
        <f t="shared" ref="CO197:CO260" si="186">IF(CN197&lt;0.05,1,0)</f>
        <v>0</v>
      </c>
      <c r="CP197" s="7">
        <f t="shared" ref="CP197:CP260" si="187">MATCH(MAX(AZ197:BD197),AZ197:BD197,0)</f>
        <v>3</v>
      </c>
      <c r="CQ197" s="4" t="str">
        <f t="shared" ref="CQ197:CQ260" si="188">_xlfn.SWITCH(CP197,1, "Gentleman Jack", 2, "Jack Daniels", 3, "Glenfiddich 12", 4, "Glenfiddich 15", 5, "Glenfiddich 18")</f>
        <v>Glenfiddich 12</v>
      </c>
      <c r="CR197" s="7">
        <f t="shared" ref="CR197:CR260" si="189">62+(CP197-1)*4</f>
        <v>70</v>
      </c>
      <c r="CS197">
        <f t="shared" ref="CS197:CS260" si="190">CR197+3</f>
        <v>73</v>
      </c>
      <c r="CT197">
        <f ca="1">COUNTIF(INDIRECT(ADDRESS(ROW(),CR197,1,1)):INDIRECT(ADDRESS(ROW(),CS197,1,1)), "&lt;0.05")</f>
        <v>2</v>
      </c>
      <c r="CU197" s="4">
        <f t="shared" ref="CU197:CU260" ca="1" si="191">IF(CT197=4,1,0)</f>
        <v>0</v>
      </c>
    </row>
    <row r="198" spans="1:99" x14ac:dyDescent="0.25">
      <c r="A198" s="48">
        <v>224</v>
      </c>
      <c r="B198" s="7">
        <v>1.2325686824084126</v>
      </c>
      <c r="C198">
        <v>0.8879421823937268</v>
      </c>
      <c r="D198">
        <v>1.2108416507025386</v>
      </c>
      <c r="E198">
        <v>0.9509520959805039</v>
      </c>
      <c r="F198">
        <v>0.97849558448590745</v>
      </c>
      <c r="G198">
        <v>0.73344193589767848</v>
      </c>
      <c r="H198">
        <v>0.80068334902035687</v>
      </c>
      <c r="I198">
        <v>0.77074258804268481</v>
      </c>
      <c r="J198">
        <v>0.75961814177771458</v>
      </c>
      <c r="K198" s="4">
        <v>0.59420797901212008</v>
      </c>
      <c r="L198" s="7">
        <v>0.83667105815215892</v>
      </c>
      <c r="M198">
        <v>0.63757835814230912</v>
      </c>
      <c r="N198">
        <v>0.82559761643996099</v>
      </c>
      <c r="O198">
        <v>1.226973338456294</v>
      </c>
      <c r="P198">
        <v>0.9305366844966394</v>
      </c>
      <c r="Q198">
        <v>0.61678726929944483</v>
      </c>
      <c r="R198">
        <v>0.7210252681874455</v>
      </c>
      <c r="S198">
        <v>0.72889744276816693</v>
      </c>
      <c r="T198">
        <v>1.3927771883570959</v>
      </c>
      <c r="U198" s="4">
        <v>0.68754838761880632</v>
      </c>
      <c r="V198" s="7">
        <v>0.96327899277580331</v>
      </c>
      <c r="W198">
        <v>0.88250940376612264</v>
      </c>
      <c r="X198">
        <v>0.73513090611452347</v>
      </c>
      <c r="Y198">
        <v>0.83211891993825393</v>
      </c>
      <c r="Z198">
        <v>0.81744147996804828</v>
      </c>
      <c r="AA198">
        <v>0.82216128550596423</v>
      </c>
      <c r="AB198">
        <v>0.83254054547567091</v>
      </c>
      <c r="AC198">
        <v>0.52397636337160092</v>
      </c>
      <c r="AD198">
        <v>1.031739308849416</v>
      </c>
      <c r="AE198" s="4">
        <v>0.71936706833105313</v>
      </c>
      <c r="AF198" s="7">
        <v>0.21097334399899614</v>
      </c>
      <c r="AG198">
        <v>0.22046365148718886</v>
      </c>
      <c r="AH198">
        <v>0.32266526890019714</v>
      </c>
      <c r="AI198">
        <v>0.19745267424416088</v>
      </c>
      <c r="AJ198">
        <v>0.5031600659042279</v>
      </c>
      <c r="AK198">
        <v>0.35042694570545113</v>
      </c>
      <c r="AL198">
        <v>0.44550534937842379</v>
      </c>
      <c r="AM198">
        <v>0.47322064908602562</v>
      </c>
      <c r="AN198">
        <v>0.7973405182543023</v>
      </c>
      <c r="AO198" s="4">
        <v>0.42713112419410482</v>
      </c>
      <c r="AP198" s="7">
        <v>0.39304223911092923</v>
      </c>
      <c r="AQ198">
        <v>0.1832492221593125</v>
      </c>
      <c r="AR198">
        <v>0.49376529911760819</v>
      </c>
      <c r="AS198">
        <v>0.19191796567190145</v>
      </c>
      <c r="AT198">
        <v>0.17841906652633119</v>
      </c>
      <c r="AU198">
        <v>0.32559667347814047</v>
      </c>
      <c r="AV198">
        <v>0.28419878608406357</v>
      </c>
      <c r="AW198">
        <v>0.34093590925314876</v>
      </c>
      <c r="AX198">
        <v>0.35256512319061262</v>
      </c>
      <c r="AY198">
        <v>0.22381155293329416</v>
      </c>
      <c r="AZ198" s="7">
        <f t="shared" si="145"/>
        <v>0.89194941897216451</v>
      </c>
      <c r="BA198">
        <f t="shared" si="146"/>
        <v>0.86043926119183212</v>
      </c>
      <c r="BB198">
        <f t="shared" si="147"/>
        <v>0.8160264274096457</v>
      </c>
      <c r="BC198">
        <f t="shared" si="148"/>
        <v>0.39483395911530794</v>
      </c>
      <c r="BD198" s="4">
        <f t="shared" si="149"/>
        <v>0.29675018375253426</v>
      </c>
      <c r="BE198" s="7">
        <f t="shared" si="150"/>
        <v>0.20629215966642139</v>
      </c>
      <c r="BF198">
        <f t="shared" si="151"/>
        <v>0.25821770655336068</v>
      </c>
      <c r="BG198">
        <f t="shared" si="152"/>
        <v>0.1391989110780309</v>
      </c>
      <c r="BH198">
        <f t="shared" si="153"/>
        <v>0.18069330974144265</v>
      </c>
      <c r="BI198" s="4">
        <f t="shared" si="154"/>
        <v>0.1039973388350497</v>
      </c>
      <c r="BJ198" s="7">
        <f t="shared" si="155"/>
        <v>0.76666262289761677</v>
      </c>
      <c r="BK198">
        <f t="shared" si="156"/>
        <v>0.34921766276294985</v>
      </c>
      <c r="BL198">
        <f t="shared" si="157"/>
        <v>2.0929164158911269E-5</v>
      </c>
      <c r="BM198" s="4">
        <f t="shared" si="158"/>
        <v>1.5718651440815218E-6</v>
      </c>
      <c r="BN198" s="7">
        <f t="shared" si="159"/>
        <v>0.76666262289761677</v>
      </c>
      <c r="BO198">
        <f t="shared" si="160"/>
        <v>0.63958730228475313</v>
      </c>
      <c r="BP198">
        <f t="shared" si="161"/>
        <v>2.5079424938581699E-4</v>
      </c>
      <c r="BQ198" s="4">
        <f t="shared" si="162"/>
        <v>3.5957695233205195E-5</v>
      </c>
      <c r="BR198" s="7">
        <f t="shared" si="163"/>
        <v>0.34921766276294985</v>
      </c>
      <c r="BS198">
        <f t="shared" si="164"/>
        <v>0.63958730228475313</v>
      </c>
      <c r="BT198">
        <f t="shared" si="165"/>
        <v>2.0182599262797206E-5</v>
      </c>
      <c r="BU198" s="4">
        <f t="shared" si="166"/>
        <v>4.2081611840064279E-8</v>
      </c>
      <c r="BV198" s="7">
        <f t="shared" si="167"/>
        <v>2.0929164158911269E-5</v>
      </c>
      <c r="BW198">
        <f t="shared" si="168"/>
        <v>2.5079424938581699E-4</v>
      </c>
      <c r="BX198">
        <f t="shared" si="169"/>
        <v>2.0182599262797206E-5</v>
      </c>
      <c r="BY198" s="4">
        <f t="shared" si="170"/>
        <v>0.15843010788781073</v>
      </c>
      <c r="BZ198" s="7">
        <f t="shared" si="171"/>
        <v>1.5718651440815218E-6</v>
      </c>
      <c r="CA198">
        <f t="shared" si="172"/>
        <v>3.5957695233205195E-5</v>
      </c>
      <c r="CB198">
        <f t="shared" si="173"/>
        <v>4.2081611840064279E-8</v>
      </c>
      <c r="CC198" s="4">
        <f t="shared" si="174"/>
        <v>0.15843010788781073</v>
      </c>
      <c r="CD198" s="7">
        <f t="shared" si="175"/>
        <v>12</v>
      </c>
      <c r="CE198" s="4">
        <f t="shared" si="176"/>
        <v>0</v>
      </c>
      <c r="CF198" s="7">
        <f t="shared" si="177"/>
        <v>0.76666262289761677</v>
      </c>
      <c r="CG198">
        <f t="shared" si="178"/>
        <v>1.1543167766613744E-4</v>
      </c>
      <c r="CH198" s="7">
        <f t="shared" si="179"/>
        <v>0.76666262289761677</v>
      </c>
      <c r="CI198" s="4">
        <f t="shared" si="180"/>
        <v>1.7162533772002346E-3</v>
      </c>
      <c r="CJ198">
        <f t="shared" si="181"/>
        <v>1.1543167766613744E-4</v>
      </c>
      <c r="CK198">
        <f t="shared" si="182"/>
        <v>1.7162533772002346E-3</v>
      </c>
      <c r="CL198" s="7">
        <f t="shared" si="183"/>
        <v>4</v>
      </c>
      <c r="CM198" s="4">
        <f t="shared" si="184"/>
        <v>0</v>
      </c>
      <c r="CN198" s="7">
        <f t="shared" si="185"/>
        <v>1.4215875770450816E-3</v>
      </c>
      <c r="CO198" s="4">
        <f t="shared" si="186"/>
        <v>1</v>
      </c>
      <c r="CP198" s="7">
        <f t="shared" si="187"/>
        <v>1</v>
      </c>
      <c r="CQ198" s="4" t="str">
        <f t="shared" si="188"/>
        <v>Gentleman Jack</v>
      </c>
      <c r="CR198" s="7">
        <f t="shared" si="189"/>
        <v>62</v>
      </c>
      <c r="CS198">
        <f t="shared" si="190"/>
        <v>65</v>
      </c>
      <c r="CT198">
        <f ca="1">COUNTIF(INDIRECT(ADDRESS(ROW(),CR198,1,1)):INDIRECT(ADDRESS(ROW(),CS198,1,1)), "&lt;0.05")</f>
        <v>2</v>
      </c>
      <c r="CU198" s="4">
        <f t="shared" ca="1" si="191"/>
        <v>0</v>
      </c>
    </row>
    <row r="199" spans="1:99" x14ac:dyDescent="0.25">
      <c r="A199" s="48">
        <v>225</v>
      </c>
      <c r="B199" s="7">
        <v>2.3980210434179576</v>
      </c>
      <c r="C199">
        <v>1.2984155486491515</v>
      </c>
      <c r="D199">
        <v>2.0091436021749858</v>
      </c>
      <c r="E199">
        <v>1.4889979483407356</v>
      </c>
      <c r="F199">
        <v>1.4136494602251655</v>
      </c>
      <c r="G199">
        <v>1.0767064245852502</v>
      </c>
      <c r="H199">
        <v>1.1830535197930485</v>
      </c>
      <c r="I199">
        <v>1.0734171772399308</v>
      </c>
      <c r="J199">
        <v>1.0528322401661085</v>
      </c>
      <c r="K199" s="4">
        <v>0.76388357294133258</v>
      </c>
      <c r="L199" s="7">
        <v>0.67519979723581702</v>
      </c>
      <c r="M199">
        <v>0.56361271400286295</v>
      </c>
      <c r="N199">
        <v>0.79752810387316198</v>
      </c>
      <c r="O199">
        <v>1.2368888169023999</v>
      </c>
      <c r="P199">
        <v>0.90313691039521593</v>
      </c>
      <c r="Q199">
        <v>0.58243738634565079</v>
      </c>
      <c r="R199">
        <v>0.65304821665449719</v>
      </c>
      <c r="S199">
        <v>0.59952872454432549</v>
      </c>
      <c r="T199">
        <v>1.1812805199171801</v>
      </c>
      <c r="U199" s="4">
        <v>0.64256874524861196</v>
      </c>
      <c r="V199" s="7">
        <v>0.7572014695864252</v>
      </c>
      <c r="W199">
        <v>0.68193278299534255</v>
      </c>
      <c r="X199">
        <v>0.62251496076914803</v>
      </c>
      <c r="Y199">
        <v>0.64062652562623645</v>
      </c>
      <c r="Z199">
        <v>0.62440260453529184</v>
      </c>
      <c r="AA199">
        <v>0.55553099172537801</v>
      </c>
      <c r="AB199">
        <v>0.51359961761664352</v>
      </c>
      <c r="AC199">
        <v>0.34427595612319867</v>
      </c>
      <c r="AD199">
        <v>0.70104763366373835</v>
      </c>
      <c r="AE199" s="4">
        <v>0.41817253966671775</v>
      </c>
      <c r="AF199" s="7">
        <v>7.2249427566459218E-2</v>
      </c>
      <c r="AG199">
        <v>2.818675150384136E-2</v>
      </c>
      <c r="AH199">
        <v>9.9899036679500675E-2</v>
      </c>
      <c r="AI199">
        <v>2.490895925998356E-2</v>
      </c>
      <c r="AJ199">
        <v>0.23468327685749196</v>
      </c>
      <c r="AK199">
        <v>0.13701251467902636</v>
      </c>
      <c r="AL199">
        <v>0.21538621082990475</v>
      </c>
      <c r="AM199">
        <v>0.24732004049223461</v>
      </c>
      <c r="AN199">
        <v>0.35284091452437977</v>
      </c>
      <c r="AO199" s="4">
        <v>0.19760324260318599</v>
      </c>
      <c r="AP199" s="7">
        <v>0.21518485312425395</v>
      </c>
      <c r="AQ199">
        <v>7.5846400862715241E-2</v>
      </c>
      <c r="AR199">
        <v>0.22174005920639708</v>
      </c>
      <c r="AS199">
        <v>8.9533127243948324E-2</v>
      </c>
      <c r="AT199">
        <v>8.3766122997144241E-2</v>
      </c>
      <c r="AU199">
        <v>0.15156036091026071</v>
      </c>
      <c r="AV199">
        <v>0.11751304430809099</v>
      </c>
      <c r="AW199">
        <v>0.14439524483809532</v>
      </c>
      <c r="AX199">
        <v>0.17879376034125935</v>
      </c>
      <c r="AY199">
        <v>9.2189344053583214E-2</v>
      </c>
      <c r="AZ199" s="7">
        <f t="shared" si="145"/>
        <v>1.3758120537533667</v>
      </c>
      <c r="BA199">
        <f t="shared" si="146"/>
        <v>0.78352299351197241</v>
      </c>
      <c r="BB199">
        <f t="shared" si="147"/>
        <v>0.58593050823081205</v>
      </c>
      <c r="BC199">
        <f t="shared" si="148"/>
        <v>0.16100903749960083</v>
      </c>
      <c r="BD199" s="4">
        <f t="shared" si="149"/>
        <v>0.13705223178857484</v>
      </c>
      <c r="BE199" s="7">
        <f t="shared" si="150"/>
        <v>0.4902480234660796</v>
      </c>
      <c r="BF199">
        <f t="shared" si="151"/>
        <v>0.2471011438585852</v>
      </c>
      <c r="BG199">
        <f t="shared" si="152"/>
        <v>0.12923185758076589</v>
      </c>
      <c r="BH199">
        <f t="shared" si="153"/>
        <v>0.10662837295388186</v>
      </c>
      <c r="BI199" s="4">
        <f t="shared" si="154"/>
        <v>5.4284827485533413E-2</v>
      </c>
      <c r="BJ199" s="7">
        <f t="shared" si="155"/>
        <v>4.5036195759958451E-3</v>
      </c>
      <c r="BK199">
        <f t="shared" si="156"/>
        <v>5.5759148776105471E-4</v>
      </c>
      <c r="BL199">
        <f t="shared" si="157"/>
        <v>1.8820635982547776E-5</v>
      </c>
      <c r="BM199" s="4">
        <f t="shared" si="158"/>
        <v>2.0356311618167407E-5</v>
      </c>
      <c r="BN199" s="7">
        <f t="shared" si="159"/>
        <v>4.5036195759958451E-3</v>
      </c>
      <c r="BO199">
        <f t="shared" si="160"/>
        <v>4.2321700865837947E-2</v>
      </c>
      <c r="BP199">
        <f t="shared" si="161"/>
        <v>8.3028117714193829E-6</v>
      </c>
      <c r="BQ199" s="4">
        <f t="shared" si="162"/>
        <v>1.1713667610959092E-5</v>
      </c>
      <c r="BR199" s="7">
        <f t="shared" si="163"/>
        <v>5.5759148776105471E-4</v>
      </c>
      <c r="BS199">
        <f t="shared" si="164"/>
        <v>4.2321700865837947E-2</v>
      </c>
      <c r="BT199">
        <f t="shared" si="165"/>
        <v>3.030905410154908E-7</v>
      </c>
      <c r="BU199" s="4">
        <f t="shared" si="166"/>
        <v>2.9509170613897664E-7</v>
      </c>
      <c r="BV199" s="7">
        <f t="shared" si="167"/>
        <v>1.8820635982547776E-5</v>
      </c>
      <c r="BW199">
        <f t="shared" si="168"/>
        <v>8.3028117714193829E-6</v>
      </c>
      <c r="BX199">
        <f t="shared" si="169"/>
        <v>3.030905410154908E-7</v>
      </c>
      <c r="BY199" s="4">
        <f t="shared" si="170"/>
        <v>0.5373102099508662</v>
      </c>
      <c r="BZ199" s="7">
        <f t="shared" si="171"/>
        <v>2.0356311618167407E-5</v>
      </c>
      <c r="CA199">
        <f t="shared" si="172"/>
        <v>1.1713667610959092E-5</v>
      </c>
      <c r="CB199">
        <f t="shared" si="173"/>
        <v>2.9509170613897664E-7</v>
      </c>
      <c r="CC199" s="4">
        <f t="shared" si="174"/>
        <v>0.5373102099508662</v>
      </c>
      <c r="CD199" s="7">
        <f t="shared" si="175"/>
        <v>18</v>
      </c>
      <c r="CE199" s="4">
        <f t="shared" si="176"/>
        <v>0</v>
      </c>
      <c r="CF199" s="7">
        <f t="shared" si="177"/>
        <v>4.5036195759958451E-3</v>
      </c>
      <c r="CG199">
        <f t="shared" si="178"/>
        <v>4.3415485473532072E-5</v>
      </c>
      <c r="CH199" s="7">
        <f t="shared" si="179"/>
        <v>4.5036195759958451E-3</v>
      </c>
      <c r="CI199" s="4">
        <f t="shared" si="180"/>
        <v>6.614980486153722E-5</v>
      </c>
      <c r="CJ199">
        <f t="shared" si="181"/>
        <v>4.3415485473532072E-5</v>
      </c>
      <c r="CK199">
        <f t="shared" si="182"/>
        <v>6.614980486153722E-5</v>
      </c>
      <c r="CL199" s="7">
        <f t="shared" si="183"/>
        <v>6</v>
      </c>
      <c r="CM199" s="4">
        <f t="shared" si="184"/>
        <v>1</v>
      </c>
      <c r="CN199" s="7">
        <f t="shared" si="185"/>
        <v>3.004100300840454E-6</v>
      </c>
      <c r="CO199" s="4">
        <f t="shared" si="186"/>
        <v>1</v>
      </c>
      <c r="CP199" s="7">
        <f t="shared" si="187"/>
        <v>1</v>
      </c>
      <c r="CQ199" s="4" t="str">
        <f t="shared" si="188"/>
        <v>Gentleman Jack</v>
      </c>
      <c r="CR199" s="7">
        <f t="shared" si="189"/>
        <v>62</v>
      </c>
      <c r="CS199">
        <f t="shared" si="190"/>
        <v>65</v>
      </c>
      <c r="CT199">
        <f ca="1">COUNTIF(INDIRECT(ADDRESS(ROW(),CR199,1,1)):INDIRECT(ADDRESS(ROW(),CS199,1,1)), "&lt;0.05")</f>
        <v>4</v>
      </c>
      <c r="CU199" s="4">
        <f t="shared" ca="1" si="191"/>
        <v>1</v>
      </c>
    </row>
    <row r="200" spans="1:99" x14ac:dyDescent="0.25">
      <c r="A200" s="48">
        <v>226</v>
      </c>
      <c r="B200" s="7">
        <v>0.55278026813122116</v>
      </c>
      <c r="C200">
        <v>0.2851620346510354</v>
      </c>
      <c r="D200">
        <v>0.41313357588516136</v>
      </c>
      <c r="E200">
        <v>0.30919870984730768</v>
      </c>
      <c r="F200">
        <v>0.33116488961020069</v>
      </c>
      <c r="G200">
        <v>0.21274388362782279</v>
      </c>
      <c r="H200">
        <v>0.26083613563444069</v>
      </c>
      <c r="I200">
        <v>0.23932026300395542</v>
      </c>
      <c r="J200">
        <v>0.23319280644555954</v>
      </c>
      <c r="K200" s="4">
        <v>0.15129703258631522</v>
      </c>
      <c r="L200" s="7">
        <v>0.14127923498551634</v>
      </c>
      <c r="M200">
        <v>0.12393863674506368</v>
      </c>
      <c r="N200">
        <v>0.17643446030296844</v>
      </c>
      <c r="O200">
        <v>0.28968842696057634</v>
      </c>
      <c r="P200">
        <v>0.19815593220972705</v>
      </c>
      <c r="Q200">
        <v>0.14720067128925815</v>
      </c>
      <c r="R200">
        <v>0.12620687214194051</v>
      </c>
      <c r="S200">
        <v>0.10250529292761965</v>
      </c>
      <c r="T200">
        <v>0.26294337268079071</v>
      </c>
      <c r="U200" s="4">
        <v>0.13993251202228474</v>
      </c>
      <c r="V200" s="7">
        <v>0.13110344501939908</v>
      </c>
      <c r="W200">
        <v>0.11676723218890178</v>
      </c>
      <c r="X200">
        <v>0.11258353404508707</v>
      </c>
      <c r="Y200">
        <v>0.10124962810230699</v>
      </c>
      <c r="Z200">
        <v>0.11007838772148758</v>
      </c>
      <c r="AA200">
        <v>0.1165664681495869</v>
      </c>
      <c r="AB200">
        <v>7.5196527211678577E-2</v>
      </c>
      <c r="AC200">
        <v>4.9263596507507459E-2</v>
      </c>
      <c r="AD200">
        <v>0.14038340116063683</v>
      </c>
      <c r="AE200" s="4">
        <v>5.3331013613352851E-2</v>
      </c>
      <c r="AF200" s="7">
        <v>0</v>
      </c>
      <c r="AG200">
        <v>0</v>
      </c>
      <c r="AH200">
        <v>0</v>
      </c>
      <c r="AI200">
        <v>0</v>
      </c>
      <c r="AJ200">
        <v>4.5850165650967348E-2</v>
      </c>
      <c r="AK200">
        <v>1.9217719616399807E-2</v>
      </c>
      <c r="AL200">
        <v>3.5377076537587301E-2</v>
      </c>
      <c r="AM200">
        <v>4.1417651203691196E-2</v>
      </c>
      <c r="AN200">
        <v>8.2837131314016973E-2</v>
      </c>
      <c r="AO200" s="4">
        <v>3.1703415745169342E-2</v>
      </c>
      <c r="AP200" s="7">
        <v>2.8574915025574622E-2</v>
      </c>
      <c r="AQ200">
        <v>1.9688899560486247E-2</v>
      </c>
      <c r="AR200">
        <v>3.9531935195443235E-2</v>
      </c>
      <c r="AS200">
        <v>6.4371800025144156E-3</v>
      </c>
      <c r="AT200">
        <v>5.6391212768223693E-3</v>
      </c>
      <c r="AU200">
        <v>2.7204557285848408E-2</v>
      </c>
      <c r="AV200">
        <v>2.1191637294818256E-2</v>
      </c>
      <c r="AW200">
        <v>3.144685509175614E-2</v>
      </c>
      <c r="AX200">
        <v>3.0659337739517439E-2</v>
      </c>
      <c r="AY200">
        <v>1.4957663555618875E-2</v>
      </c>
      <c r="AZ200" s="7">
        <f t="shared" si="145"/>
        <v>0.29888295994230196</v>
      </c>
      <c r="BA200">
        <f t="shared" si="146"/>
        <v>0.17082854122657454</v>
      </c>
      <c r="BB200">
        <f t="shared" si="147"/>
        <v>0.10065232337199452</v>
      </c>
      <c r="BC200">
        <f t="shared" si="148"/>
        <v>2.5640316006783192E-2</v>
      </c>
      <c r="BD200" s="4">
        <f t="shared" si="149"/>
        <v>2.253321020284E-2</v>
      </c>
      <c r="BE200" s="7">
        <f t="shared" si="150"/>
        <v>0.11419567330472853</v>
      </c>
      <c r="BF200">
        <f t="shared" si="151"/>
        <v>6.2034804162372545E-2</v>
      </c>
      <c r="BG200">
        <f t="shared" si="152"/>
        <v>3.1231120619558336E-2</v>
      </c>
      <c r="BH200">
        <f t="shared" si="153"/>
        <v>2.7348281802666134E-2</v>
      </c>
      <c r="BI200" s="4">
        <f t="shared" si="154"/>
        <v>1.1078199827735455E-2</v>
      </c>
      <c r="BJ200" s="7">
        <f t="shared" si="155"/>
        <v>7.651035295318665E-3</v>
      </c>
      <c r="BK200">
        <f t="shared" si="156"/>
        <v>3.1315855032829017E-4</v>
      </c>
      <c r="BL200">
        <f t="shared" si="157"/>
        <v>2.3913627657739571E-5</v>
      </c>
      <c r="BM200" s="4">
        <f t="shared" si="158"/>
        <v>2.9469231403964097E-5</v>
      </c>
      <c r="BN200" s="7">
        <f t="shared" si="159"/>
        <v>7.651035295318665E-3</v>
      </c>
      <c r="BO200">
        <f t="shared" si="160"/>
        <v>6.8635770446900364E-3</v>
      </c>
      <c r="BP200">
        <f t="shared" si="161"/>
        <v>1.6965425870059498E-5</v>
      </c>
      <c r="BQ200" s="4">
        <f t="shared" si="162"/>
        <v>2.8060723069409813E-5</v>
      </c>
      <c r="BR200" s="7">
        <f t="shared" si="163"/>
        <v>3.1315855032829017E-4</v>
      </c>
      <c r="BS200">
        <f t="shared" si="164"/>
        <v>6.8635770446900364E-3</v>
      </c>
      <c r="BT200">
        <f t="shared" si="165"/>
        <v>2.1734124825401631E-5</v>
      </c>
      <c r="BU200" s="4">
        <f t="shared" si="166"/>
        <v>1.128136174314262E-5</v>
      </c>
      <c r="BV200" s="7">
        <f t="shared" si="167"/>
        <v>2.3913627657739571E-5</v>
      </c>
      <c r="BW200">
        <f t="shared" si="168"/>
        <v>1.6965425870059498E-5</v>
      </c>
      <c r="BX200">
        <f t="shared" si="169"/>
        <v>2.1734124825401631E-5</v>
      </c>
      <c r="BY200" s="4">
        <f t="shared" si="170"/>
        <v>0.74494549930760678</v>
      </c>
      <c r="BZ200" s="7">
        <f t="shared" si="171"/>
        <v>2.9469231403964097E-5</v>
      </c>
      <c r="CA200">
        <f t="shared" si="172"/>
        <v>2.8060723069409813E-5</v>
      </c>
      <c r="CB200">
        <f t="shared" si="173"/>
        <v>1.128136174314262E-5</v>
      </c>
      <c r="CC200" s="4">
        <f t="shared" si="174"/>
        <v>0.74494549930760678</v>
      </c>
      <c r="CD200" s="7">
        <f t="shared" si="175"/>
        <v>18</v>
      </c>
      <c r="CE200" s="4">
        <f t="shared" si="176"/>
        <v>0</v>
      </c>
      <c r="CF200" s="7">
        <f t="shared" si="177"/>
        <v>7.651035295318665E-3</v>
      </c>
      <c r="CG200">
        <f t="shared" si="178"/>
        <v>5.3679700463011418E-5</v>
      </c>
      <c r="CH200" s="7">
        <f t="shared" si="179"/>
        <v>7.651035295318665E-3</v>
      </c>
      <c r="CI200" s="4">
        <f t="shared" si="180"/>
        <v>9.160813538992473E-5</v>
      </c>
      <c r="CJ200">
        <f t="shared" si="181"/>
        <v>5.3679700463011418E-5</v>
      </c>
      <c r="CK200">
        <f t="shared" si="182"/>
        <v>9.160813538992473E-5</v>
      </c>
      <c r="CL200" s="7">
        <f t="shared" si="183"/>
        <v>6</v>
      </c>
      <c r="CM200" s="4">
        <f t="shared" si="184"/>
        <v>1</v>
      </c>
      <c r="CN200" s="7">
        <f t="shared" si="185"/>
        <v>1.0246345259401556E-6</v>
      </c>
      <c r="CO200" s="4">
        <f t="shared" si="186"/>
        <v>1</v>
      </c>
      <c r="CP200" s="7">
        <f t="shared" si="187"/>
        <v>1</v>
      </c>
      <c r="CQ200" s="4" t="str">
        <f t="shared" si="188"/>
        <v>Gentleman Jack</v>
      </c>
      <c r="CR200" s="7">
        <f t="shared" si="189"/>
        <v>62</v>
      </c>
      <c r="CS200">
        <f t="shared" si="190"/>
        <v>65</v>
      </c>
      <c r="CT200">
        <f ca="1">COUNTIF(INDIRECT(ADDRESS(ROW(),CR200,1,1)):INDIRECT(ADDRESS(ROW(),CS200,1,1)), "&lt;0.05")</f>
        <v>4</v>
      </c>
      <c r="CU200" s="4">
        <f t="shared" ca="1" si="191"/>
        <v>1</v>
      </c>
    </row>
    <row r="201" spans="1:99" x14ac:dyDescent="0.25">
      <c r="A201" s="48">
        <v>227</v>
      </c>
      <c r="B201" s="7">
        <v>0.42887166856914999</v>
      </c>
      <c r="C201">
        <v>0.20172971727481007</v>
      </c>
      <c r="D201">
        <v>0.33467870395652671</v>
      </c>
      <c r="E201">
        <v>0.24963157104219671</v>
      </c>
      <c r="F201">
        <v>0.22245663522564094</v>
      </c>
      <c r="G201">
        <v>0.17695867230359996</v>
      </c>
      <c r="H201">
        <v>0.17010114579802077</v>
      </c>
      <c r="I201">
        <v>0.18699008958076307</v>
      </c>
      <c r="J201">
        <v>0.16754081924381689</v>
      </c>
      <c r="K201" s="4">
        <v>0.11043060679308987</v>
      </c>
      <c r="L201" s="7">
        <v>8.5257038905537902E-2</v>
      </c>
      <c r="M201">
        <v>7.2954758851943372E-2</v>
      </c>
      <c r="N201">
        <v>9.7846531815247537E-2</v>
      </c>
      <c r="O201">
        <v>0.18713056305661144</v>
      </c>
      <c r="P201">
        <v>0.13047859711092352</v>
      </c>
      <c r="Q201">
        <v>8.0798314437172072E-2</v>
      </c>
      <c r="R201">
        <v>8.7531199278295918E-2</v>
      </c>
      <c r="S201">
        <v>5.9396663479176985E-2</v>
      </c>
      <c r="T201">
        <v>0.17261007828149041</v>
      </c>
      <c r="U201" s="4">
        <v>8.5479899766430126E-2</v>
      </c>
      <c r="V201" s="7">
        <v>5.5664254766717207E-2</v>
      </c>
      <c r="W201">
        <v>5.7065610398968312E-2</v>
      </c>
      <c r="X201">
        <v>6.0410084357416231E-2</v>
      </c>
      <c r="Y201">
        <v>5.1531133868501854E-2</v>
      </c>
      <c r="Z201">
        <v>5.4318508049666078E-2</v>
      </c>
      <c r="AA201">
        <v>3.3592580483532058E-2</v>
      </c>
      <c r="AB201">
        <v>0</v>
      </c>
      <c r="AC201">
        <v>0</v>
      </c>
      <c r="AD201">
        <v>5.5178130153549075E-2</v>
      </c>
      <c r="AE201" s="4">
        <v>5.1538124596711534E-3</v>
      </c>
      <c r="AF201" s="7">
        <v>0</v>
      </c>
      <c r="AG201">
        <v>0</v>
      </c>
      <c r="AH201">
        <v>0</v>
      </c>
      <c r="AI201">
        <v>0</v>
      </c>
      <c r="AJ201">
        <v>2.5260883411235831E-2</v>
      </c>
      <c r="AK201">
        <v>4.2202494567164213E-3</v>
      </c>
      <c r="AL201">
        <v>1.4065904915617319E-2</v>
      </c>
      <c r="AM201">
        <v>1.6713925464334756E-2</v>
      </c>
      <c r="AN201">
        <v>3.015319787438718E-2</v>
      </c>
      <c r="AO201" s="4">
        <v>5.7735567977507491E-3</v>
      </c>
      <c r="AP201" s="7">
        <v>1.6223539017308917E-2</v>
      </c>
      <c r="AQ201">
        <v>7.6736647839449031E-3</v>
      </c>
      <c r="AR201">
        <v>7.7331705683235863E-3</v>
      </c>
      <c r="AS201">
        <v>5.4990786138873924E-3</v>
      </c>
      <c r="AT201">
        <v>0</v>
      </c>
      <c r="AU201">
        <v>0</v>
      </c>
      <c r="AV201">
        <v>3.6715195131964786E-3</v>
      </c>
      <c r="AW201">
        <v>7.3802936160706403E-3</v>
      </c>
      <c r="AX201">
        <v>0</v>
      </c>
      <c r="AY201">
        <v>0</v>
      </c>
      <c r="AZ201" s="7">
        <f t="shared" si="145"/>
        <v>0.22493896297876154</v>
      </c>
      <c r="BA201">
        <f t="shared" si="146"/>
        <v>0.10594836449828293</v>
      </c>
      <c r="BB201">
        <f t="shared" si="147"/>
        <v>3.7291411453802201E-2</v>
      </c>
      <c r="BC201">
        <f t="shared" si="148"/>
        <v>9.618771792004226E-3</v>
      </c>
      <c r="BD201" s="4">
        <f t="shared" si="149"/>
        <v>4.8181266112731916E-3</v>
      </c>
      <c r="BE201" s="7">
        <f t="shared" si="150"/>
        <v>9.3060337122773451E-2</v>
      </c>
      <c r="BF201">
        <f t="shared" si="151"/>
        <v>4.3174259730553249E-2</v>
      </c>
      <c r="BG201">
        <f t="shared" si="152"/>
        <v>2.5611380124668591E-2</v>
      </c>
      <c r="BH201">
        <f t="shared" si="153"/>
        <v>1.1306189622393813E-2</v>
      </c>
      <c r="BI201" s="4">
        <f t="shared" si="154"/>
        <v>5.2486558181395098E-3</v>
      </c>
      <c r="BJ201" s="7">
        <f t="shared" si="155"/>
        <v>2.9428848543891694E-3</v>
      </c>
      <c r="BK201">
        <f t="shared" si="156"/>
        <v>9.3625462336232665E-5</v>
      </c>
      <c r="BL201">
        <f t="shared" si="157"/>
        <v>4.0755776582283138E-5</v>
      </c>
      <c r="BM201" s="4">
        <f t="shared" si="158"/>
        <v>3.6898877301766205E-5</v>
      </c>
      <c r="BN201" s="7">
        <f t="shared" si="159"/>
        <v>2.9428848543891694E-3</v>
      </c>
      <c r="BO201">
        <f t="shared" si="160"/>
        <v>6.3386482127132248E-4</v>
      </c>
      <c r="BP201">
        <f t="shared" si="161"/>
        <v>4.1081062365279555E-5</v>
      </c>
      <c r="BQ201" s="4">
        <f t="shared" si="162"/>
        <v>3.692933396151135E-5</v>
      </c>
      <c r="BR201" s="7">
        <f t="shared" si="163"/>
        <v>9.3625462336232665E-5</v>
      </c>
      <c r="BS201">
        <f t="shared" si="164"/>
        <v>6.3386482127132248E-4</v>
      </c>
      <c r="BT201">
        <f t="shared" si="165"/>
        <v>8.4693015700047104E-3</v>
      </c>
      <c r="BU201" s="4">
        <f t="shared" si="166"/>
        <v>2.9682606899449956E-3</v>
      </c>
      <c r="BV201" s="7">
        <f t="shared" si="167"/>
        <v>4.0755776582283138E-5</v>
      </c>
      <c r="BW201">
        <f t="shared" si="168"/>
        <v>4.1081062365279555E-5</v>
      </c>
      <c r="BX201">
        <f t="shared" si="169"/>
        <v>8.4693015700047104E-3</v>
      </c>
      <c r="BY201" s="4">
        <f t="shared" si="170"/>
        <v>0.24540154945340692</v>
      </c>
      <c r="BZ201" s="7">
        <f t="shared" si="171"/>
        <v>3.6898877301766205E-5</v>
      </c>
      <c r="CA201">
        <f t="shared" si="172"/>
        <v>3.692933396151135E-5</v>
      </c>
      <c r="CB201">
        <f t="shared" si="173"/>
        <v>2.9682606899449956E-3</v>
      </c>
      <c r="CC201" s="4">
        <f t="shared" si="174"/>
        <v>0.24540154945340692</v>
      </c>
      <c r="CD201" s="7">
        <f t="shared" si="175"/>
        <v>18</v>
      </c>
      <c r="CE201" s="4">
        <f t="shared" si="176"/>
        <v>0</v>
      </c>
      <c r="CF201" s="7">
        <f t="shared" si="177"/>
        <v>2.9428848543891694E-3</v>
      </c>
      <c r="CG201">
        <f t="shared" si="178"/>
        <v>5.3280708953689542E-5</v>
      </c>
      <c r="CH201" s="7">
        <f t="shared" si="179"/>
        <v>2.9428848543891694E-3</v>
      </c>
      <c r="CI201" s="4">
        <f t="shared" si="180"/>
        <v>7.647238623610882E-5</v>
      </c>
      <c r="CJ201">
        <f t="shared" si="181"/>
        <v>5.3280708953689542E-5</v>
      </c>
      <c r="CK201">
        <f t="shared" si="182"/>
        <v>7.647238623610882E-5</v>
      </c>
      <c r="CL201" s="7">
        <f t="shared" si="183"/>
        <v>6</v>
      </c>
      <c r="CM201" s="4">
        <f t="shared" si="184"/>
        <v>1</v>
      </c>
      <c r="CN201" s="7">
        <f t="shared" si="185"/>
        <v>1.4135264568564419E-6</v>
      </c>
      <c r="CO201" s="4">
        <f t="shared" si="186"/>
        <v>1</v>
      </c>
      <c r="CP201" s="7">
        <f t="shared" si="187"/>
        <v>1</v>
      </c>
      <c r="CQ201" s="4" t="str">
        <f t="shared" si="188"/>
        <v>Gentleman Jack</v>
      </c>
      <c r="CR201" s="7">
        <f t="shared" si="189"/>
        <v>62</v>
      </c>
      <c r="CS201">
        <f t="shared" si="190"/>
        <v>65</v>
      </c>
      <c r="CT201">
        <f ca="1">COUNTIF(INDIRECT(ADDRESS(ROW(),CR201,1,1)):INDIRECT(ADDRESS(ROW(),CS201,1,1)), "&lt;0.05")</f>
        <v>4</v>
      </c>
      <c r="CU201" s="4">
        <f t="shared" ca="1" si="191"/>
        <v>1</v>
      </c>
    </row>
    <row r="202" spans="1:99" x14ac:dyDescent="0.25">
      <c r="A202" s="48">
        <v>228</v>
      </c>
      <c r="B202" s="7">
        <v>8.8600478285012177E-2</v>
      </c>
      <c r="C202">
        <v>5.0698609658805717E-2</v>
      </c>
      <c r="D202">
        <v>5.784612585782134E-2</v>
      </c>
      <c r="E202">
        <v>5.7436858460042983E-2</v>
      </c>
      <c r="F202">
        <v>3.6564036220966496E-2</v>
      </c>
      <c r="G202">
        <v>2.7435354366125167E-2</v>
      </c>
      <c r="H202">
        <v>2.7909911093258254E-2</v>
      </c>
      <c r="I202">
        <v>2.9895112202728412E-2</v>
      </c>
      <c r="J202">
        <v>2.2660782167580679E-2</v>
      </c>
      <c r="K202" s="4">
        <v>2.0761036486360813E-2</v>
      </c>
      <c r="L202" s="7">
        <v>1.3688029171079147E-2</v>
      </c>
      <c r="M202">
        <v>1.2398657744759595E-2</v>
      </c>
      <c r="N202">
        <v>3.2456876611223991E-2</v>
      </c>
      <c r="O202">
        <v>7.2267678078866929E-2</v>
      </c>
      <c r="P202">
        <v>3.8428136878458453E-2</v>
      </c>
      <c r="Q202">
        <v>3.6829276276394339E-2</v>
      </c>
      <c r="R202">
        <v>1.7890131160057804E-2</v>
      </c>
      <c r="S202">
        <v>2.4757393193896696E-2</v>
      </c>
      <c r="T202">
        <v>5.6989673137966115E-2</v>
      </c>
      <c r="U202" s="4">
        <v>2.885129985327527E-2</v>
      </c>
      <c r="V202" s="7">
        <v>4.2672556850872852E-2</v>
      </c>
      <c r="W202">
        <v>6.1508360329242305E-2</v>
      </c>
      <c r="X202">
        <v>4.6317310838053349E-2</v>
      </c>
      <c r="Y202">
        <v>4.760950656850875E-2</v>
      </c>
      <c r="Z202">
        <v>3.4183959849772655E-2</v>
      </c>
      <c r="AA202">
        <v>1.5402781465491233E-2</v>
      </c>
      <c r="AB202">
        <v>2.3544437857416438E-2</v>
      </c>
      <c r="AC202">
        <v>2.4261844810170512E-2</v>
      </c>
      <c r="AD202">
        <v>3.7207031246313818E-2</v>
      </c>
      <c r="AE202" s="4">
        <v>3.6413244015234762E-2</v>
      </c>
      <c r="AF202" s="7">
        <v>0.11252424600255852</v>
      </c>
      <c r="AG202">
        <v>0.21120777049561176</v>
      </c>
      <c r="AH202">
        <v>0.17005730520878631</v>
      </c>
      <c r="AI202">
        <v>0.27155096013942837</v>
      </c>
      <c r="AJ202">
        <v>0.14246338585553142</v>
      </c>
      <c r="AK202">
        <v>5.4732565899070192E-3</v>
      </c>
      <c r="AL202">
        <v>0.1433926380240568</v>
      </c>
      <c r="AM202">
        <v>0.16462959834452764</v>
      </c>
      <c r="AN202">
        <v>0.17534278504319389</v>
      </c>
      <c r="AO202" s="4">
        <v>0</v>
      </c>
      <c r="AP202" s="7">
        <v>0.17460287987992021</v>
      </c>
      <c r="AQ202">
        <v>4.7122138132157682E-2</v>
      </c>
      <c r="AR202">
        <v>6.8781150513381933E-2</v>
      </c>
      <c r="AS202">
        <v>1.4861231707116595E-2</v>
      </c>
      <c r="AT202">
        <v>0</v>
      </c>
      <c r="AU202">
        <v>6.4064189515101427E-2</v>
      </c>
      <c r="AV202">
        <v>0.16985179895732244</v>
      </c>
      <c r="AW202">
        <v>0.12384475190318282</v>
      </c>
      <c r="AX202">
        <v>0.16284067745586916</v>
      </c>
      <c r="AY202">
        <v>0.11654885744596284</v>
      </c>
      <c r="AZ202" s="7">
        <f t="shared" si="145"/>
        <v>4.1980830479870196E-2</v>
      </c>
      <c r="BA202">
        <f t="shared" si="146"/>
        <v>3.3455715210597835E-2</v>
      </c>
      <c r="BB202">
        <f t="shared" si="147"/>
        <v>3.6912103383107665E-2</v>
      </c>
      <c r="BC202">
        <f t="shared" si="148"/>
        <v>0.1396641945703602</v>
      </c>
      <c r="BD202" s="4">
        <f t="shared" si="149"/>
        <v>9.4251767551001522E-2</v>
      </c>
      <c r="BE202" s="7">
        <f t="shared" si="150"/>
        <v>2.1469615355545448E-2</v>
      </c>
      <c r="BF202">
        <f t="shared" si="151"/>
        <v>1.9063138197609148E-2</v>
      </c>
      <c r="BG202">
        <f t="shared" si="152"/>
        <v>1.3540901435907384E-2</v>
      </c>
      <c r="BH202">
        <f t="shared" si="153"/>
        <v>8.4066233952243566E-2</v>
      </c>
      <c r="BI202" s="4">
        <f t="shared" si="154"/>
        <v>6.4305267229310292E-2</v>
      </c>
      <c r="BJ202" s="7">
        <f t="shared" si="155"/>
        <v>0.36035505479854268</v>
      </c>
      <c r="BK202">
        <f t="shared" si="156"/>
        <v>0.53712402449173147</v>
      </c>
      <c r="BL202">
        <f t="shared" si="157"/>
        <v>5.0457115158822003E-3</v>
      </c>
      <c r="BM202" s="4">
        <f t="shared" si="158"/>
        <v>3.2962380492865033E-2</v>
      </c>
      <c r="BN202" s="7">
        <f t="shared" si="159"/>
        <v>0.36035505479854268</v>
      </c>
      <c r="BO202">
        <f t="shared" si="160"/>
        <v>0.64639736367260836</v>
      </c>
      <c r="BP202">
        <f t="shared" si="161"/>
        <v>3.0227198189104344E-3</v>
      </c>
      <c r="BQ202" s="4">
        <f t="shared" si="162"/>
        <v>1.5916831369511067E-2</v>
      </c>
      <c r="BR202" s="7">
        <f t="shared" si="163"/>
        <v>0.53712402449173147</v>
      </c>
      <c r="BS202">
        <f t="shared" si="164"/>
        <v>0.64639736367260836</v>
      </c>
      <c r="BT202">
        <f t="shared" si="165"/>
        <v>3.7511615623019917E-3</v>
      </c>
      <c r="BU202" s="4">
        <f t="shared" si="166"/>
        <v>2.0522434327819434E-2</v>
      </c>
      <c r="BV202" s="7">
        <f t="shared" si="167"/>
        <v>5.0457115158822003E-3</v>
      </c>
      <c r="BW202">
        <f t="shared" si="168"/>
        <v>3.0227198189104344E-3</v>
      </c>
      <c r="BX202">
        <f t="shared" si="169"/>
        <v>3.7511615623019917E-3</v>
      </c>
      <c r="BY202" s="4">
        <f t="shared" si="170"/>
        <v>0.19274383408303963</v>
      </c>
      <c r="BZ202" s="7">
        <f t="shared" si="171"/>
        <v>3.2962380492865033E-2</v>
      </c>
      <c r="CA202">
        <f t="shared" si="172"/>
        <v>1.5916831369511067E-2</v>
      </c>
      <c r="CB202">
        <f t="shared" si="173"/>
        <v>2.0522434327819434E-2</v>
      </c>
      <c r="CC202" s="4">
        <f t="shared" si="174"/>
        <v>0.19274383408303963</v>
      </c>
      <c r="CD202" s="7">
        <f t="shared" si="175"/>
        <v>12</v>
      </c>
      <c r="CE202" s="4">
        <f t="shared" si="176"/>
        <v>0</v>
      </c>
      <c r="CF202" s="7">
        <f t="shared" si="177"/>
        <v>0.36035505479854268</v>
      </c>
      <c r="CG202">
        <f t="shared" si="178"/>
        <v>2.6287261042633511E-3</v>
      </c>
      <c r="CH202" s="7">
        <f t="shared" si="179"/>
        <v>0.36035505479854268</v>
      </c>
      <c r="CI202" s="4">
        <f t="shared" si="180"/>
        <v>4.2047594936170092E-4</v>
      </c>
      <c r="CJ202">
        <f t="shared" si="181"/>
        <v>2.6287261042633511E-3</v>
      </c>
      <c r="CK202">
        <f t="shared" si="182"/>
        <v>4.2047594936170092E-4</v>
      </c>
      <c r="CL202" s="7">
        <f t="shared" si="183"/>
        <v>4</v>
      </c>
      <c r="CM202" s="4">
        <f t="shared" si="184"/>
        <v>0</v>
      </c>
      <c r="CN202" s="7">
        <f t="shared" si="185"/>
        <v>1.1091872604269026E-2</v>
      </c>
      <c r="CO202" s="4">
        <f t="shared" si="186"/>
        <v>1</v>
      </c>
      <c r="CP202" s="7">
        <f t="shared" si="187"/>
        <v>4</v>
      </c>
      <c r="CQ202" s="4" t="str">
        <f t="shared" si="188"/>
        <v>Glenfiddich 15</v>
      </c>
      <c r="CR202" s="7">
        <f t="shared" si="189"/>
        <v>74</v>
      </c>
      <c r="CS202">
        <f t="shared" si="190"/>
        <v>77</v>
      </c>
      <c r="CT202">
        <f ca="1">COUNTIF(INDIRECT(ADDRESS(ROW(),CR202,1,1)):INDIRECT(ADDRESS(ROW(),CS202,1,1)), "&lt;0.05")</f>
        <v>3</v>
      </c>
      <c r="CU202" s="4">
        <f t="shared" ca="1" si="191"/>
        <v>0</v>
      </c>
    </row>
    <row r="203" spans="1:99" x14ac:dyDescent="0.25">
      <c r="A203" s="48">
        <v>229</v>
      </c>
      <c r="B203" s="7">
        <v>6.2479093723935453E-2</v>
      </c>
      <c r="C203">
        <v>4.9427748456529128E-2</v>
      </c>
      <c r="D203">
        <v>5.8454777461449586E-2</v>
      </c>
      <c r="E203">
        <v>4.8774270742946019E-2</v>
      </c>
      <c r="F203">
        <v>4.3967256520277845E-2</v>
      </c>
      <c r="G203">
        <v>3.1012131360844228E-2</v>
      </c>
      <c r="H203">
        <v>4.3277063413834499E-2</v>
      </c>
      <c r="I203">
        <v>1.9886262021052609E-2</v>
      </c>
      <c r="J203">
        <v>4.0776429222191386E-2</v>
      </c>
      <c r="K203" s="4">
        <v>9.1461510082576827E-3</v>
      </c>
      <c r="L203" s="7">
        <v>3.4959153324836005E-2</v>
      </c>
      <c r="M203">
        <v>1.9730149677140919E-2</v>
      </c>
      <c r="N203">
        <v>2.1125570360421859E-2</v>
      </c>
      <c r="O203">
        <v>3.9837877570800519E-2</v>
      </c>
      <c r="P203">
        <v>4.7633819204252595E-2</v>
      </c>
      <c r="Q203">
        <v>3.2764848710196713E-2</v>
      </c>
      <c r="R203">
        <v>2.7453648704172103E-2</v>
      </c>
      <c r="S203">
        <v>6.4932839156827118E-3</v>
      </c>
      <c r="T203">
        <v>7.3036721361098039E-2</v>
      </c>
      <c r="U203" s="4">
        <v>2.3015195384638511E-2</v>
      </c>
      <c r="V203" s="7">
        <v>0.5368640368639539</v>
      </c>
      <c r="W203">
        <v>0.82055006202103087</v>
      </c>
      <c r="X203">
        <v>0.64650354458449455</v>
      </c>
      <c r="Y203">
        <v>0.93497954622482971</v>
      </c>
      <c r="Z203">
        <v>0.89863716071242528</v>
      </c>
      <c r="AA203">
        <v>0.74076541601999191</v>
      </c>
      <c r="AB203">
        <v>0.63389713641565582</v>
      </c>
      <c r="AC203">
        <v>0.48476069937637595</v>
      </c>
      <c r="AD203">
        <v>1.0688697616981306</v>
      </c>
      <c r="AE203" s="4">
        <v>0.9083214757568282</v>
      </c>
      <c r="AF203" s="7">
        <v>0.61139336795321197</v>
      </c>
      <c r="AG203">
        <v>0.99162298789198777</v>
      </c>
      <c r="AH203">
        <v>0.78446170824153394</v>
      </c>
      <c r="AI203">
        <v>1.0431278990648614</v>
      </c>
      <c r="AJ203">
        <v>0.45357750701991623</v>
      </c>
      <c r="AK203">
        <v>0.17114027068095752</v>
      </c>
      <c r="AL203">
        <v>0.38369098081725667</v>
      </c>
      <c r="AM203">
        <v>0.63392900996705304</v>
      </c>
      <c r="AN203">
        <v>0.75908051834469981</v>
      </c>
      <c r="AO203" s="4">
        <v>0</v>
      </c>
      <c r="AP203" s="7">
        <v>0.71100333212579681</v>
      </c>
      <c r="AQ203">
        <v>0.22673516114092954</v>
      </c>
      <c r="AR203">
        <v>0.15265639454035398</v>
      </c>
      <c r="AS203">
        <v>4.1591795039394246E-2</v>
      </c>
      <c r="AT203">
        <v>0</v>
      </c>
      <c r="AU203">
        <v>0.23838526268091323</v>
      </c>
      <c r="AV203">
        <v>0.61465228340156819</v>
      </c>
      <c r="AW203">
        <v>0.48080371820502588</v>
      </c>
      <c r="AX203">
        <v>0.51065276787554548</v>
      </c>
      <c r="AY203">
        <v>0.40024473923419163</v>
      </c>
      <c r="AZ203" s="7">
        <f t="shared" si="145"/>
        <v>4.0720118393131846E-2</v>
      </c>
      <c r="BA203">
        <f t="shared" si="146"/>
        <v>3.2605026821324004E-2</v>
      </c>
      <c r="BB203">
        <f t="shared" si="147"/>
        <v>0.76741488396737167</v>
      </c>
      <c r="BC203">
        <f t="shared" si="148"/>
        <v>0.58320242499814789</v>
      </c>
      <c r="BD203" s="4">
        <f t="shared" si="149"/>
        <v>0.33767254542437192</v>
      </c>
      <c r="BE203" s="7">
        <f t="shared" si="150"/>
        <v>1.6569578469286906E-2</v>
      </c>
      <c r="BF203">
        <f t="shared" si="151"/>
        <v>1.8307051378627748E-2</v>
      </c>
      <c r="BG203">
        <f t="shared" si="152"/>
        <v>0.19004504618853446</v>
      </c>
      <c r="BH203">
        <f t="shared" si="153"/>
        <v>0.33659617077976856</v>
      </c>
      <c r="BI203" s="4">
        <f t="shared" si="154"/>
        <v>0.24232673615139563</v>
      </c>
      <c r="BJ203" s="7">
        <f t="shared" si="155"/>
        <v>0.31256489738575072</v>
      </c>
      <c r="BK203">
        <f t="shared" si="156"/>
        <v>6.5032457382799856E-7</v>
      </c>
      <c r="BL203">
        <f t="shared" si="157"/>
        <v>6.4383544492238793E-4</v>
      </c>
      <c r="BM203" s="4">
        <f t="shared" si="158"/>
        <v>3.745101103119573E-3</v>
      </c>
      <c r="BN203" s="7">
        <f t="shared" si="159"/>
        <v>0.31256489738575072</v>
      </c>
      <c r="BO203">
        <f t="shared" si="160"/>
        <v>5.7734335378100895E-7</v>
      </c>
      <c r="BP203">
        <f t="shared" si="161"/>
        <v>5.799894342391667E-4</v>
      </c>
      <c r="BQ203" s="4">
        <f t="shared" si="162"/>
        <v>3.1834896988023956E-3</v>
      </c>
      <c r="BR203" s="7">
        <f t="shared" si="163"/>
        <v>6.5032457382799856E-7</v>
      </c>
      <c r="BS203">
        <f t="shared" si="164"/>
        <v>5.7734335378100895E-7</v>
      </c>
      <c r="BT203">
        <f t="shared" si="165"/>
        <v>0.15370959576684723</v>
      </c>
      <c r="BU203" s="4">
        <f t="shared" si="166"/>
        <v>3.7899828180658129E-4</v>
      </c>
      <c r="BV203" s="7">
        <f t="shared" si="167"/>
        <v>6.4383544492238793E-4</v>
      </c>
      <c r="BW203">
        <f t="shared" si="168"/>
        <v>5.799894342391667E-4</v>
      </c>
      <c r="BX203">
        <f t="shared" si="169"/>
        <v>0.15370959576684723</v>
      </c>
      <c r="BY203" s="4">
        <f t="shared" si="170"/>
        <v>7.9195500550015244E-2</v>
      </c>
      <c r="BZ203" s="7">
        <f t="shared" si="171"/>
        <v>3.745101103119573E-3</v>
      </c>
      <c r="CA203">
        <f t="shared" si="172"/>
        <v>3.1834896988023956E-3</v>
      </c>
      <c r="CB203">
        <f t="shared" si="173"/>
        <v>3.7899828180658129E-4</v>
      </c>
      <c r="CC203" s="4">
        <f t="shared" si="174"/>
        <v>7.9195500550015244E-2</v>
      </c>
      <c r="CD203" s="7">
        <f t="shared" si="175"/>
        <v>14</v>
      </c>
      <c r="CE203" s="4">
        <f t="shared" si="176"/>
        <v>0</v>
      </c>
      <c r="CF203" s="7">
        <f t="shared" si="177"/>
        <v>0.31256489738575072</v>
      </c>
      <c r="CG203">
        <f t="shared" si="178"/>
        <v>3.9916502124251252E-10</v>
      </c>
      <c r="CH203" s="7">
        <f t="shared" si="179"/>
        <v>0.31256489738575072</v>
      </c>
      <c r="CI203" s="4">
        <f t="shared" si="180"/>
        <v>2.7979182936652105E-10</v>
      </c>
      <c r="CJ203">
        <f t="shared" si="181"/>
        <v>3.9916502124251252E-10</v>
      </c>
      <c r="CK203">
        <f t="shared" si="182"/>
        <v>2.7979182936652105E-10</v>
      </c>
      <c r="CL203" s="7">
        <f t="shared" si="183"/>
        <v>4</v>
      </c>
      <c r="CM203" s="4">
        <f t="shared" si="184"/>
        <v>0</v>
      </c>
      <c r="CN203" s="7">
        <f t="shared" si="185"/>
        <v>4.1712572882005844E-9</v>
      </c>
      <c r="CO203" s="4">
        <f t="shared" si="186"/>
        <v>1</v>
      </c>
      <c r="CP203" s="7">
        <f t="shared" si="187"/>
        <v>3</v>
      </c>
      <c r="CQ203" s="4" t="str">
        <f t="shared" si="188"/>
        <v>Glenfiddich 12</v>
      </c>
      <c r="CR203" s="7">
        <f t="shared" si="189"/>
        <v>70</v>
      </c>
      <c r="CS203">
        <f t="shared" si="190"/>
        <v>73</v>
      </c>
      <c r="CT203">
        <f ca="1">COUNTIF(INDIRECT(ADDRESS(ROW(),CR203,1,1)):INDIRECT(ADDRESS(ROW(),CS203,1,1)), "&lt;0.05")</f>
        <v>3</v>
      </c>
      <c r="CU203" s="4">
        <f t="shared" ca="1" si="191"/>
        <v>0</v>
      </c>
    </row>
    <row r="204" spans="1:99" x14ac:dyDescent="0.25">
      <c r="A204" s="48">
        <v>230</v>
      </c>
      <c r="B204" s="7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8.7865632783787524E-4</v>
      </c>
      <c r="I204">
        <v>3.5727364436209611E-3</v>
      </c>
      <c r="J204">
        <v>0</v>
      </c>
      <c r="K204" s="4">
        <v>0</v>
      </c>
      <c r="L204" s="7">
        <v>1.7672706845721759E-3</v>
      </c>
      <c r="M204">
        <v>6.8482873063678657E-3</v>
      </c>
      <c r="N204">
        <v>4.0084971661499772E-3</v>
      </c>
      <c r="O204">
        <v>1.7249101436528368E-2</v>
      </c>
      <c r="P204">
        <v>1.9848896744568731E-2</v>
      </c>
      <c r="Q204">
        <v>7.1612632112513655E-3</v>
      </c>
      <c r="R204">
        <v>2.1872252001263076E-3</v>
      </c>
      <c r="S204">
        <v>1.4063147812007901E-3</v>
      </c>
      <c r="T204">
        <v>1.7530298595426728E-2</v>
      </c>
      <c r="U204" s="4">
        <v>0</v>
      </c>
      <c r="V204" s="7">
        <v>7.9531352066250185E-2</v>
      </c>
      <c r="W204">
        <v>0.14741332830966861</v>
      </c>
      <c r="X204">
        <v>9.7192543817955737E-2</v>
      </c>
      <c r="Y204">
        <v>0.15050305138942338</v>
      </c>
      <c r="Z204">
        <v>0.16054253208390354</v>
      </c>
      <c r="AA204">
        <v>0.11529600703613517</v>
      </c>
      <c r="AB204">
        <v>6.317426105072324E-2</v>
      </c>
      <c r="AC204">
        <v>8.7995518398208725E-2</v>
      </c>
      <c r="AD204">
        <v>0.16843161757387629</v>
      </c>
      <c r="AE204" s="4">
        <v>0.15901566161481492</v>
      </c>
      <c r="AF204" s="7">
        <v>9.0420057239082502E-2</v>
      </c>
      <c r="AG204">
        <v>0.15066235650328558</v>
      </c>
      <c r="AH204">
        <v>0.11712362920078778</v>
      </c>
      <c r="AI204">
        <v>0.15756661420310991</v>
      </c>
      <c r="AJ204">
        <v>8.1559252607575003E-2</v>
      </c>
      <c r="AK204">
        <v>3.5374680125048505E-2</v>
      </c>
      <c r="AL204">
        <v>6.9958935669581251E-2</v>
      </c>
      <c r="AM204">
        <v>9.6172028273115245E-2</v>
      </c>
      <c r="AN204">
        <v>0.12992124640318092</v>
      </c>
      <c r="AO204" s="4">
        <v>0</v>
      </c>
      <c r="AP204" s="7">
        <v>0.11889846730319037</v>
      </c>
      <c r="AQ204">
        <v>4.9542328097143901E-2</v>
      </c>
      <c r="AR204">
        <v>3.975285758453289E-2</v>
      </c>
      <c r="AS204">
        <v>4.3293422585735462E-3</v>
      </c>
      <c r="AT204">
        <v>0</v>
      </c>
      <c r="AU204">
        <v>4.7718100062414365E-2</v>
      </c>
      <c r="AV204">
        <v>9.7212935117917926E-2</v>
      </c>
      <c r="AW204">
        <v>7.1755931406333601E-2</v>
      </c>
      <c r="AX204">
        <v>9.5072873636654301E-2</v>
      </c>
      <c r="AY204">
        <v>6.5899046014661275E-2</v>
      </c>
      <c r="AZ204" s="7">
        <f t="shared" si="145"/>
        <v>4.451392771458836E-4</v>
      </c>
      <c r="BA204">
        <f t="shared" si="146"/>
        <v>7.8007155126192298E-3</v>
      </c>
      <c r="BB204">
        <f t="shared" si="147"/>
        <v>0.12290958733409599</v>
      </c>
      <c r="BC204">
        <f t="shared" si="148"/>
        <v>9.2875880022476667E-2</v>
      </c>
      <c r="BD204" s="4">
        <f t="shared" si="149"/>
        <v>5.9018188148142213E-2</v>
      </c>
      <c r="BE204" s="7">
        <f t="shared" si="150"/>
        <v>1.1330878595652431E-3</v>
      </c>
      <c r="BF204">
        <f t="shared" si="151"/>
        <v>7.5604647597859505E-3</v>
      </c>
      <c r="BG204">
        <f t="shared" si="152"/>
        <v>3.8790434947845023E-2</v>
      </c>
      <c r="BH204">
        <f t="shared" si="153"/>
        <v>4.9538924758819519E-2</v>
      </c>
      <c r="BI204" s="4">
        <f t="shared" si="154"/>
        <v>3.8896838567530859E-2</v>
      </c>
      <c r="BJ204" s="7">
        <f t="shared" si="155"/>
        <v>1.3283207442825982E-2</v>
      </c>
      <c r="BK204">
        <f t="shared" si="156"/>
        <v>3.5941256013102513E-6</v>
      </c>
      <c r="BL204">
        <f t="shared" si="157"/>
        <v>2.2850258307766983E-4</v>
      </c>
      <c r="BM204" s="4">
        <f t="shared" si="158"/>
        <v>1.0249566394935465E-3</v>
      </c>
      <c r="BN204" s="7">
        <f t="shared" si="159"/>
        <v>1.3283207442825982E-2</v>
      </c>
      <c r="BO204">
        <f t="shared" si="160"/>
        <v>4.2308219981937729E-6</v>
      </c>
      <c r="BP204">
        <f t="shared" si="161"/>
        <v>3.8659949593151309E-4</v>
      </c>
      <c r="BQ204" s="4">
        <f t="shared" si="162"/>
        <v>2.34194551688546E-3</v>
      </c>
      <c r="BR204" s="7">
        <f t="shared" si="163"/>
        <v>3.5941256013102513E-6</v>
      </c>
      <c r="BS204">
        <f t="shared" si="164"/>
        <v>4.2308219981937729E-6</v>
      </c>
      <c r="BT204">
        <f t="shared" si="165"/>
        <v>0.14951592794413024</v>
      </c>
      <c r="BU204" s="4">
        <f t="shared" si="166"/>
        <v>1.7211079663408387E-3</v>
      </c>
      <c r="BV204" s="7">
        <f t="shared" si="167"/>
        <v>2.2850258307766983E-4</v>
      </c>
      <c r="BW204">
        <f t="shared" si="168"/>
        <v>3.8659949593151309E-4</v>
      </c>
      <c r="BX204">
        <f t="shared" si="169"/>
        <v>0.14951592794413024</v>
      </c>
      <c r="BY204" s="4">
        <f t="shared" si="170"/>
        <v>0.10732852413071491</v>
      </c>
      <c r="BZ204" s="7">
        <f t="shared" si="171"/>
        <v>1.0249566394935465E-3</v>
      </c>
      <c r="CA204">
        <f t="shared" si="172"/>
        <v>2.34194551688546E-3</v>
      </c>
      <c r="CB204">
        <f t="shared" si="173"/>
        <v>1.7211079663408387E-3</v>
      </c>
      <c r="CC204" s="4">
        <f t="shared" si="174"/>
        <v>0.10732852413071491</v>
      </c>
      <c r="CD204" s="7">
        <f t="shared" si="175"/>
        <v>16</v>
      </c>
      <c r="CE204" s="4">
        <f t="shared" si="176"/>
        <v>0</v>
      </c>
      <c r="CF204" s="7">
        <f t="shared" si="177"/>
        <v>1.3283207442825982E-2</v>
      </c>
      <c r="CG204">
        <f t="shared" si="178"/>
        <v>4.2671082007690703E-11</v>
      </c>
      <c r="CH204" s="7">
        <f t="shared" si="179"/>
        <v>1.3283207442825982E-2</v>
      </c>
      <c r="CI204" s="4">
        <f t="shared" si="180"/>
        <v>2.0063560940927205E-10</v>
      </c>
      <c r="CJ204">
        <f t="shared" si="181"/>
        <v>4.2671082007690703E-11</v>
      </c>
      <c r="CK204">
        <f t="shared" si="182"/>
        <v>2.0063560940927205E-10</v>
      </c>
      <c r="CL204" s="7">
        <f t="shared" si="183"/>
        <v>6</v>
      </c>
      <c r="CM204" s="4">
        <f t="shared" si="184"/>
        <v>1</v>
      </c>
      <c r="CN204" s="7">
        <f t="shared" si="185"/>
        <v>3.5920791268454069E-9</v>
      </c>
      <c r="CO204" s="4">
        <f t="shared" si="186"/>
        <v>1</v>
      </c>
      <c r="CP204" s="7">
        <f t="shared" si="187"/>
        <v>3</v>
      </c>
      <c r="CQ204" s="4" t="str">
        <f t="shared" si="188"/>
        <v>Glenfiddich 12</v>
      </c>
      <c r="CR204" s="7">
        <f t="shared" si="189"/>
        <v>70</v>
      </c>
      <c r="CS204">
        <f t="shared" si="190"/>
        <v>73</v>
      </c>
      <c r="CT204">
        <f ca="1">COUNTIF(INDIRECT(ADDRESS(ROW(),CR204,1,1)):INDIRECT(ADDRESS(ROW(),CS204,1,1)), "&lt;0.05")</f>
        <v>3</v>
      </c>
      <c r="CU204" s="4">
        <f t="shared" ca="1" si="191"/>
        <v>0</v>
      </c>
    </row>
    <row r="205" spans="1:99" x14ac:dyDescent="0.25">
      <c r="A205" s="48">
        <v>231</v>
      </c>
      <c r="B205" s="7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2.2399501805961189E-2</v>
      </c>
      <c r="J205">
        <v>0</v>
      </c>
      <c r="K205" s="4">
        <v>0</v>
      </c>
      <c r="L205" s="7">
        <v>3.1623078511684284E-2</v>
      </c>
      <c r="M205">
        <v>1.2688543517020459E-2</v>
      </c>
      <c r="N205">
        <v>3.2279362550417294E-2</v>
      </c>
      <c r="O205">
        <v>6.2898166468895206E-2</v>
      </c>
      <c r="P205">
        <v>3.9120305991364845E-2</v>
      </c>
      <c r="Q205">
        <v>4.1472515623100649E-2</v>
      </c>
      <c r="R205">
        <v>2.3040909774746838E-2</v>
      </c>
      <c r="S205">
        <v>9.3743601577953497E-3</v>
      </c>
      <c r="T205">
        <v>7.4702211967410254E-2</v>
      </c>
      <c r="U205" s="4">
        <v>1.7594654737976272E-2</v>
      </c>
      <c r="V205" s="7">
        <v>0</v>
      </c>
      <c r="W205">
        <v>1.4408482156106761E-2</v>
      </c>
      <c r="X205">
        <v>1.9315296125082166E-2</v>
      </c>
      <c r="Y205">
        <v>3.7821859827464048E-2</v>
      </c>
      <c r="Z205">
        <v>2.3207647768340153E-2</v>
      </c>
      <c r="AA205">
        <v>3.0860220923465614E-2</v>
      </c>
      <c r="AB205">
        <v>3.06843058402054E-2</v>
      </c>
      <c r="AC205">
        <v>1.8602055088461932E-2</v>
      </c>
      <c r="AD205">
        <v>4.8597014409451147E-2</v>
      </c>
      <c r="AE205" s="4">
        <v>4.6615130201421509E-2</v>
      </c>
      <c r="AF205" s="7">
        <v>8.3000821322290527E-3</v>
      </c>
      <c r="AG205">
        <v>2.5882886760938105E-3</v>
      </c>
      <c r="AH205">
        <v>1.291529552903084E-2</v>
      </c>
      <c r="AI205">
        <v>0</v>
      </c>
      <c r="AJ205">
        <v>1.5580751005050115E-2</v>
      </c>
      <c r="AK205">
        <v>0</v>
      </c>
      <c r="AL205">
        <v>3.455732095601554E-2</v>
      </c>
      <c r="AM205">
        <v>3.0433763954346511E-2</v>
      </c>
      <c r="AN205">
        <v>3.3805636516893237E-2</v>
      </c>
      <c r="AO205" s="4">
        <v>9.4026308636738411E-3</v>
      </c>
      <c r="AP205" s="7">
        <v>1.4974317973705268E-2</v>
      </c>
      <c r="AQ205">
        <v>4.9857463990288708E-3</v>
      </c>
      <c r="AR205">
        <v>8.105371433213323E-3</v>
      </c>
      <c r="AS205">
        <v>3.4339334770728787E-3</v>
      </c>
      <c r="AT205">
        <v>0</v>
      </c>
      <c r="AU205">
        <v>1.230345741764415E-2</v>
      </c>
      <c r="AV205">
        <v>1.3414613168360887E-2</v>
      </c>
      <c r="AW205">
        <v>1.1851881518764608E-2</v>
      </c>
      <c r="AX205">
        <v>2.2614495169543149E-2</v>
      </c>
      <c r="AY205">
        <v>1.1133028942616618E-2</v>
      </c>
      <c r="AZ205" s="7">
        <f t="shared" si="145"/>
        <v>2.2399501805961189E-3</v>
      </c>
      <c r="BA205">
        <f t="shared" si="146"/>
        <v>3.4479410930041143E-2</v>
      </c>
      <c r="BB205">
        <f t="shared" si="147"/>
        <v>2.701120123399987E-2</v>
      </c>
      <c r="BC205">
        <f t="shared" si="148"/>
        <v>1.4758376963333295E-2</v>
      </c>
      <c r="BD205" s="4">
        <f t="shared" si="149"/>
        <v>1.0281684549994974E-2</v>
      </c>
      <c r="BE205" s="7">
        <f t="shared" si="150"/>
        <v>7.0833444159892336E-3</v>
      </c>
      <c r="BF205">
        <f t="shared" si="151"/>
        <v>2.1160706338972581E-2</v>
      </c>
      <c r="BG205">
        <f t="shared" si="152"/>
        <v>1.5012141694183578E-2</v>
      </c>
      <c r="BH205">
        <f t="shared" si="153"/>
        <v>1.3575759867394442E-2</v>
      </c>
      <c r="BI205" s="4">
        <f t="shared" si="154"/>
        <v>6.4687296614999983E-3</v>
      </c>
      <c r="BJ205" s="7">
        <f t="shared" si="155"/>
        <v>8.0657094255546819E-4</v>
      </c>
      <c r="BK205">
        <f t="shared" si="156"/>
        <v>4.1663763920106906E-4</v>
      </c>
      <c r="BL205">
        <f t="shared" si="157"/>
        <v>2.2023758541045109E-2</v>
      </c>
      <c r="BM205" s="4">
        <f t="shared" si="158"/>
        <v>1.6330225524100631E-2</v>
      </c>
      <c r="BN205" s="7">
        <f t="shared" si="159"/>
        <v>8.0657094255546819E-4</v>
      </c>
      <c r="BO205">
        <f t="shared" si="160"/>
        <v>0.37600933468312558</v>
      </c>
      <c r="BP205">
        <f t="shared" si="161"/>
        <v>2.5167907779035385E-2</v>
      </c>
      <c r="BQ205" s="4">
        <f t="shared" si="162"/>
        <v>5.5912214165255297E-3</v>
      </c>
      <c r="BR205" s="7">
        <f t="shared" si="163"/>
        <v>4.1663763920106906E-4</v>
      </c>
      <c r="BS205">
        <f t="shared" si="164"/>
        <v>0.37600933468312558</v>
      </c>
      <c r="BT205">
        <f t="shared" si="165"/>
        <v>7.1771607141535201E-2</v>
      </c>
      <c r="BU205" s="4">
        <f t="shared" si="166"/>
        <v>6.9753908421442542E-3</v>
      </c>
      <c r="BV205" s="7">
        <f t="shared" si="167"/>
        <v>2.2023758541045109E-2</v>
      </c>
      <c r="BW205">
        <f t="shared" si="168"/>
        <v>2.5167907779035385E-2</v>
      </c>
      <c r="BX205">
        <f t="shared" si="169"/>
        <v>7.1771607141535201E-2</v>
      </c>
      <c r="BY205" s="4">
        <f t="shared" si="170"/>
        <v>0.36382563714772853</v>
      </c>
      <c r="BZ205" s="7">
        <f t="shared" si="171"/>
        <v>1.6330225524100631E-2</v>
      </c>
      <c r="CA205">
        <f t="shared" si="172"/>
        <v>5.5912214165255297E-3</v>
      </c>
      <c r="CB205">
        <f t="shared" si="173"/>
        <v>6.9753908421442542E-3</v>
      </c>
      <c r="CC205" s="4">
        <f t="shared" si="174"/>
        <v>0.36382563714772853</v>
      </c>
      <c r="CD205" s="7">
        <f t="shared" si="175"/>
        <v>14</v>
      </c>
      <c r="CE205" s="4">
        <f t="shared" si="176"/>
        <v>0</v>
      </c>
      <c r="CF205" s="7">
        <f t="shared" si="177"/>
        <v>8.0657094255546819E-4</v>
      </c>
      <c r="CG205">
        <f t="shared" si="178"/>
        <v>9.6932039710869168E-5</v>
      </c>
      <c r="CH205" s="7">
        <f t="shared" si="179"/>
        <v>8.0657094255546819E-4</v>
      </c>
      <c r="CI205" s="4">
        <f t="shared" si="180"/>
        <v>3.4372908780437118E-2</v>
      </c>
      <c r="CJ205">
        <f t="shared" si="181"/>
        <v>9.6932039710869168E-5</v>
      </c>
      <c r="CK205">
        <f t="shared" si="182"/>
        <v>3.4372908780437118E-2</v>
      </c>
      <c r="CL205" s="7">
        <f t="shared" si="183"/>
        <v>6</v>
      </c>
      <c r="CM205" s="4">
        <f t="shared" si="184"/>
        <v>1</v>
      </c>
      <c r="CN205" s="7">
        <f t="shared" si="185"/>
        <v>0.6813038211226714</v>
      </c>
      <c r="CO205" s="4">
        <f t="shared" si="186"/>
        <v>0</v>
      </c>
      <c r="CP205" s="7">
        <f t="shared" si="187"/>
        <v>2</v>
      </c>
      <c r="CQ205" s="4" t="str">
        <f t="shared" si="188"/>
        <v>Jack Daniels</v>
      </c>
      <c r="CR205" s="7">
        <f t="shared" si="189"/>
        <v>66</v>
      </c>
      <c r="CS205">
        <f t="shared" si="190"/>
        <v>69</v>
      </c>
      <c r="CT205">
        <f ca="1">COUNTIF(INDIRECT(ADDRESS(ROW(),CR205,1,1)):INDIRECT(ADDRESS(ROW(),CS205,1,1)), "&lt;0.05")</f>
        <v>3</v>
      </c>
      <c r="CU205" s="4">
        <f t="shared" ca="1" si="191"/>
        <v>0</v>
      </c>
    </row>
    <row r="206" spans="1:99" x14ac:dyDescent="0.25">
      <c r="A206" s="48">
        <v>232</v>
      </c>
      <c r="B206" s="7">
        <v>6.9869798059407753E-2</v>
      </c>
      <c r="C206">
        <v>0.15647283239428331</v>
      </c>
      <c r="D206">
        <v>7.971650662017829E-2</v>
      </c>
      <c r="E206">
        <v>8.0655321694806131E-2</v>
      </c>
      <c r="F206">
        <v>0.10647280510152685</v>
      </c>
      <c r="G206">
        <v>0.10136537558037133</v>
      </c>
      <c r="H206">
        <v>0.10572004526544732</v>
      </c>
      <c r="I206">
        <v>0.13330920535177526</v>
      </c>
      <c r="J206">
        <v>0.10525358446512642</v>
      </c>
      <c r="K206" s="4">
        <v>0.10102129739502849</v>
      </c>
      <c r="L206" s="7">
        <v>0.34526339410100476</v>
      </c>
      <c r="M206">
        <v>0.34453824160083735</v>
      </c>
      <c r="N206">
        <v>0.3236893002260372</v>
      </c>
      <c r="O206">
        <v>0.41881118314152926</v>
      </c>
      <c r="P206">
        <v>0.36542630974572543</v>
      </c>
      <c r="Q206">
        <v>0.28143986579896174</v>
      </c>
      <c r="R206">
        <v>0.25631263348017225</v>
      </c>
      <c r="S206">
        <v>0.36987960695043925</v>
      </c>
      <c r="T206">
        <v>0.90457785513938616</v>
      </c>
      <c r="U206" s="4">
        <v>0.24459865497819666</v>
      </c>
      <c r="V206" s="7">
        <v>0.21343926345764663</v>
      </c>
      <c r="W206">
        <v>0.32222514645640982</v>
      </c>
      <c r="X206">
        <v>0.28130628446610839</v>
      </c>
      <c r="Y206">
        <v>0.32586365540676676</v>
      </c>
      <c r="Z206">
        <v>0.36576835358529058</v>
      </c>
      <c r="AA206">
        <v>0.34945314268171745</v>
      </c>
      <c r="AB206">
        <v>0.41832202009121811</v>
      </c>
      <c r="AC206">
        <v>0.33317320871618405</v>
      </c>
      <c r="AD206">
        <v>0.43852096151424774</v>
      </c>
      <c r="AE206" s="4">
        <v>0.44392205597709056</v>
      </c>
      <c r="AF206" s="7">
        <v>0.20855211226826392</v>
      </c>
      <c r="AG206">
        <v>0.30415503308501618</v>
      </c>
      <c r="AH206">
        <v>0.33400800916837287</v>
      </c>
      <c r="AI206">
        <v>0.3792628431069115</v>
      </c>
      <c r="AJ206">
        <v>0.41390963082616877</v>
      </c>
      <c r="AK206">
        <v>0.26487809193734718</v>
      </c>
      <c r="AL206">
        <v>0.50020055336645031</v>
      </c>
      <c r="AM206">
        <v>0.58354830986037065</v>
      </c>
      <c r="AN206">
        <v>0.71626639951729487</v>
      </c>
      <c r="AO206" s="4">
        <v>0.32524739715860462</v>
      </c>
      <c r="AP206" s="7">
        <v>0.27954164830455358</v>
      </c>
      <c r="AQ206">
        <v>0.22735378498611936</v>
      </c>
      <c r="AR206">
        <v>0.37105836671079701</v>
      </c>
      <c r="AS206">
        <v>0.25131228938013594</v>
      </c>
      <c r="AT206">
        <v>0.15902392025269391</v>
      </c>
      <c r="AU206">
        <v>0.40794275850209072</v>
      </c>
      <c r="AV206">
        <v>0.43564856187095219</v>
      </c>
      <c r="AW206">
        <v>0.47345783118707507</v>
      </c>
      <c r="AX206">
        <v>0.517849785594237</v>
      </c>
      <c r="AY206">
        <v>0.51663332354377656</v>
      </c>
      <c r="AZ206" s="7">
        <f t="shared" si="145"/>
        <v>0.10398567719279513</v>
      </c>
      <c r="BA206">
        <f t="shared" si="146"/>
        <v>0.38545370451622907</v>
      </c>
      <c r="BB206">
        <f t="shared" si="147"/>
        <v>0.34919940923526804</v>
      </c>
      <c r="BC206">
        <f t="shared" si="148"/>
        <v>0.40300283802948006</v>
      </c>
      <c r="BD206" s="4">
        <f t="shared" si="149"/>
        <v>0.36398222703324307</v>
      </c>
      <c r="BE206" s="7">
        <f t="shared" si="150"/>
        <v>2.5687041818887205E-2</v>
      </c>
      <c r="BF206">
        <f t="shared" si="151"/>
        <v>0.19022994034831525</v>
      </c>
      <c r="BG206">
        <f t="shared" si="152"/>
        <v>7.1935580804516785E-2</v>
      </c>
      <c r="BH206">
        <f t="shared" si="153"/>
        <v>0.15575168323629243</v>
      </c>
      <c r="BI206" s="4">
        <f t="shared" si="154"/>
        <v>0.12761971253969584</v>
      </c>
      <c r="BJ206" s="7">
        <f t="shared" si="155"/>
        <v>1.1137707442688632E-3</v>
      </c>
      <c r="BK206">
        <f t="shared" si="156"/>
        <v>5.2362242560649548E-7</v>
      </c>
      <c r="BL206">
        <f t="shared" si="157"/>
        <v>1.656205303225898E-4</v>
      </c>
      <c r="BM206" s="4">
        <f t="shared" si="158"/>
        <v>9.8560369343439911E-5</v>
      </c>
      <c r="BN206" s="7">
        <f t="shared" si="159"/>
        <v>1.1137707442688632E-3</v>
      </c>
      <c r="BO206">
        <f t="shared" si="160"/>
        <v>0.58375432102989633</v>
      </c>
      <c r="BP206">
        <f t="shared" si="161"/>
        <v>0.82405974083905476</v>
      </c>
      <c r="BQ206" s="4">
        <f t="shared" si="162"/>
        <v>0.77079511632047071</v>
      </c>
      <c r="BR206" s="7">
        <f t="shared" si="163"/>
        <v>5.2362242560649548E-7</v>
      </c>
      <c r="BS206">
        <f t="shared" si="164"/>
        <v>0.58375432102989633</v>
      </c>
      <c r="BT206">
        <f t="shared" si="165"/>
        <v>0.33989172152046321</v>
      </c>
      <c r="BU206" s="4">
        <f t="shared" si="166"/>
        <v>0.75429806241021768</v>
      </c>
      <c r="BV206" s="7">
        <f t="shared" si="167"/>
        <v>1.656205303225898E-4</v>
      </c>
      <c r="BW206">
        <f t="shared" si="168"/>
        <v>0.82405974083905476</v>
      </c>
      <c r="BX206">
        <f t="shared" si="169"/>
        <v>0.33989172152046321</v>
      </c>
      <c r="BY206" s="4">
        <f t="shared" si="170"/>
        <v>0.54796248280245363</v>
      </c>
      <c r="BZ206" s="7">
        <f t="shared" si="171"/>
        <v>9.8560369343439911E-5</v>
      </c>
      <c r="CA206">
        <f t="shared" si="172"/>
        <v>0.77079511632047071</v>
      </c>
      <c r="CB206">
        <f t="shared" si="173"/>
        <v>0.75429806241021768</v>
      </c>
      <c r="CC206" s="4">
        <f t="shared" si="174"/>
        <v>0.54796248280245363</v>
      </c>
      <c r="CD206" s="7">
        <f t="shared" si="175"/>
        <v>8</v>
      </c>
      <c r="CE206" s="4">
        <f t="shared" si="176"/>
        <v>0</v>
      </c>
      <c r="CF206" s="7">
        <f t="shared" si="177"/>
        <v>1.1137707442688632E-3</v>
      </c>
      <c r="CG206">
        <f t="shared" si="178"/>
        <v>2.4422875971341174E-13</v>
      </c>
      <c r="CH206" s="7">
        <f t="shared" si="179"/>
        <v>1.1137707442688632E-3</v>
      </c>
      <c r="CI206" s="4">
        <f t="shared" si="180"/>
        <v>0.83816031320117035</v>
      </c>
      <c r="CJ206">
        <f t="shared" si="181"/>
        <v>2.4422875971341174E-13</v>
      </c>
      <c r="CK206">
        <f t="shared" si="182"/>
        <v>0.83816031320117035</v>
      </c>
      <c r="CL206" s="7">
        <f t="shared" si="183"/>
        <v>4</v>
      </c>
      <c r="CM206" s="4">
        <f t="shared" si="184"/>
        <v>0</v>
      </c>
      <c r="CN206" s="7">
        <f t="shared" si="185"/>
        <v>1.5734189833319853E-2</v>
      </c>
      <c r="CO206" s="4">
        <f t="shared" si="186"/>
        <v>1</v>
      </c>
      <c r="CP206" s="7">
        <f t="shared" si="187"/>
        <v>4</v>
      </c>
      <c r="CQ206" s="4" t="str">
        <f t="shared" si="188"/>
        <v>Glenfiddich 15</v>
      </c>
      <c r="CR206" s="7">
        <f t="shared" si="189"/>
        <v>74</v>
      </c>
      <c r="CS206">
        <f t="shared" si="190"/>
        <v>77</v>
      </c>
      <c r="CT206">
        <f ca="1">COUNTIF(INDIRECT(ADDRESS(ROW(),CR206,1,1)):INDIRECT(ADDRESS(ROW(),CS206,1,1)), "&lt;0.05")</f>
        <v>1</v>
      </c>
      <c r="CU206" s="4">
        <f t="shared" ca="1" si="191"/>
        <v>0</v>
      </c>
    </row>
    <row r="207" spans="1:99" x14ac:dyDescent="0.25">
      <c r="A207" s="48">
        <v>233</v>
      </c>
      <c r="B207" s="7">
        <v>0.66308001375736869</v>
      </c>
      <c r="C207">
        <v>1.4811190770068512</v>
      </c>
      <c r="D207">
        <v>0.85199639292353391</v>
      </c>
      <c r="E207">
        <v>0.76998477269990728</v>
      </c>
      <c r="F207">
        <v>0.84587496815594876</v>
      </c>
      <c r="G207">
        <v>0.75917901438043256</v>
      </c>
      <c r="H207">
        <v>0.72416220154866939</v>
      </c>
      <c r="I207">
        <v>0.96788681450519887</v>
      </c>
      <c r="J207">
        <v>0.84071188599441049</v>
      </c>
      <c r="K207" s="4">
        <v>0.9559094276337613</v>
      </c>
      <c r="L207" s="7">
        <v>1.4739437305503507</v>
      </c>
      <c r="M207">
        <v>1.5545510815853116</v>
      </c>
      <c r="N207">
        <v>1.5212226288202264</v>
      </c>
      <c r="O207">
        <v>1.9352465032604436</v>
      </c>
      <c r="P207">
        <v>1.7472653379910847</v>
      </c>
      <c r="Q207">
        <v>1.3479531888608742</v>
      </c>
      <c r="R207">
        <v>1.2081164942532945</v>
      </c>
      <c r="S207">
        <v>1.6876098499770227</v>
      </c>
      <c r="T207">
        <v>4.4800680464181104</v>
      </c>
      <c r="U207" s="4">
        <v>1.2755452866816714</v>
      </c>
      <c r="V207" s="7">
        <v>1.1701385344141646</v>
      </c>
      <c r="W207">
        <v>1.7940822597042605</v>
      </c>
      <c r="X207">
        <v>1.7626119307892294</v>
      </c>
      <c r="Y207">
        <v>2.0577841067909266</v>
      </c>
      <c r="Z207">
        <v>2.2566704481052287</v>
      </c>
      <c r="AA207">
        <v>2.6176876732467975</v>
      </c>
      <c r="AB207">
        <v>3.1599424913551304</v>
      </c>
      <c r="AC207">
        <v>2.1102030790103909</v>
      </c>
      <c r="AD207">
        <v>3.0725765576276367</v>
      </c>
      <c r="AE207" s="4">
        <v>2.7858261201940477</v>
      </c>
      <c r="AF207" s="7">
        <v>0.46627778260628044</v>
      </c>
      <c r="AG207">
        <v>0.63779334671079624</v>
      </c>
      <c r="AH207">
        <v>0.71506834612495951</v>
      </c>
      <c r="AI207">
        <v>0.77366534400042664</v>
      </c>
      <c r="AJ207">
        <v>0.79486187374793948</v>
      </c>
      <c r="AK207">
        <v>0.61493856794125812</v>
      </c>
      <c r="AL207">
        <v>1.0433741206387885</v>
      </c>
      <c r="AM207">
        <v>1.1166226139040232</v>
      </c>
      <c r="AN207">
        <v>1.5638258126046594</v>
      </c>
      <c r="AO207" s="4">
        <v>0.58287095931362676</v>
      </c>
      <c r="AP207" s="7">
        <v>0.55320617728144972</v>
      </c>
      <c r="AQ207">
        <v>0.5247948411993536</v>
      </c>
      <c r="AR207">
        <v>0.70418373953069469</v>
      </c>
      <c r="AS207">
        <v>0.4484462160035535</v>
      </c>
      <c r="AT207">
        <v>0.3729867932763265</v>
      </c>
      <c r="AU207">
        <v>0.83156520397359446</v>
      </c>
      <c r="AV207">
        <v>0.77950891826086288</v>
      </c>
      <c r="AW207">
        <v>0.84550691302460934</v>
      </c>
      <c r="AX207">
        <v>0.95095494468687825</v>
      </c>
      <c r="AY207">
        <v>0.86271457365196802</v>
      </c>
      <c r="AZ207" s="7">
        <f t="shared" si="145"/>
        <v>0.88599045686060818</v>
      </c>
      <c r="BA207">
        <f t="shared" si="146"/>
        <v>1.8231522148398391</v>
      </c>
      <c r="BB207">
        <f t="shared" si="147"/>
        <v>2.2787523201237816</v>
      </c>
      <c r="BC207">
        <f t="shared" si="148"/>
        <v>0.83092987675927588</v>
      </c>
      <c r="BD207" s="4">
        <f t="shared" si="149"/>
        <v>0.68738683208892915</v>
      </c>
      <c r="BE207" s="7">
        <f t="shared" si="150"/>
        <v>0.22997696955867883</v>
      </c>
      <c r="BF207">
        <f t="shared" si="151"/>
        <v>0.95946214245234407</v>
      </c>
      <c r="BG207">
        <f t="shared" si="152"/>
        <v>0.63128686489739017</v>
      </c>
      <c r="BH207">
        <f t="shared" si="153"/>
        <v>0.32665845439443952</v>
      </c>
      <c r="BI207" s="4">
        <f t="shared" si="154"/>
        <v>0.19864724478928342</v>
      </c>
      <c r="BJ207" s="7">
        <f t="shared" si="155"/>
        <v>1.3216318781947099E-2</v>
      </c>
      <c r="BK207">
        <f t="shared" si="156"/>
        <v>3.5409667160338496E-5</v>
      </c>
      <c r="BL207">
        <f t="shared" si="157"/>
        <v>0.66871530529289513</v>
      </c>
      <c r="BM207" s="4">
        <f t="shared" si="158"/>
        <v>5.377938005764752E-2</v>
      </c>
      <c r="BN207" s="7">
        <f t="shared" si="159"/>
        <v>1.3216318781947099E-2</v>
      </c>
      <c r="BO207">
        <f t="shared" si="160"/>
        <v>0.2281998581663032</v>
      </c>
      <c r="BP207">
        <f t="shared" si="161"/>
        <v>1.0121349451003554E-2</v>
      </c>
      <c r="BQ207" s="4">
        <f t="shared" si="162"/>
        <v>4.5202358607354821E-3</v>
      </c>
      <c r="BR207" s="7">
        <f t="shared" si="163"/>
        <v>3.5409667160338496E-5</v>
      </c>
      <c r="BS207">
        <f t="shared" si="164"/>
        <v>0.2281998581663032</v>
      </c>
      <c r="BT207">
        <f t="shared" si="165"/>
        <v>1.8384554744919711E-5</v>
      </c>
      <c r="BU207" s="4">
        <f t="shared" si="166"/>
        <v>1.1969603710165755E-5</v>
      </c>
      <c r="BV207" s="7">
        <f t="shared" si="167"/>
        <v>0.66871530529289513</v>
      </c>
      <c r="BW207">
        <f t="shared" si="168"/>
        <v>1.0121349451003554E-2</v>
      </c>
      <c r="BX207">
        <f t="shared" si="169"/>
        <v>1.8384554744919711E-5</v>
      </c>
      <c r="BY207" s="4">
        <f t="shared" si="170"/>
        <v>0.25375019203955212</v>
      </c>
      <c r="BZ207" s="7">
        <f t="shared" si="171"/>
        <v>5.377938005764752E-2</v>
      </c>
      <c r="CA207">
        <f t="shared" si="172"/>
        <v>4.5202358607354821E-3</v>
      </c>
      <c r="CB207">
        <f t="shared" si="173"/>
        <v>1.1969603710165755E-5</v>
      </c>
      <c r="CC207" s="4">
        <f t="shared" si="174"/>
        <v>0.25375019203955212</v>
      </c>
      <c r="CD207" s="7">
        <f t="shared" si="175"/>
        <v>12</v>
      </c>
      <c r="CE207" s="4">
        <f t="shared" si="176"/>
        <v>0</v>
      </c>
      <c r="CF207" s="7">
        <f t="shared" si="177"/>
        <v>1.3216318781947099E-2</v>
      </c>
      <c r="CG207">
        <f t="shared" si="178"/>
        <v>3.1122806487708161E-2</v>
      </c>
      <c r="CH207" s="7">
        <f t="shared" si="179"/>
        <v>1.3216318781947099E-2</v>
      </c>
      <c r="CI207" s="4">
        <f t="shared" si="180"/>
        <v>0.1233916356937101</v>
      </c>
      <c r="CJ207">
        <f t="shared" si="181"/>
        <v>3.1122806487708161E-2</v>
      </c>
      <c r="CK207">
        <f t="shared" si="182"/>
        <v>0.1233916356937101</v>
      </c>
      <c r="CL207" s="7">
        <f t="shared" si="183"/>
        <v>4</v>
      </c>
      <c r="CM207" s="4">
        <f t="shared" si="184"/>
        <v>0</v>
      </c>
      <c r="CN207" s="7">
        <f t="shared" si="185"/>
        <v>0.46662123300970537</v>
      </c>
      <c r="CO207" s="4">
        <f t="shared" si="186"/>
        <v>0</v>
      </c>
      <c r="CP207" s="7">
        <f t="shared" si="187"/>
        <v>3</v>
      </c>
      <c r="CQ207" s="4" t="str">
        <f t="shared" si="188"/>
        <v>Glenfiddich 12</v>
      </c>
      <c r="CR207" s="7">
        <f t="shared" si="189"/>
        <v>70</v>
      </c>
      <c r="CS207">
        <f t="shared" si="190"/>
        <v>73</v>
      </c>
      <c r="CT207">
        <f ca="1">COUNTIF(INDIRECT(ADDRESS(ROW(),CR207,1,1)):INDIRECT(ADDRESS(ROW(),CS207,1,1)), "&lt;0.05")</f>
        <v>3</v>
      </c>
      <c r="CU207" s="4">
        <f t="shared" ca="1" si="191"/>
        <v>0</v>
      </c>
    </row>
    <row r="208" spans="1:99" x14ac:dyDescent="0.25">
      <c r="A208" s="48">
        <v>234</v>
      </c>
      <c r="B208" s="7">
        <v>8.4219151461286126E-2</v>
      </c>
      <c r="C208">
        <v>0.18750178126123204</v>
      </c>
      <c r="D208">
        <v>9.7334681978229587E-2</v>
      </c>
      <c r="E208">
        <v>0.11133398587589892</v>
      </c>
      <c r="F208">
        <v>0.11279695299441822</v>
      </c>
      <c r="G208">
        <v>0.10041128686518921</v>
      </c>
      <c r="H208">
        <v>9.2381208184670452E-2</v>
      </c>
      <c r="I208">
        <v>0.13899287529566326</v>
      </c>
      <c r="J208">
        <v>0.10373421731449992</v>
      </c>
      <c r="K208" s="4">
        <v>0.13289462775190125</v>
      </c>
      <c r="L208" s="7">
        <v>0.21823269756249078</v>
      </c>
      <c r="M208">
        <v>0.22824982499721028</v>
      </c>
      <c r="N208">
        <v>0.22897596939916717</v>
      </c>
      <c r="O208">
        <v>0.30244253368614787</v>
      </c>
      <c r="P208">
        <v>0.2491332188639383</v>
      </c>
      <c r="Q208">
        <v>0.18343184863053391</v>
      </c>
      <c r="R208">
        <v>0.15894861194704865</v>
      </c>
      <c r="S208">
        <v>0.22767212526813596</v>
      </c>
      <c r="T208">
        <v>0.63076810473274159</v>
      </c>
      <c r="U208" s="4">
        <v>0.16785440389260473</v>
      </c>
      <c r="V208" s="7">
        <v>0.17039638903241189</v>
      </c>
      <c r="W208">
        <v>0.24534114741131915</v>
      </c>
      <c r="X208">
        <v>0.2496518040950042</v>
      </c>
      <c r="Y208">
        <v>0.29049638484653773</v>
      </c>
      <c r="Z208">
        <v>0.30392715096950462</v>
      </c>
      <c r="AA208">
        <v>0.35495303969978798</v>
      </c>
      <c r="AB208">
        <v>0.41120792884036361</v>
      </c>
      <c r="AC208">
        <v>0.26461739334985979</v>
      </c>
      <c r="AD208">
        <v>0.44821523426582566</v>
      </c>
      <c r="AE208" s="4">
        <v>0.38939584901634283</v>
      </c>
      <c r="AF208" s="7">
        <v>6.8144922392959106E-2</v>
      </c>
      <c r="AG208">
        <v>9.1890820700769954E-2</v>
      </c>
      <c r="AH208">
        <v>0.10570716365292794</v>
      </c>
      <c r="AI208">
        <v>0.11840224694561416</v>
      </c>
      <c r="AJ208">
        <v>0.13855418928830049</v>
      </c>
      <c r="AK208">
        <v>0.10770898973917832</v>
      </c>
      <c r="AL208">
        <v>0.18791988925078515</v>
      </c>
      <c r="AM208">
        <v>0.1799996671045912</v>
      </c>
      <c r="AN208">
        <v>0.23494789430820223</v>
      </c>
      <c r="AO208" s="4">
        <v>9.5536508091585343E-2</v>
      </c>
      <c r="AP208" s="7">
        <v>9.7049734360911216E-2</v>
      </c>
      <c r="AQ208">
        <v>8.3467706214800166E-2</v>
      </c>
      <c r="AR208">
        <v>0.1064879563421411</v>
      </c>
      <c r="AS208">
        <v>6.8679349368672857E-2</v>
      </c>
      <c r="AT208">
        <v>5.0331746133471217E-2</v>
      </c>
      <c r="AU208">
        <v>0.13802381106625805</v>
      </c>
      <c r="AV208">
        <v>0.12802791016666762</v>
      </c>
      <c r="AW208">
        <v>0.14052945042922305</v>
      </c>
      <c r="AX208">
        <v>0.16064606012230914</v>
      </c>
      <c r="AY208">
        <v>0.14083376052249955</v>
      </c>
      <c r="AZ208" s="7">
        <f t="shared" si="145"/>
        <v>0.11616007689829891</v>
      </c>
      <c r="BA208">
        <f t="shared" si="146"/>
        <v>0.25957093389800195</v>
      </c>
      <c r="BB208">
        <f t="shared" si="147"/>
        <v>0.31282023215269572</v>
      </c>
      <c r="BC208">
        <f t="shared" si="148"/>
        <v>0.1328812291474914</v>
      </c>
      <c r="BD208" s="4">
        <f t="shared" si="149"/>
        <v>0.11140774847269541</v>
      </c>
      <c r="BE208" s="7">
        <f t="shared" si="150"/>
        <v>3.0309700676986413E-2</v>
      </c>
      <c r="BF208">
        <f t="shared" si="151"/>
        <v>0.13691507544071765</v>
      </c>
      <c r="BG208">
        <f t="shared" si="152"/>
        <v>8.6525607652470957E-2</v>
      </c>
      <c r="BH208">
        <f t="shared" si="153"/>
        <v>5.2224442447738884E-2</v>
      </c>
      <c r="BI208" s="4">
        <f t="shared" si="154"/>
        <v>3.604012677831217E-2</v>
      </c>
      <c r="BJ208" s="7">
        <f t="shared" si="155"/>
        <v>9.0977429847148468E-3</v>
      </c>
      <c r="BK208">
        <f t="shared" si="156"/>
        <v>2.7898430789646949E-5</v>
      </c>
      <c r="BL208">
        <f t="shared" si="157"/>
        <v>0.39552341040755812</v>
      </c>
      <c r="BM208" s="4">
        <f t="shared" si="158"/>
        <v>0.75340861248850577</v>
      </c>
      <c r="BN208" s="7">
        <f t="shared" si="159"/>
        <v>9.0977429847148468E-3</v>
      </c>
      <c r="BO208">
        <f t="shared" si="160"/>
        <v>0.31475042523807717</v>
      </c>
      <c r="BP208">
        <f t="shared" si="161"/>
        <v>1.8670214809085674E-2</v>
      </c>
      <c r="BQ208" s="4">
        <f t="shared" si="162"/>
        <v>7.6428033654414715E-3</v>
      </c>
      <c r="BR208" s="7">
        <f t="shared" si="163"/>
        <v>2.7898430789646949E-5</v>
      </c>
      <c r="BS208">
        <f t="shared" si="164"/>
        <v>0.31475042523807717</v>
      </c>
      <c r="BT208">
        <f t="shared" si="165"/>
        <v>5.0500373289773645E-5</v>
      </c>
      <c r="BU208" s="4">
        <f t="shared" si="166"/>
        <v>1.8905339310363168E-5</v>
      </c>
      <c r="BV208" s="7">
        <f t="shared" si="167"/>
        <v>0.39552341040755812</v>
      </c>
      <c r="BW208">
        <f t="shared" si="168"/>
        <v>1.8670214809085674E-2</v>
      </c>
      <c r="BX208">
        <f t="shared" si="169"/>
        <v>5.0500373289773645E-5</v>
      </c>
      <c r="BY208" s="4">
        <f t="shared" si="170"/>
        <v>0.30043678621520448</v>
      </c>
      <c r="BZ208" s="7">
        <f t="shared" si="171"/>
        <v>0.75340861248850577</v>
      </c>
      <c r="CA208">
        <f t="shared" si="172"/>
        <v>7.6428033654414715E-3</v>
      </c>
      <c r="CB208">
        <f t="shared" si="173"/>
        <v>1.8905339310363168E-5</v>
      </c>
      <c r="CC208" s="4">
        <f t="shared" si="174"/>
        <v>0.30043678621520448</v>
      </c>
      <c r="CD208" s="7">
        <f t="shared" si="175"/>
        <v>12</v>
      </c>
      <c r="CE208" s="4">
        <f t="shared" si="176"/>
        <v>0</v>
      </c>
      <c r="CF208" s="7">
        <f t="shared" si="177"/>
        <v>9.0977429847148468E-3</v>
      </c>
      <c r="CG208">
        <f t="shared" si="178"/>
        <v>3.3385593185883793E-3</v>
      </c>
      <c r="CH208" s="7">
        <f t="shared" si="179"/>
        <v>9.0977429847148468E-3</v>
      </c>
      <c r="CI208" s="4">
        <f t="shared" si="180"/>
        <v>0.14531680563225069</v>
      </c>
      <c r="CJ208">
        <f t="shared" si="181"/>
        <v>3.3385593185883793E-3</v>
      </c>
      <c r="CK208">
        <f t="shared" si="182"/>
        <v>0.14531680563225069</v>
      </c>
      <c r="CL208" s="7">
        <f t="shared" si="183"/>
        <v>4</v>
      </c>
      <c r="CM208" s="4">
        <f t="shared" si="184"/>
        <v>0</v>
      </c>
      <c r="CN208" s="7">
        <f t="shared" si="185"/>
        <v>0.35642376255308661</v>
      </c>
      <c r="CO208" s="4">
        <f t="shared" si="186"/>
        <v>0</v>
      </c>
      <c r="CP208" s="7">
        <f t="shared" si="187"/>
        <v>3</v>
      </c>
      <c r="CQ208" s="4" t="str">
        <f t="shared" si="188"/>
        <v>Glenfiddich 12</v>
      </c>
      <c r="CR208" s="7">
        <f t="shared" si="189"/>
        <v>70</v>
      </c>
      <c r="CS208">
        <f t="shared" si="190"/>
        <v>73</v>
      </c>
      <c r="CT208">
        <f ca="1">COUNTIF(INDIRECT(ADDRESS(ROW(),CR208,1,1)):INDIRECT(ADDRESS(ROW(),CS208,1,1)), "&lt;0.05")</f>
        <v>3</v>
      </c>
      <c r="CU208" s="4">
        <f t="shared" ca="1" si="191"/>
        <v>0</v>
      </c>
    </row>
    <row r="209" spans="1:99" x14ac:dyDescent="0.25">
      <c r="A209" s="48">
        <v>235</v>
      </c>
      <c r="B209" s="7">
        <v>0.13324752324652195</v>
      </c>
      <c r="C209">
        <v>0.32622204060336452</v>
      </c>
      <c r="D209">
        <v>0.1587622374686796</v>
      </c>
      <c r="E209">
        <v>0.25913610418867117</v>
      </c>
      <c r="F209">
        <v>0.23241956721039633</v>
      </c>
      <c r="G209">
        <v>0.25950711466124632</v>
      </c>
      <c r="H209">
        <v>0.26686705420242796</v>
      </c>
      <c r="I209">
        <v>0.36750468518681412</v>
      </c>
      <c r="J209">
        <v>0.3200800984637247</v>
      </c>
      <c r="K209" s="4">
        <v>0.21255333557869222</v>
      </c>
      <c r="L209" s="7">
        <v>0.18737351825390036</v>
      </c>
      <c r="M209">
        <v>0.17253620389889668</v>
      </c>
      <c r="N209">
        <v>0.17313782981739659</v>
      </c>
      <c r="O209">
        <v>0.22018026998433954</v>
      </c>
      <c r="P209">
        <v>0.18647407705170813</v>
      </c>
      <c r="Q209">
        <v>0.14625882296880524</v>
      </c>
      <c r="R209">
        <v>0.11785649743357857</v>
      </c>
      <c r="S209">
        <v>0.14039387328721756</v>
      </c>
      <c r="T209">
        <v>0.45062668842121067</v>
      </c>
      <c r="U209" s="4">
        <v>0.14099556620136608</v>
      </c>
      <c r="V209" s="7">
        <v>9.557444031600644E-2</v>
      </c>
      <c r="W209">
        <v>0.14721438033907816</v>
      </c>
      <c r="X209">
        <v>0.15340323420039825</v>
      </c>
      <c r="Y209">
        <v>0.15435773034007017</v>
      </c>
      <c r="Z209">
        <v>0.20204877788134185</v>
      </c>
      <c r="AA209">
        <v>0.22606382193449517</v>
      </c>
      <c r="AB209">
        <v>0.17070454673914809</v>
      </c>
      <c r="AC209">
        <v>0.14809914944974303</v>
      </c>
      <c r="AD209">
        <v>0.24004763072778018</v>
      </c>
      <c r="AE209" s="4">
        <v>0.20003464347553615</v>
      </c>
      <c r="AF209" s="7">
        <v>3.9574520787681235E-2</v>
      </c>
      <c r="AG209">
        <v>2.9473844436581062E-2</v>
      </c>
      <c r="AH209">
        <v>3.7628523659744943E-2</v>
      </c>
      <c r="AI209">
        <v>4.9819190713756852E-2</v>
      </c>
      <c r="AJ209">
        <v>7.2367596786441502E-2</v>
      </c>
      <c r="AK209">
        <v>5.2494216469299991E-2</v>
      </c>
      <c r="AL209">
        <v>9.7007080554507658E-2</v>
      </c>
      <c r="AM209">
        <v>9.970919277351728E-2</v>
      </c>
      <c r="AN209">
        <v>0.14007499770545598</v>
      </c>
      <c r="AO209" s="4">
        <v>4.5869268168237907E-2</v>
      </c>
      <c r="AP209" s="7">
        <v>5.9907349252531314E-2</v>
      </c>
      <c r="AQ209">
        <v>4.5718882168655384E-2</v>
      </c>
      <c r="AR209">
        <v>6.4468165821341586E-2</v>
      </c>
      <c r="AS209">
        <v>3.8065908969966825E-2</v>
      </c>
      <c r="AT209">
        <v>2.6179932770569334E-2</v>
      </c>
      <c r="AU209">
        <v>8.1428520927748743E-2</v>
      </c>
      <c r="AV209">
        <v>5.7965511809794687E-2</v>
      </c>
      <c r="AW209">
        <v>8.2423003002694673E-2</v>
      </c>
      <c r="AX209">
        <v>8.9701416777597631E-2</v>
      </c>
      <c r="AY209">
        <v>6.2965010877121114E-2</v>
      </c>
      <c r="AZ209" s="7">
        <f t="shared" si="145"/>
        <v>0.25362997608105387</v>
      </c>
      <c r="BA209">
        <f t="shared" si="146"/>
        <v>0.19358333473184194</v>
      </c>
      <c r="BB209">
        <f t="shared" si="147"/>
        <v>0.17375483554035973</v>
      </c>
      <c r="BC209">
        <f t="shared" si="148"/>
        <v>6.6401843205522434E-2</v>
      </c>
      <c r="BD209" s="4">
        <f t="shared" si="149"/>
        <v>6.0882370237802144E-2</v>
      </c>
      <c r="BE209" s="7">
        <f t="shared" si="150"/>
        <v>7.3425509517642817E-2</v>
      </c>
      <c r="BF209">
        <f t="shared" si="151"/>
        <v>9.5042412697497539E-2</v>
      </c>
      <c r="BG209">
        <f t="shared" si="152"/>
        <v>4.3329056259663788E-2</v>
      </c>
      <c r="BH209">
        <f t="shared" si="153"/>
        <v>3.545053411260899E-2</v>
      </c>
      <c r="BI209" s="4">
        <f t="shared" si="154"/>
        <v>2.0270712600355924E-2</v>
      </c>
      <c r="BJ209" s="7">
        <f t="shared" si="155"/>
        <v>0.13238107383249839</v>
      </c>
      <c r="BK209">
        <f t="shared" si="156"/>
        <v>9.9164368433815788E-3</v>
      </c>
      <c r="BL209">
        <f t="shared" si="157"/>
        <v>6.4073241535059297E-6</v>
      </c>
      <c r="BM209" s="4">
        <f t="shared" si="158"/>
        <v>9.4387576272830825E-6</v>
      </c>
      <c r="BN209" s="7">
        <f t="shared" si="159"/>
        <v>0.13238107383249839</v>
      </c>
      <c r="BO209">
        <f t="shared" si="160"/>
        <v>0.5589607916853141</v>
      </c>
      <c r="BP209">
        <f t="shared" si="161"/>
        <v>2.0496469780418979E-3</v>
      </c>
      <c r="BQ209" s="4">
        <f t="shared" si="162"/>
        <v>1.5838209504201346E-3</v>
      </c>
      <c r="BR209" s="7">
        <f t="shared" si="163"/>
        <v>9.9164368433815788E-3</v>
      </c>
      <c r="BS209">
        <f t="shared" si="164"/>
        <v>0.5589607916853141</v>
      </c>
      <c r="BT209">
        <f t="shared" si="165"/>
        <v>1.1668328978821743E-5</v>
      </c>
      <c r="BU209" s="4">
        <f t="shared" si="166"/>
        <v>5.3105158237856855E-6</v>
      </c>
      <c r="BV209" s="7">
        <f t="shared" si="167"/>
        <v>6.4073241535059297E-6</v>
      </c>
      <c r="BW209">
        <f t="shared" si="168"/>
        <v>2.0496469780418979E-3</v>
      </c>
      <c r="BX209">
        <f t="shared" si="169"/>
        <v>1.1668328978821743E-5</v>
      </c>
      <c r="BY209" s="4">
        <f t="shared" si="170"/>
        <v>0.6754382561071901</v>
      </c>
      <c r="BZ209" s="7">
        <f t="shared" si="171"/>
        <v>9.4387576272830825E-6</v>
      </c>
      <c r="CA209">
        <f t="shared" si="172"/>
        <v>1.5838209504201346E-3</v>
      </c>
      <c r="CB209">
        <f t="shared" si="173"/>
        <v>5.3105158237856855E-6</v>
      </c>
      <c r="CC209" s="4">
        <f t="shared" si="174"/>
        <v>0.6754382561071901</v>
      </c>
      <c r="CD209" s="7">
        <f t="shared" si="175"/>
        <v>14</v>
      </c>
      <c r="CE209" s="4">
        <f t="shared" si="176"/>
        <v>0</v>
      </c>
      <c r="CF209" s="7">
        <f t="shared" si="177"/>
        <v>0.13238107383249839</v>
      </c>
      <c r="CG209">
        <f t="shared" si="178"/>
        <v>4.1503102167972161E-5</v>
      </c>
      <c r="CH209" s="7">
        <f t="shared" si="179"/>
        <v>0.13238107383249839</v>
      </c>
      <c r="CI209" s="4">
        <f t="shared" si="180"/>
        <v>1.3620873465742573E-2</v>
      </c>
      <c r="CJ209">
        <f t="shared" si="181"/>
        <v>4.1503102167972161E-5</v>
      </c>
      <c r="CK209">
        <f t="shared" si="182"/>
        <v>1.3620873465742573E-2</v>
      </c>
      <c r="CL209" s="7">
        <f t="shared" si="183"/>
        <v>4</v>
      </c>
      <c r="CM209" s="4">
        <f t="shared" si="184"/>
        <v>0</v>
      </c>
      <c r="CN209" s="7">
        <f t="shared" si="185"/>
        <v>1.8398155960514288E-4</v>
      </c>
      <c r="CO209" s="4">
        <f t="shared" si="186"/>
        <v>1</v>
      </c>
      <c r="CP209" s="7">
        <f t="shared" si="187"/>
        <v>1</v>
      </c>
      <c r="CQ209" s="4" t="str">
        <f t="shared" si="188"/>
        <v>Gentleman Jack</v>
      </c>
      <c r="CR209" s="7">
        <f t="shared" si="189"/>
        <v>62</v>
      </c>
      <c r="CS209">
        <f t="shared" si="190"/>
        <v>65</v>
      </c>
      <c r="CT209">
        <f ca="1">COUNTIF(INDIRECT(ADDRESS(ROW(),CR209,1,1)):INDIRECT(ADDRESS(ROW(),CS209,1,1)), "&lt;0.05")</f>
        <v>3</v>
      </c>
      <c r="CU209" s="4">
        <f t="shared" ca="1" si="191"/>
        <v>0</v>
      </c>
    </row>
    <row r="210" spans="1:99" x14ac:dyDescent="0.25">
      <c r="A210" s="48">
        <v>236</v>
      </c>
      <c r="B210" s="7">
        <v>1.6848722499494199E-2</v>
      </c>
      <c r="C210">
        <v>3.8985655295285707E-2</v>
      </c>
      <c r="D210">
        <v>8.0832335652453909E-3</v>
      </c>
      <c r="E210">
        <v>2.4645316311366867E-2</v>
      </c>
      <c r="F210">
        <v>9.7110863613922311E-3</v>
      </c>
      <c r="G210">
        <v>3.5490045626523227E-2</v>
      </c>
      <c r="H210">
        <v>3.0833770141729736E-2</v>
      </c>
      <c r="I210">
        <v>5.7051455645846551E-2</v>
      </c>
      <c r="J210">
        <v>4.4546538871830008E-2</v>
      </c>
      <c r="K210" s="4">
        <v>1.8448953712660907E-2</v>
      </c>
      <c r="L210" s="7">
        <v>4.5582371683151678E-2</v>
      </c>
      <c r="M210">
        <v>3.5431187104280698E-2</v>
      </c>
      <c r="N210">
        <v>3.2307302749176821E-2</v>
      </c>
      <c r="O210">
        <v>4.1055821281350095E-2</v>
      </c>
      <c r="P210">
        <v>4.6956203425227855E-2</v>
      </c>
      <c r="Q210">
        <v>3.0655803374503153E-2</v>
      </c>
      <c r="R210">
        <v>3.4469872126327204E-2</v>
      </c>
      <c r="S210">
        <v>2.8931980143744221E-2</v>
      </c>
      <c r="T210">
        <v>9.7120895385843259E-2</v>
      </c>
      <c r="U210" s="4">
        <v>2.0274298379383878E-2</v>
      </c>
      <c r="V210" s="7">
        <v>4.7227760719765817E-2</v>
      </c>
      <c r="W210">
        <v>6.5157852151077736E-2</v>
      </c>
      <c r="X210">
        <v>7.2195924438156492E-2</v>
      </c>
      <c r="Y210">
        <v>7.3740368617006377E-2</v>
      </c>
      <c r="Z210">
        <v>7.197427408287288E-2</v>
      </c>
      <c r="AA210">
        <v>6.7416414785279405E-2</v>
      </c>
      <c r="AB210">
        <v>8.3756410113494148E-2</v>
      </c>
      <c r="AC210">
        <v>6.0947192118603111E-2</v>
      </c>
      <c r="AD210">
        <v>8.6415250712519487E-2</v>
      </c>
      <c r="AE210" s="4">
        <v>7.0963019667184338E-2</v>
      </c>
      <c r="AF210" s="7">
        <v>5.3491560884322893E-2</v>
      </c>
      <c r="AG210">
        <v>0.12132525412310374</v>
      </c>
      <c r="AH210">
        <v>0.18665108630862801</v>
      </c>
      <c r="AI210">
        <v>0.23791190089412093</v>
      </c>
      <c r="AJ210">
        <v>0.32050079059498271</v>
      </c>
      <c r="AK210">
        <v>0.21028982040724059</v>
      </c>
      <c r="AL210">
        <v>0.34046046585762679</v>
      </c>
      <c r="AM210">
        <v>0.31331804614128295</v>
      </c>
      <c r="AN210">
        <v>0.37800317654900412</v>
      </c>
      <c r="AO210" s="4">
        <v>0.2652143245580893</v>
      </c>
      <c r="AP210" s="7">
        <v>0.15328332147287435</v>
      </c>
      <c r="AQ210">
        <v>0.12402584744759119</v>
      </c>
      <c r="AR210">
        <v>0.22409435797284646</v>
      </c>
      <c r="AS210">
        <v>0.18785734403643098</v>
      </c>
      <c r="AT210">
        <v>0.13794060753703311</v>
      </c>
      <c r="AU210">
        <v>0.16971133268540839</v>
      </c>
      <c r="AV210">
        <v>0.20905430985925694</v>
      </c>
      <c r="AW210">
        <v>0.236015646103444</v>
      </c>
      <c r="AX210">
        <v>0.21945023719509954</v>
      </c>
      <c r="AY210">
        <v>0.17132600699213751</v>
      </c>
      <c r="AZ210" s="7">
        <f t="shared" si="145"/>
        <v>2.8464477803137482E-2</v>
      </c>
      <c r="BA210">
        <f t="shared" si="146"/>
        <v>4.1278573565298883E-2</v>
      </c>
      <c r="BB210">
        <f t="shared" si="147"/>
        <v>6.9979446740595988E-2</v>
      </c>
      <c r="BC210">
        <f t="shared" si="148"/>
        <v>0.24271664263184017</v>
      </c>
      <c r="BD210" s="4">
        <f t="shared" si="149"/>
        <v>0.18327590113021222</v>
      </c>
      <c r="BE210" s="7">
        <f t="shared" si="150"/>
        <v>1.5840954697232238E-2</v>
      </c>
      <c r="BF210">
        <f t="shared" si="151"/>
        <v>2.1178259081346924E-2</v>
      </c>
      <c r="BG210">
        <f t="shared" si="152"/>
        <v>1.1120462510814734E-2</v>
      </c>
      <c r="BH210">
        <f t="shared" si="153"/>
        <v>0.10228354407508602</v>
      </c>
      <c r="BI210" s="4">
        <f t="shared" si="154"/>
        <v>3.8346281454334843E-2</v>
      </c>
      <c r="BJ210" s="7">
        <f t="shared" si="155"/>
        <v>0.14423684763369446</v>
      </c>
      <c r="BK210">
        <f t="shared" si="156"/>
        <v>4.2039980506795782E-6</v>
      </c>
      <c r="BL210">
        <f t="shared" si="157"/>
        <v>8.5292220482486322E-5</v>
      </c>
      <c r="BM210" s="4">
        <f t="shared" si="158"/>
        <v>5.9081052982104991E-8</v>
      </c>
      <c r="BN210" s="7">
        <f t="shared" si="159"/>
        <v>0.14423684763369446</v>
      </c>
      <c r="BO210">
        <f t="shared" si="160"/>
        <v>2.0666037603446334E-3</v>
      </c>
      <c r="BP210">
        <f t="shared" si="161"/>
        <v>1.2776331490063324E-4</v>
      </c>
      <c r="BQ210" s="4">
        <f t="shared" si="162"/>
        <v>6.7655630851022236E-8</v>
      </c>
      <c r="BR210" s="7">
        <f t="shared" si="163"/>
        <v>4.2039980506795782E-6</v>
      </c>
      <c r="BS210">
        <f t="shared" si="164"/>
        <v>2.0666037603446334E-3</v>
      </c>
      <c r="BT210">
        <f t="shared" si="165"/>
        <v>4.5134603061634419E-4</v>
      </c>
      <c r="BU210" s="4">
        <f t="shared" si="166"/>
        <v>3.005948817636983E-6</v>
      </c>
      <c r="BV210" s="7">
        <f t="shared" si="167"/>
        <v>8.5292220482486322E-5</v>
      </c>
      <c r="BW210">
        <f t="shared" si="168"/>
        <v>1.2776331490063324E-4</v>
      </c>
      <c r="BX210">
        <f t="shared" si="169"/>
        <v>4.5134603061634419E-4</v>
      </c>
      <c r="BY210" s="4">
        <f t="shared" si="170"/>
        <v>0.11210044618467103</v>
      </c>
      <c r="BZ210" s="7">
        <f t="shared" si="171"/>
        <v>5.9081052982104991E-8</v>
      </c>
      <c r="CA210">
        <f t="shared" si="172"/>
        <v>6.7655630851022236E-8</v>
      </c>
      <c r="CB210">
        <f t="shared" si="173"/>
        <v>3.005948817636983E-6</v>
      </c>
      <c r="CC210" s="4">
        <f t="shared" si="174"/>
        <v>0.11210044618467103</v>
      </c>
      <c r="CD210" s="7">
        <f t="shared" si="175"/>
        <v>16</v>
      </c>
      <c r="CE210" s="4">
        <f t="shared" si="176"/>
        <v>0</v>
      </c>
      <c r="CF210" s="7">
        <f t="shared" si="177"/>
        <v>0.14423684763369446</v>
      </c>
      <c r="CG210">
        <f t="shared" si="178"/>
        <v>9.8532995145184526E-9</v>
      </c>
      <c r="CH210" s="7">
        <f t="shared" si="179"/>
        <v>0.14423684763369446</v>
      </c>
      <c r="CI210" s="4">
        <f t="shared" si="180"/>
        <v>9.4768472475039116E-8</v>
      </c>
      <c r="CJ210">
        <f t="shared" si="181"/>
        <v>9.8532995145184526E-9</v>
      </c>
      <c r="CK210">
        <f t="shared" si="182"/>
        <v>9.4768472475039116E-8</v>
      </c>
      <c r="CL210" s="7">
        <f t="shared" si="183"/>
        <v>4</v>
      </c>
      <c r="CM210" s="4">
        <f t="shared" si="184"/>
        <v>0</v>
      </c>
      <c r="CN210" s="7">
        <f t="shared" si="185"/>
        <v>1.2915705976634042E-4</v>
      </c>
      <c r="CO210" s="4">
        <f t="shared" si="186"/>
        <v>1</v>
      </c>
      <c r="CP210" s="7">
        <f t="shared" si="187"/>
        <v>4</v>
      </c>
      <c r="CQ210" s="4" t="str">
        <f t="shared" si="188"/>
        <v>Glenfiddich 15</v>
      </c>
      <c r="CR210" s="7">
        <f t="shared" si="189"/>
        <v>74</v>
      </c>
      <c r="CS210">
        <f t="shared" si="190"/>
        <v>77</v>
      </c>
      <c r="CT210">
        <f ca="1">COUNTIF(INDIRECT(ADDRESS(ROW(),CR210,1,1)):INDIRECT(ADDRESS(ROW(),CS210,1,1)), "&lt;0.05")</f>
        <v>3</v>
      </c>
      <c r="CU210" s="4">
        <f t="shared" ca="1" si="191"/>
        <v>0</v>
      </c>
    </row>
    <row r="211" spans="1:99" x14ac:dyDescent="0.25">
      <c r="A211" s="48">
        <v>237</v>
      </c>
      <c r="B211" s="7">
        <v>8.2112842487698456E-2</v>
      </c>
      <c r="C211">
        <v>0.10426031515928891</v>
      </c>
      <c r="D211">
        <v>5.043228324543874E-2</v>
      </c>
      <c r="E211">
        <v>6.0541939234037168E-2</v>
      </c>
      <c r="F211">
        <v>6.7819124508247425E-2</v>
      </c>
      <c r="G211">
        <v>6.1872815305035855E-2</v>
      </c>
      <c r="H211">
        <v>6.1960059034771565E-2</v>
      </c>
      <c r="I211">
        <v>8.4090447585153702E-2</v>
      </c>
      <c r="J211">
        <v>7.6109850366417431E-2</v>
      </c>
      <c r="K211" s="4">
        <v>5.6579692493122349E-2</v>
      </c>
      <c r="L211" s="7">
        <v>0.14918762699206489</v>
      </c>
      <c r="M211">
        <v>0.13124634700516119</v>
      </c>
      <c r="N211">
        <v>0.12900469166060741</v>
      </c>
      <c r="O211">
        <v>0.20792092067521753</v>
      </c>
      <c r="P211">
        <v>0.15573548999894887</v>
      </c>
      <c r="Q211">
        <v>7.9373685212260417E-2</v>
      </c>
      <c r="R211">
        <v>8.7328285867476471E-2</v>
      </c>
      <c r="S211">
        <v>0.11123776063564467</v>
      </c>
      <c r="T211">
        <v>0.30433635159213962</v>
      </c>
      <c r="U211" s="4">
        <v>9.4643066484714863E-2</v>
      </c>
      <c r="V211" s="7">
        <v>0.54919484431715837</v>
      </c>
      <c r="W211">
        <v>0.8011994069288082</v>
      </c>
      <c r="X211">
        <v>0.71816098085413116</v>
      </c>
      <c r="Y211">
        <v>0.76740790621327626</v>
      </c>
      <c r="Z211">
        <v>0.86101406540238978</v>
      </c>
      <c r="AA211">
        <v>0.69043866688809341</v>
      </c>
      <c r="AB211">
        <v>0.96874118498120876</v>
      </c>
      <c r="AC211">
        <v>0.71842409576481803</v>
      </c>
      <c r="AD211">
        <v>0.81144985015817328</v>
      </c>
      <c r="AE211" s="4">
        <v>1.0138279716409706</v>
      </c>
      <c r="AF211" s="7">
        <v>0.25277334526078404</v>
      </c>
      <c r="AG211">
        <v>0.54663080627827976</v>
      </c>
      <c r="AH211">
        <v>0.78826866629169123</v>
      </c>
      <c r="AI211">
        <v>0.92500105350664497</v>
      </c>
      <c r="AJ211">
        <v>1.0921450316175765</v>
      </c>
      <c r="AK211">
        <v>0.93177916415225237</v>
      </c>
      <c r="AL211">
        <v>1.4159199386985017</v>
      </c>
      <c r="AM211">
        <v>1.3032377831634245</v>
      </c>
      <c r="AN211">
        <v>1.5940586126113507</v>
      </c>
      <c r="AO211" s="4">
        <v>1.0484429090836842</v>
      </c>
      <c r="AP211" s="7">
        <v>0.65255599496646288</v>
      </c>
      <c r="AQ211">
        <v>0.60238066998512074</v>
      </c>
      <c r="AR211">
        <v>0.95679307476200626</v>
      </c>
      <c r="AS211">
        <v>0.68776240401736355</v>
      </c>
      <c r="AT211">
        <v>0.57591102730727828</v>
      </c>
      <c r="AU211">
        <v>0.73230745154559207</v>
      </c>
      <c r="AV211">
        <v>0.70581004549848059</v>
      </c>
      <c r="AW211">
        <v>0.88843696221599067</v>
      </c>
      <c r="AX211">
        <v>0.75568825266977002</v>
      </c>
      <c r="AY211">
        <v>0.61170487062359813</v>
      </c>
      <c r="AZ211" s="7">
        <f t="shared" si="145"/>
        <v>7.057793694192116E-2</v>
      </c>
      <c r="BA211">
        <f t="shared" si="146"/>
        <v>0.1450014226124236</v>
      </c>
      <c r="BB211">
        <f t="shared" si="147"/>
        <v>0.78998589731490276</v>
      </c>
      <c r="BC211">
        <f t="shared" si="148"/>
        <v>0.98982573106641902</v>
      </c>
      <c r="BD211" s="4">
        <f t="shared" si="149"/>
        <v>0.71693507535916634</v>
      </c>
      <c r="BE211" s="7">
        <f t="shared" si="150"/>
        <v>1.612769917883403E-2</v>
      </c>
      <c r="BF211">
        <f t="shared" si="151"/>
        <v>6.7686749372508875E-2</v>
      </c>
      <c r="BG211">
        <f t="shared" si="152"/>
        <v>0.13596152637007769</v>
      </c>
      <c r="BH211">
        <f t="shared" si="153"/>
        <v>0.40092266226140316</v>
      </c>
      <c r="BI211" s="4">
        <f t="shared" si="154"/>
        <v>0.12377678956597059</v>
      </c>
      <c r="BJ211" s="7">
        <f t="shared" si="155"/>
        <v>6.9571670490363629E-3</v>
      </c>
      <c r="BK211">
        <f t="shared" si="156"/>
        <v>3.3387907958914056E-8</v>
      </c>
      <c r="BL211">
        <f t="shared" si="157"/>
        <v>4.7629270964664092E-5</v>
      </c>
      <c r="BM211" s="4">
        <f t="shared" si="158"/>
        <v>3.5632262549634526E-8</v>
      </c>
      <c r="BN211" s="7">
        <f t="shared" si="159"/>
        <v>6.9571670490363629E-3</v>
      </c>
      <c r="BO211">
        <f t="shared" si="160"/>
        <v>4.4517769123592115E-9</v>
      </c>
      <c r="BP211">
        <f t="shared" si="161"/>
        <v>7.9588599159521515E-5</v>
      </c>
      <c r="BQ211" s="4">
        <f t="shared" si="162"/>
        <v>4.1890988840817028E-9</v>
      </c>
      <c r="BR211" s="7">
        <f t="shared" si="163"/>
        <v>3.3387907958914056E-8</v>
      </c>
      <c r="BS211">
        <f t="shared" si="164"/>
        <v>4.4517769123592115E-9</v>
      </c>
      <c r="BT211">
        <f t="shared" si="165"/>
        <v>0.16351450922624813</v>
      </c>
      <c r="BU211" s="4">
        <f t="shared" si="166"/>
        <v>0.22517265910554193</v>
      </c>
      <c r="BV211" s="7">
        <f t="shared" si="167"/>
        <v>4.7629270964664092E-5</v>
      </c>
      <c r="BW211">
        <f t="shared" si="168"/>
        <v>7.9588599159521515E-5</v>
      </c>
      <c r="BX211">
        <f t="shared" si="169"/>
        <v>0.16351450922624813</v>
      </c>
      <c r="BY211" s="4">
        <f t="shared" si="170"/>
        <v>6.4942915377683944E-2</v>
      </c>
      <c r="BZ211" s="7">
        <f t="shared" si="171"/>
        <v>3.5632262549634526E-8</v>
      </c>
      <c r="CA211">
        <f t="shared" si="172"/>
        <v>4.1890988840817028E-9</v>
      </c>
      <c r="CB211">
        <f t="shared" si="173"/>
        <v>0.22517265910554193</v>
      </c>
      <c r="CC211" s="4">
        <f t="shared" si="174"/>
        <v>6.4942915377683944E-2</v>
      </c>
      <c r="CD211" s="7">
        <f t="shared" si="175"/>
        <v>14</v>
      </c>
      <c r="CE211" s="4">
        <f t="shared" si="176"/>
        <v>0</v>
      </c>
      <c r="CF211" s="7">
        <f t="shared" si="177"/>
        <v>6.9571670490363629E-3</v>
      </c>
      <c r="CG211">
        <f t="shared" si="178"/>
        <v>1.4880814384861503E-15</v>
      </c>
      <c r="CH211" s="7">
        <f t="shared" si="179"/>
        <v>6.9571670490363629E-3</v>
      </c>
      <c r="CI211" s="4">
        <f t="shared" si="180"/>
        <v>5.3958101780275057E-15</v>
      </c>
      <c r="CJ211">
        <f t="shared" si="181"/>
        <v>1.4880814384861503E-15</v>
      </c>
      <c r="CK211">
        <f t="shared" si="182"/>
        <v>5.3958101780275057E-15</v>
      </c>
      <c r="CL211" s="7">
        <f t="shared" si="183"/>
        <v>6</v>
      </c>
      <c r="CM211" s="4">
        <f t="shared" si="184"/>
        <v>1</v>
      </c>
      <c r="CN211" s="7">
        <f t="shared" si="185"/>
        <v>3.9713141389131685E-10</v>
      </c>
      <c r="CO211" s="4">
        <f t="shared" si="186"/>
        <v>1</v>
      </c>
      <c r="CP211" s="7">
        <f t="shared" si="187"/>
        <v>4</v>
      </c>
      <c r="CQ211" s="4" t="str">
        <f t="shared" si="188"/>
        <v>Glenfiddich 15</v>
      </c>
      <c r="CR211" s="7">
        <f t="shared" si="189"/>
        <v>74</v>
      </c>
      <c r="CS211">
        <f t="shared" si="190"/>
        <v>77</v>
      </c>
      <c r="CT211">
        <f ca="1">COUNTIF(INDIRECT(ADDRESS(ROW(),CR211,1,1)):INDIRECT(ADDRESS(ROW(),CS211,1,1)), "&lt;0.05")</f>
        <v>2</v>
      </c>
      <c r="CU211" s="4">
        <f t="shared" ca="1" si="191"/>
        <v>0</v>
      </c>
    </row>
    <row r="212" spans="1:99" x14ac:dyDescent="0.25">
      <c r="A212" s="48">
        <v>238</v>
      </c>
      <c r="B212" s="7">
        <v>0.11292727791459876</v>
      </c>
      <c r="C212">
        <v>9.7706074754411787E-2</v>
      </c>
      <c r="D212">
        <v>5.5053841052893661E-2</v>
      </c>
      <c r="E212">
        <v>4.7082017758196371E-2</v>
      </c>
      <c r="F212">
        <v>5.2936500691122546E-2</v>
      </c>
      <c r="G212">
        <v>4.1911285850639926E-2</v>
      </c>
      <c r="H212">
        <v>5.7652023444617694E-2</v>
      </c>
      <c r="I212">
        <v>3.9752949775731738E-2</v>
      </c>
      <c r="J212">
        <v>5.1244386656511348E-2</v>
      </c>
      <c r="K212" s="4">
        <v>2.9654863206796344E-2</v>
      </c>
      <c r="L212" s="7">
        <v>8.8211608867074048E-2</v>
      </c>
      <c r="M212">
        <v>8.4831263739400059E-2</v>
      </c>
      <c r="N212">
        <v>9.3769101664192681E-2</v>
      </c>
      <c r="O212">
        <v>0.16340575979605157</v>
      </c>
      <c r="P212">
        <v>0.12063302036831321</v>
      </c>
      <c r="Q212">
        <v>6.8355899722108981E-2</v>
      </c>
      <c r="R212">
        <v>7.2233330836743728E-2</v>
      </c>
      <c r="S212">
        <v>7.0960743478184485E-2</v>
      </c>
      <c r="T212">
        <v>0.15578040890928591</v>
      </c>
      <c r="U212" s="4">
        <v>8.605825758818593E-2</v>
      </c>
      <c r="V212" s="7">
        <v>0.16290095225057044</v>
      </c>
      <c r="W212">
        <v>0.19938673804734791</v>
      </c>
      <c r="X212">
        <v>0.16660262597301315</v>
      </c>
      <c r="Y212">
        <v>0.17815305746408883</v>
      </c>
      <c r="Z212">
        <v>0.20427536297370061</v>
      </c>
      <c r="AA212">
        <v>0.13323959733625149</v>
      </c>
      <c r="AB212">
        <v>0.18751826089016824</v>
      </c>
      <c r="AC212">
        <v>0.13181361589757401</v>
      </c>
      <c r="AD212">
        <v>0.18604181664761368</v>
      </c>
      <c r="AE212" s="4">
        <v>0.17728680598088856</v>
      </c>
      <c r="AF212" s="7">
        <v>7.564728105777159E-2</v>
      </c>
      <c r="AG212">
        <v>7.3026357481480647E-2</v>
      </c>
      <c r="AH212">
        <v>0.13468723739987645</v>
      </c>
      <c r="AI212">
        <v>0.14807241795057771</v>
      </c>
      <c r="AJ212">
        <v>0.24571913601278855</v>
      </c>
      <c r="AK212">
        <v>0.18821965773651086</v>
      </c>
      <c r="AL212">
        <v>0.25313111014351958</v>
      </c>
      <c r="AM212">
        <v>0.23046028491103535</v>
      </c>
      <c r="AN212">
        <v>0.29717709038919121</v>
      </c>
      <c r="AO212" s="4">
        <v>0.19305881131758362</v>
      </c>
      <c r="AP212" s="7">
        <v>0.16932723809824166</v>
      </c>
      <c r="AQ212">
        <v>0.12143382609867348</v>
      </c>
      <c r="AR212">
        <v>0.21903944001027895</v>
      </c>
      <c r="AS212">
        <v>0.14642092307166443</v>
      </c>
      <c r="AT212">
        <v>0.10101420926681498</v>
      </c>
      <c r="AU212">
        <v>0.14473813032548072</v>
      </c>
      <c r="AV212">
        <v>0.15061544236568061</v>
      </c>
      <c r="AW212">
        <v>0.18741694530548331</v>
      </c>
      <c r="AX212">
        <v>0.16344402255944865</v>
      </c>
      <c r="AY212">
        <v>0.11942738922509724</v>
      </c>
      <c r="AZ212" s="7">
        <f t="shared" si="145"/>
        <v>5.8592122110552015E-2</v>
      </c>
      <c r="BA212">
        <f t="shared" si="146"/>
        <v>0.10042393949695408</v>
      </c>
      <c r="BB212">
        <f t="shared" si="147"/>
        <v>0.17272188334612168</v>
      </c>
      <c r="BC212">
        <f t="shared" si="148"/>
        <v>0.18391993844003354</v>
      </c>
      <c r="BD212" s="4">
        <f t="shared" si="149"/>
        <v>0.1522877566326864</v>
      </c>
      <c r="BE212" s="7">
        <f t="shared" si="150"/>
        <v>2.6214078286336179E-2</v>
      </c>
      <c r="BF212">
        <f t="shared" si="151"/>
        <v>3.4598550218347991E-2</v>
      </c>
      <c r="BG212">
        <f t="shared" si="152"/>
        <v>2.4764579068540345E-2</v>
      </c>
      <c r="BH212">
        <f t="shared" si="153"/>
        <v>7.559672113800904E-2</v>
      </c>
      <c r="BI212" s="4">
        <f t="shared" si="154"/>
        <v>3.4736487368077482E-2</v>
      </c>
      <c r="BJ212" s="7">
        <f t="shared" si="155"/>
        <v>7.3649111609234751E-3</v>
      </c>
      <c r="BK212">
        <f t="shared" si="156"/>
        <v>9.1013684711211081E-9</v>
      </c>
      <c r="BL212">
        <f t="shared" si="157"/>
        <v>4.1810888568288379E-4</v>
      </c>
      <c r="BM212" s="4">
        <f t="shared" si="158"/>
        <v>3.3055504706376619E-6</v>
      </c>
      <c r="BN212" s="7">
        <f t="shared" si="159"/>
        <v>7.3649111609234751E-3</v>
      </c>
      <c r="BO212">
        <f t="shared" si="160"/>
        <v>5.8271630754858553E-5</v>
      </c>
      <c r="BP212">
        <f t="shared" si="161"/>
        <v>7.5475408490003832E-3</v>
      </c>
      <c r="BQ212" s="4">
        <f t="shared" si="162"/>
        <v>3.6027937716565962E-3</v>
      </c>
      <c r="BR212" s="7">
        <f t="shared" si="163"/>
        <v>9.1013684711211081E-9</v>
      </c>
      <c r="BS212">
        <f t="shared" si="164"/>
        <v>5.8271630754858553E-5</v>
      </c>
      <c r="BT212">
        <f t="shared" si="165"/>
        <v>0.66491598637143845</v>
      </c>
      <c r="BU212" s="4">
        <f t="shared" si="166"/>
        <v>0.14902839147812152</v>
      </c>
      <c r="BV212" s="7">
        <f t="shared" si="167"/>
        <v>4.1810888568288379E-4</v>
      </c>
      <c r="BW212">
        <f t="shared" si="168"/>
        <v>7.5475408490003832E-3</v>
      </c>
      <c r="BX212">
        <f t="shared" si="169"/>
        <v>0.66491598637143845</v>
      </c>
      <c r="BY212" s="4">
        <f t="shared" si="170"/>
        <v>0.2512730811210892</v>
      </c>
      <c r="BZ212" s="7">
        <f t="shared" si="171"/>
        <v>3.3055504706376619E-6</v>
      </c>
      <c r="CA212">
        <f t="shared" si="172"/>
        <v>3.6027937716565962E-3</v>
      </c>
      <c r="CB212">
        <f t="shared" si="173"/>
        <v>0.14902839147812152</v>
      </c>
      <c r="CC212" s="4">
        <f t="shared" si="174"/>
        <v>0.2512730811210892</v>
      </c>
      <c r="CD212" s="7">
        <f t="shared" si="175"/>
        <v>14</v>
      </c>
      <c r="CE212" s="4">
        <f t="shared" si="176"/>
        <v>0</v>
      </c>
      <c r="CF212" s="7">
        <f t="shared" si="177"/>
        <v>7.3649111609234751E-3</v>
      </c>
      <c r="CG212">
        <f t="shared" si="178"/>
        <v>4.6320966264167173E-10</v>
      </c>
      <c r="CH212" s="7">
        <f t="shared" si="179"/>
        <v>7.3649111609234751E-3</v>
      </c>
      <c r="CI212" s="4">
        <f t="shared" si="180"/>
        <v>7.0618226862318557E-5</v>
      </c>
      <c r="CJ212">
        <f t="shared" si="181"/>
        <v>4.6320966264167173E-10</v>
      </c>
      <c r="CK212">
        <f t="shared" si="182"/>
        <v>7.0618226862318557E-5</v>
      </c>
      <c r="CL212" s="7">
        <f t="shared" si="183"/>
        <v>6</v>
      </c>
      <c r="CM212" s="4">
        <f t="shared" si="184"/>
        <v>1</v>
      </c>
      <c r="CN212" s="7">
        <f t="shared" si="185"/>
        <v>1.3157270143456521E-7</v>
      </c>
      <c r="CO212" s="4">
        <f t="shared" si="186"/>
        <v>1</v>
      </c>
      <c r="CP212" s="7">
        <f t="shared" si="187"/>
        <v>4</v>
      </c>
      <c r="CQ212" s="4" t="str">
        <f t="shared" si="188"/>
        <v>Glenfiddich 15</v>
      </c>
      <c r="CR212" s="7">
        <f t="shared" si="189"/>
        <v>74</v>
      </c>
      <c r="CS212">
        <f t="shared" si="190"/>
        <v>77</v>
      </c>
      <c r="CT212">
        <f ca="1">COUNTIF(INDIRECT(ADDRESS(ROW(),CR212,1,1)):INDIRECT(ADDRESS(ROW(),CS212,1,1)), "&lt;0.05")</f>
        <v>2</v>
      </c>
      <c r="CU212" s="4">
        <f t="shared" ca="1" si="191"/>
        <v>0</v>
      </c>
    </row>
    <row r="213" spans="1:99" x14ac:dyDescent="0.25">
      <c r="A213" s="48">
        <v>239</v>
      </c>
      <c r="B213" s="7">
        <v>0.82450679509712899</v>
      </c>
      <c r="C213">
        <v>0.20759618455665568</v>
      </c>
      <c r="D213">
        <v>0.50533795604389875</v>
      </c>
      <c r="E213">
        <v>0.37222347350809432</v>
      </c>
      <c r="F213">
        <v>0.41965818982102077</v>
      </c>
      <c r="G213">
        <v>0.27154415907957696</v>
      </c>
      <c r="H213">
        <v>0.36266188380828307</v>
      </c>
      <c r="I213">
        <v>0.32692702829415937</v>
      </c>
      <c r="J213">
        <v>0.34475425756691536</v>
      </c>
      <c r="K213" s="4">
        <v>0.247011509957034</v>
      </c>
      <c r="L213" s="7">
        <v>0.39775855221662204</v>
      </c>
      <c r="M213">
        <v>0.32050864347668423</v>
      </c>
      <c r="N213">
        <v>0.42441774329241005</v>
      </c>
      <c r="O213">
        <v>0.71645600527796405</v>
      </c>
      <c r="P213">
        <v>0.51658466422009086</v>
      </c>
      <c r="Q213">
        <v>0.25707284203486136</v>
      </c>
      <c r="R213">
        <v>0.34632476573510584</v>
      </c>
      <c r="S213">
        <v>0.2967349286259775</v>
      </c>
      <c r="T213">
        <v>0.57232698335154464</v>
      </c>
      <c r="U213" s="4">
        <v>0.41104072881840631</v>
      </c>
      <c r="V213" s="7">
        <v>0.49389219724921746</v>
      </c>
      <c r="W213">
        <v>0.44333190152353014</v>
      </c>
      <c r="X213">
        <v>0.42786950341720797</v>
      </c>
      <c r="Y213">
        <v>0.4604153297014793</v>
      </c>
      <c r="Z213">
        <v>0.46002841727319094</v>
      </c>
      <c r="AA213">
        <v>0.39409551293712403</v>
      </c>
      <c r="AB213">
        <v>0.34413663375718079</v>
      </c>
      <c r="AC213">
        <v>0.19309564395198295</v>
      </c>
      <c r="AD213">
        <v>0.44003662973198721</v>
      </c>
      <c r="AE213" s="4">
        <v>0.27677709005162138</v>
      </c>
      <c r="AF213" s="7">
        <v>8.3633501662901857E-2</v>
      </c>
      <c r="AG213">
        <v>0</v>
      </c>
      <c r="AH213">
        <v>4.1552534046702505E-2</v>
      </c>
      <c r="AI213">
        <v>1.2358966006011546E-2</v>
      </c>
      <c r="AJ213">
        <v>0.12035926316888287</v>
      </c>
      <c r="AK213">
        <v>9.9763458578362357E-2</v>
      </c>
      <c r="AL213">
        <v>0.11423038459395037</v>
      </c>
      <c r="AM213">
        <v>0.12323151232169581</v>
      </c>
      <c r="AN213">
        <v>0.22245610843630384</v>
      </c>
      <c r="AO213" s="4">
        <v>0.12334320813585253</v>
      </c>
      <c r="AP213" s="7">
        <v>0.16526260152052641</v>
      </c>
      <c r="AQ213">
        <v>7.3911876181292469E-2</v>
      </c>
      <c r="AR213">
        <v>0.1802479143525301</v>
      </c>
      <c r="AS213">
        <v>7.4703644647098888E-2</v>
      </c>
      <c r="AT213">
        <v>4.5519729818814567E-2</v>
      </c>
      <c r="AU213">
        <v>9.8161150375589146E-2</v>
      </c>
      <c r="AV213">
        <v>9.5886966910265881E-2</v>
      </c>
      <c r="AW213">
        <v>0.12403205449340939</v>
      </c>
      <c r="AX213">
        <v>0.12528209954263642</v>
      </c>
      <c r="AY213">
        <v>6.1241801984765275E-2</v>
      </c>
      <c r="AZ213" s="7">
        <f t="shared" si="145"/>
        <v>0.38822214377327674</v>
      </c>
      <c r="BA213">
        <f t="shared" si="146"/>
        <v>0.42592258570496666</v>
      </c>
      <c r="BB213">
        <f t="shared" si="147"/>
        <v>0.39336788595945216</v>
      </c>
      <c r="BC213">
        <f t="shared" si="148"/>
        <v>9.4092893695066362E-2</v>
      </c>
      <c r="BD213" s="4">
        <f t="shared" si="149"/>
        <v>0.10442498398269287</v>
      </c>
      <c r="BE213" s="7">
        <f t="shared" si="150"/>
        <v>0.17568418649704973</v>
      </c>
      <c r="BF213">
        <f t="shared" si="151"/>
        <v>0.14052602521170687</v>
      </c>
      <c r="BG213">
        <f t="shared" si="152"/>
        <v>9.4889110518535394E-2</v>
      </c>
      <c r="BH213">
        <f t="shared" si="153"/>
        <v>6.4732910016848E-2</v>
      </c>
      <c r="BI213" s="4">
        <f t="shared" si="154"/>
        <v>4.4134826564878479E-2</v>
      </c>
      <c r="BJ213" s="7">
        <f t="shared" si="155"/>
        <v>0.60294671305430536</v>
      </c>
      <c r="BK213">
        <f t="shared" si="156"/>
        <v>0.93621517964560685</v>
      </c>
      <c r="BL213">
        <f t="shared" si="157"/>
        <v>3.80642937421245E-4</v>
      </c>
      <c r="BM213" s="4">
        <f t="shared" si="158"/>
        <v>5.528699117538675E-4</v>
      </c>
      <c r="BN213" s="7">
        <f t="shared" si="159"/>
        <v>0.60294671305430536</v>
      </c>
      <c r="BO213">
        <f t="shared" si="160"/>
        <v>0.55239183681386206</v>
      </c>
      <c r="BP213">
        <f t="shared" si="161"/>
        <v>1.4888686257708152E-5</v>
      </c>
      <c r="BQ213" s="4">
        <f t="shared" si="162"/>
        <v>2.8898178302704012E-5</v>
      </c>
      <c r="BR213" s="7">
        <f t="shared" si="163"/>
        <v>0.93621517964560685</v>
      </c>
      <c r="BS213">
        <f t="shared" si="164"/>
        <v>0.55239183681386206</v>
      </c>
      <c r="BT213">
        <f t="shared" si="165"/>
        <v>3.976032726840354E-7</v>
      </c>
      <c r="BU213" s="4">
        <f t="shared" si="166"/>
        <v>9.9491749305140858E-7</v>
      </c>
      <c r="BV213" s="7">
        <f t="shared" si="167"/>
        <v>3.80642937421245E-4</v>
      </c>
      <c r="BW213">
        <f t="shared" si="168"/>
        <v>1.4888686257708152E-5</v>
      </c>
      <c r="BX213">
        <f t="shared" si="169"/>
        <v>3.976032726840354E-7</v>
      </c>
      <c r="BY213" s="4">
        <f t="shared" si="170"/>
        <v>0.68223989554886044</v>
      </c>
      <c r="BZ213" s="7">
        <f t="shared" si="171"/>
        <v>5.528699117538675E-4</v>
      </c>
      <c r="CA213">
        <f t="shared" si="172"/>
        <v>2.8898178302704012E-5</v>
      </c>
      <c r="CB213">
        <f t="shared" si="173"/>
        <v>9.9491749305140858E-7</v>
      </c>
      <c r="CC213" s="4">
        <f t="shared" si="174"/>
        <v>0.68223989554886044</v>
      </c>
      <c r="CD213" s="7">
        <f t="shared" si="175"/>
        <v>12</v>
      </c>
      <c r="CE213" s="4">
        <f t="shared" si="176"/>
        <v>0</v>
      </c>
      <c r="CF213" s="7">
        <f t="shared" si="177"/>
        <v>0.60294671305430536</v>
      </c>
      <c r="CG213">
        <f t="shared" si="178"/>
        <v>8.5057687107663454E-3</v>
      </c>
      <c r="CH213" s="7">
        <f t="shared" si="179"/>
        <v>0.60294671305430536</v>
      </c>
      <c r="CI213" s="4">
        <f t="shared" si="180"/>
        <v>4.5366196533416049E-4</v>
      </c>
      <c r="CJ213">
        <f t="shared" si="181"/>
        <v>8.5057687107663454E-3</v>
      </c>
      <c r="CK213">
        <f t="shared" si="182"/>
        <v>4.5366196533416049E-4</v>
      </c>
      <c r="CL213" s="7">
        <f t="shared" si="183"/>
        <v>4</v>
      </c>
      <c r="CM213" s="4">
        <f t="shared" si="184"/>
        <v>0</v>
      </c>
      <c r="CN213" s="7">
        <f t="shared" si="185"/>
        <v>3.2950540444831133E-3</v>
      </c>
      <c r="CO213" s="4">
        <f t="shared" si="186"/>
        <v>1</v>
      </c>
      <c r="CP213" s="7">
        <f t="shared" si="187"/>
        <v>2</v>
      </c>
      <c r="CQ213" s="4" t="str">
        <f t="shared" si="188"/>
        <v>Jack Daniels</v>
      </c>
      <c r="CR213" s="7">
        <f t="shared" si="189"/>
        <v>66</v>
      </c>
      <c r="CS213">
        <f t="shared" si="190"/>
        <v>69</v>
      </c>
      <c r="CT213">
        <f ca="1">COUNTIF(INDIRECT(ADDRESS(ROW(),CR213,1,1)):INDIRECT(ADDRESS(ROW(),CS213,1,1)), "&lt;0.05")</f>
        <v>2</v>
      </c>
      <c r="CU213" s="4">
        <f t="shared" ca="1" si="191"/>
        <v>0</v>
      </c>
    </row>
    <row r="214" spans="1:99" x14ac:dyDescent="0.25">
      <c r="A214" s="48">
        <v>240</v>
      </c>
      <c r="B214" s="7">
        <v>0.21983593221041681</v>
      </c>
      <c r="C214">
        <v>6.7241700246862324E-2</v>
      </c>
      <c r="D214">
        <v>0.14501709389678316</v>
      </c>
      <c r="E214">
        <v>0.1070663694961126</v>
      </c>
      <c r="F214">
        <v>0.10648796935468695</v>
      </c>
      <c r="G214">
        <v>7.4033838105979119E-2</v>
      </c>
      <c r="H214">
        <v>9.5790011443097928E-2</v>
      </c>
      <c r="I214">
        <v>9.1684371225237649E-2</v>
      </c>
      <c r="J214">
        <v>9.2354687569707411E-2</v>
      </c>
      <c r="K214" s="4">
        <v>6.0959599195052491E-2</v>
      </c>
      <c r="L214" s="7">
        <v>0.13448514465741962</v>
      </c>
      <c r="M214">
        <v>0.1210975616742616</v>
      </c>
      <c r="N214">
        <v>0.14763232595077008</v>
      </c>
      <c r="O214">
        <v>0.18712717028907036</v>
      </c>
      <c r="P214">
        <v>0.16962808894805587</v>
      </c>
      <c r="Q214">
        <v>8.1112439233590419E-2</v>
      </c>
      <c r="R214">
        <v>0.11016207074708954</v>
      </c>
      <c r="S214">
        <v>9.2212156589560265E-2</v>
      </c>
      <c r="T214">
        <v>0.21545327427118935</v>
      </c>
      <c r="U214" s="4">
        <v>0.11302653045502319</v>
      </c>
      <c r="V214" s="7">
        <v>0.13926769859491395</v>
      </c>
      <c r="W214">
        <v>0.14282083652785926</v>
      </c>
      <c r="X214">
        <v>0.10669783607104186</v>
      </c>
      <c r="Y214">
        <v>0.14525298425100222</v>
      </c>
      <c r="Z214">
        <v>0.13642682778548093</v>
      </c>
      <c r="AA214">
        <v>0.10797675513346036</v>
      </c>
      <c r="AB214">
        <v>8.9586355686675195E-2</v>
      </c>
      <c r="AC214">
        <v>5.4874618015732742E-2</v>
      </c>
      <c r="AD214">
        <v>0.12000867742848029</v>
      </c>
      <c r="AE214" s="4">
        <v>7.9466786465675315E-2</v>
      </c>
      <c r="AF214" s="7">
        <v>2.4611723339019856E-2</v>
      </c>
      <c r="AG214">
        <v>0</v>
      </c>
      <c r="AH214">
        <v>1.0778359533255989E-2</v>
      </c>
      <c r="AI214">
        <v>3.7602532068861509E-3</v>
      </c>
      <c r="AJ214">
        <v>4.5619564688159267E-2</v>
      </c>
      <c r="AK214">
        <v>2.4614605092304575E-2</v>
      </c>
      <c r="AL214">
        <v>4.7894386739822048E-2</v>
      </c>
      <c r="AM214">
        <v>4.6620546398616874E-2</v>
      </c>
      <c r="AN214">
        <v>9.2121899658591536E-2</v>
      </c>
      <c r="AO214" s="4">
        <v>2.6171848008422136E-2</v>
      </c>
      <c r="AP214" s="7">
        <v>5.5634589365668279E-2</v>
      </c>
      <c r="AQ214">
        <v>2.2993892433692157E-2</v>
      </c>
      <c r="AR214">
        <v>5.3076345309916791E-2</v>
      </c>
      <c r="AS214">
        <v>2.2119387884178027E-2</v>
      </c>
      <c r="AT214">
        <v>1.443804529274066E-2</v>
      </c>
      <c r="AU214">
        <v>2.1815210575049548E-2</v>
      </c>
      <c r="AV214">
        <v>2.8444253972285324E-2</v>
      </c>
      <c r="AW214">
        <v>4.2648329608195326E-2</v>
      </c>
      <c r="AX214">
        <v>3.700399435418901E-2</v>
      </c>
      <c r="AY214">
        <v>2.4667089701508459E-2</v>
      </c>
      <c r="AZ214" s="7">
        <f t="shared" si="145"/>
        <v>0.10604715727439365</v>
      </c>
      <c r="BA214">
        <f t="shared" si="146"/>
        <v>0.13719367628160303</v>
      </c>
      <c r="BB214">
        <f t="shared" si="147"/>
        <v>0.11223793759603222</v>
      </c>
      <c r="BC214">
        <f t="shared" si="148"/>
        <v>3.2219318666507846E-2</v>
      </c>
      <c r="BD214" s="4">
        <f t="shared" si="149"/>
        <v>3.2284113849742349E-2</v>
      </c>
      <c r="BE214" s="7">
        <f t="shared" si="150"/>
        <v>4.6583689031201775E-2</v>
      </c>
      <c r="BF214">
        <f t="shared" si="151"/>
        <v>4.2854400759429832E-2</v>
      </c>
      <c r="BG214">
        <f t="shared" si="152"/>
        <v>3.0419009301686391E-2</v>
      </c>
      <c r="BH214">
        <f t="shared" si="153"/>
        <v>2.7245765480457321E-2</v>
      </c>
      <c r="BI214" s="4">
        <f t="shared" si="154"/>
        <v>1.4133212985183226E-2</v>
      </c>
      <c r="BJ214" s="7">
        <f t="shared" si="155"/>
        <v>0.13722162687503761</v>
      </c>
      <c r="BK214">
        <f t="shared" si="156"/>
        <v>0.72967087192689806</v>
      </c>
      <c r="BL214">
        <f t="shared" si="157"/>
        <v>6.443822732073969E-4</v>
      </c>
      <c r="BM214" s="4">
        <f t="shared" si="158"/>
        <v>6.1518258487987612E-4</v>
      </c>
      <c r="BN214" s="7">
        <f t="shared" si="159"/>
        <v>0.13722162687503761</v>
      </c>
      <c r="BO214">
        <f t="shared" si="160"/>
        <v>0.15238487881155935</v>
      </c>
      <c r="BP214">
        <f t="shared" si="161"/>
        <v>8.6631176041920927E-6</v>
      </c>
      <c r="BQ214" s="4">
        <f t="shared" si="162"/>
        <v>1.4936028499454132E-5</v>
      </c>
      <c r="BR214" s="7">
        <f t="shared" si="163"/>
        <v>0.72967087192689806</v>
      </c>
      <c r="BS214">
        <f t="shared" si="164"/>
        <v>0.15238487881155935</v>
      </c>
      <c r="BT214">
        <f t="shared" si="165"/>
        <v>7.9729221163781491E-6</v>
      </c>
      <c r="BU214" s="4">
        <f t="shared" si="166"/>
        <v>4.8760299984398161E-6</v>
      </c>
      <c r="BV214" s="7">
        <f t="shared" si="167"/>
        <v>6.443822732073969E-4</v>
      </c>
      <c r="BW214">
        <f t="shared" si="168"/>
        <v>8.6631176041920927E-6</v>
      </c>
      <c r="BX214">
        <f t="shared" si="169"/>
        <v>7.9729221163781491E-6</v>
      </c>
      <c r="BY214" s="4">
        <f t="shared" si="170"/>
        <v>0.99477110241903532</v>
      </c>
      <c r="BZ214" s="7">
        <f t="shared" si="171"/>
        <v>6.1518258487987612E-4</v>
      </c>
      <c r="CA214">
        <f t="shared" si="172"/>
        <v>1.4936028499454132E-5</v>
      </c>
      <c r="CB214">
        <f t="shared" si="173"/>
        <v>4.8760299984398161E-6</v>
      </c>
      <c r="CC214" s="4">
        <f t="shared" si="174"/>
        <v>0.99477110241903532</v>
      </c>
      <c r="CD214" s="7">
        <f t="shared" si="175"/>
        <v>12</v>
      </c>
      <c r="CE214" s="4">
        <f t="shared" si="176"/>
        <v>0</v>
      </c>
      <c r="CF214" s="7">
        <f t="shared" si="177"/>
        <v>0.13722162687503761</v>
      </c>
      <c r="CG214">
        <f t="shared" si="178"/>
        <v>1.3662615434741787E-2</v>
      </c>
      <c r="CH214" s="7">
        <f t="shared" si="179"/>
        <v>0.13722162687503761</v>
      </c>
      <c r="CI214" s="4">
        <f t="shared" si="180"/>
        <v>1.4395289602280335E-4</v>
      </c>
      <c r="CJ214">
        <f t="shared" si="181"/>
        <v>1.3662615434741787E-2</v>
      </c>
      <c r="CK214">
        <f t="shared" si="182"/>
        <v>1.4395289602280335E-4</v>
      </c>
      <c r="CL214" s="7">
        <f t="shared" si="183"/>
        <v>4</v>
      </c>
      <c r="CM214" s="4">
        <f t="shared" si="184"/>
        <v>0</v>
      </c>
      <c r="CN214" s="7">
        <f t="shared" si="185"/>
        <v>2.4471588570815737E-3</v>
      </c>
      <c r="CO214" s="4">
        <f t="shared" si="186"/>
        <v>1</v>
      </c>
      <c r="CP214" s="7">
        <f t="shared" si="187"/>
        <v>2</v>
      </c>
      <c r="CQ214" s="4" t="str">
        <f t="shared" si="188"/>
        <v>Jack Daniels</v>
      </c>
      <c r="CR214" s="7">
        <f t="shared" si="189"/>
        <v>66</v>
      </c>
      <c r="CS214">
        <f t="shared" si="190"/>
        <v>69</v>
      </c>
      <c r="CT214">
        <f ca="1">COUNTIF(INDIRECT(ADDRESS(ROW(),CR214,1,1)):INDIRECT(ADDRESS(ROW(),CS214,1,1)), "&lt;0.05")</f>
        <v>2</v>
      </c>
      <c r="CU214" s="4">
        <f t="shared" ca="1" si="191"/>
        <v>0</v>
      </c>
    </row>
    <row r="215" spans="1:99" x14ac:dyDescent="0.25">
      <c r="A215" s="48">
        <v>241</v>
      </c>
      <c r="B215" s="7">
        <v>0.21651731316333231</v>
      </c>
      <c r="C215">
        <v>0.16162568070140615</v>
      </c>
      <c r="D215">
        <v>0.18855091292388002</v>
      </c>
      <c r="E215">
        <v>0.14920933627674524</v>
      </c>
      <c r="F215">
        <v>0.15662373637349594</v>
      </c>
      <c r="G215">
        <v>0.12247583180882933</v>
      </c>
      <c r="H215">
        <v>0.14041462003652927</v>
      </c>
      <c r="I215">
        <v>0.13214953461168805</v>
      </c>
      <c r="J215">
        <v>0.15060165759721944</v>
      </c>
      <c r="K215" s="4">
        <v>0.11870544883352237</v>
      </c>
      <c r="L215" s="7">
        <v>0.31117003412313138</v>
      </c>
      <c r="M215">
        <v>0.19182671132542739</v>
      </c>
      <c r="N215">
        <v>0.20073170227411966</v>
      </c>
      <c r="O215">
        <v>0.3219846357136002</v>
      </c>
      <c r="P215">
        <v>0.21091306532968337</v>
      </c>
      <c r="Q215">
        <v>0.15707812589664225</v>
      </c>
      <c r="R215">
        <v>0.14934052489062194</v>
      </c>
      <c r="S215">
        <v>0.14098743425211982</v>
      </c>
      <c r="T215">
        <v>0.3769267171260966</v>
      </c>
      <c r="U215" s="4">
        <v>0.1470568837936379</v>
      </c>
      <c r="V215" s="7">
        <v>0.16040638682451908</v>
      </c>
      <c r="W215">
        <v>0.17002677616186734</v>
      </c>
      <c r="X215">
        <v>0.15904295324224457</v>
      </c>
      <c r="Y215">
        <v>0.1687653894211649</v>
      </c>
      <c r="Z215">
        <v>0.16292858950991065</v>
      </c>
      <c r="AA215">
        <v>0.15501767011058332</v>
      </c>
      <c r="AB215">
        <v>0.14792803143005537</v>
      </c>
      <c r="AC215">
        <v>8.3074403250397805E-2</v>
      </c>
      <c r="AD215">
        <v>0.14536677118979344</v>
      </c>
      <c r="AE215" s="4">
        <v>0.10162317045849066</v>
      </c>
      <c r="AF215" s="7">
        <v>1.8610137433503239E-2</v>
      </c>
      <c r="AG215">
        <v>0</v>
      </c>
      <c r="AH215">
        <v>1.5731128594822365E-2</v>
      </c>
      <c r="AI215">
        <v>1.8198175131512325E-3</v>
      </c>
      <c r="AJ215">
        <v>3.9029633191178102E-2</v>
      </c>
      <c r="AK215">
        <v>2.7617572132141791E-2</v>
      </c>
      <c r="AL215">
        <v>4.1518829864546761E-2</v>
      </c>
      <c r="AM215">
        <v>4.2667547663582384E-2</v>
      </c>
      <c r="AN215">
        <v>8.2159924656985295E-2</v>
      </c>
      <c r="AO215" s="4">
        <v>3.431666603682506E-2</v>
      </c>
      <c r="AP215" s="7">
        <v>3.3771516564107561E-2</v>
      </c>
      <c r="AQ215">
        <v>2.0109816416770832E-2</v>
      </c>
      <c r="AR215">
        <v>4.8284524240469882E-2</v>
      </c>
      <c r="AS215">
        <v>2.626298270875661E-2</v>
      </c>
      <c r="AT215">
        <v>8.5575032134055876E-3</v>
      </c>
      <c r="AU215">
        <v>1.5893643923317359E-2</v>
      </c>
      <c r="AV215">
        <v>2.7748302710358681E-2</v>
      </c>
      <c r="AW215">
        <v>2.4280379616588986E-2</v>
      </c>
      <c r="AX215">
        <v>3.1485941618663499E-2</v>
      </c>
      <c r="AY215">
        <v>2.038034937561703E-2</v>
      </c>
      <c r="AZ215" s="7">
        <f t="shared" si="145"/>
        <v>0.15368740723266486</v>
      </c>
      <c r="BA215">
        <f t="shared" si="146"/>
        <v>0.22080158347250803</v>
      </c>
      <c r="BB215">
        <f t="shared" si="147"/>
        <v>0.14541801415990271</v>
      </c>
      <c r="BC215">
        <f t="shared" si="148"/>
        <v>3.0347125708673615E-2</v>
      </c>
      <c r="BD215" s="4">
        <f t="shared" si="149"/>
        <v>2.5677496038805602E-2</v>
      </c>
      <c r="BE215" s="7">
        <f t="shared" si="150"/>
        <v>3.000411265142194E-2</v>
      </c>
      <c r="BF215">
        <f t="shared" si="151"/>
        <v>8.5046125730593211E-2</v>
      </c>
      <c r="BG215">
        <f t="shared" si="152"/>
        <v>2.9383994114437262E-2</v>
      </c>
      <c r="BH215">
        <f t="shared" si="153"/>
        <v>2.3911640986820162E-2</v>
      </c>
      <c r="BI215" s="4">
        <f t="shared" si="154"/>
        <v>1.0877033078629143E-2</v>
      </c>
      <c r="BJ215" s="7">
        <f t="shared" si="155"/>
        <v>3.7867829535356543E-2</v>
      </c>
      <c r="BK215">
        <f t="shared" si="156"/>
        <v>0.54130682056307511</v>
      </c>
      <c r="BL215">
        <f t="shared" si="157"/>
        <v>1.1181816407065985E-8</v>
      </c>
      <c r="BM215" s="4">
        <f t="shared" si="158"/>
        <v>4.8369846344172746E-8</v>
      </c>
      <c r="BN215" s="7">
        <f t="shared" si="159"/>
        <v>3.7867829535356543E-2</v>
      </c>
      <c r="BO215">
        <f t="shared" si="160"/>
        <v>2.2432013099558397E-2</v>
      </c>
      <c r="BP215">
        <f t="shared" si="161"/>
        <v>3.7957462169641068E-5</v>
      </c>
      <c r="BQ215" s="4">
        <f t="shared" si="162"/>
        <v>4.3171515785015166E-5</v>
      </c>
      <c r="BR215" s="7">
        <f t="shared" si="163"/>
        <v>0.54130682056307511</v>
      </c>
      <c r="BS215">
        <f t="shared" si="164"/>
        <v>2.2432013099558397E-2</v>
      </c>
      <c r="BT215">
        <f t="shared" si="165"/>
        <v>2.3935101681962308E-8</v>
      </c>
      <c r="BU215" s="4">
        <f t="shared" si="166"/>
        <v>7.4201070966635607E-8</v>
      </c>
      <c r="BV215" s="7">
        <f t="shared" si="167"/>
        <v>1.1181816407065985E-8</v>
      </c>
      <c r="BW215">
        <f t="shared" si="168"/>
        <v>3.7957462169641068E-5</v>
      </c>
      <c r="BX215">
        <f t="shared" si="169"/>
        <v>2.3935101681962308E-8</v>
      </c>
      <c r="BY215" s="4">
        <f t="shared" si="170"/>
        <v>0.58391397227424569</v>
      </c>
      <c r="BZ215" s="7">
        <f t="shared" si="171"/>
        <v>4.8369846344172746E-8</v>
      </c>
      <c r="CA215">
        <f t="shared" si="172"/>
        <v>4.3171515785015166E-5</v>
      </c>
      <c r="CB215">
        <f t="shared" si="173"/>
        <v>7.4201070966635607E-8</v>
      </c>
      <c r="CC215" s="4">
        <f t="shared" si="174"/>
        <v>0.58391397227424569</v>
      </c>
      <c r="CD215" s="7">
        <f t="shared" si="175"/>
        <v>16</v>
      </c>
      <c r="CE215" s="4">
        <f t="shared" si="176"/>
        <v>0</v>
      </c>
      <c r="CF215" s="7">
        <f t="shared" si="177"/>
        <v>3.7867829535356543E-2</v>
      </c>
      <c r="CG215">
        <f t="shared" si="178"/>
        <v>1.3037556411314214E-6</v>
      </c>
      <c r="CH215" s="7">
        <f t="shared" si="179"/>
        <v>3.7867829535356543E-2</v>
      </c>
      <c r="CI215" s="4">
        <f t="shared" si="180"/>
        <v>1.8347629695089924E-4</v>
      </c>
      <c r="CJ215">
        <f t="shared" si="181"/>
        <v>1.3037556411314214E-6</v>
      </c>
      <c r="CK215">
        <f t="shared" si="182"/>
        <v>1.8347629695089924E-4</v>
      </c>
      <c r="CL215" s="7">
        <f t="shared" si="183"/>
        <v>6</v>
      </c>
      <c r="CM215" s="4">
        <f t="shared" si="184"/>
        <v>1</v>
      </c>
      <c r="CN215" s="7">
        <f t="shared" si="185"/>
        <v>4.2274297289661593E-5</v>
      </c>
      <c r="CO215" s="4">
        <f t="shared" si="186"/>
        <v>1</v>
      </c>
      <c r="CP215" s="7">
        <f t="shared" si="187"/>
        <v>2</v>
      </c>
      <c r="CQ215" s="4" t="str">
        <f t="shared" si="188"/>
        <v>Jack Daniels</v>
      </c>
      <c r="CR215" s="7">
        <f t="shared" si="189"/>
        <v>66</v>
      </c>
      <c r="CS215">
        <f t="shared" si="190"/>
        <v>69</v>
      </c>
      <c r="CT215">
        <f ca="1">COUNTIF(INDIRECT(ADDRESS(ROW(),CR215,1,1)):INDIRECT(ADDRESS(ROW(),CS215,1,1)), "&lt;0.05")</f>
        <v>4</v>
      </c>
      <c r="CU215" s="4">
        <f t="shared" ca="1" si="191"/>
        <v>1</v>
      </c>
    </row>
    <row r="216" spans="1:99" x14ac:dyDescent="0.25">
      <c r="A216" s="48">
        <v>242</v>
      </c>
      <c r="B216" s="7">
        <v>2.5067661803706356E-2</v>
      </c>
      <c r="C216">
        <v>1.7364749534843037E-2</v>
      </c>
      <c r="D216">
        <v>2.2740338324063251E-2</v>
      </c>
      <c r="E216">
        <v>1.8564129728135367E-2</v>
      </c>
      <c r="F216">
        <v>2.4702169860937026E-2</v>
      </c>
      <c r="G216">
        <v>1.7742475779045086E-2</v>
      </c>
      <c r="H216">
        <v>2.0293548304807101E-2</v>
      </c>
      <c r="I216">
        <v>1.4186352209317283E-2</v>
      </c>
      <c r="J216">
        <v>1.727035818951396E-2</v>
      </c>
      <c r="K216" s="4">
        <v>2.4542770174317507E-2</v>
      </c>
      <c r="L216" s="7">
        <v>4.9789470467421479E-2</v>
      </c>
      <c r="M216">
        <v>3.1570513942398501E-2</v>
      </c>
      <c r="N216">
        <v>4.5236699972999311E-2</v>
      </c>
      <c r="O216">
        <v>7.798366180032848E-2</v>
      </c>
      <c r="P216">
        <v>4.3125850509311683E-2</v>
      </c>
      <c r="Q216">
        <v>3.2147703605183334E-2</v>
      </c>
      <c r="R216">
        <v>3.0126256773985942E-2</v>
      </c>
      <c r="S216">
        <v>2.1801285004805659E-2</v>
      </c>
      <c r="T216">
        <v>6.8283333337022883E-2</v>
      </c>
      <c r="U216" s="4">
        <v>2.7689815668420166E-2</v>
      </c>
      <c r="V216" s="7">
        <v>1.7171530319184034E-2</v>
      </c>
      <c r="W216">
        <v>3.4654220300761422E-2</v>
      </c>
      <c r="X216">
        <v>2.0972431407253373E-2</v>
      </c>
      <c r="Y216">
        <v>2.8626825069499821E-2</v>
      </c>
      <c r="Z216">
        <v>3.207096595304345E-2</v>
      </c>
      <c r="AA216">
        <v>2.2596187148328041E-2</v>
      </c>
      <c r="AB216">
        <v>2.4936282266797224E-2</v>
      </c>
      <c r="AC216">
        <v>1.1983238781956887E-2</v>
      </c>
      <c r="AD216">
        <v>3.0090752572784846E-2</v>
      </c>
      <c r="AE216" s="4">
        <v>1.8807716514682236E-2</v>
      </c>
      <c r="AF216" s="7">
        <v>0</v>
      </c>
      <c r="AG216">
        <v>0</v>
      </c>
      <c r="AH216">
        <v>0</v>
      </c>
      <c r="AI216">
        <v>0</v>
      </c>
      <c r="AJ216">
        <v>1.0649035343940523E-2</v>
      </c>
      <c r="AK216">
        <v>5.0106634810188145E-3</v>
      </c>
      <c r="AL216">
        <v>1.1271536509748523E-2</v>
      </c>
      <c r="AM216">
        <v>1.754173048557758E-2</v>
      </c>
      <c r="AN216">
        <v>2.7383858378271217E-2</v>
      </c>
      <c r="AO216" s="4">
        <v>2.4621601595816861E-3</v>
      </c>
      <c r="AP216" s="7">
        <v>9.1514552800588834E-3</v>
      </c>
      <c r="AQ216">
        <v>4.3057992907594338E-3</v>
      </c>
      <c r="AR216">
        <v>1.3558965708775987E-2</v>
      </c>
      <c r="AS216">
        <v>3.5070870728943935E-3</v>
      </c>
      <c r="AT216">
        <v>0</v>
      </c>
      <c r="AU216">
        <v>8.7935018124305777E-4</v>
      </c>
      <c r="AV216">
        <v>3.1862762627752055E-4</v>
      </c>
      <c r="AW216">
        <v>6.5448083047113881E-3</v>
      </c>
      <c r="AX216">
        <v>1.0484933467258449E-2</v>
      </c>
      <c r="AY216">
        <v>6.1809279435848501E-3</v>
      </c>
      <c r="AZ216" s="7">
        <f t="shared" si="145"/>
        <v>2.0247455390868595E-2</v>
      </c>
      <c r="BA216">
        <f t="shared" si="146"/>
        <v>4.2775459108187745E-2</v>
      </c>
      <c r="BB216">
        <f t="shared" si="147"/>
        <v>2.4191015033429134E-2</v>
      </c>
      <c r="BC216">
        <f t="shared" si="148"/>
        <v>7.431898435813834E-3</v>
      </c>
      <c r="BD216" s="4">
        <f t="shared" si="149"/>
        <v>5.4931954875563965E-3</v>
      </c>
      <c r="BE216" s="7">
        <f t="shared" si="150"/>
        <v>3.811732918167849E-3</v>
      </c>
      <c r="BF216">
        <f t="shared" si="151"/>
        <v>1.8292806542352293E-2</v>
      </c>
      <c r="BG216">
        <f t="shared" si="152"/>
        <v>7.2018258029446702E-3</v>
      </c>
      <c r="BH216">
        <f t="shared" si="153"/>
        <v>9.290827822977233E-3</v>
      </c>
      <c r="BI216" s="4">
        <f t="shared" si="154"/>
        <v>4.576865516028184E-3</v>
      </c>
      <c r="BJ216" s="7">
        <f t="shared" si="155"/>
        <v>3.555127820272945E-3</v>
      </c>
      <c r="BK216">
        <f t="shared" si="156"/>
        <v>0.14870484729902603</v>
      </c>
      <c r="BL216">
        <f t="shared" si="157"/>
        <v>1.6672824530733581E-3</v>
      </c>
      <c r="BM216" s="4">
        <f t="shared" si="158"/>
        <v>4.1060945748246032E-7</v>
      </c>
      <c r="BN216" s="7">
        <f t="shared" si="159"/>
        <v>3.555127820272945E-3</v>
      </c>
      <c r="BO216">
        <f t="shared" si="160"/>
        <v>1.1548766243904931E-2</v>
      </c>
      <c r="BP216">
        <f t="shared" si="161"/>
        <v>1.0158137305937154E-4</v>
      </c>
      <c r="BQ216" s="4">
        <f t="shared" si="162"/>
        <v>8.9882986717550783E-5</v>
      </c>
      <c r="BR216" s="7">
        <f t="shared" si="163"/>
        <v>0.14870484729902603</v>
      </c>
      <c r="BS216">
        <f t="shared" si="164"/>
        <v>1.1548766243904931E-2</v>
      </c>
      <c r="BT216">
        <f t="shared" si="165"/>
        <v>3.1242338774788874E-4</v>
      </c>
      <c r="BU216" s="4">
        <f t="shared" si="166"/>
        <v>4.4051784787870154E-6</v>
      </c>
      <c r="BV216" s="7">
        <f t="shared" si="167"/>
        <v>1.6672824530733581E-3</v>
      </c>
      <c r="BW216">
        <f t="shared" si="168"/>
        <v>1.0158137305937154E-4</v>
      </c>
      <c r="BX216">
        <f t="shared" si="169"/>
        <v>3.1242338774788874E-4</v>
      </c>
      <c r="BY216" s="4">
        <f t="shared" si="170"/>
        <v>0.56394852626308056</v>
      </c>
      <c r="BZ216" s="7">
        <f t="shared" si="171"/>
        <v>4.1060945748246032E-7</v>
      </c>
      <c r="CA216">
        <f t="shared" si="172"/>
        <v>8.9882986717550783E-5</v>
      </c>
      <c r="CB216">
        <f t="shared" si="173"/>
        <v>4.4051784787870154E-6</v>
      </c>
      <c r="CC216" s="4">
        <f t="shared" si="174"/>
        <v>0.56394852626308056</v>
      </c>
      <c r="CD216" s="7">
        <f t="shared" si="175"/>
        <v>16</v>
      </c>
      <c r="CE216" s="4">
        <f t="shared" si="176"/>
        <v>0</v>
      </c>
      <c r="CF216" s="7">
        <f t="shared" si="177"/>
        <v>3.555127820272945E-3</v>
      </c>
      <c r="CG216">
        <f t="shared" si="178"/>
        <v>1.8440696437367504E-3</v>
      </c>
      <c r="CH216" s="7">
        <f t="shared" si="179"/>
        <v>3.555127820272945E-3</v>
      </c>
      <c r="CI216" s="4">
        <f t="shared" si="180"/>
        <v>3.9692680139066723E-4</v>
      </c>
      <c r="CJ216">
        <f t="shared" si="181"/>
        <v>1.8440696437367504E-3</v>
      </c>
      <c r="CK216">
        <f t="shared" si="182"/>
        <v>3.9692680139066723E-4</v>
      </c>
      <c r="CL216" s="7">
        <f t="shared" si="183"/>
        <v>6</v>
      </c>
      <c r="CM216" s="4">
        <f t="shared" si="184"/>
        <v>1</v>
      </c>
      <c r="CN216" s="7">
        <f t="shared" si="185"/>
        <v>1.9889398678443553E-3</v>
      </c>
      <c r="CO216" s="4">
        <f t="shared" si="186"/>
        <v>1</v>
      </c>
      <c r="CP216" s="7">
        <f t="shared" si="187"/>
        <v>2</v>
      </c>
      <c r="CQ216" s="4" t="str">
        <f t="shared" si="188"/>
        <v>Jack Daniels</v>
      </c>
      <c r="CR216" s="7">
        <f t="shared" si="189"/>
        <v>66</v>
      </c>
      <c r="CS216">
        <f t="shared" si="190"/>
        <v>69</v>
      </c>
      <c r="CT216">
        <f ca="1">COUNTIF(INDIRECT(ADDRESS(ROW(),CR216,1,1)):INDIRECT(ADDRESS(ROW(),CS216,1,1)), "&lt;0.05")</f>
        <v>4</v>
      </c>
      <c r="CU216" s="4">
        <f t="shared" ca="1" si="191"/>
        <v>1</v>
      </c>
    </row>
    <row r="217" spans="1:99" x14ac:dyDescent="0.25">
      <c r="A217" s="48">
        <v>243</v>
      </c>
      <c r="B217" s="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1.3366317916274087E-2</v>
      </c>
      <c r="J217">
        <v>0</v>
      </c>
      <c r="K217" s="4">
        <v>0</v>
      </c>
      <c r="L217" s="7">
        <v>0</v>
      </c>
      <c r="M217">
        <v>0</v>
      </c>
      <c r="N217">
        <v>1.8388739012039244E-3</v>
      </c>
      <c r="O217">
        <v>9.3479838259235577E-3</v>
      </c>
      <c r="P217">
        <v>1.3321940934609635E-2</v>
      </c>
      <c r="Q217">
        <v>7.4234753190663538E-3</v>
      </c>
      <c r="R217">
        <v>5.5746133149386077E-4</v>
      </c>
      <c r="S217">
        <v>0</v>
      </c>
      <c r="T217">
        <v>0</v>
      </c>
      <c r="U217" s="4">
        <v>0</v>
      </c>
      <c r="V217" s="7">
        <v>0</v>
      </c>
      <c r="W217">
        <v>0</v>
      </c>
      <c r="X217">
        <v>8.8988034684152697E-4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 s="4">
        <v>0</v>
      </c>
      <c r="AF217" s="7">
        <v>0</v>
      </c>
      <c r="AG217">
        <v>0</v>
      </c>
      <c r="AH217">
        <v>0</v>
      </c>
      <c r="AI217">
        <v>0</v>
      </c>
      <c r="AJ217">
        <v>7.0822618232021699E-3</v>
      </c>
      <c r="AK217">
        <v>0</v>
      </c>
      <c r="AL217">
        <v>5.0590036789009687E-3</v>
      </c>
      <c r="AM217">
        <v>1.2674427513765438E-2</v>
      </c>
      <c r="AN217">
        <v>1.5038258956341009E-2</v>
      </c>
      <c r="AO217" s="4">
        <v>0</v>
      </c>
      <c r="AP217" s="7">
        <v>4.7876923909696148E-3</v>
      </c>
      <c r="AQ217">
        <v>2.3912864580193883E-3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 s="7">
        <f t="shared" si="145"/>
        <v>1.3366317916274086E-3</v>
      </c>
      <c r="BA217">
        <f t="shared" si="146"/>
        <v>3.2489735312297334E-3</v>
      </c>
      <c r="BB217">
        <f t="shared" si="147"/>
        <v>8.8988034684152695E-5</v>
      </c>
      <c r="BC217">
        <f t="shared" si="148"/>
        <v>3.9853951972209593E-3</v>
      </c>
      <c r="BD217" s="4">
        <f t="shared" si="149"/>
        <v>7.1789788489890036E-4</v>
      </c>
      <c r="BE217" s="7">
        <f t="shared" si="150"/>
        <v>4.226800854534191E-3</v>
      </c>
      <c r="BF217">
        <f t="shared" si="151"/>
        <v>4.922745710611208E-3</v>
      </c>
      <c r="BG217">
        <f t="shared" si="152"/>
        <v>2.8140487410398501E-4</v>
      </c>
      <c r="BH217">
        <f t="shared" si="153"/>
        <v>5.809078596041301E-3</v>
      </c>
      <c r="BI217" s="4">
        <f t="shared" si="154"/>
        <v>1.6154282412424168E-3</v>
      </c>
      <c r="BJ217" s="7">
        <f t="shared" si="155"/>
        <v>0.36393483196660159</v>
      </c>
      <c r="BK217">
        <f t="shared" si="156"/>
        <v>0.37576660431402975</v>
      </c>
      <c r="BL217">
        <f t="shared" si="157"/>
        <v>0.26027788807296448</v>
      </c>
      <c r="BM217" s="4">
        <f t="shared" si="158"/>
        <v>0.67339612741224364</v>
      </c>
      <c r="BN217" s="7">
        <f t="shared" si="159"/>
        <v>0.36393483196660159</v>
      </c>
      <c r="BO217">
        <f t="shared" si="160"/>
        <v>7.3131744660887926E-2</v>
      </c>
      <c r="BP217">
        <f t="shared" si="161"/>
        <v>0.76333033004202611</v>
      </c>
      <c r="BQ217" s="4">
        <f t="shared" si="162"/>
        <v>0.15085983898015695</v>
      </c>
      <c r="BR217" s="7">
        <f t="shared" si="163"/>
        <v>0.37576660431402975</v>
      </c>
      <c r="BS217">
        <f t="shared" si="164"/>
        <v>7.3131744660887926E-2</v>
      </c>
      <c r="BT217">
        <f t="shared" si="165"/>
        <v>6.3040326468595476E-2</v>
      </c>
      <c r="BU217" s="4">
        <f t="shared" si="166"/>
        <v>0.25434509545612877</v>
      </c>
      <c r="BV217" s="7">
        <f t="shared" si="167"/>
        <v>0.26027788807296448</v>
      </c>
      <c r="BW217">
        <f t="shared" si="168"/>
        <v>0.76333033004202611</v>
      </c>
      <c r="BX217">
        <f t="shared" si="169"/>
        <v>6.3040326468595476E-2</v>
      </c>
      <c r="BY217" s="4">
        <f t="shared" si="170"/>
        <v>0.11623277466065346</v>
      </c>
      <c r="BZ217" s="7">
        <f t="shared" si="171"/>
        <v>0.67339612741224364</v>
      </c>
      <c r="CA217">
        <f t="shared" si="172"/>
        <v>0.15085983898015695</v>
      </c>
      <c r="CB217">
        <f t="shared" si="173"/>
        <v>0.25434509545612877</v>
      </c>
      <c r="CC217" s="4">
        <f t="shared" si="174"/>
        <v>0.11623277466065346</v>
      </c>
      <c r="CD217" s="7">
        <f t="shared" si="175"/>
        <v>0</v>
      </c>
      <c r="CE217" s="4">
        <f t="shared" si="176"/>
        <v>0</v>
      </c>
      <c r="CF217" s="7">
        <f t="shared" si="177"/>
        <v>0.36393483196660159</v>
      </c>
      <c r="CG217">
        <f t="shared" si="178"/>
        <v>0.86485495635679466</v>
      </c>
      <c r="CH217" s="7">
        <f t="shared" si="179"/>
        <v>0.36393483196660159</v>
      </c>
      <c r="CI217" s="4">
        <f t="shared" si="180"/>
        <v>0.35025175500931083</v>
      </c>
      <c r="CJ217">
        <f t="shared" si="181"/>
        <v>0.86485495635679466</v>
      </c>
      <c r="CK217">
        <f t="shared" si="182"/>
        <v>0.35025175500931083</v>
      </c>
      <c r="CL217" s="7">
        <f t="shared" si="183"/>
        <v>0</v>
      </c>
      <c r="CM217" s="4">
        <f t="shared" si="184"/>
        <v>0</v>
      </c>
      <c r="CN217" s="7">
        <f t="shared" si="185"/>
        <v>0.8591250253181788</v>
      </c>
      <c r="CO217" s="4">
        <f t="shared" si="186"/>
        <v>0</v>
      </c>
      <c r="CP217" s="7">
        <f t="shared" si="187"/>
        <v>4</v>
      </c>
      <c r="CQ217" s="4" t="str">
        <f t="shared" si="188"/>
        <v>Glenfiddich 15</v>
      </c>
      <c r="CR217" s="7">
        <f t="shared" si="189"/>
        <v>74</v>
      </c>
      <c r="CS217">
        <f t="shared" si="190"/>
        <v>77</v>
      </c>
      <c r="CT217">
        <f ca="1">COUNTIF(INDIRECT(ADDRESS(ROW(),CR217,1,1)):INDIRECT(ADDRESS(ROW(),CS217,1,1)), "&lt;0.05")</f>
        <v>0</v>
      </c>
      <c r="CU217" s="4">
        <f t="shared" ca="1" si="191"/>
        <v>0</v>
      </c>
    </row>
    <row r="218" spans="1:99" x14ac:dyDescent="0.25">
      <c r="A218" s="48">
        <v>244</v>
      </c>
      <c r="B218" s="7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2.330989355134482E-3</v>
      </c>
      <c r="J218">
        <v>0</v>
      </c>
      <c r="K218" s="4">
        <v>0</v>
      </c>
      <c r="L218" s="7">
        <v>1.2502102276244365E-2</v>
      </c>
      <c r="M218">
        <v>1.1731759310683777E-2</v>
      </c>
      <c r="N218">
        <v>1.0789149874367262E-2</v>
      </c>
      <c r="O218">
        <v>2.5563230445526781E-2</v>
      </c>
      <c r="P218">
        <v>1.3166688106306938E-2</v>
      </c>
      <c r="Q218">
        <v>1.4024662618560793E-2</v>
      </c>
      <c r="R218">
        <v>1.2215298209912533E-2</v>
      </c>
      <c r="S218">
        <v>3.2151333552873957E-3</v>
      </c>
      <c r="T218">
        <v>2.6796743148544817E-2</v>
      </c>
      <c r="U218" s="4">
        <v>9.6152048496897236E-3</v>
      </c>
      <c r="V218" s="7">
        <v>0</v>
      </c>
      <c r="W218">
        <v>1.4362970763920558E-2</v>
      </c>
      <c r="X218">
        <v>1.0650985062371101E-2</v>
      </c>
      <c r="Y218">
        <v>7.8587176820803586E-3</v>
      </c>
      <c r="Z218">
        <v>3.5226210496079428E-3</v>
      </c>
      <c r="AA218">
        <v>9.1277202517301842E-3</v>
      </c>
      <c r="AB218">
        <v>0</v>
      </c>
      <c r="AC218">
        <v>0</v>
      </c>
      <c r="AD218">
        <v>1.8139755773987375E-2</v>
      </c>
      <c r="AE218" s="4">
        <v>1.0858916786166602E-2</v>
      </c>
      <c r="AF218" s="7">
        <v>0</v>
      </c>
      <c r="AG218">
        <v>0</v>
      </c>
      <c r="AH218">
        <v>0</v>
      </c>
      <c r="AI218">
        <v>0</v>
      </c>
      <c r="AJ218">
        <v>1.692548844580757E-2</v>
      </c>
      <c r="AK218">
        <v>6.5682785355465085E-3</v>
      </c>
      <c r="AL218">
        <v>1.9284019456481741E-2</v>
      </c>
      <c r="AM218">
        <v>1.4175192743291178E-2</v>
      </c>
      <c r="AN218">
        <v>3.1047895100591322E-2</v>
      </c>
      <c r="AO218" s="4">
        <v>1.0739139888294795E-2</v>
      </c>
      <c r="AP218" s="7">
        <v>6.555714858570141E-3</v>
      </c>
      <c r="AQ218">
        <v>3.9978225378651065E-3</v>
      </c>
      <c r="AR218">
        <v>1.2282977758560756E-2</v>
      </c>
      <c r="AS218">
        <v>3.6612071438460242E-3</v>
      </c>
      <c r="AT218">
        <v>3.4404664939886825E-3</v>
      </c>
      <c r="AU218">
        <v>1.2181237821882126E-2</v>
      </c>
      <c r="AV218">
        <v>3.1088980592230832E-3</v>
      </c>
      <c r="AW218">
        <v>7.4037623074221827E-3</v>
      </c>
      <c r="AX218">
        <v>9.6633777196042121E-3</v>
      </c>
      <c r="AY218">
        <v>6.3111054476159313E-3</v>
      </c>
      <c r="AZ218" s="7">
        <f t="shared" si="145"/>
        <v>2.330989355134482E-4</v>
      </c>
      <c r="BA218">
        <f t="shared" si="146"/>
        <v>1.396199721951244E-2</v>
      </c>
      <c r="BB218">
        <f t="shared" si="147"/>
        <v>7.4521687369864115E-3</v>
      </c>
      <c r="BC218">
        <f t="shared" si="148"/>
        <v>9.8740014170013123E-3</v>
      </c>
      <c r="BD218" s="4">
        <f t="shared" si="149"/>
        <v>6.8606570148578242E-3</v>
      </c>
      <c r="BE218" s="7">
        <f t="shared" si="150"/>
        <v>7.3712355638320688E-4</v>
      </c>
      <c r="BF218">
        <f t="shared" si="151"/>
        <v>7.1068716189067538E-3</v>
      </c>
      <c r="BG218">
        <f t="shared" si="152"/>
        <v>6.4017412222278375E-3</v>
      </c>
      <c r="BH218">
        <f t="shared" si="153"/>
        <v>1.0576524390498863E-2</v>
      </c>
      <c r="BI218" s="4">
        <f t="shared" si="154"/>
        <v>3.503348317491516E-3</v>
      </c>
      <c r="BJ218" s="7">
        <f t="shared" si="155"/>
        <v>1.6907441425166158E-4</v>
      </c>
      <c r="BK218">
        <f t="shared" si="156"/>
        <v>6.0342077538072872E-3</v>
      </c>
      <c r="BL218">
        <f t="shared" si="157"/>
        <v>1.8133942237676035E-2</v>
      </c>
      <c r="BM218" s="4">
        <f t="shared" si="158"/>
        <v>1.7430628413465821E-4</v>
      </c>
      <c r="BN218" s="7">
        <f t="shared" si="159"/>
        <v>1.6907441425166158E-4</v>
      </c>
      <c r="BO218">
        <f t="shared" si="160"/>
        <v>4.5354798829890609E-2</v>
      </c>
      <c r="BP218">
        <f t="shared" si="161"/>
        <v>0.3256703168189955</v>
      </c>
      <c r="BQ218" s="4">
        <f t="shared" si="162"/>
        <v>1.3962661496564303E-2</v>
      </c>
      <c r="BR218" s="7">
        <f t="shared" si="163"/>
        <v>6.0342077538072872E-3</v>
      </c>
      <c r="BS218">
        <f t="shared" si="164"/>
        <v>4.5354798829890609E-2</v>
      </c>
      <c r="BT218">
        <f t="shared" si="165"/>
        <v>0.54501888360994322</v>
      </c>
      <c r="BU218" s="4">
        <f t="shared" si="166"/>
        <v>0.8014469251999029</v>
      </c>
      <c r="BV218" s="7">
        <f t="shared" si="167"/>
        <v>1.8133942237676035E-2</v>
      </c>
      <c r="BW218">
        <f t="shared" si="168"/>
        <v>0.3256703168189955</v>
      </c>
      <c r="BX218">
        <f t="shared" si="169"/>
        <v>0.54501888360994322</v>
      </c>
      <c r="BY218" s="4">
        <f t="shared" si="170"/>
        <v>0.41072682967139307</v>
      </c>
      <c r="BZ218" s="7">
        <f t="shared" si="171"/>
        <v>1.7430628413465821E-4</v>
      </c>
      <c r="CA218">
        <f t="shared" si="172"/>
        <v>1.3962661496564303E-2</v>
      </c>
      <c r="CB218">
        <f t="shared" si="173"/>
        <v>0.8014469251999029</v>
      </c>
      <c r="CC218" s="4">
        <f t="shared" si="174"/>
        <v>0.41072682967139307</v>
      </c>
      <c r="CD218" s="7">
        <f t="shared" si="175"/>
        <v>12</v>
      </c>
      <c r="CE218" s="4">
        <f t="shared" si="176"/>
        <v>0</v>
      </c>
      <c r="CF218" s="7">
        <f t="shared" si="177"/>
        <v>1.6907441425166158E-4</v>
      </c>
      <c r="CG218">
        <f t="shared" si="178"/>
        <v>2.2318070133709567E-6</v>
      </c>
      <c r="CH218" s="7">
        <f t="shared" si="179"/>
        <v>1.6907441425166158E-4</v>
      </c>
      <c r="CI218" s="4">
        <f t="shared" si="180"/>
        <v>3.8349037368216272E-2</v>
      </c>
      <c r="CJ218">
        <f t="shared" si="181"/>
        <v>2.2318070133709567E-6</v>
      </c>
      <c r="CK218">
        <f t="shared" si="182"/>
        <v>3.8349037368216272E-2</v>
      </c>
      <c r="CL218" s="7">
        <f t="shared" si="183"/>
        <v>6</v>
      </c>
      <c r="CM218" s="4">
        <f t="shared" si="184"/>
        <v>1</v>
      </c>
      <c r="CN218" s="7">
        <f t="shared" si="185"/>
        <v>0.56798760581720376</v>
      </c>
      <c r="CO218" s="4">
        <f t="shared" si="186"/>
        <v>0</v>
      </c>
      <c r="CP218" s="7">
        <f t="shared" si="187"/>
        <v>2</v>
      </c>
      <c r="CQ218" s="4" t="str">
        <f t="shared" si="188"/>
        <v>Jack Daniels</v>
      </c>
      <c r="CR218" s="7">
        <f t="shared" si="189"/>
        <v>66</v>
      </c>
      <c r="CS218">
        <f t="shared" si="190"/>
        <v>69</v>
      </c>
      <c r="CT218">
        <f ca="1">COUNTIF(INDIRECT(ADDRESS(ROW(),CR218,1,1)):INDIRECT(ADDRESS(ROW(),CS218,1,1)), "&lt;0.05")</f>
        <v>3</v>
      </c>
      <c r="CU218" s="4">
        <f t="shared" ca="1" si="191"/>
        <v>0</v>
      </c>
    </row>
    <row r="219" spans="1:99" x14ac:dyDescent="0.25">
      <c r="A219" s="48">
        <v>245</v>
      </c>
      <c r="B219" s="7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1.3810316807554365E-2</v>
      </c>
      <c r="J219">
        <v>0</v>
      </c>
      <c r="K219" s="4">
        <v>0</v>
      </c>
      <c r="L219" s="7">
        <v>0</v>
      </c>
      <c r="M219">
        <v>0</v>
      </c>
      <c r="N219">
        <v>1.0889056985788471E-2</v>
      </c>
      <c r="O219">
        <v>3.8471624685609683E-2</v>
      </c>
      <c r="P219">
        <v>3.5754612321316562E-2</v>
      </c>
      <c r="Q219">
        <v>1.6991951898353983E-2</v>
      </c>
      <c r="R219">
        <v>1.636651626548883E-2</v>
      </c>
      <c r="S219">
        <v>2.9286817318377608E-3</v>
      </c>
      <c r="T219">
        <v>6.7746718952693782E-2</v>
      </c>
      <c r="U219" s="4">
        <v>1.5958767240864744E-2</v>
      </c>
      <c r="V219" s="7">
        <v>0</v>
      </c>
      <c r="W219">
        <v>0</v>
      </c>
      <c r="X219">
        <v>5.9040734522921752E-3</v>
      </c>
      <c r="Y219">
        <v>2.6855310872466447E-2</v>
      </c>
      <c r="Z219">
        <v>3.7697459979814198E-2</v>
      </c>
      <c r="AA219">
        <v>1.6954585616927465E-2</v>
      </c>
      <c r="AB219">
        <v>7.4047931892689423E-3</v>
      </c>
      <c r="AC219">
        <v>8.299594484915759E-3</v>
      </c>
      <c r="AD219">
        <v>2.302482718685854E-2</v>
      </c>
      <c r="AE219" s="4">
        <v>2.2642793103403103E-2</v>
      </c>
      <c r="AF219" s="7">
        <v>0</v>
      </c>
      <c r="AG219">
        <v>0</v>
      </c>
      <c r="AH219">
        <v>0</v>
      </c>
      <c r="AI219">
        <v>0</v>
      </c>
      <c r="AJ219">
        <v>3.1580427138367749E-2</v>
      </c>
      <c r="AK219">
        <v>2.1606648709344992E-2</v>
      </c>
      <c r="AL219">
        <v>4.633620885153493E-2</v>
      </c>
      <c r="AM219">
        <v>4.4493909660899465E-2</v>
      </c>
      <c r="AN219">
        <v>6.3104168171648156E-2</v>
      </c>
      <c r="AO219" s="4">
        <v>3.7128090171596455E-2</v>
      </c>
      <c r="AP219" s="7">
        <v>1.5266974074559115E-2</v>
      </c>
      <c r="AQ219">
        <v>2.0114551585921743E-2</v>
      </c>
      <c r="AR219">
        <v>2.478187755205433E-2</v>
      </c>
      <c r="AS219">
        <v>1.8619176238974501E-2</v>
      </c>
      <c r="AT219">
        <v>1.9698533632618836E-2</v>
      </c>
      <c r="AU219">
        <v>2.4981673223393244E-2</v>
      </c>
      <c r="AV219">
        <v>2.483619977862182E-2</v>
      </c>
      <c r="AW219">
        <v>3.196494430473984E-2</v>
      </c>
      <c r="AX219">
        <v>3.7901958045133993E-2</v>
      </c>
      <c r="AY219">
        <v>2.3026052934260213E-2</v>
      </c>
      <c r="AZ219" s="7">
        <f t="shared" si="145"/>
        <v>1.3810316807554364E-3</v>
      </c>
      <c r="BA219">
        <f t="shared" si="146"/>
        <v>2.0510793008195381E-2</v>
      </c>
      <c r="BB219">
        <f t="shared" si="147"/>
        <v>1.4878343788594664E-2</v>
      </c>
      <c r="BC219">
        <f t="shared" si="148"/>
        <v>2.4424945270339178E-2</v>
      </c>
      <c r="BD219" s="4">
        <f t="shared" si="149"/>
        <v>2.4119194137027764E-2</v>
      </c>
      <c r="BE219" s="7">
        <f t="shared" si="150"/>
        <v>4.3672056320377059E-3</v>
      </c>
      <c r="BF219">
        <f t="shared" si="151"/>
        <v>2.1290504177949848E-2</v>
      </c>
      <c r="BG219">
        <f t="shared" si="152"/>
        <v>1.2550007109959321E-2</v>
      </c>
      <c r="BH219">
        <f t="shared" si="153"/>
        <v>2.3536672331990416E-2</v>
      </c>
      <c r="BI219" s="4">
        <f t="shared" si="154"/>
        <v>6.6550219055790524E-3</v>
      </c>
      <c r="BJ219" s="7">
        <f t="shared" si="155"/>
        <v>1.9769951696945887E-2</v>
      </c>
      <c r="BK219">
        <f t="shared" si="156"/>
        <v>8.1432381958587655E-3</v>
      </c>
      <c r="BL219">
        <f t="shared" si="157"/>
        <v>1.2919224521917046E-2</v>
      </c>
      <c r="BM219" s="4">
        <f t="shared" si="158"/>
        <v>1.4069686210762327E-7</v>
      </c>
      <c r="BN219" s="7">
        <f t="shared" si="159"/>
        <v>1.9769951696945887E-2</v>
      </c>
      <c r="BO219">
        <f t="shared" si="160"/>
        <v>0.4824924724234041</v>
      </c>
      <c r="BP219">
        <f t="shared" si="161"/>
        <v>0.70115684001682044</v>
      </c>
      <c r="BQ219" s="4">
        <f t="shared" si="162"/>
        <v>0.61931890310112192</v>
      </c>
      <c r="BR219" s="7">
        <f t="shared" si="163"/>
        <v>8.1432381958587655E-3</v>
      </c>
      <c r="BS219">
        <f t="shared" si="164"/>
        <v>0.4824924724234041</v>
      </c>
      <c r="BT219">
        <f t="shared" si="165"/>
        <v>0.27709407518202617</v>
      </c>
      <c r="BU219" s="4">
        <f t="shared" si="166"/>
        <v>5.9248400560236336E-2</v>
      </c>
      <c r="BV219" s="7">
        <f t="shared" si="167"/>
        <v>1.2919224521917046E-2</v>
      </c>
      <c r="BW219">
        <f t="shared" si="168"/>
        <v>0.70115684001682044</v>
      </c>
      <c r="BX219">
        <f t="shared" si="169"/>
        <v>0.27709407518202617</v>
      </c>
      <c r="BY219" s="4">
        <f t="shared" si="170"/>
        <v>0.9692146821314902</v>
      </c>
      <c r="BZ219" s="7">
        <f t="shared" si="171"/>
        <v>1.4069686210762327E-7</v>
      </c>
      <c r="CA219">
        <f t="shared" si="172"/>
        <v>0.61931890310112192</v>
      </c>
      <c r="CB219">
        <f t="shared" si="173"/>
        <v>5.9248400560236336E-2</v>
      </c>
      <c r="CC219" s="4">
        <f t="shared" si="174"/>
        <v>0.9692146821314902</v>
      </c>
      <c r="CD219" s="7">
        <f t="shared" si="175"/>
        <v>8</v>
      </c>
      <c r="CE219" s="4">
        <f t="shared" si="176"/>
        <v>0</v>
      </c>
      <c r="CF219" s="7">
        <f t="shared" si="177"/>
        <v>1.9769951696945887E-2</v>
      </c>
      <c r="CG219">
        <f t="shared" si="178"/>
        <v>4.0556970314877481E-7</v>
      </c>
      <c r="CH219" s="7">
        <f t="shared" si="179"/>
        <v>1.9769951696945887E-2</v>
      </c>
      <c r="CI219" s="4">
        <f t="shared" si="180"/>
        <v>0.93291861259612929</v>
      </c>
      <c r="CJ219">
        <f t="shared" si="181"/>
        <v>4.0556970314877481E-7</v>
      </c>
      <c r="CK219">
        <f t="shared" si="182"/>
        <v>0.93291861259612929</v>
      </c>
      <c r="CL219" s="7">
        <f t="shared" si="183"/>
        <v>4</v>
      </c>
      <c r="CM219" s="4">
        <f t="shared" si="184"/>
        <v>0</v>
      </c>
      <c r="CN219" s="7">
        <f t="shared" si="185"/>
        <v>0.14401906052191127</v>
      </c>
      <c r="CO219" s="4">
        <f t="shared" si="186"/>
        <v>0</v>
      </c>
      <c r="CP219" s="7">
        <f t="shared" si="187"/>
        <v>4</v>
      </c>
      <c r="CQ219" s="4" t="str">
        <f t="shared" si="188"/>
        <v>Glenfiddich 15</v>
      </c>
      <c r="CR219" s="7">
        <f t="shared" si="189"/>
        <v>74</v>
      </c>
      <c r="CS219">
        <f t="shared" si="190"/>
        <v>77</v>
      </c>
      <c r="CT219">
        <f ca="1">COUNTIF(INDIRECT(ADDRESS(ROW(),CR219,1,1)):INDIRECT(ADDRESS(ROW(),CS219,1,1)), "&lt;0.05")</f>
        <v>1</v>
      </c>
      <c r="CU219" s="4">
        <f t="shared" ca="1" si="191"/>
        <v>0</v>
      </c>
    </row>
    <row r="220" spans="1:99" x14ac:dyDescent="0.25">
      <c r="A220" s="48">
        <v>246</v>
      </c>
      <c r="B220" s="7">
        <v>0</v>
      </c>
      <c r="C220">
        <v>0</v>
      </c>
      <c r="D220">
        <v>0</v>
      </c>
      <c r="E220">
        <v>0</v>
      </c>
      <c r="F220">
        <v>0</v>
      </c>
      <c r="G220">
        <v>3.7956871065118925E-3</v>
      </c>
      <c r="H220">
        <v>0</v>
      </c>
      <c r="I220">
        <v>6.8242455919743164E-2</v>
      </c>
      <c r="J220">
        <v>0</v>
      </c>
      <c r="K220" s="4">
        <v>1.7760810582060874E-2</v>
      </c>
      <c r="L220" s="7">
        <v>5.6857008065716697E-2</v>
      </c>
      <c r="M220">
        <v>8.4076518545402809E-2</v>
      </c>
      <c r="N220">
        <v>0.10520394251124696</v>
      </c>
      <c r="O220">
        <v>0.19243969839950051</v>
      </c>
      <c r="P220">
        <v>0.16788465114644707</v>
      </c>
      <c r="Q220">
        <v>0.13166020805278392</v>
      </c>
      <c r="R220">
        <v>0.11039518010997429</v>
      </c>
      <c r="S220">
        <v>0.12633320893496203</v>
      </c>
      <c r="T220">
        <v>0.38801362667643935</v>
      </c>
      <c r="U220" s="4">
        <v>9.626379393998083E-2</v>
      </c>
      <c r="V220" s="7">
        <v>0.16685221906044634</v>
      </c>
      <c r="W220">
        <v>0.37639188848252914</v>
      </c>
      <c r="X220">
        <v>0.30218556320797724</v>
      </c>
      <c r="Y220">
        <v>0.425233050179601</v>
      </c>
      <c r="Z220">
        <v>0.4458435933560897</v>
      </c>
      <c r="AA220">
        <v>0.32324967152136191</v>
      </c>
      <c r="AB220">
        <v>0.32103667180210776</v>
      </c>
      <c r="AC220">
        <v>0.2830153729484346</v>
      </c>
      <c r="AD220">
        <v>0.4324693436392173</v>
      </c>
      <c r="AE220" s="4">
        <v>0.44611494920064559</v>
      </c>
      <c r="AF220" s="7">
        <v>0.57376728375643171</v>
      </c>
      <c r="AG220">
        <v>1.2166787071966347</v>
      </c>
      <c r="AH220">
        <v>1.3180643236683152</v>
      </c>
      <c r="AI220">
        <v>1.8067968650381565</v>
      </c>
      <c r="AJ220">
        <v>2.3440152822679368</v>
      </c>
      <c r="AK220">
        <v>1.3170587606015329</v>
      </c>
      <c r="AL220">
        <v>2.055798744053166</v>
      </c>
      <c r="AM220">
        <v>2.215161317961178</v>
      </c>
      <c r="AN220">
        <v>3.214742460249465</v>
      </c>
      <c r="AO220" s="4">
        <v>1.5538327044367413</v>
      </c>
      <c r="AP220" s="7">
        <v>1.0153734039795359</v>
      </c>
      <c r="AQ220">
        <v>0.66484850161277742</v>
      </c>
      <c r="AR220">
        <v>1.1934234949315878</v>
      </c>
      <c r="AS220">
        <v>0.8351276101625007</v>
      </c>
      <c r="AT220">
        <v>0.51524552694581016</v>
      </c>
      <c r="AU220">
        <v>0.9197825810863075</v>
      </c>
      <c r="AV220">
        <v>0.99997344715107372</v>
      </c>
      <c r="AW220">
        <v>1.0368859407511146</v>
      </c>
      <c r="AX220">
        <v>1.2490142264598147</v>
      </c>
      <c r="AY220">
        <v>1.0905321736713964</v>
      </c>
      <c r="AZ220" s="7">
        <f t="shared" si="145"/>
        <v>8.9798953608315919E-3</v>
      </c>
      <c r="BA220">
        <f t="shared" si="146"/>
        <v>0.14591278363824545</v>
      </c>
      <c r="BB220">
        <f t="shared" si="147"/>
        <v>0.352239232339841</v>
      </c>
      <c r="BC220">
        <f t="shared" si="148"/>
        <v>1.7615916449229556</v>
      </c>
      <c r="BD220" s="4">
        <f t="shared" si="149"/>
        <v>0.95202069067519202</v>
      </c>
      <c r="BE220" s="7">
        <f t="shared" si="150"/>
        <v>2.1552265197230112E-2</v>
      </c>
      <c r="BF220">
        <f t="shared" si="151"/>
        <v>9.3681029469978E-2</v>
      </c>
      <c r="BG220">
        <f t="shared" si="152"/>
        <v>9.0309589274210053E-2</v>
      </c>
      <c r="BH220">
        <f t="shared" si="153"/>
        <v>0.73715202207196873</v>
      </c>
      <c r="BI220" s="4">
        <f t="shared" si="154"/>
        <v>0.22782174970137367</v>
      </c>
      <c r="BJ220" s="7">
        <f t="shared" si="155"/>
        <v>1.1493464546037978E-3</v>
      </c>
      <c r="BK220">
        <f t="shared" si="156"/>
        <v>3.6572482153522041E-7</v>
      </c>
      <c r="BL220">
        <f t="shared" si="157"/>
        <v>3.6004768708946421E-5</v>
      </c>
      <c r="BM220" s="4">
        <f t="shared" si="158"/>
        <v>3.2031575064923857E-7</v>
      </c>
      <c r="BN220" s="7">
        <f t="shared" si="159"/>
        <v>1.1493464546037978E-3</v>
      </c>
      <c r="BO220">
        <f t="shared" si="160"/>
        <v>9.0384458423469386E-5</v>
      </c>
      <c r="BP220">
        <f t="shared" si="161"/>
        <v>6.217250605695303E-5</v>
      </c>
      <c r="BQ220" s="4">
        <f t="shared" si="162"/>
        <v>2.5461000683021881E-7</v>
      </c>
      <c r="BR220" s="7">
        <f t="shared" si="163"/>
        <v>3.6572482153522041E-7</v>
      </c>
      <c r="BS220">
        <f t="shared" si="164"/>
        <v>9.0384458423469386E-5</v>
      </c>
      <c r="BT220">
        <f t="shared" si="165"/>
        <v>1.7951893913817045E-4</v>
      </c>
      <c r="BU220" s="4">
        <f t="shared" si="166"/>
        <v>5.9621020523425091E-6</v>
      </c>
      <c r="BV220" s="7">
        <f t="shared" si="167"/>
        <v>3.6004768708946421E-5</v>
      </c>
      <c r="BW220">
        <f t="shared" si="168"/>
        <v>6.217250605695303E-5</v>
      </c>
      <c r="BX220">
        <f t="shared" si="169"/>
        <v>1.7951893913817045E-4</v>
      </c>
      <c r="BY220" s="4">
        <f t="shared" si="170"/>
        <v>7.1030279146399181E-3</v>
      </c>
      <c r="BZ220" s="7">
        <f t="shared" si="171"/>
        <v>3.2031575064923857E-7</v>
      </c>
      <c r="CA220">
        <f t="shared" si="172"/>
        <v>2.5461000683021881E-7</v>
      </c>
      <c r="CB220">
        <f t="shared" si="173"/>
        <v>5.9621020523425091E-6</v>
      </c>
      <c r="CC220" s="4">
        <f t="shared" si="174"/>
        <v>7.1030279146399181E-3</v>
      </c>
      <c r="CD220" s="7">
        <f t="shared" si="175"/>
        <v>20</v>
      </c>
      <c r="CE220" s="4">
        <f t="shared" si="176"/>
        <v>1</v>
      </c>
      <c r="CF220" s="7">
        <f t="shared" si="177"/>
        <v>1.1493464546037978E-3</v>
      </c>
      <c r="CG220">
        <f t="shared" si="178"/>
        <v>2.1804666758460454E-8</v>
      </c>
      <c r="CH220" s="7">
        <f t="shared" si="179"/>
        <v>1.1493464546037978E-3</v>
      </c>
      <c r="CI220" s="4">
        <f t="shared" si="180"/>
        <v>3.3812306656217208E-7</v>
      </c>
      <c r="CJ220">
        <f t="shared" si="181"/>
        <v>2.1804666758460454E-8</v>
      </c>
      <c r="CK220">
        <f t="shared" si="182"/>
        <v>3.3812306656217208E-7</v>
      </c>
      <c r="CL220" s="7">
        <f t="shared" si="183"/>
        <v>6</v>
      </c>
      <c r="CM220" s="4">
        <f t="shared" si="184"/>
        <v>1</v>
      </c>
      <c r="CN220" s="7">
        <f t="shared" si="185"/>
        <v>8.9535611180866661E-5</v>
      </c>
      <c r="CO220" s="4">
        <f t="shared" si="186"/>
        <v>1</v>
      </c>
      <c r="CP220" s="7">
        <f t="shared" si="187"/>
        <v>4</v>
      </c>
      <c r="CQ220" s="4" t="str">
        <f t="shared" si="188"/>
        <v>Glenfiddich 15</v>
      </c>
      <c r="CR220" s="7">
        <f t="shared" si="189"/>
        <v>74</v>
      </c>
      <c r="CS220">
        <f t="shared" si="190"/>
        <v>77</v>
      </c>
      <c r="CT220">
        <f ca="1">COUNTIF(INDIRECT(ADDRESS(ROW(),CR220,1,1)):INDIRECT(ADDRESS(ROW(),CS220,1,1)), "&lt;0.05")</f>
        <v>4</v>
      </c>
      <c r="CU220" s="4">
        <f t="shared" ca="1" si="191"/>
        <v>1</v>
      </c>
    </row>
    <row r="221" spans="1:99" x14ac:dyDescent="0.25">
      <c r="A221" s="48">
        <v>247</v>
      </c>
      <c r="B221" s="7">
        <v>4.5870424138245332E-2</v>
      </c>
      <c r="C221">
        <v>0.20633936725522645</v>
      </c>
      <c r="D221">
        <v>9.6729444386914276E-2</v>
      </c>
      <c r="E221">
        <v>0.14157940756239143</v>
      </c>
      <c r="F221">
        <v>0.11048478350583736</v>
      </c>
      <c r="G221">
        <v>0.12894221220117957</v>
      </c>
      <c r="H221">
        <v>0.11991785007765171</v>
      </c>
      <c r="I221">
        <v>0.14585030781433761</v>
      </c>
      <c r="J221">
        <v>0.14806971451262935</v>
      </c>
      <c r="K221" s="4">
        <v>0.13927073609166746</v>
      </c>
      <c r="L221" s="7">
        <v>0.26863680378068677</v>
      </c>
      <c r="M221">
        <v>0.27261799919309959</v>
      </c>
      <c r="N221">
        <v>0.28186033158137258</v>
      </c>
      <c r="O221">
        <v>0.37498329850621387</v>
      </c>
      <c r="P221">
        <v>0.33045040303179851</v>
      </c>
      <c r="Q221">
        <v>0.25787476549170213</v>
      </c>
      <c r="R221">
        <v>0.20693688224653892</v>
      </c>
      <c r="S221">
        <v>0.27220667345298666</v>
      </c>
      <c r="T221">
        <v>0.67876514497304585</v>
      </c>
      <c r="U221" s="4">
        <v>0.24526397506048619</v>
      </c>
      <c r="V221" s="7">
        <v>3.697917567838144</v>
      </c>
      <c r="W221">
        <v>6.4385821110379391</v>
      </c>
      <c r="X221">
        <v>5.6600279989870019</v>
      </c>
      <c r="Y221">
        <v>8.1835397944590671</v>
      </c>
      <c r="Z221">
        <v>8.2466512495087745</v>
      </c>
      <c r="AA221">
        <v>8.497714468849507</v>
      </c>
      <c r="AB221">
        <v>7.748206990312501</v>
      </c>
      <c r="AC221">
        <v>5.592812770844338</v>
      </c>
      <c r="AD221">
        <v>9.6238020216111053</v>
      </c>
      <c r="AE221" s="4">
        <v>8.4406633298528284</v>
      </c>
      <c r="AF221" s="7">
        <v>2.9581965229681364</v>
      </c>
      <c r="AG221">
        <v>5.288487080319058</v>
      </c>
      <c r="AH221">
        <v>5.4667695648374535</v>
      </c>
      <c r="AI221">
        <v>6.7228092198469049</v>
      </c>
      <c r="AJ221">
        <v>8.0869928740005239</v>
      </c>
      <c r="AK221">
        <v>5.517265352092398</v>
      </c>
      <c r="AL221">
        <v>7.6149649160942063</v>
      </c>
      <c r="AM221">
        <v>8.606288078775405</v>
      </c>
      <c r="AN221">
        <v>12.387993417813602</v>
      </c>
      <c r="AO221" s="4">
        <v>5.6211935542705058</v>
      </c>
      <c r="AP221" s="7">
        <v>4.0603629292330377</v>
      </c>
      <c r="AQ221">
        <v>2.9923320194003464</v>
      </c>
      <c r="AR221">
        <v>4.6612425741409895</v>
      </c>
      <c r="AS221">
        <v>2.7275904559713586</v>
      </c>
      <c r="AT221">
        <v>2.166343934921843</v>
      </c>
      <c r="AU221">
        <v>3.6021422128240737</v>
      </c>
      <c r="AV221">
        <v>3.4459154479658953</v>
      </c>
      <c r="AW221">
        <v>3.5441065330626107</v>
      </c>
      <c r="AX221">
        <v>4.1575014664281342</v>
      </c>
      <c r="AY221">
        <v>3.587110124618166</v>
      </c>
      <c r="AZ221" s="7">
        <f t="shared" si="145"/>
        <v>0.12830542475460804</v>
      </c>
      <c r="BA221">
        <f t="shared" si="146"/>
        <v>0.31895962773179309</v>
      </c>
      <c r="BB221">
        <f t="shared" si="147"/>
        <v>7.2129918303301208</v>
      </c>
      <c r="BC221">
        <f t="shared" si="148"/>
        <v>6.8270960581018203</v>
      </c>
      <c r="BD221" s="4">
        <f t="shared" si="149"/>
        <v>3.4944647698566458</v>
      </c>
      <c r="BE221" s="7">
        <f t="shared" si="150"/>
        <v>4.1183986842569104E-2</v>
      </c>
      <c r="BF221">
        <f t="shared" si="151"/>
        <v>0.13444715385589712</v>
      </c>
      <c r="BG221">
        <f t="shared" si="152"/>
        <v>1.8030437256816327</v>
      </c>
      <c r="BH221">
        <f t="shared" si="153"/>
        <v>2.5530831786797421</v>
      </c>
      <c r="BI221" s="4">
        <f t="shared" si="154"/>
        <v>0.72651116315622533</v>
      </c>
      <c r="BJ221" s="7">
        <f t="shared" si="155"/>
        <v>1.3724477286859047E-3</v>
      </c>
      <c r="BK221">
        <f t="shared" si="156"/>
        <v>5.6770776212939421E-7</v>
      </c>
      <c r="BL221">
        <f t="shared" si="157"/>
        <v>1.6484479983703587E-5</v>
      </c>
      <c r="BM221" s="4">
        <f t="shared" si="158"/>
        <v>1.3104099943237224E-7</v>
      </c>
      <c r="BN221" s="7">
        <f t="shared" si="159"/>
        <v>1.3724477286859047E-3</v>
      </c>
      <c r="BO221">
        <f t="shared" si="160"/>
        <v>6.6898608379896106E-7</v>
      </c>
      <c r="BP221">
        <f t="shared" si="161"/>
        <v>2.0381071126528099E-5</v>
      </c>
      <c r="BQ221" s="4">
        <f t="shared" si="162"/>
        <v>1.3528636319183359E-7</v>
      </c>
      <c r="BR221" s="7">
        <f t="shared" si="163"/>
        <v>5.6770776212939421E-7</v>
      </c>
      <c r="BS221">
        <f t="shared" si="164"/>
        <v>6.6898608379896106E-7</v>
      </c>
      <c r="BT221">
        <f t="shared" si="165"/>
        <v>0.70130985145883251</v>
      </c>
      <c r="BU221" s="4">
        <f t="shared" si="166"/>
        <v>6.086780904529087E-5</v>
      </c>
      <c r="BV221" s="7">
        <f t="shared" si="167"/>
        <v>1.6484479983703587E-5</v>
      </c>
      <c r="BW221">
        <f t="shared" si="168"/>
        <v>2.0381071126528099E-5</v>
      </c>
      <c r="BX221">
        <f t="shared" si="169"/>
        <v>0.70130985145883251</v>
      </c>
      <c r="BY221" s="4">
        <f t="shared" si="170"/>
        <v>2.425567840411545E-3</v>
      </c>
      <c r="BZ221" s="7">
        <f t="shared" si="171"/>
        <v>1.3104099943237224E-7</v>
      </c>
      <c r="CA221">
        <f t="shared" si="172"/>
        <v>1.3528636319183359E-7</v>
      </c>
      <c r="CB221">
        <f t="shared" si="173"/>
        <v>6.086780904529087E-5</v>
      </c>
      <c r="CC221" s="4">
        <f t="shared" si="174"/>
        <v>2.425567840411545E-3</v>
      </c>
      <c r="CD221" s="7">
        <f t="shared" si="175"/>
        <v>18</v>
      </c>
      <c r="CE221" s="4">
        <f t="shared" si="176"/>
        <v>0</v>
      </c>
      <c r="CF221" s="7">
        <f t="shared" si="177"/>
        <v>1.3724477286859047E-3</v>
      </c>
      <c r="CG221">
        <f t="shared" si="178"/>
        <v>2.2250630515824346E-13</v>
      </c>
      <c r="CH221" s="7">
        <f t="shared" si="179"/>
        <v>1.3724477286859047E-3</v>
      </c>
      <c r="CI221" s="4">
        <f t="shared" si="180"/>
        <v>4.4894541467316366E-13</v>
      </c>
      <c r="CJ221">
        <f t="shared" si="181"/>
        <v>2.2250630515824346E-13</v>
      </c>
      <c r="CK221">
        <f t="shared" si="182"/>
        <v>4.4894541467316366E-13</v>
      </c>
      <c r="CL221" s="7">
        <f t="shared" si="183"/>
        <v>6</v>
      </c>
      <c r="CM221" s="4">
        <f t="shared" si="184"/>
        <v>1</v>
      </c>
      <c r="CN221" s="7">
        <f t="shared" si="185"/>
        <v>1.5499865059964837E-11</v>
      </c>
      <c r="CO221" s="4">
        <f t="shared" si="186"/>
        <v>1</v>
      </c>
      <c r="CP221" s="7">
        <f t="shared" si="187"/>
        <v>3</v>
      </c>
      <c r="CQ221" s="4" t="str">
        <f t="shared" si="188"/>
        <v>Glenfiddich 12</v>
      </c>
      <c r="CR221" s="7">
        <f t="shared" si="189"/>
        <v>70</v>
      </c>
      <c r="CS221">
        <f t="shared" si="190"/>
        <v>73</v>
      </c>
      <c r="CT221">
        <f ca="1">COUNTIF(INDIRECT(ADDRESS(ROW(),CR221,1,1)):INDIRECT(ADDRESS(ROW(),CS221,1,1)), "&lt;0.05")</f>
        <v>3</v>
      </c>
      <c r="CU221" s="4">
        <f t="shared" ca="1" si="191"/>
        <v>0</v>
      </c>
    </row>
    <row r="222" spans="1:99" x14ac:dyDescent="0.25">
      <c r="A222" s="48">
        <v>248</v>
      </c>
      <c r="B222" s="7">
        <v>2.7736762869665236E-3</v>
      </c>
      <c r="C222">
        <v>2.8380481452358611E-2</v>
      </c>
      <c r="D222">
        <v>1.4290838824388714E-2</v>
      </c>
      <c r="E222">
        <v>1.3600629634584509E-2</v>
      </c>
      <c r="F222">
        <v>1.3139965287564014E-2</v>
      </c>
      <c r="G222">
        <v>1.9420424407755495E-2</v>
      </c>
      <c r="H222">
        <v>1.9000199403325015E-2</v>
      </c>
      <c r="I222">
        <v>1.9246278516464262E-2</v>
      </c>
      <c r="J222">
        <v>1.9397763299302512E-2</v>
      </c>
      <c r="K222" s="4">
        <v>1.8540217276389503E-2</v>
      </c>
      <c r="L222" s="7">
        <v>5.5655693438566189E-2</v>
      </c>
      <c r="M222">
        <v>5.6764890653270353E-2</v>
      </c>
      <c r="N222">
        <v>6.3607853064327452E-2</v>
      </c>
      <c r="O222">
        <v>7.6055370597165786E-2</v>
      </c>
      <c r="P222">
        <v>7.479144493049443E-2</v>
      </c>
      <c r="Q222">
        <v>4.0384450791514419E-2</v>
      </c>
      <c r="R222">
        <v>3.9314477693861941E-2</v>
      </c>
      <c r="S222">
        <v>5.3166013134328359E-2</v>
      </c>
      <c r="T222">
        <v>0.14627190018354683</v>
      </c>
      <c r="U222" s="4">
        <v>3.8473051110989552E-2</v>
      </c>
      <c r="V222" s="7">
        <v>0.59074919714852547</v>
      </c>
      <c r="W222">
        <v>1.1205428507203383</v>
      </c>
      <c r="X222">
        <v>0.92980826496173974</v>
      </c>
      <c r="Y222">
        <v>1.3800674808669375</v>
      </c>
      <c r="Z222">
        <v>1.3842990457956024</v>
      </c>
      <c r="AA222">
        <v>1.3896490472786536</v>
      </c>
      <c r="AB222">
        <v>1.2468671120484125</v>
      </c>
      <c r="AC222">
        <v>0.90494003976859605</v>
      </c>
      <c r="AD222">
        <v>1.5604636941577428</v>
      </c>
      <c r="AE222" s="4">
        <v>1.4010559305622909</v>
      </c>
      <c r="AF222" s="7">
        <v>0.46543777185882651</v>
      </c>
      <c r="AG222">
        <v>0.86257880642154738</v>
      </c>
      <c r="AH222">
        <v>0.88491609299833773</v>
      </c>
      <c r="AI222">
        <v>1.0885536143488121</v>
      </c>
      <c r="AJ222">
        <v>1.3064368686249062</v>
      </c>
      <c r="AK222">
        <v>0.88411540672158728</v>
      </c>
      <c r="AL222">
        <v>1.2526620752327831</v>
      </c>
      <c r="AM222">
        <v>1.4352474799719714</v>
      </c>
      <c r="AN222">
        <v>1.9927128844017263</v>
      </c>
      <c r="AO222" s="4">
        <v>0.92932455359563371</v>
      </c>
      <c r="AP222" s="7">
        <v>0.6702017847140963</v>
      </c>
      <c r="AQ222">
        <v>0.50043561794529023</v>
      </c>
      <c r="AR222">
        <v>0.77166503629651728</v>
      </c>
      <c r="AS222">
        <v>0.44476423883470934</v>
      </c>
      <c r="AT222">
        <v>0.34694349781514749</v>
      </c>
      <c r="AU222">
        <v>0.5689464699229978</v>
      </c>
      <c r="AV222">
        <v>0.57266000216941648</v>
      </c>
      <c r="AW222">
        <v>0.59992989606432001</v>
      </c>
      <c r="AX222">
        <v>0.66946348947112788</v>
      </c>
      <c r="AY222">
        <v>0.56928625734878446</v>
      </c>
      <c r="AZ222" s="7">
        <f t="shared" si="145"/>
        <v>1.6779047438909914E-2</v>
      </c>
      <c r="BA222">
        <f t="shared" si="146"/>
        <v>6.4448514559806519E-2</v>
      </c>
      <c r="BB222">
        <f t="shared" si="147"/>
        <v>1.190844266330884</v>
      </c>
      <c r="BC222">
        <f t="shared" si="148"/>
        <v>1.1101985554176133</v>
      </c>
      <c r="BD222" s="4">
        <f t="shared" si="149"/>
        <v>0.57142962905824068</v>
      </c>
      <c r="BE222" s="7">
        <f t="shared" si="150"/>
        <v>6.5679114091764402E-3</v>
      </c>
      <c r="BF222">
        <f t="shared" si="151"/>
        <v>3.1774620823042679E-2</v>
      </c>
      <c r="BG222">
        <f t="shared" si="152"/>
        <v>0.30030298475296807</v>
      </c>
      <c r="BH222">
        <f t="shared" si="153"/>
        <v>0.41571563042006587</v>
      </c>
      <c r="BI222" s="4">
        <f t="shared" si="154"/>
        <v>0.12099753340282024</v>
      </c>
      <c r="BJ222" s="7">
        <f t="shared" si="155"/>
        <v>9.7253782123768646E-4</v>
      </c>
      <c r="BK222">
        <f t="shared" si="156"/>
        <v>5.930018687836521E-7</v>
      </c>
      <c r="BL222">
        <f t="shared" si="157"/>
        <v>1.6165155590699018E-5</v>
      </c>
      <c r="BM222" s="4">
        <f t="shared" si="158"/>
        <v>1.4450102309736475E-7</v>
      </c>
      <c r="BN222" s="7">
        <f t="shared" si="159"/>
        <v>9.7253782123768646E-4</v>
      </c>
      <c r="BO222">
        <f t="shared" si="160"/>
        <v>7.3240380402619788E-7</v>
      </c>
      <c r="BP222">
        <f t="shared" si="161"/>
        <v>2.214833254432243E-5</v>
      </c>
      <c r="BQ222" s="4">
        <f t="shared" si="162"/>
        <v>1.2421147927840148E-7</v>
      </c>
      <c r="BR222" s="7">
        <f t="shared" si="163"/>
        <v>5.930018687836521E-7</v>
      </c>
      <c r="BS222">
        <f t="shared" si="164"/>
        <v>7.3240380402619788E-7</v>
      </c>
      <c r="BT222">
        <f t="shared" si="165"/>
        <v>0.62559837421672249</v>
      </c>
      <c r="BU222" s="4">
        <f t="shared" si="166"/>
        <v>6.079631867629687E-5</v>
      </c>
      <c r="BV222" s="7">
        <f t="shared" si="167"/>
        <v>1.6165155590699018E-5</v>
      </c>
      <c r="BW222">
        <f t="shared" si="168"/>
        <v>2.214833254432243E-5</v>
      </c>
      <c r="BX222">
        <f t="shared" si="169"/>
        <v>0.62559837421672249</v>
      </c>
      <c r="BY222" s="4">
        <f t="shared" si="170"/>
        <v>2.5410081378896962E-3</v>
      </c>
      <c r="BZ222" s="7">
        <f t="shared" si="171"/>
        <v>1.4450102309736475E-7</v>
      </c>
      <c r="CA222">
        <f t="shared" si="172"/>
        <v>1.2421147927840148E-7</v>
      </c>
      <c r="CB222">
        <f t="shared" si="173"/>
        <v>6.079631867629687E-5</v>
      </c>
      <c r="CC222" s="4">
        <f t="shared" si="174"/>
        <v>2.5410081378896962E-3</v>
      </c>
      <c r="CD222" s="7">
        <f t="shared" si="175"/>
        <v>18</v>
      </c>
      <c r="CE222" s="4">
        <f t="shared" si="176"/>
        <v>0</v>
      </c>
      <c r="CF222" s="7">
        <f t="shared" si="177"/>
        <v>9.7253782123768646E-4</v>
      </c>
      <c r="CG222">
        <f t="shared" si="178"/>
        <v>2.1884018910475867E-13</v>
      </c>
      <c r="CH222" s="7">
        <f t="shared" si="179"/>
        <v>9.7253782123768646E-4</v>
      </c>
      <c r="CI222" s="4">
        <f t="shared" si="180"/>
        <v>5.9981586165679438E-13</v>
      </c>
      <c r="CJ222">
        <f t="shared" si="181"/>
        <v>2.1884018910475867E-13</v>
      </c>
      <c r="CK222">
        <f t="shared" si="182"/>
        <v>5.9981586165679438E-13</v>
      </c>
      <c r="CL222" s="7">
        <f t="shared" si="183"/>
        <v>6</v>
      </c>
      <c r="CM222" s="4">
        <f t="shared" si="184"/>
        <v>1</v>
      </c>
      <c r="CN222" s="7">
        <f t="shared" si="185"/>
        <v>1.6021061796115808E-11</v>
      </c>
      <c r="CO222" s="4">
        <f t="shared" si="186"/>
        <v>1</v>
      </c>
      <c r="CP222" s="7">
        <f t="shared" si="187"/>
        <v>3</v>
      </c>
      <c r="CQ222" s="4" t="str">
        <f t="shared" si="188"/>
        <v>Glenfiddich 12</v>
      </c>
      <c r="CR222" s="7">
        <f t="shared" si="189"/>
        <v>70</v>
      </c>
      <c r="CS222">
        <f t="shared" si="190"/>
        <v>73</v>
      </c>
      <c r="CT222">
        <f ca="1">COUNTIF(INDIRECT(ADDRESS(ROW(),CR222,1,1)):INDIRECT(ADDRESS(ROW(),CS222,1,1)), "&lt;0.05")</f>
        <v>3</v>
      </c>
      <c r="CU222" s="4">
        <f t="shared" ca="1" si="191"/>
        <v>0</v>
      </c>
    </row>
    <row r="223" spans="1:99" x14ac:dyDescent="0.25">
      <c r="A223" s="48">
        <v>249</v>
      </c>
      <c r="B223" s="7">
        <v>0</v>
      </c>
      <c r="C223">
        <v>3.9114007733092218E-2</v>
      </c>
      <c r="D223">
        <v>1.6497072900607358E-2</v>
      </c>
      <c r="E223">
        <v>3.1394780171963746E-2</v>
      </c>
      <c r="F223">
        <v>2.8896941740332381E-2</v>
      </c>
      <c r="G223">
        <v>4.9623094460114536E-2</v>
      </c>
      <c r="H223">
        <v>3.2897265055414335E-2</v>
      </c>
      <c r="I223">
        <v>5.5915183286404962E-2</v>
      </c>
      <c r="J223">
        <v>4.2192524266039214E-2</v>
      </c>
      <c r="K223" s="4">
        <v>3.2426694810100472E-2</v>
      </c>
      <c r="L223" s="7">
        <v>0.24887943143805644</v>
      </c>
      <c r="M223">
        <v>0.21917991202482168</v>
      </c>
      <c r="N223">
        <v>0.20015000041160219</v>
      </c>
      <c r="O223">
        <v>0.3064187544094476</v>
      </c>
      <c r="P223">
        <v>0.22446396667688859</v>
      </c>
      <c r="Q223">
        <v>0.18856783828978285</v>
      </c>
      <c r="R223">
        <v>0.13744668098104379</v>
      </c>
      <c r="S223">
        <v>0.17656612727909027</v>
      </c>
      <c r="T223">
        <v>0.4745249443869109</v>
      </c>
      <c r="U223" s="4">
        <v>0.1217066699126069</v>
      </c>
      <c r="V223" s="7">
        <v>9.4889482435635303E-2</v>
      </c>
      <c r="W223">
        <v>0.25805850539389302</v>
      </c>
      <c r="X223">
        <v>0.22056046270894561</v>
      </c>
      <c r="Y223">
        <v>0.2960054546316857</v>
      </c>
      <c r="Z223">
        <v>0.29919689563672996</v>
      </c>
      <c r="AA223">
        <v>0.28949074354862547</v>
      </c>
      <c r="AB223">
        <v>0.26753564028843996</v>
      </c>
      <c r="AC223">
        <v>0.20182970290218347</v>
      </c>
      <c r="AD223">
        <v>0.31187730716109269</v>
      </c>
      <c r="AE223" s="4">
        <v>0.29011736508164293</v>
      </c>
      <c r="AF223" s="7">
        <v>8.9107056448735469E-2</v>
      </c>
      <c r="AG223">
        <v>0.1684555876021708</v>
      </c>
      <c r="AH223">
        <v>0.19114242097648221</v>
      </c>
      <c r="AI223">
        <v>0.24556876336911848</v>
      </c>
      <c r="AJ223">
        <v>0.35072674900109568</v>
      </c>
      <c r="AK223">
        <v>0.24495620060224196</v>
      </c>
      <c r="AL223">
        <v>0.39395314817962018</v>
      </c>
      <c r="AM223">
        <v>0.46247862200943501</v>
      </c>
      <c r="AN223">
        <v>0.62485932549088552</v>
      </c>
      <c r="AO223" s="4">
        <v>0.32637574668397185</v>
      </c>
      <c r="AP223" s="7">
        <v>0.15759210823811656</v>
      </c>
      <c r="AQ223">
        <v>0.1526259225310769</v>
      </c>
      <c r="AR223">
        <v>0.23463141814405086</v>
      </c>
      <c r="AS223">
        <v>0.16145070074682263</v>
      </c>
      <c r="AT223">
        <v>0.13934786974967525</v>
      </c>
      <c r="AU223">
        <v>0.21029404269954668</v>
      </c>
      <c r="AV223">
        <v>0.16631970341002278</v>
      </c>
      <c r="AW223">
        <v>0.19373146387448292</v>
      </c>
      <c r="AX223">
        <v>0.22872091075561488</v>
      </c>
      <c r="AY223">
        <v>0.22659467333850042</v>
      </c>
      <c r="AZ223" s="7">
        <f t="shared" si="145"/>
        <v>3.2895756442406922E-2</v>
      </c>
      <c r="BA223">
        <f t="shared" si="146"/>
        <v>0.22979043258102511</v>
      </c>
      <c r="BB223">
        <f t="shared" si="147"/>
        <v>0.25295615597888743</v>
      </c>
      <c r="BC223">
        <f t="shared" si="148"/>
        <v>0.30976236203637575</v>
      </c>
      <c r="BD223" s="4">
        <f t="shared" si="149"/>
        <v>0.18713088134879102</v>
      </c>
      <c r="BE223" s="7">
        <f t="shared" si="150"/>
        <v>1.6001060639027374E-2</v>
      </c>
      <c r="BF223">
        <f t="shared" si="151"/>
        <v>0.10104585187167751</v>
      </c>
      <c r="BG223">
        <f t="shared" si="152"/>
        <v>6.588369001511242E-2</v>
      </c>
      <c r="BH223">
        <f t="shared" si="153"/>
        <v>0.15730304861437228</v>
      </c>
      <c r="BI223" s="4">
        <f t="shared" si="154"/>
        <v>3.5842938951100634E-2</v>
      </c>
      <c r="BJ223" s="7">
        <f t="shared" si="155"/>
        <v>1.4902339544739632E-4</v>
      </c>
      <c r="BK223">
        <f t="shared" si="156"/>
        <v>1.193814100862706E-6</v>
      </c>
      <c r="BL223">
        <f t="shared" si="157"/>
        <v>3.3680985634603562E-4</v>
      </c>
      <c r="BM223" s="4">
        <f t="shared" si="158"/>
        <v>2.2055982171700384E-8</v>
      </c>
      <c r="BN223" s="7">
        <f t="shared" si="159"/>
        <v>1.4902339544739632E-4</v>
      </c>
      <c r="BO223">
        <f t="shared" si="160"/>
        <v>0.55245857537924814</v>
      </c>
      <c r="BP223">
        <f t="shared" si="161"/>
        <v>0.19576159704606441</v>
      </c>
      <c r="BQ223" s="4">
        <f t="shared" si="162"/>
        <v>0.23383867496123203</v>
      </c>
      <c r="BR223" s="7">
        <f t="shared" si="163"/>
        <v>1.193814100862706E-6</v>
      </c>
      <c r="BS223">
        <f t="shared" si="164"/>
        <v>0.55245857537924814</v>
      </c>
      <c r="BT223">
        <f t="shared" si="165"/>
        <v>0.31283398276764429</v>
      </c>
      <c r="BU223" s="4">
        <f t="shared" si="166"/>
        <v>1.4966953143420499E-2</v>
      </c>
      <c r="BV223" s="7">
        <f t="shared" si="167"/>
        <v>3.3680985634603562E-4</v>
      </c>
      <c r="BW223">
        <f t="shared" si="168"/>
        <v>0.19576159704606441</v>
      </c>
      <c r="BX223">
        <f t="shared" si="169"/>
        <v>0.31283398276764429</v>
      </c>
      <c r="BY223" s="4">
        <f t="shared" si="170"/>
        <v>3.724034112791702E-2</v>
      </c>
      <c r="BZ223" s="7">
        <f t="shared" si="171"/>
        <v>2.2055982171700384E-8</v>
      </c>
      <c r="CA223">
        <f t="shared" si="172"/>
        <v>0.23383867496123203</v>
      </c>
      <c r="CB223">
        <f t="shared" si="173"/>
        <v>1.4966953143420499E-2</v>
      </c>
      <c r="CC223" s="4">
        <f t="shared" si="174"/>
        <v>3.724034112791702E-2</v>
      </c>
      <c r="CD223" s="7">
        <f t="shared" si="175"/>
        <v>12</v>
      </c>
      <c r="CE223" s="4">
        <f t="shared" si="176"/>
        <v>0</v>
      </c>
      <c r="CF223" s="7">
        <f t="shared" si="177"/>
        <v>1.4902339544739632E-4</v>
      </c>
      <c r="CG223">
        <f t="shared" si="178"/>
        <v>5.6906839966535633E-12</v>
      </c>
      <c r="CH223" s="7">
        <f t="shared" si="179"/>
        <v>1.4902339544739632E-4</v>
      </c>
      <c r="CI223" s="4">
        <f t="shared" si="180"/>
        <v>0.59996464534309135</v>
      </c>
      <c r="CJ223">
        <f t="shared" si="181"/>
        <v>5.6906839966535633E-12</v>
      </c>
      <c r="CK223">
        <f t="shared" si="182"/>
        <v>0.59996464534309135</v>
      </c>
      <c r="CL223" s="7">
        <f t="shared" si="183"/>
        <v>4</v>
      </c>
      <c r="CM223" s="4">
        <f t="shared" si="184"/>
        <v>0</v>
      </c>
      <c r="CN223" s="7">
        <f t="shared" si="185"/>
        <v>3.9407542728544967E-4</v>
      </c>
      <c r="CO223" s="4">
        <f t="shared" si="186"/>
        <v>1</v>
      </c>
      <c r="CP223" s="7">
        <f t="shared" si="187"/>
        <v>4</v>
      </c>
      <c r="CQ223" s="4" t="str">
        <f t="shared" si="188"/>
        <v>Glenfiddich 15</v>
      </c>
      <c r="CR223" s="7">
        <f t="shared" si="189"/>
        <v>74</v>
      </c>
      <c r="CS223">
        <f t="shared" si="190"/>
        <v>77</v>
      </c>
      <c r="CT223">
        <f ca="1">COUNTIF(INDIRECT(ADDRESS(ROW(),CR223,1,1)):INDIRECT(ADDRESS(ROW(),CS223,1,1)), "&lt;0.05")</f>
        <v>2</v>
      </c>
      <c r="CU223" s="4">
        <f t="shared" ca="1" si="191"/>
        <v>0</v>
      </c>
    </row>
    <row r="224" spans="1:99" x14ac:dyDescent="0.25">
      <c r="A224" s="48">
        <v>250</v>
      </c>
      <c r="B224" s="7">
        <v>0.36032848628131059</v>
      </c>
      <c r="C224">
        <v>0.93555512147887399</v>
      </c>
      <c r="D224">
        <v>0.66408548673839873</v>
      </c>
      <c r="E224">
        <v>0.60492528344872276</v>
      </c>
      <c r="F224">
        <v>0.71415179506220627</v>
      </c>
      <c r="G224">
        <v>0.59412428058973976</v>
      </c>
      <c r="H224">
        <v>0.61302020709791238</v>
      </c>
      <c r="I224">
        <v>0.76731803742057214</v>
      </c>
      <c r="J224">
        <v>0.64199797672586478</v>
      </c>
      <c r="K224" s="4">
        <v>0.65066013704348635</v>
      </c>
      <c r="L224" s="7">
        <v>1.7683911031862845</v>
      </c>
      <c r="M224">
        <v>1.6562182151107925</v>
      </c>
      <c r="N224">
        <v>1.6415906734554078</v>
      </c>
      <c r="O224">
        <v>2.2603480621407384</v>
      </c>
      <c r="P224">
        <v>1.782540247622628</v>
      </c>
      <c r="Q224">
        <v>1.4358273650075291</v>
      </c>
      <c r="R224">
        <v>1.2052547853686464</v>
      </c>
      <c r="S224">
        <v>1.4266062146293377</v>
      </c>
      <c r="T224">
        <v>3.7953366165876385</v>
      </c>
      <c r="U224" s="4">
        <v>1.0750986954215402</v>
      </c>
      <c r="V224" s="7">
        <v>0.63621487851274772</v>
      </c>
      <c r="W224">
        <v>1.2294378026932802</v>
      </c>
      <c r="X224">
        <v>1.1974299146003888</v>
      </c>
      <c r="Y224">
        <v>1.44354850209678</v>
      </c>
      <c r="Z224">
        <v>1.5068667846293293</v>
      </c>
      <c r="AA224">
        <v>1.5668787066549339</v>
      </c>
      <c r="AB224">
        <v>1.7595051178644208</v>
      </c>
      <c r="AC224">
        <v>1.2322264963054479</v>
      </c>
      <c r="AD224">
        <v>1.7855834097901646</v>
      </c>
      <c r="AE224" s="4">
        <v>1.5093124883837101</v>
      </c>
      <c r="AF224" s="7">
        <v>0.23602701381919289</v>
      </c>
      <c r="AG224">
        <v>0.47104740208727791</v>
      </c>
      <c r="AH224">
        <v>0.5161278177537888</v>
      </c>
      <c r="AI224">
        <v>0.61866592889456529</v>
      </c>
      <c r="AJ224">
        <v>0.87854264713969932</v>
      </c>
      <c r="AK224">
        <v>0.65730806313280921</v>
      </c>
      <c r="AL224">
        <v>1.1309097873100029</v>
      </c>
      <c r="AM224">
        <v>1.2813995268851828</v>
      </c>
      <c r="AN224">
        <v>1.887239828663128</v>
      </c>
      <c r="AO224" s="4">
        <v>0.97860921130212741</v>
      </c>
      <c r="AP224" s="7">
        <v>0.49816243666589499</v>
      </c>
      <c r="AQ224">
        <v>0.52307963920528122</v>
      </c>
      <c r="AR224">
        <v>0.84235098765300265</v>
      </c>
      <c r="AS224">
        <v>0.56540889908993919</v>
      </c>
      <c r="AT224">
        <v>0.52288385454708874</v>
      </c>
      <c r="AU224">
        <v>0.74969698090450099</v>
      </c>
      <c r="AV224">
        <v>0.61123690546429521</v>
      </c>
      <c r="AW224">
        <v>0.69489814141336215</v>
      </c>
      <c r="AX224">
        <v>0.82872016920620439</v>
      </c>
      <c r="AY224">
        <v>0.80573788428768189</v>
      </c>
      <c r="AZ224" s="7">
        <f t="shared" si="145"/>
        <v>0.65461668118870875</v>
      </c>
      <c r="BA224">
        <f t="shared" si="146"/>
        <v>1.8047211978530544</v>
      </c>
      <c r="BB224">
        <f t="shared" si="147"/>
        <v>1.3867004101531202</v>
      </c>
      <c r="BC224">
        <f t="shared" si="148"/>
        <v>0.8655877226987776</v>
      </c>
      <c r="BD224" s="4">
        <f t="shared" si="149"/>
        <v>0.66421758984372514</v>
      </c>
      <c r="BE224" s="7">
        <f t="shared" si="150"/>
        <v>0.14525890708729353</v>
      </c>
      <c r="BF224">
        <f t="shared" si="151"/>
        <v>0.77397851930936035</v>
      </c>
      <c r="BG224">
        <f t="shared" si="152"/>
        <v>0.33514609953714586</v>
      </c>
      <c r="BH224">
        <f t="shared" si="153"/>
        <v>0.48056583914830714</v>
      </c>
      <c r="BI224" s="4">
        <f t="shared" si="154"/>
        <v>0.13626289636754579</v>
      </c>
      <c r="BJ224" s="7">
        <f t="shared" si="155"/>
        <v>1.0512517956888744E-3</v>
      </c>
      <c r="BK224">
        <f t="shared" si="156"/>
        <v>3.3750042614711294E-5</v>
      </c>
      <c r="BL224">
        <f t="shared" si="157"/>
        <v>0.21170484841608356</v>
      </c>
      <c r="BM224" s="4">
        <f t="shared" si="158"/>
        <v>0.88054393554294097</v>
      </c>
      <c r="BN224" s="7">
        <f t="shared" si="159"/>
        <v>1.0512517956888744E-3</v>
      </c>
      <c r="BO224">
        <f t="shared" si="160"/>
        <v>0.14248059596215301</v>
      </c>
      <c r="BP224">
        <f t="shared" si="161"/>
        <v>5.260159059452007E-3</v>
      </c>
      <c r="BQ224" s="4">
        <f t="shared" si="162"/>
        <v>1.1208115459568299E-3</v>
      </c>
      <c r="BR224" s="7">
        <f t="shared" si="163"/>
        <v>3.3750042614711294E-5</v>
      </c>
      <c r="BS224">
        <f t="shared" si="164"/>
        <v>0.14248059596215301</v>
      </c>
      <c r="BT224">
        <f t="shared" si="165"/>
        <v>1.2465464964456639E-2</v>
      </c>
      <c r="BU224" s="4">
        <f t="shared" si="166"/>
        <v>4.0152272625978587E-5</v>
      </c>
      <c r="BV224" s="7">
        <f t="shared" si="167"/>
        <v>0.21170484841608356</v>
      </c>
      <c r="BW224">
        <f t="shared" si="168"/>
        <v>5.260159059452007E-3</v>
      </c>
      <c r="BX224">
        <f t="shared" si="169"/>
        <v>1.2465464964456639E-2</v>
      </c>
      <c r="BY224" s="4">
        <f t="shared" si="170"/>
        <v>0.23001819626528053</v>
      </c>
      <c r="BZ224" s="7">
        <f t="shared" si="171"/>
        <v>0.88054393554294097</v>
      </c>
      <c r="CA224">
        <f t="shared" si="172"/>
        <v>1.1208115459568299E-3</v>
      </c>
      <c r="CB224">
        <f t="shared" si="173"/>
        <v>4.0152272625978587E-5</v>
      </c>
      <c r="CC224" s="4">
        <f t="shared" si="174"/>
        <v>0.23001819626528053</v>
      </c>
      <c r="CD224" s="7">
        <f t="shared" si="175"/>
        <v>12</v>
      </c>
      <c r="CE224" s="4">
        <f t="shared" si="176"/>
        <v>0</v>
      </c>
      <c r="CF224" s="7">
        <f t="shared" si="177"/>
        <v>1.0512517956888744E-3</v>
      </c>
      <c r="CG224">
        <f t="shared" si="178"/>
        <v>1.8963857011505135E-3</v>
      </c>
      <c r="CH224" s="7">
        <f t="shared" si="179"/>
        <v>1.0512517956888744E-3</v>
      </c>
      <c r="CI224" s="4">
        <f t="shared" si="180"/>
        <v>8.015592002731128E-3</v>
      </c>
      <c r="CJ224">
        <f t="shared" si="181"/>
        <v>1.8963857011505135E-3</v>
      </c>
      <c r="CK224">
        <f t="shared" si="182"/>
        <v>8.015592002731128E-3</v>
      </c>
      <c r="CL224" s="7">
        <f t="shared" si="183"/>
        <v>6</v>
      </c>
      <c r="CM224" s="4">
        <f t="shared" si="184"/>
        <v>1</v>
      </c>
      <c r="CN224" s="7">
        <f t="shared" si="185"/>
        <v>0.62428254894736512</v>
      </c>
      <c r="CO224" s="4">
        <f t="shared" si="186"/>
        <v>0</v>
      </c>
      <c r="CP224" s="7">
        <f t="shared" si="187"/>
        <v>2</v>
      </c>
      <c r="CQ224" s="4" t="str">
        <f t="shared" si="188"/>
        <v>Jack Daniels</v>
      </c>
      <c r="CR224" s="7">
        <f t="shared" si="189"/>
        <v>66</v>
      </c>
      <c r="CS224">
        <f t="shared" si="190"/>
        <v>69</v>
      </c>
      <c r="CT224">
        <f ca="1">COUNTIF(INDIRECT(ADDRESS(ROW(),CR224,1,1)):INDIRECT(ADDRESS(ROW(),CS224,1,1)), "&lt;0.05")</f>
        <v>3</v>
      </c>
      <c r="CU224" s="4">
        <f t="shared" ca="1" si="191"/>
        <v>0</v>
      </c>
    </row>
    <row r="225" spans="1:99" x14ac:dyDescent="0.25">
      <c r="A225" s="48">
        <v>251</v>
      </c>
      <c r="B225" s="7">
        <v>1.0452935243993802</v>
      </c>
      <c r="C225">
        <v>2.1858838537712679</v>
      </c>
      <c r="D225">
        <v>1.4283234817238231</v>
      </c>
      <c r="E225">
        <v>1.3062376774884488</v>
      </c>
      <c r="F225">
        <v>1.4245972233014992</v>
      </c>
      <c r="G225">
        <v>1.1988024185530264</v>
      </c>
      <c r="H225">
        <v>1.2080174250302624</v>
      </c>
      <c r="I225">
        <v>1.5696035082703383</v>
      </c>
      <c r="J225">
        <v>1.3088233958072097</v>
      </c>
      <c r="K225" s="4">
        <v>1.4271515308987877</v>
      </c>
      <c r="L225" s="7">
        <v>2.8052251753355981</v>
      </c>
      <c r="M225">
        <v>2.578633908166625</v>
      </c>
      <c r="N225">
        <v>2.6506654198533499</v>
      </c>
      <c r="O225">
        <v>3.4892391305117791</v>
      </c>
      <c r="P225">
        <v>2.8356498946973465</v>
      </c>
      <c r="Q225">
        <v>2.3113926858213651</v>
      </c>
      <c r="R225">
        <v>2.0407343322593103</v>
      </c>
      <c r="S225">
        <v>2.4931651018598071</v>
      </c>
      <c r="T225">
        <v>6.2401677548891756</v>
      </c>
      <c r="U225" s="4">
        <v>1.8716083522855449</v>
      </c>
      <c r="V225" s="7">
        <v>1.4409387432880245</v>
      </c>
      <c r="W225">
        <v>2.322503376911909</v>
      </c>
      <c r="X225">
        <v>2.3459146432758948</v>
      </c>
      <c r="Y225">
        <v>2.7387595773583477</v>
      </c>
      <c r="Z225">
        <v>2.8989782112430755</v>
      </c>
      <c r="AA225">
        <v>3.278019883175082</v>
      </c>
      <c r="AB225">
        <v>3.7397518039615893</v>
      </c>
      <c r="AC225">
        <v>2.4970443564850586</v>
      </c>
      <c r="AD225">
        <v>3.826078480317638</v>
      </c>
      <c r="AE225" s="4">
        <v>3.2040395005310991</v>
      </c>
      <c r="AF225" s="7">
        <v>0.34385356698632702</v>
      </c>
      <c r="AG225">
        <v>0.55733527885928491</v>
      </c>
      <c r="AH225">
        <v>0.63881159423771927</v>
      </c>
      <c r="AI225">
        <v>0.69234956943701176</v>
      </c>
      <c r="AJ225">
        <v>0.91202962676221522</v>
      </c>
      <c r="AK225">
        <v>0.74868451853620555</v>
      </c>
      <c r="AL225">
        <v>1.2603478541487101</v>
      </c>
      <c r="AM225">
        <v>1.4333236849578492</v>
      </c>
      <c r="AN225">
        <v>2.0345940762239123</v>
      </c>
      <c r="AO225" s="4">
        <v>1.0677854277248033</v>
      </c>
      <c r="AP225" s="7">
        <v>0.65028512210094291</v>
      </c>
      <c r="AQ225">
        <v>0.68122039114217625</v>
      </c>
      <c r="AR225">
        <v>1.0213687331465449</v>
      </c>
      <c r="AS225">
        <v>0.63642622606846155</v>
      </c>
      <c r="AT225">
        <v>0.64017076789743843</v>
      </c>
      <c r="AU225">
        <v>0.92070835585074162</v>
      </c>
      <c r="AV225">
        <v>0.72638610447719842</v>
      </c>
      <c r="AW225">
        <v>0.86043267503488929</v>
      </c>
      <c r="AX225">
        <v>0.94212402938651363</v>
      </c>
      <c r="AY225">
        <v>0.87329196341480197</v>
      </c>
      <c r="AZ225" s="7">
        <f t="shared" si="145"/>
        <v>1.4102734039244045</v>
      </c>
      <c r="BA225">
        <f t="shared" si="146"/>
        <v>2.9316481755679904</v>
      </c>
      <c r="BB225">
        <f t="shared" si="147"/>
        <v>2.8292028576547716</v>
      </c>
      <c r="BC225">
        <f t="shared" si="148"/>
        <v>0.96891151978740386</v>
      </c>
      <c r="BD225" s="4">
        <f t="shared" si="149"/>
        <v>0.79524143685197091</v>
      </c>
      <c r="BE225" s="7">
        <f t="shared" si="150"/>
        <v>0.31050618315105344</v>
      </c>
      <c r="BF225">
        <f t="shared" si="151"/>
        <v>1.246344632574959</v>
      </c>
      <c r="BG225">
        <f t="shared" si="152"/>
        <v>0.72309263214175223</v>
      </c>
      <c r="BH225">
        <f t="shared" si="153"/>
        <v>0.49926051520982978</v>
      </c>
      <c r="BI225" s="4">
        <f t="shared" si="154"/>
        <v>0.14407372823522449</v>
      </c>
      <c r="BJ225" s="7">
        <f t="shared" si="155"/>
        <v>3.737641881790983E-3</v>
      </c>
      <c r="BK225">
        <f t="shared" si="156"/>
        <v>9.248062489712326E-5</v>
      </c>
      <c r="BL225">
        <f t="shared" si="157"/>
        <v>3.1328683429320957E-2</v>
      </c>
      <c r="BM225" s="4">
        <f t="shared" si="158"/>
        <v>8.2100303648381548E-5</v>
      </c>
      <c r="BN225" s="7">
        <f t="shared" si="159"/>
        <v>3.737641881790983E-3</v>
      </c>
      <c r="BO225">
        <f t="shared" si="160"/>
        <v>0.82526184238875433</v>
      </c>
      <c r="BP225">
        <f t="shared" si="161"/>
        <v>6.1141361201594107E-4</v>
      </c>
      <c r="BQ225" s="4">
        <f t="shared" si="162"/>
        <v>4.0376365305662729E-4</v>
      </c>
      <c r="BR225" s="7">
        <f t="shared" si="163"/>
        <v>9.248062489712326E-5</v>
      </c>
      <c r="BS225">
        <f t="shared" si="164"/>
        <v>0.82526184238875433</v>
      </c>
      <c r="BT225">
        <f t="shared" si="165"/>
        <v>5.1619167537200023E-6</v>
      </c>
      <c r="BU225" s="4">
        <f t="shared" si="166"/>
        <v>6.655482027187823E-6</v>
      </c>
      <c r="BV225" s="7">
        <f t="shared" si="167"/>
        <v>3.1328683429320957E-2</v>
      </c>
      <c r="BW225">
        <f t="shared" si="168"/>
        <v>6.1141361201594107E-4</v>
      </c>
      <c r="BX225">
        <f t="shared" si="169"/>
        <v>5.1619167537200023E-6</v>
      </c>
      <c r="BY225" s="4">
        <f t="shared" si="170"/>
        <v>0.31429830227220829</v>
      </c>
      <c r="BZ225" s="7">
        <f t="shared" si="171"/>
        <v>8.2100303648381548E-5</v>
      </c>
      <c r="CA225">
        <f t="shared" si="172"/>
        <v>4.0376365305662729E-4</v>
      </c>
      <c r="CB225">
        <f t="shared" si="173"/>
        <v>6.655482027187823E-6</v>
      </c>
      <c r="CC225" s="4">
        <f t="shared" si="174"/>
        <v>0.31429830227220829</v>
      </c>
      <c r="CD225" s="7">
        <f t="shared" si="175"/>
        <v>16</v>
      </c>
      <c r="CE225" s="4">
        <f t="shared" si="176"/>
        <v>0</v>
      </c>
      <c r="CF225" s="7">
        <f t="shared" si="177"/>
        <v>3.737641881790983E-3</v>
      </c>
      <c r="CG225">
        <f t="shared" si="178"/>
        <v>0.58080646521996848</v>
      </c>
      <c r="CH225" s="7">
        <f t="shared" si="179"/>
        <v>3.737641881790983E-3</v>
      </c>
      <c r="CI225" s="4">
        <f t="shared" si="180"/>
        <v>6.7521687875041134E-3</v>
      </c>
      <c r="CJ225">
        <f t="shared" si="181"/>
        <v>0.58080646521996848</v>
      </c>
      <c r="CK225">
        <f t="shared" si="182"/>
        <v>6.7521687875041134E-3</v>
      </c>
      <c r="CL225" s="7">
        <f t="shared" si="183"/>
        <v>4</v>
      </c>
      <c r="CM225" s="4">
        <f t="shared" si="184"/>
        <v>0</v>
      </c>
      <c r="CN225" s="7">
        <f t="shared" si="185"/>
        <v>0.46110928877961155</v>
      </c>
      <c r="CO225" s="4">
        <f t="shared" si="186"/>
        <v>0</v>
      </c>
      <c r="CP225" s="7">
        <f t="shared" si="187"/>
        <v>2</v>
      </c>
      <c r="CQ225" s="4" t="str">
        <f t="shared" si="188"/>
        <v>Jack Daniels</v>
      </c>
      <c r="CR225" s="7">
        <f t="shared" si="189"/>
        <v>66</v>
      </c>
      <c r="CS225">
        <f t="shared" si="190"/>
        <v>69</v>
      </c>
      <c r="CT225">
        <f ca="1">COUNTIF(INDIRECT(ADDRESS(ROW(),CR225,1,1)):INDIRECT(ADDRESS(ROW(),CS225,1,1)), "&lt;0.05")</f>
        <v>3</v>
      </c>
      <c r="CU225" s="4">
        <f t="shared" ca="1" si="191"/>
        <v>0</v>
      </c>
    </row>
    <row r="226" spans="1:99" x14ac:dyDescent="0.25">
      <c r="A226" s="48">
        <v>252</v>
      </c>
      <c r="B226" s="7">
        <v>0.24482603467283165</v>
      </c>
      <c r="C226">
        <v>0.50124235501209735</v>
      </c>
      <c r="D226">
        <v>0.3019194238930285</v>
      </c>
      <c r="E226">
        <v>0.29438513477665212</v>
      </c>
      <c r="F226">
        <v>0.29972063109585168</v>
      </c>
      <c r="G226">
        <v>0.23167676108022808</v>
      </c>
      <c r="H226">
        <v>0.24636048357039661</v>
      </c>
      <c r="I226">
        <v>0.26885788646356101</v>
      </c>
      <c r="J226">
        <v>0.26800766130294296</v>
      </c>
      <c r="K226" s="4">
        <v>0.24376728286564364</v>
      </c>
      <c r="L226" s="7">
        <v>0.53656997552610264</v>
      </c>
      <c r="M226">
        <v>0.48178953089625937</v>
      </c>
      <c r="N226">
        <v>0.48936875819164621</v>
      </c>
      <c r="O226">
        <v>0.65142427021939919</v>
      </c>
      <c r="P226">
        <v>0.50536166229128265</v>
      </c>
      <c r="Q226">
        <v>0.40913048539149316</v>
      </c>
      <c r="R226">
        <v>0.36361024407856224</v>
      </c>
      <c r="S226">
        <v>0.4405422698658803</v>
      </c>
      <c r="T226">
        <v>1.0776489652896692</v>
      </c>
      <c r="U226" s="4">
        <v>0.33805145683202475</v>
      </c>
      <c r="V226" s="7">
        <v>0.29179048902424398</v>
      </c>
      <c r="W226">
        <v>0.44395065094159181</v>
      </c>
      <c r="X226">
        <v>0.38903860153145414</v>
      </c>
      <c r="Y226">
        <v>0.47024019929093241</v>
      </c>
      <c r="Z226">
        <v>0.49155039646173609</v>
      </c>
      <c r="AA226">
        <v>0.53837201666616963</v>
      </c>
      <c r="AB226">
        <v>0.58884211615427873</v>
      </c>
      <c r="AC226">
        <v>0.39911130379800663</v>
      </c>
      <c r="AD226">
        <v>0.64217882881161925</v>
      </c>
      <c r="AE226" s="4">
        <v>0.54388982606332448</v>
      </c>
      <c r="AF226" s="7">
        <v>0.10137469065306158</v>
      </c>
      <c r="AG226">
        <v>0.14452219646078412</v>
      </c>
      <c r="AH226">
        <v>0.1632257426137384</v>
      </c>
      <c r="AI226">
        <v>0.17501934559210952</v>
      </c>
      <c r="AJ226">
        <v>0.26875194646832262</v>
      </c>
      <c r="AK226">
        <v>0.19445563976748811</v>
      </c>
      <c r="AL226">
        <v>0.30316197044722176</v>
      </c>
      <c r="AM226">
        <v>0.33145757823546307</v>
      </c>
      <c r="AN226">
        <v>0.4865852416812565</v>
      </c>
      <c r="AO226" s="4">
        <v>0.26451082495758116</v>
      </c>
      <c r="AP226" s="7">
        <v>0.17275958375392891</v>
      </c>
      <c r="AQ226">
        <v>0.13267699012438844</v>
      </c>
      <c r="AR226">
        <v>0.25785838689525309</v>
      </c>
      <c r="AS226">
        <v>0.14539870563553151</v>
      </c>
      <c r="AT226">
        <v>0.14222426615390452</v>
      </c>
      <c r="AU226">
        <v>0.21430265692090075</v>
      </c>
      <c r="AV226">
        <v>0.18655476036482516</v>
      </c>
      <c r="AW226">
        <v>0.21144348678272107</v>
      </c>
      <c r="AX226">
        <v>0.22354853245563192</v>
      </c>
      <c r="AY226">
        <v>0.19064357871516499</v>
      </c>
      <c r="AZ226" s="7">
        <f t="shared" si="145"/>
        <v>0.29007636547332333</v>
      </c>
      <c r="BA226">
        <f t="shared" si="146"/>
        <v>0.52934976185823202</v>
      </c>
      <c r="BB226">
        <f t="shared" si="147"/>
        <v>0.47989644287433569</v>
      </c>
      <c r="BC226">
        <f t="shared" si="148"/>
        <v>0.24330651768770267</v>
      </c>
      <c r="BD226" s="4">
        <f t="shared" si="149"/>
        <v>0.18774109478022502</v>
      </c>
      <c r="BE226" s="7">
        <f t="shared" si="150"/>
        <v>7.838216759464596E-2</v>
      </c>
      <c r="BF226">
        <f t="shared" si="151"/>
        <v>0.21250523994393153</v>
      </c>
      <c r="BG226">
        <f t="shared" si="152"/>
        <v>0.10403293915824553</v>
      </c>
      <c r="BH226">
        <f t="shared" si="153"/>
        <v>0.11303901837162679</v>
      </c>
      <c r="BI226" s="4">
        <f t="shared" si="154"/>
        <v>4.0272571200110317E-2</v>
      </c>
      <c r="BJ226" s="7">
        <f t="shared" si="155"/>
        <v>6.2815543379280874E-3</v>
      </c>
      <c r="BK226">
        <f t="shared" si="156"/>
        <v>2.6063547240567887E-4</v>
      </c>
      <c r="BL226">
        <f t="shared" si="157"/>
        <v>0.29820562681130758</v>
      </c>
      <c r="BM226" s="4">
        <f t="shared" si="158"/>
        <v>2.6727834818903507E-3</v>
      </c>
      <c r="BN226" s="7">
        <f t="shared" si="159"/>
        <v>6.2815543379280874E-3</v>
      </c>
      <c r="BO226">
        <f t="shared" si="160"/>
        <v>0.5201121363487079</v>
      </c>
      <c r="BP226">
        <f t="shared" si="161"/>
        <v>2.1908728372271734E-3</v>
      </c>
      <c r="BQ226" s="4">
        <f t="shared" si="162"/>
        <v>6.0406469156505129E-4</v>
      </c>
      <c r="BR226" s="7">
        <f t="shared" si="163"/>
        <v>2.6063547240567887E-4</v>
      </c>
      <c r="BS226">
        <f t="shared" si="164"/>
        <v>0.5201121363487079</v>
      </c>
      <c r="BT226">
        <f t="shared" si="165"/>
        <v>1.2540524960076896E-4</v>
      </c>
      <c r="BU226" s="4">
        <f t="shared" si="166"/>
        <v>3.2327431751390904E-6</v>
      </c>
      <c r="BV226" s="7">
        <f t="shared" si="167"/>
        <v>0.29820562681130758</v>
      </c>
      <c r="BW226">
        <f t="shared" si="168"/>
        <v>2.1908728372271734E-3</v>
      </c>
      <c r="BX226">
        <f t="shared" si="169"/>
        <v>1.2540524960076896E-4</v>
      </c>
      <c r="BY226" s="4">
        <f t="shared" si="170"/>
        <v>0.17049466590153389</v>
      </c>
      <c r="BZ226" s="7">
        <f t="shared" si="171"/>
        <v>2.6727834818903507E-3</v>
      </c>
      <c r="CA226">
        <f t="shared" si="172"/>
        <v>6.0406469156505129E-4</v>
      </c>
      <c r="CB226">
        <f t="shared" si="173"/>
        <v>3.2327431751390904E-6</v>
      </c>
      <c r="CC226" s="4">
        <f t="shared" si="174"/>
        <v>0.17049466590153389</v>
      </c>
      <c r="CD226" s="7">
        <f t="shared" si="175"/>
        <v>14</v>
      </c>
      <c r="CE226" s="4">
        <f t="shared" si="176"/>
        <v>0</v>
      </c>
      <c r="CF226" s="7">
        <f t="shared" si="177"/>
        <v>6.2815543379280874E-3</v>
      </c>
      <c r="CG226">
        <f t="shared" si="178"/>
        <v>0.72194186143412864</v>
      </c>
      <c r="CH226" s="7">
        <f t="shared" si="179"/>
        <v>6.2815543379280874E-3</v>
      </c>
      <c r="CI226" s="4">
        <f t="shared" si="180"/>
        <v>9.0086341949362631E-3</v>
      </c>
      <c r="CJ226">
        <f t="shared" si="181"/>
        <v>0.72194186143412864</v>
      </c>
      <c r="CK226">
        <f t="shared" si="182"/>
        <v>9.0086341949362631E-3</v>
      </c>
      <c r="CL226" s="7">
        <f t="shared" si="183"/>
        <v>4</v>
      </c>
      <c r="CM226" s="4">
        <f t="shared" si="184"/>
        <v>0</v>
      </c>
      <c r="CN226" s="7">
        <f t="shared" si="185"/>
        <v>0.40520025765644685</v>
      </c>
      <c r="CO226" s="4">
        <f t="shared" si="186"/>
        <v>0</v>
      </c>
      <c r="CP226" s="7">
        <f t="shared" si="187"/>
        <v>2</v>
      </c>
      <c r="CQ226" s="4" t="str">
        <f t="shared" si="188"/>
        <v>Jack Daniels</v>
      </c>
      <c r="CR226" s="7">
        <f t="shared" si="189"/>
        <v>66</v>
      </c>
      <c r="CS226">
        <f t="shared" si="190"/>
        <v>69</v>
      </c>
      <c r="CT226">
        <f ca="1">COUNTIF(INDIRECT(ADDRESS(ROW(),CR226,1,1)):INDIRECT(ADDRESS(ROW(),CS226,1,1)), "&lt;0.05")</f>
        <v>3</v>
      </c>
      <c r="CU226" s="4">
        <f t="shared" ca="1" si="191"/>
        <v>0</v>
      </c>
    </row>
    <row r="227" spans="1:99" x14ac:dyDescent="0.25">
      <c r="A227" s="48">
        <v>253</v>
      </c>
      <c r="B227" s="7">
        <v>0.51939961561915604</v>
      </c>
      <c r="C227">
        <v>0.46002370781063412</v>
      </c>
      <c r="D227">
        <v>0.3586159882787105</v>
      </c>
      <c r="E227">
        <v>0.33416828055459763</v>
      </c>
      <c r="F227">
        <v>0.32460088211962779</v>
      </c>
      <c r="G227">
        <v>0.2786928310366561</v>
      </c>
      <c r="H227">
        <v>0.2549661148107682</v>
      </c>
      <c r="I227">
        <v>0.31594300684900134</v>
      </c>
      <c r="J227">
        <v>0.29402748645304549</v>
      </c>
      <c r="K227" s="4">
        <v>0.26230620150549128</v>
      </c>
      <c r="L227" s="7">
        <v>0.35651856646662439</v>
      </c>
      <c r="M227">
        <v>0.33889082014187311</v>
      </c>
      <c r="N227">
        <v>0.41106287502826183</v>
      </c>
      <c r="O227">
        <v>0.51141592321093299</v>
      </c>
      <c r="P227">
        <v>0.40269579572072633</v>
      </c>
      <c r="Q227">
        <v>0.30793219651930392</v>
      </c>
      <c r="R227">
        <v>0.34360174410327665</v>
      </c>
      <c r="S227">
        <v>0.39662436336093415</v>
      </c>
      <c r="T227">
        <v>0.82327474013504198</v>
      </c>
      <c r="U227" s="4">
        <v>0.33303562780761292</v>
      </c>
      <c r="V227" s="7">
        <v>0.45293135330426837</v>
      </c>
      <c r="W227">
        <v>0.43069090901931678</v>
      </c>
      <c r="X227">
        <v>0.3747671487947134</v>
      </c>
      <c r="Y227">
        <v>0.4363310638178366</v>
      </c>
      <c r="Z227">
        <v>0.45007638377341258</v>
      </c>
      <c r="AA227">
        <v>0.51220914636299675</v>
      </c>
      <c r="AB227">
        <v>0.55387596559997021</v>
      </c>
      <c r="AC227">
        <v>0.34684170303919626</v>
      </c>
      <c r="AD227">
        <v>0.65657883966148445</v>
      </c>
      <c r="AE227" s="4">
        <v>0.47851208653316107</v>
      </c>
      <c r="AF227" s="7">
        <v>0.10270344753239095</v>
      </c>
      <c r="AG227">
        <v>0.12398798861002008</v>
      </c>
      <c r="AH227">
        <v>0.15418535252095392</v>
      </c>
      <c r="AI227">
        <v>0.12773832271959937</v>
      </c>
      <c r="AJ227">
        <v>0.23211067675997613</v>
      </c>
      <c r="AK227">
        <v>0.17013289071913729</v>
      </c>
      <c r="AL227">
        <v>0.2151302426878319</v>
      </c>
      <c r="AM227">
        <v>0.26263556265983495</v>
      </c>
      <c r="AN227">
        <v>0.40282113603639141</v>
      </c>
      <c r="AO227" s="4">
        <v>0.19401448056790357</v>
      </c>
      <c r="AP227" s="7">
        <v>0.15376726855819556</v>
      </c>
      <c r="AQ227">
        <v>0.10225009649893538</v>
      </c>
      <c r="AR227">
        <v>0.21697569534006511</v>
      </c>
      <c r="AS227">
        <v>9.2349472081619935E-2</v>
      </c>
      <c r="AT227">
        <v>0.10066412457730199</v>
      </c>
      <c r="AU227">
        <v>0.15817916610514038</v>
      </c>
      <c r="AV227">
        <v>0.14161230512963144</v>
      </c>
      <c r="AW227">
        <v>0.16566720818005293</v>
      </c>
      <c r="AX227">
        <v>0.17485241881526956</v>
      </c>
      <c r="AY227">
        <v>0.12110332937528226</v>
      </c>
      <c r="AZ227" s="7">
        <f t="shared" si="145"/>
        <v>0.34027441150376886</v>
      </c>
      <c r="BA227">
        <f t="shared" si="146"/>
        <v>0.42250526524945886</v>
      </c>
      <c r="BB227">
        <f t="shared" si="147"/>
        <v>0.4692814599906357</v>
      </c>
      <c r="BC227">
        <f t="shared" si="148"/>
        <v>0.19854601008140396</v>
      </c>
      <c r="BD227" s="4">
        <f t="shared" si="149"/>
        <v>0.14274210846614946</v>
      </c>
      <c r="BE227" s="7">
        <f t="shared" si="150"/>
        <v>8.6232711084875582E-2</v>
      </c>
      <c r="BF227">
        <f t="shared" si="151"/>
        <v>0.15217593296252971</v>
      </c>
      <c r="BG227">
        <f t="shared" si="152"/>
        <v>8.9006927827152402E-2</v>
      </c>
      <c r="BH227">
        <f t="shared" si="153"/>
        <v>8.8060303489556208E-2</v>
      </c>
      <c r="BI227" s="4">
        <f t="shared" si="154"/>
        <v>3.9223299949831841E-2</v>
      </c>
      <c r="BJ227" s="7">
        <f t="shared" si="155"/>
        <v>0.15890184693936796</v>
      </c>
      <c r="BK227">
        <f t="shared" si="156"/>
        <v>4.0576767651606437E-3</v>
      </c>
      <c r="BL227">
        <f t="shared" si="157"/>
        <v>1.8891745231167519E-3</v>
      </c>
      <c r="BM227" s="4">
        <f t="shared" si="158"/>
        <v>2.041554735746809E-5</v>
      </c>
      <c r="BN227" s="7">
        <f t="shared" si="159"/>
        <v>0.15890184693936796</v>
      </c>
      <c r="BO227">
        <f t="shared" si="160"/>
        <v>0.41505056680333119</v>
      </c>
      <c r="BP227">
        <f t="shared" si="161"/>
        <v>1.1782126576897788E-3</v>
      </c>
      <c r="BQ227" s="4">
        <f t="shared" si="162"/>
        <v>2.0378878693288842E-4</v>
      </c>
      <c r="BR227" s="7">
        <f t="shared" si="163"/>
        <v>4.0576767651606437E-3</v>
      </c>
      <c r="BS227">
        <f t="shared" si="164"/>
        <v>0.41505056680333119</v>
      </c>
      <c r="BT227">
        <f t="shared" si="165"/>
        <v>2.1242622935340852E-6</v>
      </c>
      <c r="BU227" s="4">
        <f t="shared" si="166"/>
        <v>1.419389463796705E-7</v>
      </c>
      <c r="BV227" s="7">
        <f t="shared" si="167"/>
        <v>1.8891745231167519E-3</v>
      </c>
      <c r="BW227">
        <f t="shared" si="168"/>
        <v>1.1782126576897788E-3</v>
      </c>
      <c r="BX227">
        <f t="shared" si="169"/>
        <v>2.1242622935340852E-6</v>
      </c>
      <c r="BY227" s="4">
        <f t="shared" si="170"/>
        <v>9.1223993343182069E-2</v>
      </c>
      <c r="BZ227" s="7">
        <f t="shared" si="171"/>
        <v>2.041554735746809E-5</v>
      </c>
      <c r="CA227">
        <f t="shared" si="172"/>
        <v>2.0378878693288842E-4</v>
      </c>
      <c r="CB227">
        <f t="shared" si="173"/>
        <v>1.419389463796705E-7</v>
      </c>
      <c r="CC227" s="4">
        <f t="shared" si="174"/>
        <v>9.1223993343182069E-2</v>
      </c>
      <c r="CD227" s="7">
        <f t="shared" si="175"/>
        <v>14</v>
      </c>
      <c r="CE227" s="4">
        <f t="shared" si="176"/>
        <v>0</v>
      </c>
      <c r="CF227" s="7">
        <f t="shared" si="177"/>
        <v>0.15890184693936796</v>
      </c>
      <c r="CG227">
        <f t="shared" si="178"/>
        <v>9.2206715876845174E-2</v>
      </c>
      <c r="CH227" s="7">
        <f t="shared" si="179"/>
        <v>0.15890184693936796</v>
      </c>
      <c r="CI227" s="4">
        <f t="shared" si="180"/>
        <v>1.5696951562411261E-2</v>
      </c>
      <c r="CJ227">
        <f t="shared" si="181"/>
        <v>9.2206715876845174E-2</v>
      </c>
      <c r="CK227">
        <f t="shared" si="182"/>
        <v>1.5696951562411261E-2</v>
      </c>
      <c r="CL227" s="7">
        <f t="shared" si="183"/>
        <v>2</v>
      </c>
      <c r="CM227" s="4">
        <f t="shared" si="184"/>
        <v>0</v>
      </c>
      <c r="CN227" s="7">
        <f t="shared" si="185"/>
        <v>0.3126597951747313</v>
      </c>
      <c r="CO227" s="4">
        <f t="shared" si="186"/>
        <v>0</v>
      </c>
      <c r="CP227" s="7">
        <f t="shared" si="187"/>
        <v>3</v>
      </c>
      <c r="CQ227" s="4" t="str">
        <f t="shared" si="188"/>
        <v>Glenfiddich 12</v>
      </c>
      <c r="CR227" s="7">
        <f t="shared" si="189"/>
        <v>70</v>
      </c>
      <c r="CS227">
        <f t="shared" si="190"/>
        <v>73</v>
      </c>
      <c r="CT227">
        <f ca="1">COUNTIF(INDIRECT(ADDRESS(ROW(),CR227,1,1)):INDIRECT(ADDRESS(ROW(),CS227,1,1)), "&lt;0.05")</f>
        <v>3</v>
      </c>
      <c r="CU227" s="4">
        <f t="shared" ca="1" si="191"/>
        <v>0</v>
      </c>
    </row>
    <row r="228" spans="1:99" x14ac:dyDescent="0.25">
      <c r="A228" s="48">
        <v>254</v>
      </c>
      <c r="B228" s="7">
        <v>0.13138583252815514</v>
      </c>
      <c r="C228">
        <v>9.2711023601125986E-2</v>
      </c>
      <c r="D228">
        <v>8.4920401841793502E-2</v>
      </c>
      <c r="E228">
        <v>6.4441989642945022E-2</v>
      </c>
      <c r="F228">
        <v>6.2842534375252584E-2</v>
      </c>
      <c r="G228">
        <v>6.0234960203019099E-2</v>
      </c>
      <c r="H228">
        <v>5.7985019791395101E-2</v>
      </c>
      <c r="I228">
        <v>7.3685065578262515E-2</v>
      </c>
      <c r="J228">
        <v>6.2060741816047392E-2</v>
      </c>
      <c r="K228" s="4">
        <v>5.4059266723978892E-2</v>
      </c>
      <c r="L228" s="7">
        <v>9.6119316585008233E-2</v>
      </c>
      <c r="M228">
        <v>6.932958941941357E-2</v>
      </c>
      <c r="N228">
        <v>8.4626571120466884E-2</v>
      </c>
      <c r="O228">
        <v>0.12722330700933859</v>
      </c>
      <c r="P228">
        <v>9.8260165245736802E-2</v>
      </c>
      <c r="Q228">
        <v>6.3859785775824907E-2</v>
      </c>
      <c r="R228">
        <v>7.4914420742486235E-2</v>
      </c>
      <c r="S228">
        <v>9.0309354581172979E-2</v>
      </c>
      <c r="T228">
        <v>0.16922810982312014</v>
      </c>
      <c r="U228" s="4">
        <v>7.3327192643881114E-2</v>
      </c>
      <c r="V228" s="7">
        <v>0.10230799599830633</v>
      </c>
      <c r="W228">
        <v>0.11190952377027907</v>
      </c>
      <c r="X228">
        <v>8.0442319136301454E-2</v>
      </c>
      <c r="Y228">
        <v>8.9982264499739978E-2</v>
      </c>
      <c r="Z228">
        <v>0.10301403552958259</v>
      </c>
      <c r="AA228">
        <v>9.1147990143686922E-2</v>
      </c>
      <c r="AB228">
        <v>9.0936150545734437E-2</v>
      </c>
      <c r="AC228">
        <v>6.6958655097350203E-2</v>
      </c>
      <c r="AD228">
        <v>0.12928943351425407</v>
      </c>
      <c r="AE228" s="4">
        <v>0.10225041114573116</v>
      </c>
      <c r="AF228" s="7">
        <v>2.7680688271121644E-2</v>
      </c>
      <c r="AG228">
        <v>2.7948992539063678E-2</v>
      </c>
      <c r="AH228">
        <v>4.3576384587562404E-2</v>
      </c>
      <c r="AI228">
        <v>3.2042317055422251E-2</v>
      </c>
      <c r="AJ228">
        <v>6.8158976572289739E-2</v>
      </c>
      <c r="AK228">
        <v>4.928743535937509E-2</v>
      </c>
      <c r="AL228">
        <v>6.0687017066875341E-2</v>
      </c>
      <c r="AM228">
        <v>7.8229603793732172E-2</v>
      </c>
      <c r="AN228">
        <v>9.6385162093980181E-2</v>
      </c>
      <c r="AO228" s="4">
        <v>4.9133089496272146E-2</v>
      </c>
      <c r="AP228" s="7">
        <v>4.2157213989497122E-2</v>
      </c>
      <c r="AQ228">
        <v>2.430941782731931E-2</v>
      </c>
      <c r="AR228">
        <v>5.5771887481829277E-2</v>
      </c>
      <c r="AS228">
        <v>2.7467435749598396E-2</v>
      </c>
      <c r="AT228">
        <v>2.809095005511586E-2</v>
      </c>
      <c r="AU228">
        <v>3.5522508510300525E-2</v>
      </c>
      <c r="AV228">
        <v>3.9229377043805594E-2</v>
      </c>
      <c r="AW228">
        <v>4.7041570219157239E-2</v>
      </c>
      <c r="AX228">
        <v>4.3102953639320742E-2</v>
      </c>
      <c r="AY228">
        <v>2.8409754174358291E-2</v>
      </c>
      <c r="AZ228" s="7">
        <f t="shared" si="145"/>
        <v>7.4432683610197517E-2</v>
      </c>
      <c r="BA228">
        <f t="shared" si="146"/>
        <v>9.471978129464495E-2</v>
      </c>
      <c r="BB228">
        <f t="shared" si="147"/>
        <v>9.6823877938096631E-2</v>
      </c>
      <c r="BC228">
        <f t="shared" si="148"/>
        <v>5.3312966683569461E-2</v>
      </c>
      <c r="BD228" s="4">
        <f t="shared" si="149"/>
        <v>3.7110306869030239E-2</v>
      </c>
      <c r="BE228" s="7">
        <f t="shared" si="150"/>
        <v>2.3482138911138959E-2</v>
      </c>
      <c r="BF228">
        <f t="shared" si="151"/>
        <v>3.1956018907281107E-2</v>
      </c>
      <c r="BG228">
        <f t="shared" si="152"/>
        <v>1.71704060271912E-2</v>
      </c>
      <c r="BH228">
        <f t="shared" si="153"/>
        <v>2.268650155268228E-2</v>
      </c>
      <c r="BI228" s="4">
        <f t="shared" si="154"/>
        <v>1.0160792673260739E-2</v>
      </c>
      <c r="BJ228" s="7">
        <f t="shared" si="155"/>
        <v>0.1246432399707893</v>
      </c>
      <c r="BK228">
        <f t="shared" si="156"/>
        <v>2.6634565549806605E-2</v>
      </c>
      <c r="BL228">
        <f t="shared" si="157"/>
        <v>5.5727219815158366E-2</v>
      </c>
      <c r="BM228" s="4">
        <f t="shared" si="158"/>
        <v>5.658515451332463E-4</v>
      </c>
      <c r="BN228" s="7">
        <f t="shared" si="159"/>
        <v>0.1246432399707893</v>
      </c>
      <c r="BO228">
        <f t="shared" si="160"/>
        <v>0.85714014313206621</v>
      </c>
      <c r="BP228">
        <f t="shared" si="161"/>
        <v>4.0758994646725279E-3</v>
      </c>
      <c r="BQ228" s="4">
        <f t="shared" si="162"/>
        <v>2.1972602113715635E-4</v>
      </c>
      <c r="BR228" s="7">
        <f t="shared" si="163"/>
        <v>2.6634565549806605E-2</v>
      </c>
      <c r="BS228">
        <f t="shared" si="164"/>
        <v>0.85714014313206621</v>
      </c>
      <c r="BT228">
        <f t="shared" si="165"/>
        <v>1.6063293817422864E-4</v>
      </c>
      <c r="BU228" s="4">
        <f t="shared" si="166"/>
        <v>1.2802325857521628E-7</v>
      </c>
      <c r="BV228" s="7">
        <f t="shared" si="167"/>
        <v>5.5727219815158366E-2</v>
      </c>
      <c r="BW228">
        <f t="shared" si="168"/>
        <v>4.0758994646725279E-3</v>
      </c>
      <c r="BX228">
        <f t="shared" si="169"/>
        <v>1.6063293817422864E-4</v>
      </c>
      <c r="BY228" s="4">
        <f t="shared" si="170"/>
        <v>6.0772093249246886E-2</v>
      </c>
      <c r="BZ228" s="7">
        <f t="shared" si="171"/>
        <v>5.658515451332463E-4</v>
      </c>
      <c r="CA228">
        <f t="shared" si="172"/>
        <v>2.1972602113715635E-4</v>
      </c>
      <c r="CB228">
        <f t="shared" si="173"/>
        <v>1.2802325857521628E-7</v>
      </c>
      <c r="CC228" s="4">
        <f t="shared" si="174"/>
        <v>6.0772093249246886E-2</v>
      </c>
      <c r="CD228" s="7">
        <f t="shared" si="175"/>
        <v>12</v>
      </c>
      <c r="CE228" s="4">
        <f t="shared" si="176"/>
        <v>0</v>
      </c>
      <c r="CF228" s="7">
        <f t="shared" si="177"/>
        <v>0.1246432399707893</v>
      </c>
      <c r="CG228">
        <f t="shared" si="178"/>
        <v>0.21098147297005443</v>
      </c>
      <c r="CH228" s="7">
        <f t="shared" si="179"/>
        <v>0.1246432399707893</v>
      </c>
      <c r="CI228" s="4">
        <f t="shared" si="180"/>
        <v>1.3607659266378677E-2</v>
      </c>
      <c r="CJ228">
        <f t="shared" si="181"/>
        <v>0.21098147297005443</v>
      </c>
      <c r="CK228">
        <f t="shared" si="182"/>
        <v>1.3607659266378677E-2</v>
      </c>
      <c r="CL228" s="7">
        <f t="shared" si="183"/>
        <v>2</v>
      </c>
      <c r="CM228" s="4">
        <f t="shared" si="184"/>
        <v>0</v>
      </c>
      <c r="CN228" s="7">
        <f t="shared" si="185"/>
        <v>0.31378393884782785</v>
      </c>
      <c r="CO228" s="4">
        <f t="shared" si="186"/>
        <v>0</v>
      </c>
      <c r="CP228" s="7">
        <f t="shared" si="187"/>
        <v>3</v>
      </c>
      <c r="CQ228" s="4" t="str">
        <f t="shared" si="188"/>
        <v>Glenfiddich 12</v>
      </c>
      <c r="CR228" s="7">
        <f t="shared" si="189"/>
        <v>70</v>
      </c>
      <c r="CS228">
        <f t="shared" si="190"/>
        <v>73</v>
      </c>
      <c r="CT228">
        <f ca="1">COUNTIF(INDIRECT(ADDRESS(ROW(),CR228,1,1)):INDIRECT(ADDRESS(ROW(),CS228,1,1)), "&lt;0.05")</f>
        <v>3</v>
      </c>
      <c r="CU228" s="4">
        <f t="shared" ca="1" si="191"/>
        <v>0</v>
      </c>
    </row>
    <row r="229" spans="1:99" x14ac:dyDescent="0.25">
      <c r="A229" s="48">
        <v>255</v>
      </c>
      <c r="B229" s="7">
        <v>0.15731003041295008</v>
      </c>
      <c r="C229">
        <v>0.11640087768094139</v>
      </c>
      <c r="D229">
        <v>0.1258707188051687</v>
      </c>
      <c r="E229">
        <v>8.8755241041777858E-2</v>
      </c>
      <c r="F229">
        <v>9.4251093735291933E-2</v>
      </c>
      <c r="G229">
        <v>8.9773687594744453E-2</v>
      </c>
      <c r="H229">
        <v>8.4543589869722574E-2</v>
      </c>
      <c r="I229">
        <v>0.10417878609398658</v>
      </c>
      <c r="J229">
        <v>8.9522033206409682E-2</v>
      </c>
      <c r="K229" s="4">
        <v>7.8109104348384001E-2</v>
      </c>
      <c r="L229" s="7">
        <v>7.4626355777385245E-2</v>
      </c>
      <c r="M229">
        <v>5.616398123827733E-2</v>
      </c>
      <c r="N229">
        <v>7.9519348851372476E-2</v>
      </c>
      <c r="O229">
        <v>0.11228492129274642</v>
      </c>
      <c r="P229">
        <v>7.0261009406298119E-2</v>
      </c>
      <c r="Q229">
        <v>5.3044207266273569E-2</v>
      </c>
      <c r="R229">
        <v>4.5397692974344303E-2</v>
      </c>
      <c r="S229">
        <v>7.5153989152078965E-2</v>
      </c>
      <c r="T229">
        <v>0.15043128178926934</v>
      </c>
      <c r="U229" s="4">
        <v>6.7503983208657095E-2</v>
      </c>
      <c r="V229" s="7">
        <v>9.8026364493217708E-2</v>
      </c>
      <c r="W229">
        <v>8.4439467899838735E-2</v>
      </c>
      <c r="X229">
        <v>7.0673573179611537E-2</v>
      </c>
      <c r="Y229">
        <v>7.0000469186086586E-2</v>
      </c>
      <c r="Z229">
        <v>6.1558487104897308E-2</v>
      </c>
      <c r="AA229">
        <v>6.2623649675203202E-2</v>
      </c>
      <c r="AB229">
        <v>6.6501237937644439E-2</v>
      </c>
      <c r="AC229">
        <v>4.9836430823681645E-2</v>
      </c>
      <c r="AD229">
        <v>8.2226084891078563E-2</v>
      </c>
      <c r="AE229" s="4">
        <v>5.8354299187249298E-2</v>
      </c>
      <c r="AF229" s="7">
        <v>1.4550195962894353E-2</v>
      </c>
      <c r="AG229">
        <v>7.3738355317533762E-3</v>
      </c>
      <c r="AH229">
        <v>1.3416939798366201E-2</v>
      </c>
      <c r="AI229">
        <v>1.2016072575847414E-2</v>
      </c>
      <c r="AJ229">
        <v>3.2371163733724458E-2</v>
      </c>
      <c r="AK229">
        <v>2.2383967944081748E-2</v>
      </c>
      <c r="AL229">
        <v>3.6497296887038413E-2</v>
      </c>
      <c r="AM229">
        <v>3.9518567068131581E-2</v>
      </c>
      <c r="AN229">
        <v>3.3274666730509043E-2</v>
      </c>
      <c r="AO229" s="4">
        <v>2.8287786285565178E-2</v>
      </c>
      <c r="AP229" s="7">
        <v>2.3529894585368128E-2</v>
      </c>
      <c r="AQ229">
        <v>1.3575316069304589E-2</v>
      </c>
      <c r="AR229">
        <v>2.768926785265936E-2</v>
      </c>
      <c r="AS229">
        <v>1.6541594970540325E-2</v>
      </c>
      <c r="AT229">
        <v>9.3503199671146186E-3</v>
      </c>
      <c r="AU229">
        <v>1.1511604947801238E-2</v>
      </c>
      <c r="AV229">
        <v>1.2990219043007177E-2</v>
      </c>
      <c r="AW229">
        <v>1.875587455214401E-2</v>
      </c>
      <c r="AX229">
        <v>1.6609116875024647E-2</v>
      </c>
      <c r="AY229">
        <v>2.0665929108513444E-2</v>
      </c>
      <c r="AZ229" s="7">
        <f t="shared" si="145"/>
        <v>0.10287151627893772</v>
      </c>
      <c r="BA229">
        <f t="shared" si="146"/>
        <v>7.8438677095670289E-2</v>
      </c>
      <c r="BB229">
        <f t="shared" si="147"/>
        <v>7.0424006437850892E-2</v>
      </c>
      <c r="BC229">
        <f t="shared" si="148"/>
        <v>2.3969049251791181E-2</v>
      </c>
      <c r="BD229" s="4">
        <f t="shared" si="149"/>
        <v>1.7121913797147753E-2</v>
      </c>
      <c r="BE229" s="7">
        <f t="shared" si="150"/>
        <v>2.4151605351067706E-2</v>
      </c>
      <c r="BF229">
        <f t="shared" si="151"/>
        <v>3.1223537740661882E-2</v>
      </c>
      <c r="BG229">
        <f t="shared" si="152"/>
        <v>1.4229122201182449E-2</v>
      </c>
      <c r="BH229">
        <f t="shared" si="153"/>
        <v>1.1525021527584842E-2</v>
      </c>
      <c r="BI229" s="4">
        <f t="shared" si="154"/>
        <v>5.6772771784178323E-3</v>
      </c>
      <c r="BJ229" s="7">
        <f t="shared" si="155"/>
        <v>6.7005177479807859E-2</v>
      </c>
      <c r="BK229">
        <f t="shared" si="156"/>
        <v>2.4202443141336078E-3</v>
      </c>
      <c r="BL229">
        <f t="shared" si="157"/>
        <v>4.2939074703319249E-7</v>
      </c>
      <c r="BM229" s="4">
        <f t="shared" si="158"/>
        <v>7.048231266286878E-7</v>
      </c>
      <c r="BN229" s="7">
        <f t="shared" si="159"/>
        <v>6.7005177479807859E-2</v>
      </c>
      <c r="BO229">
        <f t="shared" si="160"/>
        <v>0.47368291220796399</v>
      </c>
      <c r="BP229">
        <f t="shared" si="161"/>
        <v>2.7208992551021923E-4</v>
      </c>
      <c r="BQ229" s="4">
        <f t="shared" si="162"/>
        <v>1.358122803329768E-4</v>
      </c>
      <c r="BR229" s="7">
        <f t="shared" si="163"/>
        <v>2.4202443141336078E-3</v>
      </c>
      <c r="BS229">
        <f t="shared" si="164"/>
        <v>0.47368291220796399</v>
      </c>
      <c r="BT229">
        <f t="shared" si="165"/>
        <v>3.1647076517164604E-7</v>
      </c>
      <c r="BU229" s="4">
        <f t="shared" si="166"/>
        <v>1.4860420247324325E-7</v>
      </c>
      <c r="BV229" s="7">
        <f t="shared" si="167"/>
        <v>4.2939074703319249E-7</v>
      </c>
      <c r="BW229">
        <f t="shared" si="168"/>
        <v>2.7208992551021923E-4</v>
      </c>
      <c r="BX229">
        <f t="shared" si="169"/>
        <v>3.1647076517164604E-7</v>
      </c>
      <c r="BY229" s="4">
        <f t="shared" si="170"/>
        <v>0.11553407734361869</v>
      </c>
      <c r="BZ229" s="7">
        <f t="shared" si="171"/>
        <v>7.048231266286878E-7</v>
      </c>
      <c r="CA229">
        <f t="shared" si="172"/>
        <v>1.358122803329768E-4</v>
      </c>
      <c r="CB229">
        <f t="shared" si="173"/>
        <v>1.4860420247324325E-7</v>
      </c>
      <c r="CC229" s="4">
        <f t="shared" si="174"/>
        <v>0.11553407734361869</v>
      </c>
      <c r="CD229" s="7">
        <f t="shared" si="175"/>
        <v>14</v>
      </c>
      <c r="CE229" s="4">
        <f t="shared" si="176"/>
        <v>0</v>
      </c>
      <c r="CF229" s="7">
        <f t="shared" si="177"/>
        <v>6.7005177479807859E-2</v>
      </c>
      <c r="CG229">
        <f t="shared" si="178"/>
        <v>1.412843473835542E-6</v>
      </c>
      <c r="CH229" s="7">
        <f t="shared" si="179"/>
        <v>6.7005177479807859E-2</v>
      </c>
      <c r="CI229" s="4">
        <f t="shared" si="180"/>
        <v>2.2394300274395334E-3</v>
      </c>
      <c r="CJ229">
        <f t="shared" si="181"/>
        <v>1.412843473835542E-6</v>
      </c>
      <c r="CK229">
        <f t="shared" si="182"/>
        <v>2.2394300274395334E-3</v>
      </c>
      <c r="CL229" s="7">
        <f t="shared" si="183"/>
        <v>4</v>
      </c>
      <c r="CM229" s="4">
        <f t="shared" si="184"/>
        <v>0</v>
      </c>
      <c r="CN229" s="7">
        <f t="shared" si="185"/>
        <v>2.3347897156119081E-5</v>
      </c>
      <c r="CO229" s="4">
        <f t="shared" si="186"/>
        <v>1</v>
      </c>
      <c r="CP229" s="7">
        <f t="shared" si="187"/>
        <v>1</v>
      </c>
      <c r="CQ229" s="4" t="str">
        <f t="shared" si="188"/>
        <v>Gentleman Jack</v>
      </c>
      <c r="CR229" s="7">
        <f t="shared" si="189"/>
        <v>62</v>
      </c>
      <c r="CS229">
        <f t="shared" si="190"/>
        <v>65</v>
      </c>
      <c r="CT229">
        <f ca="1">COUNTIF(INDIRECT(ADDRESS(ROW(),CR229,1,1)):INDIRECT(ADDRESS(ROW(),CS229,1,1)), "&lt;0.05")</f>
        <v>3</v>
      </c>
      <c r="CU229" s="4">
        <f t="shared" ca="1" si="191"/>
        <v>0</v>
      </c>
    </row>
    <row r="230" spans="1:99" x14ac:dyDescent="0.25">
      <c r="A230" s="48">
        <v>256</v>
      </c>
      <c r="B230" s="7">
        <v>3.4879739121247262E-2</v>
      </c>
      <c r="C230">
        <v>2.4237782264775298E-2</v>
      </c>
      <c r="D230">
        <v>2.001702694394511E-2</v>
      </c>
      <c r="E230">
        <v>1.743005107600187E-2</v>
      </c>
      <c r="F230">
        <v>1.3126109282033468E-2</v>
      </c>
      <c r="G230">
        <v>1.9041087263245916E-2</v>
      </c>
      <c r="H230">
        <v>8.586886851473673E-3</v>
      </c>
      <c r="I230">
        <v>2.3348815516203204E-2</v>
      </c>
      <c r="J230">
        <v>1.6606716556115186E-2</v>
      </c>
      <c r="K230" s="4">
        <v>1.5070989181729045E-2</v>
      </c>
      <c r="L230" s="7">
        <v>6.352493354991144E-3</v>
      </c>
      <c r="M230">
        <v>1.0894407153732551E-2</v>
      </c>
      <c r="N230">
        <v>1.3672973271065075E-2</v>
      </c>
      <c r="O230">
        <v>2.2027369979542064E-2</v>
      </c>
      <c r="P230">
        <v>1.1707514008205293E-2</v>
      </c>
      <c r="Q230">
        <v>6.2333018824261713E-3</v>
      </c>
      <c r="R230">
        <v>3.7023446749784561E-3</v>
      </c>
      <c r="S230">
        <v>7.3871522752516324E-3</v>
      </c>
      <c r="T230">
        <v>2.7256311844675495E-2</v>
      </c>
      <c r="U230" s="4">
        <v>7.0819077604883443E-3</v>
      </c>
      <c r="V230" s="7">
        <v>1.8398831148860952E-2</v>
      </c>
      <c r="W230">
        <v>1.7125373481863167E-2</v>
      </c>
      <c r="X230">
        <v>1.3868606199473736E-2</v>
      </c>
      <c r="Y230">
        <v>1.5873007206179467E-2</v>
      </c>
      <c r="Z230">
        <v>1.0420027410436095E-2</v>
      </c>
      <c r="AA230">
        <v>3.915320511547641E-3</v>
      </c>
      <c r="AB230">
        <v>1.9097135192567383E-2</v>
      </c>
      <c r="AC230">
        <v>0</v>
      </c>
      <c r="AD230">
        <v>9.3691829394673392E-3</v>
      </c>
      <c r="AE230" s="4">
        <v>8.0563179974803174E-3</v>
      </c>
      <c r="AF230" s="7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 s="4">
        <v>0</v>
      </c>
      <c r="AP230" s="7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 s="7">
        <f t="shared" si="145"/>
        <v>1.9234520405677004E-2</v>
      </c>
      <c r="BA230">
        <f t="shared" si="146"/>
        <v>1.1631577620535622E-2</v>
      </c>
      <c r="BB230">
        <f t="shared" si="147"/>
        <v>1.1612380208787609E-2</v>
      </c>
      <c r="BC230">
        <f t="shared" si="148"/>
        <v>0</v>
      </c>
      <c r="BD230" s="4">
        <f t="shared" si="149"/>
        <v>0</v>
      </c>
      <c r="BE230" s="7">
        <f t="shared" si="150"/>
        <v>7.192309910627602E-3</v>
      </c>
      <c r="BF230">
        <f t="shared" si="151"/>
        <v>7.5683462912616512E-3</v>
      </c>
      <c r="BG230">
        <f t="shared" si="152"/>
        <v>6.4023032853809296E-3</v>
      </c>
      <c r="BH230">
        <f t="shared" si="153"/>
        <v>0</v>
      </c>
      <c r="BI230" s="4">
        <f t="shared" si="154"/>
        <v>0</v>
      </c>
      <c r="BJ230" s="7">
        <f t="shared" si="155"/>
        <v>3.3473541332999748E-2</v>
      </c>
      <c r="BK230">
        <f t="shared" si="156"/>
        <v>2.2305771299243795E-2</v>
      </c>
      <c r="BL230">
        <f t="shared" si="157"/>
        <v>1.41641828633328E-5</v>
      </c>
      <c r="BM230" s="4">
        <f t="shared" si="158"/>
        <v>1.41641828633328E-5</v>
      </c>
      <c r="BN230" s="7">
        <f t="shared" si="159"/>
        <v>3.3473541332999748E-2</v>
      </c>
      <c r="BO230">
        <f t="shared" si="160"/>
        <v>0.99518300107839752</v>
      </c>
      <c r="BP230">
        <f t="shared" si="161"/>
        <v>8.9581423321195635E-4</v>
      </c>
      <c r="BQ230" s="4">
        <f t="shared" si="162"/>
        <v>8.9581423321195635E-4</v>
      </c>
      <c r="BR230" s="7">
        <f t="shared" si="163"/>
        <v>2.2305771299243795E-2</v>
      </c>
      <c r="BS230">
        <f t="shared" si="164"/>
        <v>0.99518300107839752</v>
      </c>
      <c r="BT230">
        <f t="shared" si="165"/>
        <v>2.8132924225938007E-4</v>
      </c>
      <c r="BU230" s="4">
        <f t="shared" si="166"/>
        <v>2.8132924225938007E-4</v>
      </c>
      <c r="BV230" s="7">
        <f t="shared" si="167"/>
        <v>1.41641828633328E-5</v>
      </c>
      <c r="BW230">
        <f t="shared" si="168"/>
        <v>8.9581423321195635E-4</v>
      </c>
      <c r="BX230">
        <f t="shared" si="169"/>
        <v>2.8132924225938007E-4</v>
      </c>
      <c r="BY230" s="4" t="e">
        <f t="shared" si="170"/>
        <v>#DIV/0!</v>
      </c>
      <c r="BZ230" s="7">
        <f t="shared" si="171"/>
        <v>1.41641828633328E-5</v>
      </c>
      <c r="CA230">
        <f t="shared" si="172"/>
        <v>8.9581423321195635E-4</v>
      </c>
      <c r="CB230">
        <f t="shared" si="173"/>
        <v>2.8132924225938007E-4</v>
      </c>
      <c r="CC230" s="4" t="e">
        <f t="shared" si="174"/>
        <v>#DIV/0!</v>
      </c>
      <c r="CD230" s="7">
        <f t="shared" si="175"/>
        <v>16</v>
      </c>
      <c r="CE230" s="4">
        <f t="shared" si="176"/>
        <v>0</v>
      </c>
      <c r="CF230" s="7">
        <f t="shared" si="177"/>
        <v>3.3473541332999748E-2</v>
      </c>
      <c r="CG230">
        <f t="shared" si="178"/>
        <v>3.038063729479723E-5</v>
      </c>
      <c r="CH230" s="7">
        <f t="shared" si="179"/>
        <v>3.3473541332999748E-2</v>
      </c>
      <c r="CI230" s="4">
        <f t="shared" si="180"/>
        <v>1.1835538420548948E-2</v>
      </c>
      <c r="CJ230">
        <f t="shared" si="181"/>
        <v>3.038063729479723E-5</v>
      </c>
      <c r="CK230">
        <f t="shared" si="182"/>
        <v>1.1835538420548948E-2</v>
      </c>
      <c r="CL230" s="7">
        <f t="shared" si="183"/>
        <v>6</v>
      </c>
      <c r="CM230" s="4">
        <f t="shared" si="184"/>
        <v>1</v>
      </c>
      <c r="CN230" s="7">
        <f t="shared" si="185"/>
        <v>3.8150831350708978E-4</v>
      </c>
      <c r="CO230" s="4">
        <f t="shared" si="186"/>
        <v>1</v>
      </c>
      <c r="CP230" s="7">
        <f t="shared" si="187"/>
        <v>1</v>
      </c>
      <c r="CQ230" s="4" t="str">
        <f t="shared" si="188"/>
        <v>Gentleman Jack</v>
      </c>
      <c r="CR230" s="7">
        <f t="shared" si="189"/>
        <v>62</v>
      </c>
      <c r="CS230">
        <f t="shared" si="190"/>
        <v>65</v>
      </c>
      <c r="CT230">
        <f ca="1">COUNTIF(INDIRECT(ADDRESS(ROW(),CR230,1,1)):INDIRECT(ADDRESS(ROW(),CS230,1,1)), "&lt;0.05")</f>
        <v>4</v>
      </c>
      <c r="CU230" s="4">
        <f t="shared" ca="1" si="191"/>
        <v>1</v>
      </c>
    </row>
    <row r="231" spans="1:99" x14ac:dyDescent="0.25">
      <c r="A231" s="48">
        <v>257</v>
      </c>
      <c r="B231" s="7">
        <v>6.9663155866795381E-3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 s="4">
        <v>0</v>
      </c>
      <c r="L231" s="7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s="4">
        <v>0</v>
      </c>
      <c r="V231" s="7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 s="4">
        <v>0</v>
      </c>
      <c r="AF231" s="7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 s="4">
        <v>0</v>
      </c>
      <c r="AP231" s="7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 s="7">
        <f t="shared" si="145"/>
        <v>6.9663155866795377E-4</v>
      </c>
      <c r="BA231">
        <f t="shared" si="146"/>
        <v>0</v>
      </c>
      <c r="BB231">
        <f t="shared" si="147"/>
        <v>0</v>
      </c>
      <c r="BC231">
        <f t="shared" si="148"/>
        <v>0</v>
      </c>
      <c r="BD231" s="4">
        <f t="shared" si="149"/>
        <v>0</v>
      </c>
      <c r="BE231" s="7">
        <f t="shared" si="150"/>
        <v>2.2029424153439479E-3</v>
      </c>
      <c r="BF231">
        <f t="shared" si="151"/>
        <v>0</v>
      </c>
      <c r="BG231">
        <f t="shared" si="152"/>
        <v>0</v>
      </c>
      <c r="BH231">
        <f t="shared" si="153"/>
        <v>0</v>
      </c>
      <c r="BI231" s="4">
        <f t="shared" si="154"/>
        <v>0</v>
      </c>
      <c r="BJ231" s="7">
        <f t="shared" si="155"/>
        <v>0.34343639613791355</v>
      </c>
      <c r="BK231">
        <f t="shared" si="156"/>
        <v>0.34343639613791355</v>
      </c>
      <c r="BL231">
        <f t="shared" si="157"/>
        <v>0.34343639613791355</v>
      </c>
      <c r="BM231" s="4">
        <f t="shared" si="158"/>
        <v>0.34343639613791355</v>
      </c>
      <c r="BN231" s="7">
        <f t="shared" si="159"/>
        <v>0.34343639613791355</v>
      </c>
      <c r="BO231" t="e">
        <f t="shared" si="160"/>
        <v>#DIV/0!</v>
      </c>
      <c r="BP231" t="e">
        <f t="shared" si="161"/>
        <v>#DIV/0!</v>
      </c>
      <c r="BQ231" s="4" t="e">
        <f t="shared" si="162"/>
        <v>#DIV/0!</v>
      </c>
      <c r="BR231" s="7">
        <f t="shared" si="163"/>
        <v>0.34343639613791355</v>
      </c>
      <c r="BS231" t="e">
        <f t="shared" si="164"/>
        <v>#DIV/0!</v>
      </c>
      <c r="BT231" t="e">
        <f t="shared" si="165"/>
        <v>#DIV/0!</v>
      </c>
      <c r="BU231" s="4" t="e">
        <f t="shared" si="166"/>
        <v>#DIV/0!</v>
      </c>
      <c r="BV231" s="7">
        <f t="shared" si="167"/>
        <v>0.34343639613791355</v>
      </c>
      <c r="BW231" t="e">
        <f t="shared" si="168"/>
        <v>#DIV/0!</v>
      </c>
      <c r="BX231" t="e">
        <f t="shared" si="169"/>
        <v>#DIV/0!</v>
      </c>
      <c r="BY231" s="4" t="e">
        <f t="shared" si="170"/>
        <v>#DIV/0!</v>
      </c>
      <c r="BZ231" s="7">
        <f t="shared" si="171"/>
        <v>0.34343639613791355</v>
      </c>
      <c r="CA231" t="e">
        <f t="shared" si="172"/>
        <v>#DIV/0!</v>
      </c>
      <c r="CB231" t="e">
        <f t="shared" si="173"/>
        <v>#DIV/0!</v>
      </c>
      <c r="CC231" s="4" t="e">
        <f t="shared" si="174"/>
        <v>#DIV/0!</v>
      </c>
      <c r="CD231" s="7">
        <f t="shared" si="175"/>
        <v>0</v>
      </c>
      <c r="CE231" s="4">
        <f t="shared" si="176"/>
        <v>0</v>
      </c>
      <c r="CF231" s="7">
        <f t="shared" si="177"/>
        <v>0.34343639613791355</v>
      </c>
      <c r="CG231">
        <f t="shared" si="178"/>
        <v>0.34343639613791355</v>
      </c>
      <c r="CH231" s="7">
        <f t="shared" si="179"/>
        <v>0.34343639613791355</v>
      </c>
      <c r="CI231" s="4" t="e">
        <f t="shared" si="180"/>
        <v>#DIV/0!</v>
      </c>
      <c r="CJ231">
        <f t="shared" si="181"/>
        <v>0.34343639613791355</v>
      </c>
      <c r="CK231" t="e">
        <f t="shared" si="182"/>
        <v>#DIV/0!</v>
      </c>
      <c r="CL231" s="7">
        <f t="shared" si="183"/>
        <v>0</v>
      </c>
      <c r="CM231" s="4">
        <f t="shared" si="184"/>
        <v>0</v>
      </c>
      <c r="CN231" s="7">
        <f t="shared" si="185"/>
        <v>0.32987680092112481</v>
      </c>
      <c r="CO231" s="4">
        <f t="shared" si="186"/>
        <v>0</v>
      </c>
      <c r="CP231" s="7">
        <f t="shared" si="187"/>
        <v>1</v>
      </c>
      <c r="CQ231" s="4" t="str">
        <f t="shared" si="188"/>
        <v>Gentleman Jack</v>
      </c>
      <c r="CR231" s="7">
        <f t="shared" si="189"/>
        <v>62</v>
      </c>
      <c r="CS231">
        <f t="shared" si="190"/>
        <v>65</v>
      </c>
      <c r="CT231">
        <f ca="1">COUNTIF(INDIRECT(ADDRESS(ROW(),CR231,1,1)):INDIRECT(ADDRESS(ROW(),CS231,1,1)), "&lt;0.05")</f>
        <v>0</v>
      </c>
      <c r="CU231" s="4">
        <f t="shared" ca="1" si="191"/>
        <v>0</v>
      </c>
    </row>
    <row r="232" spans="1:99" x14ac:dyDescent="0.25">
      <c r="A232" s="48">
        <v>258</v>
      </c>
      <c r="B232" s="7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 s="4">
        <v>0</v>
      </c>
      <c r="L232" s="7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s="4">
        <v>0</v>
      </c>
      <c r="V232" s="7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 s="4">
        <v>0</v>
      </c>
      <c r="AF232" s="7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 s="4">
        <v>0</v>
      </c>
      <c r="AP232" s="7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 s="7">
        <f t="shared" si="145"/>
        <v>0</v>
      </c>
      <c r="BA232">
        <f t="shared" si="146"/>
        <v>0</v>
      </c>
      <c r="BB232">
        <f t="shared" si="147"/>
        <v>0</v>
      </c>
      <c r="BC232">
        <f t="shared" si="148"/>
        <v>0</v>
      </c>
      <c r="BD232" s="4">
        <f t="shared" si="149"/>
        <v>0</v>
      </c>
      <c r="BE232" s="7">
        <f t="shared" si="150"/>
        <v>0</v>
      </c>
      <c r="BF232">
        <f t="shared" si="151"/>
        <v>0</v>
      </c>
      <c r="BG232">
        <f t="shared" si="152"/>
        <v>0</v>
      </c>
      <c r="BH232">
        <f t="shared" si="153"/>
        <v>0</v>
      </c>
      <c r="BI232" s="4">
        <f t="shared" si="154"/>
        <v>0</v>
      </c>
      <c r="BJ232" s="7" t="e">
        <f t="shared" si="155"/>
        <v>#DIV/0!</v>
      </c>
      <c r="BK232" t="e">
        <f t="shared" si="156"/>
        <v>#DIV/0!</v>
      </c>
      <c r="BL232" t="e">
        <f t="shared" si="157"/>
        <v>#DIV/0!</v>
      </c>
      <c r="BM232" s="4" t="e">
        <f t="shared" si="158"/>
        <v>#DIV/0!</v>
      </c>
      <c r="BN232" s="7" t="e">
        <f t="shared" si="159"/>
        <v>#DIV/0!</v>
      </c>
      <c r="BO232" t="e">
        <f t="shared" si="160"/>
        <v>#DIV/0!</v>
      </c>
      <c r="BP232" t="e">
        <f t="shared" si="161"/>
        <v>#DIV/0!</v>
      </c>
      <c r="BQ232" s="4" t="e">
        <f t="shared" si="162"/>
        <v>#DIV/0!</v>
      </c>
      <c r="BR232" s="7" t="e">
        <f t="shared" si="163"/>
        <v>#DIV/0!</v>
      </c>
      <c r="BS232" t="e">
        <f t="shared" si="164"/>
        <v>#DIV/0!</v>
      </c>
      <c r="BT232" t="e">
        <f t="shared" si="165"/>
        <v>#DIV/0!</v>
      </c>
      <c r="BU232" s="4" t="e">
        <f t="shared" si="166"/>
        <v>#DIV/0!</v>
      </c>
      <c r="BV232" s="7" t="e">
        <f t="shared" si="167"/>
        <v>#DIV/0!</v>
      </c>
      <c r="BW232" t="e">
        <f t="shared" si="168"/>
        <v>#DIV/0!</v>
      </c>
      <c r="BX232" t="e">
        <f t="shared" si="169"/>
        <v>#DIV/0!</v>
      </c>
      <c r="BY232" s="4" t="e">
        <f t="shared" si="170"/>
        <v>#DIV/0!</v>
      </c>
      <c r="BZ232" s="7" t="e">
        <f t="shared" si="171"/>
        <v>#DIV/0!</v>
      </c>
      <c r="CA232" t="e">
        <f t="shared" si="172"/>
        <v>#DIV/0!</v>
      </c>
      <c r="CB232" t="e">
        <f t="shared" si="173"/>
        <v>#DIV/0!</v>
      </c>
      <c r="CC232" s="4" t="e">
        <f t="shared" si="174"/>
        <v>#DIV/0!</v>
      </c>
      <c r="CD232" s="7">
        <f t="shared" si="175"/>
        <v>0</v>
      </c>
      <c r="CE232" s="4">
        <f t="shared" si="176"/>
        <v>0</v>
      </c>
      <c r="CF232" s="7" t="e">
        <f t="shared" si="177"/>
        <v>#DIV/0!</v>
      </c>
      <c r="CG232" t="e">
        <f t="shared" si="178"/>
        <v>#DIV/0!</v>
      </c>
      <c r="CH232" s="7" t="e">
        <f t="shared" si="179"/>
        <v>#DIV/0!</v>
      </c>
      <c r="CI232" s="4" t="e">
        <f t="shared" si="180"/>
        <v>#DIV/0!</v>
      </c>
      <c r="CJ232" t="e">
        <f t="shared" si="181"/>
        <v>#DIV/0!</v>
      </c>
      <c r="CK232" t="e">
        <f t="shared" si="182"/>
        <v>#DIV/0!</v>
      </c>
      <c r="CL232" s="7">
        <f t="shared" si="183"/>
        <v>0</v>
      </c>
      <c r="CM232" s="4">
        <f t="shared" si="184"/>
        <v>0</v>
      </c>
      <c r="CN232" s="7" t="e">
        <f t="shared" si="185"/>
        <v>#DIV/0!</v>
      </c>
      <c r="CO232" s="4" t="e">
        <f t="shared" si="186"/>
        <v>#DIV/0!</v>
      </c>
      <c r="CP232" s="7">
        <f t="shared" si="187"/>
        <v>1</v>
      </c>
      <c r="CQ232" s="4" t="str">
        <f t="shared" si="188"/>
        <v>Gentleman Jack</v>
      </c>
      <c r="CR232" s="7">
        <f t="shared" si="189"/>
        <v>62</v>
      </c>
      <c r="CS232">
        <f t="shared" si="190"/>
        <v>65</v>
      </c>
      <c r="CT232">
        <f ca="1">COUNTIF(INDIRECT(ADDRESS(ROW(),CR232,1,1)):INDIRECT(ADDRESS(ROW(),CS232,1,1)), "&lt;0.05")</f>
        <v>0</v>
      </c>
      <c r="CU232" s="4">
        <f t="shared" ca="1" si="191"/>
        <v>0</v>
      </c>
    </row>
    <row r="233" spans="1:99" x14ac:dyDescent="0.25">
      <c r="A233" s="48">
        <v>259</v>
      </c>
      <c r="B233" s="7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 s="4">
        <v>0</v>
      </c>
      <c r="L233" s="7">
        <v>0</v>
      </c>
      <c r="M233">
        <v>0</v>
      </c>
      <c r="N233">
        <v>0</v>
      </c>
      <c r="O233">
        <v>9.2962040397712945E-3</v>
      </c>
      <c r="P233">
        <v>1.2509378571562039E-2</v>
      </c>
      <c r="Q233">
        <v>1.0831465005707952E-2</v>
      </c>
      <c r="R233">
        <v>7.0845750764551938E-4</v>
      </c>
      <c r="S233">
        <v>1.5147199862674521E-3</v>
      </c>
      <c r="T233">
        <v>1.8333198687092673E-2</v>
      </c>
      <c r="U233" s="4">
        <v>3.1032316521074901E-3</v>
      </c>
      <c r="V233" s="7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4.5114812586164387E-4</v>
      </c>
      <c r="AD233">
        <v>0</v>
      </c>
      <c r="AE233" s="4">
        <v>1.3104693524645774E-3</v>
      </c>
      <c r="AF233" s="7">
        <v>0</v>
      </c>
      <c r="AG233">
        <v>0</v>
      </c>
      <c r="AH233">
        <v>0</v>
      </c>
      <c r="AI233">
        <v>0</v>
      </c>
      <c r="AJ233">
        <v>2.6328701948245916E-3</v>
      </c>
      <c r="AK233">
        <v>1.9479580005410371E-3</v>
      </c>
      <c r="AL233">
        <v>5.7905132824210039E-3</v>
      </c>
      <c r="AM233">
        <v>0</v>
      </c>
      <c r="AN233">
        <v>0</v>
      </c>
      <c r="AO233" s="4">
        <v>0</v>
      </c>
      <c r="AP233" s="7">
        <v>0</v>
      </c>
      <c r="AQ233">
        <v>0</v>
      </c>
      <c r="AR233">
        <v>0</v>
      </c>
      <c r="AS233">
        <v>0</v>
      </c>
      <c r="AT233">
        <v>2.8094607616854055E-3</v>
      </c>
      <c r="AU233">
        <v>0</v>
      </c>
      <c r="AV233">
        <v>1.3700561212860126E-3</v>
      </c>
      <c r="AW233">
        <v>0</v>
      </c>
      <c r="AX233">
        <v>0</v>
      </c>
      <c r="AY233">
        <v>0</v>
      </c>
      <c r="AZ233" s="7">
        <f t="shared" si="145"/>
        <v>0</v>
      </c>
      <c r="BA233">
        <f t="shared" si="146"/>
        <v>5.6296655450154432E-3</v>
      </c>
      <c r="BB233">
        <f t="shared" si="147"/>
        <v>1.7616174783262212E-4</v>
      </c>
      <c r="BC233">
        <f t="shared" si="148"/>
        <v>1.0371341477786633E-3</v>
      </c>
      <c r="BD233" s="4">
        <f t="shared" si="149"/>
        <v>4.1795168829714179E-4</v>
      </c>
      <c r="BE233" s="7">
        <f t="shared" si="150"/>
        <v>0</v>
      </c>
      <c r="BF233">
        <f t="shared" si="151"/>
        <v>6.5981964197485829E-3</v>
      </c>
      <c r="BG233">
        <f t="shared" si="152"/>
        <v>4.2302284430341467E-4</v>
      </c>
      <c r="BH233">
        <f t="shared" si="153"/>
        <v>1.9293095340525855E-3</v>
      </c>
      <c r="BI233" s="4">
        <f t="shared" si="154"/>
        <v>9.4418026818204697E-4</v>
      </c>
      <c r="BJ233" s="7">
        <f t="shared" si="155"/>
        <v>2.4469890946499605E-2</v>
      </c>
      <c r="BK233">
        <f t="shared" si="156"/>
        <v>0.22042035927793088</v>
      </c>
      <c r="BL233">
        <f t="shared" si="157"/>
        <v>0.12335966338666901</v>
      </c>
      <c r="BM233" s="4">
        <f t="shared" si="158"/>
        <v>0.19508173257203143</v>
      </c>
      <c r="BN233" s="7">
        <f t="shared" si="159"/>
        <v>2.4469890946499605E-2</v>
      </c>
      <c r="BO233">
        <f t="shared" si="160"/>
        <v>2.8165059107584198E-2</v>
      </c>
      <c r="BP233">
        <f t="shared" si="161"/>
        <v>5.9418854163284004E-2</v>
      </c>
      <c r="BQ233" s="4">
        <f t="shared" si="162"/>
        <v>3.4445833787790578E-2</v>
      </c>
      <c r="BR233" s="7">
        <f t="shared" si="163"/>
        <v>0.22042035927793088</v>
      </c>
      <c r="BS233">
        <f t="shared" si="164"/>
        <v>2.8165059107584198E-2</v>
      </c>
      <c r="BT233">
        <f t="shared" si="165"/>
        <v>0.19852440086667061</v>
      </c>
      <c r="BU233" s="4">
        <f t="shared" si="166"/>
        <v>0.4735692133594831</v>
      </c>
      <c r="BV233" s="7">
        <f t="shared" si="167"/>
        <v>0.12335966338666901</v>
      </c>
      <c r="BW233">
        <f t="shared" si="168"/>
        <v>5.9418854163284004E-2</v>
      </c>
      <c r="BX233">
        <f t="shared" si="169"/>
        <v>0.19852440086667061</v>
      </c>
      <c r="BY233" s="4">
        <f t="shared" si="170"/>
        <v>0.37848915837406449</v>
      </c>
      <c r="BZ233" s="7">
        <f t="shared" si="171"/>
        <v>0.19508173257203143</v>
      </c>
      <c r="CA233">
        <f t="shared" si="172"/>
        <v>3.4445833787790578E-2</v>
      </c>
      <c r="CB233">
        <f t="shared" si="173"/>
        <v>0.4735692133594831</v>
      </c>
      <c r="CC233" s="4">
        <f t="shared" si="174"/>
        <v>0.37848915837406449</v>
      </c>
      <c r="CD233" s="7">
        <f t="shared" si="175"/>
        <v>6</v>
      </c>
      <c r="CE233" s="4">
        <f t="shared" si="176"/>
        <v>0</v>
      </c>
      <c r="CF233" s="7">
        <f t="shared" si="177"/>
        <v>2.4469890946499605E-2</v>
      </c>
      <c r="CG233">
        <f t="shared" si="178"/>
        <v>2.6523630113704174E-2</v>
      </c>
      <c r="CH233" s="7">
        <f t="shared" si="179"/>
        <v>2.4469890946499605E-2</v>
      </c>
      <c r="CI233" s="4">
        <f t="shared" si="180"/>
        <v>3.7829921697797898E-2</v>
      </c>
      <c r="CJ233">
        <f t="shared" si="181"/>
        <v>2.6523630113704174E-2</v>
      </c>
      <c r="CK233">
        <f t="shared" si="182"/>
        <v>3.7829921697797898E-2</v>
      </c>
      <c r="CL233" s="7">
        <f t="shared" si="183"/>
        <v>6</v>
      </c>
      <c r="CM233" s="4">
        <f t="shared" si="184"/>
        <v>1</v>
      </c>
      <c r="CN233" s="7">
        <f t="shared" si="185"/>
        <v>9.020467816175072E-2</v>
      </c>
      <c r="CO233" s="4">
        <f t="shared" si="186"/>
        <v>0</v>
      </c>
      <c r="CP233" s="7">
        <f t="shared" si="187"/>
        <v>2</v>
      </c>
      <c r="CQ233" s="4" t="str">
        <f t="shared" si="188"/>
        <v>Jack Daniels</v>
      </c>
      <c r="CR233" s="7">
        <f t="shared" si="189"/>
        <v>66</v>
      </c>
      <c r="CS233">
        <f t="shared" si="190"/>
        <v>69</v>
      </c>
      <c r="CT233">
        <f ca="1">COUNTIF(INDIRECT(ADDRESS(ROW(),CR233,1,1)):INDIRECT(ADDRESS(ROW(),CS233,1,1)), "&lt;0.05")</f>
        <v>3</v>
      </c>
      <c r="CU233" s="4">
        <f t="shared" ca="1" si="191"/>
        <v>0</v>
      </c>
    </row>
    <row r="234" spans="1:99" x14ac:dyDescent="0.25">
      <c r="A234" s="48">
        <v>260</v>
      </c>
      <c r="B234" s="7">
        <v>0</v>
      </c>
      <c r="C234">
        <v>0</v>
      </c>
      <c r="D234">
        <v>0</v>
      </c>
      <c r="E234">
        <v>1.4618945256499145E-3</v>
      </c>
      <c r="F234">
        <v>0</v>
      </c>
      <c r="G234">
        <v>0</v>
      </c>
      <c r="H234">
        <v>0</v>
      </c>
      <c r="I234">
        <v>3.2435127020932187E-3</v>
      </c>
      <c r="J234">
        <v>0</v>
      </c>
      <c r="K234" s="4">
        <v>0</v>
      </c>
      <c r="L234" s="7">
        <v>0</v>
      </c>
      <c r="M234">
        <v>0</v>
      </c>
      <c r="N234">
        <v>1.2680423318941586E-4</v>
      </c>
      <c r="O234">
        <v>1.7716706344627709E-3</v>
      </c>
      <c r="P234">
        <v>1.4230002272940068E-2</v>
      </c>
      <c r="Q234">
        <v>9.6041055308311203E-3</v>
      </c>
      <c r="R234">
        <v>1.0023741864648287E-4</v>
      </c>
      <c r="S234">
        <v>5.9270631274617944E-3</v>
      </c>
      <c r="T234">
        <v>1.1142926515838222E-2</v>
      </c>
      <c r="U234" s="4">
        <v>7.7756879775722747E-3</v>
      </c>
      <c r="V234" s="7">
        <v>0</v>
      </c>
      <c r="W234">
        <v>0</v>
      </c>
      <c r="X234">
        <v>4.0581166560158368E-3</v>
      </c>
      <c r="Y234">
        <v>1.359256890163823E-2</v>
      </c>
      <c r="Z234">
        <v>8.7809662224046271E-3</v>
      </c>
      <c r="AA234">
        <v>5.8595240689167773E-3</v>
      </c>
      <c r="AB234">
        <v>8.375721504870131E-3</v>
      </c>
      <c r="AC234">
        <v>5.0296395988391083E-3</v>
      </c>
      <c r="AD234">
        <v>8.0943965286468158E-3</v>
      </c>
      <c r="AE234" s="4">
        <v>0</v>
      </c>
      <c r="AF234" s="7">
        <v>1.794141581227687E-2</v>
      </c>
      <c r="AG234">
        <v>2.805944406247745E-2</v>
      </c>
      <c r="AH234">
        <v>3.3626074327464554E-2</v>
      </c>
      <c r="AI234">
        <v>4.9632748246834439E-2</v>
      </c>
      <c r="AJ234">
        <v>7.7127858500841848E-2</v>
      </c>
      <c r="AK234">
        <v>4.9156570948242349E-2</v>
      </c>
      <c r="AL234">
        <v>7.2121259977383209E-2</v>
      </c>
      <c r="AM234">
        <v>6.4456371953246341E-2</v>
      </c>
      <c r="AN234">
        <v>0.10863568773500472</v>
      </c>
      <c r="AO234" s="4">
        <v>4.9446328296986093E-2</v>
      </c>
      <c r="AP234" s="7">
        <v>3.1556611059348504E-2</v>
      </c>
      <c r="AQ234">
        <v>2.9032265620216272E-2</v>
      </c>
      <c r="AR234">
        <v>4.1483409857215908E-2</v>
      </c>
      <c r="AS234">
        <v>2.4064334569085771E-2</v>
      </c>
      <c r="AT234">
        <v>2.1618286575028709E-2</v>
      </c>
      <c r="AU234">
        <v>2.929159070005765E-2</v>
      </c>
      <c r="AV234">
        <v>3.382778930422764E-2</v>
      </c>
      <c r="AW234">
        <v>3.4156975950299179E-2</v>
      </c>
      <c r="AX234">
        <v>3.5612826364648124E-2</v>
      </c>
      <c r="AY234">
        <v>3.0138010955099149E-2</v>
      </c>
      <c r="AZ234" s="7">
        <f t="shared" si="145"/>
        <v>4.7054072277431336E-4</v>
      </c>
      <c r="BA234">
        <f t="shared" si="146"/>
        <v>5.0678497710942147E-3</v>
      </c>
      <c r="BB234">
        <f t="shared" si="147"/>
        <v>5.3790933481331522E-3</v>
      </c>
      <c r="BC234">
        <f t="shared" si="148"/>
        <v>5.5020375986075787E-2</v>
      </c>
      <c r="BD234" s="4">
        <f t="shared" si="149"/>
        <v>3.1078210095522689E-2</v>
      </c>
      <c r="BE234" s="7">
        <f t="shared" si="150"/>
        <v>1.0772095914329098E-3</v>
      </c>
      <c r="BF234">
        <f t="shared" si="151"/>
        <v>5.3833276633710346E-3</v>
      </c>
      <c r="BG234">
        <f t="shared" si="152"/>
        <v>4.5250956792568702E-3</v>
      </c>
      <c r="BH234">
        <f t="shared" si="153"/>
        <v>2.6664080543952487E-2</v>
      </c>
      <c r="BI234" s="4">
        <f t="shared" si="154"/>
        <v>5.7061882030974417E-3</v>
      </c>
      <c r="BJ234" s="7">
        <f t="shared" si="155"/>
        <v>2.4951273960394937E-2</v>
      </c>
      <c r="BK234">
        <f t="shared" si="156"/>
        <v>7.5114079418580797E-3</v>
      </c>
      <c r="BL234">
        <f t="shared" si="157"/>
        <v>1.1452063637113813E-4</v>
      </c>
      <c r="BM234" s="4">
        <f t="shared" si="158"/>
        <v>1.9830681523378318E-8</v>
      </c>
      <c r="BN234" s="7">
        <f t="shared" si="159"/>
        <v>2.4951273960394937E-2</v>
      </c>
      <c r="BO234">
        <f t="shared" si="160"/>
        <v>0.89029542698061181</v>
      </c>
      <c r="BP234">
        <f t="shared" si="161"/>
        <v>1.9030135037632494E-4</v>
      </c>
      <c r="BQ234" s="4">
        <f t="shared" si="162"/>
        <v>4.4408172094087745E-9</v>
      </c>
      <c r="BR234" s="7">
        <f t="shared" si="163"/>
        <v>7.5114079418580797E-3</v>
      </c>
      <c r="BS234">
        <f t="shared" si="164"/>
        <v>0.89029542698061181</v>
      </c>
      <c r="BT234">
        <f t="shared" si="165"/>
        <v>2.0816390574821748E-4</v>
      </c>
      <c r="BU234" s="4">
        <f t="shared" si="166"/>
        <v>2.8220873714072454E-9</v>
      </c>
      <c r="BV234" s="7">
        <f t="shared" si="167"/>
        <v>1.1452063637113813E-4</v>
      </c>
      <c r="BW234">
        <f t="shared" si="168"/>
        <v>1.9030135037632494E-4</v>
      </c>
      <c r="BX234">
        <f t="shared" si="169"/>
        <v>2.0816390574821748E-4</v>
      </c>
      <c r="BY234" s="4">
        <f t="shared" si="170"/>
        <v>1.9877982111324598E-2</v>
      </c>
      <c r="BZ234" s="7">
        <f t="shared" si="171"/>
        <v>1.9830681523378318E-8</v>
      </c>
      <c r="CA234">
        <f t="shared" si="172"/>
        <v>4.4408172094087745E-9</v>
      </c>
      <c r="CB234">
        <f t="shared" si="173"/>
        <v>2.8220873714072454E-9</v>
      </c>
      <c r="CC234" s="4">
        <f t="shared" si="174"/>
        <v>1.9877982111324598E-2</v>
      </c>
      <c r="CD234" s="7">
        <f t="shared" si="175"/>
        <v>18</v>
      </c>
      <c r="CE234" s="4">
        <f t="shared" si="176"/>
        <v>0</v>
      </c>
      <c r="CF234" s="7">
        <f t="shared" si="177"/>
        <v>2.4951273960394937E-2</v>
      </c>
      <c r="CG234">
        <f t="shared" si="178"/>
        <v>5.4827398971684196E-7</v>
      </c>
      <c r="CH234" s="7">
        <f t="shared" si="179"/>
        <v>2.4951273960394937E-2</v>
      </c>
      <c r="CI234" s="4">
        <f t="shared" si="180"/>
        <v>1.2156773615898959E-5</v>
      </c>
      <c r="CJ234">
        <f t="shared" si="181"/>
        <v>5.4827398971684196E-7</v>
      </c>
      <c r="CK234">
        <f t="shared" si="182"/>
        <v>1.2156773615898959E-5</v>
      </c>
      <c r="CL234" s="7">
        <f t="shared" si="183"/>
        <v>6</v>
      </c>
      <c r="CM234" s="4">
        <f t="shared" si="184"/>
        <v>1</v>
      </c>
      <c r="CN234" s="7">
        <f t="shared" si="185"/>
        <v>1.0152454947257657E-3</v>
      </c>
      <c r="CO234" s="4">
        <f t="shared" si="186"/>
        <v>1</v>
      </c>
      <c r="CP234" s="7">
        <f t="shared" si="187"/>
        <v>4</v>
      </c>
      <c r="CQ234" s="4" t="str">
        <f t="shared" si="188"/>
        <v>Glenfiddich 15</v>
      </c>
      <c r="CR234" s="7">
        <f t="shared" si="189"/>
        <v>74</v>
      </c>
      <c r="CS234">
        <f t="shared" si="190"/>
        <v>77</v>
      </c>
      <c r="CT234">
        <f ca="1">COUNTIF(INDIRECT(ADDRESS(ROW(),CR234,1,1)):INDIRECT(ADDRESS(ROW(),CS234,1,1)), "&lt;0.05")</f>
        <v>4</v>
      </c>
      <c r="CU234" s="4">
        <f t="shared" ca="1" si="191"/>
        <v>1</v>
      </c>
    </row>
    <row r="235" spans="1:99" x14ac:dyDescent="0.25">
      <c r="A235" s="48">
        <v>261</v>
      </c>
      <c r="B235" s="7">
        <v>0</v>
      </c>
      <c r="C235">
        <v>7.4625115401358941E-3</v>
      </c>
      <c r="D235">
        <v>0</v>
      </c>
      <c r="E235">
        <v>7.4768031317018523E-3</v>
      </c>
      <c r="F235">
        <v>0</v>
      </c>
      <c r="G235">
        <v>1.5120950423839491E-2</v>
      </c>
      <c r="H235">
        <v>0</v>
      </c>
      <c r="I235">
        <v>1.434150260938181E-2</v>
      </c>
      <c r="J235">
        <v>1.7999862705597568E-2</v>
      </c>
      <c r="K235" s="4">
        <v>0</v>
      </c>
      <c r="L235" s="7">
        <v>0</v>
      </c>
      <c r="M235">
        <v>0</v>
      </c>
      <c r="N235">
        <v>2.5151013021969253E-2</v>
      </c>
      <c r="O235">
        <v>4.2928996483811106E-2</v>
      </c>
      <c r="P235">
        <v>2.1086323269804964E-2</v>
      </c>
      <c r="Q235">
        <v>1.5689276407643733E-2</v>
      </c>
      <c r="R235">
        <v>1.9726791740472892E-2</v>
      </c>
      <c r="S235">
        <v>3.3963604222447081E-3</v>
      </c>
      <c r="T235">
        <v>7.9731052786847056E-2</v>
      </c>
      <c r="U235" s="4">
        <v>2.1540788709300332E-2</v>
      </c>
      <c r="V235" s="7">
        <v>7.1664043564279162E-2</v>
      </c>
      <c r="W235">
        <v>0.11612503128947327</v>
      </c>
      <c r="X235">
        <v>0.1554904055192283</v>
      </c>
      <c r="Y235">
        <v>0.16927647898692594</v>
      </c>
      <c r="Z235">
        <v>0.17675134485631389</v>
      </c>
      <c r="AA235">
        <v>0.1648819164334808</v>
      </c>
      <c r="AB235">
        <v>0.16174967604032459</v>
      </c>
      <c r="AC235">
        <v>0.12759571078441292</v>
      </c>
      <c r="AD235">
        <v>0.26012490691536494</v>
      </c>
      <c r="AE235" s="4">
        <v>0.19462143060453746</v>
      </c>
      <c r="AF235" s="7">
        <v>9.849882042695618E-2</v>
      </c>
      <c r="AG235">
        <v>0.13946592261773769</v>
      </c>
      <c r="AH235">
        <v>0.1801031641869679</v>
      </c>
      <c r="AI235">
        <v>0.21824072942876777</v>
      </c>
      <c r="AJ235">
        <v>0.28021550065452278</v>
      </c>
      <c r="AK235">
        <v>0.18995261642493666</v>
      </c>
      <c r="AL235">
        <v>0.26802310011601244</v>
      </c>
      <c r="AM235">
        <v>0.28474480165641741</v>
      </c>
      <c r="AN235">
        <v>0.40139611874027409</v>
      </c>
      <c r="AO235" s="4">
        <v>0.23512726602066439</v>
      </c>
      <c r="AP235" s="7">
        <v>0.11300977638555369</v>
      </c>
      <c r="AQ235">
        <v>0.12126712650782888</v>
      </c>
      <c r="AR235">
        <v>0.18361970602816968</v>
      </c>
      <c r="AS235">
        <v>7.9878662756396768E-2</v>
      </c>
      <c r="AT235">
        <v>7.7951362047356171E-2</v>
      </c>
      <c r="AU235">
        <v>0.12494801478956553</v>
      </c>
      <c r="AV235">
        <v>0.10818095257196821</v>
      </c>
      <c r="AW235">
        <v>0.11832229656982553</v>
      </c>
      <c r="AX235">
        <v>0.12962684808793748</v>
      </c>
      <c r="AY235">
        <v>0.11021451046884216</v>
      </c>
      <c r="AZ235" s="7">
        <f t="shared" si="145"/>
        <v>6.2401630410656621E-3</v>
      </c>
      <c r="BA235">
        <f t="shared" si="146"/>
        <v>2.2925060284209403E-2</v>
      </c>
      <c r="BB235">
        <f t="shared" si="147"/>
        <v>0.15982809449943414</v>
      </c>
      <c r="BC235">
        <f t="shared" si="148"/>
        <v>0.22957680402732575</v>
      </c>
      <c r="BD235" s="4">
        <f t="shared" si="149"/>
        <v>0.1167019256213444</v>
      </c>
      <c r="BE235" s="7">
        <f t="shared" si="150"/>
        <v>7.306862923166812E-3</v>
      </c>
      <c r="BF235">
        <f t="shared" si="151"/>
        <v>2.3880263029524885E-2</v>
      </c>
      <c r="BG235">
        <f t="shared" si="152"/>
        <v>4.9906054518927288E-2</v>
      </c>
      <c r="BH235">
        <f t="shared" si="153"/>
        <v>8.5690800997843888E-2</v>
      </c>
      <c r="BI235" s="4">
        <f t="shared" si="154"/>
        <v>2.92923804492068E-2</v>
      </c>
      <c r="BJ235" s="7">
        <f t="shared" si="155"/>
        <v>5.9055979575316622E-2</v>
      </c>
      <c r="BK235">
        <f t="shared" si="156"/>
        <v>3.603162211833233E-6</v>
      </c>
      <c r="BL235">
        <f t="shared" si="157"/>
        <v>1.6438754010679063E-5</v>
      </c>
      <c r="BM235" s="4">
        <f t="shared" si="158"/>
        <v>3.702201620248548E-7</v>
      </c>
      <c r="BN235" s="7">
        <f t="shared" si="159"/>
        <v>5.9055979575316622E-2</v>
      </c>
      <c r="BO235">
        <f t="shared" si="160"/>
        <v>2.9655869580156061E-6</v>
      </c>
      <c r="BP235">
        <f t="shared" si="161"/>
        <v>1.9983196491212408E-5</v>
      </c>
      <c r="BQ235" s="4">
        <f t="shared" si="162"/>
        <v>4.2215480733559363E-7</v>
      </c>
      <c r="BR235" s="7">
        <f t="shared" si="163"/>
        <v>3.603162211833233E-6</v>
      </c>
      <c r="BS235">
        <f t="shared" si="164"/>
        <v>2.9655869580156061E-6</v>
      </c>
      <c r="BT235">
        <f t="shared" si="165"/>
        <v>4.2509055480595422E-2</v>
      </c>
      <c r="BU235" s="4">
        <f t="shared" si="166"/>
        <v>3.2925817724167819E-2</v>
      </c>
      <c r="BV235" s="7">
        <f t="shared" si="167"/>
        <v>1.6438754010679063E-5</v>
      </c>
      <c r="BW235">
        <f t="shared" si="168"/>
        <v>1.9983196491212408E-5</v>
      </c>
      <c r="BX235">
        <f t="shared" si="169"/>
        <v>4.2509055480595422E-2</v>
      </c>
      <c r="BY235" s="4">
        <f t="shared" si="170"/>
        <v>2.2763962305771958E-3</v>
      </c>
      <c r="BZ235" s="7">
        <f t="shared" si="171"/>
        <v>3.702201620248548E-7</v>
      </c>
      <c r="CA235">
        <f t="shared" si="172"/>
        <v>4.2215480733559363E-7</v>
      </c>
      <c r="CB235">
        <f t="shared" si="173"/>
        <v>3.2925817724167819E-2</v>
      </c>
      <c r="CC235" s="4">
        <f t="shared" si="174"/>
        <v>2.2763962305771958E-3</v>
      </c>
      <c r="CD235" s="7">
        <f t="shared" si="175"/>
        <v>18</v>
      </c>
      <c r="CE235" s="4">
        <f t="shared" si="176"/>
        <v>0</v>
      </c>
      <c r="CF235" s="7">
        <f t="shared" si="177"/>
        <v>5.9055979575316622E-2</v>
      </c>
      <c r="CG235">
        <f t="shared" si="178"/>
        <v>6.8028461207536831E-13</v>
      </c>
      <c r="CH235" s="7">
        <f t="shared" si="179"/>
        <v>5.9055979575316622E-2</v>
      </c>
      <c r="CI235" s="4">
        <f t="shared" si="180"/>
        <v>2.0361484908456919E-11</v>
      </c>
      <c r="CJ235">
        <f t="shared" si="181"/>
        <v>6.8028461207536831E-13</v>
      </c>
      <c r="CK235">
        <f t="shared" si="182"/>
        <v>2.0361484908456919E-11</v>
      </c>
      <c r="CL235" s="7">
        <f t="shared" si="183"/>
        <v>4</v>
      </c>
      <c r="CM235" s="4">
        <f t="shared" si="184"/>
        <v>0</v>
      </c>
      <c r="CN235" s="7">
        <f t="shared" si="185"/>
        <v>1.2725607709088104E-9</v>
      </c>
      <c r="CO235" s="4">
        <f t="shared" si="186"/>
        <v>1</v>
      </c>
      <c r="CP235" s="7">
        <f t="shared" si="187"/>
        <v>4</v>
      </c>
      <c r="CQ235" s="4" t="str">
        <f t="shared" si="188"/>
        <v>Glenfiddich 15</v>
      </c>
      <c r="CR235" s="7">
        <f t="shared" si="189"/>
        <v>74</v>
      </c>
      <c r="CS235">
        <f t="shared" si="190"/>
        <v>77</v>
      </c>
      <c r="CT235">
        <f ca="1">COUNTIF(INDIRECT(ADDRESS(ROW(),CR235,1,1)):INDIRECT(ADDRESS(ROW(),CS235,1,1)), "&lt;0.05")</f>
        <v>4</v>
      </c>
      <c r="CU235" s="4">
        <f t="shared" ca="1" si="191"/>
        <v>1</v>
      </c>
    </row>
    <row r="236" spans="1:99" x14ac:dyDescent="0.25">
      <c r="A236" s="48">
        <v>262</v>
      </c>
      <c r="B236" s="7">
        <v>0</v>
      </c>
      <c r="C236">
        <v>0</v>
      </c>
      <c r="D236">
        <v>0</v>
      </c>
      <c r="E236">
        <v>0</v>
      </c>
      <c r="F236">
        <v>0</v>
      </c>
      <c r="G236">
        <v>1.4191429413354167E-4</v>
      </c>
      <c r="H236">
        <v>0</v>
      </c>
      <c r="I236">
        <v>3.5431705647537292E-4</v>
      </c>
      <c r="J236">
        <v>5.9151991710705912E-3</v>
      </c>
      <c r="K236" s="4">
        <v>0</v>
      </c>
      <c r="L236" s="7">
        <v>0</v>
      </c>
      <c r="M236">
        <v>0</v>
      </c>
      <c r="N236">
        <v>5.6783987897949997E-3</v>
      </c>
      <c r="O236">
        <v>1.7401655432825323E-2</v>
      </c>
      <c r="P236">
        <v>1.5219335150207123E-2</v>
      </c>
      <c r="Q236">
        <v>1.0605322650743159E-2</v>
      </c>
      <c r="R236">
        <v>7.6800683807231457E-3</v>
      </c>
      <c r="S236">
        <v>4.3842803674354787E-3</v>
      </c>
      <c r="T236">
        <v>1.3293446414404619E-2</v>
      </c>
      <c r="U236" s="4">
        <v>2.7268680960236867E-3</v>
      </c>
      <c r="V236" s="7">
        <v>1.9080481814836441E-2</v>
      </c>
      <c r="W236">
        <v>3.1516420393687822E-2</v>
      </c>
      <c r="X236">
        <v>2.9396103349001237E-2</v>
      </c>
      <c r="Y236">
        <v>5.1577611652014736E-2</v>
      </c>
      <c r="Z236">
        <v>3.8941523861281059E-2</v>
      </c>
      <c r="AA236">
        <v>2.1494517985432612E-2</v>
      </c>
      <c r="AB236">
        <v>2.7599457408368985E-2</v>
      </c>
      <c r="AC236">
        <v>2.6176874125417804E-2</v>
      </c>
      <c r="AD236">
        <v>5.4545885059072104E-2</v>
      </c>
      <c r="AE236" s="4">
        <v>5.190550479752188E-2</v>
      </c>
      <c r="AF236" s="7">
        <v>1.3773880319298033E-2</v>
      </c>
      <c r="AG236">
        <v>2.1969137224345056E-2</v>
      </c>
      <c r="AH236">
        <v>2.4930698741648424E-2</v>
      </c>
      <c r="AI236">
        <v>4.2774925011660525E-2</v>
      </c>
      <c r="AJ236">
        <v>4.988098459674363E-2</v>
      </c>
      <c r="AK236">
        <v>3.7909847118588566E-2</v>
      </c>
      <c r="AL236">
        <v>5.6361827586011347E-2</v>
      </c>
      <c r="AM236">
        <v>4.7673612014599374E-2</v>
      </c>
      <c r="AN236">
        <v>6.2350303884267953E-2</v>
      </c>
      <c r="AO236" s="4">
        <v>4.33288864005947E-2</v>
      </c>
      <c r="AP236" s="7">
        <v>1.7868006136505903E-2</v>
      </c>
      <c r="AQ236">
        <v>2.5523443857050375E-2</v>
      </c>
      <c r="AR236">
        <v>3.152712229175602E-2</v>
      </c>
      <c r="AS236">
        <v>1.4847275876661053E-2</v>
      </c>
      <c r="AT236">
        <v>1.1173703497760095E-2</v>
      </c>
      <c r="AU236">
        <v>2.196552015761797E-2</v>
      </c>
      <c r="AV236">
        <v>2.126721637126459E-2</v>
      </c>
      <c r="AW236">
        <v>1.9931099857188769E-2</v>
      </c>
      <c r="AX236">
        <v>2.1386136552798155E-2</v>
      </c>
      <c r="AY236">
        <v>2.1338713138133916E-2</v>
      </c>
      <c r="AZ236" s="7">
        <f t="shared" si="145"/>
        <v>6.4114305216795057E-4</v>
      </c>
      <c r="BA236">
        <f t="shared" si="146"/>
        <v>7.6989375282157536E-3</v>
      </c>
      <c r="BB236">
        <f t="shared" si="147"/>
        <v>3.522343804466347E-2</v>
      </c>
      <c r="BC236">
        <f t="shared" si="148"/>
        <v>4.0095410289775757E-2</v>
      </c>
      <c r="BD236" s="4">
        <f t="shared" si="149"/>
        <v>2.068282377367368E-2</v>
      </c>
      <c r="BE236" s="7">
        <f t="shared" si="150"/>
        <v>1.8566582089391637E-3</v>
      </c>
      <c r="BF236">
        <f t="shared" si="151"/>
        <v>6.2252474898089527E-3</v>
      </c>
      <c r="BG236">
        <f t="shared" si="152"/>
        <v>1.3206374542995586E-2</v>
      </c>
      <c r="BH236">
        <f t="shared" si="153"/>
        <v>1.5587845233825484E-2</v>
      </c>
      <c r="BI236" s="4">
        <f t="shared" si="154"/>
        <v>5.5468444727441888E-3</v>
      </c>
      <c r="BJ236" s="7">
        <f t="shared" si="155"/>
        <v>5.8757661378271491E-3</v>
      </c>
      <c r="BK236">
        <f t="shared" si="156"/>
        <v>1.433523971588277E-5</v>
      </c>
      <c r="BL236">
        <f t="shared" si="157"/>
        <v>1.9790738150268138E-5</v>
      </c>
      <c r="BM236" s="4">
        <f t="shared" si="158"/>
        <v>3.3211181979946528E-7</v>
      </c>
      <c r="BN236" s="7">
        <f t="shared" si="159"/>
        <v>5.8757661378271491E-3</v>
      </c>
      <c r="BO236">
        <f t="shared" si="160"/>
        <v>5.0293176622078685E-5</v>
      </c>
      <c r="BP236">
        <f t="shared" si="161"/>
        <v>5.705579521219867E-5</v>
      </c>
      <c r="BQ236" s="4">
        <f t="shared" si="162"/>
        <v>1.1347465049274609E-4</v>
      </c>
      <c r="BR236" s="7">
        <f t="shared" si="163"/>
        <v>1.433523971588277E-5</v>
      </c>
      <c r="BS236">
        <f t="shared" si="164"/>
        <v>5.0293176622078685E-5</v>
      </c>
      <c r="BT236">
        <f t="shared" si="165"/>
        <v>0.46079595532300588</v>
      </c>
      <c r="BU236" s="4">
        <f t="shared" si="166"/>
        <v>7.4333094088761438E-3</v>
      </c>
      <c r="BV236" s="7">
        <f t="shared" si="167"/>
        <v>1.9790738150268138E-5</v>
      </c>
      <c r="BW236">
        <f t="shared" si="168"/>
        <v>5.705579521219867E-5</v>
      </c>
      <c r="BX236">
        <f t="shared" si="169"/>
        <v>0.46079595532300588</v>
      </c>
      <c r="BY236" s="4">
        <f t="shared" si="170"/>
        <v>3.316455077232416E-3</v>
      </c>
      <c r="BZ236" s="7">
        <f t="shared" si="171"/>
        <v>3.3211181979946528E-7</v>
      </c>
      <c r="CA236">
        <f t="shared" si="172"/>
        <v>1.1347465049274609E-4</v>
      </c>
      <c r="CB236">
        <f t="shared" si="173"/>
        <v>7.4333094088761438E-3</v>
      </c>
      <c r="CC236" s="4">
        <f t="shared" si="174"/>
        <v>3.316455077232416E-3</v>
      </c>
      <c r="CD236" s="7">
        <f t="shared" si="175"/>
        <v>18</v>
      </c>
      <c r="CE236" s="4">
        <f t="shared" si="176"/>
        <v>0</v>
      </c>
      <c r="CF236" s="7">
        <f t="shared" si="177"/>
        <v>5.8757661378271491E-3</v>
      </c>
      <c r="CG236">
        <f t="shared" si="178"/>
        <v>6.2982953357354194E-13</v>
      </c>
      <c r="CH236" s="7">
        <f t="shared" si="179"/>
        <v>5.8757661378271491E-3</v>
      </c>
      <c r="CI236" s="4">
        <f t="shared" si="180"/>
        <v>1.2191190629102106E-8</v>
      </c>
      <c r="CJ236">
        <f t="shared" si="181"/>
        <v>6.2982953357354194E-13</v>
      </c>
      <c r="CK236">
        <f t="shared" si="182"/>
        <v>1.2191190629102106E-8</v>
      </c>
      <c r="CL236" s="7">
        <f t="shared" si="183"/>
        <v>6</v>
      </c>
      <c r="CM236" s="4">
        <f t="shared" si="184"/>
        <v>1</v>
      </c>
      <c r="CN236" s="7">
        <f t="shared" si="185"/>
        <v>5.5653233545096398E-10</v>
      </c>
      <c r="CO236" s="4">
        <f t="shared" si="186"/>
        <v>1</v>
      </c>
      <c r="CP236" s="7">
        <f t="shared" si="187"/>
        <v>4</v>
      </c>
      <c r="CQ236" s="4" t="str">
        <f t="shared" si="188"/>
        <v>Glenfiddich 15</v>
      </c>
      <c r="CR236" s="7">
        <f t="shared" si="189"/>
        <v>74</v>
      </c>
      <c r="CS236">
        <f t="shared" si="190"/>
        <v>77</v>
      </c>
      <c r="CT236">
        <f ca="1">COUNTIF(INDIRECT(ADDRESS(ROW(),CR236,1,1)):INDIRECT(ADDRESS(ROW(),CS236,1,1)), "&lt;0.05")</f>
        <v>3</v>
      </c>
      <c r="CU236" s="4">
        <f t="shared" ca="1" si="191"/>
        <v>0</v>
      </c>
    </row>
    <row r="237" spans="1:99" x14ac:dyDescent="0.25">
      <c r="A237" s="48">
        <v>263</v>
      </c>
      <c r="B237" s="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 s="4">
        <v>0</v>
      </c>
      <c r="L237" s="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s="4">
        <v>0</v>
      </c>
      <c r="V237" s="7">
        <v>0</v>
      </c>
      <c r="W237">
        <v>0</v>
      </c>
      <c r="X237">
        <v>0</v>
      </c>
      <c r="Y237">
        <v>0</v>
      </c>
      <c r="Z237">
        <v>5.3529362718096841E-3</v>
      </c>
      <c r="AA237">
        <v>3.9444272123766756E-3</v>
      </c>
      <c r="AB237">
        <v>0</v>
      </c>
      <c r="AC237">
        <v>0</v>
      </c>
      <c r="AD237">
        <v>0</v>
      </c>
      <c r="AE237" s="4">
        <v>0</v>
      </c>
      <c r="AF237" s="7">
        <v>0</v>
      </c>
      <c r="AG237">
        <v>0</v>
      </c>
      <c r="AH237">
        <v>0</v>
      </c>
      <c r="AI237">
        <v>0</v>
      </c>
      <c r="AJ237">
        <v>8.2177139711994522E-3</v>
      </c>
      <c r="AK237">
        <v>3.2866674017923226E-3</v>
      </c>
      <c r="AL237">
        <v>1.6710213739195335E-2</v>
      </c>
      <c r="AM237">
        <v>1.5154570190502741E-2</v>
      </c>
      <c r="AN237">
        <v>7.5423415818859718E-3</v>
      </c>
      <c r="AO237" s="4">
        <v>1.077782134891297E-2</v>
      </c>
      <c r="AP237" s="7">
        <v>5.7033753900429494E-3</v>
      </c>
      <c r="AQ237">
        <v>2.4040897036177547E-3</v>
      </c>
      <c r="AR237">
        <v>0</v>
      </c>
      <c r="AS237">
        <v>0</v>
      </c>
      <c r="AT237">
        <v>1.7527585926390558E-3</v>
      </c>
      <c r="AU237">
        <v>2.9618112324207618E-3</v>
      </c>
      <c r="AV237">
        <v>3.4254379814087415E-3</v>
      </c>
      <c r="AW237">
        <v>7.0577217222497109E-3</v>
      </c>
      <c r="AX237">
        <v>6.959655193621208E-3</v>
      </c>
      <c r="AY237">
        <v>4.3835655459151853E-3</v>
      </c>
      <c r="AZ237" s="7">
        <f t="shared" si="145"/>
        <v>0</v>
      </c>
      <c r="BA237">
        <f t="shared" si="146"/>
        <v>0</v>
      </c>
      <c r="BB237">
        <f t="shared" si="147"/>
        <v>9.2973634841863608E-4</v>
      </c>
      <c r="BC237">
        <f t="shared" si="148"/>
        <v>6.1689328233488789E-3</v>
      </c>
      <c r="BD237" s="4">
        <f t="shared" si="149"/>
        <v>3.4648415361915367E-3</v>
      </c>
      <c r="BE237" s="7">
        <f t="shared" si="150"/>
        <v>0</v>
      </c>
      <c r="BF237">
        <f t="shared" si="151"/>
        <v>0</v>
      </c>
      <c r="BG237">
        <f t="shared" si="152"/>
        <v>1.9879731718535506E-3</v>
      </c>
      <c r="BH237">
        <f t="shared" si="153"/>
        <v>6.4954366388850814E-3</v>
      </c>
      <c r="BI237" s="4">
        <f t="shared" si="154"/>
        <v>2.5668585745744492E-3</v>
      </c>
      <c r="BJ237" s="7" t="e">
        <f t="shared" si="155"/>
        <v>#DIV/0!</v>
      </c>
      <c r="BK237">
        <f t="shared" si="156"/>
        <v>0.17328307857876468</v>
      </c>
      <c r="BL237">
        <f t="shared" si="157"/>
        <v>1.4876055326653646E-2</v>
      </c>
      <c r="BM237" s="4">
        <f t="shared" si="158"/>
        <v>2.0847215245279674E-3</v>
      </c>
      <c r="BN237" s="7" t="e">
        <f t="shared" si="159"/>
        <v>#DIV/0!</v>
      </c>
      <c r="BO237">
        <f t="shared" si="160"/>
        <v>0.17328307857876468</v>
      </c>
      <c r="BP237">
        <f t="shared" si="161"/>
        <v>1.4876055326653646E-2</v>
      </c>
      <c r="BQ237" s="4">
        <f t="shared" si="162"/>
        <v>2.0847215245279674E-3</v>
      </c>
      <c r="BR237" s="7">
        <f t="shared" si="163"/>
        <v>0.17328307857876468</v>
      </c>
      <c r="BS237">
        <f t="shared" si="164"/>
        <v>0.17328307857876468</v>
      </c>
      <c r="BT237">
        <f t="shared" si="165"/>
        <v>3.3501706986335297E-2</v>
      </c>
      <c r="BU237" s="4">
        <f t="shared" si="166"/>
        <v>2.4479584808031696E-2</v>
      </c>
      <c r="BV237" s="7">
        <f t="shared" si="167"/>
        <v>1.4876055326653646E-2</v>
      </c>
      <c r="BW237">
        <f t="shared" si="168"/>
        <v>1.4876055326653646E-2</v>
      </c>
      <c r="BX237">
        <f t="shared" si="169"/>
        <v>3.3501706986335297E-2</v>
      </c>
      <c r="BY237" s="4">
        <f t="shared" si="170"/>
        <v>0.24481622925390636</v>
      </c>
      <c r="BZ237" s="7">
        <f t="shared" si="171"/>
        <v>2.0847215245279674E-3</v>
      </c>
      <c r="CA237">
        <f t="shared" si="172"/>
        <v>2.0847215245279674E-3</v>
      </c>
      <c r="CB237">
        <f t="shared" si="173"/>
        <v>2.4479584808031696E-2</v>
      </c>
      <c r="CC237" s="4">
        <f t="shared" si="174"/>
        <v>0.24481622925390636</v>
      </c>
      <c r="CD237" s="7">
        <f t="shared" si="175"/>
        <v>12</v>
      </c>
      <c r="CE237" s="4">
        <f t="shared" si="176"/>
        <v>0</v>
      </c>
      <c r="CF237" s="7" t="e">
        <f t="shared" si="177"/>
        <v>#DIV/0!</v>
      </c>
      <c r="CG237">
        <f t="shared" si="178"/>
        <v>2.3267535628741754E-4</v>
      </c>
      <c r="CH237" s="7" t="e">
        <f t="shared" si="179"/>
        <v>#DIV/0!</v>
      </c>
      <c r="CI237" s="4">
        <f t="shared" si="180"/>
        <v>2.3267535628741754E-4</v>
      </c>
      <c r="CJ237">
        <f t="shared" si="181"/>
        <v>2.3267535628741754E-4</v>
      </c>
      <c r="CK237">
        <f t="shared" si="182"/>
        <v>2.3267535628741754E-4</v>
      </c>
      <c r="CL237" s="7">
        <f t="shared" si="183"/>
        <v>4</v>
      </c>
      <c r="CM237" s="4">
        <f t="shared" si="184"/>
        <v>0</v>
      </c>
      <c r="CN237" s="7">
        <f t="shared" si="185"/>
        <v>8.3410250248938493E-3</v>
      </c>
      <c r="CO237" s="4">
        <f t="shared" si="186"/>
        <v>1</v>
      </c>
      <c r="CP237" s="7">
        <f t="shared" si="187"/>
        <v>4</v>
      </c>
      <c r="CQ237" s="4" t="str">
        <f t="shared" si="188"/>
        <v>Glenfiddich 15</v>
      </c>
      <c r="CR237" s="7">
        <f t="shared" si="189"/>
        <v>74</v>
      </c>
      <c r="CS237">
        <f t="shared" si="190"/>
        <v>77</v>
      </c>
      <c r="CT237">
        <f ca="1">COUNTIF(INDIRECT(ADDRESS(ROW(),CR237,1,1)):INDIRECT(ADDRESS(ROW(),CS237,1,1)), "&lt;0.05")</f>
        <v>3</v>
      </c>
      <c r="CU237" s="4">
        <f t="shared" ca="1" si="191"/>
        <v>0</v>
      </c>
    </row>
    <row r="238" spans="1:99" x14ac:dyDescent="0.25">
      <c r="A238" s="48">
        <v>264</v>
      </c>
      <c r="B238" s="7">
        <v>8.5596715028408207E-3</v>
      </c>
      <c r="C238">
        <v>0</v>
      </c>
      <c r="D238">
        <v>0</v>
      </c>
      <c r="E238">
        <v>3.8102534225721071E-3</v>
      </c>
      <c r="F238">
        <v>7.1593398045136491E-3</v>
      </c>
      <c r="G238">
        <v>6.6204100852612063E-3</v>
      </c>
      <c r="H238">
        <v>6.7340074623737046E-3</v>
      </c>
      <c r="I238">
        <v>9.4470489695346795E-3</v>
      </c>
      <c r="J238">
        <v>0</v>
      </c>
      <c r="K238" s="4">
        <v>3.4719095123776781E-3</v>
      </c>
      <c r="L238" s="7">
        <v>1.2361079665222709E-2</v>
      </c>
      <c r="M238">
        <v>7.7937183615728869E-3</v>
      </c>
      <c r="N238">
        <v>9.731445158836961E-3</v>
      </c>
      <c r="O238">
        <v>2.3965727290166904E-2</v>
      </c>
      <c r="P238">
        <v>1.8834385435279863E-2</v>
      </c>
      <c r="Q238">
        <v>1.2823746466341837E-2</v>
      </c>
      <c r="R238">
        <v>7.236901186866043E-3</v>
      </c>
      <c r="S238">
        <v>5.3747282629139689E-3</v>
      </c>
      <c r="T238">
        <v>4.0569419593459978E-2</v>
      </c>
      <c r="U238" s="4">
        <v>1.164384838737244E-2</v>
      </c>
      <c r="V238" s="7">
        <v>1.7768002220633624E-2</v>
      </c>
      <c r="W238">
        <v>4.0064698593580271E-2</v>
      </c>
      <c r="X238">
        <v>3.295343906718444E-2</v>
      </c>
      <c r="Y238">
        <v>3.0840947906242675E-2</v>
      </c>
      <c r="Z238">
        <v>3.3048510396543461E-2</v>
      </c>
      <c r="AA238">
        <v>2.8074087224969849E-2</v>
      </c>
      <c r="AB238">
        <v>2.067054439883494E-2</v>
      </c>
      <c r="AC238">
        <v>2.9711605014651515E-2</v>
      </c>
      <c r="AD238">
        <v>3.9438208762574985E-2</v>
      </c>
      <c r="AE238" s="4">
        <v>4.2685207550454976E-2</v>
      </c>
      <c r="AF238" s="7">
        <v>3.9544606138558855E-2</v>
      </c>
      <c r="AG238">
        <v>8.6534543050438631E-2</v>
      </c>
      <c r="AH238">
        <v>0.10996362613236059</v>
      </c>
      <c r="AI238">
        <v>0.15995229522096366</v>
      </c>
      <c r="AJ238">
        <v>0.21008755024292608</v>
      </c>
      <c r="AK238">
        <v>0.14594223177932417</v>
      </c>
      <c r="AL238">
        <v>0.21487185705682615</v>
      </c>
      <c r="AM238">
        <v>0.22962774163165459</v>
      </c>
      <c r="AN238">
        <v>0.27229671718783149</v>
      </c>
      <c r="AO238" s="4">
        <v>0.16840344737184121</v>
      </c>
      <c r="AP238" s="7">
        <v>9.6721063406463664E-2</v>
      </c>
      <c r="AQ238">
        <v>7.8354311729711842E-2</v>
      </c>
      <c r="AR238">
        <v>0.12872657701333762</v>
      </c>
      <c r="AS238">
        <v>0.11207879634298985</v>
      </c>
      <c r="AT238">
        <v>7.4678128579695052E-2</v>
      </c>
      <c r="AU238">
        <v>9.5656654951510295E-2</v>
      </c>
      <c r="AV238">
        <v>0.10842071150510554</v>
      </c>
      <c r="AW238">
        <v>0.12956205849327435</v>
      </c>
      <c r="AX238">
        <v>0.13407848630866478</v>
      </c>
      <c r="AY238">
        <v>0.11499056485056842</v>
      </c>
      <c r="AZ238" s="7">
        <f t="shared" si="145"/>
        <v>4.5802640759473844E-3</v>
      </c>
      <c r="BA238">
        <f t="shared" si="146"/>
        <v>1.5033499980803361E-2</v>
      </c>
      <c r="BB238">
        <f t="shared" si="147"/>
        <v>3.1525525113567071E-2</v>
      </c>
      <c r="BC238">
        <f t="shared" si="148"/>
        <v>0.16372246158127254</v>
      </c>
      <c r="BD238" s="4">
        <f t="shared" si="149"/>
        <v>0.10732673531813215</v>
      </c>
      <c r="BE238" s="7">
        <f t="shared" si="150"/>
        <v>3.6473969387370809E-3</v>
      </c>
      <c r="BF238">
        <f t="shared" si="151"/>
        <v>1.0564270134920258E-2</v>
      </c>
      <c r="BG238">
        <f t="shared" si="152"/>
        <v>8.0773785545256594E-3</v>
      </c>
      <c r="BH238">
        <f t="shared" si="153"/>
        <v>7.1116685271162772E-2</v>
      </c>
      <c r="BI238" s="4">
        <f t="shared" si="154"/>
        <v>2.0828762315433881E-2</v>
      </c>
      <c r="BJ238" s="7">
        <f t="shared" si="155"/>
        <v>1.2894438219497385E-2</v>
      </c>
      <c r="BK238">
        <f t="shared" si="156"/>
        <v>3.8597621428182469E-7</v>
      </c>
      <c r="BL238">
        <f t="shared" si="157"/>
        <v>5.7209429837971681E-5</v>
      </c>
      <c r="BM238" s="4">
        <f t="shared" si="158"/>
        <v>4.7067983754967685E-8</v>
      </c>
      <c r="BN238" s="7">
        <f t="shared" si="159"/>
        <v>1.2894438219497385E-2</v>
      </c>
      <c r="BO238">
        <f t="shared" si="160"/>
        <v>1.1159430302753125E-3</v>
      </c>
      <c r="BP238">
        <f t="shared" si="161"/>
        <v>8.7377446259583988E-5</v>
      </c>
      <c r="BQ238" s="4">
        <f t="shared" si="162"/>
        <v>9.5854445696725682E-9</v>
      </c>
      <c r="BR238" s="7">
        <f t="shared" si="163"/>
        <v>3.8597621428182469E-7</v>
      </c>
      <c r="BS238">
        <f t="shared" si="164"/>
        <v>1.1159430302753125E-3</v>
      </c>
      <c r="BT238">
        <f t="shared" si="165"/>
        <v>2.2345600957002535E-4</v>
      </c>
      <c r="BU238" s="4">
        <f t="shared" si="166"/>
        <v>2.1843370736412608E-7</v>
      </c>
      <c r="BV238" s="7">
        <f t="shared" si="167"/>
        <v>5.7209429837971681E-5</v>
      </c>
      <c r="BW238">
        <f t="shared" si="168"/>
        <v>8.7377446259583988E-5</v>
      </c>
      <c r="BX238">
        <f t="shared" si="169"/>
        <v>2.2345600957002535E-4</v>
      </c>
      <c r="BY238" s="4">
        <f t="shared" si="170"/>
        <v>3.5739888655260024E-2</v>
      </c>
      <c r="BZ238" s="7">
        <f t="shared" si="171"/>
        <v>4.7067983754967685E-8</v>
      </c>
      <c r="CA238">
        <f t="shared" si="172"/>
        <v>9.5854445696725682E-9</v>
      </c>
      <c r="CB238">
        <f t="shared" si="173"/>
        <v>2.1843370736412608E-7</v>
      </c>
      <c r="CC238" s="4">
        <f t="shared" si="174"/>
        <v>3.5739888655260024E-2</v>
      </c>
      <c r="CD238" s="7">
        <f t="shared" si="175"/>
        <v>20</v>
      </c>
      <c r="CE238" s="4">
        <f t="shared" si="176"/>
        <v>1</v>
      </c>
      <c r="CF238" s="7">
        <f t="shared" si="177"/>
        <v>1.2894438219497385E-2</v>
      </c>
      <c r="CG238">
        <f t="shared" si="178"/>
        <v>1.936570687357517E-8</v>
      </c>
      <c r="CH238" s="7">
        <f t="shared" si="179"/>
        <v>1.2894438219497385E-2</v>
      </c>
      <c r="CI238" s="4">
        <f t="shared" si="180"/>
        <v>1.812738451890337E-7</v>
      </c>
      <c r="CJ238">
        <f t="shared" si="181"/>
        <v>1.936570687357517E-8</v>
      </c>
      <c r="CK238">
        <f t="shared" si="182"/>
        <v>1.812738451890337E-7</v>
      </c>
      <c r="CL238" s="7">
        <f t="shared" si="183"/>
        <v>6</v>
      </c>
      <c r="CM238" s="4">
        <f t="shared" si="184"/>
        <v>1</v>
      </c>
      <c r="CN238" s="7">
        <f t="shared" si="185"/>
        <v>1.6206230272351011E-4</v>
      </c>
      <c r="CO238" s="4">
        <f t="shared" si="186"/>
        <v>1</v>
      </c>
      <c r="CP238" s="7">
        <f t="shared" si="187"/>
        <v>4</v>
      </c>
      <c r="CQ238" s="4" t="str">
        <f t="shared" si="188"/>
        <v>Glenfiddich 15</v>
      </c>
      <c r="CR238" s="7">
        <f t="shared" si="189"/>
        <v>74</v>
      </c>
      <c r="CS238">
        <f t="shared" si="190"/>
        <v>77</v>
      </c>
      <c r="CT238">
        <f ca="1">COUNTIF(INDIRECT(ADDRESS(ROW(),CR238,1,1)):INDIRECT(ADDRESS(ROW(),CS238,1,1)), "&lt;0.05")</f>
        <v>4</v>
      </c>
      <c r="CU238" s="4">
        <f t="shared" ca="1" si="191"/>
        <v>1</v>
      </c>
    </row>
    <row r="239" spans="1:99" x14ac:dyDescent="0.25">
      <c r="A239" s="48">
        <v>265</v>
      </c>
      <c r="B239" s="7">
        <v>0.16252660693615789</v>
      </c>
      <c r="C239">
        <v>0.13156823092061304</v>
      </c>
      <c r="D239">
        <v>0.10137489499116047</v>
      </c>
      <c r="E239">
        <v>9.5620625708828941E-2</v>
      </c>
      <c r="F239">
        <v>7.9122395292511444E-2</v>
      </c>
      <c r="G239">
        <v>7.3453126768100369E-2</v>
      </c>
      <c r="H239">
        <v>7.8386613688099779E-2</v>
      </c>
      <c r="I239">
        <v>7.5739095720664812E-2</v>
      </c>
      <c r="J239">
        <v>7.5581260416055576E-2</v>
      </c>
      <c r="K239" s="4">
        <v>7.3846341340783342E-2</v>
      </c>
      <c r="L239" s="7">
        <v>9.3713200214803713E-2</v>
      </c>
      <c r="M239">
        <v>9.1336766520476079E-2</v>
      </c>
      <c r="N239">
        <v>8.9190991193503363E-2</v>
      </c>
      <c r="O239">
        <v>0.10039167379611527</v>
      </c>
      <c r="P239">
        <v>0.10461919713358701</v>
      </c>
      <c r="Q239">
        <v>5.6264740600847261E-2</v>
      </c>
      <c r="R239">
        <v>6.3931520146656928E-2</v>
      </c>
      <c r="S239">
        <v>9.5362433180706377E-2</v>
      </c>
      <c r="T239">
        <v>0.25255659008214804</v>
      </c>
      <c r="U239" s="4">
        <v>5.9566312989191496E-2</v>
      </c>
      <c r="V239" s="7">
        <v>0.26433531532686061</v>
      </c>
      <c r="W239">
        <v>0.57098609464467676</v>
      </c>
      <c r="X239">
        <v>0.45616302408031317</v>
      </c>
      <c r="Y239">
        <v>0.61831464369903055</v>
      </c>
      <c r="Z239">
        <v>0.6373736034281472</v>
      </c>
      <c r="AA239">
        <v>0.54961171275094833</v>
      </c>
      <c r="AB239">
        <v>0.63680544565399377</v>
      </c>
      <c r="AC239">
        <v>0.5005194047257987</v>
      </c>
      <c r="AD239">
        <v>0.66600051749393996</v>
      </c>
      <c r="AE239" s="4">
        <v>0.70983588078529558</v>
      </c>
      <c r="AF239" s="7">
        <v>0.20805009806274843</v>
      </c>
      <c r="AG239">
        <v>0.43013110427526752</v>
      </c>
      <c r="AH239">
        <v>0.51545862286604027</v>
      </c>
      <c r="AI239">
        <v>0.69415811126230487</v>
      </c>
      <c r="AJ239">
        <v>0.81683763961233558</v>
      </c>
      <c r="AK239">
        <v>0.67790693822918091</v>
      </c>
      <c r="AL239">
        <v>0.97639601468316828</v>
      </c>
      <c r="AM239">
        <v>0.91061453433498196</v>
      </c>
      <c r="AN239">
        <v>1.1962051832284122</v>
      </c>
      <c r="AO239" s="4">
        <v>0.73421752667860429</v>
      </c>
      <c r="AP239" s="7">
        <v>0.43282352949433689</v>
      </c>
      <c r="AQ239">
        <v>0.41923918411159378</v>
      </c>
      <c r="AR239">
        <v>0.60030235041555813</v>
      </c>
      <c r="AS239">
        <v>0.43824455208680263</v>
      </c>
      <c r="AT239">
        <v>0.35895274067712368</v>
      </c>
      <c r="AU239">
        <v>0.4564752373444852</v>
      </c>
      <c r="AV239">
        <v>0.42492099293288604</v>
      </c>
      <c r="AW239">
        <v>0.50475335203614724</v>
      </c>
      <c r="AX239">
        <v>0.47162397622036528</v>
      </c>
      <c r="AY239">
        <v>0.42464819926588693</v>
      </c>
      <c r="AZ239" s="7">
        <f t="shared" si="145"/>
        <v>9.4721919178297573E-2</v>
      </c>
      <c r="BA239">
        <f t="shared" si="146"/>
        <v>0.10069334258580356</v>
      </c>
      <c r="BB239">
        <f t="shared" si="147"/>
        <v>0.56099456425890037</v>
      </c>
      <c r="BC239">
        <f t="shared" si="148"/>
        <v>0.71599757732330438</v>
      </c>
      <c r="BD239" s="4">
        <f t="shared" si="149"/>
        <v>0.45319841145851852</v>
      </c>
      <c r="BE239" s="7">
        <f t="shared" si="150"/>
        <v>3.0046717638044017E-2</v>
      </c>
      <c r="BF239">
        <f t="shared" si="151"/>
        <v>5.6166127287987352E-2</v>
      </c>
      <c r="BG239">
        <f t="shared" si="152"/>
        <v>0.12949887742586982</v>
      </c>
      <c r="BH239">
        <f t="shared" si="153"/>
        <v>0.28453805624035267</v>
      </c>
      <c r="BI239" s="4">
        <f t="shared" si="154"/>
        <v>6.406305583150633E-2</v>
      </c>
      <c r="BJ239" s="7">
        <f t="shared" si="155"/>
        <v>0.77131314023247599</v>
      </c>
      <c r="BK239">
        <f t="shared" si="156"/>
        <v>6.2869409018973312E-7</v>
      </c>
      <c r="BL239">
        <f t="shared" si="157"/>
        <v>6.5894994178341854E-5</v>
      </c>
      <c r="BM239" s="4">
        <f t="shared" si="158"/>
        <v>7.7782081585330537E-10</v>
      </c>
      <c r="BN239" s="7">
        <f t="shared" si="159"/>
        <v>0.77131314023247599</v>
      </c>
      <c r="BO239">
        <f t="shared" si="160"/>
        <v>2.1095168918181293E-7</v>
      </c>
      <c r="BP239">
        <f t="shared" si="161"/>
        <v>6.1410745189677729E-5</v>
      </c>
      <c r="BQ239" s="4">
        <f t="shared" si="162"/>
        <v>1.5560247737024365E-10</v>
      </c>
      <c r="BR239" s="7">
        <f t="shared" si="163"/>
        <v>6.2869409018973312E-7</v>
      </c>
      <c r="BS239">
        <f t="shared" si="164"/>
        <v>2.1095168918181293E-7</v>
      </c>
      <c r="BT239">
        <f t="shared" si="165"/>
        <v>0.14171079765611877</v>
      </c>
      <c r="BU239" s="4">
        <f t="shared" si="166"/>
        <v>3.440535938545157E-2</v>
      </c>
      <c r="BV239" s="7">
        <f t="shared" si="167"/>
        <v>6.5894994178341854E-5</v>
      </c>
      <c r="BW239">
        <f t="shared" si="168"/>
        <v>6.1410745189677729E-5</v>
      </c>
      <c r="BX239">
        <f t="shared" si="169"/>
        <v>0.14171079765611877</v>
      </c>
      <c r="BY239" s="4">
        <f t="shared" si="170"/>
        <v>1.7416962542912352E-2</v>
      </c>
      <c r="BZ239" s="7">
        <f t="shared" si="171"/>
        <v>7.7782081585330537E-10</v>
      </c>
      <c r="CA239">
        <f t="shared" si="172"/>
        <v>1.5560247737024365E-10</v>
      </c>
      <c r="CB239">
        <f t="shared" si="173"/>
        <v>3.440535938545157E-2</v>
      </c>
      <c r="CC239" s="4">
        <f t="shared" si="174"/>
        <v>1.7416962542912352E-2</v>
      </c>
      <c r="CD239" s="7">
        <f t="shared" si="175"/>
        <v>16</v>
      </c>
      <c r="CE239" s="4">
        <f t="shared" si="176"/>
        <v>0</v>
      </c>
      <c r="CF239" s="7">
        <f t="shared" si="177"/>
        <v>0.77131314023247599</v>
      </c>
      <c r="CG239">
        <f t="shared" si="178"/>
        <v>1.0682366692107766E-13</v>
      </c>
      <c r="CH239" s="7">
        <f t="shared" si="179"/>
        <v>0.77131314023247599</v>
      </c>
      <c r="CI239" s="4">
        <f t="shared" si="180"/>
        <v>1.2811365144749323E-13</v>
      </c>
      <c r="CJ239">
        <f t="shared" si="181"/>
        <v>1.0682366692107766E-13</v>
      </c>
      <c r="CK239">
        <f t="shared" si="182"/>
        <v>1.2811365144749323E-13</v>
      </c>
      <c r="CL239" s="7">
        <f t="shared" si="183"/>
        <v>4</v>
      </c>
      <c r="CM239" s="4">
        <f t="shared" si="184"/>
        <v>0</v>
      </c>
      <c r="CN239" s="7">
        <f t="shared" si="185"/>
        <v>1.4295048292101646E-9</v>
      </c>
      <c r="CO239" s="4">
        <f t="shared" si="186"/>
        <v>1</v>
      </c>
      <c r="CP239" s="7">
        <f t="shared" si="187"/>
        <v>4</v>
      </c>
      <c r="CQ239" s="4" t="str">
        <f t="shared" si="188"/>
        <v>Glenfiddich 15</v>
      </c>
      <c r="CR239" s="7">
        <f t="shared" si="189"/>
        <v>74</v>
      </c>
      <c r="CS239">
        <f t="shared" si="190"/>
        <v>77</v>
      </c>
      <c r="CT239">
        <f ca="1">COUNTIF(INDIRECT(ADDRESS(ROW(),CR239,1,1)):INDIRECT(ADDRESS(ROW(),CS239,1,1)), "&lt;0.05")</f>
        <v>3</v>
      </c>
      <c r="CU239" s="4">
        <f t="shared" ca="1" si="191"/>
        <v>0</v>
      </c>
    </row>
    <row r="240" spans="1:99" x14ac:dyDescent="0.25">
      <c r="A240" s="48">
        <v>266</v>
      </c>
      <c r="B240" s="7">
        <v>0.72127336710388379</v>
      </c>
      <c r="C240">
        <v>0.28959793487320856</v>
      </c>
      <c r="D240">
        <v>0.4945794124217876</v>
      </c>
      <c r="E240">
        <v>0.33070330839474787</v>
      </c>
      <c r="F240">
        <v>0.33064878178593615</v>
      </c>
      <c r="G240">
        <v>0.27308694002709505</v>
      </c>
      <c r="H240">
        <v>0.27522303557322914</v>
      </c>
      <c r="I240">
        <v>0.25674278138780871</v>
      </c>
      <c r="J240">
        <v>0.24344620831917518</v>
      </c>
      <c r="K240" s="4">
        <v>0.15529203303442352</v>
      </c>
      <c r="L240" s="7">
        <v>0.31045566847828188</v>
      </c>
      <c r="M240">
        <v>0.24901576522352381</v>
      </c>
      <c r="N240">
        <v>0.35538442669646131</v>
      </c>
      <c r="O240">
        <v>0.44391353865828498</v>
      </c>
      <c r="P240">
        <v>0.32429048443494018</v>
      </c>
      <c r="Q240">
        <v>0.22090621325584672</v>
      </c>
      <c r="R240">
        <v>0.25574912219700469</v>
      </c>
      <c r="S240">
        <v>0.25094591573878594</v>
      </c>
      <c r="T240">
        <v>0.50453828528628375</v>
      </c>
      <c r="U240" s="4">
        <v>0.21925524639233993</v>
      </c>
      <c r="V240" s="7">
        <v>0.39341627387007494</v>
      </c>
      <c r="W240">
        <v>0.34731048563708045</v>
      </c>
      <c r="X240">
        <v>0.26470810917296878</v>
      </c>
      <c r="Y240">
        <v>0.32105655646961356</v>
      </c>
      <c r="Z240">
        <v>0.30240533709662926</v>
      </c>
      <c r="AA240">
        <v>0.24055372494279634</v>
      </c>
      <c r="AB240">
        <v>0.26306348035007387</v>
      </c>
      <c r="AC240">
        <v>0.19776400766559732</v>
      </c>
      <c r="AD240">
        <v>0.31703421475809646</v>
      </c>
      <c r="AE240" s="4">
        <v>0.28999169560767807</v>
      </c>
      <c r="AF240" s="7">
        <v>0.22238240815598787</v>
      </c>
      <c r="AG240">
        <v>0.20991897379753396</v>
      </c>
      <c r="AH240">
        <v>0.28094302685303646</v>
      </c>
      <c r="AI240">
        <v>0.2795866448561633</v>
      </c>
      <c r="AJ240">
        <v>0.45843848497831263</v>
      </c>
      <c r="AK240">
        <v>0.29067149802310466</v>
      </c>
      <c r="AL240">
        <v>0.42757859626474481</v>
      </c>
      <c r="AM240">
        <v>0.40489863380655122</v>
      </c>
      <c r="AN240">
        <v>0.61965063510153107</v>
      </c>
      <c r="AO240" s="4">
        <v>0.35783207902821063</v>
      </c>
      <c r="AP240" s="7">
        <v>0.28224023127767434</v>
      </c>
      <c r="AQ240">
        <v>0.19406325754161785</v>
      </c>
      <c r="AR240">
        <v>0.35527057357041686</v>
      </c>
      <c r="AS240">
        <v>0.2075077893514059</v>
      </c>
      <c r="AT240">
        <v>0.1779314005800598</v>
      </c>
      <c r="AU240">
        <v>0.21018962420564163</v>
      </c>
      <c r="AV240">
        <v>0.22658912717057145</v>
      </c>
      <c r="AW240">
        <v>0.26867444642598909</v>
      </c>
      <c r="AX240">
        <v>0.30094367325996385</v>
      </c>
      <c r="AY240">
        <v>0.20192951423729127</v>
      </c>
      <c r="AZ240" s="7">
        <f t="shared" si="145"/>
        <v>0.33705938029212956</v>
      </c>
      <c r="BA240">
        <f t="shared" si="146"/>
        <v>0.31344546663617529</v>
      </c>
      <c r="BB240">
        <f t="shared" si="147"/>
        <v>0.29373038855706091</v>
      </c>
      <c r="BC240">
        <f t="shared" si="148"/>
        <v>0.35519009808651769</v>
      </c>
      <c r="BD240" s="4">
        <f t="shared" si="149"/>
        <v>0.24253396376206321</v>
      </c>
      <c r="BE240" s="7">
        <f t="shared" si="150"/>
        <v>0.16018627684511344</v>
      </c>
      <c r="BF240">
        <f t="shared" si="151"/>
        <v>9.6750177884270469E-2</v>
      </c>
      <c r="BG240">
        <f t="shared" si="152"/>
        <v>5.5784484734103371E-2</v>
      </c>
      <c r="BH240">
        <f t="shared" si="153"/>
        <v>0.12580865534054664</v>
      </c>
      <c r="BI240" s="4">
        <f t="shared" si="154"/>
        <v>5.6842862085024447E-2</v>
      </c>
      <c r="BJ240" s="7">
        <f t="shared" si="155"/>
        <v>0.6955694067383229</v>
      </c>
      <c r="BK240">
        <f t="shared" si="156"/>
        <v>0.43610590523909953</v>
      </c>
      <c r="BL240">
        <f t="shared" si="157"/>
        <v>0.78172693654300329</v>
      </c>
      <c r="BM240" s="4">
        <f t="shared" si="158"/>
        <v>0.10582645328631511</v>
      </c>
      <c r="BN240" s="7">
        <f t="shared" si="159"/>
        <v>0.6955694067383229</v>
      </c>
      <c r="BO240">
        <f t="shared" si="160"/>
        <v>0.58526248964549332</v>
      </c>
      <c r="BP240">
        <f t="shared" si="161"/>
        <v>0.41714935250561558</v>
      </c>
      <c r="BQ240" s="4">
        <f t="shared" si="162"/>
        <v>6.4718370005031861E-2</v>
      </c>
      <c r="BR240" s="7">
        <f t="shared" si="163"/>
        <v>0.43610590523909953</v>
      </c>
      <c r="BS240">
        <f t="shared" si="164"/>
        <v>0.58526248964549332</v>
      </c>
      <c r="BT240">
        <f t="shared" si="165"/>
        <v>0.18247156028066042</v>
      </c>
      <c r="BU240" s="4">
        <f t="shared" si="166"/>
        <v>5.7099627349776097E-2</v>
      </c>
      <c r="BV240" s="7">
        <f t="shared" si="167"/>
        <v>0.78172693654300329</v>
      </c>
      <c r="BW240">
        <f t="shared" si="168"/>
        <v>0.41714935250561558</v>
      </c>
      <c r="BX240">
        <f t="shared" si="169"/>
        <v>0.18247156028066042</v>
      </c>
      <c r="BY240" s="4">
        <f t="shared" si="170"/>
        <v>2.3393431182918731E-2</v>
      </c>
      <c r="BZ240" s="7">
        <f t="shared" si="171"/>
        <v>0.10582645328631511</v>
      </c>
      <c r="CA240">
        <f t="shared" si="172"/>
        <v>6.4718370005031861E-2</v>
      </c>
      <c r="CB240">
        <f t="shared" si="173"/>
        <v>5.7099627349776097E-2</v>
      </c>
      <c r="CC240" s="4">
        <f t="shared" si="174"/>
        <v>2.3393431182918731E-2</v>
      </c>
      <c r="CD240" s="7">
        <f t="shared" si="175"/>
        <v>2</v>
      </c>
      <c r="CE240" s="4">
        <f t="shared" si="176"/>
        <v>0</v>
      </c>
      <c r="CF240" s="7">
        <f t="shared" si="177"/>
        <v>0.6955694067383229</v>
      </c>
      <c r="CG240">
        <f t="shared" si="178"/>
        <v>0.47153993248366499</v>
      </c>
      <c r="CH240" s="7">
        <f t="shared" si="179"/>
        <v>0.6955694067383229</v>
      </c>
      <c r="CI240" s="4">
        <f t="shared" si="180"/>
        <v>0.6499059573323529</v>
      </c>
      <c r="CJ240">
        <f t="shared" si="181"/>
        <v>0.47153993248366499</v>
      </c>
      <c r="CK240">
        <f t="shared" si="182"/>
        <v>0.6499059573323529</v>
      </c>
      <c r="CL240" s="7">
        <f t="shared" si="183"/>
        <v>0</v>
      </c>
      <c r="CM240" s="4">
        <f t="shared" si="184"/>
        <v>0</v>
      </c>
      <c r="CN240" s="7">
        <f t="shared" si="185"/>
        <v>0.98282321726941024</v>
      </c>
      <c r="CO240" s="4">
        <f t="shared" si="186"/>
        <v>0</v>
      </c>
      <c r="CP240" s="7">
        <f t="shared" si="187"/>
        <v>4</v>
      </c>
      <c r="CQ240" s="4" t="str">
        <f t="shared" si="188"/>
        <v>Glenfiddich 15</v>
      </c>
      <c r="CR240" s="7">
        <f t="shared" si="189"/>
        <v>74</v>
      </c>
      <c r="CS240">
        <f t="shared" si="190"/>
        <v>77</v>
      </c>
      <c r="CT240">
        <f ca="1">COUNTIF(INDIRECT(ADDRESS(ROW(),CR240,1,1)):INDIRECT(ADDRESS(ROW(),CS240,1,1)), "&lt;0.05")</f>
        <v>1</v>
      </c>
      <c r="CU240" s="4">
        <f t="shared" ca="1" si="191"/>
        <v>0</v>
      </c>
    </row>
    <row r="241" spans="1:99" x14ac:dyDescent="0.25">
      <c r="A241" s="48">
        <v>267</v>
      </c>
      <c r="B241" s="7">
        <v>3.8314222401968192</v>
      </c>
      <c r="C241">
        <v>1.6019970949720734</v>
      </c>
      <c r="D241">
        <v>2.7448890233417247</v>
      </c>
      <c r="E241">
        <v>1.7025461761530569</v>
      </c>
      <c r="F241">
        <v>1.6355231451674013</v>
      </c>
      <c r="G241">
        <v>1.3462856888359369</v>
      </c>
      <c r="H241">
        <v>1.2973495412860903</v>
      </c>
      <c r="I241">
        <v>1.2711488236573738</v>
      </c>
      <c r="J241">
        <v>1.219642505922564</v>
      </c>
      <c r="K241" s="4">
        <v>0.96201864639017487</v>
      </c>
      <c r="L241" s="7">
        <v>0.98955654829906214</v>
      </c>
      <c r="M241">
        <v>0.70672066883210261</v>
      </c>
      <c r="N241">
        <v>1.1619390596736354</v>
      </c>
      <c r="O241">
        <v>1.5355715727569856</v>
      </c>
      <c r="P241">
        <v>1.1803216954094107</v>
      </c>
      <c r="Q241">
        <v>0.80265780156205635</v>
      </c>
      <c r="R241">
        <v>0.95266259715526347</v>
      </c>
      <c r="S241">
        <v>0.94287811726031656</v>
      </c>
      <c r="T241">
        <v>1.6735956311108435</v>
      </c>
      <c r="U241" s="4">
        <v>0.96715539315319776</v>
      </c>
      <c r="V241" s="7">
        <v>1.4265512841328725</v>
      </c>
      <c r="W241">
        <v>1.1313763030249606</v>
      </c>
      <c r="X241">
        <v>0.94945721146627493</v>
      </c>
      <c r="Y241">
        <v>1.0785856977897899</v>
      </c>
      <c r="Z241">
        <v>1.0482412962446996</v>
      </c>
      <c r="AA241">
        <v>1.1013657576974711</v>
      </c>
      <c r="AB241">
        <v>1.1231029995850945</v>
      </c>
      <c r="AC241">
        <v>0.66021347372971995</v>
      </c>
      <c r="AD241">
        <v>1.3274129461668529</v>
      </c>
      <c r="AE241" s="4">
        <v>0.94164567396961463</v>
      </c>
      <c r="AF241" s="7">
        <v>0.44188679950617188</v>
      </c>
      <c r="AG241">
        <v>0.31489374970378192</v>
      </c>
      <c r="AH241">
        <v>0.45082497125992776</v>
      </c>
      <c r="AI241">
        <v>0.33130055833061312</v>
      </c>
      <c r="AJ241">
        <v>0.65864776056662433</v>
      </c>
      <c r="AK241">
        <v>0.43015878325383011</v>
      </c>
      <c r="AL241">
        <v>0.56724195478667383</v>
      </c>
      <c r="AM241">
        <v>0.55036446500821823</v>
      </c>
      <c r="AN241">
        <v>0.92379575773580591</v>
      </c>
      <c r="AO241" s="4">
        <v>0.48271467584211508</v>
      </c>
      <c r="AP241" s="7">
        <v>0.45253940456776892</v>
      </c>
      <c r="AQ241">
        <v>0.30286485027958249</v>
      </c>
      <c r="AR241">
        <v>0.54922593711639978</v>
      </c>
      <c r="AS241">
        <v>0.25701821136089098</v>
      </c>
      <c r="AT241">
        <v>0.2601387830055813</v>
      </c>
      <c r="AU241">
        <v>0.32281053582224556</v>
      </c>
      <c r="AV241">
        <v>0.32381155949157514</v>
      </c>
      <c r="AW241">
        <v>0.38856949152376175</v>
      </c>
      <c r="AX241">
        <v>0.41837141014244039</v>
      </c>
      <c r="AY241">
        <v>0.26302629969515468</v>
      </c>
      <c r="AZ241" s="7">
        <f t="shared" si="145"/>
        <v>1.7612822885923212</v>
      </c>
      <c r="BA241">
        <f t="shared" si="146"/>
        <v>1.0913059085212875</v>
      </c>
      <c r="BB241">
        <f t="shared" si="147"/>
        <v>1.078795264380735</v>
      </c>
      <c r="BC241">
        <f t="shared" si="148"/>
        <v>0.51518294759937633</v>
      </c>
      <c r="BD241" s="4">
        <f t="shared" si="149"/>
        <v>0.35383764830054015</v>
      </c>
      <c r="BE241" s="7">
        <f t="shared" si="150"/>
        <v>0.87289310170502332</v>
      </c>
      <c r="BF241">
        <f t="shared" si="151"/>
        <v>0.30688194433402904</v>
      </c>
      <c r="BG241">
        <f t="shared" si="152"/>
        <v>0.21073021604681175</v>
      </c>
      <c r="BH241">
        <f t="shared" si="153"/>
        <v>0.17739489159563798</v>
      </c>
      <c r="BI241" s="4">
        <f t="shared" si="154"/>
        <v>9.6696652283868811E-2</v>
      </c>
      <c r="BJ241" s="7">
        <f t="shared" si="155"/>
        <v>4.2414624232668979E-2</v>
      </c>
      <c r="BK241">
        <f t="shared" si="156"/>
        <v>3.6992906421483555E-2</v>
      </c>
      <c r="BL241">
        <f t="shared" si="157"/>
        <v>1.3704661093164405E-3</v>
      </c>
      <c r="BM241" s="4">
        <f t="shared" si="158"/>
        <v>6.252453603627497E-4</v>
      </c>
      <c r="BN241" s="7">
        <f t="shared" si="159"/>
        <v>4.2414624232668979E-2</v>
      </c>
      <c r="BO241">
        <f t="shared" si="160"/>
        <v>0.91669130640538576</v>
      </c>
      <c r="BP241">
        <f t="shared" si="161"/>
        <v>1.3719805243072683E-4</v>
      </c>
      <c r="BQ241" s="4">
        <f t="shared" si="162"/>
        <v>1.8509161339838694E-5</v>
      </c>
      <c r="BR241" s="7">
        <f t="shared" si="163"/>
        <v>3.6992906421483555E-2</v>
      </c>
      <c r="BS241">
        <f t="shared" si="164"/>
        <v>0.91669130640538576</v>
      </c>
      <c r="BT241">
        <f t="shared" si="165"/>
        <v>5.0160073685278679E-6</v>
      </c>
      <c r="BU241" s="4">
        <f t="shared" si="166"/>
        <v>2.6281135660360738E-7</v>
      </c>
      <c r="BV241" s="7">
        <f t="shared" si="167"/>
        <v>1.3704661093164405E-3</v>
      </c>
      <c r="BW241">
        <f t="shared" si="168"/>
        <v>1.3719805243072683E-4</v>
      </c>
      <c r="BX241">
        <f t="shared" si="169"/>
        <v>5.0160073685278679E-6</v>
      </c>
      <c r="BY241" s="4">
        <f t="shared" si="170"/>
        <v>2.433490005232411E-2</v>
      </c>
      <c r="BZ241" s="7">
        <f t="shared" si="171"/>
        <v>6.252453603627497E-4</v>
      </c>
      <c r="CA241">
        <f t="shared" si="172"/>
        <v>1.8509161339838694E-5</v>
      </c>
      <c r="CB241">
        <f t="shared" si="173"/>
        <v>2.6281135660360738E-7</v>
      </c>
      <c r="CC241" s="4">
        <f t="shared" si="174"/>
        <v>2.433490005232411E-2</v>
      </c>
      <c r="CD241" s="7">
        <f t="shared" si="175"/>
        <v>18</v>
      </c>
      <c r="CE241" s="4">
        <f t="shared" si="176"/>
        <v>0</v>
      </c>
      <c r="CF241" s="7">
        <f t="shared" si="177"/>
        <v>4.2414624232668979E-2</v>
      </c>
      <c r="CG241">
        <f t="shared" si="178"/>
        <v>2.8517815368284899E-3</v>
      </c>
      <c r="CH241" s="7">
        <f t="shared" si="179"/>
        <v>4.2414624232668979E-2</v>
      </c>
      <c r="CI241" s="4">
        <f t="shared" si="180"/>
        <v>1.3808858504911418E-3</v>
      </c>
      <c r="CJ241">
        <f t="shared" si="181"/>
        <v>2.8517815368284899E-3</v>
      </c>
      <c r="CK241">
        <f t="shared" si="182"/>
        <v>1.3808858504911418E-3</v>
      </c>
      <c r="CL241" s="7">
        <f t="shared" si="183"/>
        <v>6</v>
      </c>
      <c r="CM241" s="4">
        <f t="shared" si="184"/>
        <v>1</v>
      </c>
      <c r="CN241" s="7">
        <f t="shared" si="185"/>
        <v>1.5811092669919986E-3</v>
      </c>
      <c r="CO241" s="4">
        <f t="shared" si="186"/>
        <v>1</v>
      </c>
      <c r="CP241" s="7">
        <f t="shared" si="187"/>
        <v>1</v>
      </c>
      <c r="CQ241" s="4" t="str">
        <f t="shared" si="188"/>
        <v>Gentleman Jack</v>
      </c>
      <c r="CR241" s="7">
        <f t="shared" si="189"/>
        <v>62</v>
      </c>
      <c r="CS241">
        <f t="shared" si="190"/>
        <v>65</v>
      </c>
      <c r="CT241">
        <f ca="1">COUNTIF(INDIRECT(ADDRESS(ROW(),CR241,1,1)):INDIRECT(ADDRESS(ROW(),CS241,1,1)), "&lt;0.05")</f>
        <v>4</v>
      </c>
      <c r="CU241" s="4">
        <f t="shared" ca="1" si="191"/>
        <v>1</v>
      </c>
    </row>
    <row r="242" spans="1:99" x14ac:dyDescent="0.25">
      <c r="A242" s="48">
        <v>268</v>
      </c>
      <c r="B242" s="7">
        <v>1.4155921582349633</v>
      </c>
      <c r="C242">
        <v>0.62858485671712527</v>
      </c>
      <c r="D242">
        <v>1.0177670367146971</v>
      </c>
      <c r="E242">
        <v>0.70328258460782089</v>
      </c>
      <c r="F242">
        <v>0.71861153070340578</v>
      </c>
      <c r="G242">
        <v>0.58027717735989937</v>
      </c>
      <c r="H242">
        <v>0.59275984048063535</v>
      </c>
      <c r="I242">
        <v>0.56357949845318478</v>
      </c>
      <c r="J242">
        <v>0.52789303636134111</v>
      </c>
      <c r="K242" s="4">
        <v>0.39698068521282742</v>
      </c>
      <c r="L242" s="7">
        <v>0.72679890629398669</v>
      </c>
      <c r="M242">
        <v>0.52798210427234205</v>
      </c>
      <c r="N242">
        <v>0.74739580892946833</v>
      </c>
      <c r="O242">
        <v>0.94289229022988319</v>
      </c>
      <c r="P242">
        <v>0.69497678864561729</v>
      </c>
      <c r="Q242">
        <v>0.47514501818342769</v>
      </c>
      <c r="R242">
        <v>0.53637195505212576</v>
      </c>
      <c r="S242">
        <v>0.55681525924643294</v>
      </c>
      <c r="T242">
        <v>1.0197815761347835</v>
      </c>
      <c r="U242" s="4">
        <v>0.49276612340008463</v>
      </c>
      <c r="V242" s="7">
        <v>0.70150720167160774</v>
      </c>
      <c r="W242">
        <v>0.60498488010011997</v>
      </c>
      <c r="X242">
        <v>0.45309361493689526</v>
      </c>
      <c r="Y242">
        <v>0.52160783010986822</v>
      </c>
      <c r="Z242">
        <v>0.49306777163980298</v>
      </c>
      <c r="AA242">
        <v>0.43418954359772782</v>
      </c>
      <c r="AB242">
        <v>0.46955563986857696</v>
      </c>
      <c r="AC242">
        <v>0.31675737947086063</v>
      </c>
      <c r="AD242">
        <v>0.57782829777519995</v>
      </c>
      <c r="AE242" s="4">
        <v>0.39643749776318415</v>
      </c>
      <c r="AF242" s="7">
        <v>0.25527882710567595</v>
      </c>
      <c r="AG242">
        <v>0.27461454131659851</v>
      </c>
      <c r="AH242">
        <v>0.38357894228658063</v>
      </c>
      <c r="AI242">
        <v>0.31928838046354591</v>
      </c>
      <c r="AJ242">
        <v>0.60746306588983323</v>
      </c>
      <c r="AK242">
        <v>0.40039684179120566</v>
      </c>
      <c r="AL242">
        <v>0.50513864115159068</v>
      </c>
      <c r="AM242">
        <v>0.52798885756486824</v>
      </c>
      <c r="AN242">
        <v>0.91426355448327878</v>
      </c>
      <c r="AO242" s="4">
        <v>0.48798712370683567</v>
      </c>
      <c r="AP242" s="7">
        <v>0.37350993813860722</v>
      </c>
      <c r="AQ242">
        <v>0.1965791766945606</v>
      </c>
      <c r="AR242">
        <v>0.4581856126450311</v>
      </c>
      <c r="AS242">
        <v>0.25250355678688907</v>
      </c>
      <c r="AT242">
        <v>0.2017955419440276</v>
      </c>
      <c r="AU242">
        <v>0.30010859016623781</v>
      </c>
      <c r="AV242">
        <v>0.27617184861332705</v>
      </c>
      <c r="AW242">
        <v>0.33863249346251523</v>
      </c>
      <c r="AX242">
        <v>0.36552244021323971</v>
      </c>
      <c r="AY242">
        <v>0.25658596200297257</v>
      </c>
      <c r="AZ242" s="7">
        <f t="shared" si="145"/>
        <v>0.71453284048459009</v>
      </c>
      <c r="BA242">
        <f t="shared" si="146"/>
        <v>0.67209258303881514</v>
      </c>
      <c r="BB242">
        <f t="shared" si="147"/>
        <v>0.49690296569338432</v>
      </c>
      <c r="BC242">
        <f t="shared" si="148"/>
        <v>0.46759987757600124</v>
      </c>
      <c r="BD242" s="4">
        <f t="shared" si="149"/>
        <v>0.30195951606674082</v>
      </c>
      <c r="BE242" s="7">
        <f t="shared" si="150"/>
        <v>0.29482185780101794</v>
      </c>
      <c r="BF242">
        <f t="shared" si="151"/>
        <v>0.19056356903666208</v>
      </c>
      <c r="BG242">
        <f t="shared" si="152"/>
        <v>0.11048599370769305</v>
      </c>
      <c r="BH242">
        <f t="shared" si="153"/>
        <v>0.19449004928520003</v>
      </c>
      <c r="BI242" s="4">
        <f t="shared" si="154"/>
        <v>8.2477018632244659E-2</v>
      </c>
      <c r="BJ242" s="7">
        <f t="shared" si="155"/>
        <v>0.70745736562960637</v>
      </c>
      <c r="BK242">
        <f t="shared" si="156"/>
        <v>5.0352252234397127E-2</v>
      </c>
      <c r="BL242">
        <f t="shared" si="157"/>
        <v>4.2365563310667952E-2</v>
      </c>
      <c r="BM242" s="4">
        <f t="shared" si="158"/>
        <v>1.5184392301299848E-3</v>
      </c>
      <c r="BN242" s="7">
        <f t="shared" si="159"/>
        <v>0.70745736562960637</v>
      </c>
      <c r="BO242">
        <f t="shared" si="160"/>
        <v>2.4306638346512775E-2</v>
      </c>
      <c r="BP242">
        <f t="shared" si="161"/>
        <v>2.8878197979502366E-2</v>
      </c>
      <c r="BQ242" s="4">
        <f t="shared" si="162"/>
        <v>1.0114679464385684E-4</v>
      </c>
      <c r="BR242" s="7">
        <f t="shared" si="163"/>
        <v>5.0352252234397127E-2</v>
      </c>
      <c r="BS242">
        <f t="shared" si="164"/>
        <v>2.4306638346512775E-2</v>
      </c>
      <c r="BT242">
        <f t="shared" si="165"/>
        <v>0.68484054957173068</v>
      </c>
      <c r="BU242" s="4">
        <f t="shared" si="166"/>
        <v>3.5196456379876795E-4</v>
      </c>
      <c r="BV242" s="7">
        <f t="shared" si="167"/>
        <v>4.2365563310667952E-2</v>
      </c>
      <c r="BW242">
        <f t="shared" si="168"/>
        <v>2.8878197979502366E-2</v>
      </c>
      <c r="BX242">
        <f t="shared" si="169"/>
        <v>0.68484054957173068</v>
      </c>
      <c r="BY242" s="4">
        <f t="shared" si="170"/>
        <v>2.8789360307533218E-2</v>
      </c>
      <c r="BZ242" s="7">
        <f t="shared" si="171"/>
        <v>1.5184392301299848E-3</v>
      </c>
      <c r="CA242">
        <f t="shared" si="172"/>
        <v>1.0114679464385684E-4</v>
      </c>
      <c r="CB242">
        <f t="shared" si="173"/>
        <v>3.5196456379876795E-4</v>
      </c>
      <c r="CC242" s="4">
        <f t="shared" si="174"/>
        <v>2.8789360307533218E-2</v>
      </c>
      <c r="CD242" s="7">
        <f t="shared" si="175"/>
        <v>14</v>
      </c>
      <c r="CE242" s="4">
        <f t="shared" si="176"/>
        <v>0</v>
      </c>
      <c r="CF242" s="7">
        <f t="shared" si="177"/>
        <v>0.70745736562960637</v>
      </c>
      <c r="CG242">
        <f t="shared" si="178"/>
        <v>1.2436889257545099E-2</v>
      </c>
      <c r="CH242" s="7">
        <f t="shared" si="179"/>
        <v>0.70745736562960637</v>
      </c>
      <c r="CI242" s="4">
        <f t="shared" si="180"/>
        <v>2.3604931436901726E-3</v>
      </c>
      <c r="CJ242">
        <f t="shared" si="181"/>
        <v>1.2436889257545099E-2</v>
      </c>
      <c r="CK242">
        <f t="shared" si="182"/>
        <v>2.3604931436901726E-3</v>
      </c>
      <c r="CL242" s="7">
        <f t="shared" si="183"/>
        <v>4</v>
      </c>
      <c r="CM242" s="4">
        <f t="shared" si="184"/>
        <v>0</v>
      </c>
      <c r="CN242" s="7">
        <f t="shared" si="185"/>
        <v>2.4888600631250606E-3</v>
      </c>
      <c r="CO242" s="4">
        <f t="shared" si="186"/>
        <v>1</v>
      </c>
      <c r="CP242" s="7">
        <f t="shared" si="187"/>
        <v>1</v>
      </c>
      <c r="CQ242" s="4" t="str">
        <f t="shared" si="188"/>
        <v>Gentleman Jack</v>
      </c>
      <c r="CR242" s="7">
        <f t="shared" si="189"/>
        <v>62</v>
      </c>
      <c r="CS242">
        <f t="shared" si="190"/>
        <v>65</v>
      </c>
      <c r="CT242">
        <f ca="1">COUNTIF(INDIRECT(ADDRESS(ROW(),CR242,1,1)):INDIRECT(ADDRESS(ROW(),CS242,1,1)), "&lt;0.05")</f>
        <v>2</v>
      </c>
      <c r="CU242" s="4">
        <f t="shared" ca="1" si="191"/>
        <v>0</v>
      </c>
    </row>
    <row r="243" spans="1:99" x14ac:dyDescent="0.25">
      <c r="A243" s="48">
        <v>269</v>
      </c>
      <c r="B243" s="7">
        <v>3.0115931621588827</v>
      </c>
      <c r="C243">
        <v>1.9153258704271117</v>
      </c>
      <c r="D243">
        <v>2.6585939222772459</v>
      </c>
      <c r="E243">
        <v>2.0717908969738126</v>
      </c>
      <c r="F243">
        <v>2.0702662595367598</v>
      </c>
      <c r="G243">
        <v>1.6945195364052712</v>
      </c>
      <c r="H243">
        <v>1.7626555999111704</v>
      </c>
      <c r="I243">
        <v>1.795910653157216</v>
      </c>
      <c r="J243">
        <v>1.7649389864645535</v>
      </c>
      <c r="K243" s="4">
        <v>1.4069297278266657</v>
      </c>
      <c r="L243" s="7">
        <v>2.0814462311678614</v>
      </c>
      <c r="M243">
        <v>1.5186422533381814</v>
      </c>
      <c r="N243">
        <v>2.0434064555350919</v>
      </c>
      <c r="O243">
        <v>2.6215305014683614</v>
      </c>
      <c r="P243">
        <v>1.9855265552362384</v>
      </c>
      <c r="Q243">
        <v>1.3589242633259975</v>
      </c>
      <c r="R243">
        <v>1.462419692286971</v>
      </c>
      <c r="S243">
        <v>1.6025118753462548</v>
      </c>
      <c r="T243">
        <v>3.1496693165177754</v>
      </c>
      <c r="U243" s="4">
        <v>1.4115748811578654</v>
      </c>
      <c r="V243" s="7">
        <v>1.9344514389357685</v>
      </c>
      <c r="W243">
        <v>1.9105503321841362</v>
      </c>
      <c r="X243">
        <v>1.5536097959122135</v>
      </c>
      <c r="Y243">
        <v>1.6814380881288544</v>
      </c>
      <c r="Z243">
        <v>1.6711240760925663</v>
      </c>
      <c r="AA243">
        <v>1.6928322088336776</v>
      </c>
      <c r="AB243">
        <v>1.8453763008093118</v>
      </c>
      <c r="AC243">
        <v>1.1181590553264547</v>
      </c>
      <c r="AD243">
        <v>1.9105065196355473</v>
      </c>
      <c r="AE243" s="4">
        <v>1.3997066421192799</v>
      </c>
      <c r="AF243" s="7">
        <v>0.34727814302011084</v>
      </c>
      <c r="AG243">
        <v>0.43414306576195028</v>
      </c>
      <c r="AH243">
        <v>0.60531975096004631</v>
      </c>
      <c r="AI243">
        <v>0.45903643515581855</v>
      </c>
      <c r="AJ243">
        <v>0.86987939263099379</v>
      </c>
      <c r="AK243">
        <v>0.63593280971713473</v>
      </c>
      <c r="AL243">
        <v>0.78563782870448506</v>
      </c>
      <c r="AM243">
        <v>0.85033657763518944</v>
      </c>
      <c r="AN243">
        <v>1.4241240814518188</v>
      </c>
      <c r="AO243" s="4">
        <v>0.75540337272547098</v>
      </c>
      <c r="AP243" s="7">
        <v>0.5968873674798777</v>
      </c>
      <c r="AQ243">
        <v>0.31094827708674228</v>
      </c>
      <c r="AR243">
        <v>0.7245822707371895</v>
      </c>
      <c r="AS243">
        <v>0.34949451269044096</v>
      </c>
      <c r="AT243">
        <v>0.29639603541060017</v>
      </c>
      <c r="AU243">
        <v>0.48656959778860953</v>
      </c>
      <c r="AV243">
        <v>0.40409993312512865</v>
      </c>
      <c r="AW243">
        <v>0.489550476729605</v>
      </c>
      <c r="AX243">
        <v>0.48917632384885351</v>
      </c>
      <c r="AY243">
        <v>0.35646408216722791</v>
      </c>
      <c r="AZ243" s="7">
        <f t="shared" si="145"/>
        <v>2.0152524615138687</v>
      </c>
      <c r="BA243">
        <f t="shared" si="146"/>
        <v>1.9235652025380598</v>
      </c>
      <c r="BB243">
        <f t="shared" si="147"/>
        <v>1.6717754457977807</v>
      </c>
      <c r="BC243">
        <f t="shared" si="148"/>
        <v>0.71670914577630174</v>
      </c>
      <c r="BD243" s="4">
        <f t="shared" si="149"/>
        <v>0.45041688770642746</v>
      </c>
      <c r="BE243" s="7">
        <f t="shared" si="150"/>
        <v>0.47961679841627369</v>
      </c>
      <c r="BF243">
        <f t="shared" si="151"/>
        <v>0.58635037931577694</v>
      </c>
      <c r="BG243">
        <f t="shared" si="152"/>
        <v>0.25994759022447561</v>
      </c>
      <c r="BH243">
        <f t="shared" si="153"/>
        <v>0.30725526986317586</v>
      </c>
      <c r="BI243" s="4">
        <f t="shared" si="154"/>
        <v>0.13552065887737805</v>
      </c>
      <c r="BJ243" s="7">
        <f t="shared" si="155"/>
        <v>0.70656273857531737</v>
      </c>
      <c r="BK243">
        <f t="shared" si="156"/>
        <v>6.6557052215812249E-2</v>
      </c>
      <c r="BL243">
        <f t="shared" si="157"/>
        <v>2.6768038265253659E-6</v>
      </c>
      <c r="BM243" s="4">
        <f t="shared" si="158"/>
        <v>1.2196316860969297E-6</v>
      </c>
      <c r="BN243" s="7">
        <f t="shared" si="159"/>
        <v>0.70656273857531737</v>
      </c>
      <c r="BO243">
        <f t="shared" si="160"/>
        <v>0.23741232090516678</v>
      </c>
      <c r="BP243">
        <f t="shared" si="161"/>
        <v>5.4878734148974942E-5</v>
      </c>
      <c r="BQ243" s="4">
        <f t="shared" si="162"/>
        <v>1.6076125249571982E-5</v>
      </c>
      <c r="BR243" s="7">
        <f t="shared" si="163"/>
        <v>6.6557052215812249E-2</v>
      </c>
      <c r="BS243">
        <f t="shared" si="164"/>
        <v>0.23741232090516678</v>
      </c>
      <c r="BT243">
        <f t="shared" si="165"/>
        <v>7.140154602742026E-7</v>
      </c>
      <c r="BU243" s="4">
        <f t="shared" si="166"/>
        <v>4.1215123682233775E-9</v>
      </c>
      <c r="BV243" s="7">
        <f t="shared" si="167"/>
        <v>2.6768038265253659E-6</v>
      </c>
      <c r="BW243">
        <f t="shared" si="168"/>
        <v>5.4878734148974942E-5</v>
      </c>
      <c r="BX243">
        <f t="shared" si="169"/>
        <v>7.140154602742026E-7</v>
      </c>
      <c r="BY243" s="4">
        <f t="shared" si="170"/>
        <v>2.7008377863158382E-2</v>
      </c>
      <c r="BZ243" s="7">
        <f t="shared" si="171"/>
        <v>1.2196316860969297E-6</v>
      </c>
      <c r="CA243">
        <f t="shared" si="172"/>
        <v>1.6076125249571982E-5</v>
      </c>
      <c r="CB243">
        <f t="shared" si="173"/>
        <v>4.1215123682233775E-9</v>
      </c>
      <c r="CC243" s="4">
        <f t="shared" si="174"/>
        <v>2.7008377863158382E-2</v>
      </c>
      <c r="CD243" s="7">
        <f t="shared" si="175"/>
        <v>14</v>
      </c>
      <c r="CE243" s="4">
        <f t="shared" si="176"/>
        <v>0</v>
      </c>
      <c r="CF243" s="7">
        <f t="shared" si="177"/>
        <v>0.70656273857531737</v>
      </c>
      <c r="CG243">
        <f t="shared" si="178"/>
        <v>1.5826312966951471E-5</v>
      </c>
      <c r="CH243" s="7">
        <f t="shared" si="179"/>
        <v>0.70656273857531737</v>
      </c>
      <c r="CI243" s="4">
        <f t="shared" si="180"/>
        <v>3.4520967672691986E-4</v>
      </c>
      <c r="CJ243">
        <f t="shared" si="181"/>
        <v>1.5826312966951471E-5</v>
      </c>
      <c r="CK243">
        <f t="shared" si="182"/>
        <v>3.4520967672691986E-4</v>
      </c>
      <c r="CL243" s="7">
        <f t="shared" si="183"/>
        <v>4</v>
      </c>
      <c r="CM243" s="4">
        <f t="shared" si="184"/>
        <v>0</v>
      </c>
      <c r="CN243" s="7">
        <f t="shared" si="185"/>
        <v>6.1057222065385904E-5</v>
      </c>
      <c r="CO243" s="4">
        <f t="shared" si="186"/>
        <v>1</v>
      </c>
      <c r="CP243" s="7">
        <f t="shared" si="187"/>
        <v>1</v>
      </c>
      <c r="CQ243" s="4" t="str">
        <f t="shared" si="188"/>
        <v>Gentleman Jack</v>
      </c>
      <c r="CR243" s="7">
        <f t="shared" si="189"/>
        <v>62</v>
      </c>
      <c r="CS243">
        <f t="shared" si="190"/>
        <v>65</v>
      </c>
      <c r="CT243">
        <f ca="1">COUNTIF(INDIRECT(ADDRESS(ROW(),CR243,1,1)):INDIRECT(ADDRESS(ROW(),CS243,1,1)), "&lt;0.05")</f>
        <v>2</v>
      </c>
      <c r="CU243" s="4">
        <f t="shared" ca="1" si="191"/>
        <v>0</v>
      </c>
    </row>
    <row r="244" spans="1:99" x14ac:dyDescent="0.25">
      <c r="A244" s="48">
        <v>270</v>
      </c>
      <c r="B244" s="7">
        <v>0.80353893826350176</v>
      </c>
      <c r="C244">
        <v>0.52856697097046845</v>
      </c>
      <c r="D244">
        <v>0.69379399079197135</v>
      </c>
      <c r="E244">
        <v>0.53728698216481274</v>
      </c>
      <c r="F244">
        <v>0.57052507834309585</v>
      </c>
      <c r="G244">
        <v>0.47718718691665757</v>
      </c>
      <c r="H244">
        <v>0.49244209128990674</v>
      </c>
      <c r="I244">
        <v>0.50103508870565283</v>
      </c>
      <c r="J244">
        <v>0.47957471835958621</v>
      </c>
      <c r="K244" s="4">
        <v>0.37938364991888601</v>
      </c>
      <c r="L244" s="7">
        <v>0.68023366451597866</v>
      </c>
      <c r="M244">
        <v>0.49817503796585016</v>
      </c>
      <c r="N244">
        <v>0.62684888039797948</v>
      </c>
      <c r="O244">
        <v>0.82593032098208985</v>
      </c>
      <c r="P244">
        <v>0.58821979922508216</v>
      </c>
      <c r="Q244">
        <v>0.43133036606776509</v>
      </c>
      <c r="R244">
        <v>0.43042053979480055</v>
      </c>
      <c r="S244">
        <v>0.44941380723449842</v>
      </c>
      <c r="T244">
        <v>0.96542730321108061</v>
      </c>
      <c r="U244" s="4">
        <v>0.39840267272200158</v>
      </c>
      <c r="V244" s="7">
        <v>0.55620855373910905</v>
      </c>
      <c r="W244">
        <v>0.59000353973397468</v>
      </c>
      <c r="X244">
        <v>0.45402554088527131</v>
      </c>
      <c r="Y244">
        <v>0.49270274206633341</v>
      </c>
      <c r="Z244">
        <v>0.48120294292448174</v>
      </c>
      <c r="AA244">
        <v>0.45502827751534097</v>
      </c>
      <c r="AB244">
        <v>0.50181792520134216</v>
      </c>
      <c r="AC244">
        <v>0.30471500641992905</v>
      </c>
      <c r="AD244">
        <v>0.5106138501578662</v>
      </c>
      <c r="AE244" s="4">
        <v>0.41624124486824882</v>
      </c>
      <c r="AF244" s="7">
        <v>0.13088063674344744</v>
      </c>
      <c r="AG244">
        <v>0.15287296835804209</v>
      </c>
      <c r="AH244">
        <v>0.19976373343298989</v>
      </c>
      <c r="AI244">
        <v>0.19364185916971205</v>
      </c>
      <c r="AJ244">
        <v>0.36106679717690904</v>
      </c>
      <c r="AK244">
        <v>0.24467362151939459</v>
      </c>
      <c r="AL244">
        <v>0.30496537062274409</v>
      </c>
      <c r="AM244">
        <v>0.30835724961907235</v>
      </c>
      <c r="AN244">
        <v>0.55745305213233176</v>
      </c>
      <c r="AO244" s="4">
        <v>0.29285215586553998</v>
      </c>
      <c r="AP244" s="7">
        <v>0.23462043975328328</v>
      </c>
      <c r="AQ244">
        <v>0.10577492905265357</v>
      </c>
      <c r="AR244">
        <v>0.29690110298623001</v>
      </c>
      <c r="AS244">
        <v>0.14730176776203072</v>
      </c>
      <c r="AT244">
        <v>0.10739400857607727</v>
      </c>
      <c r="AU244">
        <v>0.18166998388628747</v>
      </c>
      <c r="AV244">
        <v>0.16435912453652943</v>
      </c>
      <c r="AW244">
        <v>0.19448178019529375</v>
      </c>
      <c r="AX244">
        <v>0.19567305266769064</v>
      </c>
      <c r="AY244">
        <v>0.12190120244879382</v>
      </c>
      <c r="AZ244" s="7">
        <f t="shared" si="145"/>
        <v>0.54633346957245388</v>
      </c>
      <c r="BA244">
        <f t="shared" si="146"/>
        <v>0.58944023921171262</v>
      </c>
      <c r="BB244">
        <f t="shared" si="147"/>
        <v>0.47625596235118967</v>
      </c>
      <c r="BC244">
        <f t="shared" si="148"/>
        <v>0.27465274446401833</v>
      </c>
      <c r="BD244" s="4">
        <f t="shared" si="149"/>
        <v>0.17500773918648699</v>
      </c>
      <c r="BE244" s="7">
        <f t="shared" si="150"/>
        <v>0.12062263713201656</v>
      </c>
      <c r="BF244">
        <f t="shared" si="151"/>
        <v>0.18904915888247442</v>
      </c>
      <c r="BG244">
        <f t="shared" si="152"/>
        <v>7.8480463193492972E-2</v>
      </c>
      <c r="BH244">
        <f t="shared" si="153"/>
        <v>0.12400720329438093</v>
      </c>
      <c r="BI244" s="4">
        <f t="shared" si="154"/>
        <v>5.993372434346373E-2</v>
      </c>
      <c r="BJ244" s="7">
        <f t="shared" si="155"/>
        <v>0.55220172632271791</v>
      </c>
      <c r="BK244">
        <f t="shared" si="156"/>
        <v>0.14379271138280447</v>
      </c>
      <c r="BL244">
        <f t="shared" si="157"/>
        <v>1.001139101340522E-4</v>
      </c>
      <c r="BM244" s="4">
        <f t="shared" si="158"/>
        <v>7.7527014831280857E-7</v>
      </c>
      <c r="BN244" s="7">
        <f t="shared" si="159"/>
        <v>0.55220172632271791</v>
      </c>
      <c r="BO244">
        <f t="shared" si="160"/>
        <v>0.10584656060551668</v>
      </c>
      <c r="BP244">
        <f t="shared" si="161"/>
        <v>4.7493091627091969E-4</v>
      </c>
      <c r="BQ244" s="4">
        <f t="shared" si="162"/>
        <v>4.1893715152677461E-5</v>
      </c>
      <c r="BR244" s="7">
        <f t="shared" si="163"/>
        <v>0.14379271138280447</v>
      </c>
      <c r="BS244">
        <f t="shared" si="164"/>
        <v>0.10584656060551668</v>
      </c>
      <c r="BT244">
        <f t="shared" si="165"/>
        <v>5.6057137403554618E-4</v>
      </c>
      <c r="BU244" s="4">
        <f t="shared" si="166"/>
        <v>2.8597470417881698E-8</v>
      </c>
      <c r="BV244" s="7">
        <f t="shared" si="167"/>
        <v>1.001139101340522E-4</v>
      </c>
      <c r="BW244">
        <f t="shared" si="168"/>
        <v>4.7493091627091969E-4</v>
      </c>
      <c r="BX244">
        <f t="shared" si="169"/>
        <v>5.6057137403554618E-4</v>
      </c>
      <c r="BY244" s="4">
        <f t="shared" si="170"/>
        <v>3.9559746625923049E-2</v>
      </c>
      <c r="BZ244" s="7">
        <f t="shared" si="171"/>
        <v>7.7527014831280857E-7</v>
      </c>
      <c r="CA244">
        <f t="shared" si="172"/>
        <v>4.1893715152677461E-5</v>
      </c>
      <c r="CB244">
        <f t="shared" si="173"/>
        <v>2.8597470417881698E-8</v>
      </c>
      <c r="CC244" s="4">
        <f t="shared" si="174"/>
        <v>3.9559746625923049E-2</v>
      </c>
      <c r="CD244" s="7">
        <f t="shared" si="175"/>
        <v>14</v>
      </c>
      <c r="CE244" s="4">
        <f t="shared" si="176"/>
        <v>0</v>
      </c>
      <c r="CF244" s="7">
        <f t="shared" si="177"/>
        <v>0.55220172632271791</v>
      </c>
      <c r="CG244">
        <f t="shared" si="178"/>
        <v>7.0253608915578909E-5</v>
      </c>
      <c r="CH244" s="7">
        <f t="shared" si="179"/>
        <v>0.55220172632271791</v>
      </c>
      <c r="CI244" s="4">
        <f t="shared" si="180"/>
        <v>9.127880891060667E-4</v>
      </c>
      <c r="CJ244">
        <f t="shared" si="181"/>
        <v>7.0253608915578909E-5</v>
      </c>
      <c r="CK244">
        <f t="shared" si="182"/>
        <v>9.127880891060667E-4</v>
      </c>
      <c r="CL244" s="7">
        <f t="shared" si="183"/>
        <v>4</v>
      </c>
      <c r="CM244" s="4">
        <f t="shared" si="184"/>
        <v>0</v>
      </c>
      <c r="CN244" s="7">
        <f t="shared" si="185"/>
        <v>2.469319715532288E-4</v>
      </c>
      <c r="CO244" s="4">
        <f t="shared" si="186"/>
        <v>1</v>
      </c>
      <c r="CP244" s="7">
        <f t="shared" si="187"/>
        <v>2</v>
      </c>
      <c r="CQ244" s="4" t="str">
        <f t="shared" si="188"/>
        <v>Jack Daniels</v>
      </c>
      <c r="CR244" s="7">
        <f t="shared" si="189"/>
        <v>66</v>
      </c>
      <c r="CS244">
        <f t="shared" si="190"/>
        <v>69</v>
      </c>
      <c r="CT244">
        <f ca="1">COUNTIF(INDIRECT(ADDRESS(ROW(),CR244,1,1)):INDIRECT(ADDRESS(ROW(),CS244,1,1)), "&lt;0.05")</f>
        <v>2</v>
      </c>
      <c r="CU244" s="4">
        <f t="shared" ca="1" si="191"/>
        <v>0</v>
      </c>
    </row>
    <row r="245" spans="1:99" x14ac:dyDescent="0.25">
      <c r="A245" s="48">
        <v>271</v>
      </c>
      <c r="B245" s="7">
        <v>1.2110921721510863</v>
      </c>
      <c r="C245">
        <v>0.90725932637536577</v>
      </c>
      <c r="D245">
        <v>0.94993387917751448</v>
      </c>
      <c r="E245">
        <v>0.77972707608038627</v>
      </c>
      <c r="F245">
        <v>0.78389496434288053</v>
      </c>
      <c r="G245">
        <v>0.61046487431310092</v>
      </c>
      <c r="H245">
        <v>0.67032333682235301</v>
      </c>
      <c r="I245">
        <v>0.66266354913298287</v>
      </c>
      <c r="J245">
        <v>0.68595981771123049</v>
      </c>
      <c r="K245" s="4">
        <v>0.51392410233997909</v>
      </c>
      <c r="L245" s="7">
        <v>0.74471118068409292</v>
      </c>
      <c r="M245">
        <v>0.56895604252175624</v>
      </c>
      <c r="N245">
        <v>0.58611066822368618</v>
      </c>
      <c r="O245">
        <v>0.7103593029444788</v>
      </c>
      <c r="P245">
        <v>0.47007215213028014</v>
      </c>
      <c r="Q245">
        <v>0.27456812058435248</v>
      </c>
      <c r="R245">
        <v>0.27674995864170149</v>
      </c>
      <c r="S245">
        <v>0.34865472274355458</v>
      </c>
      <c r="T245">
        <v>0.68856895668853901</v>
      </c>
      <c r="U245" s="4">
        <v>0.26202678683051711</v>
      </c>
      <c r="V245" s="7">
        <v>0.65301198815009842</v>
      </c>
      <c r="W245">
        <v>0.62850227590227836</v>
      </c>
      <c r="X245">
        <v>0.35398466488483693</v>
      </c>
      <c r="Y245">
        <v>0.26464349965968098</v>
      </c>
      <c r="Z245">
        <v>0.32500045176344816</v>
      </c>
      <c r="AA245">
        <v>0.32937697332403015</v>
      </c>
      <c r="AB245">
        <v>0.31410334486209324</v>
      </c>
      <c r="AC245">
        <v>0.12790136635806007</v>
      </c>
      <c r="AD245">
        <v>0.26715189175792675</v>
      </c>
      <c r="AE245" s="4">
        <v>0.17776593963884024</v>
      </c>
      <c r="AF245" s="7">
        <v>6.6143260661407494E-2</v>
      </c>
      <c r="AG245">
        <v>6.061928071861717E-2</v>
      </c>
      <c r="AH245">
        <v>0.10997852383076637</v>
      </c>
      <c r="AI245">
        <v>0.1053610334230495</v>
      </c>
      <c r="AJ245">
        <v>0.19034181808570583</v>
      </c>
      <c r="AK245">
        <v>0.16371058905311919</v>
      </c>
      <c r="AL245">
        <v>0.20000936270943256</v>
      </c>
      <c r="AM245">
        <v>0.17679027379803702</v>
      </c>
      <c r="AN245">
        <v>0.37444865887693135</v>
      </c>
      <c r="AO245" s="4">
        <v>0.17982710407641786</v>
      </c>
      <c r="AP245" s="7">
        <v>0.19087685763659798</v>
      </c>
      <c r="AQ245">
        <v>6.8816437767802288E-2</v>
      </c>
      <c r="AR245">
        <v>0.20471844137587802</v>
      </c>
      <c r="AS245">
        <v>8.197508322251057E-2</v>
      </c>
      <c r="AT245">
        <v>2.6349817188125062E-2</v>
      </c>
      <c r="AU245">
        <v>9.9582652273808983E-2</v>
      </c>
      <c r="AV245">
        <v>0.11841666382451758</v>
      </c>
      <c r="AW245">
        <v>0.11070721490402119</v>
      </c>
      <c r="AX245">
        <v>7.4243722091917277E-2</v>
      </c>
      <c r="AY245">
        <v>0</v>
      </c>
      <c r="AZ245" s="7">
        <f t="shared" si="145"/>
        <v>0.77752430984468801</v>
      </c>
      <c r="BA245">
        <f t="shared" si="146"/>
        <v>0.49307778919929585</v>
      </c>
      <c r="BB245">
        <f t="shared" si="147"/>
        <v>0.34414423963012936</v>
      </c>
      <c r="BC245">
        <f t="shared" si="148"/>
        <v>0.16272299052334843</v>
      </c>
      <c r="BD245" s="4">
        <f t="shared" si="149"/>
        <v>9.7568689028517883E-2</v>
      </c>
      <c r="BE245" s="7">
        <f t="shared" si="150"/>
        <v>0.20139673017841961</v>
      </c>
      <c r="BF245">
        <f t="shared" si="151"/>
        <v>0.19220246706350994</v>
      </c>
      <c r="BG245">
        <f t="shared" si="152"/>
        <v>0.17144274496160189</v>
      </c>
      <c r="BH245">
        <f t="shared" si="153"/>
        <v>9.0244994322041749E-2</v>
      </c>
      <c r="BI245" s="4">
        <f t="shared" si="154"/>
        <v>6.4121830294172316E-2</v>
      </c>
      <c r="BJ245" s="7">
        <f t="shared" si="155"/>
        <v>4.6448945421415982E-3</v>
      </c>
      <c r="BK245">
        <f t="shared" si="156"/>
        <v>6.7903952396380134E-5</v>
      </c>
      <c r="BL245">
        <f t="shared" si="157"/>
        <v>1.0413933202681317E-6</v>
      </c>
      <c r="BM245" s="4">
        <f t="shared" si="158"/>
        <v>7.2169774768687447E-7</v>
      </c>
      <c r="BN245" s="7">
        <f t="shared" si="159"/>
        <v>4.6448945421415982E-3</v>
      </c>
      <c r="BO245">
        <f t="shared" si="160"/>
        <v>8.4292655670732006E-2</v>
      </c>
      <c r="BP245">
        <f t="shared" si="161"/>
        <v>2.9399344110233293E-4</v>
      </c>
      <c r="BQ245" s="4">
        <f t="shared" si="162"/>
        <v>7.037057875879804E-5</v>
      </c>
      <c r="BR245" s="7">
        <f t="shared" si="163"/>
        <v>6.7903952396380134E-5</v>
      </c>
      <c r="BS245">
        <f t="shared" si="164"/>
        <v>8.4292655670732006E-2</v>
      </c>
      <c r="BT245">
        <f t="shared" si="165"/>
        <v>1.056523155930464E-2</v>
      </c>
      <c r="BU245" s="4">
        <f t="shared" si="166"/>
        <v>1.2240046687045578E-3</v>
      </c>
      <c r="BV245" s="7">
        <f t="shared" si="167"/>
        <v>1.0413933202681317E-6</v>
      </c>
      <c r="BW245">
        <f t="shared" si="168"/>
        <v>2.9399344110233293E-4</v>
      </c>
      <c r="BX245">
        <f t="shared" si="169"/>
        <v>1.056523155930464E-2</v>
      </c>
      <c r="BY245" s="4">
        <f t="shared" si="170"/>
        <v>8.0928464760463267E-2</v>
      </c>
      <c r="BZ245" s="7">
        <f t="shared" si="171"/>
        <v>7.2169774768687447E-7</v>
      </c>
      <c r="CA245">
        <f t="shared" si="172"/>
        <v>7.037057875879804E-5</v>
      </c>
      <c r="CB245">
        <f t="shared" si="173"/>
        <v>1.2240046687045578E-3</v>
      </c>
      <c r="CC245" s="4">
        <f t="shared" si="174"/>
        <v>8.0928464760463267E-2</v>
      </c>
      <c r="CD245" s="7">
        <f t="shared" si="175"/>
        <v>16</v>
      </c>
      <c r="CE245" s="4">
        <f t="shared" si="176"/>
        <v>0</v>
      </c>
      <c r="CF245" s="7">
        <f t="shared" si="177"/>
        <v>4.6448945421415982E-3</v>
      </c>
      <c r="CG245">
        <f t="shared" si="178"/>
        <v>1.7681950728067948E-6</v>
      </c>
      <c r="CH245" s="7">
        <f t="shared" si="179"/>
        <v>4.6448945421415982E-3</v>
      </c>
      <c r="CI245" s="4">
        <f t="shared" si="180"/>
        <v>7.6986208444327449E-4</v>
      </c>
      <c r="CJ245">
        <f t="shared" si="181"/>
        <v>1.7681950728067948E-6</v>
      </c>
      <c r="CK245">
        <f t="shared" si="182"/>
        <v>7.6986208444327449E-4</v>
      </c>
      <c r="CL245" s="7">
        <f t="shared" si="183"/>
        <v>6</v>
      </c>
      <c r="CM245" s="4">
        <f t="shared" si="184"/>
        <v>1</v>
      </c>
      <c r="CN245" s="7">
        <f t="shared" si="185"/>
        <v>1.3356974693203203E-6</v>
      </c>
      <c r="CO245" s="4">
        <f t="shared" si="186"/>
        <v>1</v>
      </c>
      <c r="CP245" s="7">
        <f t="shared" si="187"/>
        <v>1</v>
      </c>
      <c r="CQ245" s="4" t="str">
        <f t="shared" si="188"/>
        <v>Gentleman Jack</v>
      </c>
      <c r="CR245" s="7">
        <f t="shared" si="189"/>
        <v>62</v>
      </c>
      <c r="CS245">
        <f t="shared" si="190"/>
        <v>65</v>
      </c>
      <c r="CT245">
        <f ca="1">COUNTIF(INDIRECT(ADDRESS(ROW(),CR245,1,1)):INDIRECT(ADDRESS(ROW(),CS245,1,1)), "&lt;0.05")</f>
        <v>4</v>
      </c>
      <c r="CU245" s="4">
        <f t="shared" ca="1" si="191"/>
        <v>1</v>
      </c>
    </row>
    <row r="246" spans="1:99" x14ac:dyDescent="0.25">
      <c r="A246" s="48">
        <v>272</v>
      </c>
      <c r="B246" s="7">
        <v>0.27494403118179411</v>
      </c>
      <c r="C246">
        <v>0.19999829188559312</v>
      </c>
      <c r="D246">
        <v>0.20072314612882339</v>
      </c>
      <c r="E246">
        <v>0.16892141989328133</v>
      </c>
      <c r="F246">
        <v>0.18047506366385585</v>
      </c>
      <c r="G246">
        <v>0.14054481645559583</v>
      </c>
      <c r="H246">
        <v>0.15307600611804517</v>
      </c>
      <c r="I246">
        <v>0.13686376820917323</v>
      </c>
      <c r="J246">
        <v>0.15618279068019214</v>
      </c>
      <c r="K246" s="4">
        <v>0.11790010014801518</v>
      </c>
      <c r="L246" s="7">
        <v>0.18189202915195954</v>
      </c>
      <c r="M246">
        <v>0.16108225639257839</v>
      </c>
      <c r="N246">
        <v>0.14184086848008678</v>
      </c>
      <c r="O246">
        <v>0.19576970936320506</v>
      </c>
      <c r="P246">
        <v>0.13101142944532451</v>
      </c>
      <c r="Q246">
        <v>6.3152709952322722E-2</v>
      </c>
      <c r="R246">
        <v>6.6834188933656807E-2</v>
      </c>
      <c r="S246">
        <v>8.6663446469088593E-2</v>
      </c>
      <c r="T246">
        <v>0.21815829029702377</v>
      </c>
      <c r="U246" s="4">
        <v>8.5990108658279205E-2</v>
      </c>
      <c r="V246" s="7">
        <v>0.15209622065424341</v>
      </c>
      <c r="W246">
        <v>0.15195741021469789</v>
      </c>
      <c r="X246">
        <v>9.1531742793303408E-2</v>
      </c>
      <c r="Y246">
        <v>7.5754835153955882E-2</v>
      </c>
      <c r="Z246">
        <v>8.2431594800107158E-2</v>
      </c>
      <c r="AA246">
        <v>5.3349513128458897E-2</v>
      </c>
      <c r="AB246">
        <v>7.0323871328679705E-2</v>
      </c>
      <c r="AC246">
        <v>4.3507586763231527E-2</v>
      </c>
      <c r="AD246">
        <v>9.3053950770511012E-2</v>
      </c>
      <c r="AE246" s="4">
        <v>6.3953787645840976E-2</v>
      </c>
      <c r="AF246" s="7">
        <v>1.4691306367333675E-2</v>
      </c>
      <c r="AG246">
        <v>1.4597886908276224E-2</v>
      </c>
      <c r="AH246">
        <v>3.4556581304045514E-2</v>
      </c>
      <c r="AI246">
        <v>2.6236814854393803E-2</v>
      </c>
      <c r="AJ246">
        <v>7.0965441810428617E-2</v>
      </c>
      <c r="AK246">
        <v>3.4632825846002122E-2</v>
      </c>
      <c r="AL246">
        <v>5.168038272910367E-2</v>
      </c>
      <c r="AM246">
        <v>5.169864779967915E-2</v>
      </c>
      <c r="AN246">
        <v>0.10489997659422354</v>
      </c>
      <c r="AO246" s="4">
        <v>4.9872764280007385E-2</v>
      </c>
      <c r="AP246" s="7">
        <v>4.5143558820873307E-2</v>
      </c>
      <c r="AQ246">
        <v>2.439004269781448E-2</v>
      </c>
      <c r="AR246">
        <v>5.2591554379031701E-2</v>
      </c>
      <c r="AS246">
        <v>2.2574601976975223E-2</v>
      </c>
      <c r="AT246">
        <v>2.0939588966588953E-2</v>
      </c>
      <c r="AU246">
        <v>2.915190580328644E-2</v>
      </c>
      <c r="AV246">
        <v>2.6313808411200866E-2</v>
      </c>
      <c r="AW246">
        <v>3.6798858953004734E-2</v>
      </c>
      <c r="AX246">
        <v>3.7524675323975035E-2</v>
      </c>
      <c r="AY246">
        <v>2.33788379843951E-2</v>
      </c>
      <c r="AZ246" s="7">
        <f t="shared" si="145"/>
        <v>0.17296294343643692</v>
      </c>
      <c r="BA246">
        <f t="shared" si="146"/>
        <v>0.13323950371435253</v>
      </c>
      <c r="BB246">
        <f t="shared" si="147"/>
        <v>8.7796051325302993E-2</v>
      </c>
      <c r="BC246">
        <f t="shared" si="148"/>
        <v>4.5383262849349362E-2</v>
      </c>
      <c r="BD246" s="4">
        <f t="shared" si="149"/>
        <v>3.1880743331714582E-2</v>
      </c>
      <c r="BE246" s="7">
        <f t="shared" si="150"/>
        <v>4.4767936147730544E-2</v>
      </c>
      <c r="BF246">
        <f t="shared" si="151"/>
        <v>5.5843154126081825E-2</v>
      </c>
      <c r="BG246">
        <f t="shared" si="152"/>
        <v>3.7250389448356194E-2</v>
      </c>
      <c r="BH246">
        <f t="shared" si="153"/>
        <v>2.7458031589095221E-2</v>
      </c>
      <c r="BI246" s="4">
        <f t="shared" si="154"/>
        <v>1.0718754247050476E-2</v>
      </c>
      <c r="BJ246" s="7">
        <f t="shared" si="155"/>
        <v>9.7050978152323997E-2</v>
      </c>
      <c r="BK246">
        <f t="shared" si="156"/>
        <v>2.2795409599171191E-4</v>
      </c>
      <c r="BL246">
        <f t="shared" si="157"/>
        <v>1.4554354693133481E-6</v>
      </c>
      <c r="BM246" s="4">
        <f t="shared" si="158"/>
        <v>2.0709905547786037E-6</v>
      </c>
      <c r="BN246" s="7">
        <f t="shared" si="159"/>
        <v>9.7050978152323997E-2</v>
      </c>
      <c r="BO246">
        <f t="shared" si="160"/>
        <v>4.8362901597002503E-2</v>
      </c>
      <c r="BP246">
        <f t="shared" si="161"/>
        <v>6.2441694412894043E-4</v>
      </c>
      <c r="BQ246" s="4">
        <f t="shared" si="162"/>
        <v>2.4566661687770567E-4</v>
      </c>
      <c r="BR246" s="7">
        <f t="shared" si="163"/>
        <v>2.2795409599171191E-4</v>
      </c>
      <c r="BS246">
        <f t="shared" si="164"/>
        <v>4.8362901597002503E-2</v>
      </c>
      <c r="BT246">
        <f t="shared" si="165"/>
        <v>1.0206732418232943E-2</v>
      </c>
      <c r="BU246" s="4">
        <f t="shared" si="166"/>
        <v>9.21649363299954E-4</v>
      </c>
      <c r="BV246" s="7">
        <f t="shared" si="167"/>
        <v>1.4554354693133481E-6</v>
      </c>
      <c r="BW246">
        <f t="shared" si="168"/>
        <v>6.2441694412894043E-4</v>
      </c>
      <c r="BX246">
        <f t="shared" si="169"/>
        <v>1.0206732418232943E-2</v>
      </c>
      <c r="BY246" s="4">
        <f t="shared" si="170"/>
        <v>0.17375932191401239</v>
      </c>
      <c r="BZ246" s="7">
        <f t="shared" si="171"/>
        <v>2.0709905547786037E-6</v>
      </c>
      <c r="CA246">
        <f t="shared" si="172"/>
        <v>2.4566661687770567E-4</v>
      </c>
      <c r="CB246">
        <f t="shared" si="173"/>
        <v>9.21649363299954E-4</v>
      </c>
      <c r="CC246" s="4">
        <f t="shared" si="174"/>
        <v>0.17375932191401239</v>
      </c>
      <c r="CD246" s="7">
        <f t="shared" si="175"/>
        <v>16</v>
      </c>
      <c r="CE246" s="4">
        <f t="shared" si="176"/>
        <v>0</v>
      </c>
      <c r="CF246" s="7">
        <f t="shared" si="177"/>
        <v>9.7050978152323997E-2</v>
      </c>
      <c r="CG246">
        <f t="shared" si="178"/>
        <v>3.9740341327289575E-6</v>
      </c>
      <c r="CH246" s="7">
        <f t="shared" si="179"/>
        <v>9.7050978152323997E-2</v>
      </c>
      <c r="CI246" s="4">
        <f t="shared" si="180"/>
        <v>1.4436107159288729E-3</v>
      </c>
      <c r="CJ246">
        <f t="shared" si="181"/>
        <v>3.9740341327289575E-6</v>
      </c>
      <c r="CK246">
        <f t="shared" si="182"/>
        <v>1.4436107159288729E-3</v>
      </c>
      <c r="CL246" s="7">
        <f t="shared" si="183"/>
        <v>4</v>
      </c>
      <c r="CM246" s="4">
        <f t="shared" si="184"/>
        <v>0</v>
      </c>
      <c r="CN246" s="7">
        <f t="shared" si="185"/>
        <v>1.1564691201292141E-6</v>
      </c>
      <c r="CO246" s="4">
        <f t="shared" si="186"/>
        <v>1</v>
      </c>
      <c r="CP246" s="7">
        <f t="shared" si="187"/>
        <v>1</v>
      </c>
      <c r="CQ246" s="4" t="str">
        <f t="shared" si="188"/>
        <v>Gentleman Jack</v>
      </c>
      <c r="CR246" s="7">
        <f t="shared" si="189"/>
        <v>62</v>
      </c>
      <c r="CS246">
        <f t="shared" si="190"/>
        <v>65</v>
      </c>
      <c r="CT246">
        <f ca="1">COUNTIF(INDIRECT(ADDRESS(ROW(),CR246,1,1)):INDIRECT(ADDRESS(ROW(),CS246,1,1)), "&lt;0.05")</f>
        <v>3</v>
      </c>
      <c r="CU246" s="4">
        <f t="shared" ca="1" si="191"/>
        <v>0</v>
      </c>
    </row>
    <row r="247" spans="1:99" x14ac:dyDescent="0.25">
      <c r="A247" s="48">
        <v>273</v>
      </c>
      <c r="B247" s="7">
        <v>0.20942818577689087</v>
      </c>
      <c r="C247">
        <v>0.16383382687001716</v>
      </c>
      <c r="D247">
        <v>0.13167298059869684</v>
      </c>
      <c r="E247">
        <v>0.11103009622727139</v>
      </c>
      <c r="F247">
        <v>0.12822977173466335</v>
      </c>
      <c r="G247">
        <v>9.9709654539187592E-2</v>
      </c>
      <c r="H247">
        <v>0.10535446194045336</v>
      </c>
      <c r="I247">
        <v>0.12859547448550904</v>
      </c>
      <c r="J247">
        <v>0.10076918473312499</v>
      </c>
      <c r="K247" s="4">
        <v>9.7525403272154101E-2</v>
      </c>
      <c r="L247" s="7">
        <v>0.12378481510910595</v>
      </c>
      <c r="M247">
        <v>9.5870572902919088E-2</v>
      </c>
      <c r="N247">
        <v>0.13564111074121926</v>
      </c>
      <c r="O247">
        <v>0.17125027296524284</v>
      </c>
      <c r="P247">
        <v>0.10747603474307527</v>
      </c>
      <c r="Q247">
        <v>8.9786236174870346E-2</v>
      </c>
      <c r="R247">
        <v>7.1328350815163741E-2</v>
      </c>
      <c r="S247">
        <v>9.1961158935182821E-2</v>
      </c>
      <c r="T247">
        <v>0.20114770388666028</v>
      </c>
      <c r="U247" s="4">
        <v>8.0795566111360712E-2</v>
      </c>
      <c r="V247" s="7">
        <v>8.3000007584822053E-2</v>
      </c>
      <c r="W247">
        <v>0.11879786325590933</v>
      </c>
      <c r="X247">
        <v>9.5931291554297068E-2</v>
      </c>
      <c r="Y247">
        <v>0.10397559605403228</v>
      </c>
      <c r="Z247">
        <v>8.6880829254830025E-2</v>
      </c>
      <c r="AA247">
        <v>9.2340947740653462E-2</v>
      </c>
      <c r="AB247">
        <v>9.5738425831043958E-2</v>
      </c>
      <c r="AC247">
        <v>4.9862502535024708E-2</v>
      </c>
      <c r="AD247">
        <v>9.9664930110398661E-2</v>
      </c>
      <c r="AE247" s="4">
        <v>8.4615193460655908E-2</v>
      </c>
      <c r="AF247" s="7">
        <v>1.1693751796663375E-2</v>
      </c>
      <c r="AG247">
        <v>1.0669442755679888E-2</v>
      </c>
      <c r="AH247">
        <v>1.1879800071313689E-2</v>
      </c>
      <c r="AI247">
        <v>8.6614132468633524E-3</v>
      </c>
      <c r="AJ247">
        <v>3.713540653171804E-2</v>
      </c>
      <c r="AK247">
        <v>2.714735310972495E-2</v>
      </c>
      <c r="AL247">
        <v>2.9948709043637112E-2</v>
      </c>
      <c r="AM247">
        <v>4.3673680076663272E-2</v>
      </c>
      <c r="AN247">
        <v>6.6808913981592666E-2</v>
      </c>
      <c r="AO247" s="4">
        <v>4.3083172281689369E-2</v>
      </c>
      <c r="AP247" s="7">
        <v>3.1910270373562338E-2</v>
      </c>
      <c r="AQ247">
        <v>1.5472430117659787E-2</v>
      </c>
      <c r="AR247">
        <v>3.1330180760472781E-2</v>
      </c>
      <c r="AS247">
        <v>2.5108061008594428E-2</v>
      </c>
      <c r="AT247">
        <v>1.6942285006175874E-2</v>
      </c>
      <c r="AU247">
        <v>2.701357209769021E-2</v>
      </c>
      <c r="AV247">
        <v>1.7444729192379816E-2</v>
      </c>
      <c r="AW247">
        <v>2.2866006807797764E-2</v>
      </c>
      <c r="AX247">
        <v>1.9600066695095113E-2</v>
      </c>
      <c r="AY247">
        <v>1.7771204325128204E-2</v>
      </c>
      <c r="AZ247" s="7">
        <f t="shared" si="145"/>
        <v>0.12761490401779688</v>
      </c>
      <c r="BA247">
        <f t="shared" si="146"/>
        <v>0.11690418223848005</v>
      </c>
      <c r="BB247">
        <f t="shared" si="147"/>
        <v>9.1080758738166748E-2</v>
      </c>
      <c r="BC247">
        <f t="shared" si="148"/>
        <v>2.9070164289554567E-2</v>
      </c>
      <c r="BD247" s="4">
        <f t="shared" si="149"/>
        <v>2.2545880638455633E-2</v>
      </c>
      <c r="BE247" s="7">
        <f t="shared" si="150"/>
        <v>3.5274145063236277E-2</v>
      </c>
      <c r="BF247">
        <f t="shared" si="151"/>
        <v>4.179143024994212E-2</v>
      </c>
      <c r="BG247">
        <f t="shared" si="152"/>
        <v>1.7884501184984018E-2</v>
      </c>
      <c r="BH247">
        <f t="shared" si="153"/>
        <v>1.902019241625386E-2</v>
      </c>
      <c r="BI247" s="4">
        <f t="shared" si="154"/>
        <v>6.0591008296517713E-3</v>
      </c>
      <c r="BJ247" s="7">
        <f t="shared" si="155"/>
        <v>0.54367228179011096</v>
      </c>
      <c r="BK247">
        <f t="shared" si="156"/>
        <v>1.164288758212691E-2</v>
      </c>
      <c r="BL247">
        <f t="shared" si="157"/>
        <v>2.0619145320273057E-6</v>
      </c>
      <c r="BM247" s="4">
        <f t="shared" si="158"/>
        <v>4.4219594855004394E-6</v>
      </c>
      <c r="BN247" s="7">
        <f t="shared" si="159"/>
        <v>0.54367228179011096</v>
      </c>
      <c r="BO247">
        <f t="shared" si="160"/>
        <v>9.7234300140463442E-2</v>
      </c>
      <c r="BP247">
        <f t="shared" si="161"/>
        <v>4.7276780514620701E-5</v>
      </c>
      <c r="BQ247" s="4">
        <f t="shared" si="162"/>
        <v>4.77370793544727E-5</v>
      </c>
      <c r="BR247" s="7">
        <f t="shared" si="163"/>
        <v>1.164288758212691E-2</v>
      </c>
      <c r="BS247">
        <f t="shared" si="164"/>
        <v>9.7234300140463442E-2</v>
      </c>
      <c r="BT247">
        <f t="shared" si="165"/>
        <v>6.0900336541414622E-7</v>
      </c>
      <c r="BU247" s="4">
        <f t="shared" si="166"/>
        <v>1.7753447932794929E-7</v>
      </c>
      <c r="BV247" s="7">
        <f t="shared" si="167"/>
        <v>2.0619145320273057E-6</v>
      </c>
      <c r="BW247">
        <f t="shared" si="168"/>
        <v>4.7276780514620701E-5</v>
      </c>
      <c r="BX247">
        <f t="shared" si="169"/>
        <v>6.0900336541414622E-7</v>
      </c>
      <c r="BY247" s="4">
        <f t="shared" si="170"/>
        <v>0.32392175290877934</v>
      </c>
      <c r="BZ247" s="7">
        <f t="shared" si="171"/>
        <v>4.4219594855004394E-6</v>
      </c>
      <c r="CA247">
        <f t="shared" si="172"/>
        <v>4.77370793544727E-5</v>
      </c>
      <c r="CB247">
        <f t="shared" si="173"/>
        <v>1.7753447932794929E-7</v>
      </c>
      <c r="CC247" s="4">
        <f t="shared" si="174"/>
        <v>0.32392175290877934</v>
      </c>
      <c r="CD247" s="7">
        <f t="shared" si="175"/>
        <v>14</v>
      </c>
      <c r="CE247" s="4">
        <f t="shared" si="176"/>
        <v>0</v>
      </c>
      <c r="CF247" s="7">
        <f t="shared" si="177"/>
        <v>0.54367228179011096</v>
      </c>
      <c r="CG247">
        <f t="shared" si="178"/>
        <v>1.4646880131921997E-5</v>
      </c>
      <c r="CH247" s="7">
        <f t="shared" si="179"/>
        <v>0.54367228179011096</v>
      </c>
      <c r="CI247" s="4">
        <f t="shared" si="180"/>
        <v>3.6212829862426716E-4</v>
      </c>
      <c r="CJ247">
        <f t="shared" si="181"/>
        <v>1.4646880131921997E-5</v>
      </c>
      <c r="CK247">
        <f t="shared" si="182"/>
        <v>3.6212829862426716E-4</v>
      </c>
      <c r="CL247" s="7">
        <f t="shared" si="183"/>
        <v>4</v>
      </c>
      <c r="CM247" s="4">
        <f t="shared" si="184"/>
        <v>0</v>
      </c>
      <c r="CN247" s="7">
        <f t="shared" si="185"/>
        <v>5.6704351196760161E-6</v>
      </c>
      <c r="CO247" s="4">
        <f t="shared" si="186"/>
        <v>1</v>
      </c>
      <c r="CP247" s="7">
        <f t="shared" si="187"/>
        <v>1</v>
      </c>
      <c r="CQ247" s="4" t="str">
        <f t="shared" si="188"/>
        <v>Gentleman Jack</v>
      </c>
      <c r="CR247" s="7">
        <f t="shared" si="189"/>
        <v>62</v>
      </c>
      <c r="CS247">
        <f t="shared" si="190"/>
        <v>65</v>
      </c>
      <c r="CT247">
        <f ca="1">COUNTIF(INDIRECT(ADDRESS(ROW(),CR247,1,1)):INDIRECT(ADDRESS(ROW(),CS247,1,1)), "&lt;0.05")</f>
        <v>3</v>
      </c>
      <c r="CU247" s="4">
        <f t="shared" ca="1" si="191"/>
        <v>0</v>
      </c>
    </row>
    <row r="248" spans="1:99" x14ac:dyDescent="0.25">
      <c r="A248" s="48">
        <v>274</v>
      </c>
      <c r="B248" s="7">
        <v>2.2366266101593268E-2</v>
      </c>
      <c r="C248">
        <v>2.1315093315821248E-2</v>
      </c>
      <c r="D248">
        <v>6.3023423359488918E-3</v>
      </c>
      <c r="E248">
        <v>1.8133815834520658E-2</v>
      </c>
      <c r="F248">
        <v>1.3048188053391183E-2</v>
      </c>
      <c r="G248">
        <v>1.375627664017804E-2</v>
      </c>
      <c r="H248">
        <v>1.1986521404108637E-2</v>
      </c>
      <c r="I248">
        <v>2.1431005245823285E-2</v>
      </c>
      <c r="J248">
        <v>1.3836220450709775E-2</v>
      </c>
      <c r="K248" s="4">
        <v>8.5236070327721746E-3</v>
      </c>
      <c r="L248" s="7">
        <v>1.1165906955625342E-2</v>
      </c>
      <c r="M248">
        <v>1.5594652788929743E-2</v>
      </c>
      <c r="N248">
        <v>2.0137885023347839E-2</v>
      </c>
      <c r="O248">
        <v>4.8987857601739758E-2</v>
      </c>
      <c r="P248">
        <v>3.3948968995475497E-2</v>
      </c>
      <c r="Q248">
        <v>2.3782207809025908E-2</v>
      </c>
      <c r="R248">
        <v>2.2041584161118791E-2</v>
      </c>
      <c r="S248">
        <v>1.9198251542158699E-2</v>
      </c>
      <c r="T248">
        <v>5.5050753103738949E-2</v>
      </c>
      <c r="U248" s="4">
        <v>2.1796127179313781E-2</v>
      </c>
      <c r="V248" s="7">
        <v>4.8511420634124326E-3</v>
      </c>
      <c r="W248">
        <v>2.8316722264036993E-2</v>
      </c>
      <c r="X248">
        <v>1.7033256582367023E-2</v>
      </c>
      <c r="Y248">
        <v>2.9916655323453074E-2</v>
      </c>
      <c r="Z248">
        <v>3.3051860870989602E-2</v>
      </c>
      <c r="AA248">
        <v>2.053385883039998E-2</v>
      </c>
      <c r="AB248">
        <v>1.7639414811766691E-2</v>
      </c>
      <c r="AC248">
        <v>1.3184778167788845E-2</v>
      </c>
      <c r="AD248">
        <v>1.8583095913580285E-2</v>
      </c>
      <c r="AE248" s="4">
        <v>1.7949115645174853E-2</v>
      </c>
      <c r="AF248" s="7">
        <v>3.1746311764871013E-2</v>
      </c>
      <c r="AG248">
        <v>6.6447067635591633E-2</v>
      </c>
      <c r="AH248">
        <v>7.5582615736318956E-2</v>
      </c>
      <c r="AI248">
        <v>0.11722414386859047</v>
      </c>
      <c r="AJ248">
        <v>0.17502146942384936</v>
      </c>
      <c r="AK248">
        <v>8.127711799498924E-2</v>
      </c>
      <c r="AL248">
        <v>0.15742218855114409</v>
      </c>
      <c r="AM248">
        <v>0.15555808008710226</v>
      </c>
      <c r="AN248">
        <v>0.20454583376247193</v>
      </c>
      <c r="AO248" s="4">
        <v>8.9101561934285339E-2</v>
      </c>
      <c r="AP248" s="7">
        <v>6.4827292285081856E-2</v>
      </c>
      <c r="AQ248">
        <v>4.8270170203367817E-2</v>
      </c>
      <c r="AR248">
        <v>7.3568850192022472E-2</v>
      </c>
      <c r="AS248">
        <v>5.7074081670865896E-2</v>
      </c>
      <c r="AT248">
        <v>2.6947612185055703E-2</v>
      </c>
      <c r="AU248">
        <v>5.6907754988432716E-2</v>
      </c>
      <c r="AV248">
        <v>6.8930197779440164E-2</v>
      </c>
      <c r="AW248">
        <v>7.9156005196686058E-2</v>
      </c>
      <c r="AX248">
        <v>9.3560302629636605E-2</v>
      </c>
      <c r="AY248">
        <v>8.2300523326267569E-2</v>
      </c>
      <c r="AZ248" s="7">
        <f t="shared" si="145"/>
        <v>1.5069933641486715E-2</v>
      </c>
      <c r="BA248">
        <f t="shared" si="146"/>
        <v>2.7170419516047428E-2</v>
      </c>
      <c r="BB248">
        <f t="shared" si="147"/>
        <v>2.010599004729698E-2</v>
      </c>
      <c r="BC248">
        <f t="shared" si="148"/>
        <v>0.11539263907592143</v>
      </c>
      <c r="BD248" s="4">
        <f t="shared" si="149"/>
        <v>6.5154279045685687E-2</v>
      </c>
      <c r="BE248" s="7">
        <f t="shared" si="150"/>
        <v>5.5643385485539725E-3</v>
      </c>
      <c r="BF248">
        <f t="shared" si="151"/>
        <v>1.4410972241977951E-2</v>
      </c>
      <c r="BG248">
        <f t="shared" si="152"/>
        <v>8.3967882665246726E-3</v>
      </c>
      <c r="BH248">
        <f t="shared" si="153"/>
        <v>5.5497041094735494E-2</v>
      </c>
      <c r="BI248" s="4">
        <f t="shared" si="154"/>
        <v>1.903281075415867E-2</v>
      </c>
      <c r="BJ248" s="7">
        <f t="shared" si="155"/>
        <v>2.9687098030558703E-2</v>
      </c>
      <c r="BK248">
        <f t="shared" si="156"/>
        <v>0.13390888154050806</v>
      </c>
      <c r="BL248">
        <f t="shared" si="157"/>
        <v>2.7753388406670385E-4</v>
      </c>
      <c r="BM248" s="4">
        <f t="shared" si="158"/>
        <v>8.7157728530995858E-6</v>
      </c>
      <c r="BN248" s="7">
        <f t="shared" si="159"/>
        <v>2.9687098030558703E-2</v>
      </c>
      <c r="BO248">
        <f t="shared" si="160"/>
        <v>0.2010844925664281</v>
      </c>
      <c r="BP248">
        <f t="shared" si="161"/>
        <v>6.1799444254273962E-4</v>
      </c>
      <c r="BQ248" s="4">
        <f t="shared" si="162"/>
        <v>1.0689149473241309E-4</v>
      </c>
      <c r="BR248" s="7">
        <f t="shared" si="163"/>
        <v>0.13390888154050806</v>
      </c>
      <c r="BS248">
        <f t="shared" si="164"/>
        <v>0.2010844925664281</v>
      </c>
      <c r="BT248">
        <f t="shared" si="165"/>
        <v>3.8766433233551395E-4</v>
      </c>
      <c r="BU248" s="4">
        <f t="shared" si="166"/>
        <v>1.5161401043303072E-5</v>
      </c>
      <c r="BV248" s="7">
        <f t="shared" si="167"/>
        <v>2.7753388406670385E-4</v>
      </c>
      <c r="BW248">
        <f t="shared" si="168"/>
        <v>6.1799444254273962E-4</v>
      </c>
      <c r="BX248">
        <f t="shared" si="169"/>
        <v>3.8766433233551395E-4</v>
      </c>
      <c r="BY248" s="4">
        <f t="shared" si="170"/>
        <v>2.0241134990416115E-2</v>
      </c>
      <c r="BZ248" s="7">
        <f t="shared" si="171"/>
        <v>8.7157728530995858E-6</v>
      </c>
      <c r="CA248">
        <f t="shared" si="172"/>
        <v>1.0689149473241309E-4</v>
      </c>
      <c r="CB248">
        <f t="shared" si="173"/>
        <v>1.5161401043303072E-5</v>
      </c>
      <c r="CC248" s="4">
        <f t="shared" si="174"/>
        <v>2.0241134990416115E-2</v>
      </c>
      <c r="CD248" s="7">
        <f t="shared" si="175"/>
        <v>16</v>
      </c>
      <c r="CE248" s="4">
        <f t="shared" si="176"/>
        <v>0</v>
      </c>
      <c r="CF248" s="7">
        <f t="shared" si="177"/>
        <v>2.9687098030558703E-2</v>
      </c>
      <c r="CG248">
        <f t="shared" si="178"/>
        <v>6.6306647025052941E-6</v>
      </c>
      <c r="CH248" s="7">
        <f t="shared" si="179"/>
        <v>2.9687098030558703E-2</v>
      </c>
      <c r="CI248" s="4">
        <f t="shared" si="180"/>
        <v>5.1803521253180153E-4</v>
      </c>
      <c r="CJ248">
        <f t="shared" si="181"/>
        <v>6.6306647025052941E-6</v>
      </c>
      <c r="CK248">
        <f t="shared" si="182"/>
        <v>5.1803521253180153E-4</v>
      </c>
      <c r="CL248" s="7">
        <f t="shared" si="183"/>
        <v>6</v>
      </c>
      <c r="CM248" s="4">
        <f t="shared" si="184"/>
        <v>1</v>
      </c>
      <c r="CN248" s="7">
        <f t="shared" si="185"/>
        <v>3.6290060893367821E-3</v>
      </c>
      <c r="CO248" s="4">
        <f t="shared" si="186"/>
        <v>1</v>
      </c>
      <c r="CP248" s="7">
        <f t="shared" si="187"/>
        <v>4</v>
      </c>
      <c r="CQ248" s="4" t="str">
        <f t="shared" si="188"/>
        <v>Glenfiddich 15</v>
      </c>
      <c r="CR248" s="7">
        <f t="shared" si="189"/>
        <v>74</v>
      </c>
      <c r="CS248">
        <f t="shared" si="190"/>
        <v>77</v>
      </c>
      <c r="CT248">
        <f ca="1">COUNTIF(INDIRECT(ADDRESS(ROW(),CR248,1,1)):INDIRECT(ADDRESS(ROW(),CS248,1,1)), "&lt;0.05")</f>
        <v>4</v>
      </c>
      <c r="CU248" s="4">
        <f t="shared" ca="1" si="191"/>
        <v>1</v>
      </c>
    </row>
    <row r="249" spans="1:99" x14ac:dyDescent="0.25">
      <c r="A249" s="48">
        <v>275</v>
      </c>
      <c r="B249" s="7">
        <v>3.8109843880319065E-2</v>
      </c>
      <c r="C249">
        <v>8.762478229926321E-2</v>
      </c>
      <c r="D249">
        <v>3.1457749966493399E-2</v>
      </c>
      <c r="E249">
        <v>5.3797174743355693E-2</v>
      </c>
      <c r="F249">
        <v>6.3357275113760284E-2</v>
      </c>
      <c r="G249">
        <v>4.1535973945805313E-2</v>
      </c>
      <c r="H249">
        <v>4.6017026575808757E-2</v>
      </c>
      <c r="I249">
        <v>6.3215020498757907E-2</v>
      </c>
      <c r="J249">
        <v>4.6881151175245182E-2</v>
      </c>
      <c r="K249" s="4">
        <v>5.7725548847739228E-2</v>
      </c>
      <c r="L249" s="7">
        <v>3.7730516955938521E-2</v>
      </c>
      <c r="M249">
        <v>7.5401627898795731E-2</v>
      </c>
      <c r="N249">
        <v>5.8338727894044894E-2</v>
      </c>
      <c r="O249">
        <v>9.0804741624926744E-2</v>
      </c>
      <c r="P249">
        <v>7.9886634060537878E-2</v>
      </c>
      <c r="Q249">
        <v>5.0725476717492765E-2</v>
      </c>
      <c r="R249">
        <v>5.2062980987608323E-2</v>
      </c>
      <c r="S249">
        <v>5.3856952487654333E-2</v>
      </c>
      <c r="T249">
        <v>0.1513295277583544</v>
      </c>
      <c r="U249" s="4">
        <v>4.449056471483797E-2</v>
      </c>
      <c r="V249" s="7">
        <v>0.1744911924311448</v>
      </c>
      <c r="W249">
        <v>0.62822909624226153</v>
      </c>
      <c r="X249">
        <v>0.46835773061114416</v>
      </c>
      <c r="Y249">
        <v>0.67865279910623189</v>
      </c>
      <c r="Z249">
        <v>0.7483424299374426</v>
      </c>
      <c r="AA249">
        <v>0.71566745367908324</v>
      </c>
      <c r="AB249">
        <v>0.65629291043303817</v>
      </c>
      <c r="AC249">
        <v>0.43342954789914795</v>
      </c>
      <c r="AD249">
        <v>0.7052750397653913</v>
      </c>
      <c r="AE249" s="4">
        <v>0.71345516164996581</v>
      </c>
      <c r="AF249" s="7">
        <v>0.19221342813075926</v>
      </c>
      <c r="AG249">
        <v>0.41253153058570147</v>
      </c>
      <c r="AH249">
        <v>0.42605785025902831</v>
      </c>
      <c r="AI249">
        <v>0.66080808786016387</v>
      </c>
      <c r="AJ249">
        <v>0.73271101400089189</v>
      </c>
      <c r="AK249">
        <v>0.48583354576506105</v>
      </c>
      <c r="AL249">
        <v>0.75777870555538807</v>
      </c>
      <c r="AM249">
        <v>0.77783326817677889</v>
      </c>
      <c r="AN249">
        <v>1.0155236103829475</v>
      </c>
      <c r="AO249" s="4">
        <v>0.38686100184100031</v>
      </c>
      <c r="AP249" s="7">
        <v>0.35325493426953303</v>
      </c>
      <c r="AQ249">
        <v>0.26658025281441172</v>
      </c>
      <c r="AR249">
        <v>0.33214613848734287</v>
      </c>
      <c r="AS249">
        <v>0.22321453521456225</v>
      </c>
      <c r="AT249">
        <v>0.17958927843176531</v>
      </c>
      <c r="AU249">
        <v>0.26603918406562277</v>
      </c>
      <c r="AV249">
        <v>0.28997935844146283</v>
      </c>
      <c r="AW249">
        <v>0.32823830343539034</v>
      </c>
      <c r="AX249">
        <v>0.35380606661609787</v>
      </c>
      <c r="AY249">
        <v>0.33779478165761412</v>
      </c>
      <c r="AZ249" s="7">
        <f t="shared" si="145"/>
        <v>5.2972154704654793E-2</v>
      </c>
      <c r="BA249">
        <f t="shared" si="146"/>
        <v>6.9462775110019151E-2</v>
      </c>
      <c r="BB249">
        <f t="shared" si="147"/>
        <v>0.59221933617548506</v>
      </c>
      <c r="BC249">
        <f t="shared" si="148"/>
        <v>0.58481520425577205</v>
      </c>
      <c r="BD249" s="4">
        <f t="shared" si="149"/>
        <v>0.29306428334338036</v>
      </c>
      <c r="BE249" s="7">
        <f t="shared" si="150"/>
        <v>1.6113711534148097E-2</v>
      </c>
      <c r="BF249">
        <f t="shared" si="151"/>
        <v>3.3255315939442795E-2</v>
      </c>
      <c r="BG249">
        <f t="shared" si="152"/>
        <v>0.18105221503938013</v>
      </c>
      <c r="BH249">
        <f t="shared" si="153"/>
        <v>0.24457107965624231</v>
      </c>
      <c r="BI249" s="4">
        <f t="shared" si="154"/>
        <v>5.8948885526608513E-2</v>
      </c>
      <c r="BJ249" s="7">
        <f t="shared" si="155"/>
        <v>0.18166613167270448</v>
      </c>
      <c r="BK249">
        <f t="shared" si="156"/>
        <v>5.4337263922355338E-6</v>
      </c>
      <c r="BL249">
        <f t="shared" si="157"/>
        <v>7.0720546014753201E-5</v>
      </c>
      <c r="BM249" s="4">
        <f t="shared" si="158"/>
        <v>1.5201058610514583E-7</v>
      </c>
      <c r="BN249" s="7">
        <f t="shared" si="159"/>
        <v>0.18166613167270448</v>
      </c>
      <c r="BO249">
        <f t="shared" si="160"/>
        <v>5.5766714831545051E-6</v>
      </c>
      <c r="BP249">
        <f t="shared" si="161"/>
        <v>8.3677545242354554E-5</v>
      </c>
      <c r="BQ249" s="4">
        <f t="shared" si="162"/>
        <v>4.732673420334162E-8</v>
      </c>
      <c r="BR249" s="7">
        <f t="shared" si="163"/>
        <v>5.4337263922355338E-6</v>
      </c>
      <c r="BS249">
        <f t="shared" si="164"/>
        <v>5.5766714831545051E-6</v>
      </c>
      <c r="BT249">
        <f t="shared" si="165"/>
        <v>0.93958783885531849</v>
      </c>
      <c r="BU249" s="4">
        <f t="shared" si="166"/>
        <v>4.3645246560725885E-4</v>
      </c>
      <c r="BV249" s="7">
        <f t="shared" si="167"/>
        <v>7.0720546014753201E-5</v>
      </c>
      <c r="BW249">
        <f t="shared" si="168"/>
        <v>8.3677545242354554E-5</v>
      </c>
      <c r="BX249">
        <f t="shared" si="169"/>
        <v>0.93958783885531849</v>
      </c>
      <c r="BY249" s="4">
        <f t="shared" si="170"/>
        <v>4.3062823256658032E-3</v>
      </c>
      <c r="BZ249" s="7">
        <f t="shared" si="171"/>
        <v>1.5201058610514583E-7</v>
      </c>
      <c r="CA249">
        <f t="shared" si="172"/>
        <v>4.732673420334162E-8</v>
      </c>
      <c r="CB249">
        <f t="shared" si="173"/>
        <v>4.3645246560725885E-4</v>
      </c>
      <c r="CC249" s="4">
        <f t="shared" si="174"/>
        <v>4.3062823256658032E-3</v>
      </c>
      <c r="CD249" s="7">
        <f t="shared" si="175"/>
        <v>16</v>
      </c>
      <c r="CE249" s="4">
        <f t="shared" si="176"/>
        <v>0</v>
      </c>
      <c r="CF249" s="7">
        <f t="shared" si="177"/>
        <v>0.18166613167270448</v>
      </c>
      <c r="CG249">
        <f t="shared" si="178"/>
        <v>1.1192348278155697E-11</v>
      </c>
      <c r="CH249" s="7">
        <f t="shared" si="179"/>
        <v>0.18166613167270448</v>
      </c>
      <c r="CI249" s="4">
        <f t="shared" si="180"/>
        <v>1.9651207501762105E-11</v>
      </c>
      <c r="CJ249">
        <f t="shared" si="181"/>
        <v>1.1192348278155697E-11</v>
      </c>
      <c r="CK249">
        <f t="shared" si="182"/>
        <v>1.9651207501762105E-11</v>
      </c>
      <c r="CL249" s="7">
        <f t="shared" si="183"/>
        <v>4</v>
      </c>
      <c r="CM249" s="4">
        <f t="shared" si="184"/>
        <v>0</v>
      </c>
      <c r="CN249" s="7">
        <f t="shared" si="185"/>
        <v>5.9770573188698778E-10</v>
      </c>
      <c r="CO249" s="4">
        <f t="shared" si="186"/>
        <v>1</v>
      </c>
      <c r="CP249" s="7">
        <f t="shared" si="187"/>
        <v>3</v>
      </c>
      <c r="CQ249" s="4" t="str">
        <f t="shared" si="188"/>
        <v>Glenfiddich 12</v>
      </c>
      <c r="CR249" s="7">
        <f t="shared" si="189"/>
        <v>70</v>
      </c>
      <c r="CS249">
        <f t="shared" si="190"/>
        <v>73</v>
      </c>
      <c r="CT249">
        <f ca="1">COUNTIF(INDIRECT(ADDRESS(ROW(),CR249,1,1)):INDIRECT(ADDRESS(ROW(),CS249,1,1)), "&lt;0.05")</f>
        <v>3</v>
      </c>
      <c r="CU249" s="4">
        <f t="shared" ca="1" si="191"/>
        <v>0</v>
      </c>
    </row>
    <row r="250" spans="1:99" x14ac:dyDescent="0.25">
      <c r="A250" s="48">
        <v>276</v>
      </c>
      <c r="B250" s="7">
        <v>0</v>
      </c>
      <c r="C250">
        <v>7.0586682879153892E-3</v>
      </c>
      <c r="D250">
        <v>5.702198760089849E-3</v>
      </c>
      <c r="E250">
        <v>2.8089157354338396E-3</v>
      </c>
      <c r="F250">
        <v>4.9290408900168094E-3</v>
      </c>
      <c r="G250">
        <v>9.4118187113192628E-3</v>
      </c>
      <c r="H250">
        <v>0</v>
      </c>
      <c r="I250">
        <v>4.8626957010287604E-3</v>
      </c>
      <c r="J250">
        <v>3.5641781001681471E-3</v>
      </c>
      <c r="K250" s="4">
        <v>1.8147027141716076E-3</v>
      </c>
      <c r="L250" s="7">
        <v>0</v>
      </c>
      <c r="M250">
        <v>0</v>
      </c>
      <c r="N250">
        <v>7.9950363470457936E-3</v>
      </c>
      <c r="O250">
        <v>6.2838163597601516E-3</v>
      </c>
      <c r="P250">
        <v>3.7888794507060968E-3</v>
      </c>
      <c r="Q250">
        <v>7.1511757222386283E-3</v>
      </c>
      <c r="R250">
        <v>4.8803317229111371E-3</v>
      </c>
      <c r="S250">
        <v>6.5945410978985007E-3</v>
      </c>
      <c r="T250">
        <v>2.6702471663024363E-2</v>
      </c>
      <c r="U250" s="4">
        <v>1.2919454918144948E-2</v>
      </c>
      <c r="V250" s="7">
        <v>2.2970954270164264E-2</v>
      </c>
      <c r="W250">
        <v>0.10150936041898084</v>
      </c>
      <c r="X250">
        <v>8.7119407409010086E-2</v>
      </c>
      <c r="Y250">
        <v>0.1241894558917906</v>
      </c>
      <c r="Z250">
        <v>0.14032862128013732</v>
      </c>
      <c r="AA250">
        <v>0.12717801327605155</v>
      </c>
      <c r="AB250">
        <v>0.11671976910560788</v>
      </c>
      <c r="AC250">
        <v>8.1825604160878529E-2</v>
      </c>
      <c r="AD250">
        <v>0.12183178229987335</v>
      </c>
      <c r="AE250" s="4">
        <v>0.12171995211271167</v>
      </c>
      <c r="AF250" s="7">
        <v>2.962662083117026E-2</v>
      </c>
      <c r="AG250">
        <v>7.281551929528518E-2</v>
      </c>
      <c r="AH250">
        <v>7.1710264552168487E-2</v>
      </c>
      <c r="AI250">
        <v>0.11619125472534694</v>
      </c>
      <c r="AJ250">
        <v>0.14010321331349979</v>
      </c>
      <c r="AK250">
        <v>8.2270425325938076E-2</v>
      </c>
      <c r="AL250">
        <v>0.15779965856274519</v>
      </c>
      <c r="AM250">
        <v>0.14235864782682706</v>
      </c>
      <c r="AN250">
        <v>0.2078166549505269</v>
      </c>
      <c r="AO250" s="4">
        <v>6.4446676986819051E-2</v>
      </c>
      <c r="AP250" s="7">
        <v>6.2061101265368193E-2</v>
      </c>
      <c r="AQ250">
        <v>4.428617233735388E-2</v>
      </c>
      <c r="AR250">
        <v>6.167686375435346E-2</v>
      </c>
      <c r="AS250">
        <v>4.9335029004875817E-2</v>
      </c>
      <c r="AT250">
        <v>2.9757526994980389E-2</v>
      </c>
      <c r="AU250">
        <v>4.7405159198466461E-2</v>
      </c>
      <c r="AV250">
        <v>5.1301136592258434E-2</v>
      </c>
      <c r="AW250">
        <v>5.6691709010403775E-2</v>
      </c>
      <c r="AX250">
        <v>6.7263919991178894E-2</v>
      </c>
      <c r="AY250">
        <v>6.7824647464624049E-2</v>
      </c>
      <c r="AZ250" s="7">
        <f t="shared" si="145"/>
        <v>4.0152218900143663E-3</v>
      </c>
      <c r="BA250">
        <f t="shared" si="146"/>
        <v>7.6315707281729619E-3</v>
      </c>
      <c r="BB250">
        <f t="shared" si="147"/>
        <v>0.10453929202252062</v>
      </c>
      <c r="BC250">
        <f t="shared" si="148"/>
        <v>0.1085138936370327</v>
      </c>
      <c r="BD250" s="4">
        <f t="shared" si="149"/>
        <v>5.376032656138633E-2</v>
      </c>
      <c r="BE250" s="7">
        <f t="shared" si="150"/>
        <v>3.0097970501568464E-3</v>
      </c>
      <c r="BF250">
        <f t="shared" si="151"/>
        <v>7.7008879463428019E-3</v>
      </c>
      <c r="BG250">
        <f t="shared" si="152"/>
        <v>3.4000039636123448E-2</v>
      </c>
      <c r="BH250">
        <f t="shared" si="153"/>
        <v>5.372268450453685E-2</v>
      </c>
      <c r="BI250" s="4">
        <f t="shared" si="154"/>
        <v>1.1795632874204612E-2</v>
      </c>
      <c r="BJ250" s="7">
        <f t="shared" si="155"/>
        <v>0.19248009874532337</v>
      </c>
      <c r="BK250">
        <f t="shared" si="156"/>
        <v>5.7826851248818769E-6</v>
      </c>
      <c r="BL250">
        <f t="shared" si="157"/>
        <v>1.6608635125978536E-4</v>
      </c>
      <c r="BM250" s="4">
        <f t="shared" si="158"/>
        <v>1.2275180930943178E-7</v>
      </c>
      <c r="BN250" s="7">
        <f t="shared" si="159"/>
        <v>0.19248009874532337</v>
      </c>
      <c r="BO250">
        <f t="shared" si="160"/>
        <v>5.3952083783634704E-6</v>
      </c>
      <c r="BP250">
        <f t="shared" si="161"/>
        <v>2.010833782741542E-4</v>
      </c>
      <c r="BQ250" s="4">
        <f t="shared" si="162"/>
        <v>2.3084035302611071E-8</v>
      </c>
      <c r="BR250" s="7">
        <f t="shared" si="163"/>
        <v>5.7826851248818769E-6</v>
      </c>
      <c r="BS250">
        <f t="shared" si="164"/>
        <v>5.3952083783634704E-6</v>
      </c>
      <c r="BT250">
        <f t="shared" si="165"/>
        <v>0.8459035619910259</v>
      </c>
      <c r="BU250" s="4">
        <f t="shared" si="166"/>
        <v>9.3126461578131343E-4</v>
      </c>
      <c r="BV250" s="7">
        <f t="shared" si="167"/>
        <v>1.6608635125978536E-4</v>
      </c>
      <c r="BW250">
        <f t="shared" si="168"/>
        <v>2.010833782741542E-4</v>
      </c>
      <c r="BX250">
        <f t="shared" si="169"/>
        <v>0.8459035619910259</v>
      </c>
      <c r="BY250" s="4">
        <f t="shared" si="170"/>
        <v>1.0536851974570782E-2</v>
      </c>
      <c r="BZ250" s="7">
        <f t="shared" si="171"/>
        <v>1.2275180930943178E-7</v>
      </c>
      <c r="CA250">
        <f t="shared" si="172"/>
        <v>2.3084035302611071E-8</v>
      </c>
      <c r="CB250">
        <f t="shared" si="173"/>
        <v>9.3126461578131343E-4</v>
      </c>
      <c r="CC250" s="4">
        <f t="shared" si="174"/>
        <v>1.0536851974570782E-2</v>
      </c>
      <c r="CD250" s="7">
        <f t="shared" si="175"/>
        <v>16</v>
      </c>
      <c r="CE250" s="4">
        <f t="shared" si="176"/>
        <v>0</v>
      </c>
      <c r="CF250" s="7">
        <f t="shared" si="177"/>
        <v>0.19248009874532337</v>
      </c>
      <c r="CG250">
        <f t="shared" si="178"/>
        <v>1.6196825805746452E-11</v>
      </c>
      <c r="CH250" s="7">
        <f t="shared" si="179"/>
        <v>0.19248009874532337</v>
      </c>
      <c r="CI250" s="4">
        <f t="shared" si="180"/>
        <v>2.9993875679349374E-11</v>
      </c>
      <c r="CJ250">
        <f t="shared" si="181"/>
        <v>1.6196825805746452E-11</v>
      </c>
      <c r="CK250">
        <f t="shared" si="182"/>
        <v>2.9993875679349374E-11</v>
      </c>
      <c r="CL250" s="7">
        <f t="shared" si="183"/>
        <v>4</v>
      </c>
      <c r="CM250" s="4">
        <f t="shared" si="184"/>
        <v>0</v>
      </c>
      <c r="CN250" s="7">
        <f t="shared" si="185"/>
        <v>2.6915785764816987E-9</v>
      </c>
      <c r="CO250" s="4">
        <f t="shared" si="186"/>
        <v>1</v>
      </c>
      <c r="CP250" s="7">
        <f t="shared" si="187"/>
        <v>4</v>
      </c>
      <c r="CQ250" s="4" t="str">
        <f t="shared" si="188"/>
        <v>Glenfiddich 15</v>
      </c>
      <c r="CR250" s="7">
        <f t="shared" si="189"/>
        <v>74</v>
      </c>
      <c r="CS250">
        <f t="shared" si="190"/>
        <v>77</v>
      </c>
      <c r="CT250">
        <f ca="1">COUNTIF(INDIRECT(ADDRESS(ROW(),CR250,1,1)):INDIRECT(ADDRESS(ROW(),CS250,1,1)), "&lt;0.05")</f>
        <v>3</v>
      </c>
      <c r="CU250" s="4">
        <f t="shared" ca="1" si="191"/>
        <v>0</v>
      </c>
    </row>
    <row r="251" spans="1:99" x14ac:dyDescent="0.25">
      <c r="A251" s="48">
        <v>277</v>
      </c>
      <c r="B251" s="7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 s="4">
        <v>0</v>
      </c>
      <c r="L251" s="7">
        <v>0</v>
      </c>
      <c r="M251">
        <v>0</v>
      </c>
      <c r="N251">
        <v>0</v>
      </c>
      <c r="O251">
        <v>2.057710044671383E-2</v>
      </c>
      <c r="P251">
        <v>1.0744456945404044E-2</v>
      </c>
      <c r="Q251">
        <v>0</v>
      </c>
      <c r="R251">
        <v>6.4172994253286642E-3</v>
      </c>
      <c r="S251">
        <v>0</v>
      </c>
      <c r="T251">
        <v>3.7506651722603243E-2</v>
      </c>
      <c r="U251" s="4">
        <v>0</v>
      </c>
      <c r="V251" s="7">
        <v>0</v>
      </c>
      <c r="W251">
        <v>0</v>
      </c>
      <c r="X251">
        <v>1.4643592327328309E-2</v>
      </c>
      <c r="Y251">
        <v>1.2484928978459009E-2</v>
      </c>
      <c r="Z251">
        <v>1.1226082507973613E-2</v>
      </c>
      <c r="AA251">
        <v>9.9009010779594932E-3</v>
      </c>
      <c r="AB251">
        <v>2.0564988702729402E-2</v>
      </c>
      <c r="AC251">
        <v>7.6187061656062078E-3</v>
      </c>
      <c r="AD251">
        <v>1.2977407940478776E-2</v>
      </c>
      <c r="AE251" s="4">
        <v>2.2143070476446005E-2</v>
      </c>
      <c r="AF251" s="7">
        <v>0</v>
      </c>
      <c r="AG251">
        <v>2.8142852634824292E-3</v>
      </c>
      <c r="AH251">
        <v>0</v>
      </c>
      <c r="AI251">
        <v>3.856292684786006E-3</v>
      </c>
      <c r="AJ251">
        <v>1.5118872563294862E-2</v>
      </c>
      <c r="AK251">
        <v>1.0410056655902618E-2</v>
      </c>
      <c r="AL251">
        <v>2.4479421729780182E-2</v>
      </c>
      <c r="AM251">
        <v>1.4425480543042298E-2</v>
      </c>
      <c r="AN251">
        <v>2.0319066890161466E-2</v>
      </c>
      <c r="AO251" s="4">
        <v>9.1493062707389342E-3</v>
      </c>
      <c r="AP251" s="7">
        <v>4.4501791733132495E-3</v>
      </c>
      <c r="AQ251">
        <v>6.394186072330583E-3</v>
      </c>
      <c r="AR251">
        <v>7.3815021446437101E-3</v>
      </c>
      <c r="AS251">
        <v>6.6197087098131486E-3</v>
      </c>
      <c r="AT251">
        <v>5.2455002226309963E-3</v>
      </c>
      <c r="AU251">
        <v>5.9812941254977015E-3</v>
      </c>
      <c r="AV251">
        <v>4.2297305080090932E-3</v>
      </c>
      <c r="AW251">
        <v>8.8108937975544532E-3</v>
      </c>
      <c r="AX251">
        <v>3.078814782180674E-3</v>
      </c>
      <c r="AY251">
        <v>8.0626428671765719E-3</v>
      </c>
      <c r="AZ251" s="7">
        <f t="shared" si="145"/>
        <v>0</v>
      </c>
      <c r="BA251">
        <f t="shared" si="146"/>
        <v>7.5245508540049775E-3</v>
      </c>
      <c r="BB251">
        <f t="shared" si="147"/>
        <v>1.1155967817698082E-2</v>
      </c>
      <c r="BC251">
        <f t="shared" si="148"/>
        <v>1.0057278260118879E-2</v>
      </c>
      <c r="BD251" s="4">
        <f t="shared" si="149"/>
        <v>6.0254452403150178E-3</v>
      </c>
      <c r="BE251" s="7">
        <f t="shared" si="150"/>
        <v>0</v>
      </c>
      <c r="BF251">
        <f t="shared" si="151"/>
        <v>1.2563626589200102E-2</v>
      </c>
      <c r="BG251">
        <f t="shared" si="152"/>
        <v>7.3748594709177086E-3</v>
      </c>
      <c r="BH251">
        <f t="shared" si="153"/>
        <v>8.5124952837931627E-3</v>
      </c>
      <c r="BI251" s="4">
        <f t="shared" si="154"/>
        <v>1.8023397209088806E-3</v>
      </c>
      <c r="BJ251" s="7">
        <f t="shared" si="155"/>
        <v>9.0763474607708602E-2</v>
      </c>
      <c r="BK251">
        <f t="shared" si="156"/>
        <v>9.9627498277393939E-4</v>
      </c>
      <c r="BL251">
        <f t="shared" si="157"/>
        <v>4.6531091470904474E-3</v>
      </c>
      <c r="BM251" s="4">
        <f t="shared" si="158"/>
        <v>2.248143904136934E-6</v>
      </c>
      <c r="BN251" s="7">
        <f t="shared" si="159"/>
        <v>9.0763474607708602E-2</v>
      </c>
      <c r="BO251">
        <f t="shared" si="160"/>
        <v>0.44320375483183871</v>
      </c>
      <c r="BP251">
        <f t="shared" si="161"/>
        <v>0.60498918033624216</v>
      </c>
      <c r="BQ251" s="4">
        <f t="shared" si="162"/>
        <v>0.71708514189052353</v>
      </c>
      <c r="BR251" s="7">
        <f t="shared" si="163"/>
        <v>9.9627498277393939E-4</v>
      </c>
      <c r="BS251">
        <f t="shared" si="164"/>
        <v>0.44320375483183871</v>
      </c>
      <c r="BT251">
        <f t="shared" si="165"/>
        <v>0.76132955064554764</v>
      </c>
      <c r="BU251" s="4">
        <f t="shared" si="166"/>
        <v>5.8136240303066716E-2</v>
      </c>
      <c r="BV251" s="7">
        <f t="shared" si="167"/>
        <v>4.6531091470904474E-3</v>
      </c>
      <c r="BW251">
        <f t="shared" si="168"/>
        <v>0.60498918033624216</v>
      </c>
      <c r="BX251">
        <f t="shared" si="169"/>
        <v>0.76132955064554764</v>
      </c>
      <c r="BY251" s="4">
        <f t="shared" si="170"/>
        <v>0.17415885092175459</v>
      </c>
      <c r="BZ251" s="7">
        <f t="shared" si="171"/>
        <v>2.248143904136934E-6</v>
      </c>
      <c r="CA251">
        <f t="shared" si="172"/>
        <v>0.71708514189052353</v>
      </c>
      <c r="CB251">
        <f t="shared" si="173"/>
        <v>5.8136240303066716E-2</v>
      </c>
      <c r="CC251" s="4">
        <f t="shared" si="174"/>
        <v>0.17415885092175459</v>
      </c>
      <c r="CD251" s="7">
        <f t="shared" si="175"/>
        <v>6</v>
      </c>
      <c r="CE251" s="4">
        <f t="shared" si="176"/>
        <v>0</v>
      </c>
      <c r="CF251" s="7">
        <f t="shared" si="177"/>
        <v>9.0763474607708602E-2</v>
      </c>
      <c r="CG251">
        <f t="shared" si="178"/>
        <v>3.9400191244650631E-8</v>
      </c>
      <c r="CH251" s="7">
        <f t="shared" si="179"/>
        <v>9.0763474607708602E-2</v>
      </c>
      <c r="CI251" s="4">
        <f t="shared" si="180"/>
        <v>0.71574221319649567</v>
      </c>
      <c r="CJ251">
        <f t="shared" si="181"/>
        <v>3.9400191244650631E-8</v>
      </c>
      <c r="CK251">
        <f t="shared" si="182"/>
        <v>0.71574221319649567</v>
      </c>
      <c r="CL251" s="7">
        <f t="shared" si="183"/>
        <v>2</v>
      </c>
      <c r="CM251" s="4">
        <f t="shared" si="184"/>
        <v>0</v>
      </c>
      <c r="CN251" s="7">
        <f t="shared" si="185"/>
        <v>1.7089187355107678E-2</v>
      </c>
      <c r="CO251" s="4">
        <f t="shared" si="186"/>
        <v>1</v>
      </c>
      <c r="CP251" s="7">
        <f t="shared" si="187"/>
        <v>3</v>
      </c>
      <c r="CQ251" s="4" t="str">
        <f t="shared" si="188"/>
        <v>Glenfiddich 12</v>
      </c>
      <c r="CR251" s="7">
        <f t="shared" si="189"/>
        <v>70</v>
      </c>
      <c r="CS251">
        <f t="shared" si="190"/>
        <v>73</v>
      </c>
      <c r="CT251">
        <f ca="1">COUNTIF(INDIRECT(ADDRESS(ROW(),CR251,1,1)):INDIRECT(ADDRESS(ROW(),CS251,1,1)), "&lt;0.05")</f>
        <v>1</v>
      </c>
      <c r="CU251" s="4">
        <f t="shared" ca="1" si="191"/>
        <v>0</v>
      </c>
    </row>
    <row r="252" spans="1:99" x14ac:dyDescent="0.25">
      <c r="A252" s="48">
        <v>278</v>
      </c>
      <c r="B252" s="7">
        <v>0</v>
      </c>
      <c r="C252">
        <v>2.5610487720123887E-3</v>
      </c>
      <c r="D252">
        <v>3.4031725008491706E-3</v>
      </c>
      <c r="E252">
        <v>5.5568452795546229E-3</v>
      </c>
      <c r="F252">
        <v>2.0113719764026554E-3</v>
      </c>
      <c r="G252">
        <v>7.5115078598261484E-3</v>
      </c>
      <c r="H252">
        <v>3.6081303398989872E-3</v>
      </c>
      <c r="I252">
        <v>1.094581808793635E-2</v>
      </c>
      <c r="J252">
        <v>5.095185567344551E-3</v>
      </c>
      <c r="K252" s="4">
        <v>5.3020671326714968E-3</v>
      </c>
      <c r="L252" s="7">
        <v>4.5127294961778544E-2</v>
      </c>
      <c r="M252">
        <v>4.707762305230917E-2</v>
      </c>
      <c r="N252">
        <v>3.926192671334687E-2</v>
      </c>
      <c r="O252">
        <v>7.0919972647377982E-2</v>
      </c>
      <c r="P252">
        <v>5.9682991898106497E-2</v>
      </c>
      <c r="Q252">
        <v>4.6985213336316174E-2</v>
      </c>
      <c r="R252">
        <v>3.5123600721436797E-2</v>
      </c>
      <c r="S252">
        <v>2.9806383079595499E-2</v>
      </c>
      <c r="T252">
        <v>0.10477219769066373</v>
      </c>
      <c r="U252" s="4">
        <v>2.6249581073275109E-2</v>
      </c>
      <c r="V252" s="7">
        <v>6.2469912866406285E-4</v>
      </c>
      <c r="W252">
        <v>1.8223582406229528E-2</v>
      </c>
      <c r="X252">
        <v>2.5141342464029787E-2</v>
      </c>
      <c r="Y252">
        <v>2.2227303839600261E-2</v>
      </c>
      <c r="Z252">
        <v>2.9476241129950388E-2</v>
      </c>
      <c r="AA252">
        <v>1.0820810767115423E-2</v>
      </c>
      <c r="AB252">
        <v>1.6769618586874889E-2</v>
      </c>
      <c r="AC252">
        <v>1.6075473089860411E-2</v>
      </c>
      <c r="AD252">
        <v>2.1632824327055451E-2</v>
      </c>
      <c r="AE252" s="4">
        <v>2.4526264876525199E-2</v>
      </c>
      <c r="AF252" s="7">
        <v>1.065832527886738E-2</v>
      </c>
      <c r="AG252">
        <v>1.4548055038957296E-2</v>
      </c>
      <c r="AH252">
        <v>2.2957058518564836E-2</v>
      </c>
      <c r="AI252">
        <v>3.6242308309779765E-2</v>
      </c>
      <c r="AJ252">
        <v>4.7025950713227231E-2</v>
      </c>
      <c r="AK252">
        <v>2.8717831149943342E-2</v>
      </c>
      <c r="AL252">
        <v>6.8998614758729787E-2</v>
      </c>
      <c r="AM252">
        <v>7.7332215222688599E-2</v>
      </c>
      <c r="AN252">
        <v>0.11107831406434882</v>
      </c>
      <c r="AO252" s="4">
        <v>5.511332883454037E-2</v>
      </c>
      <c r="AP252" s="7">
        <v>2.2829493646705154E-2</v>
      </c>
      <c r="AQ252">
        <v>1.6416750219173035E-2</v>
      </c>
      <c r="AR252">
        <v>4.7057893841308387E-2</v>
      </c>
      <c r="AS252">
        <v>3.3884711798086539E-2</v>
      </c>
      <c r="AT252">
        <v>2.5678730210861637E-2</v>
      </c>
      <c r="AU252">
        <v>3.2250039590993436E-2</v>
      </c>
      <c r="AV252">
        <v>3.164405788660847E-2</v>
      </c>
      <c r="AW252">
        <v>3.8442728163111908E-2</v>
      </c>
      <c r="AX252">
        <v>4.8250133649347833E-2</v>
      </c>
      <c r="AY252">
        <v>5.201512693285814E-2</v>
      </c>
      <c r="AZ252" s="7">
        <f t="shared" si="145"/>
        <v>4.5995147516496374E-3</v>
      </c>
      <c r="BA252">
        <f t="shared" si="146"/>
        <v>5.0500678517420641E-2</v>
      </c>
      <c r="BB252">
        <f t="shared" si="147"/>
        <v>1.8551816061590544E-2</v>
      </c>
      <c r="BC252">
        <f t="shared" si="148"/>
        <v>4.7267200188964742E-2</v>
      </c>
      <c r="BD252" s="4">
        <f t="shared" si="149"/>
        <v>3.4846966593905453E-2</v>
      </c>
      <c r="BE252" s="7">
        <f t="shared" si="150"/>
        <v>3.0701874970297111E-3</v>
      </c>
      <c r="BF252">
        <f t="shared" si="151"/>
        <v>2.328266631046964E-2</v>
      </c>
      <c r="BG252">
        <f t="shared" si="152"/>
        <v>8.2463930589085858E-3</v>
      </c>
      <c r="BH252">
        <f t="shared" si="153"/>
        <v>3.1582344224599046E-2</v>
      </c>
      <c r="BI252" s="4">
        <f t="shared" si="154"/>
        <v>1.1654777467790046E-2</v>
      </c>
      <c r="BJ252" s="7">
        <f t="shared" si="155"/>
        <v>1.4078171762256189E-4</v>
      </c>
      <c r="BK252">
        <f t="shared" si="156"/>
        <v>3.4861831694304551E-4</v>
      </c>
      <c r="BL252">
        <f t="shared" si="157"/>
        <v>2.0469458760545411E-3</v>
      </c>
      <c r="BM252" s="4">
        <f t="shared" si="158"/>
        <v>1.0919469839833738E-5</v>
      </c>
      <c r="BN252" s="7">
        <f t="shared" si="159"/>
        <v>1.4078171762256189E-4</v>
      </c>
      <c r="BO252">
        <f t="shared" si="160"/>
        <v>1.7164029287976396E-3</v>
      </c>
      <c r="BP252">
        <f t="shared" si="161"/>
        <v>0.797614517951449</v>
      </c>
      <c r="BQ252" s="4">
        <f t="shared" si="162"/>
        <v>7.9255817562700295E-2</v>
      </c>
      <c r="BR252" s="7">
        <f t="shared" si="163"/>
        <v>3.4861831694304551E-4</v>
      </c>
      <c r="BS252">
        <f t="shared" si="164"/>
        <v>1.7164029287976396E-3</v>
      </c>
      <c r="BT252">
        <f t="shared" si="165"/>
        <v>1.9013648157509992E-2</v>
      </c>
      <c r="BU252" s="4">
        <f t="shared" si="166"/>
        <v>2.3115554116177888E-3</v>
      </c>
      <c r="BV252" s="7">
        <f t="shared" si="167"/>
        <v>2.0469458760545411E-3</v>
      </c>
      <c r="BW252">
        <f t="shared" si="168"/>
        <v>0.797614517951449</v>
      </c>
      <c r="BX252">
        <f t="shared" si="169"/>
        <v>1.9013648157509992E-2</v>
      </c>
      <c r="BY252" s="4">
        <f t="shared" si="170"/>
        <v>0.26714198992169319</v>
      </c>
      <c r="BZ252" s="7">
        <f t="shared" si="171"/>
        <v>1.0919469839833738E-5</v>
      </c>
      <c r="CA252">
        <f t="shared" si="172"/>
        <v>7.9255817562700295E-2</v>
      </c>
      <c r="CB252">
        <f t="shared" si="173"/>
        <v>2.3115554116177888E-3</v>
      </c>
      <c r="CC252" s="4">
        <f t="shared" si="174"/>
        <v>0.26714198992169319</v>
      </c>
      <c r="CD252" s="7">
        <f t="shared" si="175"/>
        <v>14</v>
      </c>
      <c r="CE252" s="4">
        <f t="shared" si="176"/>
        <v>0</v>
      </c>
      <c r="CF252" s="7">
        <f t="shared" si="177"/>
        <v>1.4078171762256189E-4</v>
      </c>
      <c r="CG252">
        <f t="shared" si="178"/>
        <v>1.1051066905719494E-7</v>
      </c>
      <c r="CH252" s="7">
        <f t="shared" si="179"/>
        <v>1.4078171762256189E-4</v>
      </c>
      <c r="CI252" s="4">
        <f t="shared" si="180"/>
        <v>6.3137119848910225E-2</v>
      </c>
      <c r="CJ252">
        <f t="shared" si="181"/>
        <v>1.1051066905719494E-7</v>
      </c>
      <c r="CK252">
        <f t="shared" si="182"/>
        <v>6.3137119848910225E-2</v>
      </c>
      <c r="CL252" s="7">
        <f t="shared" si="183"/>
        <v>4</v>
      </c>
      <c r="CM252" s="4">
        <f t="shared" si="184"/>
        <v>0</v>
      </c>
      <c r="CN252" s="7">
        <f t="shared" si="185"/>
        <v>0.54466515751789135</v>
      </c>
      <c r="CO252" s="4">
        <f t="shared" si="186"/>
        <v>0</v>
      </c>
      <c r="CP252" s="7">
        <f t="shared" si="187"/>
        <v>2</v>
      </c>
      <c r="CQ252" s="4" t="str">
        <f t="shared" si="188"/>
        <v>Jack Daniels</v>
      </c>
      <c r="CR252" s="7">
        <f t="shared" si="189"/>
        <v>66</v>
      </c>
      <c r="CS252">
        <f t="shared" si="190"/>
        <v>69</v>
      </c>
      <c r="CT252">
        <f ca="1">COUNTIF(INDIRECT(ADDRESS(ROW(),CR252,1,1)):INDIRECT(ADDRESS(ROW(),CS252,1,1)), "&lt;0.05")</f>
        <v>2</v>
      </c>
      <c r="CU252" s="4">
        <f t="shared" ca="1" si="191"/>
        <v>0</v>
      </c>
    </row>
    <row r="253" spans="1:99" x14ac:dyDescent="0.25">
      <c r="A253" s="48">
        <v>279</v>
      </c>
      <c r="B253" s="7">
        <v>5.9631045915156153E-2</v>
      </c>
      <c r="C253">
        <v>0.2002544424372481</v>
      </c>
      <c r="D253">
        <v>0.14210825201348379</v>
      </c>
      <c r="E253">
        <v>0.12754944212934546</v>
      </c>
      <c r="F253">
        <v>0.11402569370140447</v>
      </c>
      <c r="G253">
        <v>9.9620886904365963E-2</v>
      </c>
      <c r="H253">
        <v>0.11210425933854759</v>
      </c>
      <c r="I253">
        <v>0.14318465342692377</v>
      </c>
      <c r="J253">
        <v>0.12612248982759605</v>
      </c>
      <c r="K253" s="4">
        <v>0.13329262681603715</v>
      </c>
      <c r="L253" s="7">
        <v>0.32838810830048132</v>
      </c>
      <c r="M253">
        <v>0.29087161734932548</v>
      </c>
      <c r="N253">
        <v>0.30482186696248437</v>
      </c>
      <c r="O253">
        <v>0.41502192196912563</v>
      </c>
      <c r="P253">
        <v>0.30619572383652643</v>
      </c>
      <c r="Q253">
        <v>0.24387034236919433</v>
      </c>
      <c r="R253">
        <v>0.20614095974766841</v>
      </c>
      <c r="S253">
        <v>0.23261610992424933</v>
      </c>
      <c r="T253">
        <v>0.61162940998516613</v>
      </c>
      <c r="U253" s="4">
        <v>0.19301690314201111</v>
      </c>
      <c r="V253" s="7">
        <v>7.9770041026732852E-2</v>
      </c>
      <c r="W253">
        <v>0.19477717214306267</v>
      </c>
      <c r="X253">
        <v>0.21621890142616484</v>
      </c>
      <c r="Y253">
        <v>0.2271180486437715</v>
      </c>
      <c r="Z253">
        <v>0.2681913809576188</v>
      </c>
      <c r="AA253">
        <v>0.26929769016301414</v>
      </c>
      <c r="AB253">
        <v>0.31828750808339112</v>
      </c>
      <c r="AC253">
        <v>0.19118698525309347</v>
      </c>
      <c r="AD253">
        <v>0.28536657924907483</v>
      </c>
      <c r="AE253" s="4">
        <v>0.25625643250523361</v>
      </c>
      <c r="AF253" s="7">
        <v>2.8049572934705853E-2</v>
      </c>
      <c r="AG253">
        <v>5.2332046501093986E-2</v>
      </c>
      <c r="AH253">
        <v>5.7630278112412885E-2</v>
      </c>
      <c r="AI253">
        <v>7.8412126199948598E-2</v>
      </c>
      <c r="AJ253">
        <v>0.12303187629412941</v>
      </c>
      <c r="AK253">
        <v>8.6503848347204246E-2</v>
      </c>
      <c r="AL253">
        <v>0.14973224539247371</v>
      </c>
      <c r="AM253">
        <v>0.17113159315901938</v>
      </c>
      <c r="AN253">
        <v>0.2375572220822344</v>
      </c>
      <c r="AO253" s="4">
        <v>0.13409098434461589</v>
      </c>
      <c r="AP253" s="7">
        <v>4.9892570345027025E-2</v>
      </c>
      <c r="AQ253">
        <v>6.1191278185020286E-2</v>
      </c>
      <c r="AR253">
        <v>0.10523258497852601</v>
      </c>
      <c r="AS253">
        <v>6.2780510607031992E-2</v>
      </c>
      <c r="AT253">
        <v>6.4992063197248276E-2</v>
      </c>
      <c r="AU253">
        <v>8.0341155781864876E-2</v>
      </c>
      <c r="AV253">
        <v>6.4391234414614931E-2</v>
      </c>
      <c r="AW253">
        <v>7.5798414412701895E-2</v>
      </c>
      <c r="AX253">
        <v>8.5645723724558906E-2</v>
      </c>
      <c r="AY253">
        <v>8.0884854849086987E-2</v>
      </c>
      <c r="AZ253" s="7">
        <f t="shared" si="145"/>
        <v>0.12578937925101089</v>
      </c>
      <c r="BA253">
        <f t="shared" si="146"/>
        <v>0.31325729635862321</v>
      </c>
      <c r="BB253">
        <f t="shared" si="147"/>
        <v>0.23064707394511577</v>
      </c>
      <c r="BC253">
        <f t="shared" si="148"/>
        <v>0.11184717933678383</v>
      </c>
      <c r="BD253" s="4">
        <f t="shared" si="149"/>
        <v>7.311503904956812E-2</v>
      </c>
      <c r="BE253" s="7">
        <f t="shared" si="150"/>
        <v>3.584044298684598E-2</v>
      </c>
      <c r="BF253">
        <f t="shared" si="151"/>
        <v>0.12359533057039063</v>
      </c>
      <c r="BG253">
        <f t="shared" si="152"/>
        <v>6.6718819620960726E-2</v>
      </c>
      <c r="BH253">
        <f t="shared" si="153"/>
        <v>6.3802271436453617E-2</v>
      </c>
      <c r="BI253" s="4">
        <f t="shared" si="154"/>
        <v>1.5771603268298996E-2</v>
      </c>
      <c r="BJ253" s="7">
        <f t="shared" si="155"/>
        <v>8.5339518340455973E-4</v>
      </c>
      <c r="BK253">
        <f t="shared" si="156"/>
        <v>6.5220905341503959E-4</v>
      </c>
      <c r="BL253">
        <f t="shared" si="157"/>
        <v>0.55637867462461543</v>
      </c>
      <c r="BM253" s="4">
        <f t="shared" si="158"/>
        <v>1.049455147322255E-3</v>
      </c>
      <c r="BN253" s="7">
        <f t="shared" si="159"/>
        <v>8.5339518340455973E-4</v>
      </c>
      <c r="BO253">
        <f t="shared" si="160"/>
        <v>8.4285110971318564E-2</v>
      </c>
      <c r="BP253">
        <f t="shared" si="161"/>
        <v>4.7200050526424107E-4</v>
      </c>
      <c r="BQ253" s="4">
        <f t="shared" si="162"/>
        <v>1.5805504318018313E-4</v>
      </c>
      <c r="BR253" s="7">
        <f t="shared" si="163"/>
        <v>6.5220905341503959E-4</v>
      </c>
      <c r="BS253">
        <f t="shared" si="164"/>
        <v>8.4285110971318564E-2</v>
      </c>
      <c r="BT253">
        <f t="shared" si="165"/>
        <v>7.2198541043516759E-4</v>
      </c>
      <c r="BU253" s="4">
        <f t="shared" si="166"/>
        <v>2.7022298772657283E-5</v>
      </c>
      <c r="BV253" s="7">
        <f t="shared" si="167"/>
        <v>0.55637867462461543</v>
      </c>
      <c r="BW253">
        <f t="shared" si="168"/>
        <v>4.7200050526424107E-4</v>
      </c>
      <c r="BX253">
        <f t="shared" si="169"/>
        <v>7.2198541043516759E-4</v>
      </c>
      <c r="BY253" s="4">
        <f t="shared" si="170"/>
        <v>9.1686011701243478E-2</v>
      </c>
      <c r="BZ253" s="7">
        <f t="shared" si="171"/>
        <v>1.049455147322255E-3</v>
      </c>
      <c r="CA253">
        <f t="shared" si="172"/>
        <v>1.5805504318018313E-4</v>
      </c>
      <c r="CB253">
        <f t="shared" si="173"/>
        <v>2.7022298772657283E-5</v>
      </c>
      <c r="CC253" s="4">
        <f t="shared" si="174"/>
        <v>9.1686011701243478E-2</v>
      </c>
      <c r="CD253" s="7">
        <f t="shared" si="175"/>
        <v>14</v>
      </c>
      <c r="CE253" s="4">
        <f t="shared" si="176"/>
        <v>0</v>
      </c>
      <c r="CF253" s="7">
        <f t="shared" si="177"/>
        <v>8.5339518340455973E-4</v>
      </c>
      <c r="CG253">
        <f t="shared" si="178"/>
        <v>0.51408330773519939</v>
      </c>
      <c r="CH253" s="7">
        <f t="shared" si="179"/>
        <v>8.5339518340455973E-4</v>
      </c>
      <c r="CI253" s="4">
        <f t="shared" si="180"/>
        <v>1.3413919041981794E-3</v>
      </c>
      <c r="CJ253">
        <f t="shared" si="181"/>
        <v>0.51408330773519939</v>
      </c>
      <c r="CK253">
        <f t="shared" si="182"/>
        <v>1.3413919041981794E-3</v>
      </c>
      <c r="CL253" s="7">
        <f t="shared" si="183"/>
        <v>4</v>
      </c>
      <c r="CM253" s="4">
        <f t="shared" si="184"/>
        <v>0</v>
      </c>
      <c r="CN253" s="7">
        <f t="shared" si="185"/>
        <v>0.17993457842214128</v>
      </c>
      <c r="CO253" s="4">
        <f t="shared" si="186"/>
        <v>0</v>
      </c>
      <c r="CP253" s="7">
        <f t="shared" si="187"/>
        <v>2</v>
      </c>
      <c r="CQ253" s="4" t="str">
        <f t="shared" si="188"/>
        <v>Jack Daniels</v>
      </c>
      <c r="CR253" s="7">
        <f t="shared" si="189"/>
        <v>66</v>
      </c>
      <c r="CS253">
        <f t="shared" si="190"/>
        <v>69</v>
      </c>
      <c r="CT253">
        <f ca="1">COUNTIF(INDIRECT(ADDRESS(ROW(),CR253,1,1)):INDIRECT(ADDRESS(ROW(),CS253,1,1)), "&lt;0.05")</f>
        <v>3</v>
      </c>
      <c r="CU253" s="4">
        <f t="shared" ca="1" si="191"/>
        <v>0</v>
      </c>
    </row>
    <row r="254" spans="1:99" x14ac:dyDescent="0.25">
      <c r="A254" s="48">
        <v>280</v>
      </c>
      <c r="B254" s="7">
        <v>0.49196199181763639</v>
      </c>
      <c r="C254">
        <v>0.23301169987269044</v>
      </c>
      <c r="D254">
        <v>0.28814003742133254</v>
      </c>
      <c r="E254">
        <v>0.21241750689487537</v>
      </c>
      <c r="F254">
        <v>0.22771731813116999</v>
      </c>
      <c r="G254">
        <v>0.18682169485691116</v>
      </c>
      <c r="H254">
        <v>0.1844607626214381</v>
      </c>
      <c r="I254">
        <v>0.17265466065215301</v>
      </c>
      <c r="J254">
        <v>0.15852131572221095</v>
      </c>
      <c r="K254" s="4">
        <v>9.2586762404283346E-2</v>
      </c>
      <c r="L254" s="7">
        <v>0.12860433978413421</v>
      </c>
      <c r="M254">
        <v>0.11437165109476288</v>
      </c>
      <c r="N254">
        <v>0.18456375244281073</v>
      </c>
      <c r="O254">
        <v>0.27308373798659757</v>
      </c>
      <c r="P254">
        <v>0.20121166521665165</v>
      </c>
      <c r="Q254">
        <v>0.15707474732304172</v>
      </c>
      <c r="R254">
        <v>0.14104163715702767</v>
      </c>
      <c r="S254">
        <v>0.15421101684121263</v>
      </c>
      <c r="T254">
        <v>0.29710831110617703</v>
      </c>
      <c r="U254" s="4">
        <v>0.13060383251487079</v>
      </c>
      <c r="V254" s="7">
        <v>0.15225770745135586</v>
      </c>
      <c r="W254">
        <v>0.11444835713892336</v>
      </c>
      <c r="X254">
        <v>0.10567712718864422</v>
      </c>
      <c r="Y254">
        <v>0.11779502821893093</v>
      </c>
      <c r="Z254">
        <v>9.8877136695504284E-2</v>
      </c>
      <c r="AA254">
        <v>8.4799068240988804E-2</v>
      </c>
      <c r="AB254">
        <v>9.1697096031140068E-2</v>
      </c>
      <c r="AC254">
        <v>6.4542000622566514E-2</v>
      </c>
      <c r="AD254">
        <v>0.1088364532300671</v>
      </c>
      <c r="AE254" s="4">
        <v>9.4253860887637167E-2</v>
      </c>
      <c r="AF254" s="7">
        <v>2.335286870058674E-2</v>
      </c>
      <c r="AG254">
        <v>1.2043313391816848E-2</v>
      </c>
      <c r="AH254">
        <v>3.5888876906599851E-2</v>
      </c>
      <c r="AI254">
        <v>1.0004263024183445E-2</v>
      </c>
      <c r="AJ254">
        <v>7.2528495070994334E-2</v>
      </c>
      <c r="AK254">
        <v>5.6349259215314182E-2</v>
      </c>
      <c r="AL254">
        <v>6.0193460443346974E-2</v>
      </c>
      <c r="AM254">
        <v>6.7450102538395729E-2</v>
      </c>
      <c r="AN254">
        <v>0.11568967965824097</v>
      </c>
      <c r="AO254" s="4">
        <v>5.8840846851305667E-2</v>
      </c>
      <c r="AP254" s="7">
        <v>6.325667179011725E-2</v>
      </c>
      <c r="AQ254">
        <v>3.0088749529847886E-2</v>
      </c>
      <c r="AR254">
        <v>7.9814514284301571E-2</v>
      </c>
      <c r="AS254">
        <v>2.9308141181226641E-2</v>
      </c>
      <c r="AT254">
        <v>3.2428395568829371E-2</v>
      </c>
      <c r="AU254">
        <v>4.2208173484474011E-2</v>
      </c>
      <c r="AV254">
        <v>4.1874521363822637E-2</v>
      </c>
      <c r="AW254">
        <v>5.3228300028740308E-2</v>
      </c>
      <c r="AX254">
        <v>4.7544879192671759E-2</v>
      </c>
      <c r="AY254">
        <v>3.3326548452999566E-2</v>
      </c>
      <c r="AZ254" s="7">
        <f t="shared" si="145"/>
        <v>0.22482937503947018</v>
      </c>
      <c r="BA254">
        <f t="shared" si="146"/>
        <v>0.1781874691467287</v>
      </c>
      <c r="BB254">
        <f t="shared" si="147"/>
        <v>0.10331838357057584</v>
      </c>
      <c r="BC254">
        <f t="shared" si="148"/>
        <v>5.1234116580078481E-2</v>
      </c>
      <c r="BD254" s="4">
        <f t="shared" si="149"/>
        <v>4.5307889487703104E-2</v>
      </c>
      <c r="BE254" s="7">
        <f t="shared" si="150"/>
        <v>0.10712334366079179</v>
      </c>
      <c r="BF254">
        <f t="shared" si="151"/>
        <v>6.2284131235387903E-2</v>
      </c>
      <c r="BG254">
        <f t="shared" si="152"/>
        <v>2.3209282678833348E-2</v>
      </c>
      <c r="BH254">
        <f t="shared" si="153"/>
        <v>3.2117640501464408E-2</v>
      </c>
      <c r="BI254" s="4">
        <f t="shared" si="154"/>
        <v>1.6326690099920899E-2</v>
      </c>
      <c r="BJ254" s="7">
        <f t="shared" si="155"/>
        <v>0.2531040011823294</v>
      </c>
      <c r="BK254">
        <f t="shared" si="156"/>
        <v>5.8099364635954319E-3</v>
      </c>
      <c r="BL254">
        <f t="shared" si="157"/>
        <v>5.1779589923403395E-4</v>
      </c>
      <c r="BM254" s="4">
        <f t="shared" si="158"/>
        <v>4.6174687726149844E-4</v>
      </c>
      <c r="BN254" s="7">
        <f t="shared" si="159"/>
        <v>0.2531040011823294</v>
      </c>
      <c r="BO254">
        <f t="shared" si="160"/>
        <v>4.1931774031646E-3</v>
      </c>
      <c r="BP254">
        <f t="shared" si="161"/>
        <v>6.0560921999486683E-5</v>
      </c>
      <c r="BQ254" s="4">
        <f t="shared" si="162"/>
        <v>6.000318785894614E-5</v>
      </c>
      <c r="BR254" s="7">
        <f t="shared" si="163"/>
        <v>5.8099364635954319E-3</v>
      </c>
      <c r="BS254">
        <f t="shared" si="164"/>
        <v>4.1931774031646E-3</v>
      </c>
      <c r="BT254">
        <f t="shared" si="165"/>
        <v>7.0950195923962715E-4</v>
      </c>
      <c r="BU254" s="4">
        <f t="shared" si="166"/>
        <v>7.454076038382908E-6</v>
      </c>
      <c r="BV254" s="7">
        <f t="shared" si="167"/>
        <v>5.1779589923403395E-4</v>
      </c>
      <c r="BW254">
        <f t="shared" si="168"/>
        <v>6.0560921999486683E-5</v>
      </c>
      <c r="BX254">
        <f t="shared" si="169"/>
        <v>7.0950195923962715E-4</v>
      </c>
      <c r="BY254" s="4">
        <f t="shared" si="170"/>
        <v>0.61147424188189858</v>
      </c>
      <c r="BZ254" s="7">
        <f t="shared" si="171"/>
        <v>4.6174687726149844E-4</v>
      </c>
      <c r="CA254">
        <f t="shared" si="172"/>
        <v>6.000318785894614E-5</v>
      </c>
      <c r="CB254">
        <f t="shared" si="173"/>
        <v>7.454076038382908E-6</v>
      </c>
      <c r="CC254" s="4">
        <f t="shared" si="174"/>
        <v>0.61147424188189858</v>
      </c>
      <c r="CD254" s="7">
        <f t="shared" si="175"/>
        <v>16</v>
      </c>
      <c r="CE254" s="4">
        <f t="shared" si="176"/>
        <v>0</v>
      </c>
      <c r="CF254" s="7">
        <f t="shared" si="177"/>
        <v>0.2531040011823294</v>
      </c>
      <c r="CG254">
        <f t="shared" si="178"/>
        <v>1.0908603639779035E-3</v>
      </c>
      <c r="CH254" s="7">
        <f t="shared" si="179"/>
        <v>0.2531040011823294</v>
      </c>
      <c r="CI254" s="4">
        <f t="shared" si="180"/>
        <v>2.2157448615519099E-4</v>
      </c>
      <c r="CJ254">
        <f t="shared" si="181"/>
        <v>1.0908603639779035E-3</v>
      </c>
      <c r="CK254">
        <f t="shared" si="182"/>
        <v>2.2157448615519099E-4</v>
      </c>
      <c r="CL254" s="7">
        <f t="shared" si="183"/>
        <v>4</v>
      </c>
      <c r="CM254" s="4">
        <f t="shared" si="184"/>
        <v>0</v>
      </c>
      <c r="CN254" s="7">
        <f t="shared" si="185"/>
        <v>4.6972590482109455E-6</v>
      </c>
      <c r="CO254" s="4">
        <f t="shared" si="186"/>
        <v>1</v>
      </c>
      <c r="CP254" s="7">
        <f t="shared" si="187"/>
        <v>1</v>
      </c>
      <c r="CQ254" s="4" t="str">
        <f t="shared" si="188"/>
        <v>Gentleman Jack</v>
      </c>
      <c r="CR254" s="7">
        <f t="shared" si="189"/>
        <v>62</v>
      </c>
      <c r="CS254">
        <f t="shared" si="190"/>
        <v>65</v>
      </c>
      <c r="CT254">
        <f ca="1">COUNTIF(INDIRECT(ADDRESS(ROW(),CR254,1,1)):INDIRECT(ADDRESS(ROW(),CS254,1,1)), "&lt;0.05")</f>
        <v>3</v>
      </c>
      <c r="CU254" s="4">
        <f t="shared" ca="1" si="191"/>
        <v>0</v>
      </c>
    </row>
    <row r="255" spans="1:99" x14ac:dyDescent="0.25">
      <c r="A255" s="48">
        <v>281</v>
      </c>
      <c r="B255" s="7">
        <v>5.4373619552656374</v>
      </c>
      <c r="C255">
        <v>2.5013427787989548</v>
      </c>
      <c r="D255">
        <v>3.4444819009125274</v>
      </c>
      <c r="E255">
        <v>2.1191638080700028</v>
      </c>
      <c r="F255">
        <v>1.9591639933854823</v>
      </c>
      <c r="G255">
        <v>1.5910687498184843</v>
      </c>
      <c r="H255">
        <v>1.4789078089200141</v>
      </c>
      <c r="I255">
        <v>1.4338094939018393</v>
      </c>
      <c r="J255">
        <v>1.2611756463489725</v>
      </c>
      <c r="K255" s="4">
        <v>0.90147344930361617</v>
      </c>
      <c r="L255" s="7">
        <v>0.40503640874222013</v>
      </c>
      <c r="M255">
        <v>0.34707402177690583</v>
      </c>
      <c r="N255">
        <v>0.69185857476208967</v>
      </c>
      <c r="O255">
        <v>1.0425785585784477</v>
      </c>
      <c r="P255">
        <v>0.74447687689012143</v>
      </c>
      <c r="Q255">
        <v>0.5402593501129026</v>
      </c>
      <c r="R255">
        <v>0.5755179654574647</v>
      </c>
      <c r="S255">
        <v>0.53968821038142689</v>
      </c>
      <c r="T255">
        <v>1.0269754089187531</v>
      </c>
      <c r="U255" s="4">
        <v>0.60776190363414406</v>
      </c>
      <c r="V255" s="7">
        <v>0.8356983762834006</v>
      </c>
      <c r="W255">
        <v>0.50901329463570366</v>
      </c>
      <c r="X255">
        <v>0.53099832382951506</v>
      </c>
      <c r="Y255">
        <v>0.53810046382763099</v>
      </c>
      <c r="Z255">
        <v>0.51657540470396623</v>
      </c>
      <c r="AA255">
        <v>0.52818155048754534</v>
      </c>
      <c r="AB255">
        <v>0.50046777081322391</v>
      </c>
      <c r="AC255">
        <v>0.31719472282452815</v>
      </c>
      <c r="AD255">
        <v>0.63609077741703823</v>
      </c>
      <c r="AE255" s="4">
        <v>0.411901269267958</v>
      </c>
      <c r="AF255" s="7">
        <v>4.5934340628520712E-2</v>
      </c>
      <c r="AG255">
        <v>6.5963904577116374E-3</v>
      </c>
      <c r="AH255">
        <v>6.4618541785402453E-2</v>
      </c>
      <c r="AI255">
        <v>0</v>
      </c>
      <c r="AJ255">
        <v>0.10367251829605857</v>
      </c>
      <c r="AK255">
        <v>6.9536156474076724E-2</v>
      </c>
      <c r="AL255">
        <v>6.1662116333417977E-2</v>
      </c>
      <c r="AM255">
        <v>8.1825329541930822E-2</v>
      </c>
      <c r="AN255">
        <v>0.15871458127298996</v>
      </c>
      <c r="AO255" s="4">
        <v>8.5656087309847653E-2</v>
      </c>
      <c r="AP255" s="7">
        <v>0.10377934961410958</v>
      </c>
      <c r="AQ255">
        <v>3.8608287065391142E-2</v>
      </c>
      <c r="AR255">
        <v>0.11255133392151219</v>
      </c>
      <c r="AS255">
        <v>3.4190216579710705E-2</v>
      </c>
      <c r="AT255">
        <v>4.5308870587511187E-2</v>
      </c>
      <c r="AU255">
        <v>5.3196687115206066E-2</v>
      </c>
      <c r="AV255">
        <v>4.8388122188837861E-2</v>
      </c>
      <c r="AW255">
        <v>6.9580230010574257E-2</v>
      </c>
      <c r="AX255">
        <v>6.1032140932180054E-2</v>
      </c>
      <c r="AY255">
        <v>3.5277759614504835E-2</v>
      </c>
      <c r="AZ255" s="7">
        <f t="shared" si="145"/>
        <v>2.212794958472553</v>
      </c>
      <c r="BA255">
        <f t="shared" si="146"/>
        <v>0.65212272792544768</v>
      </c>
      <c r="BB255">
        <f t="shared" si="147"/>
        <v>0.53242219540905111</v>
      </c>
      <c r="BC255">
        <f t="shared" si="148"/>
        <v>6.7821606209995638E-2</v>
      </c>
      <c r="BD255" s="4">
        <f t="shared" si="149"/>
        <v>6.0191299762953787E-2</v>
      </c>
      <c r="BE255" s="7">
        <f t="shared" si="150"/>
        <v>1.3428136273764022</v>
      </c>
      <c r="BF255">
        <f t="shared" si="151"/>
        <v>0.23337523079547956</v>
      </c>
      <c r="BG255">
        <f t="shared" si="152"/>
        <v>0.13558277965405541</v>
      </c>
      <c r="BH255">
        <f t="shared" si="153"/>
        <v>4.587359701005745E-2</v>
      </c>
      <c r="BI255" s="4">
        <f t="shared" si="154"/>
        <v>2.7694050391158943E-2</v>
      </c>
      <c r="BJ255" s="7">
        <f t="shared" si="155"/>
        <v>5.0515663700339292E-3</v>
      </c>
      <c r="BK255">
        <f t="shared" si="156"/>
        <v>3.2882392004591689E-3</v>
      </c>
      <c r="BL255">
        <f t="shared" si="157"/>
        <v>6.869270058696117E-4</v>
      </c>
      <c r="BM255" s="4">
        <f t="shared" si="158"/>
        <v>6.7172241007302516E-4</v>
      </c>
      <c r="BN255" s="7">
        <f t="shared" si="159"/>
        <v>5.0515663700339292E-3</v>
      </c>
      <c r="BO255">
        <f t="shared" si="160"/>
        <v>0.18188923459415068</v>
      </c>
      <c r="BP255">
        <f t="shared" si="161"/>
        <v>1.8235005966342147E-5</v>
      </c>
      <c r="BQ255" s="4">
        <f t="shared" si="162"/>
        <v>1.9470224865781098E-5</v>
      </c>
      <c r="BR255" s="7">
        <f t="shared" si="163"/>
        <v>3.2882392004591689E-3</v>
      </c>
      <c r="BS255">
        <f t="shared" si="164"/>
        <v>0.18188923459415068</v>
      </c>
      <c r="BT255">
        <f t="shared" si="165"/>
        <v>5.5458411080116411E-7</v>
      </c>
      <c r="BU255" s="4">
        <f t="shared" si="166"/>
        <v>9.7620839836011441E-7</v>
      </c>
      <c r="BV255" s="7">
        <f t="shared" si="167"/>
        <v>6.869270058696117E-4</v>
      </c>
      <c r="BW255">
        <f t="shared" si="168"/>
        <v>1.8235005966342147E-5</v>
      </c>
      <c r="BX255">
        <f t="shared" si="169"/>
        <v>5.5458411080116411E-7</v>
      </c>
      <c r="BY255" s="4">
        <f t="shared" si="170"/>
        <v>0.65902608854043965</v>
      </c>
      <c r="BZ255" s="7">
        <f t="shared" si="171"/>
        <v>6.7172241007302516E-4</v>
      </c>
      <c r="CA255">
        <f t="shared" si="172"/>
        <v>1.9470224865781098E-5</v>
      </c>
      <c r="CB255">
        <f t="shared" si="173"/>
        <v>9.7620839836011441E-7</v>
      </c>
      <c r="CC255" s="4">
        <f t="shared" si="174"/>
        <v>0.65902608854043965</v>
      </c>
      <c r="CD255" s="7">
        <f t="shared" si="175"/>
        <v>16</v>
      </c>
      <c r="CE255" s="4">
        <f t="shared" si="176"/>
        <v>0</v>
      </c>
      <c r="CF255" s="7">
        <f t="shared" si="177"/>
        <v>5.0515663700339292E-3</v>
      </c>
      <c r="CG255">
        <f t="shared" si="178"/>
        <v>1.1077629794519358E-3</v>
      </c>
      <c r="CH255" s="7">
        <f t="shared" si="179"/>
        <v>5.0515663700339292E-3</v>
      </c>
      <c r="CI255" s="4">
        <f t="shared" si="180"/>
        <v>1.2589297012615175E-4</v>
      </c>
      <c r="CJ255">
        <f t="shared" si="181"/>
        <v>1.1077629794519358E-3</v>
      </c>
      <c r="CK255">
        <f t="shared" si="182"/>
        <v>1.2589297012615175E-4</v>
      </c>
      <c r="CL255" s="7">
        <f t="shared" si="183"/>
        <v>6</v>
      </c>
      <c r="CM255" s="4">
        <f t="shared" si="184"/>
        <v>1</v>
      </c>
      <c r="CN255" s="7">
        <f t="shared" si="185"/>
        <v>6.3738903570940985E-4</v>
      </c>
      <c r="CO255" s="4">
        <f t="shared" si="186"/>
        <v>1</v>
      </c>
      <c r="CP255" s="7">
        <f t="shared" si="187"/>
        <v>1</v>
      </c>
      <c r="CQ255" s="4" t="str">
        <f t="shared" si="188"/>
        <v>Gentleman Jack</v>
      </c>
      <c r="CR255" s="7">
        <f t="shared" si="189"/>
        <v>62</v>
      </c>
      <c r="CS255">
        <f t="shared" si="190"/>
        <v>65</v>
      </c>
      <c r="CT255">
        <f ca="1">COUNTIF(INDIRECT(ADDRESS(ROW(),CR255,1,1)):INDIRECT(ADDRESS(ROW(),CS255,1,1)), "&lt;0.05")</f>
        <v>4</v>
      </c>
      <c r="CU255" s="4">
        <f t="shared" ca="1" si="191"/>
        <v>1</v>
      </c>
    </row>
    <row r="256" spans="1:99" x14ac:dyDescent="0.25">
      <c r="A256" s="48">
        <v>282</v>
      </c>
      <c r="B256" s="7">
        <v>1.6808745629787354</v>
      </c>
      <c r="C256">
        <v>0.76077211735987926</v>
      </c>
      <c r="D256">
        <v>1.0250655572762151</v>
      </c>
      <c r="E256">
        <v>0.63783298946956191</v>
      </c>
      <c r="F256">
        <v>0.64074531486500397</v>
      </c>
      <c r="G256">
        <v>0.50924724140186273</v>
      </c>
      <c r="H256">
        <v>0.50404841195639094</v>
      </c>
      <c r="I256">
        <v>0.44407031925186424</v>
      </c>
      <c r="J256">
        <v>0.40920032530057948</v>
      </c>
      <c r="K256" s="4">
        <v>0.28433802463430657</v>
      </c>
      <c r="L256" s="7">
        <v>0.1501462062671072</v>
      </c>
      <c r="M256">
        <v>0.1179812561074822</v>
      </c>
      <c r="N256">
        <v>0.24063196411459559</v>
      </c>
      <c r="O256">
        <v>0.33286363586240281</v>
      </c>
      <c r="P256">
        <v>0.24536174202611838</v>
      </c>
      <c r="Q256">
        <v>0.1813083392816148</v>
      </c>
      <c r="R256">
        <v>0.1909271514485294</v>
      </c>
      <c r="S256">
        <v>0.18381357040509208</v>
      </c>
      <c r="T256">
        <v>0.33606573209723051</v>
      </c>
      <c r="U256" s="4">
        <v>0.19646173489350094</v>
      </c>
      <c r="V256" s="7">
        <v>0.26182514033053211</v>
      </c>
      <c r="W256">
        <v>0.16902525422732387</v>
      </c>
      <c r="X256">
        <v>0.16803628143325436</v>
      </c>
      <c r="Y256">
        <v>0.16642762520460752</v>
      </c>
      <c r="Z256">
        <v>0.17598828843822439</v>
      </c>
      <c r="AA256">
        <v>0.15105537185576492</v>
      </c>
      <c r="AB256">
        <v>0.13224710052263394</v>
      </c>
      <c r="AC256">
        <v>0.10034514488755195</v>
      </c>
      <c r="AD256">
        <v>0.18535304466463512</v>
      </c>
      <c r="AE256" s="4">
        <v>0.12058672515258917</v>
      </c>
      <c r="AF256" s="7">
        <v>1.2639936047696053E-2</v>
      </c>
      <c r="AG256">
        <v>7.3340027199519941E-4</v>
      </c>
      <c r="AH256">
        <v>1.9297683335990915E-2</v>
      </c>
      <c r="AI256">
        <v>0</v>
      </c>
      <c r="AJ256">
        <v>2.5791951656219704E-2</v>
      </c>
      <c r="AK256">
        <v>1.8102212148239767E-2</v>
      </c>
      <c r="AL256">
        <v>2.1877158397812676E-2</v>
      </c>
      <c r="AM256">
        <v>1.8643990722539413E-2</v>
      </c>
      <c r="AN256">
        <v>5.8954054546183091E-2</v>
      </c>
      <c r="AO256" s="4">
        <v>2.5431695508497151E-2</v>
      </c>
      <c r="AP256" s="7">
        <v>3.3485090393893316E-2</v>
      </c>
      <c r="AQ256">
        <v>1.3848134448733576E-2</v>
      </c>
      <c r="AR256">
        <v>3.4834628387280991E-2</v>
      </c>
      <c r="AS256">
        <v>5.8266160862977734E-3</v>
      </c>
      <c r="AT256">
        <v>3.1883484350688292E-3</v>
      </c>
      <c r="AU256">
        <v>1.8061849459441288E-2</v>
      </c>
      <c r="AV256">
        <v>1.8759794678373388E-2</v>
      </c>
      <c r="AW256">
        <v>2.0665896187599429E-2</v>
      </c>
      <c r="AX256">
        <v>2.0879017274341046E-2</v>
      </c>
      <c r="AY256">
        <v>1.7273963011077555E-2</v>
      </c>
      <c r="AZ256" s="7">
        <f t="shared" si="145"/>
        <v>0.68961948644943993</v>
      </c>
      <c r="BA256">
        <f t="shared" si="146"/>
        <v>0.21755613325036741</v>
      </c>
      <c r="BB256">
        <f t="shared" si="147"/>
        <v>0.16308899767171176</v>
      </c>
      <c r="BC256">
        <f t="shared" si="148"/>
        <v>2.0147208263517395E-2</v>
      </c>
      <c r="BD256" s="4">
        <f t="shared" si="149"/>
        <v>1.8682333836210718E-2</v>
      </c>
      <c r="BE256" s="7">
        <f t="shared" si="150"/>
        <v>0.40488641057229952</v>
      </c>
      <c r="BF256">
        <f t="shared" si="151"/>
        <v>7.2043031022092682E-2</v>
      </c>
      <c r="BG256">
        <f t="shared" si="152"/>
        <v>4.3869796686409675E-2</v>
      </c>
      <c r="BH256">
        <f t="shared" si="153"/>
        <v>1.6381159305205114E-2</v>
      </c>
      <c r="BI256" s="4">
        <f t="shared" si="154"/>
        <v>1.0109704987007025E-2</v>
      </c>
      <c r="BJ256" s="7">
        <f t="shared" si="155"/>
        <v>4.9573488542000348E-3</v>
      </c>
      <c r="BK256">
        <f t="shared" si="156"/>
        <v>2.5938368645059178E-3</v>
      </c>
      <c r="BL256">
        <f t="shared" si="157"/>
        <v>5.4015926914232173E-4</v>
      </c>
      <c r="BM256" s="4">
        <f t="shared" si="158"/>
        <v>5.3360412496283752E-4</v>
      </c>
      <c r="BN256" s="7">
        <f t="shared" si="159"/>
        <v>4.9573488542000348E-3</v>
      </c>
      <c r="BO256">
        <f t="shared" si="160"/>
        <v>5.9308551064175208E-2</v>
      </c>
      <c r="BP256">
        <f t="shared" si="161"/>
        <v>7.6215918716300746E-6</v>
      </c>
      <c r="BQ256" s="4">
        <f t="shared" si="162"/>
        <v>9.2283592141671942E-6</v>
      </c>
      <c r="BR256" s="7">
        <f t="shared" si="163"/>
        <v>2.5938368645059178E-3</v>
      </c>
      <c r="BS256">
        <f t="shared" si="164"/>
        <v>5.9308551064175208E-2</v>
      </c>
      <c r="BT256">
        <f t="shared" si="165"/>
        <v>7.58554582084901E-7</v>
      </c>
      <c r="BU256" s="4">
        <f t="shared" si="166"/>
        <v>1.4480235996384268E-6</v>
      </c>
      <c r="BV256" s="7">
        <f t="shared" si="167"/>
        <v>5.4015926914232173E-4</v>
      </c>
      <c r="BW256">
        <f t="shared" si="168"/>
        <v>7.6215918716300746E-6</v>
      </c>
      <c r="BX256">
        <f t="shared" si="169"/>
        <v>7.58554582084901E-7</v>
      </c>
      <c r="BY256" s="4">
        <f t="shared" si="170"/>
        <v>0.81309066301905819</v>
      </c>
      <c r="BZ256" s="7">
        <f t="shared" si="171"/>
        <v>5.3360412496283752E-4</v>
      </c>
      <c r="CA256">
        <f t="shared" si="172"/>
        <v>9.2283592141671942E-6</v>
      </c>
      <c r="CB256">
        <f t="shared" si="173"/>
        <v>1.4480235996384268E-6</v>
      </c>
      <c r="CC256" s="4">
        <f t="shared" si="174"/>
        <v>0.81309066301905819</v>
      </c>
      <c r="CD256" s="7">
        <f t="shared" si="175"/>
        <v>16</v>
      </c>
      <c r="CE256" s="4">
        <f t="shared" si="176"/>
        <v>0</v>
      </c>
      <c r="CF256" s="7">
        <f t="shared" si="177"/>
        <v>4.9573488542000348E-3</v>
      </c>
      <c r="CG256">
        <f t="shared" si="178"/>
        <v>8.7256264502566451E-4</v>
      </c>
      <c r="CH256" s="7">
        <f t="shared" si="179"/>
        <v>4.9573488542000348E-3</v>
      </c>
      <c r="CI256" s="4">
        <f t="shared" si="180"/>
        <v>3.6053576837268959E-5</v>
      </c>
      <c r="CJ256">
        <f t="shared" si="181"/>
        <v>8.7256264502566451E-4</v>
      </c>
      <c r="CK256">
        <f t="shared" si="182"/>
        <v>3.6053576837268959E-5</v>
      </c>
      <c r="CL256" s="7">
        <f t="shared" si="183"/>
        <v>6</v>
      </c>
      <c r="CM256" s="4">
        <f t="shared" si="184"/>
        <v>1</v>
      </c>
      <c r="CN256" s="7">
        <f t="shared" si="185"/>
        <v>3.6662543149336104E-4</v>
      </c>
      <c r="CO256" s="4">
        <f t="shared" si="186"/>
        <v>1</v>
      </c>
      <c r="CP256" s="7">
        <f t="shared" si="187"/>
        <v>1</v>
      </c>
      <c r="CQ256" s="4" t="str">
        <f t="shared" si="188"/>
        <v>Gentleman Jack</v>
      </c>
      <c r="CR256" s="7">
        <f t="shared" si="189"/>
        <v>62</v>
      </c>
      <c r="CS256">
        <f t="shared" si="190"/>
        <v>65</v>
      </c>
      <c r="CT256">
        <f ca="1">COUNTIF(INDIRECT(ADDRESS(ROW(),CR256,1,1)):INDIRECT(ADDRESS(ROW(),CS256,1,1)), "&lt;0.05")</f>
        <v>4</v>
      </c>
      <c r="CU256" s="4">
        <f t="shared" ca="1" si="191"/>
        <v>1</v>
      </c>
    </row>
    <row r="257" spans="1:99" x14ac:dyDescent="0.25">
      <c r="A257" s="48">
        <v>283</v>
      </c>
      <c r="B257" s="7">
        <v>1.6033051456263343</v>
      </c>
      <c r="C257">
        <v>0.83113116943053356</v>
      </c>
      <c r="D257">
        <v>1.0121863122958494</v>
      </c>
      <c r="E257">
        <v>0.6925222641870129</v>
      </c>
      <c r="F257">
        <v>0.63635794131727974</v>
      </c>
      <c r="G257">
        <v>0.53353187573653937</v>
      </c>
      <c r="H257">
        <v>0.5061243315596079</v>
      </c>
      <c r="I257">
        <v>0.46762182734882984</v>
      </c>
      <c r="J257">
        <v>0.44278245707910485</v>
      </c>
      <c r="K257" s="4">
        <v>0.33059048394651508</v>
      </c>
      <c r="L257" s="7">
        <v>0.13269015807508666</v>
      </c>
      <c r="M257">
        <v>0.13376842239565431</v>
      </c>
      <c r="N257">
        <v>0.21021694579624409</v>
      </c>
      <c r="O257">
        <v>0.32336090052984906</v>
      </c>
      <c r="P257">
        <v>0.23961793827261932</v>
      </c>
      <c r="Q257">
        <v>0.18185859065866333</v>
      </c>
      <c r="R257">
        <v>0.18020006264825034</v>
      </c>
      <c r="S257">
        <v>0.15985188687051072</v>
      </c>
      <c r="T257">
        <v>0.31202247330630162</v>
      </c>
      <c r="U257" s="4">
        <v>0.19184608032703898</v>
      </c>
      <c r="V257" s="7">
        <v>0.19891567977332017</v>
      </c>
      <c r="W257">
        <v>0.13918191479375755</v>
      </c>
      <c r="X257">
        <v>0.12499890538646284</v>
      </c>
      <c r="Y257">
        <v>0.12935652579632326</v>
      </c>
      <c r="Z257">
        <v>0.13034720658027163</v>
      </c>
      <c r="AA257">
        <v>0.12865600013005243</v>
      </c>
      <c r="AB257">
        <v>0.10153691287642243</v>
      </c>
      <c r="AC257">
        <v>6.3342860190334027E-2</v>
      </c>
      <c r="AD257">
        <v>0.13312721997372587</v>
      </c>
      <c r="AE257" s="4">
        <v>9.3351387448508391E-2</v>
      </c>
      <c r="AF257" s="7">
        <v>0</v>
      </c>
      <c r="AG257">
        <v>0</v>
      </c>
      <c r="AH257">
        <v>0</v>
      </c>
      <c r="AI257">
        <v>0</v>
      </c>
      <c r="AJ257">
        <v>7.5962342530780632E-3</v>
      </c>
      <c r="AK257">
        <v>3.4516808612255916E-3</v>
      </c>
      <c r="AL257">
        <v>1.1037329457261795E-2</v>
      </c>
      <c r="AM257">
        <v>0</v>
      </c>
      <c r="AN257">
        <v>0</v>
      </c>
      <c r="AO257" s="4">
        <v>0</v>
      </c>
      <c r="AP257" s="7">
        <v>1.4444549540618567E-2</v>
      </c>
      <c r="AQ257">
        <v>0</v>
      </c>
      <c r="AR257">
        <v>6.1214827037688415E-4</v>
      </c>
      <c r="AS257">
        <v>0</v>
      </c>
      <c r="AT257">
        <v>0</v>
      </c>
      <c r="AU257">
        <v>0</v>
      </c>
      <c r="AV257">
        <v>8.7996519120991136E-3</v>
      </c>
      <c r="AW257">
        <v>3.2013597861254271E-4</v>
      </c>
      <c r="AX257">
        <v>0</v>
      </c>
      <c r="AY257">
        <v>0</v>
      </c>
      <c r="AZ257" s="7">
        <f t="shared" si="145"/>
        <v>0.70561538085276054</v>
      </c>
      <c r="BA257">
        <f t="shared" si="146"/>
        <v>0.20654334588802187</v>
      </c>
      <c r="BB257">
        <f t="shared" si="147"/>
        <v>0.12428146129491786</v>
      </c>
      <c r="BC257">
        <f t="shared" si="148"/>
        <v>2.2085244571565452E-3</v>
      </c>
      <c r="BD257" s="4">
        <f t="shared" si="149"/>
        <v>2.4176485701707107E-3</v>
      </c>
      <c r="BE257" s="7">
        <f t="shared" si="150"/>
        <v>0.3736204324224725</v>
      </c>
      <c r="BF257">
        <f t="shared" si="151"/>
        <v>6.6940688426647535E-2</v>
      </c>
      <c r="BG257">
        <f t="shared" si="152"/>
        <v>3.5182437926472312E-2</v>
      </c>
      <c r="BH257">
        <f t="shared" si="153"/>
        <v>3.9813972193598942E-3</v>
      </c>
      <c r="BI257" s="4">
        <f t="shared" si="154"/>
        <v>5.0343911875853848E-3</v>
      </c>
      <c r="BJ257" s="7">
        <f t="shared" si="155"/>
        <v>2.1460960585400852E-3</v>
      </c>
      <c r="BK257">
        <f t="shared" si="156"/>
        <v>8.0677610275100089E-4</v>
      </c>
      <c r="BL257">
        <f t="shared" si="157"/>
        <v>2.1429614328457561E-4</v>
      </c>
      <c r="BM257" s="4">
        <f t="shared" si="158"/>
        <v>2.1470190091984231E-4</v>
      </c>
      <c r="BN257" s="7">
        <f t="shared" si="159"/>
        <v>2.1460960585400852E-3</v>
      </c>
      <c r="BO257">
        <f t="shared" si="160"/>
        <v>4.1299121069795393E-3</v>
      </c>
      <c r="BP257">
        <f t="shared" si="161"/>
        <v>4.6259871545355129E-6</v>
      </c>
      <c r="BQ257" s="4">
        <f t="shared" si="162"/>
        <v>4.5655028821621541E-6</v>
      </c>
      <c r="BR257" s="7">
        <f t="shared" si="163"/>
        <v>8.0677610275100089E-4</v>
      </c>
      <c r="BS257">
        <f t="shared" si="164"/>
        <v>4.1299121069795393E-3</v>
      </c>
      <c r="BT257">
        <f t="shared" si="165"/>
        <v>1.4086663118631753E-6</v>
      </c>
      <c r="BU257" s="4">
        <f t="shared" si="166"/>
        <v>1.3062133401616806E-6</v>
      </c>
      <c r="BV257" s="7">
        <f t="shared" si="167"/>
        <v>2.1429614328457561E-4</v>
      </c>
      <c r="BW257">
        <f t="shared" si="168"/>
        <v>4.6259871545355129E-6</v>
      </c>
      <c r="BX257">
        <f t="shared" si="169"/>
        <v>1.4086663118631753E-6</v>
      </c>
      <c r="BY257" s="4">
        <f t="shared" si="170"/>
        <v>0.91913655751321066</v>
      </c>
      <c r="BZ257" s="7">
        <f t="shared" si="171"/>
        <v>2.1470190091984231E-4</v>
      </c>
      <c r="CA257">
        <f t="shared" si="172"/>
        <v>4.5655028821621541E-6</v>
      </c>
      <c r="CB257">
        <f t="shared" si="173"/>
        <v>1.3062133401616806E-6</v>
      </c>
      <c r="CC257" s="4">
        <f t="shared" si="174"/>
        <v>0.91913655751321066</v>
      </c>
      <c r="CD257" s="7">
        <f t="shared" si="175"/>
        <v>18</v>
      </c>
      <c r="CE257" s="4">
        <f t="shared" si="176"/>
        <v>0</v>
      </c>
      <c r="CF257" s="7">
        <f t="shared" si="177"/>
        <v>2.1460960585400852E-3</v>
      </c>
      <c r="CG257">
        <f t="shared" si="178"/>
        <v>3.1993972953102851E-4</v>
      </c>
      <c r="CH257" s="7">
        <f t="shared" si="179"/>
        <v>2.1460960585400852E-3</v>
      </c>
      <c r="CI257" s="4">
        <f t="shared" si="180"/>
        <v>6.9963902804747712E-6</v>
      </c>
      <c r="CJ257">
        <f t="shared" si="181"/>
        <v>3.1993972953102851E-4</v>
      </c>
      <c r="CK257">
        <f t="shared" si="182"/>
        <v>6.9963902804747712E-6</v>
      </c>
      <c r="CL257" s="7">
        <f t="shared" si="183"/>
        <v>6</v>
      </c>
      <c r="CM257" s="4">
        <f t="shared" si="184"/>
        <v>1</v>
      </c>
      <c r="CN257" s="7">
        <f t="shared" si="185"/>
        <v>1.2559840648890684E-4</v>
      </c>
      <c r="CO257" s="4">
        <f t="shared" si="186"/>
        <v>1</v>
      </c>
      <c r="CP257" s="7">
        <f t="shared" si="187"/>
        <v>1</v>
      </c>
      <c r="CQ257" s="4" t="str">
        <f t="shared" si="188"/>
        <v>Gentleman Jack</v>
      </c>
      <c r="CR257" s="7">
        <f t="shared" si="189"/>
        <v>62</v>
      </c>
      <c r="CS257">
        <f t="shared" si="190"/>
        <v>65</v>
      </c>
      <c r="CT257">
        <f ca="1">COUNTIF(INDIRECT(ADDRESS(ROW(),CR257,1,1)):INDIRECT(ADDRESS(ROW(),CS257,1,1)), "&lt;0.05")</f>
        <v>4</v>
      </c>
      <c r="CU257" s="4">
        <f t="shared" ca="1" si="191"/>
        <v>1</v>
      </c>
    </row>
    <row r="258" spans="1:99" x14ac:dyDescent="0.25">
      <c r="A258" s="48">
        <v>284</v>
      </c>
      <c r="B258" s="7">
        <v>2.3708756201853394</v>
      </c>
      <c r="C258">
        <v>1.1025628252118063</v>
      </c>
      <c r="D258">
        <v>1.921046012582071</v>
      </c>
      <c r="E258">
        <v>1.5001026383076224</v>
      </c>
      <c r="F258">
        <v>1.5835003620609271</v>
      </c>
      <c r="G258">
        <v>1.2231342759017036</v>
      </c>
      <c r="H258">
        <v>1.3038225273935111</v>
      </c>
      <c r="I258">
        <v>1.0604193369430739</v>
      </c>
      <c r="J258">
        <v>1.0403008143461747</v>
      </c>
      <c r="K258" s="4">
        <v>0.66373260694823077</v>
      </c>
      <c r="L258" s="7">
        <v>0.93447960941304498</v>
      </c>
      <c r="M258">
        <v>0.7993057471088908</v>
      </c>
      <c r="N258">
        <v>1.2006498295944659</v>
      </c>
      <c r="O258">
        <v>1.629989055759848</v>
      </c>
      <c r="P258">
        <v>1.1341553182848989</v>
      </c>
      <c r="Q258">
        <v>0.80732984805365171</v>
      </c>
      <c r="R258">
        <v>0.8124595050373179</v>
      </c>
      <c r="S258">
        <v>0.69101936041101186</v>
      </c>
      <c r="T258">
        <v>1.2610895881514532</v>
      </c>
      <c r="U258" s="4">
        <v>0.67328247756166382</v>
      </c>
      <c r="V258" s="7">
        <v>0.58011825650520132</v>
      </c>
      <c r="W258">
        <v>0.46088911865931281</v>
      </c>
      <c r="X258">
        <v>0.44876078375269091</v>
      </c>
      <c r="Y258">
        <v>0.4160508395141202</v>
      </c>
      <c r="Z258">
        <v>0.40630044481209387</v>
      </c>
      <c r="AA258">
        <v>0.30442083571683481</v>
      </c>
      <c r="AB258">
        <v>0.26852711571680865</v>
      </c>
      <c r="AC258">
        <v>0.2225698670903283</v>
      </c>
      <c r="AD258">
        <v>0.31353999530746601</v>
      </c>
      <c r="AE258" s="4">
        <v>0.22415307092455436</v>
      </c>
      <c r="AF258" s="7">
        <v>3.3052366720788907E-2</v>
      </c>
      <c r="AG258">
        <v>1.7687446822330814E-2</v>
      </c>
      <c r="AH258">
        <v>6.9312886951549959E-3</v>
      </c>
      <c r="AI258">
        <v>0</v>
      </c>
      <c r="AJ258">
        <v>4.5101658993943659E-2</v>
      </c>
      <c r="AK258">
        <v>2.7913856395039641E-2</v>
      </c>
      <c r="AL258">
        <v>3.3006211001588223E-2</v>
      </c>
      <c r="AM258">
        <v>2.8256559082430934E-2</v>
      </c>
      <c r="AN258">
        <v>6.627860937111571E-2</v>
      </c>
      <c r="AO258" s="4">
        <v>1.9514040820256675E-2</v>
      </c>
      <c r="AP258" s="7">
        <v>5.2822825778285253E-2</v>
      </c>
      <c r="AQ258">
        <v>2.4270146148671831E-2</v>
      </c>
      <c r="AR258">
        <v>5.7520536613517637E-2</v>
      </c>
      <c r="AS258">
        <v>2.9819175558595815E-2</v>
      </c>
      <c r="AT258">
        <v>3.0144429864572525E-2</v>
      </c>
      <c r="AU258">
        <v>4.7919269866770905E-2</v>
      </c>
      <c r="AV258">
        <v>3.8292467361286699E-2</v>
      </c>
      <c r="AW258">
        <v>3.736514109716238E-2</v>
      </c>
      <c r="AX258">
        <v>4.3400535034399244E-2</v>
      </c>
      <c r="AY258">
        <v>2.044119062523965E-2</v>
      </c>
      <c r="AZ258" s="7">
        <f t="shared" si="145"/>
        <v>1.3769497019880461</v>
      </c>
      <c r="BA258">
        <f t="shared" si="146"/>
        <v>0.99437603393762453</v>
      </c>
      <c r="BB258">
        <f t="shared" si="147"/>
        <v>0.36453303279994109</v>
      </c>
      <c r="BC258">
        <f t="shared" si="148"/>
        <v>2.7774203790264955E-2</v>
      </c>
      <c r="BD258" s="4">
        <f t="shared" si="149"/>
        <v>3.8199571794850187E-2</v>
      </c>
      <c r="BE258" s="7">
        <f t="shared" si="150"/>
        <v>0.49083340059800351</v>
      </c>
      <c r="BF258">
        <f t="shared" si="151"/>
        <v>0.30588185837620296</v>
      </c>
      <c r="BG258">
        <f t="shared" si="152"/>
        <v>0.11668827202224984</v>
      </c>
      <c r="BH258">
        <f t="shared" si="153"/>
        <v>1.8897740870552442E-2</v>
      </c>
      <c r="BI258" s="4">
        <f t="shared" si="154"/>
        <v>1.2265000091422376E-2</v>
      </c>
      <c r="BJ258" s="7">
        <f t="shared" si="155"/>
        <v>5.3786691023761379E-2</v>
      </c>
      <c r="BK258">
        <f t="shared" si="156"/>
        <v>8.3446186708626601E-5</v>
      </c>
      <c r="BL258">
        <f t="shared" si="157"/>
        <v>1.1190288198395121E-5</v>
      </c>
      <c r="BM258" s="4">
        <f t="shared" si="158"/>
        <v>1.2009818323037094E-5</v>
      </c>
      <c r="BN258" s="7">
        <f t="shared" si="159"/>
        <v>5.3786691023761379E-2</v>
      </c>
      <c r="BO258">
        <f t="shared" si="160"/>
        <v>6.4012725040491021E-5</v>
      </c>
      <c r="BP258">
        <f t="shared" si="161"/>
        <v>3.4535377863131977E-6</v>
      </c>
      <c r="BQ258" s="4">
        <f t="shared" si="162"/>
        <v>3.8717617207348036E-6</v>
      </c>
      <c r="BR258" s="7">
        <f t="shared" si="163"/>
        <v>8.3446186708626601E-5</v>
      </c>
      <c r="BS258">
        <f t="shared" si="164"/>
        <v>6.4012725040491021E-5</v>
      </c>
      <c r="BT258">
        <f t="shared" si="165"/>
        <v>5.9805380775356583E-6</v>
      </c>
      <c r="BU258" s="4">
        <f t="shared" si="166"/>
        <v>8.9199319599747286E-6</v>
      </c>
      <c r="BV258" s="7">
        <f t="shared" si="167"/>
        <v>1.1190288198395121E-5</v>
      </c>
      <c r="BW258">
        <f t="shared" si="168"/>
        <v>3.4535377863131977E-6</v>
      </c>
      <c r="BX258">
        <f t="shared" si="169"/>
        <v>5.9805380775356583E-6</v>
      </c>
      <c r="BY258" s="4">
        <f t="shared" si="170"/>
        <v>0.16343045617070806</v>
      </c>
      <c r="BZ258" s="7">
        <f t="shared" si="171"/>
        <v>1.2009818323037094E-5</v>
      </c>
      <c r="CA258">
        <f t="shared" si="172"/>
        <v>3.8717617207348036E-6</v>
      </c>
      <c r="CB258">
        <f t="shared" si="173"/>
        <v>8.9199319599747286E-6</v>
      </c>
      <c r="CC258" s="4">
        <f>_xlfn.T.TEST($AP258:$AY258,AF258:AO258,2,3)</f>
        <v>0.16343045617070806</v>
      </c>
      <c r="CD258" s="7">
        <f t="shared" si="175"/>
        <v>16</v>
      </c>
      <c r="CE258" s="4">
        <f t="shared" si="176"/>
        <v>0</v>
      </c>
      <c r="CF258" s="7">
        <f t="shared" si="177"/>
        <v>5.3786691023761379E-2</v>
      </c>
      <c r="CG258">
        <f t="shared" si="178"/>
        <v>1.727222728711203E-5</v>
      </c>
      <c r="CH258" s="7">
        <f t="shared" si="179"/>
        <v>5.3786691023761379E-2</v>
      </c>
      <c r="CI258" s="4">
        <f t="shared" si="180"/>
        <v>4.3512235312951256E-6</v>
      </c>
      <c r="CJ258">
        <f t="shared" si="181"/>
        <v>1.727222728711203E-5</v>
      </c>
      <c r="CK258">
        <f t="shared" si="182"/>
        <v>4.3512235312951256E-6</v>
      </c>
      <c r="CL258" s="7">
        <f t="shared" si="183"/>
        <v>4</v>
      </c>
      <c r="CM258" s="4">
        <f t="shared" si="184"/>
        <v>0</v>
      </c>
      <c r="CN258" s="7">
        <f t="shared" si="185"/>
        <v>1.3697821057056262E-9</v>
      </c>
      <c r="CO258" s="4">
        <f t="shared" si="186"/>
        <v>1</v>
      </c>
      <c r="CP258" s="7">
        <f t="shared" si="187"/>
        <v>1</v>
      </c>
      <c r="CQ258" s="4" t="str">
        <f t="shared" si="188"/>
        <v>Gentleman Jack</v>
      </c>
      <c r="CR258" s="7">
        <f t="shared" si="189"/>
        <v>62</v>
      </c>
      <c r="CS258">
        <f t="shared" si="190"/>
        <v>65</v>
      </c>
      <c r="CT258">
        <f ca="1">COUNTIF(INDIRECT(ADDRESS(ROW(),CR258,1,1)):INDIRECT(ADDRESS(ROW(),CS258,1,1)), "&lt;0.05")</f>
        <v>3</v>
      </c>
      <c r="CU258" s="4">
        <f t="shared" ca="1" si="191"/>
        <v>0</v>
      </c>
    </row>
    <row r="259" spans="1:99" x14ac:dyDescent="0.25">
      <c r="A259" s="48">
        <v>285</v>
      </c>
      <c r="B259" s="7">
        <v>15.638654661424095</v>
      </c>
      <c r="C259">
        <v>7.3879341496451199</v>
      </c>
      <c r="D259">
        <v>13.846328917052258</v>
      </c>
      <c r="E259">
        <v>9.3411319918556366</v>
      </c>
      <c r="F259">
        <v>8.862069588190753</v>
      </c>
      <c r="G259">
        <v>6.9212630734901124</v>
      </c>
      <c r="H259">
        <v>7.0728302580067206</v>
      </c>
      <c r="I259">
        <v>6.4550405655269367</v>
      </c>
      <c r="J259">
        <v>6.1493968030780417</v>
      </c>
      <c r="K259" s="4">
        <v>4.378820261831744</v>
      </c>
      <c r="L259" s="7">
        <v>2.8457675060447776</v>
      </c>
      <c r="M259">
        <v>2.4755539845932564</v>
      </c>
      <c r="N259">
        <v>4.0579261861405005</v>
      </c>
      <c r="O259">
        <v>5.3913369265468081</v>
      </c>
      <c r="P259">
        <v>3.6892356883155166</v>
      </c>
      <c r="Q259">
        <v>2.8247747990806937</v>
      </c>
      <c r="R259">
        <v>2.7146634177956503</v>
      </c>
      <c r="S259">
        <v>2.4436267595589443</v>
      </c>
      <c r="T259">
        <v>4.6484279247291758</v>
      </c>
      <c r="U259" s="4">
        <v>2.5926509609526658</v>
      </c>
      <c r="V259" s="7">
        <v>2.2694751117950966</v>
      </c>
      <c r="W259">
        <v>1.8489154538798369</v>
      </c>
      <c r="X259">
        <v>2.095385422407706</v>
      </c>
      <c r="Y259">
        <v>1.8581248784899387</v>
      </c>
      <c r="Z259">
        <v>1.7999834465235833</v>
      </c>
      <c r="AA259">
        <v>1.7675997919746869</v>
      </c>
      <c r="AB259">
        <v>1.3964782594037424</v>
      </c>
      <c r="AC259">
        <v>1.0256281958681592</v>
      </c>
      <c r="AD259">
        <v>1.5874928738847665</v>
      </c>
      <c r="AE259" s="4">
        <v>1.0071334948660755</v>
      </c>
      <c r="AF259" s="7">
        <v>4.4329375027682673E-2</v>
      </c>
      <c r="AG259">
        <v>3.1347524571713394E-2</v>
      </c>
      <c r="AH259">
        <v>6.747367281735732E-4</v>
      </c>
      <c r="AI259">
        <v>0</v>
      </c>
      <c r="AJ259">
        <v>2.8887876769678123E-2</v>
      </c>
      <c r="AK259">
        <v>4.9815084538984622E-3</v>
      </c>
      <c r="AL259">
        <v>1.7346983027744005E-2</v>
      </c>
      <c r="AM259">
        <v>3.2781336905626482E-3</v>
      </c>
      <c r="AN259">
        <v>8.7751102505790653E-3</v>
      </c>
      <c r="AO259" s="4">
        <v>0</v>
      </c>
      <c r="AP259" s="7">
        <v>4.7755272468831836E-2</v>
      </c>
      <c r="AQ259">
        <v>1.5298278074672456E-2</v>
      </c>
      <c r="AR259">
        <v>5.3590067515923538E-2</v>
      </c>
      <c r="AS259">
        <v>9.2061310519051566E-3</v>
      </c>
      <c r="AT259">
        <v>1.1607002288253515E-2</v>
      </c>
      <c r="AU259">
        <v>4.1962086755873179E-2</v>
      </c>
      <c r="AV259">
        <v>2.4931436238229222E-2</v>
      </c>
      <c r="AW259">
        <v>3.2263918241682635E-2</v>
      </c>
      <c r="AX259">
        <v>2.7088751787855501E-2</v>
      </c>
      <c r="AY259">
        <v>0</v>
      </c>
      <c r="AZ259" s="7">
        <f t="shared" si="145"/>
        <v>8.6053470270101435</v>
      </c>
      <c r="BA259">
        <f t="shared" si="146"/>
        <v>3.3683964153757993</v>
      </c>
      <c r="BB259">
        <f t="shared" si="147"/>
        <v>1.6656216929093592</v>
      </c>
      <c r="BC259">
        <f t="shared" si="148"/>
        <v>1.3962124852003193E-2</v>
      </c>
      <c r="BD259" s="4">
        <f t="shared" si="149"/>
        <v>2.6370294442322705E-2</v>
      </c>
      <c r="BE259" s="7">
        <f t="shared" si="150"/>
        <v>3.5391221736661569</v>
      </c>
      <c r="BF259">
        <f t="shared" si="151"/>
        <v>1.0306059665063307</v>
      </c>
      <c r="BG259">
        <f t="shared" si="152"/>
        <v>0.41768983586490327</v>
      </c>
      <c r="BH259">
        <f t="shared" si="153"/>
        <v>1.580013412125365E-2</v>
      </c>
      <c r="BI259" s="4">
        <f t="shared" si="154"/>
        <v>1.7667307818046221E-2</v>
      </c>
      <c r="BJ259" s="7">
        <f t="shared" si="155"/>
        <v>1.0200003283283464E-3</v>
      </c>
      <c r="BK259">
        <f t="shared" si="156"/>
        <v>1.4894525601563918E-4</v>
      </c>
      <c r="BL259">
        <f t="shared" si="157"/>
        <v>3.0727791467217549E-5</v>
      </c>
      <c r="BM259" s="4">
        <f t="shared" si="158"/>
        <v>3.1080097196371408E-5</v>
      </c>
      <c r="BN259" s="7">
        <f t="shared" si="159"/>
        <v>1.0200003283283464E-3</v>
      </c>
      <c r="BO259">
        <f t="shared" si="160"/>
        <v>4.1537397108182646E-4</v>
      </c>
      <c r="BP259">
        <f t="shared" si="161"/>
        <v>2.8056037628568185E-6</v>
      </c>
      <c r="BQ259" s="4">
        <f t="shared" si="162"/>
        <v>2.8919682700703722E-6</v>
      </c>
      <c r="BR259" s="7">
        <f t="shared" si="163"/>
        <v>1.4894525601563918E-4</v>
      </c>
      <c r="BS259">
        <f t="shared" si="164"/>
        <v>4.1537397108182646E-4</v>
      </c>
      <c r="BT259">
        <f t="shared" si="165"/>
        <v>5.3079837870656355E-7</v>
      </c>
      <c r="BU259" s="4">
        <f t="shared" si="166"/>
        <v>5.6339004927551153E-7</v>
      </c>
      <c r="BV259" s="7">
        <f t="shared" si="167"/>
        <v>3.0727791467217549E-5</v>
      </c>
      <c r="BW259">
        <f t="shared" si="168"/>
        <v>2.8056037628568185E-6</v>
      </c>
      <c r="BX259">
        <f t="shared" si="169"/>
        <v>5.3079837870656355E-7</v>
      </c>
      <c r="BY259" s="4">
        <f t="shared" si="170"/>
        <v>0.11536888341347354</v>
      </c>
      <c r="BZ259" s="7">
        <f t="shared" si="171"/>
        <v>3.1080097196371408E-5</v>
      </c>
      <c r="CA259">
        <f t="shared" si="172"/>
        <v>2.8919682700703722E-6</v>
      </c>
      <c r="CB259">
        <f t="shared" si="173"/>
        <v>5.6339004927551153E-7</v>
      </c>
      <c r="CC259" s="4">
        <f t="shared" si="174"/>
        <v>0.11536888341347354</v>
      </c>
      <c r="CD259" s="7">
        <f t="shared" si="175"/>
        <v>18</v>
      </c>
      <c r="CE259" s="4">
        <f t="shared" si="176"/>
        <v>0</v>
      </c>
      <c r="CF259" s="7">
        <f t="shared" si="177"/>
        <v>1.0200003283283464E-3</v>
      </c>
      <c r="CG259">
        <f t="shared" si="178"/>
        <v>4.6360166756396564E-5</v>
      </c>
      <c r="CH259" s="7">
        <f t="shared" si="179"/>
        <v>1.0200003283283464E-3</v>
      </c>
      <c r="CI259" s="4">
        <f t="shared" si="180"/>
        <v>2.8735585398474103E-6</v>
      </c>
      <c r="CJ259">
        <f t="shared" si="181"/>
        <v>4.6360166756396564E-5</v>
      </c>
      <c r="CK259">
        <f t="shared" si="182"/>
        <v>2.8735585398474103E-6</v>
      </c>
      <c r="CL259" s="7">
        <f t="shared" si="183"/>
        <v>6</v>
      </c>
      <c r="CM259" s="4">
        <f t="shared" si="184"/>
        <v>1</v>
      </c>
      <c r="CN259" s="7">
        <f t="shared" si="185"/>
        <v>4.9986504831815625E-6</v>
      </c>
      <c r="CO259" s="4">
        <f t="shared" si="186"/>
        <v>1</v>
      </c>
      <c r="CP259" s="7">
        <f t="shared" si="187"/>
        <v>1</v>
      </c>
      <c r="CQ259" s="4" t="str">
        <f t="shared" si="188"/>
        <v>Gentleman Jack</v>
      </c>
      <c r="CR259" s="7">
        <f t="shared" si="189"/>
        <v>62</v>
      </c>
      <c r="CS259">
        <f t="shared" si="190"/>
        <v>65</v>
      </c>
      <c r="CT259">
        <f ca="1">COUNTIF(INDIRECT(ADDRESS(ROW(),CR259,1,1)):INDIRECT(ADDRESS(ROW(),CS259,1,1)), "&lt;0.05")</f>
        <v>4</v>
      </c>
      <c r="CU259" s="4">
        <f t="shared" ca="1" si="191"/>
        <v>1</v>
      </c>
    </row>
    <row r="260" spans="1:99" x14ac:dyDescent="0.25">
      <c r="A260" s="48">
        <v>286</v>
      </c>
      <c r="B260" s="7">
        <v>4.2631079236853191</v>
      </c>
      <c r="C260">
        <v>2.0127689409848388</v>
      </c>
      <c r="D260">
        <v>3.7528039600338081</v>
      </c>
      <c r="E260">
        <v>2.5669238492235897</v>
      </c>
      <c r="F260">
        <v>2.4411432585410648</v>
      </c>
      <c r="G260">
        <v>1.9130526961886949</v>
      </c>
      <c r="H260">
        <v>1.9762411508510431</v>
      </c>
      <c r="I260">
        <v>1.8008362848456532</v>
      </c>
      <c r="J260">
        <v>1.686315733674449</v>
      </c>
      <c r="K260" s="4">
        <v>1.23421938868437</v>
      </c>
      <c r="L260" s="7">
        <v>0.86169491853609281</v>
      </c>
      <c r="M260">
        <v>0.75120826695616727</v>
      </c>
      <c r="N260">
        <v>1.1986353313130171</v>
      </c>
      <c r="O260">
        <v>1.5953344450571181</v>
      </c>
      <c r="P260">
        <v>1.1069992276390079</v>
      </c>
      <c r="Q260">
        <v>0.8118830682918402</v>
      </c>
      <c r="R260">
        <v>0.80511032029884488</v>
      </c>
      <c r="S260">
        <v>0.69987485445192155</v>
      </c>
      <c r="T260">
        <v>1.3913520968924489</v>
      </c>
      <c r="U260" s="4">
        <v>0.78121634133667817</v>
      </c>
      <c r="V260" s="7">
        <v>0.64801336366992601</v>
      </c>
      <c r="W260">
        <v>0.56408195349425749</v>
      </c>
      <c r="X260">
        <v>0.58397061533736394</v>
      </c>
      <c r="Y260">
        <v>0.53783155132910188</v>
      </c>
      <c r="Z260">
        <v>0.54300117583042751</v>
      </c>
      <c r="AA260">
        <v>0.49953779677996624</v>
      </c>
      <c r="AB260">
        <v>0.39901565134242711</v>
      </c>
      <c r="AC260">
        <v>0.29249660628386892</v>
      </c>
      <c r="AD260">
        <v>0.46988019667503655</v>
      </c>
      <c r="AE260" s="4">
        <v>0.28335879023822302</v>
      </c>
      <c r="AF260" s="7">
        <v>1.5088938727948168E-2</v>
      </c>
      <c r="AG260">
        <v>1.5187735683570293E-2</v>
      </c>
      <c r="AH260">
        <v>1.9968043686609815E-3</v>
      </c>
      <c r="AI260">
        <v>0</v>
      </c>
      <c r="AJ260">
        <v>2.4957021266335356E-2</v>
      </c>
      <c r="AK260">
        <v>1.2903811258870105E-2</v>
      </c>
      <c r="AL260">
        <v>8.6472325198234511E-3</v>
      </c>
      <c r="AM260">
        <v>9.142339983473257E-3</v>
      </c>
      <c r="AN260">
        <v>2.2785205289772133E-2</v>
      </c>
      <c r="AO260" s="4">
        <v>1.5792711888415842E-2</v>
      </c>
      <c r="AP260" s="7">
        <v>2.9360360418335125E-2</v>
      </c>
      <c r="AQ260">
        <v>1.0349063615737019E-2</v>
      </c>
      <c r="AR260">
        <v>2.7236115322288472E-2</v>
      </c>
      <c r="AS260">
        <v>1.4049236179758007E-2</v>
      </c>
      <c r="AT260">
        <v>1.0905622911141395E-2</v>
      </c>
      <c r="AU260">
        <v>2.9377690074223264E-2</v>
      </c>
      <c r="AV260">
        <v>1.8035323558635474E-2</v>
      </c>
      <c r="AW260">
        <v>1.5200081142436954E-2</v>
      </c>
      <c r="AX260">
        <v>1.5216653767227539E-2</v>
      </c>
      <c r="AY260">
        <v>2.290184494348234E-3</v>
      </c>
      <c r="AZ260" s="7">
        <f t="shared" si="145"/>
        <v>2.3647413186712827</v>
      </c>
      <c r="BA260">
        <f t="shared" si="146"/>
        <v>1.000330887077314</v>
      </c>
      <c r="BB260">
        <f t="shared" si="147"/>
        <v>0.48211877009805981</v>
      </c>
      <c r="BC260">
        <f t="shared" si="148"/>
        <v>1.2650180098686958E-2</v>
      </c>
      <c r="BD260" s="4">
        <f t="shared" si="149"/>
        <v>1.7202033148413145E-2</v>
      </c>
      <c r="BE260" s="7">
        <f t="shared" si="150"/>
        <v>0.9494090698908787</v>
      </c>
      <c r="BF260">
        <f t="shared" si="151"/>
        <v>0.30746639950832977</v>
      </c>
      <c r="BG260">
        <f t="shared" si="152"/>
        <v>0.12213143531461439</v>
      </c>
      <c r="BH260">
        <f t="shared" si="153"/>
        <v>8.0163280907716451E-3</v>
      </c>
      <c r="BI260" s="4">
        <f t="shared" si="154"/>
        <v>8.9710001732618873E-3</v>
      </c>
      <c r="BJ260" s="7">
        <f t="shared" si="155"/>
        <v>1.2417808588551114E-3</v>
      </c>
      <c r="BK260">
        <f t="shared" si="156"/>
        <v>1.3517729587018398E-4</v>
      </c>
      <c r="BL260">
        <f t="shared" si="157"/>
        <v>2.6139067042305875E-5</v>
      </c>
      <c r="BM260" s="4">
        <f t="shared" si="158"/>
        <v>2.6541193306499617E-5</v>
      </c>
      <c r="BN260" s="7">
        <f t="shared" si="159"/>
        <v>1.2417808588551114E-3</v>
      </c>
      <c r="BO260">
        <f t="shared" si="160"/>
        <v>3.5420963446102796E-4</v>
      </c>
      <c r="BP260">
        <f t="shared" si="161"/>
        <v>3.1157594509769224E-6</v>
      </c>
      <c r="BQ260" s="4">
        <f t="shared" si="162"/>
        <v>3.232162073448194E-6</v>
      </c>
      <c r="BR260" s="7">
        <f t="shared" si="163"/>
        <v>1.3517729587018398E-4</v>
      </c>
      <c r="BS260">
        <f t="shared" si="164"/>
        <v>3.5420963446102796E-4</v>
      </c>
      <c r="BT260">
        <f t="shared" si="165"/>
        <v>6.500648921200387E-7</v>
      </c>
      <c r="BU260" s="4">
        <f t="shared" si="166"/>
        <v>6.9648458903014519E-7</v>
      </c>
      <c r="BV260" s="7">
        <f t="shared" si="167"/>
        <v>2.6139067042305875E-5</v>
      </c>
      <c r="BW260">
        <f t="shared" si="168"/>
        <v>3.1157594509769224E-6</v>
      </c>
      <c r="BX260">
        <f t="shared" si="169"/>
        <v>6.500648921200387E-7</v>
      </c>
      <c r="BY260" s="4">
        <f t="shared" si="170"/>
        <v>0.24723630094376575</v>
      </c>
      <c r="BZ260" s="7">
        <f t="shared" si="171"/>
        <v>2.6541193306499617E-5</v>
      </c>
      <c r="CA260">
        <f t="shared" si="172"/>
        <v>3.232162073448194E-6</v>
      </c>
      <c r="CB260">
        <f t="shared" si="173"/>
        <v>6.9648458903014519E-7</v>
      </c>
      <c r="CC260" s="4">
        <f t="shared" si="174"/>
        <v>0.24723630094376575</v>
      </c>
      <c r="CD260" s="7">
        <f t="shared" si="175"/>
        <v>18</v>
      </c>
      <c r="CE260" s="4">
        <f t="shared" si="176"/>
        <v>0</v>
      </c>
      <c r="CF260" s="7">
        <f t="shared" si="177"/>
        <v>1.2417808588551114E-3</v>
      </c>
      <c r="CG260">
        <f t="shared" si="178"/>
        <v>3.970231219659773E-5</v>
      </c>
      <c r="CH260" s="7">
        <f t="shared" si="179"/>
        <v>1.2417808588551114E-3</v>
      </c>
      <c r="CI260" s="4">
        <f t="shared" si="180"/>
        <v>3.412322390263368E-6</v>
      </c>
      <c r="CJ260">
        <f t="shared" si="181"/>
        <v>3.970231219659773E-5</v>
      </c>
      <c r="CK260">
        <f t="shared" si="182"/>
        <v>3.412322390263368E-6</v>
      </c>
      <c r="CL260" s="7">
        <f t="shared" si="183"/>
        <v>6</v>
      </c>
      <c r="CM260" s="4">
        <f t="shared" si="184"/>
        <v>1</v>
      </c>
      <c r="CN260" s="7">
        <f t="shared" si="185"/>
        <v>2.4713840049703357E-6</v>
      </c>
      <c r="CO260" s="4">
        <f t="shared" si="186"/>
        <v>1</v>
      </c>
      <c r="CP260" s="7">
        <f t="shared" si="187"/>
        <v>1</v>
      </c>
      <c r="CQ260" s="4" t="str">
        <f t="shared" si="188"/>
        <v>Gentleman Jack</v>
      </c>
      <c r="CR260" s="7">
        <f t="shared" si="189"/>
        <v>62</v>
      </c>
      <c r="CS260">
        <f t="shared" si="190"/>
        <v>65</v>
      </c>
      <c r="CT260">
        <f ca="1">COUNTIF(INDIRECT(ADDRESS(ROW(),CR260,1,1)):INDIRECT(ADDRESS(ROW(),CS260,1,1)), "&lt;0.05")</f>
        <v>4</v>
      </c>
      <c r="CU260" s="4">
        <f t="shared" ca="1" si="191"/>
        <v>1</v>
      </c>
    </row>
    <row r="261" spans="1:99" x14ac:dyDescent="0.25">
      <c r="A261" s="48">
        <v>287</v>
      </c>
      <c r="B261" s="7">
        <v>2.8260169461085631</v>
      </c>
      <c r="C261">
        <v>1.3555420281658535</v>
      </c>
      <c r="D261">
        <v>2.4462714180779392</v>
      </c>
      <c r="E261">
        <v>1.6925820219149992</v>
      </c>
      <c r="F261">
        <v>1.5989952081837346</v>
      </c>
      <c r="G261">
        <v>1.2506658215428395</v>
      </c>
      <c r="H261">
        <v>1.309308328966458</v>
      </c>
      <c r="I261">
        <v>1.2084718563476566</v>
      </c>
      <c r="J261">
        <v>1.1435825581605954</v>
      </c>
      <c r="K261" s="4">
        <v>0.87286382095695425</v>
      </c>
      <c r="L261" s="7">
        <v>0.56925534057010929</v>
      </c>
      <c r="M261">
        <v>0.49895664779978588</v>
      </c>
      <c r="N261">
        <v>0.78650207570174335</v>
      </c>
      <c r="O261">
        <v>1.0601754197196405</v>
      </c>
      <c r="P261">
        <v>0.69851172989341703</v>
      </c>
      <c r="Q261">
        <v>0.51129182635270465</v>
      </c>
      <c r="R261">
        <v>0.51961343020008388</v>
      </c>
      <c r="S261">
        <v>0.47423959338650112</v>
      </c>
      <c r="T261">
        <v>1.0022257853299872</v>
      </c>
      <c r="U261" s="4">
        <v>0.50720781087210398</v>
      </c>
      <c r="V261" s="7">
        <v>0.45206148962589177</v>
      </c>
      <c r="W261">
        <v>0.38562701895129881</v>
      </c>
      <c r="X261">
        <v>0.41253678719382542</v>
      </c>
      <c r="Y261">
        <v>0.39839726729740932</v>
      </c>
      <c r="Z261">
        <v>0.3894354756091386</v>
      </c>
      <c r="AA261">
        <v>0.35571831344988919</v>
      </c>
      <c r="AB261">
        <v>0.30163843973395293</v>
      </c>
      <c r="AC261">
        <v>0.2137939232857996</v>
      </c>
      <c r="AD261">
        <v>0.36595539489969969</v>
      </c>
      <c r="AE261" s="4">
        <v>0.25895590217603021</v>
      </c>
      <c r="AF261" s="7">
        <v>1.0562052976241009E-2</v>
      </c>
      <c r="AG261">
        <v>1.4629432405158047E-2</v>
      </c>
      <c r="AH261">
        <v>6.8161724175545045E-3</v>
      </c>
      <c r="AI261">
        <v>4.7120942150244436E-3</v>
      </c>
      <c r="AJ261">
        <v>1.8797664788733567E-2</v>
      </c>
      <c r="AK261">
        <v>1.5615821460330215E-2</v>
      </c>
      <c r="AL261">
        <v>1.9631581630111864E-2</v>
      </c>
      <c r="AM261">
        <v>2.351267196479331E-2</v>
      </c>
      <c r="AN261">
        <v>3.1021321354054589E-2</v>
      </c>
      <c r="AO261" s="4">
        <v>2.1150975628171306E-2</v>
      </c>
      <c r="AP261" s="7">
        <v>2.7551630192326145E-2</v>
      </c>
      <c r="AQ261">
        <v>1.0192646369277615E-2</v>
      </c>
      <c r="AR261">
        <v>2.4473556499829272E-2</v>
      </c>
      <c r="AS261">
        <v>1.1602800758080135E-2</v>
      </c>
      <c r="AT261">
        <v>1.5993151039511565E-2</v>
      </c>
      <c r="AU261">
        <v>2.4071430470353396E-2</v>
      </c>
      <c r="AV261">
        <v>1.7505179532698725E-2</v>
      </c>
      <c r="AW261">
        <v>2.3205003642474652E-2</v>
      </c>
      <c r="AX261">
        <v>1.8048669398767179E-2</v>
      </c>
      <c r="AY261">
        <v>1.621794308340806E-2</v>
      </c>
      <c r="AZ261" s="7">
        <f t="shared" ref="AZ261:AZ273" si="192">AVERAGE(B261:K261)</f>
        <v>1.5704300008425593</v>
      </c>
      <c r="BA261">
        <f t="shared" ref="BA261:BA273" si="193">AVERAGE(L261:U261)</f>
        <v>0.66279796598260776</v>
      </c>
      <c r="BB261">
        <f t="shared" ref="BB261:BB273" si="194">AVERAGE(V261:AE261)</f>
        <v>0.35341200122229355</v>
      </c>
      <c r="BC261">
        <f t="shared" ref="BC261:BC273" si="195">AVERAGE(AF261:AO261)</f>
        <v>1.6644978884017288E-2</v>
      </c>
      <c r="BD261" s="4">
        <f t="shared" ref="BD261:BD273" si="196">AVERAGE(AP261:AY261)</f>
        <v>1.8886201098672676E-2</v>
      </c>
      <c r="BE261" s="7">
        <f t="shared" ref="BE261:BE273" si="197">STDEV(B261:K261)</f>
        <v>0.61244095990171799</v>
      </c>
      <c r="BF261">
        <f t="shared" ref="BF261:BF273" si="198">STDEV(L261:U261)</f>
        <v>0.21820249086282958</v>
      </c>
      <c r="BG261">
        <f t="shared" ref="BG261:BG273" si="199">STDEV(V261:AE261)</f>
        <v>7.3669648446775149E-2</v>
      </c>
      <c r="BH261">
        <f t="shared" ref="BH261:BH273" si="200">STDEV(AF261:AO261)</f>
        <v>7.9500177748406484E-3</v>
      </c>
      <c r="BI261" s="4">
        <f t="shared" ref="BI261:BI273" si="201">STDEV(AP261:AY261)</f>
        <v>5.7597327730687341E-3</v>
      </c>
      <c r="BJ261" s="7">
        <f t="shared" ref="BJ261:BJ273" si="202">_xlfn.T.TEST($B261:$K261,L261:U261,2,3)</f>
        <v>9.8368742651747066E-4</v>
      </c>
      <c r="BK261">
        <f t="shared" ref="BK261:BK273" si="203">_xlfn.T.TEST($B261:$K261,V261:AE261,2,3)</f>
        <v>1.3425295408573394E-4</v>
      </c>
      <c r="BL261">
        <f t="shared" ref="BL261:BL273" si="204">_xlfn.T.TEST($B261:$K261,AF261:AO261,2,3)</f>
        <v>2.1608285343357751E-5</v>
      </c>
      <c r="BM261" s="4">
        <f t="shared" ref="BM261:BM273" si="205">_xlfn.T.TEST($B261:$K261,AP261:AY261,2,3)</f>
        <v>2.1872758096970802E-5</v>
      </c>
      <c r="BN261" s="7">
        <f t="shared" ref="BN261:BN273" si="206">_xlfn.T.TEST($L261:$U261,B261:K261,2,3)</f>
        <v>9.8368742651747066E-4</v>
      </c>
      <c r="BO261">
        <f t="shared" ref="BO261:BO273" si="207">_xlfn.T.TEST($L261:$U261,V261:AE261,2,3)</f>
        <v>1.3629656789828648E-3</v>
      </c>
      <c r="BP261">
        <f t="shared" ref="BP261:BP273" si="208">_xlfn.T.TEST($L261:$U261,AF261:AO261,2,3)</f>
        <v>6.0836673496449198E-6</v>
      </c>
      <c r="BQ261" s="4">
        <f t="shared" ref="BQ261:BQ273" si="209">_xlfn.T.TEST($L261:$U261,AP261:AY261,2,3)</f>
        <v>6.2997417801866636E-6</v>
      </c>
      <c r="BR261" s="7">
        <f t="shared" ref="BR261:BR273" si="210">_xlfn.T.TEST($V261:$AE261,B261:K261,2,3)</f>
        <v>1.3425295408573394E-4</v>
      </c>
      <c r="BS261">
        <f t="shared" ref="BS261:BS273" si="211">_xlfn.T.TEST($V261:$AE261,L261:U261,2,3)</f>
        <v>1.3629656789828648E-3</v>
      </c>
      <c r="BT261">
        <f t="shared" ref="BT261:BT273" si="212">_xlfn.T.TEST($V261:$AE261,AF261:AO261,2,3)</f>
        <v>1.2833982602917354E-7</v>
      </c>
      <c r="BU261" s="4">
        <f t="shared" ref="BU261:BU273" si="213">_xlfn.T.TEST($V261:$AE261,AP261:AY261,2,3)</f>
        <v>1.4895897344497048E-7</v>
      </c>
      <c r="BV261" s="7">
        <f t="shared" ref="BV261:BV273" si="214">_xlfn.T.TEST($AF261:$AO261,B261:K261,2,3)</f>
        <v>2.1608285343357751E-5</v>
      </c>
      <c r="BW261">
        <f t="shared" ref="BW261:BW273" si="215">_xlfn.T.TEST($AF261:$AO261,L261:U261,2,3)</f>
        <v>6.0836673496449198E-6</v>
      </c>
      <c r="BX261">
        <f t="shared" ref="BX261:BX273" si="216">_xlfn.T.TEST($AF261:$AO261,V261:AE261,2,3)</f>
        <v>1.2833982602917354E-7</v>
      </c>
      <c r="BY261" s="4">
        <f t="shared" ref="BY261:BY273" si="217">_xlfn.T.TEST($AF261:$AO261,AP261:AY261,2,3)</f>
        <v>0.48049832790302471</v>
      </c>
      <c r="BZ261" s="7">
        <f t="shared" ref="BZ261:BZ273" si="218">_xlfn.T.TEST($AP261:$AY261,B261:K261,2,3)</f>
        <v>2.1872758096970802E-5</v>
      </c>
      <c r="CA261">
        <f t="shared" ref="CA261:CA273" si="219">_xlfn.T.TEST($AP261:$AY261,L261:U261,2,3)</f>
        <v>6.2997417801866636E-6</v>
      </c>
      <c r="CB261">
        <f t="shared" ref="CB261:CB273" si="220">_xlfn.T.TEST($AP261:$AY261,V261:AE261,2,3)</f>
        <v>1.4895897344497048E-7</v>
      </c>
      <c r="CC261" s="4">
        <f t="shared" ref="CC261:CC273" si="221">_xlfn.T.TEST($AP261:$AY261,AF261:AO261,2,3)</f>
        <v>0.48049832790302471</v>
      </c>
      <c r="CD261" s="7">
        <f t="shared" ref="CD261:CD273" si="222">COUNTIF(BJ261:CC261,"&lt;0.05")</f>
        <v>18</v>
      </c>
      <c r="CE261" s="4">
        <f t="shared" ref="CE261:CE273" si="223">IF(CD261=20,1,0)</f>
        <v>0</v>
      </c>
      <c r="CF261" s="7">
        <f t="shared" ref="CF261:CF273" si="224">_xlfn.T.TEST(B261:K261,L261:U261,2,3)</f>
        <v>9.8368742651747066E-4</v>
      </c>
      <c r="CG261">
        <f t="shared" ref="CG261:CG273" si="225">_xlfn.T.TEST(B261:K261,V261:AY261,2,3)</f>
        <v>3.344342021297108E-5</v>
      </c>
      <c r="CH261" s="7">
        <f t="shared" ref="CH261:CH273" si="226">_xlfn.T.TEST(L261:U261,B261:K261,2,3)</f>
        <v>9.8368742651747066E-4</v>
      </c>
      <c r="CI261" s="4">
        <f t="shared" ref="CI261:CI273" si="227">_xlfn.T.TEST(L261:U261,V261:AY261,2,3)</f>
        <v>9.6463396838793544E-6</v>
      </c>
      <c r="CJ261">
        <f t="shared" ref="CJ261:CJ273" si="228">_xlfn.T.TEST(V261:AY261,B261:K261,2,3)</f>
        <v>3.344342021297108E-5</v>
      </c>
      <c r="CK261">
        <f t="shared" ref="CK261:CK273" si="229">_xlfn.T.TEST(V261:AY261,L261:U261,2,3)</f>
        <v>9.6463396838793544E-6</v>
      </c>
      <c r="CL261" s="7">
        <f t="shared" ref="CL261:CL273" si="230">COUNTIF(CF261:CK261,"&lt;0.05")</f>
        <v>6</v>
      </c>
      <c r="CM261" s="4">
        <f t="shared" ref="CM261:CM273" si="231">IF(CL261=6,1,0)</f>
        <v>1</v>
      </c>
      <c r="CN261" s="7">
        <f t="shared" ref="CN261:CN273" si="232">_xlfn.T.TEST(B261:U261,V261:AO261,2,3)</f>
        <v>3.0015427542351968E-6</v>
      </c>
      <c r="CO261" s="4">
        <f t="shared" ref="CO261:CO273" si="233">IF(CN261&lt;0.05,1,0)</f>
        <v>1</v>
      </c>
      <c r="CP261" s="7">
        <f t="shared" ref="CP261:CP273" si="234">MATCH(MAX(AZ261:BD261),AZ261:BD261,0)</f>
        <v>1</v>
      </c>
      <c r="CQ261" s="4" t="str">
        <f t="shared" ref="CQ261:CQ273" si="235">_xlfn.SWITCH(CP261,1, "Gentleman Jack", 2, "Jack Daniels", 3, "Glenfiddich 12", 4, "Glenfiddich 15", 5, "Glenfiddich 18")</f>
        <v>Gentleman Jack</v>
      </c>
      <c r="CR261" s="7">
        <f t="shared" ref="CR261:CR273" si="236">62+(CP261-1)*4</f>
        <v>62</v>
      </c>
      <c r="CS261">
        <f t="shared" ref="CS261:CS273" si="237">CR261+3</f>
        <v>65</v>
      </c>
      <c r="CT261">
        <f ca="1">COUNTIF(INDIRECT(ADDRESS(ROW(),CR261,1,1)):INDIRECT(ADDRESS(ROW(),CS261,1,1)), "&lt;0.05")</f>
        <v>4</v>
      </c>
      <c r="CU261" s="4">
        <f t="shared" ref="CU261:CU273" ca="1" si="238">IF(CT261=4,1,0)</f>
        <v>1</v>
      </c>
    </row>
    <row r="262" spans="1:99" x14ac:dyDescent="0.25">
      <c r="A262" s="48">
        <v>288</v>
      </c>
      <c r="B262" s="7">
        <v>0.55722049882036595</v>
      </c>
      <c r="C262">
        <v>0.27225580421549711</v>
      </c>
      <c r="D262">
        <v>0.47326500057448934</v>
      </c>
      <c r="E262">
        <v>0.34397240609761265</v>
      </c>
      <c r="F262">
        <v>0.32711736631061522</v>
      </c>
      <c r="G262">
        <v>0.23732599044024402</v>
      </c>
      <c r="H262">
        <v>0.26866276254240917</v>
      </c>
      <c r="I262">
        <v>0.25068103749567433</v>
      </c>
      <c r="J262">
        <v>0.21452788842450499</v>
      </c>
      <c r="K262" s="4">
        <v>0.16908576361591868</v>
      </c>
      <c r="L262" s="7">
        <v>0.11255801440917772</v>
      </c>
      <c r="M262">
        <v>0.10608848832604216</v>
      </c>
      <c r="N262">
        <v>0.17159384342269943</v>
      </c>
      <c r="O262">
        <v>0.22163274421330875</v>
      </c>
      <c r="P262">
        <v>0.16116439032667787</v>
      </c>
      <c r="Q262">
        <v>0.11751598479854795</v>
      </c>
      <c r="R262">
        <v>0.1118325716570608</v>
      </c>
      <c r="S262">
        <v>8.8534338402906101E-2</v>
      </c>
      <c r="T262">
        <v>0.20278370099031204</v>
      </c>
      <c r="U262" s="4">
        <v>0.10858526415353904</v>
      </c>
      <c r="V262" s="7">
        <v>0.10017477246702514</v>
      </c>
      <c r="W262">
        <v>9.4602041036394163E-2</v>
      </c>
      <c r="X262">
        <v>8.3720356305102925E-2</v>
      </c>
      <c r="Y262">
        <v>8.8267966808201925E-2</v>
      </c>
      <c r="Z262">
        <v>8.6531302771177376E-2</v>
      </c>
      <c r="AA262">
        <v>6.7457261229722343E-2</v>
      </c>
      <c r="AB262">
        <v>6.7373703731872139E-2</v>
      </c>
      <c r="AC262">
        <v>4.2663811403275104E-2</v>
      </c>
      <c r="AD262">
        <v>6.934320443784095E-2</v>
      </c>
      <c r="AE262" s="4">
        <v>5.713994054263706E-2</v>
      </c>
      <c r="AF262" s="7">
        <v>7.4755157683685505E-3</v>
      </c>
      <c r="AG262">
        <v>9.7767167991319997E-3</v>
      </c>
      <c r="AH262">
        <v>7.4432521225484931E-3</v>
      </c>
      <c r="AI262">
        <v>1.012633726870339E-2</v>
      </c>
      <c r="AJ262">
        <v>1.6315250639097639E-2</v>
      </c>
      <c r="AK262">
        <v>1.2112971380981609E-2</v>
      </c>
      <c r="AL262">
        <v>1.8575811208913228E-2</v>
      </c>
      <c r="AM262">
        <v>2.1835248200019402E-2</v>
      </c>
      <c r="AN262">
        <v>2.9487318780927179E-2</v>
      </c>
      <c r="AO262" s="4">
        <v>1.5417715702192889E-2</v>
      </c>
      <c r="AP262" s="7">
        <v>1.3491344821328468E-2</v>
      </c>
      <c r="AQ262">
        <v>6.9756681375383461E-3</v>
      </c>
      <c r="AR262">
        <v>1.6415269536708743E-2</v>
      </c>
      <c r="AS262">
        <v>1.2844162788719842E-2</v>
      </c>
      <c r="AT262">
        <v>7.3786379455590065E-3</v>
      </c>
      <c r="AU262">
        <v>1.1754150221055528E-2</v>
      </c>
      <c r="AV262">
        <v>3.3271253073828321E-3</v>
      </c>
      <c r="AW262">
        <v>5.796686247414415E-3</v>
      </c>
      <c r="AX262">
        <v>1.3257718527693332E-2</v>
      </c>
      <c r="AY262">
        <v>1.4288007003896527E-2</v>
      </c>
      <c r="AZ262" s="7">
        <f t="shared" si="192"/>
        <v>0.31141145185373315</v>
      </c>
      <c r="BA262">
        <f t="shared" si="193"/>
        <v>0.14022893407002718</v>
      </c>
      <c r="BB262">
        <f t="shared" si="194"/>
        <v>7.5727436073324911E-2</v>
      </c>
      <c r="BC262">
        <f t="shared" si="195"/>
        <v>1.4856613787088437E-2</v>
      </c>
      <c r="BD262" s="4">
        <f t="shared" si="196"/>
        <v>1.0552877053729705E-2</v>
      </c>
      <c r="BE262" s="7">
        <f t="shared" si="197"/>
        <v>0.12023404522948609</v>
      </c>
      <c r="BF262">
        <f t="shared" si="198"/>
        <v>4.5812255029526593E-2</v>
      </c>
      <c r="BG262">
        <f t="shared" si="199"/>
        <v>1.7979727799832916E-2</v>
      </c>
      <c r="BH262">
        <f t="shared" si="200"/>
        <v>7.0251985761274338E-3</v>
      </c>
      <c r="BI262" s="4">
        <f t="shared" si="201"/>
        <v>4.3290710571842255E-3</v>
      </c>
      <c r="BJ262" s="7">
        <f t="shared" si="202"/>
        <v>1.318136675245561E-3</v>
      </c>
      <c r="BK262">
        <f t="shared" si="203"/>
        <v>1.4397578870298131E-4</v>
      </c>
      <c r="BL262">
        <f t="shared" si="204"/>
        <v>2.6413508284780716E-5</v>
      </c>
      <c r="BM262" s="4">
        <f t="shared" si="205"/>
        <v>2.3918238708860269E-5</v>
      </c>
      <c r="BN262" s="7">
        <f t="shared" si="206"/>
        <v>1.318136675245561E-3</v>
      </c>
      <c r="BO262">
        <f t="shared" si="207"/>
        <v>1.4311832126107701E-3</v>
      </c>
      <c r="BP262">
        <f t="shared" si="208"/>
        <v>9.616359004065246E-6</v>
      </c>
      <c r="BQ262" s="4">
        <f t="shared" si="209"/>
        <v>8.2236962352836567E-6</v>
      </c>
      <c r="BR262" s="7">
        <f t="shared" si="210"/>
        <v>1.4397578870298131E-4</v>
      </c>
      <c r="BS262">
        <f t="shared" si="211"/>
        <v>1.4311832126107701E-3</v>
      </c>
      <c r="BT262">
        <f t="shared" si="212"/>
        <v>4.6153487339417877E-7</v>
      </c>
      <c r="BU262" s="4">
        <f t="shared" si="213"/>
        <v>5.6368976383660695E-7</v>
      </c>
      <c r="BV262" s="7">
        <f t="shared" si="214"/>
        <v>2.6413508284780716E-5</v>
      </c>
      <c r="BW262">
        <f t="shared" si="215"/>
        <v>9.616359004065246E-6</v>
      </c>
      <c r="BX262">
        <f t="shared" si="216"/>
        <v>4.6153487339417877E-7</v>
      </c>
      <c r="BY262" s="4">
        <f t="shared" si="217"/>
        <v>0.1199089371695765</v>
      </c>
      <c r="BZ262" s="7">
        <f t="shared" si="218"/>
        <v>2.3918238708860269E-5</v>
      </c>
      <c r="CA262">
        <f t="shared" si="219"/>
        <v>8.2236962352836567E-6</v>
      </c>
      <c r="CB262">
        <f t="shared" si="220"/>
        <v>5.6368976383660695E-7</v>
      </c>
      <c r="CC262" s="4">
        <f t="shared" si="221"/>
        <v>0.1199089371695765</v>
      </c>
      <c r="CD262" s="7">
        <f t="shared" si="222"/>
        <v>18</v>
      </c>
      <c r="CE262" s="4">
        <f t="shared" si="223"/>
        <v>0</v>
      </c>
      <c r="CF262" s="7">
        <f t="shared" si="224"/>
        <v>1.318136675245561E-3</v>
      </c>
      <c r="CG262">
        <f t="shared" si="225"/>
        <v>3.8991602815353129E-5</v>
      </c>
      <c r="CH262" s="7">
        <f t="shared" si="226"/>
        <v>1.318136675245561E-3</v>
      </c>
      <c r="CI262" s="4">
        <f t="shared" si="227"/>
        <v>1.7848057959879367E-5</v>
      </c>
      <c r="CJ262">
        <f t="shared" si="228"/>
        <v>3.8991602815353129E-5</v>
      </c>
      <c r="CK262">
        <f t="shared" si="229"/>
        <v>1.7848057959879367E-5</v>
      </c>
      <c r="CL262" s="7">
        <f t="shared" si="230"/>
        <v>6</v>
      </c>
      <c r="CM262" s="4">
        <f t="shared" si="231"/>
        <v>1</v>
      </c>
      <c r="CN262" s="7">
        <f t="shared" si="232"/>
        <v>2.8688953020259538E-6</v>
      </c>
      <c r="CO262" s="4">
        <f t="shared" si="233"/>
        <v>1</v>
      </c>
      <c r="CP262" s="7">
        <f t="shared" si="234"/>
        <v>1</v>
      </c>
      <c r="CQ262" s="4" t="str">
        <f t="shared" si="235"/>
        <v>Gentleman Jack</v>
      </c>
      <c r="CR262" s="7">
        <f t="shared" si="236"/>
        <v>62</v>
      </c>
      <c r="CS262">
        <f t="shared" si="237"/>
        <v>65</v>
      </c>
      <c r="CT262">
        <f ca="1">COUNTIF(INDIRECT(ADDRESS(ROW(),CR262,1,1)):INDIRECT(ADDRESS(ROW(),CS262,1,1)), "&lt;0.05")</f>
        <v>4</v>
      </c>
      <c r="CU262" s="4">
        <f t="shared" ca="1" si="238"/>
        <v>1</v>
      </c>
    </row>
    <row r="263" spans="1:99" x14ac:dyDescent="0.25">
      <c r="A263" s="48">
        <v>289</v>
      </c>
      <c r="B263" s="7">
        <v>0.20936859171690436</v>
      </c>
      <c r="C263">
        <v>0.11326882792606632</v>
      </c>
      <c r="D263">
        <v>0.16598310918641371</v>
      </c>
      <c r="E263">
        <v>0.13734792458911788</v>
      </c>
      <c r="F263">
        <v>0.12301885130897745</v>
      </c>
      <c r="G263">
        <v>0.10261076445531211</v>
      </c>
      <c r="H263">
        <v>9.2835176345256218E-2</v>
      </c>
      <c r="I263">
        <v>0.10209589351498069</v>
      </c>
      <c r="J263">
        <v>9.3048834612276615E-2</v>
      </c>
      <c r="K263" s="4">
        <v>6.7706299322470534E-2</v>
      </c>
      <c r="L263" s="7">
        <v>4.1859080253727636E-2</v>
      </c>
      <c r="M263">
        <v>4.8493212481642581E-2</v>
      </c>
      <c r="N263">
        <v>8.1038345663684772E-2</v>
      </c>
      <c r="O263">
        <v>7.9813834230644934E-2</v>
      </c>
      <c r="P263">
        <v>6.3820587602840845E-2</v>
      </c>
      <c r="Q263">
        <v>4.8671537243277281E-2</v>
      </c>
      <c r="R263">
        <v>4.7564039395960038E-2</v>
      </c>
      <c r="S263">
        <v>3.9321496898919013E-2</v>
      </c>
      <c r="T263">
        <v>0.10228163038530196</v>
      </c>
      <c r="U263" s="4">
        <v>4.3856474987001549E-2</v>
      </c>
      <c r="V263" s="7">
        <v>5.0720510318956712E-2</v>
      </c>
      <c r="W263">
        <v>8.7038906204764357E-2</v>
      </c>
      <c r="X263">
        <v>8.2017719195925556E-2</v>
      </c>
      <c r="Y263">
        <v>9.8187379308748698E-2</v>
      </c>
      <c r="Z263">
        <v>0.12586192055344744</v>
      </c>
      <c r="AA263">
        <v>9.5757988774415645E-2</v>
      </c>
      <c r="AB263">
        <v>8.7253980027219277E-2</v>
      </c>
      <c r="AC263">
        <v>6.0485891788365186E-2</v>
      </c>
      <c r="AD263">
        <v>8.9464009247667134E-2</v>
      </c>
      <c r="AE263" s="4">
        <v>8.9675193472928391E-2</v>
      </c>
      <c r="AF263" s="7">
        <v>2.5071648634082337E-2</v>
      </c>
      <c r="AG263">
        <v>4.9631896039924954E-2</v>
      </c>
      <c r="AH263">
        <v>4.3930572174910622E-2</v>
      </c>
      <c r="AI263">
        <v>7.8776114440873402E-2</v>
      </c>
      <c r="AJ263">
        <v>0.11282708353914635</v>
      </c>
      <c r="AK263">
        <v>6.4605254232349793E-2</v>
      </c>
      <c r="AL263">
        <v>0.10513364384764974</v>
      </c>
      <c r="AM263">
        <v>9.8785815574358615E-2</v>
      </c>
      <c r="AN263">
        <v>0.14207932385316929</v>
      </c>
      <c r="AO263" s="4">
        <v>7.2077882644360131E-2</v>
      </c>
      <c r="AP263" s="7">
        <v>3.5663262396511339E-2</v>
      </c>
      <c r="AQ263">
        <v>3.6392837882597187E-2</v>
      </c>
      <c r="AR263">
        <v>5.8205788078676671E-2</v>
      </c>
      <c r="AS263">
        <v>2.9965048774578673E-2</v>
      </c>
      <c r="AT263">
        <v>2.8550795079949266E-2</v>
      </c>
      <c r="AU263">
        <v>4.1081358910592655E-2</v>
      </c>
      <c r="AV263">
        <v>3.6424900241161483E-2</v>
      </c>
      <c r="AW263">
        <v>4.1089815708167408E-2</v>
      </c>
      <c r="AX263">
        <v>4.3493780262688998E-2</v>
      </c>
      <c r="AY263">
        <v>3.8822333452448551E-2</v>
      </c>
      <c r="AZ263" s="7">
        <f t="shared" si="192"/>
        <v>0.12072842729777759</v>
      </c>
      <c r="BA263">
        <f t="shared" si="193"/>
        <v>5.9672023914300057E-2</v>
      </c>
      <c r="BB263">
        <f t="shared" si="194"/>
        <v>8.6646349889243843E-2</v>
      </c>
      <c r="BC263">
        <f t="shared" si="195"/>
        <v>7.9291923498082534E-2</v>
      </c>
      <c r="BD263" s="4">
        <f t="shared" si="196"/>
        <v>3.8968992078737219E-2</v>
      </c>
      <c r="BE263" s="7">
        <f t="shared" si="197"/>
        <v>4.1194828037363525E-2</v>
      </c>
      <c r="BF263">
        <f t="shared" si="198"/>
        <v>2.1263316593195747E-2</v>
      </c>
      <c r="BG263">
        <f t="shared" si="199"/>
        <v>2.0461819342613371E-2</v>
      </c>
      <c r="BH263">
        <f t="shared" si="200"/>
        <v>3.5672364408331755E-2</v>
      </c>
      <c r="BI263" s="4">
        <f t="shared" si="201"/>
        <v>8.2539968088689297E-3</v>
      </c>
      <c r="BJ263" s="7">
        <f t="shared" si="202"/>
        <v>1.0305333723730876E-3</v>
      </c>
      <c r="BK263">
        <f t="shared" si="203"/>
        <v>3.5427346830008706E-2</v>
      </c>
      <c r="BL263">
        <f t="shared" si="204"/>
        <v>2.7411736526176379E-2</v>
      </c>
      <c r="BM263" s="4">
        <f t="shared" si="205"/>
        <v>1.2148046371651687E-4</v>
      </c>
      <c r="BN263" s="7">
        <f t="shared" si="206"/>
        <v>1.0305333723730876E-3</v>
      </c>
      <c r="BO263">
        <f t="shared" si="207"/>
        <v>9.7516162885732689E-3</v>
      </c>
      <c r="BP263">
        <f t="shared" si="208"/>
        <v>0.15636273312544452</v>
      </c>
      <c r="BQ263" s="4">
        <f t="shared" si="209"/>
        <v>1.4456659656338328E-2</v>
      </c>
      <c r="BR263" s="7">
        <f t="shared" si="210"/>
        <v>3.5427346830008706E-2</v>
      </c>
      <c r="BS263">
        <f t="shared" si="211"/>
        <v>9.7516162885732689E-3</v>
      </c>
      <c r="BT263">
        <f t="shared" si="212"/>
        <v>0.58045672382920355</v>
      </c>
      <c r="BU263" s="4">
        <f t="shared" si="213"/>
        <v>1.9327827032189206E-5</v>
      </c>
      <c r="BV263" s="7">
        <f t="shared" si="214"/>
        <v>2.7411736526176379E-2</v>
      </c>
      <c r="BW263">
        <f t="shared" si="215"/>
        <v>0.15636273312544452</v>
      </c>
      <c r="BX263">
        <f t="shared" si="216"/>
        <v>0.58045672382920355</v>
      </c>
      <c r="BY263" s="4">
        <f t="shared" si="217"/>
        <v>5.9306468933601536E-3</v>
      </c>
      <c r="BZ263" s="7">
        <f t="shared" si="218"/>
        <v>1.2148046371651687E-4</v>
      </c>
      <c r="CA263">
        <f t="shared" si="219"/>
        <v>1.4456659656338328E-2</v>
      </c>
      <c r="CB263">
        <f t="shared" si="220"/>
        <v>1.9327827032189206E-5</v>
      </c>
      <c r="CC263" s="4">
        <f t="shared" si="221"/>
        <v>5.9306468933601536E-3</v>
      </c>
      <c r="CD263" s="7">
        <f t="shared" si="222"/>
        <v>16</v>
      </c>
      <c r="CE263" s="4">
        <f t="shared" si="223"/>
        <v>0</v>
      </c>
      <c r="CF263" s="7">
        <f t="shared" si="224"/>
        <v>1.0305333723730876E-3</v>
      </c>
      <c r="CG263">
        <f t="shared" si="225"/>
        <v>2.870701064357909E-3</v>
      </c>
      <c r="CH263" s="7">
        <f t="shared" si="226"/>
        <v>1.0305333723730876E-3</v>
      </c>
      <c r="CI263" s="4">
        <f t="shared" si="227"/>
        <v>0.34022097306053345</v>
      </c>
      <c r="CJ263">
        <f t="shared" si="228"/>
        <v>2.870701064357909E-3</v>
      </c>
      <c r="CK263">
        <f t="shared" si="229"/>
        <v>0.34022097306053345</v>
      </c>
      <c r="CL263" s="7">
        <f t="shared" si="230"/>
        <v>4</v>
      </c>
      <c r="CM263" s="4">
        <f t="shared" si="231"/>
        <v>0</v>
      </c>
      <c r="CN263" s="7">
        <f t="shared" si="232"/>
        <v>0.54640835530932974</v>
      </c>
      <c r="CO263" s="4">
        <f t="shared" si="233"/>
        <v>0</v>
      </c>
      <c r="CP263" s="7">
        <f t="shared" si="234"/>
        <v>1</v>
      </c>
      <c r="CQ263" s="4" t="str">
        <f t="shared" si="235"/>
        <v>Gentleman Jack</v>
      </c>
      <c r="CR263" s="7">
        <f t="shared" si="236"/>
        <v>62</v>
      </c>
      <c r="CS263">
        <f t="shared" si="237"/>
        <v>65</v>
      </c>
      <c r="CT263">
        <f ca="1">COUNTIF(INDIRECT(ADDRESS(ROW(),CR263,1,1)):INDIRECT(ADDRESS(ROW(),CS263,1,1)), "&lt;0.05")</f>
        <v>4</v>
      </c>
      <c r="CU263" s="4">
        <f t="shared" ca="1" si="238"/>
        <v>1</v>
      </c>
    </row>
    <row r="264" spans="1:99" x14ac:dyDescent="0.25">
      <c r="A264" s="48">
        <v>290</v>
      </c>
      <c r="B264" s="7">
        <v>3.1453880261049158E-2</v>
      </c>
      <c r="C264">
        <v>1.1122720180888748E-2</v>
      </c>
      <c r="D264">
        <v>2.1004973598986988E-2</v>
      </c>
      <c r="E264">
        <v>1.7836001736131906E-2</v>
      </c>
      <c r="F264">
        <v>1.1382825800723806E-2</v>
      </c>
      <c r="G264">
        <v>1.0109749919979389E-2</v>
      </c>
      <c r="H264">
        <v>1.5769912165894007E-2</v>
      </c>
      <c r="I264">
        <v>9.955427697847968E-3</v>
      </c>
      <c r="J264">
        <v>1.3935051478008019E-2</v>
      </c>
      <c r="K264" s="4">
        <v>7.9162087747316218E-3</v>
      </c>
      <c r="L264" s="7">
        <v>0</v>
      </c>
      <c r="M264">
        <v>4.8097434876089654E-3</v>
      </c>
      <c r="N264">
        <v>5.6809857240789855E-3</v>
      </c>
      <c r="O264">
        <v>7.0380410891723944E-3</v>
      </c>
      <c r="P264">
        <v>1.4000926430456136E-2</v>
      </c>
      <c r="Q264">
        <v>3.035684402402618E-3</v>
      </c>
      <c r="R264">
        <v>6.8144720245248971E-3</v>
      </c>
      <c r="S264">
        <v>4.6624921050105383E-3</v>
      </c>
      <c r="T264">
        <v>1.1691952386992919E-2</v>
      </c>
      <c r="U264" s="4">
        <v>1.8492893927029035E-3</v>
      </c>
      <c r="V264" s="7">
        <v>1.2758979692017308E-2</v>
      </c>
      <c r="W264">
        <v>1.4716842325072317E-2</v>
      </c>
      <c r="X264">
        <v>1.4355661172822939E-2</v>
      </c>
      <c r="Y264">
        <v>1.0160709107302936E-2</v>
      </c>
      <c r="Z264">
        <v>1.8063917899237066E-2</v>
      </c>
      <c r="AA264">
        <v>6.4093367792279936E-3</v>
      </c>
      <c r="AB264">
        <v>6.8384401140539081E-3</v>
      </c>
      <c r="AC264">
        <v>1.2991358795605205E-2</v>
      </c>
      <c r="AD264">
        <v>1.0890844738219654E-2</v>
      </c>
      <c r="AE264" s="4">
        <v>9.9795675950952543E-3</v>
      </c>
      <c r="AF264" s="7">
        <v>2.6645274526954422E-3</v>
      </c>
      <c r="AG264">
        <v>6.3573196026308508E-3</v>
      </c>
      <c r="AH264">
        <v>5.4036494455773154E-3</v>
      </c>
      <c r="AI264">
        <v>1.2842583444934372E-2</v>
      </c>
      <c r="AJ264">
        <v>1.5852885128718915E-2</v>
      </c>
      <c r="AK264">
        <v>9.3915776103403268E-3</v>
      </c>
      <c r="AL264">
        <v>2.581580721900361E-2</v>
      </c>
      <c r="AM264">
        <v>1.5254642215318595E-2</v>
      </c>
      <c r="AN264">
        <v>3.1162418429295315E-2</v>
      </c>
      <c r="AO264" s="4">
        <v>1.1992233620889785E-2</v>
      </c>
      <c r="AP264" s="7">
        <v>7.0841340208243082E-3</v>
      </c>
      <c r="AQ264">
        <v>2.6224357935557109E-3</v>
      </c>
      <c r="AR264">
        <v>1.1378345886561463E-2</v>
      </c>
      <c r="AS264">
        <v>7.8178175265208351E-3</v>
      </c>
      <c r="AT264">
        <v>2.7580095892773449E-3</v>
      </c>
      <c r="AU264">
        <v>7.2431170295157244E-3</v>
      </c>
      <c r="AV264">
        <v>4.7333830998242425E-3</v>
      </c>
      <c r="AW264">
        <v>7.2204548805348432E-3</v>
      </c>
      <c r="AX264">
        <v>3.5385557050742955E-3</v>
      </c>
      <c r="AY264">
        <v>6.8614382441365539E-3</v>
      </c>
      <c r="AZ264" s="7">
        <f t="shared" si="192"/>
        <v>1.5048675161424163E-2</v>
      </c>
      <c r="BA264">
        <f t="shared" si="193"/>
        <v>5.9583587042950359E-3</v>
      </c>
      <c r="BB264">
        <f t="shared" si="194"/>
        <v>1.1716565821865456E-2</v>
      </c>
      <c r="BC264">
        <f t="shared" si="195"/>
        <v>1.3673764416940454E-2</v>
      </c>
      <c r="BD264" s="4">
        <f t="shared" si="196"/>
        <v>6.1257691775825317E-3</v>
      </c>
      <c r="BE264" s="7">
        <f t="shared" si="197"/>
        <v>7.025315955446588E-3</v>
      </c>
      <c r="BF264">
        <f t="shared" si="198"/>
        <v>4.2617116185637008E-3</v>
      </c>
      <c r="BG264">
        <f t="shared" si="199"/>
        <v>3.6063145909500322E-3</v>
      </c>
      <c r="BH264">
        <f t="shared" si="200"/>
        <v>8.9784554513637378E-3</v>
      </c>
      <c r="BI264" s="4">
        <f t="shared" si="201"/>
        <v>2.7204294359467231E-3</v>
      </c>
      <c r="BJ264" s="7">
        <f t="shared" si="202"/>
        <v>3.2819733684318919E-3</v>
      </c>
      <c r="BK264">
        <f t="shared" si="203"/>
        <v>0.20427044527038693</v>
      </c>
      <c r="BL264">
        <f t="shared" si="204"/>
        <v>0.70764233442734858</v>
      </c>
      <c r="BM264" s="4">
        <f t="shared" si="205"/>
        <v>2.9404246472906205E-3</v>
      </c>
      <c r="BN264" s="7">
        <f t="shared" si="206"/>
        <v>3.2819733684318919E-3</v>
      </c>
      <c r="BO264">
        <f t="shared" si="207"/>
        <v>4.4539741800711094E-3</v>
      </c>
      <c r="BP264">
        <f t="shared" si="208"/>
        <v>2.9123898885469457E-2</v>
      </c>
      <c r="BQ264" s="4">
        <f t="shared" si="209"/>
        <v>0.91796919337429872</v>
      </c>
      <c r="BR264" s="7">
        <f t="shared" si="210"/>
        <v>0.20427044527038693</v>
      </c>
      <c r="BS264">
        <f t="shared" si="211"/>
        <v>4.4539741800711094E-3</v>
      </c>
      <c r="BT264">
        <f t="shared" si="212"/>
        <v>0.53457956926453554</v>
      </c>
      <c r="BU264" s="4">
        <f t="shared" si="213"/>
        <v>1.1471912923955484E-3</v>
      </c>
      <c r="BV264" s="7">
        <f t="shared" si="214"/>
        <v>0.70764233442734858</v>
      </c>
      <c r="BW264">
        <f t="shared" si="215"/>
        <v>2.9123898885469457E-2</v>
      </c>
      <c r="BX264">
        <f t="shared" si="216"/>
        <v>0.53457956926453554</v>
      </c>
      <c r="BY264" s="4">
        <f t="shared" si="217"/>
        <v>2.7907102743341697E-2</v>
      </c>
      <c r="BZ264" s="7">
        <f t="shared" si="218"/>
        <v>2.9404246472906205E-3</v>
      </c>
      <c r="CA264">
        <f t="shared" si="219"/>
        <v>0.91796919337429872</v>
      </c>
      <c r="CB264">
        <f t="shared" si="220"/>
        <v>1.1471912923955484E-3</v>
      </c>
      <c r="CC264" s="4">
        <f t="shared" si="221"/>
        <v>2.7907102743341697E-2</v>
      </c>
      <c r="CD264" s="7">
        <f t="shared" si="222"/>
        <v>12</v>
      </c>
      <c r="CE264" s="4">
        <f t="shared" si="223"/>
        <v>0</v>
      </c>
      <c r="CF264" s="7">
        <f t="shared" si="224"/>
        <v>3.2819733684318919E-3</v>
      </c>
      <c r="CG264">
        <f t="shared" si="225"/>
        <v>9.1880977887109805E-2</v>
      </c>
      <c r="CH264" s="7">
        <f t="shared" si="226"/>
        <v>3.2819733684318919E-3</v>
      </c>
      <c r="CI264" s="4">
        <f t="shared" si="227"/>
        <v>1.8183978645313428E-2</v>
      </c>
      <c r="CJ264">
        <f t="shared" si="228"/>
        <v>9.1880977887109805E-2</v>
      </c>
      <c r="CK264">
        <f t="shared" si="229"/>
        <v>1.8183978645313428E-2</v>
      </c>
      <c r="CL264" s="7">
        <f t="shared" si="230"/>
        <v>4</v>
      </c>
      <c r="CM264" s="4">
        <f t="shared" si="231"/>
        <v>0</v>
      </c>
      <c r="CN264" s="7">
        <f t="shared" si="232"/>
        <v>0.33105902155969436</v>
      </c>
      <c r="CO264" s="4">
        <f t="shared" si="233"/>
        <v>0</v>
      </c>
      <c r="CP264" s="7">
        <f t="shared" si="234"/>
        <v>1</v>
      </c>
      <c r="CQ264" s="4" t="str">
        <f t="shared" si="235"/>
        <v>Gentleman Jack</v>
      </c>
      <c r="CR264" s="7">
        <f t="shared" si="236"/>
        <v>62</v>
      </c>
      <c r="CS264">
        <f t="shared" si="237"/>
        <v>65</v>
      </c>
      <c r="CT264">
        <f ca="1">COUNTIF(INDIRECT(ADDRESS(ROW(),CR264,1,1)):INDIRECT(ADDRESS(ROW(),CS264,1,1)), "&lt;0.05")</f>
        <v>2</v>
      </c>
      <c r="CU264" s="4">
        <f t="shared" ca="1" si="238"/>
        <v>0</v>
      </c>
    </row>
    <row r="265" spans="1:99" x14ac:dyDescent="0.25">
      <c r="A265" s="48">
        <v>291</v>
      </c>
      <c r="B265" s="7">
        <v>0</v>
      </c>
      <c r="C265">
        <v>8.5747085655097949E-4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4.6391769495156459E-3</v>
      </c>
      <c r="J265">
        <v>0</v>
      </c>
      <c r="K265" s="4">
        <v>0</v>
      </c>
      <c r="L265" s="7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6.1556817952967968E-3</v>
      </c>
      <c r="S265">
        <v>2.8478683129172502E-3</v>
      </c>
      <c r="T265">
        <v>0</v>
      </c>
      <c r="U265" s="4">
        <v>0</v>
      </c>
      <c r="V265" s="7">
        <v>1.346370927192108E-5</v>
      </c>
      <c r="W265">
        <v>2.1225543061243303E-3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 s="4">
        <v>0</v>
      </c>
      <c r="AF265" s="7">
        <v>0</v>
      </c>
      <c r="AG265">
        <v>0</v>
      </c>
      <c r="AH265">
        <v>0</v>
      </c>
      <c r="AI265">
        <v>1.2362552267107813E-3</v>
      </c>
      <c r="AJ265">
        <v>3.3740127181427679E-4</v>
      </c>
      <c r="AK265">
        <v>1.6935645668090281E-3</v>
      </c>
      <c r="AL265">
        <v>3.3357293332763787E-3</v>
      </c>
      <c r="AM265">
        <v>5.5512491991944642E-3</v>
      </c>
      <c r="AN265">
        <v>2.5792357911829595E-3</v>
      </c>
      <c r="AO265" s="4">
        <v>0</v>
      </c>
      <c r="AP265" s="7">
        <v>0</v>
      </c>
      <c r="AQ265">
        <v>1.7135599550146985E-3</v>
      </c>
      <c r="AR265">
        <v>8.0234747482760282E-4</v>
      </c>
      <c r="AS265">
        <v>1.9774415185772572E-4</v>
      </c>
      <c r="AT265">
        <v>0</v>
      </c>
      <c r="AU265">
        <v>3.3789731432258266E-3</v>
      </c>
      <c r="AV265">
        <v>0</v>
      </c>
      <c r="AW265">
        <v>0</v>
      </c>
      <c r="AX265">
        <v>0</v>
      </c>
      <c r="AY265">
        <v>2.4239481551281412E-3</v>
      </c>
      <c r="AZ265" s="7">
        <f t="shared" si="192"/>
        <v>5.4966478060666248E-4</v>
      </c>
      <c r="BA265">
        <f t="shared" si="193"/>
        <v>9.0035501082140479E-4</v>
      </c>
      <c r="BB265">
        <f t="shared" si="194"/>
        <v>2.1360180153962515E-4</v>
      </c>
      <c r="BC265">
        <f t="shared" si="195"/>
        <v>1.4733435388987887E-3</v>
      </c>
      <c r="BD265" s="4">
        <f t="shared" si="196"/>
        <v>8.516572880053995E-4</v>
      </c>
      <c r="BE265" s="7">
        <f t="shared" si="197"/>
        <v>1.4619585542216935E-3</v>
      </c>
      <c r="BF265">
        <f t="shared" si="198"/>
        <v>2.0520012139251995E-3</v>
      </c>
      <c r="BG265">
        <f t="shared" si="199"/>
        <v>6.7075088584068413E-4</v>
      </c>
      <c r="BH265">
        <f t="shared" si="200"/>
        <v>1.86782198867949E-3</v>
      </c>
      <c r="BI265" s="4">
        <f t="shared" si="201"/>
        <v>1.2319332024933439E-3</v>
      </c>
      <c r="BJ265" s="7">
        <f t="shared" si="202"/>
        <v>0.665619127878325</v>
      </c>
      <c r="BK265">
        <f t="shared" si="203"/>
        <v>0.52067685090602001</v>
      </c>
      <c r="BL265">
        <f t="shared" si="204"/>
        <v>0.23490019692868486</v>
      </c>
      <c r="BM265" s="4">
        <f t="shared" si="205"/>
        <v>0.62363552891044916</v>
      </c>
      <c r="BN265" s="7">
        <f t="shared" si="206"/>
        <v>0.665619127878325</v>
      </c>
      <c r="BO265">
        <f t="shared" si="207"/>
        <v>0.33624312804021272</v>
      </c>
      <c r="BP265">
        <f t="shared" si="208"/>
        <v>0.5220797081094366</v>
      </c>
      <c r="BQ265" s="4">
        <f t="shared" si="209"/>
        <v>0.94956244952900415</v>
      </c>
      <c r="BR265" s="7">
        <f t="shared" si="210"/>
        <v>0.52067685090602001</v>
      </c>
      <c r="BS265">
        <f t="shared" si="211"/>
        <v>0.33624312804021272</v>
      </c>
      <c r="BT265">
        <f t="shared" si="212"/>
        <v>6.9280477514649441E-2</v>
      </c>
      <c r="BU265" s="4">
        <f t="shared" si="213"/>
        <v>0.17243367301543566</v>
      </c>
      <c r="BV265" s="7">
        <f t="shared" si="214"/>
        <v>0.23490019692868486</v>
      </c>
      <c r="BW265">
        <f t="shared" si="215"/>
        <v>0.5220797081094366</v>
      </c>
      <c r="BX265">
        <f t="shared" si="216"/>
        <v>6.9280477514649441E-2</v>
      </c>
      <c r="BY265" s="4">
        <f t="shared" si="217"/>
        <v>0.39294585918991942</v>
      </c>
      <c r="BZ265" s="7">
        <f t="shared" si="218"/>
        <v>0.62363552891044916</v>
      </c>
      <c r="CA265">
        <f t="shared" si="219"/>
        <v>0.94956244952900415</v>
      </c>
      <c r="CB265">
        <f t="shared" si="220"/>
        <v>0.17243367301543566</v>
      </c>
      <c r="CC265" s="4">
        <f t="shared" si="221"/>
        <v>0.39294585918991942</v>
      </c>
      <c r="CD265" s="7">
        <f t="shared" si="222"/>
        <v>0</v>
      </c>
      <c r="CE265" s="4">
        <f t="shared" si="223"/>
        <v>0</v>
      </c>
      <c r="CF265" s="7">
        <f t="shared" si="224"/>
        <v>0.665619127878325</v>
      </c>
      <c r="CG265">
        <f t="shared" si="225"/>
        <v>0.58304916886056979</v>
      </c>
      <c r="CH265" s="7">
        <f t="shared" si="226"/>
        <v>0.665619127878325</v>
      </c>
      <c r="CI265" s="4">
        <f t="shared" si="227"/>
        <v>0.93940909251807458</v>
      </c>
      <c r="CJ265">
        <f t="shared" si="228"/>
        <v>0.58304916886056979</v>
      </c>
      <c r="CK265">
        <f t="shared" si="229"/>
        <v>0.93940909251807458</v>
      </c>
      <c r="CL265" s="7">
        <f t="shared" si="230"/>
        <v>0</v>
      </c>
      <c r="CM265" s="4">
        <f t="shared" si="231"/>
        <v>0</v>
      </c>
      <c r="CN265" s="7">
        <f t="shared" si="232"/>
        <v>0.81963350149956304</v>
      </c>
      <c r="CO265" s="4">
        <f t="shared" si="233"/>
        <v>0</v>
      </c>
      <c r="CP265" s="7">
        <f t="shared" si="234"/>
        <v>4</v>
      </c>
      <c r="CQ265" s="4" t="str">
        <f t="shared" si="235"/>
        <v>Glenfiddich 15</v>
      </c>
      <c r="CR265" s="7">
        <f t="shared" si="236"/>
        <v>74</v>
      </c>
      <c r="CS265">
        <f t="shared" si="237"/>
        <v>77</v>
      </c>
      <c r="CT265">
        <f ca="1">COUNTIF(INDIRECT(ADDRESS(ROW(),CR265,1,1)):INDIRECT(ADDRESS(ROW(),CS265,1,1)), "&lt;0.05")</f>
        <v>0</v>
      </c>
      <c r="CU265" s="4">
        <f t="shared" ca="1" si="238"/>
        <v>0</v>
      </c>
    </row>
    <row r="266" spans="1:99" x14ac:dyDescent="0.25">
      <c r="A266" s="48">
        <v>292</v>
      </c>
      <c r="B266" s="7">
        <v>0</v>
      </c>
      <c r="C266">
        <v>3.2815592409498953E-3</v>
      </c>
      <c r="D266">
        <v>5.7208089904750561E-3</v>
      </c>
      <c r="E266">
        <v>5.459371217793284E-4</v>
      </c>
      <c r="F266">
        <v>1.6033325087707279E-3</v>
      </c>
      <c r="G266">
        <v>1.6893572429420194E-3</v>
      </c>
      <c r="H266">
        <v>4.2554776045618655E-3</v>
      </c>
      <c r="I266">
        <v>6.1976365360660495E-3</v>
      </c>
      <c r="J266">
        <v>2.8488121895476441E-3</v>
      </c>
      <c r="K266" s="4">
        <v>6.5990606893957535E-3</v>
      </c>
      <c r="L266" s="7">
        <v>1.9397332764004366E-2</v>
      </c>
      <c r="M266">
        <v>1.2248904423488038E-2</v>
      </c>
      <c r="N266">
        <v>1.3575130073708117E-2</v>
      </c>
      <c r="O266">
        <v>3.4358951404491078E-2</v>
      </c>
      <c r="P266">
        <v>1.4732239644975016E-2</v>
      </c>
      <c r="Q266">
        <v>2.2772229073482638E-2</v>
      </c>
      <c r="R266">
        <v>1.4649284087506625E-2</v>
      </c>
      <c r="S266">
        <v>1.3201424836231362E-2</v>
      </c>
      <c r="T266">
        <v>3.9236357384571534E-2</v>
      </c>
      <c r="U266" s="4">
        <v>1.3994222189411555E-2</v>
      </c>
      <c r="V266" s="7">
        <v>2.1387762048854782E-3</v>
      </c>
      <c r="W266">
        <v>7.4474772120382282E-3</v>
      </c>
      <c r="X266">
        <v>6.4056147214167419E-3</v>
      </c>
      <c r="Y266">
        <v>1.5290331829578663E-2</v>
      </c>
      <c r="Z266">
        <v>9.3607238972710904E-3</v>
      </c>
      <c r="AA266">
        <v>7.8082266693140787E-3</v>
      </c>
      <c r="AB266">
        <v>8.2338236951821093E-3</v>
      </c>
      <c r="AC266">
        <v>5.7218123509796721E-3</v>
      </c>
      <c r="AD266">
        <v>9.6963364258847613E-3</v>
      </c>
      <c r="AE266" s="4">
        <v>1.6236306190411248E-2</v>
      </c>
      <c r="AF266" s="7">
        <v>4.4078153924080234E-3</v>
      </c>
      <c r="AG266">
        <v>4.3149698485544681E-3</v>
      </c>
      <c r="AH266">
        <v>0</v>
      </c>
      <c r="AI266">
        <v>1.3474608273592282E-2</v>
      </c>
      <c r="AJ266">
        <v>2.383661688209333E-2</v>
      </c>
      <c r="AK266">
        <v>1.2392871528842553E-2</v>
      </c>
      <c r="AL266">
        <v>2.8506207722624525E-2</v>
      </c>
      <c r="AM266">
        <v>1.7336624070426413E-2</v>
      </c>
      <c r="AN266">
        <v>3.5398378873137182E-2</v>
      </c>
      <c r="AO266" s="4">
        <v>2.0871146519603673E-2</v>
      </c>
      <c r="AP266" s="7">
        <v>7.7012786311157246E-3</v>
      </c>
      <c r="AQ266">
        <v>5.6633934120651824E-3</v>
      </c>
      <c r="AR266">
        <v>1.6479072195676472E-2</v>
      </c>
      <c r="AS266">
        <v>1.1186858243980382E-2</v>
      </c>
      <c r="AT266">
        <v>8.2395317246451334E-3</v>
      </c>
      <c r="AU266">
        <v>4.49665919960712E-3</v>
      </c>
      <c r="AV266">
        <v>8.7299998663635733E-3</v>
      </c>
      <c r="AW266">
        <v>1.3591410793785546E-2</v>
      </c>
      <c r="AX266">
        <v>9.8913028535774147E-3</v>
      </c>
      <c r="AY266">
        <v>1.2335781196770283E-2</v>
      </c>
      <c r="AZ266" s="7">
        <f t="shared" si="192"/>
        <v>3.274198212448834E-3</v>
      </c>
      <c r="BA266">
        <f t="shared" si="193"/>
        <v>1.9816607588187034E-2</v>
      </c>
      <c r="BB266">
        <f t="shared" si="194"/>
        <v>8.8339429196962072E-3</v>
      </c>
      <c r="BC266">
        <f t="shared" si="195"/>
        <v>1.6053923911128247E-2</v>
      </c>
      <c r="BD266" s="4">
        <f t="shared" si="196"/>
        <v>9.8315288117586837E-3</v>
      </c>
      <c r="BE266" s="7">
        <f t="shared" si="197"/>
        <v>2.3616923953428647E-3</v>
      </c>
      <c r="BF266">
        <f t="shared" si="198"/>
        <v>9.5682167875230408E-3</v>
      </c>
      <c r="BG266">
        <f t="shared" si="199"/>
        <v>4.2327174936306828E-3</v>
      </c>
      <c r="BH266">
        <f t="shared" si="200"/>
        <v>1.1381798851670647E-2</v>
      </c>
      <c r="BI266" s="4">
        <f t="shared" si="201"/>
        <v>3.6599679633917319E-3</v>
      </c>
      <c r="BJ266" s="7">
        <f t="shared" si="202"/>
        <v>3.3315426287698228E-4</v>
      </c>
      <c r="BK266">
        <f t="shared" si="203"/>
        <v>2.7146694811605392E-3</v>
      </c>
      <c r="BL266">
        <f t="shared" si="204"/>
        <v>6.1611011781794525E-3</v>
      </c>
      <c r="BM266" s="4">
        <f t="shared" si="205"/>
        <v>2.3605022980395667E-4</v>
      </c>
      <c r="BN266" s="7">
        <f t="shared" si="206"/>
        <v>3.3315426287698228E-4</v>
      </c>
      <c r="BO266">
        <f t="shared" si="207"/>
        <v>5.8741513669071221E-3</v>
      </c>
      <c r="BP266">
        <f t="shared" si="208"/>
        <v>0.43432489907231442</v>
      </c>
      <c r="BQ266" s="4">
        <f t="shared" si="209"/>
        <v>9.8663996911096397E-3</v>
      </c>
      <c r="BR266" s="7">
        <f t="shared" si="210"/>
        <v>2.7146694811605392E-3</v>
      </c>
      <c r="BS266">
        <f t="shared" si="211"/>
        <v>5.8741513669071221E-3</v>
      </c>
      <c r="BT266">
        <f t="shared" si="212"/>
        <v>8.5772427047555361E-2</v>
      </c>
      <c r="BU266" s="4">
        <f t="shared" si="213"/>
        <v>0.58001273335016612</v>
      </c>
      <c r="BV266" s="7">
        <f t="shared" si="214"/>
        <v>6.1611011781794525E-3</v>
      </c>
      <c r="BW266">
        <f t="shared" si="215"/>
        <v>0.43432489907231442</v>
      </c>
      <c r="BX266">
        <f t="shared" si="216"/>
        <v>8.5772427047555361E-2</v>
      </c>
      <c r="BY266" s="4">
        <f t="shared" si="217"/>
        <v>0.1284533470359899</v>
      </c>
      <c r="BZ266" s="7">
        <f t="shared" si="218"/>
        <v>2.3605022980395667E-4</v>
      </c>
      <c r="CA266">
        <f t="shared" si="219"/>
        <v>9.8663996911096397E-3</v>
      </c>
      <c r="CB266">
        <f t="shared" si="220"/>
        <v>0.58001273335016612</v>
      </c>
      <c r="CC266" s="4">
        <f t="shared" si="221"/>
        <v>0.1284533470359899</v>
      </c>
      <c r="CD266" s="7">
        <f t="shared" si="222"/>
        <v>12</v>
      </c>
      <c r="CE266" s="4">
        <f t="shared" si="223"/>
        <v>0</v>
      </c>
      <c r="CF266" s="7">
        <f t="shared" si="224"/>
        <v>3.3315426287698228E-4</v>
      </c>
      <c r="CG266">
        <f t="shared" si="225"/>
        <v>7.7667364896430075E-6</v>
      </c>
      <c r="CH266" s="7">
        <f t="shared" si="226"/>
        <v>3.3315426287698228E-4</v>
      </c>
      <c r="CI266" s="4">
        <f t="shared" si="227"/>
        <v>2.8078258045120322E-2</v>
      </c>
      <c r="CJ266">
        <f t="shared" si="228"/>
        <v>7.7667364896430075E-6</v>
      </c>
      <c r="CK266">
        <f t="shared" si="229"/>
        <v>2.8078258045120322E-2</v>
      </c>
      <c r="CL266" s="7">
        <f t="shared" si="230"/>
        <v>6</v>
      </c>
      <c r="CM266" s="4">
        <f t="shared" si="231"/>
        <v>1</v>
      </c>
      <c r="CN266" s="7">
        <f t="shared" si="232"/>
        <v>0.778744002742778</v>
      </c>
      <c r="CO266" s="4">
        <f t="shared" si="233"/>
        <v>0</v>
      </c>
      <c r="CP266" s="7">
        <f t="shared" si="234"/>
        <v>2</v>
      </c>
      <c r="CQ266" s="4" t="str">
        <f t="shared" si="235"/>
        <v>Jack Daniels</v>
      </c>
      <c r="CR266" s="7">
        <f t="shared" si="236"/>
        <v>66</v>
      </c>
      <c r="CS266">
        <f t="shared" si="237"/>
        <v>69</v>
      </c>
      <c r="CT266">
        <f ca="1">COUNTIF(INDIRECT(ADDRESS(ROW(),CR266,1,1)):INDIRECT(ADDRESS(ROW(),CS266,1,1)), "&lt;0.05")</f>
        <v>3</v>
      </c>
      <c r="CU266" s="4">
        <f t="shared" ca="1" si="238"/>
        <v>0</v>
      </c>
    </row>
    <row r="267" spans="1:99" x14ac:dyDescent="0.25">
      <c r="A267" s="48">
        <v>293</v>
      </c>
      <c r="B267" s="7">
        <v>0</v>
      </c>
      <c r="C267">
        <v>7.1439813160245466E-3</v>
      </c>
      <c r="D267">
        <v>8.0110765164074019E-3</v>
      </c>
      <c r="E267">
        <v>6.9509895486955589E-3</v>
      </c>
      <c r="F267">
        <v>9.5519294810486217E-3</v>
      </c>
      <c r="G267">
        <v>3.5873635752987506E-3</v>
      </c>
      <c r="H267">
        <v>1.6889879669937809E-3</v>
      </c>
      <c r="I267">
        <v>1.0753384904979983E-2</v>
      </c>
      <c r="J267">
        <v>3.321089352554193E-3</v>
      </c>
      <c r="K267" s="4">
        <v>1.1381291278801709E-2</v>
      </c>
      <c r="L267" s="7">
        <v>2.0229687546551436E-2</v>
      </c>
      <c r="M267">
        <v>3.5366508493651139E-2</v>
      </c>
      <c r="N267">
        <v>3.5499244686466952E-2</v>
      </c>
      <c r="O267">
        <v>4.9395292035893108E-2</v>
      </c>
      <c r="P267">
        <v>3.3689505172815389E-2</v>
      </c>
      <c r="Q267">
        <v>3.2814192735218135E-2</v>
      </c>
      <c r="R267">
        <v>2.2724631469590563E-2</v>
      </c>
      <c r="S267">
        <v>2.3293238612668864E-2</v>
      </c>
      <c r="T267">
        <v>7.2571143645857636E-2</v>
      </c>
      <c r="U267" s="4">
        <v>9.8376442332653614E-3</v>
      </c>
      <c r="V267" s="7">
        <v>1.2627670454541303E-2</v>
      </c>
      <c r="W267">
        <v>8.1471108614667137E-2</v>
      </c>
      <c r="X267">
        <v>6.2777961062980572E-2</v>
      </c>
      <c r="Y267">
        <v>9.6964179472990172E-2</v>
      </c>
      <c r="Z267">
        <v>9.3541518164797943E-2</v>
      </c>
      <c r="AA267">
        <v>9.3489701681167062E-2</v>
      </c>
      <c r="AB267">
        <v>8.2228005754851785E-2</v>
      </c>
      <c r="AC267">
        <v>5.7245947618127048E-2</v>
      </c>
      <c r="AD267">
        <v>8.6276666273077326E-2</v>
      </c>
      <c r="AE267" s="4">
        <v>9.1232330066582323E-2</v>
      </c>
      <c r="AF267" s="7">
        <v>1.831084015339941E-2</v>
      </c>
      <c r="AG267">
        <v>4.5335388198631928E-2</v>
      </c>
      <c r="AH267">
        <v>5.7579849238405777E-2</v>
      </c>
      <c r="AI267">
        <v>9.0659928146772262E-2</v>
      </c>
      <c r="AJ267">
        <v>0.11431869722399643</v>
      </c>
      <c r="AK267">
        <v>8.279192241708215E-2</v>
      </c>
      <c r="AL267">
        <v>0.14174876657299326</v>
      </c>
      <c r="AM267">
        <v>0.12707084432838925</v>
      </c>
      <c r="AN267">
        <v>0.16783144355508881</v>
      </c>
      <c r="AO267" s="4">
        <v>0.1034731079240951</v>
      </c>
      <c r="AP267" s="7">
        <v>4.7263503964994395E-2</v>
      </c>
      <c r="AQ267">
        <v>5.743007984887722E-2</v>
      </c>
      <c r="AR267">
        <v>7.3455495988897127E-2</v>
      </c>
      <c r="AS267">
        <v>5.2649202958293291E-2</v>
      </c>
      <c r="AT267">
        <v>4.1746539196326399E-2</v>
      </c>
      <c r="AU267">
        <v>4.9586345515374601E-2</v>
      </c>
      <c r="AV267">
        <v>4.2758720972970288E-2</v>
      </c>
      <c r="AW267">
        <v>5.5468505067757051E-2</v>
      </c>
      <c r="AX267">
        <v>5.3322960117692345E-2</v>
      </c>
      <c r="AY267">
        <v>5.8888534461594075E-2</v>
      </c>
      <c r="AZ267" s="7">
        <f t="shared" si="192"/>
        <v>6.2390093940804543E-3</v>
      </c>
      <c r="BA267">
        <f t="shared" si="193"/>
        <v>3.3542108863197861E-2</v>
      </c>
      <c r="BB267">
        <f t="shared" si="194"/>
        <v>7.578550891637828E-2</v>
      </c>
      <c r="BC267">
        <f t="shared" si="195"/>
        <v>9.491207877588545E-2</v>
      </c>
      <c r="BD267" s="4">
        <f t="shared" si="196"/>
        <v>5.3256988809277671E-2</v>
      </c>
      <c r="BE267" s="7">
        <f t="shared" si="197"/>
        <v>3.9077930211801589E-3</v>
      </c>
      <c r="BF267">
        <f t="shared" si="198"/>
        <v>1.7459409237345295E-2</v>
      </c>
      <c r="BG267">
        <f t="shared" si="199"/>
        <v>2.582327774543763E-2</v>
      </c>
      <c r="BH267">
        <f t="shared" si="200"/>
        <v>4.5800625528964092E-2</v>
      </c>
      <c r="BI267" s="4">
        <f t="shared" si="201"/>
        <v>9.1558894718380673E-3</v>
      </c>
      <c r="BJ267" s="7">
        <f t="shared" si="202"/>
        <v>7.1646530980907434E-4</v>
      </c>
      <c r="BK267">
        <f t="shared" si="203"/>
        <v>1.1060295153518626E-5</v>
      </c>
      <c r="BL267">
        <f t="shared" si="204"/>
        <v>1.6883139847285341E-4</v>
      </c>
      <c r="BM267" s="4">
        <f t="shared" si="205"/>
        <v>3.4033985615788722E-9</v>
      </c>
      <c r="BN267" s="7">
        <f t="shared" si="206"/>
        <v>7.1646530980907434E-4</v>
      </c>
      <c r="BO267">
        <f t="shared" si="207"/>
        <v>5.8231032975981001E-4</v>
      </c>
      <c r="BP267">
        <f t="shared" si="208"/>
        <v>2.0338623091277932E-3</v>
      </c>
      <c r="BQ267" s="4">
        <f t="shared" si="209"/>
        <v>7.1347314534740596E-3</v>
      </c>
      <c r="BR267" s="7">
        <f t="shared" si="210"/>
        <v>1.1060295153518626E-5</v>
      </c>
      <c r="BS267">
        <f t="shared" si="211"/>
        <v>5.8231032975981001E-4</v>
      </c>
      <c r="BT267">
        <f t="shared" si="212"/>
        <v>0.26901292647148867</v>
      </c>
      <c r="BU267" s="4">
        <f t="shared" si="213"/>
        <v>2.4325325516453156E-2</v>
      </c>
      <c r="BV267" s="7">
        <f t="shared" si="214"/>
        <v>1.6883139847285341E-4</v>
      </c>
      <c r="BW267">
        <f t="shared" si="215"/>
        <v>2.0338623091277932E-3</v>
      </c>
      <c r="BX267">
        <f t="shared" si="216"/>
        <v>0.26901292647148867</v>
      </c>
      <c r="BY267" s="4">
        <f t="shared" si="217"/>
        <v>1.863872206183901E-2</v>
      </c>
      <c r="BZ267" s="7">
        <f t="shared" si="218"/>
        <v>3.4033985615788722E-9</v>
      </c>
      <c r="CA267">
        <f t="shared" si="219"/>
        <v>7.1347314534740596E-3</v>
      </c>
      <c r="CB267">
        <f t="shared" si="220"/>
        <v>2.4325325516453156E-2</v>
      </c>
      <c r="CC267" s="4">
        <f t="shared" si="221"/>
        <v>1.863872206183901E-2</v>
      </c>
      <c r="CD267" s="7">
        <f t="shared" si="222"/>
        <v>18</v>
      </c>
      <c r="CE267" s="4">
        <f t="shared" si="223"/>
        <v>0</v>
      </c>
      <c r="CF267" s="7">
        <f t="shared" si="224"/>
        <v>7.1646530980907434E-4</v>
      </c>
      <c r="CG267">
        <f t="shared" si="225"/>
        <v>6.0842105584433418E-12</v>
      </c>
      <c r="CH267" s="7">
        <f t="shared" si="226"/>
        <v>7.1646530980907434E-4</v>
      </c>
      <c r="CI267" s="4">
        <f t="shared" si="227"/>
        <v>2.7006103752040547E-5</v>
      </c>
      <c r="CJ267">
        <f t="shared" si="228"/>
        <v>6.0842105584433418E-12</v>
      </c>
      <c r="CK267">
        <f t="shared" si="229"/>
        <v>2.7006103752040547E-5</v>
      </c>
      <c r="CL267" s="7">
        <f t="shared" si="230"/>
        <v>6</v>
      </c>
      <c r="CM267" s="4">
        <f t="shared" si="231"/>
        <v>1</v>
      </c>
      <c r="CN267" s="7">
        <f t="shared" si="232"/>
        <v>1.3701265860121587E-7</v>
      </c>
      <c r="CO267" s="4">
        <f t="shared" si="233"/>
        <v>1</v>
      </c>
      <c r="CP267" s="7">
        <f t="shared" si="234"/>
        <v>4</v>
      </c>
      <c r="CQ267" s="4" t="str">
        <f t="shared" si="235"/>
        <v>Glenfiddich 15</v>
      </c>
      <c r="CR267" s="7">
        <f t="shared" si="236"/>
        <v>74</v>
      </c>
      <c r="CS267">
        <f t="shared" si="237"/>
        <v>77</v>
      </c>
      <c r="CT267">
        <f ca="1">COUNTIF(INDIRECT(ADDRESS(ROW(),CR267,1,1)):INDIRECT(ADDRESS(ROW(),CS267,1,1)), "&lt;0.05")</f>
        <v>3</v>
      </c>
      <c r="CU267" s="4">
        <f t="shared" ca="1" si="238"/>
        <v>0</v>
      </c>
    </row>
    <row r="268" spans="1:99" x14ac:dyDescent="0.25">
      <c r="A268" s="48">
        <v>294</v>
      </c>
      <c r="B268" s="7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1.7943046531283444E-3</v>
      </c>
      <c r="J268">
        <v>0</v>
      </c>
      <c r="K268" s="4">
        <v>0</v>
      </c>
      <c r="L268" s="7">
        <v>0</v>
      </c>
      <c r="M268">
        <v>0</v>
      </c>
      <c r="N268">
        <v>2.5434286039824785E-3</v>
      </c>
      <c r="O268">
        <v>6.5166186114820855E-3</v>
      </c>
      <c r="P268">
        <v>8.5164529207274614E-4</v>
      </c>
      <c r="Q268">
        <v>0</v>
      </c>
      <c r="R268">
        <v>0</v>
      </c>
      <c r="S268">
        <v>0</v>
      </c>
      <c r="T268">
        <v>2.3810480286125563E-2</v>
      </c>
      <c r="U268" s="4">
        <v>0</v>
      </c>
      <c r="V268" s="7">
        <v>0</v>
      </c>
      <c r="W268">
        <v>1.1705626759312712E-2</v>
      </c>
      <c r="X268">
        <v>5.4915781577795928E-3</v>
      </c>
      <c r="Y268">
        <v>1.7499733471258851E-2</v>
      </c>
      <c r="Z268">
        <v>1.5709300492653726E-2</v>
      </c>
      <c r="AA268">
        <v>6.4347532708866565E-3</v>
      </c>
      <c r="AB268">
        <v>0</v>
      </c>
      <c r="AC268">
        <v>1.2202015079640397E-2</v>
      </c>
      <c r="AD268">
        <v>1.4050019181696129E-2</v>
      </c>
      <c r="AE268" s="4">
        <v>1.1747842423274795E-2</v>
      </c>
      <c r="AF268" s="7">
        <v>0</v>
      </c>
      <c r="AG268">
        <v>0</v>
      </c>
      <c r="AH268">
        <v>2.4731306707001135E-3</v>
      </c>
      <c r="AI268">
        <v>7.1187988413758613E-3</v>
      </c>
      <c r="AJ268">
        <v>2.0959599104383515E-2</v>
      </c>
      <c r="AK268">
        <v>1.6829752019565321E-2</v>
      </c>
      <c r="AL268">
        <v>2.8835836058917437E-2</v>
      </c>
      <c r="AM268">
        <v>2.2414278476775917E-2</v>
      </c>
      <c r="AN268">
        <v>3.0978158329096808E-2</v>
      </c>
      <c r="AO268" s="4">
        <v>2.1281952383189497E-2</v>
      </c>
      <c r="AP268" s="7">
        <v>1.5435958736164539E-2</v>
      </c>
      <c r="AQ268">
        <v>7.718781597553786E-3</v>
      </c>
      <c r="AR268">
        <v>1.3978777451100981E-2</v>
      </c>
      <c r="AS268">
        <v>8.5464144528116636E-3</v>
      </c>
      <c r="AT268">
        <v>7.1645762762834421E-3</v>
      </c>
      <c r="AU268">
        <v>8.3673183266048511E-3</v>
      </c>
      <c r="AV268">
        <v>5.7214519640208491E-3</v>
      </c>
      <c r="AW268">
        <v>1.1403162330833256E-2</v>
      </c>
      <c r="AX268">
        <v>1.0325109493772931E-2</v>
      </c>
      <c r="AY268">
        <v>1.2165226182700281E-2</v>
      </c>
      <c r="AZ268" s="7">
        <f t="shared" si="192"/>
        <v>1.7943046531283444E-4</v>
      </c>
      <c r="BA268">
        <f t="shared" si="193"/>
        <v>3.3722172793662873E-3</v>
      </c>
      <c r="BB268">
        <f t="shared" si="194"/>
        <v>9.4840868836502858E-3</v>
      </c>
      <c r="BC268">
        <f t="shared" si="195"/>
        <v>1.5089150588400446E-2</v>
      </c>
      <c r="BD268" s="4">
        <f t="shared" si="196"/>
        <v>1.0082677681184659E-2</v>
      </c>
      <c r="BE268" s="7">
        <f t="shared" si="197"/>
        <v>5.6740895201239365E-4</v>
      </c>
      <c r="BF268">
        <f t="shared" si="198"/>
        <v>7.4750037128046452E-3</v>
      </c>
      <c r="BG268">
        <f t="shared" si="199"/>
        <v>6.204236403259164E-3</v>
      </c>
      <c r="BH268">
        <f t="shared" si="200"/>
        <v>1.1780338972083819E-2</v>
      </c>
      <c r="BI268" s="4">
        <f t="shared" si="201"/>
        <v>3.134092909836099E-3</v>
      </c>
      <c r="BJ268" s="7">
        <f t="shared" si="202"/>
        <v>0.21060456597107347</v>
      </c>
      <c r="BK268">
        <f t="shared" si="203"/>
        <v>1.0365889415246505E-3</v>
      </c>
      <c r="BL268">
        <f t="shared" si="204"/>
        <v>3.0923456036361964E-3</v>
      </c>
      <c r="BM268" s="4">
        <f t="shared" si="205"/>
        <v>2.5589897833043888E-6</v>
      </c>
      <c r="BN268" s="7">
        <f t="shared" si="206"/>
        <v>0.21060456597107347</v>
      </c>
      <c r="BO268">
        <f t="shared" si="207"/>
        <v>6.2582707840331112E-2</v>
      </c>
      <c r="BP268">
        <f t="shared" si="208"/>
        <v>1.7804903395693496E-2</v>
      </c>
      <c r="BQ268" s="4">
        <f t="shared" si="209"/>
        <v>2.2375669198225666E-2</v>
      </c>
      <c r="BR268" s="7">
        <f t="shared" si="210"/>
        <v>1.0365889415246505E-3</v>
      </c>
      <c r="BS268">
        <f t="shared" si="211"/>
        <v>6.2582707840331112E-2</v>
      </c>
      <c r="BT268">
        <f t="shared" si="212"/>
        <v>0.20493155306452973</v>
      </c>
      <c r="BU268" s="4">
        <f t="shared" si="213"/>
        <v>0.78954977548624317</v>
      </c>
      <c r="BV268" s="7">
        <f t="shared" si="214"/>
        <v>3.0923456036361964E-3</v>
      </c>
      <c r="BW268">
        <f t="shared" si="215"/>
        <v>1.7804903395693496E-2</v>
      </c>
      <c r="BX268">
        <f t="shared" si="216"/>
        <v>0.20493155306452973</v>
      </c>
      <c r="BY268" s="4">
        <f t="shared" si="217"/>
        <v>0.22244038491625745</v>
      </c>
      <c r="BZ268" s="7">
        <f t="shared" si="218"/>
        <v>2.5589897833043888E-6</v>
      </c>
      <c r="CA268">
        <f t="shared" si="219"/>
        <v>2.2375669198225666E-2</v>
      </c>
      <c r="CB268">
        <f t="shared" si="220"/>
        <v>0.78954977548624317</v>
      </c>
      <c r="CC268" s="4">
        <f t="shared" si="221"/>
        <v>0.22244038491625745</v>
      </c>
      <c r="CD268" s="7">
        <f t="shared" si="222"/>
        <v>10</v>
      </c>
      <c r="CE268" s="4">
        <f t="shared" si="223"/>
        <v>0</v>
      </c>
      <c r="CF268" s="7">
        <f t="shared" si="224"/>
        <v>0.21060456597107347</v>
      </c>
      <c r="CG268">
        <f t="shared" si="225"/>
        <v>1.4430460356297627E-8</v>
      </c>
      <c r="CH268" s="7">
        <f t="shared" si="226"/>
        <v>0.21060456597107347</v>
      </c>
      <c r="CI268" s="4">
        <f t="shared" si="227"/>
        <v>9.3664393315740033E-3</v>
      </c>
      <c r="CJ268">
        <f t="shared" si="228"/>
        <v>1.4430460356297627E-8</v>
      </c>
      <c r="CK268">
        <f t="shared" si="229"/>
        <v>9.3664393315740033E-3</v>
      </c>
      <c r="CL268" s="7">
        <f t="shared" si="230"/>
        <v>4</v>
      </c>
      <c r="CM268" s="4">
        <f t="shared" si="231"/>
        <v>0</v>
      </c>
      <c r="CN268" s="7">
        <f t="shared" si="232"/>
        <v>1.8446621317189175E-4</v>
      </c>
      <c r="CO268" s="4">
        <f t="shared" si="233"/>
        <v>1</v>
      </c>
      <c r="CP268" s="7">
        <f t="shared" si="234"/>
        <v>4</v>
      </c>
      <c r="CQ268" s="4" t="str">
        <f t="shared" si="235"/>
        <v>Glenfiddich 15</v>
      </c>
      <c r="CR268" s="7">
        <f t="shared" si="236"/>
        <v>74</v>
      </c>
      <c r="CS268">
        <f t="shared" si="237"/>
        <v>77</v>
      </c>
      <c r="CT268">
        <f ca="1">COUNTIF(INDIRECT(ADDRESS(ROW(),CR268,1,1)):INDIRECT(ADDRESS(ROW(),CS268,1,1)), "&lt;0.05")</f>
        <v>2</v>
      </c>
      <c r="CU268" s="4">
        <f t="shared" ca="1" si="238"/>
        <v>0</v>
      </c>
    </row>
    <row r="269" spans="1:99" x14ac:dyDescent="0.25">
      <c r="A269" s="48">
        <v>295</v>
      </c>
      <c r="B269" s="7">
        <v>1.9341705873667792E-2</v>
      </c>
      <c r="C269">
        <v>0</v>
      </c>
      <c r="D269">
        <v>3.5762530110796877E-3</v>
      </c>
      <c r="E269">
        <v>1.5118377332886622E-3</v>
      </c>
      <c r="F269">
        <v>0</v>
      </c>
      <c r="G269">
        <v>2.4215127032619767E-3</v>
      </c>
      <c r="H269">
        <v>5.1821906599033222E-4</v>
      </c>
      <c r="I269">
        <v>2.3408338906724777E-3</v>
      </c>
      <c r="J269">
        <v>0</v>
      </c>
      <c r="K269" s="4">
        <v>0</v>
      </c>
      <c r="L269" s="7">
        <v>0</v>
      </c>
      <c r="M269">
        <v>0</v>
      </c>
      <c r="N269">
        <v>0</v>
      </c>
      <c r="O269">
        <v>0</v>
      </c>
      <c r="P269">
        <v>1.0021501634538918E-2</v>
      </c>
      <c r="Q269">
        <v>7.0425921645290565E-3</v>
      </c>
      <c r="R269">
        <v>0</v>
      </c>
      <c r="S269">
        <v>3.5786600354285409E-4</v>
      </c>
      <c r="T269">
        <v>1.1539719737801988E-3</v>
      </c>
      <c r="U269" s="4">
        <v>2.6790311697768346E-3</v>
      </c>
      <c r="V269" s="7">
        <v>3.4772343605150892E-3</v>
      </c>
      <c r="W269">
        <v>9.0180552032690982E-3</v>
      </c>
      <c r="X269">
        <v>5.2610685181898511E-3</v>
      </c>
      <c r="Y269">
        <v>9.6348280186929949E-3</v>
      </c>
      <c r="Z269">
        <v>0</v>
      </c>
      <c r="AA269">
        <v>1.8715705039844968E-3</v>
      </c>
      <c r="AB269">
        <v>1.8674636398432257E-2</v>
      </c>
      <c r="AC269">
        <v>0</v>
      </c>
      <c r="AD269">
        <v>0</v>
      </c>
      <c r="AE269" s="4">
        <v>3.9520250179400258E-3</v>
      </c>
      <c r="AF269" s="7">
        <v>0</v>
      </c>
      <c r="AG269">
        <v>0</v>
      </c>
      <c r="AH269">
        <v>0</v>
      </c>
      <c r="AI269">
        <v>0</v>
      </c>
      <c r="AJ269">
        <v>1.1296102342821283E-3</v>
      </c>
      <c r="AK269">
        <v>0</v>
      </c>
      <c r="AL269">
        <v>0</v>
      </c>
      <c r="AM269">
        <v>1.0348751440437452E-3</v>
      </c>
      <c r="AN269">
        <v>0</v>
      </c>
      <c r="AO269" s="4">
        <v>1.7119611504160133E-3</v>
      </c>
      <c r="AP269" s="7">
        <v>3.8738164203709121E-3</v>
      </c>
      <c r="AQ269">
        <v>8.2795426947818629E-4</v>
      </c>
      <c r="AR269">
        <v>5.9111257532919901E-3</v>
      </c>
      <c r="AS269">
        <v>1.5576124504189713E-3</v>
      </c>
      <c r="AT269">
        <v>0</v>
      </c>
      <c r="AU269">
        <v>1.7328701765659698E-3</v>
      </c>
      <c r="AV269">
        <v>2.6535715944266598E-3</v>
      </c>
      <c r="AW269">
        <v>5.5513151555524765E-3</v>
      </c>
      <c r="AX269">
        <v>3.3127485190529511E-3</v>
      </c>
      <c r="AY269">
        <v>2.4583646727797336E-3</v>
      </c>
      <c r="AZ269" s="7">
        <f t="shared" si="192"/>
        <v>2.9710362277960926E-3</v>
      </c>
      <c r="BA269">
        <f t="shared" si="193"/>
        <v>2.125496294616786E-3</v>
      </c>
      <c r="BB269">
        <f t="shared" si="194"/>
        <v>5.1889418021023818E-3</v>
      </c>
      <c r="BC269">
        <f t="shared" si="195"/>
        <v>3.8764465287418866E-4</v>
      </c>
      <c r="BD269" s="4">
        <f t="shared" si="196"/>
        <v>2.7879379011937848E-3</v>
      </c>
      <c r="BE269" s="7">
        <f t="shared" si="197"/>
        <v>5.8927265943505358E-3</v>
      </c>
      <c r="BF269">
        <f t="shared" si="198"/>
        <v>3.5510277358041498E-3</v>
      </c>
      <c r="BG269">
        <f t="shared" si="199"/>
        <v>5.8929089553221136E-3</v>
      </c>
      <c r="BH269">
        <f t="shared" si="200"/>
        <v>6.4765500561373172E-4</v>
      </c>
      <c r="BI269" s="4">
        <f t="shared" si="201"/>
        <v>1.9210179467491751E-3</v>
      </c>
      <c r="BJ269" s="7">
        <f t="shared" si="202"/>
        <v>0.70308557044192455</v>
      </c>
      <c r="BK269">
        <f t="shared" si="203"/>
        <v>0.41105481505438823</v>
      </c>
      <c r="BL269">
        <f t="shared" si="204"/>
        <v>0.20071497144585934</v>
      </c>
      <c r="BM269" s="4">
        <f t="shared" si="205"/>
        <v>0.92726677662095391</v>
      </c>
      <c r="BN269" s="7">
        <f t="shared" si="206"/>
        <v>0.70308557044192455</v>
      </c>
      <c r="BO269">
        <f t="shared" si="207"/>
        <v>0.17981342401469647</v>
      </c>
      <c r="BP269">
        <f t="shared" si="208"/>
        <v>0.16012909545369616</v>
      </c>
      <c r="BQ269" s="4">
        <f t="shared" si="209"/>
        <v>0.61204592843302019</v>
      </c>
      <c r="BR269" s="7">
        <f t="shared" si="210"/>
        <v>0.41105481505438823</v>
      </c>
      <c r="BS269">
        <f t="shared" si="211"/>
        <v>0.17981342401469647</v>
      </c>
      <c r="BT269">
        <f t="shared" si="212"/>
        <v>3.0083430022105999E-2</v>
      </c>
      <c r="BU269" s="4">
        <f t="shared" si="213"/>
        <v>0.24641130391613958</v>
      </c>
      <c r="BV269" s="7">
        <f t="shared" si="214"/>
        <v>0.20071497144585934</v>
      </c>
      <c r="BW269">
        <f t="shared" si="215"/>
        <v>0.16012909545369616</v>
      </c>
      <c r="BX269">
        <f t="shared" si="216"/>
        <v>3.0083430022105999E-2</v>
      </c>
      <c r="BY269" s="4">
        <f t="shared" si="217"/>
        <v>3.2326510507047776E-3</v>
      </c>
      <c r="BZ269" s="7">
        <f t="shared" si="218"/>
        <v>0.92726677662095391</v>
      </c>
      <c r="CA269">
        <f t="shared" si="219"/>
        <v>0.61204592843302019</v>
      </c>
      <c r="CB269">
        <f t="shared" si="220"/>
        <v>0.24641130391613958</v>
      </c>
      <c r="CC269" s="4">
        <f t="shared" si="221"/>
        <v>3.2326510507047776E-3</v>
      </c>
      <c r="CD269" s="7">
        <f t="shared" si="222"/>
        <v>4</v>
      </c>
      <c r="CE269" s="4">
        <f t="shared" si="223"/>
        <v>0</v>
      </c>
      <c r="CF269" s="7">
        <f t="shared" si="224"/>
        <v>0.70308557044192455</v>
      </c>
      <c r="CG269">
        <f t="shared" si="225"/>
        <v>0.92873118453891434</v>
      </c>
      <c r="CH269" s="7">
        <f t="shared" si="226"/>
        <v>0.70308557044192455</v>
      </c>
      <c r="CI269" s="4">
        <f t="shared" si="227"/>
        <v>0.62711997612462445</v>
      </c>
      <c r="CJ269">
        <f t="shared" si="228"/>
        <v>0.92873118453891434</v>
      </c>
      <c r="CK269">
        <f t="shared" si="229"/>
        <v>0.62711997612462445</v>
      </c>
      <c r="CL269" s="7">
        <f t="shared" si="230"/>
        <v>0</v>
      </c>
      <c r="CM269" s="4">
        <f t="shared" si="231"/>
        <v>0</v>
      </c>
      <c r="CN269" s="7">
        <f t="shared" si="232"/>
        <v>0.87416274077422929</v>
      </c>
      <c r="CO269" s="4">
        <f t="shared" si="233"/>
        <v>0</v>
      </c>
      <c r="CP269" s="7">
        <f t="shared" si="234"/>
        <v>3</v>
      </c>
      <c r="CQ269" s="4" t="str">
        <f t="shared" si="235"/>
        <v>Glenfiddich 12</v>
      </c>
      <c r="CR269" s="7">
        <f t="shared" si="236"/>
        <v>70</v>
      </c>
      <c r="CS269">
        <f t="shared" si="237"/>
        <v>73</v>
      </c>
      <c r="CT269">
        <f ca="1">COUNTIF(INDIRECT(ADDRESS(ROW(),CR269,1,1)):INDIRECT(ADDRESS(ROW(),CS269,1,1)), "&lt;0.05")</f>
        <v>1</v>
      </c>
      <c r="CU269" s="4">
        <f t="shared" ca="1" si="238"/>
        <v>0</v>
      </c>
    </row>
    <row r="270" spans="1:99" x14ac:dyDescent="0.25">
      <c r="A270" s="48">
        <v>296</v>
      </c>
      <c r="B270" s="7">
        <v>4.284322527515072E-2</v>
      </c>
      <c r="C270">
        <v>5.929901139653606E-3</v>
      </c>
      <c r="D270">
        <v>1.7517391319324564E-2</v>
      </c>
      <c r="E270">
        <v>1.6973830734635462E-2</v>
      </c>
      <c r="F270">
        <v>2.1810511952308539E-2</v>
      </c>
      <c r="G270">
        <v>1.5430435160925638E-2</v>
      </c>
      <c r="H270">
        <v>2.1297719792921336E-2</v>
      </c>
      <c r="I270">
        <v>1.7860085874610871E-2</v>
      </c>
      <c r="J270">
        <v>1.8446680928068792E-2</v>
      </c>
      <c r="K270" s="4">
        <v>5.8145147726351683E-3</v>
      </c>
      <c r="L270" s="7">
        <v>4.9244925852733587E-2</v>
      </c>
      <c r="M270">
        <v>4.4487202040524726E-2</v>
      </c>
      <c r="N270">
        <v>4.075493807303493E-2</v>
      </c>
      <c r="O270">
        <v>6.9847754661172504E-2</v>
      </c>
      <c r="P270">
        <v>5.5883331933851525E-2</v>
      </c>
      <c r="Q270">
        <v>4.3829645419184264E-2</v>
      </c>
      <c r="R270">
        <v>4.084678267706815E-2</v>
      </c>
      <c r="S270">
        <v>3.9154569278721518E-2</v>
      </c>
      <c r="T270">
        <v>8.2878460584098229E-2</v>
      </c>
      <c r="U270" s="4">
        <v>2.9413081426363709E-2</v>
      </c>
      <c r="V270" s="7">
        <v>4.1311879261340105E-2</v>
      </c>
      <c r="W270">
        <v>3.6486211147622787E-2</v>
      </c>
      <c r="X270">
        <v>3.2208928805109581E-2</v>
      </c>
      <c r="Y270">
        <v>3.2513100261215025E-2</v>
      </c>
      <c r="Z270">
        <v>2.4583078768224177E-2</v>
      </c>
      <c r="AA270">
        <v>1.4649404916275382E-2</v>
      </c>
      <c r="AB270">
        <v>2.0915770874823811E-2</v>
      </c>
      <c r="AC270">
        <v>2.0887967288427133E-2</v>
      </c>
      <c r="AD270">
        <v>2.5535309485157628E-2</v>
      </c>
      <c r="AE270" s="4">
        <v>2.1160344205185293E-2</v>
      </c>
      <c r="AF270" s="7">
        <v>3.0768846102992402E-2</v>
      </c>
      <c r="AG270">
        <v>2.0644688789921418E-2</v>
      </c>
      <c r="AH270">
        <v>3.5352446768014904E-2</v>
      </c>
      <c r="AI270">
        <v>2.2021963199667267E-2</v>
      </c>
      <c r="AJ270">
        <v>6.2088210570007421E-2</v>
      </c>
      <c r="AK270">
        <v>3.704410205809669E-2</v>
      </c>
      <c r="AL270">
        <v>5.2875179515805538E-2</v>
      </c>
      <c r="AM270">
        <v>5.3036868599952582E-2</v>
      </c>
      <c r="AN270">
        <v>9.1502972692896117E-2</v>
      </c>
      <c r="AO270" s="4">
        <v>4.4289224558444293E-2</v>
      </c>
      <c r="AP270" s="7">
        <v>4.3833734188145922E-2</v>
      </c>
      <c r="AQ270">
        <v>2.3238652536103438E-2</v>
      </c>
      <c r="AR270">
        <v>5.5097967298330615E-2</v>
      </c>
      <c r="AS270">
        <v>3.0936761641050341E-2</v>
      </c>
      <c r="AT270">
        <v>2.1648971142324735E-2</v>
      </c>
      <c r="AU270">
        <v>2.8099325888913163E-2</v>
      </c>
      <c r="AV270">
        <v>3.4340012009624499E-2</v>
      </c>
      <c r="AW270">
        <v>4.4387699376454592E-2</v>
      </c>
      <c r="AX270">
        <v>4.6656592897965511E-2</v>
      </c>
      <c r="AY270">
        <v>2.5208959690429088E-2</v>
      </c>
      <c r="AZ270" s="7">
        <f t="shared" si="192"/>
        <v>1.8392429695023471E-2</v>
      </c>
      <c r="BA270">
        <f t="shared" si="193"/>
        <v>4.963406919467532E-2</v>
      </c>
      <c r="BB270">
        <f t="shared" si="194"/>
        <v>2.7025199501338092E-2</v>
      </c>
      <c r="BC270">
        <f t="shared" si="195"/>
        <v>4.4962450285579866E-2</v>
      </c>
      <c r="BD270" s="4">
        <f t="shared" si="196"/>
        <v>3.534486766693419E-2</v>
      </c>
      <c r="BE270" s="7">
        <f t="shared" si="197"/>
        <v>1.0237848206471315E-2</v>
      </c>
      <c r="BF270">
        <f t="shared" si="198"/>
        <v>1.594411271290334E-2</v>
      </c>
      <c r="BG270">
        <f t="shared" si="199"/>
        <v>8.3088931389511487E-3</v>
      </c>
      <c r="BH270">
        <f t="shared" si="200"/>
        <v>2.1243830259843843E-2</v>
      </c>
      <c r="BI270" s="4">
        <f t="shared" si="201"/>
        <v>1.1459044943194347E-2</v>
      </c>
      <c r="BJ270" s="7">
        <f t="shared" si="202"/>
        <v>9.7525376597102745E-5</v>
      </c>
      <c r="BK270">
        <f t="shared" si="203"/>
        <v>5.3705634428585149E-2</v>
      </c>
      <c r="BL270">
        <f t="shared" si="204"/>
        <v>3.4823097778670055E-3</v>
      </c>
      <c r="BM270" s="4">
        <f t="shared" si="205"/>
        <v>2.6618594767310031E-3</v>
      </c>
      <c r="BN270" s="7">
        <f t="shared" si="206"/>
        <v>9.7525376597102745E-5</v>
      </c>
      <c r="BO270">
        <f t="shared" si="207"/>
        <v>1.4627935528126539E-3</v>
      </c>
      <c r="BP270">
        <f t="shared" si="208"/>
        <v>0.58546587887869905</v>
      </c>
      <c r="BQ270" s="4">
        <f t="shared" si="209"/>
        <v>3.4848939979927218E-2</v>
      </c>
      <c r="BR270" s="7">
        <f t="shared" si="210"/>
        <v>5.3705634428585149E-2</v>
      </c>
      <c r="BS270">
        <f t="shared" si="211"/>
        <v>1.4627935528126539E-3</v>
      </c>
      <c r="BT270">
        <f t="shared" si="212"/>
        <v>2.9073236328768647E-2</v>
      </c>
      <c r="BU270" s="4">
        <f t="shared" si="213"/>
        <v>8.1091842955363619E-2</v>
      </c>
      <c r="BV270" s="7">
        <f t="shared" si="214"/>
        <v>3.4823097778670055E-3</v>
      </c>
      <c r="BW270">
        <f t="shared" si="215"/>
        <v>0.58546587887869905</v>
      </c>
      <c r="BX270">
        <f t="shared" si="216"/>
        <v>2.9073236328768647E-2</v>
      </c>
      <c r="BY270" s="4">
        <f t="shared" si="217"/>
        <v>0.22851216917455305</v>
      </c>
      <c r="BZ270" s="7">
        <f t="shared" si="218"/>
        <v>2.6618594767310031E-3</v>
      </c>
      <c r="CA270">
        <f t="shared" si="219"/>
        <v>3.4848939979927218E-2</v>
      </c>
      <c r="CB270">
        <f t="shared" si="220"/>
        <v>8.1091842955363619E-2</v>
      </c>
      <c r="CC270" s="4">
        <f t="shared" si="221"/>
        <v>0.22851216917455305</v>
      </c>
      <c r="CD270" s="7">
        <f t="shared" si="222"/>
        <v>12</v>
      </c>
      <c r="CE270" s="4">
        <f t="shared" si="223"/>
        <v>0</v>
      </c>
      <c r="CF270" s="7">
        <f t="shared" si="224"/>
        <v>9.7525376597102745E-5</v>
      </c>
      <c r="CG270">
        <f t="shared" si="225"/>
        <v>5.3134644336456731E-4</v>
      </c>
      <c r="CH270" s="7">
        <f t="shared" si="226"/>
        <v>9.7525376597102745E-5</v>
      </c>
      <c r="CI270" s="4">
        <f t="shared" si="227"/>
        <v>3.0730285197249477E-2</v>
      </c>
      <c r="CJ270">
        <f t="shared" si="228"/>
        <v>5.3134644336456731E-4</v>
      </c>
      <c r="CK270">
        <f t="shared" si="229"/>
        <v>3.0730285197249477E-2</v>
      </c>
      <c r="CL270" s="7">
        <f t="shared" si="230"/>
        <v>6</v>
      </c>
      <c r="CM270" s="4">
        <f t="shared" si="231"/>
        <v>1</v>
      </c>
      <c r="CN270" s="7">
        <f t="shared" si="232"/>
        <v>0.74946971188912803</v>
      </c>
      <c r="CO270" s="4">
        <f t="shared" si="233"/>
        <v>0</v>
      </c>
      <c r="CP270" s="7">
        <f t="shared" si="234"/>
        <v>2</v>
      </c>
      <c r="CQ270" s="4" t="str">
        <f t="shared" si="235"/>
        <v>Jack Daniels</v>
      </c>
      <c r="CR270" s="7">
        <f t="shared" si="236"/>
        <v>66</v>
      </c>
      <c r="CS270">
        <f t="shared" si="237"/>
        <v>69</v>
      </c>
      <c r="CT270">
        <f ca="1">COUNTIF(INDIRECT(ADDRESS(ROW(),CR270,1,1)):INDIRECT(ADDRESS(ROW(),CS270,1,1)), "&lt;0.05")</f>
        <v>3</v>
      </c>
      <c r="CU270" s="4">
        <f t="shared" ca="1" si="238"/>
        <v>0</v>
      </c>
    </row>
    <row r="271" spans="1:99" x14ac:dyDescent="0.25">
      <c r="A271" s="48">
        <v>297</v>
      </c>
      <c r="B271" s="7">
        <v>1.0510916985773369</v>
      </c>
      <c r="C271">
        <v>0.65704823643642984</v>
      </c>
      <c r="D271">
        <v>0.5869496507954387</v>
      </c>
      <c r="E271">
        <v>0.47788227073418571</v>
      </c>
      <c r="F271">
        <v>0.47416898949268804</v>
      </c>
      <c r="G271">
        <v>0.39031099381504641</v>
      </c>
      <c r="H271">
        <v>0.38484495379545175</v>
      </c>
      <c r="I271">
        <v>0.3810033876444246</v>
      </c>
      <c r="J271">
        <v>0.36712853040135113</v>
      </c>
      <c r="K271" s="4">
        <v>0.28989568420469408</v>
      </c>
      <c r="L271" s="7">
        <v>0.37035307791277411</v>
      </c>
      <c r="M271">
        <v>0.30385158024227377</v>
      </c>
      <c r="N271">
        <v>0.38485050534279669</v>
      </c>
      <c r="O271">
        <v>0.56401349775812248</v>
      </c>
      <c r="P271">
        <v>0.42239733998880608</v>
      </c>
      <c r="Q271">
        <v>0.28096851830056724</v>
      </c>
      <c r="R271">
        <v>0.28326144720332719</v>
      </c>
      <c r="S271">
        <v>0.31642280781195659</v>
      </c>
      <c r="T271">
        <v>0.61139421534720217</v>
      </c>
      <c r="U271" s="4">
        <v>0.31363956342400529</v>
      </c>
      <c r="V271" s="7">
        <v>0.37093219143110306</v>
      </c>
      <c r="W271">
        <v>0.31657026798586207</v>
      </c>
      <c r="X271">
        <v>0.28445599570030666</v>
      </c>
      <c r="Y271">
        <v>0.32158501665629874</v>
      </c>
      <c r="Z271">
        <v>0.3242722731573015</v>
      </c>
      <c r="AA271">
        <v>0.28401419045534443</v>
      </c>
      <c r="AB271">
        <v>0.31785889277384854</v>
      </c>
      <c r="AC271">
        <v>0.18254280021178376</v>
      </c>
      <c r="AD271">
        <v>0.35973522664473961</v>
      </c>
      <c r="AE271" s="4">
        <v>0.26085087956025005</v>
      </c>
      <c r="AF271" s="7">
        <v>7.6795598567819048E-2</v>
      </c>
      <c r="AG271">
        <v>4.3888872133460696E-2</v>
      </c>
      <c r="AH271">
        <v>7.8376209145968032E-2</v>
      </c>
      <c r="AI271">
        <v>6.6562948280423515E-2</v>
      </c>
      <c r="AJ271">
        <v>0.1384587568279409</v>
      </c>
      <c r="AK271">
        <v>8.9774338314526678E-2</v>
      </c>
      <c r="AL271">
        <v>0.11600394545336284</v>
      </c>
      <c r="AM271">
        <v>0.12531584505134999</v>
      </c>
      <c r="AN271">
        <v>0.19913809450526393</v>
      </c>
      <c r="AO271" s="4">
        <v>0.10127042485032264</v>
      </c>
      <c r="AP271" s="7">
        <v>0.11472426046435906</v>
      </c>
      <c r="AQ271">
        <v>6.4664537968266947E-2</v>
      </c>
      <c r="AR271">
        <v>0.13362598658983621</v>
      </c>
      <c r="AS271">
        <v>6.3845705099953076E-2</v>
      </c>
      <c r="AT271">
        <v>5.7099237221650098E-2</v>
      </c>
      <c r="AU271">
        <v>7.6865654822480256E-2</v>
      </c>
      <c r="AV271">
        <v>7.2378680305021217E-2</v>
      </c>
      <c r="AW271">
        <v>0.10190587446664212</v>
      </c>
      <c r="AX271">
        <v>8.4943171758904687E-2</v>
      </c>
      <c r="AY271">
        <v>5.9636171385421766E-2</v>
      </c>
      <c r="AZ271" s="7">
        <f t="shared" si="192"/>
        <v>0.50603243958970479</v>
      </c>
      <c r="BA271">
        <f t="shared" si="193"/>
        <v>0.38511525533318314</v>
      </c>
      <c r="BB271">
        <f t="shared" si="194"/>
        <v>0.30228177345768381</v>
      </c>
      <c r="BC271">
        <f t="shared" si="195"/>
        <v>0.10355850331304384</v>
      </c>
      <c r="BD271" s="4">
        <f t="shared" si="196"/>
        <v>8.2968928008253534E-2</v>
      </c>
      <c r="BE271" s="7">
        <f t="shared" si="197"/>
        <v>0.2205977208014627</v>
      </c>
      <c r="BF271">
        <f t="shared" si="198"/>
        <v>0.11665078345857961</v>
      </c>
      <c r="BG271">
        <f t="shared" si="199"/>
        <v>5.3771313906067271E-2</v>
      </c>
      <c r="BH271">
        <f t="shared" si="200"/>
        <v>4.4041057097538236E-2</v>
      </c>
      <c r="BI271" s="4">
        <f t="shared" si="201"/>
        <v>2.5821727232093663E-2</v>
      </c>
      <c r="BJ271" s="7">
        <f t="shared" si="202"/>
        <v>0.14826078819847449</v>
      </c>
      <c r="BK271">
        <f t="shared" si="203"/>
        <v>1.7510957519612257E-2</v>
      </c>
      <c r="BL271">
        <f t="shared" si="204"/>
        <v>2.3392523261045643E-4</v>
      </c>
      <c r="BM271" s="4">
        <f t="shared" si="205"/>
        <v>1.7634445674039379E-4</v>
      </c>
      <c r="BN271" s="7">
        <f t="shared" si="206"/>
        <v>0.14826078819847449</v>
      </c>
      <c r="BO271">
        <f t="shared" si="207"/>
        <v>6.286174051566451E-2</v>
      </c>
      <c r="BP271">
        <f t="shared" si="208"/>
        <v>1.4771072759251664E-5</v>
      </c>
      <c r="BQ271" s="4">
        <f t="shared" si="209"/>
        <v>1.2710308658677559E-5</v>
      </c>
      <c r="BR271" s="7">
        <f t="shared" si="210"/>
        <v>1.7510957519612257E-2</v>
      </c>
      <c r="BS271">
        <f t="shared" si="211"/>
        <v>6.286174051566451E-2</v>
      </c>
      <c r="BT271">
        <f t="shared" si="212"/>
        <v>5.6630708094799728E-8</v>
      </c>
      <c r="BU271" s="4">
        <f t="shared" si="213"/>
        <v>3.1960678747833406E-8</v>
      </c>
      <c r="BV271" s="7">
        <f t="shared" si="214"/>
        <v>2.3392523261045643E-4</v>
      </c>
      <c r="BW271">
        <f t="shared" si="215"/>
        <v>1.4771072759251664E-5</v>
      </c>
      <c r="BX271">
        <f t="shared" si="216"/>
        <v>5.6630708094799728E-8</v>
      </c>
      <c r="BY271" s="4">
        <f t="shared" si="217"/>
        <v>0.22219541892789946</v>
      </c>
      <c r="BZ271" s="7">
        <f t="shared" si="218"/>
        <v>1.7634445674039379E-4</v>
      </c>
      <c r="CA271">
        <f t="shared" si="219"/>
        <v>1.2710308658677559E-5</v>
      </c>
      <c r="CB271">
        <f t="shared" si="220"/>
        <v>3.1960678747833406E-8</v>
      </c>
      <c r="CC271" s="4">
        <f t="shared" si="221"/>
        <v>0.22219541892789946</v>
      </c>
      <c r="CD271" s="7">
        <f t="shared" si="222"/>
        <v>14</v>
      </c>
      <c r="CE271" s="4">
        <f t="shared" si="223"/>
        <v>0</v>
      </c>
      <c r="CF271" s="7">
        <f t="shared" si="224"/>
        <v>0.14826078819847449</v>
      </c>
      <c r="CG271">
        <f t="shared" si="225"/>
        <v>7.0379557584195464E-4</v>
      </c>
      <c r="CH271" s="7">
        <f t="shared" si="226"/>
        <v>0.14826078819847449</v>
      </c>
      <c r="CI271" s="4">
        <f t="shared" si="227"/>
        <v>9.7042562863715689E-5</v>
      </c>
      <c r="CJ271">
        <f t="shared" si="228"/>
        <v>7.0379557584195464E-4</v>
      </c>
      <c r="CK271">
        <f t="shared" si="229"/>
        <v>9.7042562863715689E-5</v>
      </c>
      <c r="CL271" s="7">
        <f t="shared" si="230"/>
        <v>4</v>
      </c>
      <c r="CM271" s="4">
        <f t="shared" si="231"/>
        <v>0</v>
      </c>
      <c r="CN271" s="7">
        <f t="shared" si="232"/>
        <v>1.727726177716957E-5</v>
      </c>
      <c r="CO271" s="4">
        <f t="shared" si="233"/>
        <v>1</v>
      </c>
      <c r="CP271" s="7">
        <f t="shared" si="234"/>
        <v>1</v>
      </c>
      <c r="CQ271" s="4" t="str">
        <f t="shared" si="235"/>
        <v>Gentleman Jack</v>
      </c>
      <c r="CR271" s="7">
        <f t="shared" si="236"/>
        <v>62</v>
      </c>
      <c r="CS271">
        <f t="shared" si="237"/>
        <v>65</v>
      </c>
      <c r="CT271">
        <f ca="1">COUNTIF(INDIRECT(ADDRESS(ROW(),CR271,1,1)):INDIRECT(ADDRESS(ROW(),CS271,1,1)), "&lt;0.05")</f>
        <v>3</v>
      </c>
      <c r="CU271" s="4">
        <f t="shared" ca="1" si="238"/>
        <v>0</v>
      </c>
    </row>
    <row r="272" spans="1:99" x14ac:dyDescent="0.25">
      <c r="A272" s="48">
        <v>298</v>
      </c>
      <c r="B272" s="7">
        <v>1.8537832844707622</v>
      </c>
      <c r="C272">
        <v>1.0346237310181994</v>
      </c>
      <c r="D272">
        <v>1.176084045355456</v>
      </c>
      <c r="E272">
        <v>1.1031144285615635</v>
      </c>
      <c r="F272">
        <v>1.1726078341660933</v>
      </c>
      <c r="G272">
        <v>1.0264967696228391</v>
      </c>
      <c r="H272">
        <v>1.0898848877677489</v>
      </c>
      <c r="I272">
        <v>0.84953074940050866</v>
      </c>
      <c r="J272">
        <v>0.87512066642047937</v>
      </c>
      <c r="K272" s="4">
        <v>0.54940450234403471</v>
      </c>
      <c r="L272" s="7">
        <v>1.1494690033708581</v>
      </c>
      <c r="M272">
        <v>0.99290716227509745</v>
      </c>
      <c r="N272">
        <v>1.1470944057189636</v>
      </c>
      <c r="O272">
        <v>1.8029273483445989</v>
      </c>
      <c r="P272">
        <v>1.2926805959894159</v>
      </c>
      <c r="Q272">
        <v>0.93580535968842649</v>
      </c>
      <c r="R272">
        <v>0.94267684025684573</v>
      </c>
      <c r="S272">
        <v>0.79312288492082172</v>
      </c>
      <c r="T272">
        <v>1.4462957101888352</v>
      </c>
      <c r="U272" s="4">
        <v>0.75274052986484941</v>
      </c>
      <c r="V272" s="7">
        <v>0.68504941561020738</v>
      </c>
      <c r="W272">
        <v>0.53917142987974775</v>
      </c>
      <c r="X272">
        <v>0.47661231512007091</v>
      </c>
      <c r="Y272">
        <v>0.50349874458443278</v>
      </c>
      <c r="Z272">
        <v>0.49612294546914892</v>
      </c>
      <c r="AA272">
        <v>0.31239664627476965</v>
      </c>
      <c r="AB272">
        <v>0.3037290077441851</v>
      </c>
      <c r="AC272">
        <v>0.25843368269658518</v>
      </c>
      <c r="AD272">
        <v>0.40144513120383746</v>
      </c>
      <c r="AE272" s="4">
        <v>0.29136646356948998</v>
      </c>
      <c r="AF272" s="7">
        <v>3.1509514648995526E-2</v>
      </c>
      <c r="AG272">
        <v>1.4176404832815504E-3</v>
      </c>
      <c r="AH272">
        <v>8.3665660266051226E-2</v>
      </c>
      <c r="AI272">
        <v>0</v>
      </c>
      <c r="AJ272">
        <v>0.20592479362487867</v>
      </c>
      <c r="AK272">
        <v>0.1114000345737242</v>
      </c>
      <c r="AL272">
        <v>0.12498991693781653</v>
      </c>
      <c r="AM272">
        <v>0.15342952145747052</v>
      </c>
      <c r="AN272">
        <v>0.33407182369382304</v>
      </c>
      <c r="AO272" s="4">
        <v>0.16644752581273747</v>
      </c>
      <c r="AP272" s="7">
        <v>0.24709370837628603</v>
      </c>
      <c r="AQ272">
        <v>7.4382682918183687E-2</v>
      </c>
      <c r="AR272">
        <v>0.26701458917580245</v>
      </c>
      <c r="AS272">
        <v>0.12298056201252652</v>
      </c>
      <c r="AT272">
        <v>6.7488928626653927E-2</v>
      </c>
      <c r="AU272">
        <v>0.16541007986365527</v>
      </c>
      <c r="AV272">
        <v>0.14709541699558681</v>
      </c>
      <c r="AW272">
        <v>0.17002161849488756</v>
      </c>
      <c r="AX272">
        <v>0.19675983217850754</v>
      </c>
      <c r="AY272">
        <v>7.9632534461923851E-2</v>
      </c>
      <c r="AZ272" s="7">
        <f t="shared" si="192"/>
        <v>1.0730650899127685</v>
      </c>
      <c r="BA272">
        <f t="shared" si="193"/>
        <v>1.1255719840618714</v>
      </c>
      <c r="BB272">
        <f t="shared" si="194"/>
        <v>0.42678257821524757</v>
      </c>
      <c r="BC272">
        <f t="shared" si="195"/>
        <v>0.12128564314987789</v>
      </c>
      <c r="BD272" s="4">
        <f t="shared" si="196"/>
        <v>0.15378799531040135</v>
      </c>
      <c r="BE272" s="7">
        <f t="shared" si="197"/>
        <v>0.33304066893166495</v>
      </c>
      <c r="BF272">
        <f t="shared" si="198"/>
        <v>0.32097442359532624</v>
      </c>
      <c r="BG272">
        <f t="shared" si="199"/>
        <v>0.13664904612037893</v>
      </c>
      <c r="BH272">
        <f t="shared" si="200"/>
        <v>0.10229563775943147</v>
      </c>
      <c r="BI272" s="4">
        <f t="shared" si="201"/>
        <v>6.9934138266035215E-2</v>
      </c>
      <c r="BJ272" s="7">
        <f t="shared" si="202"/>
        <v>0.72379237663968721</v>
      </c>
      <c r="BK272">
        <f t="shared" si="203"/>
        <v>1.0450373341449066E-4</v>
      </c>
      <c r="BL272">
        <f t="shared" si="204"/>
        <v>3.8180313574719691E-6</v>
      </c>
      <c r="BM272" s="4">
        <f t="shared" si="205"/>
        <v>7.5760988999513583E-6</v>
      </c>
      <c r="BN272" s="7">
        <f t="shared" si="206"/>
        <v>0.72379237663968721</v>
      </c>
      <c r="BO272">
        <f t="shared" si="207"/>
        <v>3.532078301919154E-5</v>
      </c>
      <c r="BP272">
        <f t="shared" si="208"/>
        <v>1.5181532659989067E-6</v>
      </c>
      <c r="BQ272" s="4">
        <f t="shared" si="209"/>
        <v>3.2539565448182885E-6</v>
      </c>
      <c r="BR272" s="7">
        <f t="shared" si="210"/>
        <v>1.0450373341449066E-4</v>
      </c>
      <c r="BS272">
        <f t="shared" si="211"/>
        <v>3.532078301919154E-5</v>
      </c>
      <c r="BT272">
        <f t="shared" si="212"/>
        <v>3.0382549128079239E-5</v>
      </c>
      <c r="BU272" s="4">
        <f t="shared" si="213"/>
        <v>7.3715466256327324E-5</v>
      </c>
      <c r="BV272" s="7">
        <f t="shared" si="214"/>
        <v>3.8180313574719691E-6</v>
      </c>
      <c r="BW272">
        <f t="shared" si="215"/>
        <v>1.5181532659989067E-6</v>
      </c>
      <c r="BX272">
        <f t="shared" si="216"/>
        <v>3.0382549128079239E-5</v>
      </c>
      <c r="BY272" s="4">
        <f t="shared" si="217"/>
        <v>0.4191284706180628</v>
      </c>
      <c r="BZ272" s="7">
        <f t="shared" si="218"/>
        <v>7.5760988999513583E-6</v>
      </c>
      <c r="CA272">
        <f t="shared" si="219"/>
        <v>3.2539565448182885E-6</v>
      </c>
      <c r="CB272">
        <f t="shared" si="220"/>
        <v>7.3715466256327324E-5</v>
      </c>
      <c r="CC272" s="4">
        <f t="shared" si="221"/>
        <v>0.4191284706180628</v>
      </c>
      <c r="CD272" s="7">
        <f t="shared" si="222"/>
        <v>16</v>
      </c>
      <c r="CE272" s="4">
        <f t="shared" si="223"/>
        <v>0</v>
      </c>
      <c r="CF272" s="7">
        <f t="shared" si="224"/>
        <v>0.72379237663968721</v>
      </c>
      <c r="CG272">
        <f t="shared" si="225"/>
        <v>1.2214035062086762E-5</v>
      </c>
      <c r="CH272" s="7">
        <f t="shared" si="226"/>
        <v>0.72379237663968721</v>
      </c>
      <c r="CI272" s="4">
        <f t="shared" si="227"/>
        <v>4.6986194581183765E-6</v>
      </c>
      <c r="CJ272">
        <f t="shared" si="228"/>
        <v>1.2214035062086762E-5</v>
      </c>
      <c r="CK272">
        <f t="shared" si="229"/>
        <v>4.6986194581183765E-6</v>
      </c>
      <c r="CL272" s="7">
        <f t="shared" si="230"/>
        <v>4</v>
      </c>
      <c r="CM272" s="4">
        <f t="shared" si="231"/>
        <v>0</v>
      </c>
      <c r="CN272" s="7">
        <f t="shared" si="232"/>
        <v>3.8651439219433685E-11</v>
      </c>
      <c r="CO272" s="4">
        <f t="shared" si="233"/>
        <v>1</v>
      </c>
      <c r="CP272" s="7">
        <f t="shared" si="234"/>
        <v>2</v>
      </c>
      <c r="CQ272" s="4" t="str">
        <f t="shared" si="235"/>
        <v>Jack Daniels</v>
      </c>
      <c r="CR272" s="7">
        <f t="shared" si="236"/>
        <v>66</v>
      </c>
      <c r="CS272">
        <f t="shared" si="237"/>
        <v>69</v>
      </c>
      <c r="CT272">
        <f ca="1">COUNTIF(INDIRECT(ADDRESS(ROW(),CR272,1,1)):INDIRECT(ADDRESS(ROW(),CS272,1,1)), "&lt;0.05")</f>
        <v>3</v>
      </c>
      <c r="CU272" s="4">
        <f t="shared" ca="1" si="238"/>
        <v>0</v>
      </c>
    </row>
    <row r="273" spans="1:99" ht="15.75" thickBot="1" x14ac:dyDescent="0.3">
      <c r="A273" s="48">
        <v>299</v>
      </c>
      <c r="B273" s="8">
        <v>35.558346202662776</v>
      </c>
      <c r="C273" s="2">
        <v>21.917887170225288</v>
      </c>
      <c r="D273" s="2">
        <v>24.239308164527081</v>
      </c>
      <c r="E273" s="2">
        <v>18.292228462496531</v>
      </c>
      <c r="F273" s="2">
        <v>16.694667491087699</v>
      </c>
      <c r="G273" s="2">
        <v>14.166295557813145</v>
      </c>
      <c r="H273" s="2">
        <v>14.053135647527011</v>
      </c>
      <c r="I273" s="2">
        <v>13.073246349045888</v>
      </c>
      <c r="J273" s="2">
        <v>12.47502690845195</v>
      </c>
      <c r="K273" s="5">
        <v>9.4866431250949983</v>
      </c>
      <c r="L273" s="8">
        <v>6.216975724761304</v>
      </c>
      <c r="M273" s="2">
        <v>5.2711380985040979</v>
      </c>
      <c r="N273" s="2">
        <v>7.2147591163445481</v>
      </c>
      <c r="O273" s="2">
        <v>10.931786875080002</v>
      </c>
      <c r="P273" s="2">
        <v>7.9718678121543416</v>
      </c>
      <c r="Q273" s="2">
        <v>6.0246448683302765</v>
      </c>
      <c r="R273" s="2">
        <v>5.7928962911671462</v>
      </c>
      <c r="S273" s="2">
        <v>5.1706820528159474</v>
      </c>
      <c r="T273" s="2">
        <v>9.4543776907641934</v>
      </c>
      <c r="U273" s="5">
        <v>5.5828763571617044</v>
      </c>
      <c r="V273" s="8">
        <v>4.882309569989661</v>
      </c>
      <c r="W273" s="2">
        <v>3.7548199762843941</v>
      </c>
      <c r="X273" s="2">
        <v>4.2689761906933494</v>
      </c>
      <c r="Y273" s="2">
        <v>4.1003099280672801</v>
      </c>
      <c r="Z273" s="2">
        <v>3.9976463198367664</v>
      </c>
      <c r="AA273" s="2">
        <v>3.9741808332208768</v>
      </c>
      <c r="AB273" s="2">
        <v>3.1265005870267544</v>
      </c>
      <c r="AC273" s="2">
        <v>2.2664389693428779</v>
      </c>
      <c r="AD273" s="2">
        <v>3.8392199938887366</v>
      </c>
      <c r="AE273" s="5">
        <v>2.2661882852234267</v>
      </c>
      <c r="AF273" s="8">
        <v>6.8070551399015911E-2</v>
      </c>
      <c r="AG273" s="2">
        <v>0</v>
      </c>
      <c r="AH273" s="2">
        <v>0.13733963744491959</v>
      </c>
      <c r="AI273" s="2">
        <v>0</v>
      </c>
      <c r="AJ273" s="2">
        <v>0.33511567911298878</v>
      </c>
      <c r="AK273" s="2">
        <v>0.19873807810387872</v>
      </c>
      <c r="AL273" s="2">
        <v>0.21721507459667061</v>
      </c>
      <c r="AM273" s="2">
        <v>0.27271820254437662</v>
      </c>
      <c r="AN273" s="2">
        <v>0.55379146851510952</v>
      </c>
      <c r="AO273" s="5">
        <v>0.29408871310677437</v>
      </c>
      <c r="AP273" s="8">
        <v>0.48043916554090205</v>
      </c>
      <c r="AQ273" s="2">
        <v>0.1804705987203275</v>
      </c>
      <c r="AR273" s="2">
        <v>0.5268405725527161</v>
      </c>
      <c r="AS273" s="2">
        <v>0.19252881659783555</v>
      </c>
      <c r="AT273" s="2">
        <v>0.12495373164012397</v>
      </c>
      <c r="AU273" s="2">
        <v>0.27023800082464106</v>
      </c>
      <c r="AV273" s="2">
        <v>0.21980044118032241</v>
      </c>
      <c r="AW273" s="2">
        <v>0.28139595581213744</v>
      </c>
      <c r="AX273" s="2">
        <v>0.28803211227768177</v>
      </c>
      <c r="AY273" s="2">
        <v>0.10721354217528362</v>
      </c>
      <c r="AZ273" s="8">
        <f t="shared" si="192"/>
        <v>17.995678507893235</v>
      </c>
      <c r="BA273" s="2">
        <f t="shared" si="193"/>
        <v>6.9632004887083569</v>
      </c>
      <c r="BB273" s="2">
        <f t="shared" si="194"/>
        <v>3.6476590653574128</v>
      </c>
      <c r="BC273" s="2">
        <f t="shared" si="195"/>
        <v>0.20770774048237342</v>
      </c>
      <c r="BD273" s="5">
        <f t="shared" si="196"/>
        <v>0.26719129373219713</v>
      </c>
      <c r="BE273" s="8">
        <f t="shared" si="197"/>
        <v>7.6151452437390041</v>
      </c>
      <c r="BF273" s="2">
        <f t="shared" si="198"/>
        <v>1.9386471634680518</v>
      </c>
      <c r="BG273" s="2">
        <f t="shared" si="199"/>
        <v>0.84855516845647916</v>
      </c>
      <c r="BH273" s="2">
        <f t="shared" si="200"/>
        <v>0.16950936778509201</v>
      </c>
      <c r="BI273" s="5">
        <f t="shared" si="201"/>
        <v>0.13932498371847976</v>
      </c>
      <c r="BJ273" s="8">
        <f t="shared" si="202"/>
        <v>1.2068173313244323E-3</v>
      </c>
      <c r="BK273" s="2">
        <f t="shared" si="203"/>
        <v>2.0245500610944334E-4</v>
      </c>
      <c r="BL273" s="2">
        <f t="shared" si="204"/>
        <v>4.1479705843525637E-5</v>
      </c>
      <c r="BM273" s="5">
        <f t="shared" si="205"/>
        <v>4.262961635536118E-5</v>
      </c>
      <c r="BN273" s="8">
        <f t="shared" si="206"/>
        <v>1.2068173313244323E-3</v>
      </c>
      <c r="BO273" s="2">
        <f t="shared" si="207"/>
        <v>3.0831243445980265E-4</v>
      </c>
      <c r="BP273" s="2">
        <f t="shared" si="208"/>
        <v>1.4445398252104259E-6</v>
      </c>
      <c r="BQ273" s="5">
        <f t="shared" si="209"/>
        <v>1.6051259556003692E-6</v>
      </c>
      <c r="BR273" s="8">
        <f t="shared" si="210"/>
        <v>2.0245500610944334E-4</v>
      </c>
      <c r="BS273" s="2">
        <f t="shared" si="211"/>
        <v>3.0831243445980265E-4</v>
      </c>
      <c r="BT273" s="2">
        <f t="shared" si="212"/>
        <v>2.4948637816541858E-7</v>
      </c>
      <c r="BU273" s="5">
        <f t="shared" si="213"/>
        <v>3.4839100840453755E-7</v>
      </c>
      <c r="BV273" s="8">
        <f t="shared" si="214"/>
        <v>4.1479705843525637E-5</v>
      </c>
      <c r="BW273" s="2">
        <f t="shared" si="215"/>
        <v>1.4445398252104259E-6</v>
      </c>
      <c r="BX273" s="2">
        <f t="shared" si="216"/>
        <v>2.4948637816541858E-7</v>
      </c>
      <c r="BY273" s="5">
        <f t="shared" si="217"/>
        <v>0.40297808958422521</v>
      </c>
      <c r="BZ273" s="8">
        <f t="shared" si="218"/>
        <v>4.262961635536118E-5</v>
      </c>
      <c r="CA273" s="2">
        <f t="shared" si="219"/>
        <v>1.6051259556003692E-6</v>
      </c>
      <c r="CB273" s="2">
        <f t="shared" si="220"/>
        <v>3.4839100840453755E-7</v>
      </c>
      <c r="CC273" s="5">
        <f t="shared" si="221"/>
        <v>0.40297808958422521</v>
      </c>
      <c r="CD273" s="8">
        <f t="shared" si="222"/>
        <v>18</v>
      </c>
      <c r="CE273" s="5">
        <f t="shared" si="223"/>
        <v>0</v>
      </c>
      <c r="CF273" s="8">
        <f t="shared" si="224"/>
        <v>1.2068173313244323E-3</v>
      </c>
      <c r="CG273" s="2">
        <f t="shared" si="225"/>
        <v>6.3976300912148889E-5</v>
      </c>
      <c r="CH273" s="8">
        <f t="shared" si="226"/>
        <v>1.2068173313244323E-3</v>
      </c>
      <c r="CI273" s="5">
        <f t="shared" si="227"/>
        <v>1.1610067605280562E-6</v>
      </c>
      <c r="CJ273" s="2">
        <f t="shared" si="228"/>
        <v>6.3976300912148889E-5</v>
      </c>
      <c r="CK273" s="2">
        <f t="shared" si="229"/>
        <v>1.1610067605280562E-6</v>
      </c>
      <c r="CL273" s="8">
        <f t="shared" si="230"/>
        <v>6</v>
      </c>
      <c r="CM273" s="5">
        <f t="shared" si="231"/>
        <v>1</v>
      </c>
      <c r="CN273" s="8">
        <f t="shared" si="232"/>
        <v>7.8278716377218859E-6</v>
      </c>
      <c r="CO273" s="5">
        <f t="shared" si="233"/>
        <v>1</v>
      </c>
      <c r="CP273" s="8">
        <f t="shared" si="234"/>
        <v>1</v>
      </c>
      <c r="CQ273" s="5" t="str">
        <f t="shared" si="235"/>
        <v>Gentleman Jack</v>
      </c>
      <c r="CR273" s="8">
        <f t="shared" si="236"/>
        <v>62</v>
      </c>
      <c r="CS273" s="2">
        <f t="shared" si="237"/>
        <v>65</v>
      </c>
      <c r="CT273" s="2">
        <f ca="1">COUNTIF(INDIRECT(ADDRESS(ROW(),CR273,1,1)):INDIRECT(ADDRESS(ROW(),CS273,1,1)), "&lt;0.05")</f>
        <v>4</v>
      </c>
      <c r="CU273" s="5">
        <f t="shared" ca="1" si="238"/>
        <v>1</v>
      </c>
    </row>
    <row r="274" spans="1:99" ht="15.75" thickBot="1" x14ac:dyDescent="0.3">
      <c r="A274" t="s">
        <v>222</v>
      </c>
      <c r="BI274" s="44" t="s">
        <v>74</v>
      </c>
      <c r="BJ274" s="39">
        <f>COUNTIF(BJ4:BJ273,"&lt;0.05")</f>
        <v>186</v>
      </c>
      <c r="BK274" s="40">
        <f t="shared" ref="BK274:CC274" si="239">COUNTIF(BK4:BK273,"&lt;0.05")</f>
        <v>200</v>
      </c>
      <c r="BL274" s="40">
        <f t="shared" si="239"/>
        <v>211</v>
      </c>
      <c r="BM274" s="40">
        <f t="shared" si="239"/>
        <v>230</v>
      </c>
      <c r="BN274" s="40">
        <f t="shared" si="239"/>
        <v>186</v>
      </c>
      <c r="BO274" s="40">
        <f t="shared" si="239"/>
        <v>118</v>
      </c>
      <c r="BP274" s="40">
        <f t="shared" si="239"/>
        <v>193</v>
      </c>
      <c r="BQ274" s="40">
        <f t="shared" si="239"/>
        <v>194</v>
      </c>
      <c r="BR274" s="40">
        <f t="shared" si="239"/>
        <v>200</v>
      </c>
      <c r="BS274" s="40">
        <f t="shared" si="239"/>
        <v>118</v>
      </c>
      <c r="BT274" s="40">
        <f t="shared" si="239"/>
        <v>169</v>
      </c>
      <c r="BU274" s="40">
        <f t="shared" si="239"/>
        <v>194</v>
      </c>
      <c r="BV274" s="40">
        <f t="shared" si="239"/>
        <v>211</v>
      </c>
      <c r="BW274" s="40">
        <f t="shared" si="239"/>
        <v>193</v>
      </c>
      <c r="BX274" s="40">
        <f t="shared" si="239"/>
        <v>169</v>
      </c>
      <c r="BY274" s="40">
        <f t="shared" si="239"/>
        <v>143</v>
      </c>
      <c r="BZ274" s="40">
        <f t="shared" si="239"/>
        <v>230</v>
      </c>
      <c r="CA274" s="40">
        <f t="shared" si="239"/>
        <v>194</v>
      </c>
      <c r="CB274" s="40">
        <f t="shared" si="239"/>
        <v>194</v>
      </c>
      <c r="CC274" s="41">
        <f t="shared" si="239"/>
        <v>143</v>
      </c>
      <c r="CD274" s="42" t="s">
        <v>74</v>
      </c>
      <c r="CE274" s="41">
        <f>SUM(CE4:CE273)</f>
        <v>24</v>
      </c>
      <c r="CF274" s="39">
        <f>COUNTIF(CF4:CF273,"&lt;0.05")</f>
        <v>186</v>
      </c>
      <c r="CG274" s="40">
        <f t="shared" ref="CG274:CK274" si="240">COUNTIF(CG4:CG273,"&lt;0.05")</f>
        <v>217</v>
      </c>
      <c r="CH274" s="40">
        <f t="shared" si="240"/>
        <v>186</v>
      </c>
      <c r="CI274" s="40">
        <f t="shared" si="240"/>
        <v>184</v>
      </c>
      <c r="CJ274" s="40">
        <f t="shared" si="240"/>
        <v>217</v>
      </c>
      <c r="CK274" s="41">
        <f t="shared" si="240"/>
        <v>184</v>
      </c>
      <c r="CL274" s="42" t="s">
        <v>74</v>
      </c>
      <c r="CM274" s="41">
        <f>SUM(CM4:CM273)</f>
        <v>111</v>
      </c>
      <c r="CN274" s="42" t="s">
        <v>74</v>
      </c>
      <c r="CO274" s="41">
        <f>COUNTIF(CO4:CO273, "=1")</f>
        <v>183</v>
      </c>
    </row>
    <row r="275" spans="1:99" ht="15.75" thickBot="1" x14ac:dyDescent="0.3">
      <c r="A275" s="81" t="s">
        <v>99</v>
      </c>
      <c r="B275" s="82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  <c r="AA275" s="82"/>
      <c r="AB275" s="82"/>
      <c r="AC275" s="82"/>
      <c r="AD275" s="82"/>
      <c r="AE275" s="82"/>
      <c r="AF275" s="82"/>
      <c r="AG275" s="82"/>
      <c r="AH275" s="82"/>
      <c r="AI275" s="82"/>
      <c r="AJ275" s="82"/>
      <c r="AK275" s="82"/>
      <c r="AL275" s="82"/>
      <c r="AM275" s="82"/>
      <c r="AN275" s="82"/>
      <c r="AO275" s="82"/>
      <c r="AP275" s="82"/>
      <c r="AQ275" s="82"/>
      <c r="AR275" s="82"/>
      <c r="AS275" s="82"/>
      <c r="AT275" s="82"/>
      <c r="AU275" s="82"/>
      <c r="AV275" s="82"/>
      <c r="AW275" s="82"/>
      <c r="AX275" s="82"/>
      <c r="AY275" s="83"/>
      <c r="AZ275" s="81" t="s">
        <v>218</v>
      </c>
      <c r="BA275" s="82"/>
      <c r="BB275" s="82"/>
      <c r="BC275" s="82"/>
      <c r="BD275" s="82"/>
      <c r="BE275" s="82"/>
      <c r="BF275" s="82"/>
      <c r="BG275" s="82"/>
      <c r="BH275" s="82"/>
      <c r="BI275" s="83"/>
      <c r="BJ275" s="81" t="s">
        <v>205</v>
      </c>
      <c r="BK275" s="82"/>
      <c r="BL275" s="82"/>
      <c r="BM275" s="82"/>
      <c r="BN275" s="82"/>
      <c r="BO275" s="82"/>
      <c r="BP275" s="82"/>
      <c r="BQ275" s="82"/>
      <c r="BR275" s="82"/>
      <c r="BS275" s="82"/>
      <c r="BT275" s="82"/>
      <c r="BU275" s="82"/>
      <c r="BV275" s="82"/>
      <c r="BW275" s="82"/>
      <c r="BX275" s="82"/>
      <c r="BY275" s="82"/>
      <c r="BZ275" s="82"/>
      <c r="CA275" s="82"/>
      <c r="CB275" s="82"/>
      <c r="CC275" s="83"/>
      <c r="CD275" s="26"/>
      <c r="CE275" s="26"/>
      <c r="CF275" s="26"/>
      <c r="CG275" s="26"/>
      <c r="CH275" s="26"/>
      <c r="CI275" s="26"/>
      <c r="CJ275" s="26"/>
      <c r="CK275" s="26"/>
      <c r="CL275" s="26"/>
      <c r="CM275" s="26"/>
      <c r="CN275" s="26"/>
      <c r="CO275" s="26"/>
    </row>
    <row r="276" spans="1:99" ht="15.75" thickBot="1" x14ac:dyDescent="0.3">
      <c r="A276" s="43" t="s">
        <v>1</v>
      </c>
      <c r="B276" s="81" t="s">
        <v>55</v>
      </c>
      <c r="C276" s="82"/>
      <c r="D276" s="82"/>
      <c r="E276" s="82"/>
      <c r="F276" s="82"/>
      <c r="G276" s="82"/>
      <c r="H276" s="82"/>
      <c r="I276" s="82"/>
      <c r="J276" s="82"/>
      <c r="K276" s="83"/>
      <c r="L276" s="81" t="s">
        <v>56</v>
      </c>
      <c r="M276" s="82"/>
      <c r="N276" s="82"/>
      <c r="O276" s="82"/>
      <c r="P276" s="82"/>
      <c r="Q276" s="82"/>
      <c r="R276" s="82"/>
      <c r="S276" s="82"/>
      <c r="T276" s="82"/>
      <c r="U276" s="83"/>
      <c r="V276" s="81" t="s">
        <v>92</v>
      </c>
      <c r="W276" s="82"/>
      <c r="X276" s="82"/>
      <c r="Y276" s="82"/>
      <c r="Z276" s="82"/>
      <c r="AA276" s="82"/>
      <c r="AB276" s="82"/>
      <c r="AC276" s="82"/>
      <c r="AD276" s="82"/>
      <c r="AE276" s="83"/>
      <c r="AF276" s="81" t="s">
        <v>93</v>
      </c>
      <c r="AG276" s="82"/>
      <c r="AH276" s="82"/>
      <c r="AI276" s="82"/>
      <c r="AJ276" s="82"/>
      <c r="AK276" s="82"/>
      <c r="AL276" s="82"/>
      <c r="AM276" s="82"/>
      <c r="AN276" s="82"/>
      <c r="AO276" s="83"/>
      <c r="AP276" s="81" t="s">
        <v>94</v>
      </c>
      <c r="AQ276" s="82"/>
      <c r="AR276" s="82"/>
      <c r="AS276" s="82"/>
      <c r="AT276" s="82"/>
      <c r="AU276" s="82"/>
      <c r="AV276" s="82"/>
      <c r="AW276" s="82"/>
      <c r="AX276" s="82"/>
      <c r="AY276" s="83"/>
      <c r="AZ276" s="82" t="s">
        <v>75</v>
      </c>
      <c r="BA276" s="82"/>
      <c r="BB276" s="82"/>
      <c r="BC276" s="82"/>
      <c r="BD276" s="83"/>
      <c r="BE276" s="81" t="s">
        <v>217</v>
      </c>
      <c r="BF276" s="82"/>
      <c r="BG276" s="82"/>
      <c r="BH276" s="82"/>
      <c r="BI276" s="83"/>
      <c r="BJ276" s="81" t="s">
        <v>70</v>
      </c>
      <c r="BK276" s="82"/>
      <c r="BL276" s="82"/>
      <c r="BM276" s="83"/>
      <c r="BN276" s="81" t="s">
        <v>87</v>
      </c>
      <c r="BO276" s="82"/>
      <c r="BP276" s="82"/>
      <c r="BQ276" s="83"/>
      <c r="BR276" s="81" t="s">
        <v>71</v>
      </c>
      <c r="BS276" s="82"/>
      <c r="BT276" s="82"/>
      <c r="BU276" s="83"/>
      <c r="BV276" s="81" t="s">
        <v>72</v>
      </c>
      <c r="BW276" s="82"/>
      <c r="BX276" s="82"/>
      <c r="BY276" s="83"/>
      <c r="BZ276" s="81" t="s">
        <v>73</v>
      </c>
      <c r="CA276" s="82"/>
      <c r="CB276" s="82"/>
      <c r="CC276" s="83"/>
      <c r="CD276" s="44" t="s">
        <v>216</v>
      </c>
      <c r="CE276" s="45" t="s">
        <v>215</v>
      </c>
      <c r="CF276" s="81" t="s">
        <v>70</v>
      </c>
      <c r="CG276" s="83"/>
      <c r="CH276" s="81" t="s">
        <v>87</v>
      </c>
      <c r="CI276" s="83"/>
      <c r="CJ276" s="81" t="s">
        <v>219</v>
      </c>
      <c r="CK276" s="83"/>
      <c r="CL276" s="44" t="s">
        <v>216</v>
      </c>
      <c r="CM276" s="45" t="s">
        <v>215</v>
      </c>
      <c r="CN276" s="56" t="s">
        <v>232</v>
      </c>
      <c r="CO276" s="45" t="s">
        <v>215</v>
      </c>
      <c r="CP276" s="44" t="s">
        <v>220</v>
      </c>
      <c r="CQ276" s="45" t="s">
        <v>221</v>
      </c>
      <c r="CR276" s="87" t="s">
        <v>236</v>
      </c>
      <c r="CS276" s="88"/>
      <c r="CT276" s="88"/>
      <c r="CU276" s="89"/>
    </row>
    <row r="277" spans="1:99" ht="15.75" thickBot="1" x14ac:dyDescent="0.3">
      <c r="A277" s="42" t="s">
        <v>214</v>
      </c>
      <c r="B277" s="42" t="s">
        <v>5</v>
      </c>
      <c r="C277" s="46" t="s">
        <v>6</v>
      </c>
      <c r="D277" s="46" t="s">
        <v>7</v>
      </c>
      <c r="E277" s="46" t="s">
        <v>8</v>
      </c>
      <c r="F277" s="46" t="s">
        <v>9</v>
      </c>
      <c r="G277" s="46" t="s">
        <v>10</v>
      </c>
      <c r="H277" s="46" t="s">
        <v>11</v>
      </c>
      <c r="I277" s="46" t="s">
        <v>12</v>
      </c>
      <c r="J277" s="46" t="s">
        <v>13</v>
      </c>
      <c r="K277" s="47" t="s">
        <v>14</v>
      </c>
      <c r="L277" s="42" t="s">
        <v>15</v>
      </c>
      <c r="M277" s="46" t="s">
        <v>16</v>
      </c>
      <c r="N277" s="46" t="s">
        <v>17</v>
      </c>
      <c r="O277" s="46" t="s">
        <v>18</v>
      </c>
      <c r="P277" s="46" t="s">
        <v>19</v>
      </c>
      <c r="Q277" s="46" t="s">
        <v>20</v>
      </c>
      <c r="R277" s="46" t="s">
        <v>21</v>
      </c>
      <c r="S277" s="46" t="s">
        <v>22</v>
      </c>
      <c r="T277" s="46" t="s">
        <v>23</v>
      </c>
      <c r="U277" s="47" t="s">
        <v>24</v>
      </c>
      <c r="V277" s="42" t="s">
        <v>25</v>
      </c>
      <c r="W277" s="46" t="s">
        <v>26</v>
      </c>
      <c r="X277" s="46" t="s">
        <v>27</v>
      </c>
      <c r="Y277" s="46" t="s">
        <v>28</v>
      </c>
      <c r="Z277" s="46" t="s">
        <v>29</v>
      </c>
      <c r="AA277" s="46" t="s">
        <v>30</v>
      </c>
      <c r="AB277" s="46" t="s">
        <v>31</v>
      </c>
      <c r="AC277" s="46" t="s">
        <v>32</v>
      </c>
      <c r="AD277" s="46" t="s">
        <v>33</v>
      </c>
      <c r="AE277" s="47" t="s">
        <v>34</v>
      </c>
      <c r="AF277" s="42" t="s">
        <v>35</v>
      </c>
      <c r="AG277" s="46" t="s">
        <v>36</v>
      </c>
      <c r="AH277" s="46" t="s">
        <v>37</v>
      </c>
      <c r="AI277" s="46" t="s">
        <v>38</v>
      </c>
      <c r="AJ277" s="46" t="s">
        <v>39</v>
      </c>
      <c r="AK277" s="46" t="s">
        <v>40</v>
      </c>
      <c r="AL277" s="46" t="s">
        <v>41</v>
      </c>
      <c r="AM277" s="46" t="s">
        <v>42</v>
      </c>
      <c r="AN277" s="46" t="s">
        <v>43</v>
      </c>
      <c r="AO277" s="47" t="s">
        <v>44</v>
      </c>
      <c r="AP277" s="42" t="s">
        <v>45</v>
      </c>
      <c r="AQ277" s="46" t="s">
        <v>46</v>
      </c>
      <c r="AR277" s="46" t="s">
        <v>47</v>
      </c>
      <c r="AS277" s="46" t="s">
        <v>48</v>
      </c>
      <c r="AT277" s="46" t="s">
        <v>49</v>
      </c>
      <c r="AU277" s="46" t="s">
        <v>50</v>
      </c>
      <c r="AV277" s="46" t="s">
        <v>51</v>
      </c>
      <c r="AW277" s="46" t="s">
        <v>52</v>
      </c>
      <c r="AX277" s="46" t="s">
        <v>53</v>
      </c>
      <c r="AY277" s="47" t="s">
        <v>54</v>
      </c>
      <c r="AZ277" s="46" t="s">
        <v>70</v>
      </c>
      <c r="BA277" s="46" t="s">
        <v>87</v>
      </c>
      <c r="BB277" s="46" t="s">
        <v>71</v>
      </c>
      <c r="BC277" s="46" t="s">
        <v>72</v>
      </c>
      <c r="BD277" s="47" t="s">
        <v>73</v>
      </c>
      <c r="BE277" s="42" t="s">
        <v>70</v>
      </c>
      <c r="BF277" s="46" t="s">
        <v>87</v>
      </c>
      <c r="BG277" s="46" t="s">
        <v>71</v>
      </c>
      <c r="BH277" s="46" t="s">
        <v>72</v>
      </c>
      <c r="BI277" s="47" t="s">
        <v>73</v>
      </c>
      <c r="BJ277" s="42" t="s">
        <v>87</v>
      </c>
      <c r="BK277" s="46" t="s">
        <v>71</v>
      </c>
      <c r="BL277" s="46" t="s">
        <v>72</v>
      </c>
      <c r="BM277" s="47" t="s">
        <v>73</v>
      </c>
      <c r="BN277" s="42" t="s">
        <v>70</v>
      </c>
      <c r="BO277" s="46" t="s">
        <v>71</v>
      </c>
      <c r="BP277" s="46" t="s">
        <v>72</v>
      </c>
      <c r="BQ277" s="47" t="s">
        <v>73</v>
      </c>
      <c r="BR277" s="42" t="s">
        <v>70</v>
      </c>
      <c r="BS277" s="46" t="s">
        <v>87</v>
      </c>
      <c r="BT277" s="46" t="s">
        <v>72</v>
      </c>
      <c r="BU277" s="47" t="s">
        <v>73</v>
      </c>
      <c r="BV277" s="42" t="s">
        <v>70</v>
      </c>
      <c r="BW277" s="46" t="s">
        <v>87</v>
      </c>
      <c r="BX277" s="46" t="s">
        <v>71</v>
      </c>
      <c r="BY277" s="47" t="s">
        <v>73</v>
      </c>
      <c r="BZ277" s="42" t="s">
        <v>70</v>
      </c>
      <c r="CA277" s="46" t="s">
        <v>87</v>
      </c>
      <c r="CB277" s="46" t="s">
        <v>71</v>
      </c>
      <c r="CC277" s="47" t="s">
        <v>72</v>
      </c>
      <c r="CD277" s="48"/>
      <c r="CE277" s="49"/>
      <c r="CF277" s="43" t="s">
        <v>87</v>
      </c>
      <c r="CG277" s="50" t="s">
        <v>219</v>
      </c>
      <c r="CH277" s="42" t="s">
        <v>70</v>
      </c>
      <c r="CI277" s="47" t="s">
        <v>219</v>
      </c>
      <c r="CJ277" s="50" t="s">
        <v>70</v>
      </c>
      <c r="CK277" s="51" t="s">
        <v>87</v>
      </c>
      <c r="CL277" s="48"/>
      <c r="CM277" s="49"/>
      <c r="CN277" s="43" t="s">
        <v>233</v>
      </c>
      <c r="CO277" s="51"/>
      <c r="CP277" s="43"/>
      <c r="CQ277" s="51"/>
      <c r="CR277" s="43" t="s">
        <v>89</v>
      </c>
      <c r="CS277" s="50" t="s">
        <v>234</v>
      </c>
      <c r="CT277" s="50" t="s">
        <v>216</v>
      </c>
      <c r="CU277" s="51" t="s">
        <v>235</v>
      </c>
    </row>
    <row r="278" spans="1:99" x14ac:dyDescent="0.25">
      <c r="A278" s="48">
        <v>30</v>
      </c>
      <c r="B278" s="7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2.0637400004118692E-2</v>
      </c>
      <c r="I278">
        <v>3.6979258837165262E-2</v>
      </c>
      <c r="J278">
        <v>0</v>
      </c>
      <c r="K278" s="4">
        <v>0</v>
      </c>
      <c r="L278" s="7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s="4">
        <v>0</v>
      </c>
      <c r="V278" s="7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 s="4">
        <v>0</v>
      </c>
      <c r="AF278" s="7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 s="4">
        <v>0</v>
      </c>
      <c r="AP278" s="7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 s="4">
        <v>0</v>
      </c>
      <c r="AZ278">
        <f>AVERAGE(B278:K278)</f>
        <v>5.7616658841283955E-3</v>
      </c>
      <c r="BA278">
        <f>AVERAGE(L278:U278)</f>
        <v>0</v>
      </c>
      <c r="BB278">
        <f>AVERAGE(V278:AE278)</f>
        <v>0</v>
      </c>
      <c r="BC278">
        <f>AVERAGE(AF278:AO278)</f>
        <v>0</v>
      </c>
      <c r="BD278" s="4">
        <f>AVERAGE(AP278:AY278)</f>
        <v>0</v>
      </c>
      <c r="BE278" s="7">
        <f>STDEV(B278:K278)</f>
        <v>1.2742753607324233E-2</v>
      </c>
      <c r="BF278">
        <f>STDEV(L278:U278)</f>
        <v>0</v>
      </c>
      <c r="BG278">
        <f>STDEV(V278:AE278)</f>
        <v>0</v>
      </c>
      <c r="BH278">
        <f>STDEV(AF278:AO278)</f>
        <v>0</v>
      </c>
      <c r="BI278" s="4">
        <f>STDEV(AP278:AY278)</f>
        <v>0</v>
      </c>
      <c r="BJ278" s="7">
        <f>_xlfn.T.TEST($B278:$K278,L278:U278,2,3)</f>
        <v>0.18654761303489631</v>
      </c>
      <c r="BK278">
        <f>_xlfn.T.TEST($B278:$K278,V278:AE278,2,3)</f>
        <v>0.18654761303489631</v>
      </c>
      <c r="BL278">
        <f>_xlfn.T.TEST($B278:$K278,AF278:AO278,2,3)</f>
        <v>0.18654761303489631</v>
      </c>
      <c r="BM278" s="4">
        <f>_xlfn.T.TEST($B278:$K278,AP278:AY278,2,3)</f>
        <v>0.18654761303489631</v>
      </c>
      <c r="BN278" s="7">
        <f>_xlfn.T.TEST($L278:$U278,B278:K278,2,3)</f>
        <v>0.18654761303489631</v>
      </c>
      <c r="BO278" t="e">
        <f>_xlfn.T.TEST($L278:$U278,V278:AE278,2,3)</f>
        <v>#DIV/0!</v>
      </c>
      <c r="BP278" t="e">
        <f>_xlfn.T.TEST($L278:$U278,AF278:AO278,2,3)</f>
        <v>#DIV/0!</v>
      </c>
      <c r="BQ278" s="4" t="e">
        <f>_xlfn.T.TEST($L278:$U278,AP278:AY278,2,3)</f>
        <v>#DIV/0!</v>
      </c>
      <c r="BR278" s="7">
        <f>_xlfn.T.TEST($V278:$AE278,B278:K278,2,3)</f>
        <v>0.18654761303489631</v>
      </c>
      <c r="BS278" t="e">
        <f>_xlfn.T.TEST($V278:$AE278,L278:U278,2,3)</f>
        <v>#DIV/0!</v>
      </c>
      <c r="BT278" t="e">
        <f>_xlfn.T.TEST($V278:$AE278,AF278:AO278,2,3)</f>
        <v>#DIV/0!</v>
      </c>
      <c r="BU278" s="4" t="e">
        <f>_xlfn.T.TEST($V278:$AE278,AP278:AY278,2,3)</f>
        <v>#DIV/0!</v>
      </c>
      <c r="BV278" s="7">
        <f>_xlfn.T.TEST($AF278:$AO278,B278:K278,2,3)</f>
        <v>0.18654761303489631</v>
      </c>
      <c r="BW278" t="e">
        <f>_xlfn.T.TEST($AF278:$AO278,L278:U278,2,3)</f>
        <v>#DIV/0!</v>
      </c>
      <c r="BX278" t="e">
        <f>_xlfn.T.TEST($AF278:$AO278,V278:AE278,2,3)</f>
        <v>#DIV/0!</v>
      </c>
      <c r="BY278" s="4" t="e">
        <f>_xlfn.T.TEST($AF278:$AO278,AP278:AY278,2,3)</f>
        <v>#DIV/0!</v>
      </c>
      <c r="BZ278" s="7">
        <f>_xlfn.T.TEST($AP278:$AY278,B278:K278,2,3)</f>
        <v>0.18654761303489631</v>
      </c>
      <c r="CA278" t="e">
        <f>_xlfn.T.TEST($AP278:$AY278,L278:U278,2,3)</f>
        <v>#DIV/0!</v>
      </c>
      <c r="CB278" t="e">
        <f>_xlfn.T.TEST($AP278:$AY278,V278:AE278,2,3)</f>
        <v>#DIV/0!</v>
      </c>
      <c r="CC278" s="4" t="e">
        <f>_xlfn.T.TEST($AP278:$AY278,AF278:AO278,2,3)</f>
        <v>#DIV/0!</v>
      </c>
      <c r="CD278" s="7">
        <f>COUNTIF(BJ278:CC278,"&lt;0.05")</f>
        <v>0</v>
      </c>
      <c r="CE278" s="4">
        <f>IF(CD278=20,1,0)</f>
        <v>0</v>
      </c>
      <c r="CF278" s="6">
        <f>_xlfn.T.TEST(B278:K278,L278:U278,2,3)</f>
        <v>0.18654761303489631</v>
      </c>
      <c r="CG278" s="1">
        <f>_xlfn.T.TEST(B278:K278,V278:AY278,2,3)</f>
        <v>0.18654761303489631</v>
      </c>
      <c r="CH278" s="6">
        <f>_xlfn.T.TEST(L278:U278,B278:K278,2,3)</f>
        <v>0.18654761303489631</v>
      </c>
      <c r="CI278" s="3" t="e">
        <f>_xlfn.T.TEST(L278:U278,V278:AY278,2,3)</f>
        <v>#DIV/0!</v>
      </c>
      <c r="CJ278" s="1">
        <f>_xlfn.T.TEST(V278:AY278,B278:K278,2,3)</f>
        <v>0.18654761303489631</v>
      </c>
      <c r="CK278" s="1" t="e">
        <f>_xlfn.T.TEST(V278:AY278,L278:U278,2,3)</f>
        <v>#DIV/0!</v>
      </c>
      <c r="CL278" s="7">
        <f>COUNTIF(CF278:CK278,"&lt;0.05")</f>
        <v>0</v>
      </c>
      <c r="CM278" s="4">
        <f>IF(CL278=6,1,0)</f>
        <v>0</v>
      </c>
      <c r="CN278" s="7">
        <f>_xlfn.T.TEST(B278:U278,V278:AO278,2,3)</f>
        <v>0.17997906797678384</v>
      </c>
      <c r="CO278" s="4">
        <f>IF(CN278&lt;0.05,1,0)</f>
        <v>0</v>
      </c>
      <c r="CP278" s="6">
        <f>MATCH(MAX(AZ278:BD278),AZ278:BD278,0)</f>
        <v>1</v>
      </c>
      <c r="CQ278" s="3" t="str">
        <f>_xlfn.SWITCH(CP278,1, "Gentleman Jack", 2, "Jack Daniels", 3, "Glenfiddich 12", 4, "Glenfiddich 15", 5, "Glenfiddich 18")</f>
        <v>Gentleman Jack</v>
      </c>
      <c r="CR278" s="7">
        <f>62+(CP278-1)*4</f>
        <v>62</v>
      </c>
      <c r="CS278">
        <f>CR278+3</f>
        <v>65</v>
      </c>
      <c r="CT278">
        <f ca="1">COUNTIF(INDIRECT(ADDRESS(ROW(),CR278,1,1)):INDIRECT(ADDRESS(ROW(),CS278,1,1)), "&lt;0.05")</f>
        <v>0</v>
      </c>
      <c r="CU278" s="4">
        <f ca="1">IF(CT278=4,1,0)</f>
        <v>0</v>
      </c>
    </row>
    <row r="279" spans="1:99" x14ac:dyDescent="0.25">
      <c r="A279" s="48">
        <v>31</v>
      </c>
      <c r="B279" s="7">
        <v>0</v>
      </c>
      <c r="C279">
        <v>0</v>
      </c>
      <c r="D279">
        <v>0</v>
      </c>
      <c r="E279">
        <v>0</v>
      </c>
      <c r="F279">
        <v>0.27455066760865732</v>
      </c>
      <c r="G279">
        <v>0</v>
      </c>
      <c r="H279">
        <v>0</v>
      </c>
      <c r="I279">
        <v>0.17058155865258312</v>
      </c>
      <c r="J279">
        <v>0</v>
      </c>
      <c r="K279" s="4">
        <v>0</v>
      </c>
      <c r="L279" s="7">
        <v>0</v>
      </c>
      <c r="M279">
        <v>8.1081203652392436E-2</v>
      </c>
      <c r="N279">
        <v>8.1441523072670427E-2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s="4">
        <v>0</v>
      </c>
      <c r="V279" s="7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 s="4">
        <v>0</v>
      </c>
      <c r="AF279" s="7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 s="4">
        <v>0</v>
      </c>
      <c r="AP279" s="7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 s="4">
        <v>0</v>
      </c>
      <c r="AZ279">
        <f t="shared" ref="AZ279:AZ342" si="241">AVERAGE(B279:K279)</f>
        <v>4.4513222626124047E-2</v>
      </c>
      <c r="BA279">
        <f t="shared" ref="BA279:BA342" si="242">AVERAGE(L279:U279)</f>
        <v>1.6252272672506285E-2</v>
      </c>
      <c r="BB279">
        <f t="shared" ref="BB279:BB342" si="243">AVERAGE(V279:AE279)</f>
        <v>0</v>
      </c>
      <c r="BC279">
        <f t="shared" ref="BC279:BC342" si="244">AVERAGE(AF279:AO279)</f>
        <v>0</v>
      </c>
      <c r="BD279" s="4">
        <f t="shared" ref="BD279:BD342" si="245">AVERAGE(AP279:AY279)</f>
        <v>0</v>
      </c>
      <c r="BE279" s="7">
        <f t="shared" ref="BE279:BE342" si="246">STDEV(B279:K279)</f>
        <v>9.6989041391898886E-2</v>
      </c>
      <c r="BF279">
        <f t="shared" ref="BF279:BF342" si="247">STDEV(L279:U279)</f>
        <v>3.4262904456086325E-2</v>
      </c>
      <c r="BG279">
        <f t="shared" ref="BG279:BG342" si="248">STDEV(V279:AE279)</f>
        <v>0</v>
      </c>
      <c r="BH279">
        <f t="shared" ref="BH279:BH342" si="249">STDEV(AF279:AO279)</f>
        <v>0</v>
      </c>
      <c r="BI279" s="4">
        <f t="shared" ref="BI279:BI342" si="250">STDEV(AP279:AY279)</f>
        <v>0</v>
      </c>
      <c r="BJ279" s="7">
        <f t="shared" ref="BJ279:BJ342" si="251">_xlfn.T.TEST($B279:$K279,L279:U279,2,3)</f>
        <v>0.40316366761072853</v>
      </c>
      <c r="BK279">
        <f t="shared" ref="BK279:BK342" si="252">_xlfn.T.TEST($B279:$K279,V279:AE279,2,3)</f>
        <v>0.18063503295950273</v>
      </c>
      <c r="BL279">
        <f t="shared" ref="BL279:BL342" si="253">_xlfn.T.TEST($B279:$K279,AF279:AO279,2,3)</f>
        <v>0.18063503295950273</v>
      </c>
      <c r="BM279" s="4">
        <f t="shared" ref="BM279:BM342" si="254">_xlfn.T.TEST($B279:$K279,AP279:AY279,2,3)</f>
        <v>0.18063503295950273</v>
      </c>
      <c r="BN279" s="7">
        <f t="shared" ref="BN279:BN342" si="255">_xlfn.T.TEST($L279:$U279,B279:K279,2,3)</f>
        <v>0.40316366761072853</v>
      </c>
      <c r="BO279">
        <f t="shared" ref="BO279:BO342" si="256">_xlfn.T.TEST($L279:$U279,V279:AE279,2,3)</f>
        <v>0.16785182789750541</v>
      </c>
      <c r="BP279">
        <f t="shared" ref="BP279:BP342" si="257">_xlfn.T.TEST($L279:$U279,AF279:AO279,2,3)</f>
        <v>0.16785182789750541</v>
      </c>
      <c r="BQ279" s="4">
        <f t="shared" ref="BQ279:BQ342" si="258">_xlfn.T.TEST($L279:$U279,AP279:AY279,2,3)</f>
        <v>0.16785182789750541</v>
      </c>
      <c r="BR279" s="7">
        <f t="shared" ref="BR279:BR342" si="259">_xlfn.T.TEST($V279:$AE279,B279:K279,2,3)</f>
        <v>0.18063503295950273</v>
      </c>
      <c r="BS279">
        <f t="shared" ref="BS279:BS342" si="260">_xlfn.T.TEST($V279:$AE279,L279:U279,2,3)</f>
        <v>0.16785182789750541</v>
      </c>
      <c r="BT279" t="e">
        <f t="shared" ref="BT279:BT342" si="261">_xlfn.T.TEST($V279:$AE279,AF279:AO279,2,3)</f>
        <v>#DIV/0!</v>
      </c>
      <c r="BU279" s="4" t="e">
        <f t="shared" ref="BU279:BU342" si="262">_xlfn.T.TEST($V279:$AE279,AP279:AY279,2,3)</f>
        <v>#DIV/0!</v>
      </c>
      <c r="BV279" s="7">
        <f t="shared" ref="BV279:BV342" si="263">_xlfn.T.TEST($AF279:$AO279,B279:K279,2,3)</f>
        <v>0.18063503295950273</v>
      </c>
      <c r="BW279">
        <f t="shared" ref="BW279:BW342" si="264">_xlfn.T.TEST($AF279:$AO279,L279:U279,2,3)</f>
        <v>0.16785182789750541</v>
      </c>
      <c r="BX279" t="e">
        <f t="shared" ref="BX279:BX342" si="265">_xlfn.T.TEST($AF279:$AO279,V279:AE279,2,3)</f>
        <v>#DIV/0!</v>
      </c>
      <c r="BY279" s="4" t="e">
        <f t="shared" ref="BY279:BY342" si="266">_xlfn.T.TEST($AF279:$AO279,AP279:AY279,2,3)</f>
        <v>#DIV/0!</v>
      </c>
      <c r="BZ279" s="7">
        <f t="shared" ref="BZ279:BZ342" si="267">_xlfn.T.TEST($AP279:$AY279,B279:K279,2,3)</f>
        <v>0.18063503295950273</v>
      </c>
      <c r="CA279">
        <f t="shared" ref="CA279:CA342" si="268">_xlfn.T.TEST($AP279:$AY279,L279:U279,2,3)</f>
        <v>0.16785182789750541</v>
      </c>
      <c r="CB279" t="e">
        <f t="shared" ref="CB279:CB342" si="269">_xlfn.T.TEST($AP279:$AY279,V279:AE279,2,3)</f>
        <v>#DIV/0!</v>
      </c>
      <c r="CC279" s="4" t="e">
        <f t="shared" ref="CC279:CC342" si="270">_xlfn.T.TEST($AP279:$AY279,AF279:AO279,2,3)</f>
        <v>#DIV/0!</v>
      </c>
      <c r="CD279" s="7">
        <f t="shared" ref="CD279:CD342" si="271">COUNTIF(BJ279:CC279,"&lt;0.05")</f>
        <v>0</v>
      </c>
      <c r="CE279" s="4">
        <f t="shared" ref="CE279:CE342" si="272">IF(CD279=20,1,0)</f>
        <v>0</v>
      </c>
      <c r="CF279" s="7">
        <f t="shared" ref="CF279:CF342" si="273">_xlfn.T.TEST(B279:K279,L279:U279,2,3)</f>
        <v>0.40316366761072853</v>
      </c>
      <c r="CG279">
        <f t="shared" ref="CG279:CG342" si="274">_xlfn.T.TEST(B279:K279,V279:AY279,2,3)</f>
        <v>0.18063503295950273</v>
      </c>
      <c r="CH279" s="7">
        <f t="shared" ref="CH279:CH342" si="275">_xlfn.T.TEST(L279:U279,B279:K279,2,3)</f>
        <v>0.40316366761072853</v>
      </c>
      <c r="CI279" s="4">
        <f t="shared" ref="CI279:CI342" si="276">_xlfn.T.TEST(L279:U279,V279:AY279,2,3)</f>
        <v>0.16785182789750541</v>
      </c>
      <c r="CJ279">
        <f t="shared" ref="CJ279:CJ342" si="277">_xlfn.T.TEST(V279:AY279,B279:K279,2,3)</f>
        <v>0.18063503295950273</v>
      </c>
      <c r="CK279">
        <f t="shared" ref="CK279:CK342" si="278">_xlfn.T.TEST(V279:AY279,L279:U279,2,3)</f>
        <v>0.16785182789750541</v>
      </c>
      <c r="CL279" s="7">
        <f t="shared" ref="CL279:CL342" si="279">COUNTIF(CF279:CK279,"&lt;0.05")</f>
        <v>0</v>
      </c>
      <c r="CM279" s="4">
        <f t="shared" ref="CM279:CM342" si="280">IF(CL279=6,1,0)</f>
        <v>0</v>
      </c>
      <c r="CN279" s="7">
        <f t="shared" ref="CN279:CN342" si="281">_xlfn.T.TEST(B279:U279,V279:AO279,2,3)</f>
        <v>7.5493971791012332E-2</v>
      </c>
      <c r="CO279" s="4">
        <f t="shared" ref="CO279:CO342" si="282">IF(CN279&lt;0.05,1,0)</f>
        <v>0</v>
      </c>
      <c r="CP279" s="7">
        <f t="shared" ref="CP279:CP342" si="283">MATCH(MAX(AZ279:BD279),AZ279:BD279,0)</f>
        <v>1</v>
      </c>
      <c r="CQ279" s="4" t="str">
        <f t="shared" ref="CQ279:CQ342" si="284">_xlfn.SWITCH(CP279,1, "Gentleman Jack", 2, "Jack Daniels", 3, "Glenfiddich 12", 4, "Glenfiddich 15", 5, "Glenfiddich 18")</f>
        <v>Gentleman Jack</v>
      </c>
      <c r="CR279" s="7">
        <f t="shared" ref="CR279:CR342" si="285">62+(CP279-1)*4</f>
        <v>62</v>
      </c>
      <c r="CS279">
        <f t="shared" ref="CS279:CS342" si="286">CR279+3</f>
        <v>65</v>
      </c>
      <c r="CT279">
        <f ca="1">COUNTIF(INDIRECT(ADDRESS(ROW(),CR279,1,1)):INDIRECT(ADDRESS(ROW(),CS279,1,1)), "&lt;0.05")</f>
        <v>0</v>
      </c>
      <c r="CU279" s="4">
        <f t="shared" ref="CU279:CU342" ca="1" si="287">IF(CT279=4,1,0)</f>
        <v>0</v>
      </c>
    </row>
    <row r="280" spans="1:99" x14ac:dyDescent="0.25">
      <c r="A280" s="48">
        <v>32</v>
      </c>
      <c r="B280" s="7">
        <v>0.85591153934462239</v>
      </c>
      <c r="C280">
        <v>2.0898386944668257</v>
      </c>
      <c r="D280">
        <v>1.3608029397994104</v>
      </c>
      <c r="E280">
        <v>1.5421227085536109</v>
      </c>
      <c r="F280">
        <v>2.0152527474673567</v>
      </c>
      <c r="G280">
        <v>1.3659343145266205</v>
      </c>
      <c r="H280">
        <v>1.4903109197553004</v>
      </c>
      <c r="I280">
        <v>1.410735595408283</v>
      </c>
      <c r="J280">
        <v>0.50201142697226009</v>
      </c>
      <c r="K280" s="4">
        <v>0.59699260645777774</v>
      </c>
      <c r="L280" s="7">
        <v>1.7767197930207448</v>
      </c>
      <c r="M280">
        <v>1.0535689502783321</v>
      </c>
      <c r="N280">
        <v>1.5040149796485101</v>
      </c>
      <c r="O280">
        <v>1.6626782982865174</v>
      </c>
      <c r="P280">
        <v>1.238881076387329</v>
      </c>
      <c r="Q280">
        <v>1.1457342959743617</v>
      </c>
      <c r="R280">
        <v>1.1054901329568629</v>
      </c>
      <c r="S280">
        <v>1.1414918949528912</v>
      </c>
      <c r="T280">
        <v>1.1184082953180972</v>
      </c>
      <c r="U280" s="4">
        <v>0.49337170241527423</v>
      </c>
      <c r="V280" s="7">
        <v>3.0822714846836958</v>
      </c>
      <c r="W280">
        <v>0.18335863907058814</v>
      </c>
      <c r="X280">
        <v>2.7595792195565365</v>
      </c>
      <c r="Y280">
        <v>1.9265902434738842</v>
      </c>
      <c r="Z280">
        <v>1.3036082553641115</v>
      </c>
      <c r="AA280">
        <v>1.5221699243509212</v>
      </c>
      <c r="AB280">
        <v>1.3745799790453204</v>
      </c>
      <c r="AC280">
        <v>1.2110025061887097</v>
      </c>
      <c r="AD280">
        <v>1.3156026026340799</v>
      </c>
      <c r="AE280" s="4">
        <v>0.79231001103134724</v>
      </c>
      <c r="AF280" s="7">
        <v>0.66452484904206988</v>
      </c>
      <c r="AG280">
        <v>0.49727585062582824</v>
      </c>
      <c r="AH280">
        <v>0.40080662252946969</v>
      </c>
      <c r="AI280">
        <v>0.38386487453258122</v>
      </c>
      <c r="AJ280">
        <v>0.37117828071230008</v>
      </c>
      <c r="AK280">
        <v>0.36802132635376195</v>
      </c>
      <c r="AL280">
        <v>0.26125787228244579</v>
      </c>
      <c r="AM280">
        <v>0.35813317122224625</v>
      </c>
      <c r="AN280">
        <v>0.43311068825670329</v>
      </c>
      <c r="AO280" s="4">
        <v>0.21208454149561268</v>
      </c>
      <c r="AP280" s="7">
        <v>0.27337086092908935</v>
      </c>
      <c r="AQ280">
        <v>0.16059296635227385</v>
      </c>
      <c r="AR280">
        <v>0.21758441523862651</v>
      </c>
      <c r="AS280">
        <v>0.30446381400532596</v>
      </c>
      <c r="AT280">
        <v>0.52609754967433975</v>
      </c>
      <c r="AU280">
        <v>0.26093729931916571</v>
      </c>
      <c r="AV280">
        <v>0.3682982530810196</v>
      </c>
      <c r="AW280">
        <v>0.33191590208871646</v>
      </c>
      <c r="AX280">
        <v>0.30875633464784075</v>
      </c>
      <c r="AY280" s="4">
        <v>0.25521006684779102</v>
      </c>
      <c r="AZ280">
        <f t="shared" si="241"/>
        <v>1.3229913492752068</v>
      </c>
      <c r="BA280">
        <f t="shared" si="242"/>
        <v>1.224035941923892</v>
      </c>
      <c r="BB280">
        <f t="shared" si="243"/>
        <v>1.5471072865399191</v>
      </c>
      <c r="BC280">
        <f t="shared" si="244"/>
        <v>0.39502580770530193</v>
      </c>
      <c r="BD280" s="4">
        <f t="shared" si="245"/>
        <v>0.30072274621841888</v>
      </c>
      <c r="BE280" s="7">
        <f t="shared" si="246"/>
        <v>0.53473915854711362</v>
      </c>
      <c r="BF280">
        <f t="shared" si="247"/>
        <v>0.36171802980564866</v>
      </c>
      <c r="BG280">
        <f t="shared" si="248"/>
        <v>0.86001253756374851</v>
      </c>
      <c r="BH280">
        <f t="shared" si="249"/>
        <v>0.12414759475350938</v>
      </c>
      <c r="BI280" s="4">
        <f t="shared" si="250"/>
        <v>9.8523853257138694E-2</v>
      </c>
      <c r="BJ280" s="7">
        <f t="shared" si="251"/>
        <v>0.63452816050792238</v>
      </c>
      <c r="BK280">
        <f t="shared" si="252"/>
        <v>0.49470867013360709</v>
      </c>
      <c r="BL280">
        <f t="shared" si="253"/>
        <v>3.2930542983694821E-4</v>
      </c>
      <c r="BM280" s="4">
        <f t="shared" si="254"/>
        <v>1.6674696214405755E-4</v>
      </c>
      <c r="BN280" s="7">
        <f t="shared" si="255"/>
        <v>0.63452816050792238</v>
      </c>
      <c r="BO280">
        <f t="shared" si="256"/>
        <v>0.2948456446483414</v>
      </c>
      <c r="BP280">
        <f t="shared" si="257"/>
        <v>2.6330513599240794E-5</v>
      </c>
      <c r="BQ280" s="4">
        <f t="shared" si="258"/>
        <v>1.2293993614821296E-5</v>
      </c>
      <c r="BR280" s="7">
        <f t="shared" si="259"/>
        <v>0.49470867013360709</v>
      </c>
      <c r="BS280">
        <f t="shared" si="260"/>
        <v>0.2948456446483414</v>
      </c>
      <c r="BT280">
        <f t="shared" si="261"/>
        <v>2.1310651010264356E-3</v>
      </c>
      <c r="BU280" s="4">
        <f t="shared" si="262"/>
        <v>1.2909010139726209E-3</v>
      </c>
      <c r="BV280" s="7">
        <f t="shared" si="263"/>
        <v>3.2930542983694821E-4</v>
      </c>
      <c r="BW280">
        <f t="shared" si="264"/>
        <v>2.6330513599240794E-5</v>
      </c>
      <c r="BX280">
        <f t="shared" si="265"/>
        <v>2.1310651010264356E-3</v>
      </c>
      <c r="BY280" s="4">
        <f t="shared" si="266"/>
        <v>7.7014153786011161E-2</v>
      </c>
      <c r="BZ280" s="7">
        <f t="shared" si="267"/>
        <v>1.6674696214405755E-4</v>
      </c>
      <c r="CA280">
        <f t="shared" si="268"/>
        <v>1.2293993614821296E-5</v>
      </c>
      <c r="CB280">
        <f t="shared" si="269"/>
        <v>1.2909010139726209E-3</v>
      </c>
      <c r="CC280" s="4">
        <f t="shared" si="270"/>
        <v>7.7014153786011161E-2</v>
      </c>
      <c r="CD280" s="7">
        <f t="shared" si="271"/>
        <v>12</v>
      </c>
      <c r="CE280" s="4">
        <f t="shared" si="272"/>
        <v>0</v>
      </c>
      <c r="CF280" s="7">
        <f t="shared" si="273"/>
        <v>0.63452816050792238</v>
      </c>
      <c r="CG280">
        <f t="shared" si="274"/>
        <v>1.5055647915648736E-2</v>
      </c>
      <c r="CH280" s="7">
        <f t="shared" si="275"/>
        <v>0.63452816050792238</v>
      </c>
      <c r="CI280" s="4">
        <f t="shared" si="276"/>
        <v>1.1994253585426327E-2</v>
      </c>
      <c r="CJ280">
        <f t="shared" si="277"/>
        <v>1.5055647915648736E-2</v>
      </c>
      <c r="CK280">
        <f t="shared" si="278"/>
        <v>1.1994253585426327E-2</v>
      </c>
      <c r="CL280" s="7">
        <f t="shared" si="279"/>
        <v>4</v>
      </c>
      <c r="CM280" s="4">
        <f t="shared" si="280"/>
        <v>0</v>
      </c>
      <c r="CN280" s="7">
        <f t="shared" si="281"/>
        <v>0.16620369096801052</v>
      </c>
      <c r="CO280" s="4">
        <f t="shared" si="282"/>
        <v>0</v>
      </c>
      <c r="CP280" s="7">
        <f t="shared" si="283"/>
        <v>3</v>
      </c>
      <c r="CQ280" s="4" t="str">
        <f t="shared" si="284"/>
        <v>Glenfiddich 12</v>
      </c>
      <c r="CR280" s="7">
        <f t="shared" si="285"/>
        <v>70</v>
      </c>
      <c r="CS280">
        <f t="shared" si="286"/>
        <v>73</v>
      </c>
      <c r="CT280">
        <f ca="1">COUNTIF(INDIRECT(ADDRESS(ROW(),CR280,1,1)):INDIRECT(ADDRESS(ROW(),CS280,1,1)), "&lt;0.05")</f>
        <v>2</v>
      </c>
      <c r="CU280" s="4">
        <f t="shared" ca="1" si="287"/>
        <v>0</v>
      </c>
    </row>
    <row r="281" spans="1:99" x14ac:dyDescent="0.25">
      <c r="A281" s="48">
        <v>33</v>
      </c>
      <c r="B281" s="7">
        <v>9.0941360298552532</v>
      </c>
      <c r="C281">
        <v>12.625111206695413</v>
      </c>
      <c r="D281">
        <v>13.219016483178716</v>
      </c>
      <c r="E281">
        <v>14.616865889559373</v>
      </c>
      <c r="F281">
        <v>15.073783409521473</v>
      </c>
      <c r="G281">
        <v>15.329135396674928</v>
      </c>
      <c r="H281">
        <v>15.6513815451827</v>
      </c>
      <c r="I281">
        <v>14.929413006030789</v>
      </c>
      <c r="J281">
        <v>6.1682215920864385</v>
      </c>
      <c r="K281" s="4">
        <v>6.7052085442974505</v>
      </c>
      <c r="L281" s="7">
        <v>14.3180705919014</v>
      </c>
      <c r="M281">
        <v>12.288359714299487</v>
      </c>
      <c r="N281">
        <v>15.081971560461328</v>
      </c>
      <c r="O281">
        <v>12.946983519951567</v>
      </c>
      <c r="P281">
        <v>10.338490731900935</v>
      </c>
      <c r="Q281">
        <v>11.944802869915794</v>
      </c>
      <c r="R281">
        <v>11.921498715837998</v>
      </c>
      <c r="S281">
        <v>10.077473500940075</v>
      </c>
      <c r="T281">
        <v>10.048515921943142</v>
      </c>
      <c r="U281" s="4">
        <v>5.604426138541152</v>
      </c>
      <c r="V281" s="7">
        <v>16.705929315534377</v>
      </c>
      <c r="W281">
        <v>13.480006044470375</v>
      </c>
      <c r="X281">
        <v>17.197245501567892</v>
      </c>
      <c r="Y281">
        <v>13.15125663976302</v>
      </c>
      <c r="Z281">
        <v>12.786088981809801</v>
      </c>
      <c r="AA281">
        <v>12.6328807522997</v>
      </c>
      <c r="AB281">
        <v>11.822451144605463</v>
      </c>
      <c r="AC281">
        <v>9.6955344487586999</v>
      </c>
      <c r="AD281">
        <v>7.5421083681885435</v>
      </c>
      <c r="AE281" s="4">
        <v>7.11845844854885</v>
      </c>
      <c r="AF281" s="7">
        <v>5.0910276733810242</v>
      </c>
      <c r="AG281">
        <v>4.8500178755969623</v>
      </c>
      <c r="AH281">
        <v>5.0128548339725008</v>
      </c>
      <c r="AI281">
        <v>4.5333500291768472</v>
      </c>
      <c r="AJ281">
        <v>3.2764651199387944</v>
      </c>
      <c r="AK281">
        <v>3.4913578269096881</v>
      </c>
      <c r="AL281">
        <v>3.6455845785908796</v>
      </c>
      <c r="AM281">
        <v>3.8714794496305456</v>
      </c>
      <c r="AN281">
        <v>3.6955967164385468</v>
      </c>
      <c r="AO281" s="4">
        <v>3.042727666617052</v>
      </c>
      <c r="AP281" s="7">
        <v>16.891893343368157</v>
      </c>
      <c r="AQ281">
        <v>12.71863379069131</v>
      </c>
      <c r="AR281">
        <v>15.464424094840227</v>
      </c>
      <c r="AS281">
        <v>16.741555204664895</v>
      </c>
      <c r="AT281">
        <v>3.9124949682081978</v>
      </c>
      <c r="AU281">
        <v>2.9402352685226245</v>
      </c>
      <c r="AV281">
        <v>2.4582537049946436</v>
      </c>
      <c r="AW281">
        <v>3.2477778080209534</v>
      </c>
      <c r="AX281">
        <v>3.0572127793390589</v>
      </c>
      <c r="AY281" s="4">
        <v>2.5613765185140616</v>
      </c>
      <c r="AZ281">
        <f t="shared" si="241"/>
        <v>12.341227310308252</v>
      </c>
      <c r="BA281">
        <f t="shared" si="242"/>
        <v>11.457059326569288</v>
      </c>
      <c r="BB281">
        <f t="shared" si="243"/>
        <v>12.21319596455467</v>
      </c>
      <c r="BC281">
        <f t="shared" si="244"/>
        <v>4.0510461770252846</v>
      </c>
      <c r="BD281" s="4">
        <f t="shared" si="245"/>
        <v>7.9993857481164126</v>
      </c>
      <c r="BE281" s="7">
        <f t="shared" si="246"/>
        <v>3.6589954233938555</v>
      </c>
      <c r="BF281">
        <f t="shared" si="247"/>
        <v>2.6683675579400825</v>
      </c>
      <c r="BG281">
        <f t="shared" si="248"/>
        <v>3.3711392865188929</v>
      </c>
      <c r="BH281">
        <f t="shared" si="249"/>
        <v>0.75502250918377523</v>
      </c>
      <c r="BI281" s="4">
        <f t="shared" si="250"/>
        <v>6.5241171215076132</v>
      </c>
      <c r="BJ281" s="7">
        <f t="shared" si="251"/>
        <v>0.54541524219203974</v>
      </c>
      <c r="BK281">
        <f t="shared" si="252"/>
        <v>0.93604579858498682</v>
      </c>
      <c r="BL281">
        <f t="shared" si="253"/>
        <v>4.1115529275660485E-5</v>
      </c>
      <c r="BM281" s="4">
        <f t="shared" si="254"/>
        <v>8.7524603227053729E-2</v>
      </c>
      <c r="BN281" s="7">
        <f t="shared" si="255"/>
        <v>0.54541524219203974</v>
      </c>
      <c r="BO281">
        <f t="shared" si="256"/>
        <v>0.58531241101255826</v>
      </c>
      <c r="BP281">
        <f t="shared" si="257"/>
        <v>5.5356285452046886E-6</v>
      </c>
      <c r="BQ281" s="4">
        <f t="shared" si="258"/>
        <v>0.14696154829914224</v>
      </c>
      <c r="BR281" s="7">
        <f t="shared" si="259"/>
        <v>0.93604579858498682</v>
      </c>
      <c r="BS281">
        <f t="shared" si="260"/>
        <v>0.58531241101255826</v>
      </c>
      <c r="BT281">
        <f t="shared" si="261"/>
        <v>2.2539220646860573E-5</v>
      </c>
      <c r="BU281" s="4">
        <f t="shared" si="262"/>
        <v>9.1895645621965658E-2</v>
      </c>
      <c r="BV281" s="7">
        <f t="shared" si="263"/>
        <v>4.1115529275660485E-5</v>
      </c>
      <c r="BW281">
        <f t="shared" si="264"/>
        <v>5.5356285452046886E-6</v>
      </c>
      <c r="BX281">
        <f t="shared" si="265"/>
        <v>2.2539220646860573E-5</v>
      </c>
      <c r="BY281" s="4">
        <f t="shared" si="266"/>
        <v>8.8879416638298472E-2</v>
      </c>
      <c r="BZ281" s="7">
        <f t="shared" si="267"/>
        <v>8.7524603227053729E-2</v>
      </c>
      <c r="CA281">
        <f t="shared" si="268"/>
        <v>0.14696154829914224</v>
      </c>
      <c r="CB281">
        <f t="shared" si="269"/>
        <v>9.1895645621965658E-2</v>
      </c>
      <c r="CC281" s="4">
        <f t="shared" si="270"/>
        <v>8.8879416638298472E-2</v>
      </c>
      <c r="CD281" s="7">
        <f t="shared" si="271"/>
        <v>6</v>
      </c>
      <c r="CE281" s="4">
        <f t="shared" si="272"/>
        <v>0</v>
      </c>
      <c r="CF281" s="7">
        <f t="shared" si="273"/>
        <v>0.54541524219203974</v>
      </c>
      <c r="CG281">
        <f t="shared" si="274"/>
        <v>9.9358189892856542E-3</v>
      </c>
      <c r="CH281" s="7">
        <f t="shared" si="275"/>
        <v>0.54541524219203974</v>
      </c>
      <c r="CI281" s="4">
        <f t="shared" si="276"/>
        <v>1.3537775999519518E-2</v>
      </c>
      <c r="CJ281">
        <f t="shared" si="277"/>
        <v>9.9358189892856542E-3</v>
      </c>
      <c r="CK281">
        <f t="shared" si="278"/>
        <v>1.3537775999519518E-2</v>
      </c>
      <c r="CL281" s="7">
        <f t="shared" si="279"/>
        <v>4</v>
      </c>
      <c r="CM281" s="4">
        <f t="shared" si="280"/>
        <v>0</v>
      </c>
      <c r="CN281" s="7">
        <f t="shared" si="281"/>
        <v>6.1645710493999041E-3</v>
      </c>
      <c r="CO281" s="4">
        <f t="shared" si="282"/>
        <v>1</v>
      </c>
      <c r="CP281" s="7">
        <f t="shared" si="283"/>
        <v>1</v>
      </c>
      <c r="CQ281" s="4" t="str">
        <f t="shared" si="284"/>
        <v>Gentleman Jack</v>
      </c>
      <c r="CR281" s="7">
        <f t="shared" si="285"/>
        <v>62</v>
      </c>
      <c r="CS281">
        <f t="shared" si="286"/>
        <v>65</v>
      </c>
      <c r="CT281">
        <f ca="1">COUNTIF(INDIRECT(ADDRESS(ROW(),CR281,1,1)):INDIRECT(ADDRESS(ROW(),CS281,1,1)), "&lt;0.05")</f>
        <v>1</v>
      </c>
      <c r="CU281" s="4">
        <f t="shared" ca="1" si="287"/>
        <v>0</v>
      </c>
    </row>
    <row r="282" spans="1:99" x14ac:dyDescent="0.25">
      <c r="A282" s="48">
        <v>34</v>
      </c>
      <c r="B282" s="7">
        <v>0</v>
      </c>
      <c r="C282">
        <v>0</v>
      </c>
      <c r="D282">
        <v>0</v>
      </c>
      <c r="E282">
        <v>0</v>
      </c>
      <c r="F282">
        <v>0.19038055343043878</v>
      </c>
      <c r="G282">
        <v>0.25849574700117439</v>
      </c>
      <c r="H282">
        <v>1.061127030149946</v>
      </c>
      <c r="I282">
        <v>1.0860951958924641</v>
      </c>
      <c r="J282">
        <v>0</v>
      </c>
      <c r="K282" s="4">
        <v>8.1458682282915376E-2</v>
      </c>
      <c r="L282" s="7">
        <v>0.52814798931560158</v>
      </c>
      <c r="M282">
        <v>0.17273425732591746</v>
      </c>
      <c r="N282">
        <v>0.23450459161406934</v>
      </c>
      <c r="O282">
        <v>0.55735207479144366</v>
      </c>
      <c r="P282">
        <v>0.3946845561463298</v>
      </c>
      <c r="Q282">
        <v>0.45101047440789738</v>
      </c>
      <c r="R282">
        <v>0.46675904486345654</v>
      </c>
      <c r="S282">
        <v>0.27489400830880656</v>
      </c>
      <c r="T282">
        <v>0.24059282221624603</v>
      </c>
      <c r="U282" s="4">
        <v>3.0063194014142879E-2</v>
      </c>
      <c r="V282" s="7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 s="4">
        <v>0</v>
      </c>
      <c r="AF282" s="7">
        <v>0.20988889787870546</v>
      </c>
      <c r="AG282">
        <v>7.1808789202969001E-2</v>
      </c>
      <c r="AH282">
        <v>0.12772276957618423</v>
      </c>
      <c r="AI282">
        <v>0.12053589229017314</v>
      </c>
      <c r="AJ282">
        <v>0</v>
      </c>
      <c r="AK282">
        <v>0</v>
      </c>
      <c r="AL282">
        <v>0</v>
      </c>
      <c r="AM282">
        <v>0</v>
      </c>
      <c r="AN282">
        <v>0.22097885663594777</v>
      </c>
      <c r="AO282" s="4">
        <v>9.3076999494640739E-2</v>
      </c>
      <c r="AP282" s="7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 s="4">
        <v>0</v>
      </c>
      <c r="AZ282">
        <f t="shared" si="241"/>
        <v>0.26775572087569388</v>
      </c>
      <c r="BA282">
        <f t="shared" si="242"/>
        <v>0.33507430130039112</v>
      </c>
      <c r="BB282">
        <f t="shared" si="243"/>
        <v>0</v>
      </c>
      <c r="BC282">
        <f t="shared" si="244"/>
        <v>8.4401220507862043E-2</v>
      </c>
      <c r="BD282" s="4">
        <f t="shared" si="245"/>
        <v>0</v>
      </c>
      <c r="BE282" s="7">
        <f t="shared" si="246"/>
        <v>0.43440411437845311</v>
      </c>
      <c r="BF282">
        <f t="shared" si="247"/>
        <v>0.17096752696972903</v>
      </c>
      <c r="BG282">
        <f t="shared" si="248"/>
        <v>0</v>
      </c>
      <c r="BH282">
        <f t="shared" si="249"/>
        <v>8.5836525209792403E-2</v>
      </c>
      <c r="BI282" s="4">
        <f t="shared" si="250"/>
        <v>0</v>
      </c>
      <c r="BJ282" s="7">
        <f t="shared" si="251"/>
        <v>0.65671844651981681</v>
      </c>
      <c r="BK282">
        <f t="shared" si="252"/>
        <v>8.3080305401601301E-2</v>
      </c>
      <c r="BL282">
        <f t="shared" si="253"/>
        <v>0.22055096133232235</v>
      </c>
      <c r="BM282" s="4">
        <f t="shared" si="254"/>
        <v>8.3080305401601301E-2</v>
      </c>
      <c r="BN282" s="7">
        <f t="shared" si="255"/>
        <v>0.65671844651981681</v>
      </c>
      <c r="BO282">
        <f t="shared" si="256"/>
        <v>1.5931349437346153E-4</v>
      </c>
      <c r="BP282">
        <f t="shared" si="257"/>
        <v>1.1081521467187069E-3</v>
      </c>
      <c r="BQ282" s="4">
        <f t="shared" si="258"/>
        <v>1.5931349437346153E-4</v>
      </c>
      <c r="BR282" s="7">
        <f t="shared" si="259"/>
        <v>8.3080305401601301E-2</v>
      </c>
      <c r="BS282">
        <f t="shared" si="260"/>
        <v>1.5931349437346153E-4</v>
      </c>
      <c r="BT282">
        <f t="shared" si="261"/>
        <v>1.2530979632015282E-2</v>
      </c>
      <c r="BU282" s="4" t="e">
        <f t="shared" si="262"/>
        <v>#DIV/0!</v>
      </c>
      <c r="BV282" s="7">
        <f t="shared" si="263"/>
        <v>0.22055096133232235</v>
      </c>
      <c r="BW282">
        <f t="shared" si="264"/>
        <v>1.1081521467187069E-3</v>
      </c>
      <c r="BX282">
        <f t="shared" si="265"/>
        <v>1.2530979632015282E-2</v>
      </c>
      <c r="BY282" s="4">
        <f t="shared" si="266"/>
        <v>1.2530979632015282E-2</v>
      </c>
      <c r="BZ282" s="7">
        <f t="shared" si="267"/>
        <v>8.3080305401601301E-2</v>
      </c>
      <c r="CA282">
        <f t="shared" si="268"/>
        <v>1.5931349437346153E-4</v>
      </c>
      <c r="CB282" t="e">
        <f t="shared" si="269"/>
        <v>#DIV/0!</v>
      </c>
      <c r="CC282" s="4">
        <f t="shared" si="270"/>
        <v>1.2530979632015282E-2</v>
      </c>
      <c r="CD282" s="7">
        <f t="shared" si="271"/>
        <v>10</v>
      </c>
      <c r="CE282" s="4">
        <f t="shared" si="272"/>
        <v>0</v>
      </c>
      <c r="CF282" s="7">
        <f t="shared" si="273"/>
        <v>0.65671844651981681</v>
      </c>
      <c r="CG282">
        <f t="shared" si="274"/>
        <v>0.11569438017243787</v>
      </c>
      <c r="CH282" s="7">
        <f t="shared" si="275"/>
        <v>0.65671844651981681</v>
      </c>
      <c r="CI282" s="4">
        <f t="shared" si="276"/>
        <v>2.5932535306108658E-4</v>
      </c>
      <c r="CJ282">
        <f t="shared" si="277"/>
        <v>0.11569438017243787</v>
      </c>
      <c r="CK282">
        <f t="shared" si="278"/>
        <v>2.5932535306108658E-4</v>
      </c>
      <c r="CL282" s="7">
        <f t="shared" si="279"/>
        <v>2</v>
      </c>
      <c r="CM282" s="4">
        <f t="shared" si="280"/>
        <v>0</v>
      </c>
      <c r="CN282" s="7">
        <f t="shared" si="281"/>
        <v>2.1456303495737588E-3</v>
      </c>
      <c r="CO282" s="4">
        <f t="shared" si="282"/>
        <v>1</v>
      </c>
      <c r="CP282" s="7">
        <f t="shared" si="283"/>
        <v>2</v>
      </c>
      <c r="CQ282" s="4" t="str">
        <f t="shared" si="284"/>
        <v>Jack Daniels</v>
      </c>
      <c r="CR282" s="7">
        <f t="shared" si="285"/>
        <v>66</v>
      </c>
      <c r="CS282">
        <f t="shared" si="286"/>
        <v>69</v>
      </c>
      <c r="CT282">
        <f ca="1">COUNTIF(INDIRECT(ADDRESS(ROW(),CR282,1,1)):INDIRECT(ADDRESS(ROW(),CS282,1,1)), "&lt;0.05")</f>
        <v>3</v>
      </c>
      <c r="CU282" s="4">
        <f t="shared" ca="1" si="287"/>
        <v>0</v>
      </c>
    </row>
    <row r="283" spans="1:99" x14ac:dyDescent="0.25">
      <c r="A283" s="48">
        <v>35</v>
      </c>
      <c r="B283" s="7">
        <v>2.139609827447278E-2</v>
      </c>
      <c r="C283">
        <v>0.10421711504435942</v>
      </c>
      <c r="D283">
        <v>0.1299751196019697</v>
      </c>
      <c r="E283">
        <v>0.13823634248933722</v>
      </c>
      <c r="F283">
        <v>0.14707487651449555</v>
      </c>
      <c r="G283">
        <v>0.14383407219113914</v>
      </c>
      <c r="H283">
        <v>0.14828094735178138</v>
      </c>
      <c r="I283">
        <v>0.12553793793695114</v>
      </c>
      <c r="J283">
        <v>5.7880990389069562E-2</v>
      </c>
      <c r="K283" s="4">
        <v>6.938286752674204E-2</v>
      </c>
      <c r="L283" s="7">
        <v>0.13841084911321558</v>
      </c>
      <c r="M283">
        <v>0.11715799579931113</v>
      </c>
      <c r="N283">
        <v>0.15067364879432776</v>
      </c>
      <c r="O283">
        <v>0.13142283106987007</v>
      </c>
      <c r="P283">
        <v>0.10796248161903345</v>
      </c>
      <c r="Q283">
        <v>0.13227361397118145</v>
      </c>
      <c r="R283">
        <v>0.10562974112367296</v>
      </c>
      <c r="S283">
        <v>0.10223204522705176</v>
      </c>
      <c r="T283">
        <v>0.10559669751332663</v>
      </c>
      <c r="U283" s="4">
        <v>5.3313985610915542E-2</v>
      </c>
      <c r="V283" s="7">
        <v>7.7146094141725935E-2</v>
      </c>
      <c r="W283">
        <v>0.10354939477842631</v>
      </c>
      <c r="X283">
        <v>0.14110624985014963</v>
      </c>
      <c r="Y283">
        <v>0.10047017834930212</v>
      </c>
      <c r="Z283">
        <v>0.1395084455711024</v>
      </c>
      <c r="AA283">
        <v>0.11202894558028587</v>
      </c>
      <c r="AB283">
        <v>6.4652647818039713E-2</v>
      </c>
      <c r="AC283">
        <v>0.11694082195296751</v>
      </c>
      <c r="AD283">
        <v>0.11892034406077222</v>
      </c>
      <c r="AE283" s="4">
        <v>7.8954909397143794E-2</v>
      </c>
      <c r="AF283" s="7">
        <v>6.9215363025117257E-2</v>
      </c>
      <c r="AG283">
        <v>6.3913051962998235E-2</v>
      </c>
      <c r="AH283">
        <v>5.062007720622435E-2</v>
      </c>
      <c r="AI283">
        <v>5.2222715500138024E-2</v>
      </c>
      <c r="AJ283">
        <v>2.878262268794602E-2</v>
      </c>
      <c r="AK283">
        <v>3.9383550466767017E-2</v>
      </c>
      <c r="AL283">
        <v>3.2954437045418318E-2</v>
      </c>
      <c r="AM283">
        <v>3.1835319889110508E-2</v>
      </c>
      <c r="AN283">
        <v>4.3279812904122708E-2</v>
      </c>
      <c r="AO283" s="4">
        <v>3.3731974185858021E-2</v>
      </c>
      <c r="AP283" s="7">
        <v>0.15236383672098616</v>
      </c>
      <c r="AQ283">
        <v>0.10915875011150804</v>
      </c>
      <c r="AR283">
        <v>0.1557970944482443</v>
      </c>
      <c r="AS283">
        <v>0.13270980627325385</v>
      </c>
      <c r="AT283">
        <v>4.2809704627795785E-2</v>
      </c>
      <c r="AU283">
        <v>4.2101640700024395E-2</v>
      </c>
      <c r="AV283">
        <v>2.6595924915329146E-2</v>
      </c>
      <c r="AW283">
        <v>3.5752137167059585E-2</v>
      </c>
      <c r="AX283">
        <v>3.9108492611440698E-2</v>
      </c>
      <c r="AY283" s="4">
        <v>2.1477988515689429E-2</v>
      </c>
      <c r="AZ283">
        <f t="shared" si="241"/>
        <v>0.10858163673203178</v>
      </c>
      <c r="BA283">
        <f t="shared" si="242"/>
        <v>0.11446738898419062</v>
      </c>
      <c r="BB283">
        <f t="shared" si="243"/>
        <v>0.10532780314999154</v>
      </c>
      <c r="BC283">
        <f t="shared" si="244"/>
        <v>4.4593892487370043E-2</v>
      </c>
      <c r="BD283" s="4">
        <f t="shared" si="245"/>
        <v>7.5787537609133135E-2</v>
      </c>
      <c r="BE283" s="7">
        <f t="shared" si="246"/>
        <v>4.4287650679447829E-2</v>
      </c>
      <c r="BF283">
        <f t="shared" si="247"/>
        <v>2.7048351664150604E-2</v>
      </c>
      <c r="BG283">
        <f t="shared" si="248"/>
        <v>2.5785232665317039E-2</v>
      </c>
      <c r="BH283">
        <f t="shared" si="249"/>
        <v>1.4020107250436608E-2</v>
      </c>
      <c r="BI283" s="4">
        <f t="shared" si="250"/>
        <v>5.4933339296494799E-2</v>
      </c>
      <c r="BJ283" s="7">
        <f t="shared" si="251"/>
        <v>0.72488255779927924</v>
      </c>
      <c r="BK283">
        <f t="shared" si="252"/>
        <v>0.84366316423540488</v>
      </c>
      <c r="BL283">
        <f t="shared" si="253"/>
        <v>1.1978205211365641E-3</v>
      </c>
      <c r="BM283" s="4">
        <f t="shared" si="254"/>
        <v>0.15967841667477373</v>
      </c>
      <c r="BN283" s="7">
        <f t="shared" si="255"/>
        <v>0.72488255779927924</v>
      </c>
      <c r="BO283">
        <f t="shared" si="256"/>
        <v>0.44934340814173646</v>
      </c>
      <c r="BP283">
        <f t="shared" si="257"/>
        <v>5.1618858720625984E-6</v>
      </c>
      <c r="BQ283" s="4">
        <f t="shared" si="258"/>
        <v>6.6925105248074698E-2</v>
      </c>
      <c r="BR283" s="7">
        <f t="shared" si="259"/>
        <v>0.84366316423540488</v>
      </c>
      <c r="BS283">
        <f t="shared" si="260"/>
        <v>0.44934340814173646</v>
      </c>
      <c r="BT283">
        <f t="shared" si="261"/>
        <v>1.3541382291758254E-5</v>
      </c>
      <c r="BU283" s="4">
        <f t="shared" si="262"/>
        <v>0.14809818127831323</v>
      </c>
      <c r="BV283" s="7">
        <f t="shared" si="263"/>
        <v>1.1978205211365641E-3</v>
      </c>
      <c r="BW283">
        <f t="shared" si="264"/>
        <v>5.1618858720625984E-6</v>
      </c>
      <c r="BX283">
        <f t="shared" si="265"/>
        <v>1.3541382291758254E-5</v>
      </c>
      <c r="BY283" s="4">
        <f t="shared" si="266"/>
        <v>0.11200050989050454</v>
      </c>
      <c r="BZ283" s="7">
        <f t="shared" si="267"/>
        <v>0.15967841667477373</v>
      </c>
      <c r="CA283">
        <f t="shared" si="268"/>
        <v>6.6925105248074698E-2</v>
      </c>
      <c r="CB283">
        <f t="shared" si="269"/>
        <v>0.14809818127831323</v>
      </c>
      <c r="CC283" s="4">
        <f t="shared" si="270"/>
        <v>0.11200050989050454</v>
      </c>
      <c r="CD283" s="7">
        <f t="shared" si="271"/>
        <v>6</v>
      </c>
      <c r="CE283" s="4">
        <f t="shared" si="272"/>
        <v>0</v>
      </c>
      <c r="CF283" s="7">
        <f t="shared" si="273"/>
        <v>0.72488255779927924</v>
      </c>
      <c r="CG283">
        <f t="shared" si="274"/>
        <v>5.5220099962941971E-2</v>
      </c>
      <c r="CH283" s="7">
        <f t="shared" si="275"/>
        <v>0.72488255779927924</v>
      </c>
      <c r="CI283" s="4">
        <f t="shared" si="276"/>
        <v>2.3686799952300037E-3</v>
      </c>
      <c r="CJ283">
        <f t="shared" si="277"/>
        <v>5.5220099962941971E-2</v>
      </c>
      <c r="CK283">
        <f t="shared" si="278"/>
        <v>2.3686799952300037E-3</v>
      </c>
      <c r="CL283" s="7">
        <f t="shared" si="279"/>
        <v>2</v>
      </c>
      <c r="CM283" s="4">
        <f t="shared" si="280"/>
        <v>0</v>
      </c>
      <c r="CN283" s="7">
        <f t="shared" si="281"/>
        <v>3.0246539673036955E-3</v>
      </c>
      <c r="CO283" s="4">
        <f t="shared" si="282"/>
        <v>1</v>
      </c>
      <c r="CP283" s="7">
        <f t="shared" si="283"/>
        <v>2</v>
      </c>
      <c r="CQ283" s="4" t="str">
        <f t="shared" si="284"/>
        <v>Jack Daniels</v>
      </c>
      <c r="CR283" s="7">
        <f t="shared" si="285"/>
        <v>66</v>
      </c>
      <c r="CS283">
        <f t="shared" si="286"/>
        <v>69</v>
      </c>
      <c r="CT283">
        <f ca="1">COUNTIF(INDIRECT(ADDRESS(ROW(),CR283,1,1)):INDIRECT(ADDRESS(ROW(),CS283,1,1)), "&lt;0.05")</f>
        <v>1</v>
      </c>
      <c r="CU283" s="4">
        <f t="shared" ca="1" si="287"/>
        <v>0</v>
      </c>
    </row>
    <row r="284" spans="1:99" x14ac:dyDescent="0.25">
      <c r="A284" s="48">
        <v>36</v>
      </c>
      <c r="B284" s="7">
        <v>0</v>
      </c>
      <c r="C284">
        <v>1.0187025616765258E-2</v>
      </c>
      <c r="D284">
        <v>1.6630119052072018E-3</v>
      </c>
      <c r="E284">
        <v>3.1317887394618658E-3</v>
      </c>
      <c r="F284">
        <v>5.844375261625713E-3</v>
      </c>
      <c r="G284">
        <v>2.0205662791482264E-3</v>
      </c>
      <c r="H284">
        <v>1.1229650838073774E-2</v>
      </c>
      <c r="I284">
        <v>1.0762506642034696E-2</v>
      </c>
      <c r="J284">
        <v>3.6966080308858803E-3</v>
      </c>
      <c r="K284" s="4">
        <v>2.6461349207115704E-3</v>
      </c>
      <c r="L284" s="7">
        <v>1.1928112139249858E-2</v>
      </c>
      <c r="M284">
        <v>9.2189726182166452E-3</v>
      </c>
      <c r="N284">
        <v>1.3588749791169889E-2</v>
      </c>
      <c r="O284">
        <v>1.167524936178208E-2</v>
      </c>
      <c r="P284">
        <v>8.9488528715066708E-3</v>
      </c>
      <c r="Q284">
        <v>1.1423695727452681E-2</v>
      </c>
      <c r="R284">
        <v>7.2287481032356909E-3</v>
      </c>
      <c r="S284">
        <v>8.5446099289292199E-3</v>
      </c>
      <c r="T284">
        <v>1.6361455011118162E-2</v>
      </c>
      <c r="U284" s="4">
        <v>5.1440270938620065E-3</v>
      </c>
      <c r="V284" s="7">
        <v>0</v>
      </c>
      <c r="W284">
        <v>0</v>
      </c>
      <c r="X284">
        <v>4.2658286871351883E-3</v>
      </c>
      <c r="Y284">
        <v>6.6648757042982159E-3</v>
      </c>
      <c r="Z284">
        <v>1.7279507947057477E-2</v>
      </c>
      <c r="AA284">
        <v>1.8896782782149024E-3</v>
      </c>
      <c r="AB284">
        <v>1.4855033824972064E-3</v>
      </c>
      <c r="AC284">
        <v>8.305203169272541E-3</v>
      </c>
      <c r="AD284">
        <v>6.4517126196537945E-3</v>
      </c>
      <c r="AE284" s="4">
        <v>4.3081887139610926E-3</v>
      </c>
      <c r="AF284" s="7">
        <v>1.0290152985658635E-2</v>
      </c>
      <c r="AG284">
        <v>4.7995238818894165E-3</v>
      </c>
      <c r="AH284">
        <v>6.6741127390589445E-3</v>
      </c>
      <c r="AI284">
        <v>3.1730242533273144E-3</v>
      </c>
      <c r="AJ284">
        <v>3.0738566899606874E-3</v>
      </c>
      <c r="AK284">
        <v>4.0698720129371275E-3</v>
      </c>
      <c r="AL284">
        <v>5.1256036516654216E-3</v>
      </c>
      <c r="AM284">
        <v>3.0898023796116642E-3</v>
      </c>
      <c r="AN284">
        <v>5.0102734706041659E-3</v>
      </c>
      <c r="AO284" s="4">
        <v>5.2845503889408351E-3</v>
      </c>
      <c r="AP284" s="7">
        <v>0</v>
      </c>
      <c r="AQ284">
        <v>0</v>
      </c>
      <c r="AR284">
        <v>0</v>
      </c>
      <c r="AS284">
        <v>0</v>
      </c>
      <c r="AT284">
        <v>8.1026473132625992E-3</v>
      </c>
      <c r="AU284">
        <v>4.5119537459276096E-3</v>
      </c>
      <c r="AV284">
        <v>1.7236739802552446E-3</v>
      </c>
      <c r="AW284">
        <v>4.6458164833005494E-3</v>
      </c>
      <c r="AX284">
        <v>2.4536029398118681E-3</v>
      </c>
      <c r="AY284" s="4">
        <v>0</v>
      </c>
      <c r="AZ284">
        <f t="shared" si="241"/>
        <v>5.1181668233914188E-3</v>
      </c>
      <c r="BA284">
        <f t="shared" si="242"/>
        <v>1.040624726465229E-2</v>
      </c>
      <c r="BB284">
        <f t="shared" si="243"/>
        <v>5.0650498502090415E-3</v>
      </c>
      <c r="BC284">
        <f t="shared" si="244"/>
        <v>5.0590772453654219E-3</v>
      </c>
      <c r="BD284" s="4">
        <f t="shared" si="245"/>
        <v>2.1437694462557869E-3</v>
      </c>
      <c r="BE284" s="7">
        <f t="shared" si="246"/>
        <v>4.1531225509128973E-3</v>
      </c>
      <c r="BF284">
        <f t="shared" si="247"/>
        <v>3.254761249957789E-3</v>
      </c>
      <c r="BG284">
        <f t="shared" si="248"/>
        <v>5.1595762883990849E-3</v>
      </c>
      <c r="BH284">
        <f t="shared" si="249"/>
        <v>2.171849537857744E-3</v>
      </c>
      <c r="BI284" s="4">
        <f t="shared" si="250"/>
        <v>2.8013484029914132E-3</v>
      </c>
      <c r="BJ284" s="7">
        <f t="shared" si="251"/>
        <v>5.5983309102185875E-3</v>
      </c>
      <c r="BK284">
        <f t="shared" si="252"/>
        <v>0.98005939407184317</v>
      </c>
      <c r="BL284">
        <f t="shared" si="253"/>
        <v>0.96877730849575983</v>
      </c>
      <c r="BM284" s="4">
        <f t="shared" si="254"/>
        <v>7.904419050602729E-2</v>
      </c>
      <c r="BN284" s="7">
        <f t="shared" si="255"/>
        <v>5.5983309102185875E-3</v>
      </c>
      <c r="BO284">
        <f t="shared" si="256"/>
        <v>1.421071687828639E-2</v>
      </c>
      <c r="BP284">
        <f t="shared" si="257"/>
        <v>5.4921809082705787E-4</v>
      </c>
      <c r="BQ284" s="4">
        <f t="shared" si="258"/>
        <v>1.0429440305598361E-5</v>
      </c>
      <c r="BR284" s="7">
        <f t="shared" si="259"/>
        <v>0.98005939407184317</v>
      </c>
      <c r="BS284">
        <f t="shared" si="260"/>
        <v>1.421071687828639E-2</v>
      </c>
      <c r="BT284">
        <f t="shared" si="261"/>
        <v>0.99736307598125173</v>
      </c>
      <c r="BU284" s="4">
        <f t="shared" si="262"/>
        <v>0.13811708332816419</v>
      </c>
      <c r="BV284" s="7">
        <f t="shared" si="263"/>
        <v>0.96877730849575983</v>
      </c>
      <c r="BW284">
        <f t="shared" si="264"/>
        <v>5.4921809082705787E-4</v>
      </c>
      <c r="BX284">
        <f t="shared" si="265"/>
        <v>0.99736307598125173</v>
      </c>
      <c r="BY284" s="4">
        <f t="shared" si="266"/>
        <v>1.8680321410786717E-2</v>
      </c>
      <c r="BZ284" s="7">
        <f t="shared" si="267"/>
        <v>7.904419050602729E-2</v>
      </c>
      <c r="CA284">
        <f t="shared" si="268"/>
        <v>1.0429440305598361E-5</v>
      </c>
      <c r="CB284">
        <f t="shared" si="269"/>
        <v>0.13811708332816419</v>
      </c>
      <c r="CC284" s="4">
        <f t="shared" si="270"/>
        <v>1.8680321410786717E-2</v>
      </c>
      <c r="CD284" s="7">
        <f t="shared" si="271"/>
        <v>10</v>
      </c>
      <c r="CE284" s="4">
        <f t="shared" si="272"/>
        <v>0</v>
      </c>
      <c r="CF284" s="7">
        <f t="shared" si="273"/>
        <v>5.5983309102185875E-3</v>
      </c>
      <c r="CG284">
        <f t="shared" si="274"/>
        <v>0.49860910445193984</v>
      </c>
      <c r="CH284" s="7">
        <f t="shared" si="275"/>
        <v>5.5983309102185875E-3</v>
      </c>
      <c r="CI284" s="4">
        <f t="shared" si="276"/>
        <v>7.7675782445878398E-5</v>
      </c>
      <c r="CJ284">
        <f t="shared" si="277"/>
        <v>0.49860910445193984</v>
      </c>
      <c r="CK284">
        <f t="shared" si="278"/>
        <v>7.7675782445878398E-5</v>
      </c>
      <c r="CL284" s="7">
        <f t="shared" si="279"/>
        <v>4</v>
      </c>
      <c r="CM284" s="4">
        <f t="shared" si="280"/>
        <v>0</v>
      </c>
      <c r="CN284" s="7">
        <f t="shared" si="281"/>
        <v>4.9607131650916618E-2</v>
      </c>
      <c r="CO284" s="4">
        <f t="shared" si="282"/>
        <v>1</v>
      </c>
      <c r="CP284" s="7">
        <f t="shared" si="283"/>
        <v>2</v>
      </c>
      <c r="CQ284" s="4" t="str">
        <f t="shared" si="284"/>
        <v>Jack Daniels</v>
      </c>
      <c r="CR284" s="7">
        <f t="shared" si="285"/>
        <v>66</v>
      </c>
      <c r="CS284">
        <f t="shared" si="286"/>
        <v>69</v>
      </c>
      <c r="CT284">
        <f ca="1">COUNTIF(INDIRECT(ADDRESS(ROW(),CR284,1,1)):INDIRECT(ADDRESS(ROW(),CS284,1,1)), "&lt;0.05")</f>
        <v>4</v>
      </c>
      <c r="CU284" s="4">
        <f t="shared" ca="1" si="287"/>
        <v>1</v>
      </c>
    </row>
    <row r="285" spans="1:99" x14ac:dyDescent="0.25">
      <c r="A285" s="48">
        <v>37</v>
      </c>
      <c r="B285" s="7">
        <v>7.9171443609803063E-2</v>
      </c>
      <c r="C285">
        <v>4.0059373917336515E-2</v>
      </c>
      <c r="D285">
        <v>4.2199021929641777E-2</v>
      </c>
      <c r="E285">
        <v>3.3421242934623251E-2</v>
      </c>
      <c r="F285">
        <v>4.7308939955670357E-2</v>
      </c>
      <c r="G285">
        <v>3.5170590395793511E-2</v>
      </c>
      <c r="H285">
        <v>4.794411443973691E-2</v>
      </c>
      <c r="I285">
        <v>3.9543137800060593E-2</v>
      </c>
      <c r="J285">
        <v>3.7420808497134202E-2</v>
      </c>
      <c r="K285" s="4">
        <v>2.9914397044275492E-2</v>
      </c>
      <c r="L285" s="7">
        <v>4.7677195190747888E-2</v>
      </c>
      <c r="M285">
        <v>6.4564553309186631E-2</v>
      </c>
      <c r="N285">
        <v>7.3241738902355552E-2</v>
      </c>
      <c r="O285">
        <v>4.8864816423766486E-2</v>
      </c>
      <c r="P285">
        <v>3.508224261637298E-2</v>
      </c>
      <c r="Q285">
        <v>4.9947247662651413E-2</v>
      </c>
      <c r="R285">
        <v>3.4499735995193223E-2</v>
      </c>
      <c r="S285">
        <v>4.2222768693027109E-2</v>
      </c>
      <c r="T285">
        <v>6.706720307078877E-2</v>
      </c>
      <c r="U285" s="4">
        <v>2.8175926898261972E-2</v>
      </c>
      <c r="V285" s="7">
        <v>0.15442893120194723</v>
      </c>
      <c r="W285">
        <v>9.0518965354269676E-2</v>
      </c>
      <c r="X285">
        <v>0.16326996156984955</v>
      </c>
      <c r="Y285">
        <v>0.12004032560862367</v>
      </c>
      <c r="Z285">
        <v>0.1233917057001858</v>
      </c>
      <c r="AA285">
        <v>0.12776514753452267</v>
      </c>
      <c r="AB285">
        <v>0.17159197244910498</v>
      </c>
      <c r="AC285">
        <v>9.5944071771343953E-2</v>
      </c>
      <c r="AD285">
        <v>8.3035934331348357E-2</v>
      </c>
      <c r="AE285" s="4">
        <v>6.4640016510181281E-2</v>
      </c>
      <c r="AF285" s="7">
        <v>3.6221473267444473E-2</v>
      </c>
      <c r="AG285">
        <v>3.5368241536446153E-2</v>
      </c>
      <c r="AH285">
        <v>3.1900751270035492E-2</v>
      </c>
      <c r="AI285">
        <v>3.0563965917323462E-2</v>
      </c>
      <c r="AJ285">
        <v>2.3620081881579262E-2</v>
      </c>
      <c r="AK285">
        <v>2.1769134223059736E-2</v>
      </c>
      <c r="AL285">
        <v>2.8081712988403736E-2</v>
      </c>
      <c r="AM285">
        <v>1.8964511260250325E-2</v>
      </c>
      <c r="AN285">
        <v>1.9412560756631895E-2</v>
      </c>
      <c r="AO285" s="4">
        <v>1.3360379344693297E-2</v>
      </c>
      <c r="AP285" s="7">
        <v>2.0232057740418367E-2</v>
      </c>
      <c r="AQ285">
        <v>4.7569340445727269E-2</v>
      </c>
      <c r="AR285">
        <v>3.5837889164045282E-2</v>
      </c>
      <c r="AS285">
        <v>1.9015502786838466E-2</v>
      </c>
      <c r="AT285">
        <v>3.5021243527106991E-2</v>
      </c>
      <c r="AU285">
        <v>5.5600137417874694E-2</v>
      </c>
      <c r="AV285">
        <v>6.1981879732036789E-2</v>
      </c>
      <c r="AW285">
        <v>2.6743149384891429E-2</v>
      </c>
      <c r="AX285">
        <v>1.7068882238090131E-2</v>
      </c>
      <c r="AY285" s="4">
        <v>1.2466477872949629E-2</v>
      </c>
      <c r="AZ285">
        <f t="shared" si="241"/>
        <v>4.3215307052407566E-2</v>
      </c>
      <c r="BA285">
        <f t="shared" si="242"/>
        <v>4.9134342876235207E-2</v>
      </c>
      <c r="BB285">
        <f t="shared" si="243"/>
        <v>0.1194627032031377</v>
      </c>
      <c r="BC285">
        <f t="shared" si="244"/>
        <v>2.5926281244586784E-2</v>
      </c>
      <c r="BD285" s="4">
        <f t="shared" si="245"/>
        <v>3.3153656030997909E-2</v>
      </c>
      <c r="BE285" s="7">
        <f t="shared" si="246"/>
        <v>1.3854691787697583E-2</v>
      </c>
      <c r="BF285">
        <f t="shared" si="247"/>
        <v>1.5064160736559319E-2</v>
      </c>
      <c r="BG285">
        <f t="shared" si="248"/>
        <v>3.6004903123036877E-2</v>
      </c>
      <c r="BH285">
        <f t="shared" si="249"/>
        <v>7.6622233753208726E-3</v>
      </c>
      <c r="BI285" s="4">
        <f t="shared" si="250"/>
        <v>1.7153052592701494E-2</v>
      </c>
      <c r="BJ285" s="7">
        <f t="shared" si="251"/>
        <v>0.37260240277045087</v>
      </c>
      <c r="BK285">
        <f t="shared" si="252"/>
        <v>4.932707487914093E-5</v>
      </c>
      <c r="BL285">
        <f t="shared" si="253"/>
        <v>3.8671333419774095E-3</v>
      </c>
      <c r="BM285" s="4">
        <f t="shared" si="254"/>
        <v>0.16694327121872607</v>
      </c>
      <c r="BN285" s="7">
        <f t="shared" si="255"/>
        <v>0.37260240277045087</v>
      </c>
      <c r="BO285">
        <f t="shared" si="256"/>
        <v>9.7613409507659487E-5</v>
      </c>
      <c r="BP285">
        <f t="shared" si="257"/>
        <v>7.4985836290097951E-4</v>
      </c>
      <c r="BQ285" s="4">
        <f t="shared" si="258"/>
        <v>4.0232061559637017E-2</v>
      </c>
      <c r="BR285" s="7">
        <f t="shared" si="259"/>
        <v>4.932707487914093E-5</v>
      </c>
      <c r="BS285">
        <f t="shared" si="260"/>
        <v>9.7613409507659487E-5</v>
      </c>
      <c r="BT285">
        <f t="shared" si="261"/>
        <v>1.270992943315831E-5</v>
      </c>
      <c r="BU285" s="4">
        <f t="shared" si="262"/>
        <v>1.2377146810039511E-5</v>
      </c>
      <c r="BV285" s="7">
        <f t="shared" si="263"/>
        <v>3.8671333419774095E-3</v>
      </c>
      <c r="BW285">
        <f t="shared" si="264"/>
        <v>7.4985836290097951E-4</v>
      </c>
      <c r="BX285">
        <f t="shared" si="265"/>
        <v>1.270992943315831E-5</v>
      </c>
      <c r="BY285" s="4">
        <f t="shared" si="266"/>
        <v>0.24632682085390878</v>
      </c>
      <c r="BZ285" s="7">
        <f t="shared" si="267"/>
        <v>0.16694327121872607</v>
      </c>
      <c r="CA285">
        <f t="shared" si="268"/>
        <v>4.0232061559637017E-2</v>
      </c>
      <c r="CB285">
        <f t="shared" si="269"/>
        <v>1.2377146810039511E-5</v>
      </c>
      <c r="CC285" s="4">
        <f t="shared" si="270"/>
        <v>0.24632682085390878</v>
      </c>
      <c r="CD285" s="7">
        <f t="shared" si="271"/>
        <v>14</v>
      </c>
      <c r="CE285" s="4">
        <f t="shared" si="272"/>
        <v>0</v>
      </c>
      <c r="CF285" s="7">
        <f t="shared" si="273"/>
        <v>0.37260240277045087</v>
      </c>
      <c r="CG285">
        <f t="shared" si="274"/>
        <v>0.10890277177378196</v>
      </c>
      <c r="CH285" s="7">
        <f t="shared" si="275"/>
        <v>0.37260240277045087</v>
      </c>
      <c r="CI285" s="4">
        <f t="shared" si="276"/>
        <v>0.31060801606354127</v>
      </c>
      <c r="CJ285">
        <f t="shared" si="277"/>
        <v>0.10890277177378196</v>
      </c>
      <c r="CK285">
        <f t="shared" si="278"/>
        <v>0.31060801606354127</v>
      </c>
      <c r="CL285" s="7">
        <f t="shared" si="279"/>
        <v>0</v>
      </c>
      <c r="CM285" s="4">
        <f t="shared" si="280"/>
        <v>0</v>
      </c>
      <c r="CN285" s="7">
        <f t="shared" si="281"/>
        <v>4.6407748160709535E-2</v>
      </c>
      <c r="CO285" s="4">
        <f t="shared" si="282"/>
        <v>1</v>
      </c>
      <c r="CP285" s="7">
        <f t="shared" si="283"/>
        <v>3</v>
      </c>
      <c r="CQ285" s="4" t="str">
        <f t="shared" si="284"/>
        <v>Glenfiddich 12</v>
      </c>
      <c r="CR285" s="7">
        <f t="shared" si="285"/>
        <v>70</v>
      </c>
      <c r="CS285">
        <f t="shared" si="286"/>
        <v>73</v>
      </c>
      <c r="CT285">
        <f ca="1">COUNTIF(INDIRECT(ADDRESS(ROW(),CR285,1,1)):INDIRECT(ADDRESS(ROW(),CS285,1,1)), "&lt;0.05")</f>
        <v>4</v>
      </c>
      <c r="CU285" s="4">
        <f t="shared" ca="1" si="287"/>
        <v>1</v>
      </c>
    </row>
    <row r="286" spans="1:99" x14ac:dyDescent="0.25">
      <c r="A286" s="48">
        <v>38</v>
      </c>
      <c r="B286" s="7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7.7953558423459537E-2</v>
      </c>
      <c r="K286" s="4">
        <v>0.10719141338037305</v>
      </c>
      <c r="L286" s="7">
        <v>0.10337291701294149</v>
      </c>
      <c r="M286">
        <v>7.1492406418109652E-2</v>
      </c>
      <c r="N286">
        <v>0.1255787750303218</v>
      </c>
      <c r="O286">
        <v>0.18886465009846179</v>
      </c>
      <c r="P286">
        <v>0.10916696714490576</v>
      </c>
      <c r="Q286">
        <v>8.4907777227628586E-2</v>
      </c>
      <c r="R286">
        <v>6.4568770231377998E-2</v>
      </c>
      <c r="S286">
        <v>0.1404110480737526</v>
      </c>
      <c r="T286">
        <v>0.25524223676196039</v>
      </c>
      <c r="U286" s="4">
        <v>9.5668802097014713E-2</v>
      </c>
      <c r="V286" s="7">
        <v>0</v>
      </c>
      <c r="W286">
        <v>0</v>
      </c>
      <c r="X286">
        <v>0</v>
      </c>
      <c r="Y286">
        <v>0</v>
      </c>
      <c r="Z286">
        <v>1.476146306107803E-2</v>
      </c>
      <c r="AA286">
        <v>3.6229834873243015E-2</v>
      </c>
      <c r="AB286">
        <v>0</v>
      </c>
      <c r="AC286">
        <v>6.9295838021154063E-2</v>
      </c>
      <c r="AD286">
        <v>0.10738007692515918</v>
      </c>
      <c r="AE286" s="4">
        <v>4.0586075696300149E-2</v>
      </c>
      <c r="AF286" s="7">
        <v>0.10289120306958617</v>
      </c>
      <c r="AG286">
        <v>6.9712360000054013E-2</v>
      </c>
      <c r="AH286">
        <v>4.582282596855778E-2</v>
      </c>
      <c r="AI286">
        <v>6.1766889147011381E-2</v>
      </c>
      <c r="AJ286">
        <v>7.4982292346240056E-2</v>
      </c>
      <c r="AK286">
        <v>8.147064200070922E-2</v>
      </c>
      <c r="AL286">
        <v>4.145617112141986E-2</v>
      </c>
      <c r="AM286">
        <v>4.992677954750336E-2</v>
      </c>
      <c r="AN286">
        <v>6.5769485303326311E-2</v>
      </c>
      <c r="AO286" s="4">
        <v>5.1433627476666438E-2</v>
      </c>
      <c r="AP286" s="7">
        <v>0</v>
      </c>
      <c r="AQ286">
        <v>0</v>
      </c>
      <c r="AR286">
        <v>0</v>
      </c>
      <c r="AS286">
        <v>0</v>
      </c>
      <c r="AT286">
        <v>8.2414362930777876E-2</v>
      </c>
      <c r="AU286">
        <v>0.15381534204415381</v>
      </c>
      <c r="AV286">
        <v>0.13903461008297946</v>
      </c>
      <c r="AW286">
        <v>6.4761690420967882E-2</v>
      </c>
      <c r="AX286">
        <v>6.3835203393020568E-2</v>
      </c>
      <c r="AY286" s="4">
        <v>1.8835371077697807E-2</v>
      </c>
      <c r="AZ286">
        <f t="shared" si="241"/>
        <v>1.8514497180383262E-2</v>
      </c>
      <c r="BA286">
        <f t="shared" si="242"/>
        <v>0.12392743500964747</v>
      </c>
      <c r="BB286">
        <f t="shared" si="243"/>
        <v>2.6825328857693443E-2</v>
      </c>
      <c r="BC286">
        <f t="shared" si="244"/>
        <v>6.4523227598107455E-2</v>
      </c>
      <c r="BD286" s="4">
        <f t="shared" si="245"/>
        <v>5.2269657994959751E-2</v>
      </c>
      <c r="BE286" s="7">
        <f t="shared" si="246"/>
        <v>3.9635688624910223E-2</v>
      </c>
      <c r="BF286">
        <f t="shared" si="247"/>
        <v>5.8660210291593108E-2</v>
      </c>
      <c r="BG286">
        <f t="shared" si="248"/>
        <v>3.6989702277713497E-2</v>
      </c>
      <c r="BH286">
        <f t="shared" si="249"/>
        <v>1.8770467731599745E-2</v>
      </c>
      <c r="BI286" s="4">
        <f t="shared" si="250"/>
        <v>5.8769340967053094E-2</v>
      </c>
      <c r="BJ286" s="7">
        <f t="shared" si="251"/>
        <v>2.4448631211723394E-4</v>
      </c>
      <c r="BK286">
        <f t="shared" si="252"/>
        <v>0.6337198078588937</v>
      </c>
      <c r="BL286">
        <f t="shared" si="253"/>
        <v>5.6402679247764482E-3</v>
      </c>
      <c r="BM286" s="4">
        <f t="shared" si="254"/>
        <v>0.15185688663516178</v>
      </c>
      <c r="BN286" s="7">
        <f t="shared" si="255"/>
        <v>2.4448631211723394E-4</v>
      </c>
      <c r="BO286">
        <f t="shared" si="256"/>
        <v>4.7574192496905324E-4</v>
      </c>
      <c r="BP286">
        <f t="shared" si="257"/>
        <v>1.1238993988764226E-2</v>
      </c>
      <c r="BQ286" s="4">
        <f t="shared" si="258"/>
        <v>1.3775906629593859E-2</v>
      </c>
      <c r="BR286" s="7">
        <f t="shared" si="259"/>
        <v>0.6337198078588937</v>
      </c>
      <c r="BS286">
        <f t="shared" si="260"/>
        <v>4.7574192496905324E-4</v>
      </c>
      <c r="BT286">
        <f t="shared" si="261"/>
        <v>1.2754899675237699E-2</v>
      </c>
      <c r="BU286" s="4">
        <f t="shared" si="262"/>
        <v>0.26449848547852378</v>
      </c>
      <c r="BV286" s="7">
        <f t="shared" si="263"/>
        <v>5.6402679247764482E-3</v>
      </c>
      <c r="BW286">
        <f t="shared" si="264"/>
        <v>1.1238993988764226E-2</v>
      </c>
      <c r="BX286">
        <f t="shared" si="265"/>
        <v>1.2754899675237699E-2</v>
      </c>
      <c r="BY286" s="4">
        <f t="shared" si="266"/>
        <v>0.54298048096347951</v>
      </c>
      <c r="BZ286" s="7">
        <f t="shared" si="267"/>
        <v>0.15185688663516178</v>
      </c>
      <c r="CA286">
        <f t="shared" si="268"/>
        <v>1.3775906629593859E-2</v>
      </c>
      <c r="CB286">
        <f t="shared" si="269"/>
        <v>0.26449848547852378</v>
      </c>
      <c r="CC286" s="4">
        <f t="shared" si="270"/>
        <v>0.54298048096347951</v>
      </c>
      <c r="CD286" s="7">
        <f t="shared" si="271"/>
        <v>12</v>
      </c>
      <c r="CE286" s="4">
        <f t="shared" si="272"/>
        <v>0</v>
      </c>
      <c r="CF286" s="7">
        <f t="shared" si="273"/>
        <v>2.4448631211723394E-4</v>
      </c>
      <c r="CG286">
        <f t="shared" si="274"/>
        <v>6.4028218481008523E-2</v>
      </c>
      <c r="CH286" s="7">
        <f t="shared" si="275"/>
        <v>2.4448631211723394E-4</v>
      </c>
      <c r="CI286" s="4">
        <f t="shared" si="276"/>
        <v>2.5058390407774436E-3</v>
      </c>
      <c r="CJ286">
        <f t="shared" si="277"/>
        <v>6.4028218481008523E-2</v>
      </c>
      <c r="CK286">
        <f t="shared" si="278"/>
        <v>2.5058390407774436E-3</v>
      </c>
      <c r="CL286" s="7">
        <f t="shared" si="279"/>
        <v>4</v>
      </c>
      <c r="CM286" s="4">
        <f t="shared" si="280"/>
        <v>0</v>
      </c>
      <c r="CN286" s="7">
        <f t="shared" si="281"/>
        <v>0.16744596153655375</v>
      </c>
      <c r="CO286" s="4">
        <f t="shared" si="282"/>
        <v>0</v>
      </c>
      <c r="CP286" s="7">
        <f t="shared" si="283"/>
        <v>2</v>
      </c>
      <c r="CQ286" s="4" t="str">
        <f t="shared" si="284"/>
        <v>Jack Daniels</v>
      </c>
      <c r="CR286" s="7">
        <f t="shared" si="285"/>
        <v>66</v>
      </c>
      <c r="CS286">
        <f t="shared" si="286"/>
        <v>69</v>
      </c>
      <c r="CT286">
        <f ca="1">COUNTIF(INDIRECT(ADDRESS(ROW(),CR286,1,1)):INDIRECT(ADDRESS(ROW(),CS286,1,1)), "&lt;0.05")</f>
        <v>4</v>
      </c>
      <c r="CU286" s="4">
        <f t="shared" ca="1" si="287"/>
        <v>1</v>
      </c>
    </row>
    <row r="287" spans="1:99" x14ac:dyDescent="0.25">
      <c r="A287" s="48">
        <v>39</v>
      </c>
      <c r="B287" s="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0.71103912295044924</v>
      </c>
      <c r="K287" s="4">
        <v>0.70858587152686581</v>
      </c>
      <c r="L287" s="7">
        <v>0.33558091487454383</v>
      </c>
      <c r="M287">
        <v>0.89542123541676255</v>
      </c>
      <c r="N287">
        <v>0.71272469312131581</v>
      </c>
      <c r="O287">
        <v>0.70682803715252873</v>
      </c>
      <c r="P287">
        <v>0.57885481861779742</v>
      </c>
      <c r="Q287">
        <v>0.63458995010949359</v>
      </c>
      <c r="R287">
        <v>0.5338250631075695</v>
      </c>
      <c r="S287">
        <v>0.6668831442408667</v>
      </c>
      <c r="T287">
        <v>1.1822077040269261</v>
      </c>
      <c r="U287" s="4">
        <v>0.63517730967909647</v>
      </c>
      <c r="V287" s="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0.18988336721258345</v>
      </c>
      <c r="AD287">
        <v>0.36250678427511979</v>
      </c>
      <c r="AE287" s="4">
        <v>0.25423489686685458</v>
      </c>
      <c r="AF287" s="7">
        <v>0.43753792042308715</v>
      </c>
      <c r="AG287">
        <v>0.34786361738871485</v>
      </c>
      <c r="AH287">
        <v>0.37950978354456832</v>
      </c>
      <c r="AI287">
        <v>0.35159216313304625</v>
      </c>
      <c r="AJ287">
        <v>0.45261355544315696</v>
      </c>
      <c r="AK287">
        <v>0.52064756821811164</v>
      </c>
      <c r="AL287">
        <v>0.32798002191222975</v>
      </c>
      <c r="AM287">
        <v>0.3744264790322745</v>
      </c>
      <c r="AN287">
        <v>0.30431504511992979</v>
      </c>
      <c r="AO287" s="4">
        <v>0.41304982401317247</v>
      </c>
      <c r="AP287" s="7">
        <v>0</v>
      </c>
      <c r="AQ287">
        <v>0</v>
      </c>
      <c r="AR287">
        <v>0</v>
      </c>
      <c r="AS287">
        <v>0</v>
      </c>
      <c r="AT287">
        <v>0.34035224690814825</v>
      </c>
      <c r="AU287">
        <v>0.81360390806154648</v>
      </c>
      <c r="AV287">
        <v>0.7781767750042714</v>
      </c>
      <c r="AW287">
        <v>0.38048545992081018</v>
      </c>
      <c r="AX287">
        <v>0.35286274768513837</v>
      </c>
      <c r="AY287" s="4">
        <v>0.15293507213050359</v>
      </c>
      <c r="AZ287">
        <f t="shared" si="241"/>
        <v>0.14196249944773148</v>
      </c>
      <c r="BA287">
        <f t="shared" si="242"/>
        <v>0.68820928703468998</v>
      </c>
      <c r="BB287">
        <f t="shared" si="243"/>
        <v>8.0662504835455784E-2</v>
      </c>
      <c r="BC287">
        <f t="shared" si="244"/>
        <v>0.39095359782282918</v>
      </c>
      <c r="BD287" s="4">
        <f t="shared" si="245"/>
        <v>0.28184162097104182</v>
      </c>
      <c r="BE287" s="7">
        <f t="shared" si="246"/>
        <v>0.29928378565412167</v>
      </c>
      <c r="BF287">
        <f t="shared" si="247"/>
        <v>0.22464806451878183</v>
      </c>
      <c r="BG287">
        <f t="shared" si="248"/>
        <v>0.13623421323876919</v>
      </c>
      <c r="BH287">
        <f t="shared" si="249"/>
        <v>6.5458132698556867E-2</v>
      </c>
      <c r="BI287" s="4">
        <f t="shared" si="250"/>
        <v>0.31299157096056629</v>
      </c>
      <c r="BJ287" s="7">
        <f t="shared" si="251"/>
        <v>2.5757524870091637E-4</v>
      </c>
      <c r="BK287">
        <f t="shared" si="252"/>
        <v>0.56596399707849576</v>
      </c>
      <c r="BL287">
        <f t="shared" si="253"/>
        <v>2.8177370222168256E-2</v>
      </c>
      <c r="BM287" s="4">
        <f t="shared" si="254"/>
        <v>0.32060631493163616</v>
      </c>
      <c r="BN287" s="7">
        <f t="shared" si="255"/>
        <v>2.5757524870091637E-4</v>
      </c>
      <c r="BO287">
        <f t="shared" si="256"/>
        <v>2.7333458332945264E-6</v>
      </c>
      <c r="BP287">
        <f t="shared" si="257"/>
        <v>2.2141590566775284E-3</v>
      </c>
      <c r="BQ287" s="4">
        <f t="shared" si="258"/>
        <v>4.0985152833620435E-3</v>
      </c>
      <c r="BR287" s="7">
        <f t="shared" si="259"/>
        <v>0.56596399707849576</v>
      </c>
      <c r="BS287">
        <f t="shared" si="260"/>
        <v>2.7333458332945264E-6</v>
      </c>
      <c r="BT287">
        <f t="shared" si="261"/>
        <v>2.0701679804589334E-5</v>
      </c>
      <c r="BU287" s="4">
        <f t="shared" si="262"/>
        <v>8.641898012160612E-2</v>
      </c>
      <c r="BV287" s="7">
        <f t="shared" si="263"/>
        <v>2.8177370222168256E-2</v>
      </c>
      <c r="BW287">
        <f t="shared" si="264"/>
        <v>2.2141590566775284E-3</v>
      </c>
      <c r="BX287">
        <f t="shared" si="265"/>
        <v>2.0701679804589334E-5</v>
      </c>
      <c r="BY287" s="4">
        <f t="shared" si="266"/>
        <v>0.30644071138483941</v>
      </c>
      <c r="BZ287" s="7">
        <f t="shared" si="267"/>
        <v>0.32060631493163616</v>
      </c>
      <c r="CA287">
        <f t="shared" si="268"/>
        <v>4.0985152833620435E-3</v>
      </c>
      <c r="CB287">
        <f t="shared" si="269"/>
        <v>8.641898012160612E-2</v>
      </c>
      <c r="CC287" s="4">
        <f t="shared" si="270"/>
        <v>0.30644071138483941</v>
      </c>
      <c r="CD287" s="7">
        <f t="shared" si="271"/>
        <v>12</v>
      </c>
      <c r="CE287" s="4">
        <f t="shared" si="272"/>
        <v>0</v>
      </c>
      <c r="CF287" s="7">
        <f t="shared" si="273"/>
        <v>2.5757524870091637E-4</v>
      </c>
      <c r="CG287">
        <f t="shared" si="274"/>
        <v>0.31223639204910481</v>
      </c>
      <c r="CH287" s="7">
        <f t="shared" si="275"/>
        <v>2.5757524870091637E-4</v>
      </c>
      <c r="CI287" s="4">
        <f t="shared" si="276"/>
        <v>7.5355152654697476E-5</v>
      </c>
      <c r="CJ287">
        <f t="shared" si="277"/>
        <v>0.31223639204910481</v>
      </c>
      <c r="CK287">
        <f t="shared" si="278"/>
        <v>7.5355152654697476E-5</v>
      </c>
      <c r="CL287" s="7">
        <f t="shared" si="279"/>
        <v>4</v>
      </c>
      <c r="CM287" s="4">
        <f t="shared" si="280"/>
        <v>0</v>
      </c>
      <c r="CN287" s="7">
        <f t="shared" si="281"/>
        <v>6.9950806390820186E-2</v>
      </c>
      <c r="CO287" s="4">
        <f t="shared" si="282"/>
        <v>0</v>
      </c>
      <c r="CP287" s="7">
        <f t="shared" si="283"/>
        <v>2</v>
      </c>
      <c r="CQ287" s="4" t="str">
        <f t="shared" si="284"/>
        <v>Jack Daniels</v>
      </c>
      <c r="CR287" s="7">
        <f t="shared" si="285"/>
        <v>66</v>
      </c>
      <c r="CS287">
        <f t="shared" si="286"/>
        <v>69</v>
      </c>
      <c r="CT287">
        <f ca="1">COUNTIF(INDIRECT(ADDRESS(ROW(),CR287,1,1)):INDIRECT(ADDRESS(ROW(),CS287,1,1)), "&lt;0.05")</f>
        <v>4</v>
      </c>
      <c r="CU287" s="4">
        <f t="shared" ca="1" si="287"/>
        <v>1</v>
      </c>
    </row>
    <row r="288" spans="1:99" x14ac:dyDescent="0.25">
      <c r="A288" s="48">
        <v>40</v>
      </c>
      <c r="B288" s="7">
        <v>0</v>
      </c>
      <c r="C288">
        <v>6.4788223714723078E-2</v>
      </c>
      <c r="D288">
        <v>0</v>
      </c>
      <c r="E288">
        <v>0</v>
      </c>
      <c r="F288">
        <v>0.77583108083396524</v>
      </c>
      <c r="G288">
        <v>0</v>
      </c>
      <c r="H288">
        <v>0</v>
      </c>
      <c r="I288">
        <v>0.12806263177027935</v>
      </c>
      <c r="J288">
        <v>0.97014613681369322</v>
      </c>
      <c r="K288" s="4">
        <v>0.95836874190553489</v>
      </c>
      <c r="L288" s="7">
        <v>0.93376219934870652</v>
      </c>
      <c r="M288">
        <v>1.2192481948062588</v>
      </c>
      <c r="N288">
        <v>1.037308066640346</v>
      </c>
      <c r="O288">
        <v>1.4288924967105703</v>
      </c>
      <c r="P288">
        <v>1.3286086475633256</v>
      </c>
      <c r="Q288">
        <v>1.0125276520457276</v>
      </c>
      <c r="R288">
        <v>0.92284775121399187</v>
      </c>
      <c r="S288">
        <v>1.4455288309824494</v>
      </c>
      <c r="T288">
        <v>1.7596612330047412</v>
      </c>
      <c r="U288" s="4">
        <v>0.79229107138558308</v>
      </c>
      <c r="V288" s="7">
        <v>0.17817295840153313</v>
      </c>
      <c r="W288">
        <v>0</v>
      </c>
      <c r="X288">
        <v>0.97775216240507612</v>
      </c>
      <c r="Y288">
        <v>0.83298988577489097</v>
      </c>
      <c r="Z288">
        <v>0.6043000340980802</v>
      </c>
      <c r="AA288">
        <v>1.2217502126286168</v>
      </c>
      <c r="AB288">
        <v>1.7137096984916624</v>
      </c>
      <c r="AC288">
        <v>0.85223107311899216</v>
      </c>
      <c r="AD288">
        <v>1.4427113065294292</v>
      </c>
      <c r="AE288" s="4">
        <v>1.0776332016411114</v>
      </c>
      <c r="AF288" s="7">
        <v>0.93963101703883622</v>
      </c>
      <c r="AG288">
        <v>0.75202173858977706</v>
      </c>
      <c r="AH288">
        <v>0.62856332275963744</v>
      </c>
      <c r="AI288">
        <v>0.56016710098197564</v>
      </c>
      <c r="AJ288">
        <v>0.95618536566597856</v>
      </c>
      <c r="AK288">
        <v>0.91543671355701639</v>
      </c>
      <c r="AL288">
        <v>0.57691220316729197</v>
      </c>
      <c r="AM288">
        <v>0.61804365654702653</v>
      </c>
      <c r="AN288">
        <v>0.64275249733064233</v>
      </c>
      <c r="AO288" s="4">
        <v>0.57596058379854187</v>
      </c>
      <c r="AP288" s="7">
        <v>0</v>
      </c>
      <c r="AQ288">
        <v>0</v>
      </c>
      <c r="AR288">
        <v>0</v>
      </c>
      <c r="AS288">
        <v>0</v>
      </c>
      <c r="AT288">
        <v>0.9730713481957578</v>
      </c>
      <c r="AU288">
        <v>1.4500081817753248</v>
      </c>
      <c r="AV288">
        <v>1.4497213690209747</v>
      </c>
      <c r="AW288">
        <v>0.75769505348865596</v>
      </c>
      <c r="AX288">
        <v>0.62756133420527715</v>
      </c>
      <c r="AY288" s="4">
        <v>0.59376679740514193</v>
      </c>
      <c r="AZ288">
        <f t="shared" si="241"/>
        <v>0.28971968150381955</v>
      </c>
      <c r="BA288">
        <f t="shared" si="242"/>
        <v>1.1880676143701701</v>
      </c>
      <c r="BB288">
        <f t="shared" si="243"/>
        <v>0.89012505330893921</v>
      </c>
      <c r="BC288">
        <f t="shared" si="244"/>
        <v>0.71656741994367246</v>
      </c>
      <c r="BD288" s="4">
        <f t="shared" si="245"/>
        <v>0.58518240840911329</v>
      </c>
      <c r="BE288" s="7">
        <f t="shared" si="246"/>
        <v>0.42723798355189735</v>
      </c>
      <c r="BF288">
        <f t="shared" si="247"/>
        <v>0.30127890160817522</v>
      </c>
      <c r="BG288">
        <f t="shared" si="248"/>
        <v>0.52936555484889147</v>
      </c>
      <c r="BH288">
        <f t="shared" si="249"/>
        <v>0.16145702920056421</v>
      </c>
      <c r="BI288" s="4">
        <f t="shared" si="250"/>
        <v>0.58187371143645206</v>
      </c>
      <c r="BJ288" s="7">
        <f t="shared" si="251"/>
        <v>5.3073716524603795E-5</v>
      </c>
      <c r="BK288">
        <f t="shared" si="252"/>
        <v>1.2424063773023099E-2</v>
      </c>
      <c r="BL288">
        <f t="shared" si="253"/>
        <v>1.2504962910480654E-2</v>
      </c>
      <c r="BM288" s="4">
        <f t="shared" si="254"/>
        <v>0.21336094499318359</v>
      </c>
      <c r="BN288" s="7">
        <f t="shared" si="255"/>
        <v>5.3073716524603795E-5</v>
      </c>
      <c r="BO288">
        <f t="shared" si="256"/>
        <v>0.14377598945390796</v>
      </c>
      <c r="BP288">
        <f t="shared" si="257"/>
        <v>6.7481459027816102E-4</v>
      </c>
      <c r="BQ288" s="4">
        <f t="shared" si="258"/>
        <v>1.1784566913574627E-2</v>
      </c>
      <c r="BR288" s="7">
        <f t="shared" si="259"/>
        <v>1.2424063773023099E-2</v>
      </c>
      <c r="BS288">
        <f t="shared" si="260"/>
        <v>0.14377598945390796</v>
      </c>
      <c r="BT288">
        <f t="shared" si="261"/>
        <v>0.34332834043855243</v>
      </c>
      <c r="BU288" s="4">
        <f t="shared" si="262"/>
        <v>0.23618637033399759</v>
      </c>
      <c r="BV288" s="7">
        <f t="shared" si="263"/>
        <v>1.2504962910480654E-2</v>
      </c>
      <c r="BW288">
        <f t="shared" si="264"/>
        <v>6.7481459027816102E-4</v>
      </c>
      <c r="BX288">
        <f t="shared" si="265"/>
        <v>0.34332834043855243</v>
      </c>
      <c r="BY288" s="4">
        <f t="shared" si="266"/>
        <v>0.50651830756854777</v>
      </c>
      <c r="BZ288" s="7">
        <f t="shared" si="267"/>
        <v>0.21336094499318359</v>
      </c>
      <c r="CA288">
        <f t="shared" si="268"/>
        <v>1.1784566913574627E-2</v>
      </c>
      <c r="CB288">
        <f t="shared" si="269"/>
        <v>0.23618637033399759</v>
      </c>
      <c r="CC288" s="4">
        <f t="shared" si="270"/>
        <v>0.50651830756854777</v>
      </c>
      <c r="CD288" s="7">
        <f t="shared" si="271"/>
        <v>10</v>
      </c>
      <c r="CE288" s="4">
        <f t="shared" si="272"/>
        <v>0</v>
      </c>
      <c r="CF288" s="7">
        <f t="shared" si="273"/>
        <v>5.3073716524603795E-5</v>
      </c>
      <c r="CG288">
        <f t="shared" si="274"/>
        <v>1.3454652098614883E-2</v>
      </c>
      <c r="CH288" s="7">
        <f t="shared" si="275"/>
        <v>5.3073716524603795E-5</v>
      </c>
      <c r="CI288" s="4">
        <f t="shared" si="276"/>
        <v>1.4780720441921261E-3</v>
      </c>
      <c r="CJ288">
        <f t="shared" si="277"/>
        <v>1.3454652098614883E-2</v>
      </c>
      <c r="CK288">
        <f t="shared" si="278"/>
        <v>1.4780720441921261E-3</v>
      </c>
      <c r="CL288" s="7">
        <f t="shared" si="279"/>
        <v>6</v>
      </c>
      <c r="CM288" s="4">
        <f t="shared" si="280"/>
        <v>1</v>
      </c>
      <c r="CN288" s="7">
        <f t="shared" si="281"/>
        <v>0.68462360720816351</v>
      </c>
      <c r="CO288" s="4">
        <f t="shared" si="282"/>
        <v>0</v>
      </c>
      <c r="CP288" s="7">
        <f t="shared" si="283"/>
        <v>2</v>
      </c>
      <c r="CQ288" s="4" t="str">
        <f t="shared" si="284"/>
        <v>Jack Daniels</v>
      </c>
      <c r="CR288" s="7">
        <f t="shared" si="285"/>
        <v>66</v>
      </c>
      <c r="CS288">
        <f t="shared" si="286"/>
        <v>69</v>
      </c>
      <c r="CT288">
        <f ca="1">COUNTIF(INDIRECT(ADDRESS(ROW(),CR288,1,1)):INDIRECT(ADDRESS(ROW(),CS288,1,1)), "&lt;0.05")</f>
        <v>3</v>
      </c>
      <c r="CU288" s="4">
        <f t="shared" ca="1" si="287"/>
        <v>0</v>
      </c>
    </row>
    <row r="289" spans="1:99" x14ac:dyDescent="0.25">
      <c r="A289" s="48">
        <v>41</v>
      </c>
      <c r="B289" s="7">
        <v>0</v>
      </c>
      <c r="C289">
        <v>0</v>
      </c>
      <c r="D289">
        <v>0</v>
      </c>
      <c r="E289">
        <v>0</v>
      </c>
      <c r="F289">
        <v>1.6464007347316889</v>
      </c>
      <c r="G289">
        <v>0</v>
      </c>
      <c r="H289">
        <v>0.31445547951578096</v>
      </c>
      <c r="I289">
        <v>1.064709432720149</v>
      </c>
      <c r="J289">
        <v>6.4878230124204874</v>
      </c>
      <c r="K289" s="4">
        <v>6.2685873794705058</v>
      </c>
      <c r="L289" s="7">
        <v>4.3586209757349446</v>
      </c>
      <c r="M289">
        <v>7.7438787756293692</v>
      </c>
      <c r="N289">
        <v>6.4304381340563914</v>
      </c>
      <c r="O289">
        <v>6.4399592432383468</v>
      </c>
      <c r="P289">
        <v>6.6925176709418182</v>
      </c>
      <c r="Q289">
        <v>6.3613276606380884</v>
      </c>
      <c r="R289">
        <v>5.9636872498277853</v>
      </c>
      <c r="S289">
        <v>7.1299958709347768</v>
      </c>
      <c r="T289">
        <v>9.2181193792312577</v>
      </c>
      <c r="U289" s="4">
        <v>5.5708150461135046</v>
      </c>
      <c r="V289" s="7">
        <v>0</v>
      </c>
      <c r="W289">
        <v>0</v>
      </c>
      <c r="X289">
        <v>1.9860759411078615</v>
      </c>
      <c r="Y289">
        <v>2.3397347235689305</v>
      </c>
      <c r="Z289">
        <v>2.7197478192296769</v>
      </c>
      <c r="AA289">
        <v>5.8503607046192228</v>
      </c>
      <c r="AB289">
        <v>7.3808546846884946</v>
      </c>
      <c r="AC289">
        <v>4.7461030547205425</v>
      </c>
      <c r="AD289">
        <v>6.6181482552097792</v>
      </c>
      <c r="AE289" s="4">
        <v>5.530186486627084</v>
      </c>
      <c r="AF289" s="7">
        <v>4.9074113494955709</v>
      </c>
      <c r="AG289">
        <v>4.6246525608407998</v>
      </c>
      <c r="AH289">
        <v>4.5262502769595772</v>
      </c>
      <c r="AI289">
        <v>3.9952071704623151</v>
      </c>
      <c r="AJ289">
        <v>5.934244909214514</v>
      </c>
      <c r="AK289">
        <v>5.5639133918487822</v>
      </c>
      <c r="AL289">
        <v>4.4370736026426698</v>
      </c>
      <c r="AM289">
        <v>4.1671893794772421</v>
      </c>
      <c r="AN289">
        <v>3.6169809798088375</v>
      </c>
      <c r="AO289" s="4">
        <v>4.0474690552253634</v>
      </c>
      <c r="AP289" s="7">
        <v>1.3385866880469055</v>
      </c>
      <c r="AQ289">
        <v>2.1752662141583183</v>
      </c>
      <c r="AR289">
        <v>3.3654261653093651</v>
      </c>
      <c r="AS289">
        <v>2.8360624608906813</v>
      </c>
      <c r="AT289">
        <v>5.0547164116078154</v>
      </c>
      <c r="AU289">
        <v>8.0052816825265865</v>
      </c>
      <c r="AV289">
        <v>7.7822649357812175</v>
      </c>
      <c r="AW289">
        <v>4.1585010243453846</v>
      </c>
      <c r="AX289">
        <v>3.7983160632832087</v>
      </c>
      <c r="AY289" s="4">
        <v>3.6155318270482133</v>
      </c>
      <c r="AZ289">
        <f t="shared" si="241"/>
        <v>1.5781976038858612</v>
      </c>
      <c r="BA289">
        <f t="shared" si="242"/>
        <v>6.5909360006346294</v>
      </c>
      <c r="BB289">
        <f t="shared" si="243"/>
        <v>3.7171211669771593</v>
      </c>
      <c r="BC289">
        <f t="shared" si="244"/>
        <v>4.5820392675975672</v>
      </c>
      <c r="BD289" s="4">
        <f t="shared" si="245"/>
        <v>4.2129953472997697</v>
      </c>
      <c r="BE289" s="7">
        <f t="shared" si="246"/>
        <v>2.5910761858837477</v>
      </c>
      <c r="BF289">
        <f t="shared" si="247"/>
        <v>1.2931815027107094</v>
      </c>
      <c r="BG289">
        <f t="shared" si="248"/>
        <v>2.6720376345134764</v>
      </c>
      <c r="BH289">
        <f t="shared" si="249"/>
        <v>0.71940734742129298</v>
      </c>
      <c r="BI289" s="4">
        <f t="shared" si="250"/>
        <v>2.1957127277173711</v>
      </c>
      <c r="BJ289" s="7">
        <f t="shared" si="251"/>
        <v>1.0052573508872064E-4</v>
      </c>
      <c r="BK289">
        <f t="shared" si="252"/>
        <v>8.5880807916424079E-2</v>
      </c>
      <c r="BL289">
        <f t="shared" si="253"/>
        <v>5.1249364088945632E-3</v>
      </c>
      <c r="BM289" s="4">
        <f t="shared" si="254"/>
        <v>2.4882810392798615E-2</v>
      </c>
      <c r="BN289" s="7">
        <f t="shared" si="255"/>
        <v>1.0052573508872064E-4</v>
      </c>
      <c r="BO289">
        <f t="shared" si="256"/>
        <v>9.1005822898875335E-3</v>
      </c>
      <c r="BP289">
        <f t="shared" si="257"/>
        <v>7.3415175917360988E-4</v>
      </c>
      <c r="BQ289" s="4">
        <f t="shared" si="258"/>
        <v>1.0163172609604627E-2</v>
      </c>
      <c r="BR289" s="7">
        <f t="shared" si="259"/>
        <v>8.5880807916424079E-2</v>
      </c>
      <c r="BS289">
        <f t="shared" si="260"/>
        <v>9.1005822898875335E-3</v>
      </c>
      <c r="BT289">
        <f t="shared" si="261"/>
        <v>0.34560751197975337</v>
      </c>
      <c r="BU289" s="4">
        <f t="shared" si="262"/>
        <v>0.65587539672373363</v>
      </c>
      <c r="BV289" s="7">
        <f t="shared" si="263"/>
        <v>5.1249364088945632E-3</v>
      </c>
      <c r="BW289">
        <f t="shared" si="264"/>
        <v>7.3415175917360988E-4</v>
      </c>
      <c r="BX289">
        <f t="shared" si="265"/>
        <v>0.34560751197975337</v>
      </c>
      <c r="BY289" s="4">
        <f t="shared" si="266"/>
        <v>0.62354899051395374</v>
      </c>
      <c r="BZ289" s="7">
        <f t="shared" si="267"/>
        <v>2.4882810392798615E-2</v>
      </c>
      <c r="CA289">
        <f t="shared" si="268"/>
        <v>1.0163172609604627E-2</v>
      </c>
      <c r="CB289">
        <f t="shared" si="269"/>
        <v>0.65587539672373363</v>
      </c>
      <c r="CC289" s="4">
        <f t="shared" si="270"/>
        <v>0.62354899051395374</v>
      </c>
      <c r="CD289" s="7">
        <f t="shared" si="271"/>
        <v>12</v>
      </c>
      <c r="CE289" s="4">
        <f t="shared" si="272"/>
        <v>0</v>
      </c>
      <c r="CF289" s="7">
        <f t="shared" si="273"/>
        <v>1.0052573508872064E-4</v>
      </c>
      <c r="CG289">
        <f t="shared" si="274"/>
        <v>1.2843995283694646E-2</v>
      </c>
      <c r="CH289" s="7">
        <f t="shared" si="275"/>
        <v>1.0052573508872064E-4</v>
      </c>
      <c r="CI289" s="4">
        <f t="shared" si="276"/>
        <v>1.8005514796617979E-4</v>
      </c>
      <c r="CJ289">
        <f t="shared" si="277"/>
        <v>1.2843995283694646E-2</v>
      </c>
      <c r="CK289">
        <f t="shared" si="278"/>
        <v>1.8005514796617979E-4</v>
      </c>
      <c r="CL289" s="7">
        <f t="shared" si="279"/>
        <v>6</v>
      </c>
      <c r="CM289" s="4">
        <f t="shared" si="280"/>
        <v>1</v>
      </c>
      <c r="CN289" s="7">
        <f t="shared" si="281"/>
        <v>0.93943528259539932</v>
      </c>
      <c r="CO289" s="4">
        <f t="shared" si="282"/>
        <v>0</v>
      </c>
      <c r="CP289" s="7">
        <f t="shared" si="283"/>
        <v>2</v>
      </c>
      <c r="CQ289" s="4" t="str">
        <f t="shared" si="284"/>
        <v>Jack Daniels</v>
      </c>
      <c r="CR289" s="7">
        <f t="shared" si="285"/>
        <v>66</v>
      </c>
      <c r="CS289">
        <f t="shared" si="286"/>
        <v>69</v>
      </c>
      <c r="CT289">
        <f ca="1">COUNTIF(INDIRECT(ADDRESS(ROW(),CR289,1,1)):INDIRECT(ADDRESS(ROW(),CS289,1,1)), "&lt;0.05")</f>
        <v>4</v>
      </c>
      <c r="CU289" s="4">
        <f t="shared" ca="1" si="287"/>
        <v>1</v>
      </c>
    </row>
    <row r="290" spans="1:99" x14ac:dyDescent="0.25">
      <c r="A290" s="48">
        <v>42</v>
      </c>
      <c r="B290" s="7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3.1965414691372094</v>
      </c>
      <c r="I290">
        <v>1.7663956595238421</v>
      </c>
      <c r="J290">
        <v>1.7362214452239171</v>
      </c>
      <c r="K290" s="4">
        <v>3.6391109709222085</v>
      </c>
      <c r="L290" s="7">
        <v>0.45924216074960289</v>
      </c>
      <c r="M290">
        <v>4.4428072420159745</v>
      </c>
      <c r="N290">
        <v>1.0207590847273551</v>
      </c>
      <c r="O290">
        <v>0.43016958484623491</v>
      </c>
      <c r="P290">
        <v>0</v>
      </c>
      <c r="Q290">
        <v>2.3352097451577056</v>
      </c>
      <c r="R290">
        <v>1.6003359629142926</v>
      </c>
      <c r="S290">
        <v>2.4626372603780018</v>
      </c>
      <c r="T290">
        <v>3.9679212963745489</v>
      </c>
      <c r="U290" s="4">
        <v>3.649084021788302</v>
      </c>
      <c r="V290" s="7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1.7089046535174546</v>
      </c>
      <c r="AD290">
        <v>4.1926248322679971</v>
      </c>
      <c r="AE290" s="4">
        <v>6.3336580363417223</v>
      </c>
      <c r="AF290" s="7">
        <v>4.8244560976262836</v>
      </c>
      <c r="AG290">
        <v>5.9926286907700073</v>
      </c>
      <c r="AH290">
        <v>4.7203908870591293</v>
      </c>
      <c r="AI290">
        <v>4.4066277155462679</v>
      </c>
      <c r="AJ290">
        <v>5.777095276691389</v>
      </c>
      <c r="AK290">
        <v>6.2075099625419696</v>
      </c>
      <c r="AL290">
        <v>3.6376473960299891</v>
      </c>
      <c r="AM290">
        <v>4.2243332812986081</v>
      </c>
      <c r="AN290">
        <v>4.1748120360091239</v>
      </c>
      <c r="AO290" s="4">
        <v>4.8121556346105505</v>
      </c>
      <c r="AP290" s="7">
        <v>0</v>
      </c>
      <c r="AQ290">
        <v>0</v>
      </c>
      <c r="AR290">
        <v>0</v>
      </c>
      <c r="AS290">
        <v>0</v>
      </c>
      <c r="AT290">
        <v>3.2752005817529972</v>
      </c>
      <c r="AU290">
        <v>6.4454072804273483</v>
      </c>
      <c r="AV290">
        <v>6.7775555725516776</v>
      </c>
      <c r="AW290">
        <v>3.8606837447064892</v>
      </c>
      <c r="AX290">
        <v>3.529067678843274</v>
      </c>
      <c r="AY290" s="4">
        <v>2.8378827112757063</v>
      </c>
      <c r="AZ290">
        <f t="shared" si="241"/>
        <v>1.0338269544807177</v>
      </c>
      <c r="BA290">
        <f t="shared" si="242"/>
        <v>2.0368166358952018</v>
      </c>
      <c r="BB290">
        <f t="shared" si="243"/>
        <v>1.2235187522127173</v>
      </c>
      <c r="BC290">
        <f t="shared" si="244"/>
        <v>4.8777656978183312</v>
      </c>
      <c r="BD290" s="4">
        <f t="shared" si="245"/>
        <v>2.6725797569557495</v>
      </c>
      <c r="BE290" s="7">
        <f t="shared" si="246"/>
        <v>1.4494306482712285</v>
      </c>
      <c r="BF290">
        <f t="shared" si="247"/>
        <v>1.5926668789827214</v>
      </c>
      <c r="BG290">
        <f t="shared" si="248"/>
        <v>2.252004066754723</v>
      </c>
      <c r="BH290">
        <f t="shared" si="249"/>
        <v>0.85197995499128032</v>
      </c>
      <c r="BI290" s="4">
        <f t="shared" si="250"/>
        <v>2.6287179758473211</v>
      </c>
      <c r="BJ290" s="7">
        <f t="shared" si="251"/>
        <v>0.15821433898380222</v>
      </c>
      <c r="BK290">
        <f t="shared" si="252"/>
        <v>0.82572087306027964</v>
      </c>
      <c r="BL290">
        <f t="shared" si="253"/>
        <v>3.4820053475672858E-6</v>
      </c>
      <c r="BM290" s="4">
        <f t="shared" si="254"/>
        <v>0.1062611035700413</v>
      </c>
      <c r="BN290" s="7">
        <f t="shared" si="255"/>
        <v>0.15821433898380222</v>
      </c>
      <c r="BO290">
        <f t="shared" si="256"/>
        <v>0.36480803984057919</v>
      </c>
      <c r="BP290">
        <f t="shared" si="257"/>
        <v>2.1488049178576172E-4</v>
      </c>
      <c r="BQ290" s="4">
        <f t="shared" si="258"/>
        <v>0.52305731371642905</v>
      </c>
      <c r="BR290" s="7">
        <f t="shared" si="259"/>
        <v>0.82572087306027964</v>
      </c>
      <c r="BS290">
        <f t="shared" si="260"/>
        <v>0.36480803984057919</v>
      </c>
      <c r="BT290">
        <f t="shared" si="261"/>
        <v>4.8603590788220963E-4</v>
      </c>
      <c r="BU290" s="4">
        <f t="shared" si="262"/>
        <v>0.20251540428536283</v>
      </c>
      <c r="BV290" s="7">
        <f t="shared" si="263"/>
        <v>3.4820053475672858E-6</v>
      </c>
      <c r="BW290">
        <f t="shared" si="264"/>
        <v>2.1488049178576172E-4</v>
      </c>
      <c r="BX290">
        <f t="shared" si="265"/>
        <v>4.8603590788220963E-4</v>
      </c>
      <c r="BY290" s="4">
        <f t="shared" si="266"/>
        <v>2.8522340420838028E-2</v>
      </c>
      <c r="BZ290" s="7">
        <f t="shared" si="267"/>
        <v>0.1062611035700413</v>
      </c>
      <c r="CA290">
        <f t="shared" si="268"/>
        <v>0.52305731371642905</v>
      </c>
      <c r="CB290">
        <f t="shared" si="269"/>
        <v>0.20251540428536283</v>
      </c>
      <c r="CC290" s="4">
        <f t="shared" si="270"/>
        <v>2.8522340420838028E-2</v>
      </c>
      <c r="CD290" s="7">
        <f t="shared" si="271"/>
        <v>8</v>
      </c>
      <c r="CE290" s="4">
        <f t="shared" si="272"/>
        <v>0</v>
      </c>
      <c r="CF290" s="7">
        <f t="shared" si="273"/>
        <v>0.15821433898380222</v>
      </c>
      <c r="CG290">
        <f t="shared" si="274"/>
        <v>6.9271487265521892E-3</v>
      </c>
      <c r="CH290" s="7">
        <f t="shared" si="275"/>
        <v>0.15821433898380222</v>
      </c>
      <c r="CI290" s="4">
        <f t="shared" si="276"/>
        <v>0.20395955298831964</v>
      </c>
      <c r="CJ290">
        <f t="shared" si="277"/>
        <v>6.9271487265521892E-3</v>
      </c>
      <c r="CK290">
        <f t="shared" si="278"/>
        <v>0.20395955298831964</v>
      </c>
      <c r="CL290" s="7">
        <f t="shared" si="279"/>
        <v>2</v>
      </c>
      <c r="CM290" s="4">
        <f t="shared" si="280"/>
        <v>0</v>
      </c>
      <c r="CN290" s="7">
        <f t="shared" si="281"/>
        <v>2.8471929233446779E-2</v>
      </c>
      <c r="CO290" s="4">
        <f t="shared" si="282"/>
        <v>1</v>
      </c>
      <c r="CP290" s="7">
        <f t="shared" si="283"/>
        <v>4</v>
      </c>
      <c r="CQ290" s="4" t="str">
        <f t="shared" si="284"/>
        <v>Glenfiddich 15</v>
      </c>
      <c r="CR290" s="7">
        <f t="shared" si="285"/>
        <v>74</v>
      </c>
      <c r="CS290">
        <f t="shared" si="286"/>
        <v>77</v>
      </c>
      <c r="CT290">
        <f ca="1">COUNTIF(INDIRECT(ADDRESS(ROW(),CR290,1,1)):INDIRECT(ADDRESS(ROW(),CS290,1,1)), "&lt;0.05")</f>
        <v>4</v>
      </c>
      <c r="CU290" s="4">
        <f t="shared" ca="1" si="287"/>
        <v>1</v>
      </c>
    </row>
    <row r="291" spans="1:99" x14ac:dyDescent="0.25">
      <c r="A291" s="48">
        <v>43</v>
      </c>
      <c r="B291" s="7">
        <v>0</v>
      </c>
      <c r="C291">
        <v>0</v>
      </c>
      <c r="D291">
        <v>0</v>
      </c>
      <c r="E291">
        <v>0.57907584605499907</v>
      </c>
      <c r="F291">
        <v>0</v>
      </c>
      <c r="G291">
        <v>0</v>
      </c>
      <c r="H291">
        <v>8.1885960262976152</v>
      </c>
      <c r="I291">
        <v>3.0887376385400698</v>
      </c>
      <c r="J291">
        <v>12.165882321814912</v>
      </c>
      <c r="K291" s="4">
        <v>12.264308755044127</v>
      </c>
      <c r="L291" s="7">
        <v>4.7385335780071083</v>
      </c>
      <c r="M291">
        <v>25.811290721495745</v>
      </c>
      <c r="N291">
        <v>2.5485984999494367</v>
      </c>
      <c r="O291">
        <v>0</v>
      </c>
      <c r="P291">
        <v>3.8326304039411911</v>
      </c>
      <c r="Q291">
        <v>11.31964431587908</v>
      </c>
      <c r="R291">
        <v>7.8446399660484536</v>
      </c>
      <c r="S291">
        <v>9.9867387041374176</v>
      </c>
      <c r="T291">
        <v>16.360744179108423</v>
      </c>
      <c r="U291" s="4">
        <v>15.4215925040433</v>
      </c>
      <c r="V291" s="7">
        <v>10.361789951732117</v>
      </c>
      <c r="W291">
        <v>13.499268984914162</v>
      </c>
      <c r="X291">
        <v>0</v>
      </c>
      <c r="Y291">
        <v>15.136007979271676</v>
      </c>
      <c r="Z291">
        <v>0</v>
      </c>
      <c r="AA291">
        <v>19.479576515638673</v>
      </c>
      <c r="AB291">
        <v>61.621039356310476</v>
      </c>
      <c r="AC291">
        <v>21.531037314601363</v>
      </c>
      <c r="AD291">
        <v>31.813269125548672</v>
      </c>
      <c r="AE291" s="4">
        <v>35.236473559184049</v>
      </c>
      <c r="AF291" s="7">
        <v>17.498960471823526</v>
      </c>
      <c r="AG291">
        <v>22.94676438185067</v>
      </c>
      <c r="AH291">
        <v>18.586613116414878</v>
      </c>
      <c r="AI291">
        <v>16.912608562843598</v>
      </c>
      <c r="AJ291">
        <v>29.072188463640035</v>
      </c>
      <c r="AK291">
        <v>23.467549112334325</v>
      </c>
      <c r="AL291">
        <v>16.198869387949809</v>
      </c>
      <c r="AM291">
        <v>15.959517395820511</v>
      </c>
      <c r="AN291">
        <v>12.335626494426522</v>
      </c>
      <c r="AO291" s="4">
        <v>17.395220774174007</v>
      </c>
      <c r="AP291" s="7">
        <v>11.411462098814603</v>
      </c>
      <c r="AQ291">
        <v>24.112331356407601</v>
      </c>
      <c r="AR291">
        <v>14.891711623289426</v>
      </c>
      <c r="AS291">
        <v>13.579537533239719</v>
      </c>
      <c r="AT291">
        <v>17.903878716979829</v>
      </c>
      <c r="AU291">
        <v>36.647334580511519</v>
      </c>
      <c r="AV291">
        <v>38.427508375618721</v>
      </c>
      <c r="AW291">
        <v>12.096531825718579</v>
      </c>
      <c r="AX291">
        <v>10.364650938478174</v>
      </c>
      <c r="AY291" s="4">
        <v>11.397602408589245</v>
      </c>
      <c r="AZ291">
        <f t="shared" si="241"/>
        <v>3.6286600587751723</v>
      </c>
      <c r="BA291">
        <f t="shared" si="242"/>
        <v>9.7864412872610167</v>
      </c>
      <c r="BB291">
        <f t="shared" si="243"/>
        <v>20.867846278720116</v>
      </c>
      <c r="BC291">
        <f t="shared" si="244"/>
        <v>19.037391816127787</v>
      </c>
      <c r="BD291" s="4">
        <f t="shared" si="245"/>
        <v>19.083254945764743</v>
      </c>
      <c r="BE291" s="7">
        <f t="shared" si="246"/>
        <v>5.2034065508719465</v>
      </c>
      <c r="BF291">
        <f t="shared" si="247"/>
        <v>7.7961788906219285</v>
      </c>
      <c r="BG291">
        <f t="shared" si="248"/>
        <v>18.432793031025302</v>
      </c>
      <c r="BH291">
        <f t="shared" si="249"/>
        <v>4.8054623118444004</v>
      </c>
      <c r="BI291" s="4">
        <f t="shared" si="250"/>
        <v>10.540891428617613</v>
      </c>
      <c r="BJ291" s="7">
        <f t="shared" si="251"/>
        <v>5.4551445829020093E-2</v>
      </c>
      <c r="BK291">
        <f t="shared" si="252"/>
        <v>1.670037923738673E-2</v>
      </c>
      <c r="BL291">
        <f t="shared" si="253"/>
        <v>2.02664677911182E-6</v>
      </c>
      <c r="BM291" s="4">
        <f t="shared" si="254"/>
        <v>1.1008885291951707E-3</v>
      </c>
      <c r="BN291" s="7">
        <f t="shared" si="255"/>
        <v>5.4551445829020093E-2</v>
      </c>
      <c r="BO291">
        <f t="shared" si="256"/>
        <v>0.10520348531865038</v>
      </c>
      <c r="BP291">
        <f t="shared" si="257"/>
        <v>6.043939104638997E-3</v>
      </c>
      <c r="BQ291" s="4">
        <f t="shared" si="258"/>
        <v>3.8924833504491586E-2</v>
      </c>
      <c r="BR291" s="7">
        <f t="shared" si="259"/>
        <v>1.670037923738673E-2</v>
      </c>
      <c r="BS291">
        <f t="shared" si="260"/>
        <v>0.10520348531865038</v>
      </c>
      <c r="BT291">
        <f t="shared" si="261"/>
        <v>0.76732422549244861</v>
      </c>
      <c r="BU291" s="4">
        <f t="shared" si="262"/>
        <v>0.79420359803545659</v>
      </c>
      <c r="BV291" s="7">
        <f t="shared" si="263"/>
        <v>2.02664677911182E-6</v>
      </c>
      <c r="BW291">
        <f t="shared" si="264"/>
        <v>6.043939104638997E-3</v>
      </c>
      <c r="BX291">
        <f t="shared" si="265"/>
        <v>0.76732422549244861</v>
      </c>
      <c r="BY291" s="4">
        <f t="shared" si="266"/>
        <v>0.99020750954513237</v>
      </c>
      <c r="BZ291" s="7">
        <f t="shared" si="267"/>
        <v>1.1008885291951707E-3</v>
      </c>
      <c r="CA291">
        <f t="shared" si="268"/>
        <v>3.8924833504491586E-2</v>
      </c>
      <c r="CB291">
        <f t="shared" si="269"/>
        <v>0.79420359803545659</v>
      </c>
      <c r="CC291" s="4">
        <f t="shared" si="270"/>
        <v>0.99020750954513237</v>
      </c>
      <c r="CD291" s="7">
        <f t="shared" si="271"/>
        <v>10</v>
      </c>
      <c r="CE291" s="4">
        <f t="shared" si="272"/>
        <v>0</v>
      </c>
      <c r="CF291" s="7">
        <f t="shared" si="273"/>
        <v>5.4551445829020093E-2</v>
      </c>
      <c r="CG291">
        <f t="shared" si="274"/>
        <v>1.3657797391996762E-6</v>
      </c>
      <c r="CH291" s="7">
        <f t="shared" si="275"/>
        <v>5.4551445829020093E-2</v>
      </c>
      <c r="CI291" s="4">
        <f t="shared" si="276"/>
        <v>6.4634463358472331E-3</v>
      </c>
      <c r="CJ291">
        <f t="shared" si="277"/>
        <v>1.3657797391996762E-6</v>
      </c>
      <c r="CK291">
        <f t="shared" si="278"/>
        <v>6.4634463358472331E-3</v>
      </c>
      <c r="CL291" s="7">
        <f t="shared" si="279"/>
        <v>4</v>
      </c>
      <c r="CM291" s="4">
        <f t="shared" si="280"/>
        <v>0</v>
      </c>
      <c r="CN291" s="7">
        <f t="shared" si="281"/>
        <v>4.4392339172926078E-4</v>
      </c>
      <c r="CO291" s="4">
        <f t="shared" si="282"/>
        <v>1</v>
      </c>
      <c r="CP291" s="7">
        <f t="shared" si="283"/>
        <v>3</v>
      </c>
      <c r="CQ291" s="4" t="str">
        <f t="shared" si="284"/>
        <v>Glenfiddich 12</v>
      </c>
      <c r="CR291" s="7">
        <f t="shared" si="285"/>
        <v>70</v>
      </c>
      <c r="CS291">
        <f t="shared" si="286"/>
        <v>73</v>
      </c>
      <c r="CT291">
        <f ca="1">COUNTIF(INDIRECT(ADDRESS(ROW(),CR291,1,1)):INDIRECT(ADDRESS(ROW(),CS291,1,1)), "&lt;0.05")</f>
        <v>1</v>
      </c>
      <c r="CU291" s="4">
        <f t="shared" ca="1" si="287"/>
        <v>0</v>
      </c>
    </row>
    <row r="292" spans="1:99" x14ac:dyDescent="0.25">
      <c r="A292" s="48">
        <v>44</v>
      </c>
      <c r="B292" s="7">
        <v>2.4417520567541926</v>
      </c>
      <c r="C292">
        <v>4.0850205946445426</v>
      </c>
      <c r="D292">
        <v>2.8302307267655946</v>
      </c>
      <c r="E292">
        <v>2.7606170136156374</v>
      </c>
      <c r="F292">
        <v>3.4459577516559743</v>
      </c>
      <c r="G292">
        <v>1.8754899947029071</v>
      </c>
      <c r="H292">
        <v>3.8363146935707153</v>
      </c>
      <c r="I292">
        <v>3.8249925796152784</v>
      </c>
      <c r="J292">
        <v>4.8086870916396238</v>
      </c>
      <c r="K292" s="4">
        <v>4.8094727873425835</v>
      </c>
      <c r="L292" s="7">
        <v>4.6984476831584185</v>
      </c>
      <c r="M292">
        <v>5.613398353201009</v>
      </c>
      <c r="N292">
        <v>4.8689311508607727</v>
      </c>
      <c r="O292">
        <v>5.5610418172457816</v>
      </c>
      <c r="P292">
        <v>3.6121498231894722</v>
      </c>
      <c r="Q292">
        <v>3.5287260339918793</v>
      </c>
      <c r="R292">
        <v>3.2516458808578612</v>
      </c>
      <c r="S292">
        <v>3.7660987582695276</v>
      </c>
      <c r="T292">
        <v>4.580588120125304</v>
      </c>
      <c r="U292" s="4">
        <v>4.82331142548637</v>
      </c>
      <c r="V292" s="7">
        <v>9.371463095259438</v>
      </c>
      <c r="W292">
        <v>1.0202563150641484</v>
      </c>
      <c r="X292">
        <v>8.8175481220580156</v>
      </c>
      <c r="Y292">
        <v>8.2077111289600531</v>
      </c>
      <c r="Z292">
        <v>5.3448332949284767</v>
      </c>
      <c r="AA292">
        <v>6.9333208017911394</v>
      </c>
      <c r="AB292">
        <v>12.614402657902835</v>
      </c>
      <c r="AC292">
        <v>7.2828917258784491</v>
      </c>
      <c r="AD292">
        <v>9.0192870622734738</v>
      </c>
      <c r="AE292" s="4">
        <v>7.5906060667990918</v>
      </c>
      <c r="AF292" s="7">
        <v>6.0640675065128153</v>
      </c>
      <c r="AG292">
        <v>5.4034399849587587</v>
      </c>
      <c r="AH292">
        <v>4.8812247421932087</v>
      </c>
      <c r="AI292">
        <v>4.9693829226249973</v>
      </c>
      <c r="AJ292">
        <v>5.8776060001656845</v>
      </c>
      <c r="AK292">
        <v>6.0958339075846517</v>
      </c>
      <c r="AL292">
        <v>5.0329022992960715</v>
      </c>
      <c r="AM292">
        <v>5.1428158492972083</v>
      </c>
      <c r="AN292">
        <v>4.689883971209829</v>
      </c>
      <c r="AO292" s="4">
        <v>4.4030593606671733</v>
      </c>
      <c r="AP292" s="7">
        <v>1.5399625576936133</v>
      </c>
      <c r="AQ292">
        <v>1.6142275584271406</v>
      </c>
      <c r="AR292">
        <v>1.370854347938042</v>
      </c>
      <c r="AS292">
        <v>1.7199942791051126</v>
      </c>
      <c r="AT292">
        <v>8.6266876798569356</v>
      </c>
      <c r="AU292">
        <v>11.026177033775788</v>
      </c>
      <c r="AV292">
        <v>10.737155977933311</v>
      </c>
      <c r="AW292">
        <v>5.9312872692796539</v>
      </c>
      <c r="AX292">
        <v>5.1837174643848849</v>
      </c>
      <c r="AY292" s="4">
        <v>4.8346363582890373</v>
      </c>
      <c r="AZ292">
        <f t="shared" si="241"/>
        <v>3.4718535290307044</v>
      </c>
      <c r="BA292">
        <f t="shared" si="242"/>
        <v>4.4304339046386403</v>
      </c>
      <c r="BB292">
        <f t="shared" si="243"/>
        <v>7.6202320270915127</v>
      </c>
      <c r="BC292">
        <f t="shared" si="244"/>
        <v>5.2560216544510396</v>
      </c>
      <c r="BD292" s="4">
        <f t="shared" si="245"/>
        <v>5.2584700526683523</v>
      </c>
      <c r="BE292" s="7">
        <f t="shared" si="246"/>
        <v>0.98531188540220049</v>
      </c>
      <c r="BF292">
        <f t="shared" si="247"/>
        <v>0.84539522036203085</v>
      </c>
      <c r="BG292">
        <f t="shared" si="248"/>
        <v>3.0012635313057126</v>
      </c>
      <c r="BH292">
        <f t="shared" si="249"/>
        <v>0.58685705457534976</v>
      </c>
      <c r="BI292" s="4">
        <f t="shared" si="250"/>
        <v>3.8006930251586564</v>
      </c>
      <c r="BJ292" s="7">
        <f t="shared" si="251"/>
        <v>3.1621396481678811E-2</v>
      </c>
      <c r="BK292">
        <f t="shared" si="252"/>
        <v>1.6344247961537629E-3</v>
      </c>
      <c r="BL292">
        <f t="shared" si="253"/>
        <v>1.972863097776325E-4</v>
      </c>
      <c r="BM292" s="4">
        <f t="shared" si="254"/>
        <v>0.18012503987355583</v>
      </c>
      <c r="BN292" s="7">
        <f t="shared" si="255"/>
        <v>3.1621396481678811E-2</v>
      </c>
      <c r="BO292">
        <f t="shared" si="256"/>
        <v>8.4947275200167264E-3</v>
      </c>
      <c r="BP292">
        <f t="shared" si="257"/>
        <v>2.1949855892962149E-2</v>
      </c>
      <c r="BQ292" s="4">
        <f t="shared" si="258"/>
        <v>0.51666364999233017</v>
      </c>
      <c r="BR292" s="7">
        <f t="shared" si="259"/>
        <v>1.6344247961537629E-3</v>
      </c>
      <c r="BS292">
        <f t="shared" si="260"/>
        <v>8.4947275200167264E-3</v>
      </c>
      <c r="BT292">
        <f t="shared" si="261"/>
        <v>3.529138323763701E-2</v>
      </c>
      <c r="BU292" s="4">
        <f t="shared" si="262"/>
        <v>0.14134872009051211</v>
      </c>
      <c r="BV292" s="7">
        <f t="shared" si="263"/>
        <v>1.972863097776325E-4</v>
      </c>
      <c r="BW292">
        <f t="shared" si="264"/>
        <v>2.1949855892962149E-2</v>
      </c>
      <c r="BX292">
        <f t="shared" si="265"/>
        <v>3.529138323763701E-2</v>
      </c>
      <c r="BY292" s="4">
        <f t="shared" si="266"/>
        <v>0.99843559605720422</v>
      </c>
      <c r="BZ292" s="7">
        <f t="shared" si="267"/>
        <v>0.18012503987355583</v>
      </c>
      <c r="CA292">
        <f t="shared" si="268"/>
        <v>0.51666364999233017</v>
      </c>
      <c r="CB292">
        <f t="shared" si="269"/>
        <v>0.14134872009051211</v>
      </c>
      <c r="CC292" s="4">
        <f t="shared" si="270"/>
        <v>0.99843559605720422</v>
      </c>
      <c r="CD292" s="7">
        <f t="shared" si="271"/>
        <v>12</v>
      </c>
      <c r="CE292" s="4">
        <f t="shared" si="272"/>
        <v>0</v>
      </c>
      <c r="CF292" s="7">
        <f t="shared" si="273"/>
        <v>3.1621396481678811E-2</v>
      </c>
      <c r="CG292">
        <f t="shared" si="274"/>
        <v>1.8560567542165457E-4</v>
      </c>
      <c r="CH292" s="7">
        <f t="shared" si="275"/>
        <v>3.1621396481678811E-2</v>
      </c>
      <c r="CI292" s="4">
        <f t="shared" si="276"/>
        <v>1.0609251461997014E-2</v>
      </c>
      <c r="CJ292">
        <f t="shared" si="277"/>
        <v>1.8560567542165457E-4</v>
      </c>
      <c r="CK292">
        <f t="shared" si="278"/>
        <v>1.0609251461997014E-2</v>
      </c>
      <c r="CL292" s="7">
        <f t="shared" si="279"/>
        <v>6</v>
      </c>
      <c r="CM292" s="4">
        <f t="shared" si="280"/>
        <v>1</v>
      </c>
      <c r="CN292" s="7">
        <f t="shared" si="281"/>
        <v>2.7064397329296363E-4</v>
      </c>
      <c r="CO292" s="4">
        <f t="shared" si="282"/>
        <v>1</v>
      </c>
      <c r="CP292" s="7">
        <f t="shared" si="283"/>
        <v>3</v>
      </c>
      <c r="CQ292" s="4" t="str">
        <f t="shared" si="284"/>
        <v>Glenfiddich 12</v>
      </c>
      <c r="CR292" s="7">
        <f t="shared" si="285"/>
        <v>70</v>
      </c>
      <c r="CS292">
        <f t="shared" si="286"/>
        <v>73</v>
      </c>
      <c r="CT292">
        <f ca="1">COUNTIF(INDIRECT(ADDRESS(ROW(),CR292,1,1)):INDIRECT(ADDRESS(ROW(),CS292,1,1)), "&lt;0.05")</f>
        <v>3</v>
      </c>
      <c r="CU292" s="4">
        <f t="shared" ca="1" si="287"/>
        <v>0</v>
      </c>
    </row>
    <row r="293" spans="1:99" x14ac:dyDescent="0.25">
      <c r="A293" s="48">
        <v>45</v>
      </c>
      <c r="B293" s="7">
        <v>14.951526858677045</v>
      </c>
      <c r="C293">
        <v>15.79167917534288</v>
      </c>
      <c r="D293">
        <v>9.5901015553973821</v>
      </c>
      <c r="E293">
        <v>9.9533184062213476</v>
      </c>
      <c r="F293">
        <v>11.981080964239574</v>
      </c>
      <c r="G293">
        <v>8.566878183561073</v>
      </c>
      <c r="H293">
        <v>17.655037203872951</v>
      </c>
      <c r="I293">
        <v>18.016160471206568</v>
      </c>
      <c r="J293">
        <v>14.808556210406346</v>
      </c>
      <c r="K293" s="4">
        <v>14.899570341972586</v>
      </c>
      <c r="L293" s="7">
        <v>17.06375914219041</v>
      </c>
      <c r="M293">
        <v>19.791002730788911</v>
      </c>
      <c r="N293">
        <v>17.719536605960567</v>
      </c>
      <c r="O293">
        <v>20.338202544756331</v>
      </c>
      <c r="P293">
        <v>13.235425494642943</v>
      </c>
      <c r="Q293">
        <v>13.226178462157193</v>
      </c>
      <c r="R293">
        <v>12.062462409594154</v>
      </c>
      <c r="S293">
        <v>12.27001536477264</v>
      </c>
      <c r="T293">
        <v>14.710319364405759</v>
      </c>
      <c r="U293" s="4">
        <v>17.487675430349363</v>
      </c>
      <c r="V293" s="7">
        <v>3.3781426954285321</v>
      </c>
      <c r="W293">
        <v>16.969123279341339</v>
      </c>
      <c r="X293">
        <v>4.6831685577077948</v>
      </c>
      <c r="Y293">
        <v>7.8643804315777492</v>
      </c>
      <c r="Z293">
        <v>5.6283812502489541</v>
      </c>
      <c r="AA293">
        <v>10.241393492530756</v>
      </c>
      <c r="AB293">
        <v>18.918937956503985</v>
      </c>
      <c r="AC293">
        <v>16.943368707258173</v>
      </c>
      <c r="AD293">
        <v>20.198880624601603</v>
      </c>
      <c r="AE293" s="4">
        <v>19.28580613007556</v>
      </c>
      <c r="AF293" s="7">
        <v>20.465750810258942</v>
      </c>
      <c r="AG293">
        <v>18.886303591799262</v>
      </c>
      <c r="AH293">
        <v>17.399887410078012</v>
      </c>
      <c r="AI293">
        <v>19.310460712840321</v>
      </c>
      <c r="AJ293">
        <v>20.158996163927707</v>
      </c>
      <c r="AK293">
        <v>20.498886254489957</v>
      </c>
      <c r="AL293">
        <v>19.636275463422464</v>
      </c>
      <c r="AM293">
        <v>19.31761965979949</v>
      </c>
      <c r="AN293">
        <v>17.408836196480191</v>
      </c>
      <c r="AO293" s="4">
        <v>17.196577167923845</v>
      </c>
      <c r="AP293" s="7">
        <v>12.654604213856098</v>
      </c>
      <c r="AQ293">
        <v>10.598472769686522</v>
      </c>
      <c r="AR293">
        <v>6.1855594117414245</v>
      </c>
      <c r="AS293">
        <v>12.507720436994589</v>
      </c>
      <c r="AT293">
        <v>22.588180992306128</v>
      </c>
      <c r="AU293">
        <v>28.60007136581336</v>
      </c>
      <c r="AV293">
        <v>28.250513998411147</v>
      </c>
      <c r="AW293">
        <v>18.176055373243337</v>
      </c>
      <c r="AX293">
        <v>17.017128860631107</v>
      </c>
      <c r="AY293" s="4">
        <v>16.468540490484816</v>
      </c>
      <c r="AZ293">
        <f t="shared" si="241"/>
        <v>13.621390937089776</v>
      </c>
      <c r="BA293">
        <f t="shared" si="242"/>
        <v>15.790457754961826</v>
      </c>
      <c r="BB293">
        <f t="shared" si="243"/>
        <v>12.411158312527444</v>
      </c>
      <c r="BC293">
        <f t="shared" si="244"/>
        <v>19.027959343102019</v>
      </c>
      <c r="BD293" s="4">
        <f t="shared" si="245"/>
        <v>17.304684791316856</v>
      </c>
      <c r="BE293" s="7">
        <f t="shared" si="246"/>
        <v>3.3838108727199576</v>
      </c>
      <c r="BF293">
        <f t="shared" si="247"/>
        <v>3.0816916936735623</v>
      </c>
      <c r="BG293">
        <f t="shared" si="248"/>
        <v>6.7022459167669277</v>
      </c>
      <c r="BH293">
        <f t="shared" si="249"/>
        <v>1.2775879271075021</v>
      </c>
      <c r="BI293" s="4">
        <f t="shared" si="250"/>
        <v>7.3793685718998479</v>
      </c>
      <c r="BJ293" s="7">
        <f t="shared" si="251"/>
        <v>0.15143614508972497</v>
      </c>
      <c r="BK293">
        <f t="shared" si="252"/>
        <v>0.61858538832017707</v>
      </c>
      <c r="BL293">
        <f t="shared" si="253"/>
        <v>5.4945295608621744E-4</v>
      </c>
      <c r="BM293" s="4">
        <f t="shared" si="254"/>
        <v>0.17566470172114285</v>
      </c>
      <c r="BN293" s="7">
        <f t="shared" si="255"/>
        <v>0.15143614508972497</v>
      </c>
      <c r="BO293">
        <f t="shared" si="256"/>
        <v>0.17178412170935742</v>
      </c>
      <c r="BP293">
        <f t="shared" si="257"/>
        <v>9.7327512451651013E-3</v>
      </c>
      <c r="BQ293" s="4">
        <f t="shared" si="258"/>
        <v>0.560413658814369</v>
      </c>
      <c r="BR293" s="7">
        <f t="shared" si="259"/>
        <v>0.61858538832017707</v>
      </c>
      <c r="BS293">
        <f t="shared" si="260"/>
        <v>0.17178412170935742</v>
      </c>
      <c r="BT293">
        <f t="shared" si="261"/>
        <v>1.2389274703466568E-2</v>
      </c>
      <c r="BU293" s="4">
        <f t="shared" si="262"/>
        <v>0.13814770309710114</v>
      </c>
      <c r="BV293" s="7">
        <f t="shared" si="263"/>
        <v>5.4945295608621744E-4</v>
      </c>
      <c r="BW293">
        <f t="shared" si="264"/>
        <v>9.7327512451651013E-3</v>
      </c>
      <c r="BX293">
        <f t="shared" si="265"/>
        <v>1.2389274703466568E-2</v>
      </c>
      <c r="BY293" s="4">
        <f t="shared" si="266"/>
        <v>0.48430489777529517</v>
      </c>
      <c r="BZ293" s="7">
        <f t="shared" si="267"/>
        <v>0.17566470172114285</v>
      </c>
      <c r="CA293">
        <f t="shared" si="268"/>
        <v>0.560413658814369</v>
      </c>
      <c r="CB293">
        <f t="shared" si="269"/>
        <v>0.13814770309710114</v>
      </c>
      <c r="CC293" s="4">
        <f t="shared" si="270"/>
        <v>0.48430489777529517</v>
      </c>
      <c r="CD293" s="7">
        <f t="shared" si="271"/>
        <v>6</v>
      </c>
      <c r="CE293" s="4">
        <f t="shared" si="272"/>
        <v>0</v>
      </c>
      <c r="CF293" s="7">
        <f t="shared" si="273"/>
        <v>0.15143614508972497</v>
      </c>
      <c r="CG293">
        <f t="shared" si="274"/>
        <v>0.104638220104579</v>
      </c>
      <c r="CH293" s="7">
        <f t="shared" si="275"/>
        <v>0.15143614508972497</v>
      </c>
      <c r="CI293" s="4">
        <f t="shared" si="276"/>
        <v>0.76313412162672456</v>
      </c>
      <c r="CJ293">
        <f t="shared" si="277"/>
        <v>0.104638220104579</v>
      </c>
      <c r="CK293">
        <f t="shared" si="278"/>
        <v>0.76313412162672456</v>
      </c>
      <c r="CL293" s="7">
        <f t="shared" si="279"/>
        <v>0</v>
      </c>
      <c r="CM293" s="4">
        <f t="shared" si="280"/>
        <v>0</v>
      </c>
      <c r="CN293" s="7">
        <f t="shared" si="281"/>
        <v>0.50304836318229773</v>
      </c>
      <c r="CO293" s="4">
        <f t="shared" si="282"/>
        <v>0</v>
      </c>
      <c r="CP293" s="7">
        <f t="shared" si="283"/>
        <v>4</v>
      </c>
      <c r="CQ293" s="4" t="str">
        <f t="shared" si="284"/>
        <v>Glenfiddich 15</v>
      </c>
      <c r="CR293" s="7">
        <f t="shared" si="285"/>
        <v>74</v>
      </c>
      <c r="CS293">
        <f t="shared" si="286"/>
        <v>77</v>
      </c>
      <c r="CT293">
        <f ca="1">COUNTIF(INDIRECT(ADDRESS(ROW(),CR293,1,1)):INDIRECT(ADDRESS(ROW(),CS293,1,1)), "&lt;0.05")</f>
        <v>3</v>
      </c>
      <c r="CU293" s="4">
        <f t="shared" ca="1" si="287"/>
        <v>0</v>
      </c>
    </row>
    <row r="294" spans="1:99" x14ac:dyDescent="0.25">
      <c r="A294" s="48">
        <v>46</v>
      </c>
      <c r="B294" s="7">
        <v>9.4857064660210781</v>
      </c>
      <c r="C294">
        <v>23.015625956395091</v>
      </c>
      <c r="D294">
        <v>19.836263401779416</v>
      </c>
      <c r="E294">
        <v>20.414517809091048</v>
      </c>
      <c r="F294">
        <v>25.441723009587747</v>
      </c>
      <c r="G294">
        <v>23.415600354541461</v>
      </c>
      <c r="H294">
        <v>29.103791395141052</v>
      </c>
      <c r="I294">
        <v>28.487481160445011</v>
      </c>
      <c r="J294">
        <v>18.925516296881923</v>
      </c>
      <c r="K294" s="4">
        <v>24.942888661115134</v>
      </c>
      <c r="L294" s="7">
        <v>29.767902216374939</v>
      </c>
      <c r="M294">
        <v>28.773290830284406</v>
      </c>
      <c r="N294">
        <v>26.887243077311993</v>
      </c>
      <c r="O294">
        <v>31.597444244036584</v>
      </c>
      <c r="P294">
        <v>31.628587396126917</v>
      </c>
      <c r="Q294">
        <v>29.08198794255436</v>
      </c>
      <c r="R294">
        <v>28.099065248587831</v>
      </c>
      <c r="S294">
        <v>30.167370018633591</v>
      </c>
      <c r="T294">
        <v>32.463722595639773</v>
      </c>
      <c r="U294" s="4">
        <v>26.482001859359389</v>
      </c>
      <c r="V294" s="7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11.938446574887061</v>
      </c>
      <c r="AD294">
        <v>22.739191069228539</v>
      </c>
      <c r="AE294" s="4">
        <v>24.801460741814967</v>
      </c>
      <c r="AF294" s="7">
        <v>31.601266710529892</v>
      </c>
      <c r="AG294">
        <v>30.283568794734631</v>
      </c>
      <c r="AH294">
        <v>29.143609371722004</v>
      </c>
      <c r="AI294">
        <v>29.536082179507844</v>
      </c>
      <c r="AJ294">
        <v>30.454240159076001</v>
      </c>
      <c r="AK294">
        <v>32.229574780545533</v>
      </c>
      <c r="AL294">
        <v>29.330556473206187</v>
      </c>
      <c r="AM294">
        <v>29.732019734441803</v>
      </c>
      <c r="AN294">
        <v>29.686179993816872</v>
      </c>
      <c r="AO294" s="4">
        <v>29.19672376757747</v>
      </c>
      <c r="AP294" s="7">
        <v>11.248046305956359</v>
      </c>
      <c r="AQ294">
        <v>3.8614679953121667</v>
      </c>
      <c r="AR294">
        <v>8.2570645570442878</v>
      </c>
      <c r="AS294">
        <v>9.3491171192897351</v>
      </c>
      <c r="AT294">
        <v>21.213228644088225</v>
      </c>
      <c r="AU294">
        <v>22.647451760744996</v>
      </c>
      <c r="AV294">
        <v>24.89051515816632</v>
      </c>
      <c r="AW294">
        <v>27.562000940747833</v>
      </c>
      <c r="AX294">
        <v>27.991731910646966</v>
      </c>
      <c r="AY294" s="4">
        <v>23.875532531131217</v>
      </c>
      <c r="AZ294">
        <f t="shared" si="241"/>
        <v>22.3069114510999</v>
      </c>
      <c r="BA294">
        <f t="shared" si="242"/>
        <v>29.494861542890977</v>
      </c>
      <c r="BB294">
        <f t="shared" si="243"/>
        <v>5.9479098385930573</v>
      </c>
      <c r="BC294">
        <f t="shared" si="244"/>
        <v>30.119382196515822</v>
      </c>
      <c r="BD294" s="4">
        <f t="shared" si="245"/>
        <v>18.089615692312812</v>
      </c>
      <c r="BE294" s="7">
        <f t="shared" si="246"/>
        <v>5.6608430029621148</v>
      </c>
      <c r="BF294">
        <f t="shared" si="247"/>
        <v>2.022950775882447</v>
      </c>
      <c r="BG294">
        <f t="shared" si="248"/>
        <v>10.115628489025088</v>
      </c>
      <c r="BH294">
        <f t="shared" si="249"/>
        <v>1.0483644133089816</v>
      </c>
      <c r="BI294" s="4">
        <f t="shared" si="250"/>
        <v>8.9465109170150079</v>
      </c>
      <c r="BJ294" s="7">
        <f t="shared" si="251"/>
        <v>2.9193702433606633E-3</v>
      </c>
      <c r="BK294">
        <f t="shared" si="252"/>
        <v>5.2422245860868756E-4</v>
      </c>
      <c r="BL294">
        <f t="shared" si="253"/>
        <v>1.7313475143363078E-3</v>
      </c>
      <c r="BM294" s="4">
        <f t="shared" si="254"/>
        <v>0.22677083792228098</v>
      </c>
      <c r="BN294" s="7">
        <f t="shared" si="255"/>
        <v>2.9193702433606633E-3</v>
      </c>
      <c r="BO294">
        <f t="shared" si="256"/>
        <v>3.3328192473049844E-5</v>
      </c>
      <c r="BP294">
        <f t="shared" si="257"/>
        <v>0.4012009376125788</v>
      </c>
      <c r="BQ294" s="4">
        <f t="shared" si="258"/>
        <v>2.8556196372359131E-3</v>
      </c>
      <c r="BR294" s="7">
        <f t="shared" si="259"/>
        <v>5.2422245860868756E-4</v>
      </c>
      <c r="BS294">
        <f t="shared" si="260"/>
        <v>3.3328192473049844E-5</v>
      </c>
      <c r="BT294">
        <f t="shared" si="261"/>
        <v>3.2323637548186148E-5</v>
      </c>
      <c r="BU294" s="4">
        <f t="shared" si="262"/>
        <v>1.0900858457801551E-2</v>
      </c>
      <c r="BV294" s="7">
        <f t="shared" si="263"/>
        <v>1.7313475143363078E-3</v>
      </c>
      <c r="BW294">
        <f t="shared" si="264"/>
        <v>0.4012009376125788</v>
      </c>
      <c r="BX294">
        <f t="shared" si="265"/>
        <v>3.2323637548186148E-5</v>
      </c>
      <c r="BY294" s="4">
        <f t="shared" si="266"/>
        <v>2.0979615498974689E-3</v>
      </c>
      <c r="BZ294" s="7">
        <f t="shared" si="267"/>
        <v>0.22677083792228098</v>
      </c>
      <c r="CA294">
        <f t="shared" si="268"/>
        <v>2.8556196372359131E-3</v>
      </c>
      <c r="CB294">
        <f t="shared" si="269"/>
        <v>1.0900858457801551E-2</v>
      </c>
      <c r="CC294" s="4">
        <f t="shared" si="270"/>
        <v>2.0979615498974689E-3</v>
      </c>
      <c r="CD294" s="7">
        <f t="shared" si="271"/>
        <v>16</v>
      </c>
      <c r="CE294" s="4">
        <f t="shared" si="272"/>
        <v>0</v>
      </c>
      <c r="CF294" s="7">
        <f t="shared" si="273"/>
        <v>2.9193702433606633E-3</v>
      </c>
      <c r="CG294">
        <f t="shared" si="274"/>
        <v>0.15267090820663151</v>
      </c>
      <c r="CH294" s="7">
        <f t="shared" si="275"/>
        <v>2.9193702433606633E-3</v>
      </c>
      <c r="CI294" s="4">
        <f t="shared" si="276"/>
        <v>3.2389514933294265E-5</v>
      </c>
      <c r="CJ294">
        <f t="shared" si="277"/>
        <v>0.15267090820663151</v>
      </c>
      <c r="CK294">
        <f t="shared" si="278"/>
        <v>3.2389514933294265E-5</v>
      </c>
      <c r="CL294" s="7">
        <f t="shared" si="279"/>
        <v>4</v>
      </c>
      <c r="CM294" s="4">
        <f t="shared" si="280"/>
        <v>0</v>
      </c>
      <c r="CN294" s="7">
        <f t="shared" si="281"/>
        <v>3.0035483888519617E-2</v>
      </c>
      <c r="CO294" s="4">
        <f t="shared" si="282"/>
        <v>1</v>
      </c>
      <c r="CP294" s="7">
        <f t="shared" si="283"/>
        <v>4</v>
      </c>
      <c r="CQ294" s="4" t="str">
        <f t="shared" si="284"/>
        <v>Glenfiddich 15</v>
      </c>
      <c r="CR294" s="7">
        <f t="shared" si="285"/>
        <v>74</v>
      </c>
      <c r="CS294">
        <f t="shared" si="286"/>
        <v>77</v>
      </c>
      <c r="CT294">
        <f ca="1">COUNTIF(INDIRECT(ADDRESS(ROW(),CR294,1,1)):INDIRECT(ADDRESS(ROW(),CS294,1,1)), "&lt;0.05")</f>
        <v>3</v>
      </c>
      <c r="CU294" s="4">
        <f t="shared" ca="1" si="287"/>
        <v>0</v>
      </c>
    </row>
    <row r="295" spans="1:99" x14ac:dyDescent="0.25">
      <c r="A295" s="48">
        <v>47</v>
      </c>
      <c r="B295" s="7">
        <v>83.771584493743219</v>
      </c>
      <c r="C295">
        <v>53.547766857366028</v>
      </c>
      <c r="D295">
        <v>63.967871582041184</v>
      </c>
      <c r="E295">
        <v>53.953148930747936</v>
      </c>
      <c r="F295">
        <v>52.953068532897653</v>
      </c>
      <c r="G295">
        <v>48.540191220887053</v>
      </c>
      <c r="H295">
        <v>45.874217830338793</v>
      </c>
      <c r="I295">
        <v>57.382441817648939</v>
      </c>
      <c r="J295">
        <v>72.656118236935484</v>
      </c>
      <c r="K295" s="4">
        <v>44.829582627851629</v>
      </c>
      <c r="L295" s="7">
        <v>54.194785585039014</v>
      </c>
      <c r="M295">
        <v>83.561526897928317</v>
      </c>
      <c r="N295">
        <v>49.243162775190008</v>
      </c>
      <c r="O295">
        <v>52.925119779451862</v>
      </c>
      <c r="P295">
        <v>61.494208649562381</v>
      </c>
      <c r="Q295">
        <v>48.23931896943234</v>
      </c>
      <c r="R295">
        <v>48.121454916175225</v>
      </c>
      <c r="S295">
        <v>50.010182796732572</v>
      </c>
      <c r="T295">
        <v>57.799853807567658</v>
      </c>
      <c r="U295" s="4">
        <v>53.009153899194501</v>
      </c>
      <c r="V295" s="7">
        <v>141.24997844855056</v>
      </c>
      <c r="W295">
        <v>112.88785033540549</v>
      </c>
      <c r="X295">
        <v>162.04417932928317</v>
      </c>
      <c r="Y295">
        <v>134.11248577715764</v>
      </c>
      <c r="Z295">
        <v>128.52519479081766</v>
      </c>
      <c r="AA295">
        <v>121.89983827888618</v>
      </c>
      <c r="AB295">
        <v>285.21807271026864</v>
      </c>
      <c r="AC295">
        <v>104.54207221221158</v>
      </c>
      <c r="AD295">
        <v>128.24057067347849</v>
      </c>
      <c r="AE295" s="4">
        <v>106.84635036518407</v>
      </c>
      <c r="AF295" s="7">
        <v>56.052406726228725</v>
      </c>
      <c r="AG295">
        <v>59.075633701645714</v>
      </c>
      <c r="AH295">
        <v>53.085018362229917</v>
      </c>
      <c r="AI295">
        <v>52.17480567502129</v>
      </c>
      <c r="AJ295">
        <v>74.536370930819928</v>
      </c>
      <c r="AK295">
        <v>59.107460494272956</v>
      </c>
      <c r="AL295">
        <v>65.95842998738614</v>
      </c>
      <c r="AM295">
        <v>49.819666085681696</v>
      </c>
      <c r="AN295">
        <v>35.991415112458874</v>
      </c>
      <c r="AO295" s="4">
        <v>46.729107379473476</v>
      </c>
      <c r="AP295" s="7">
        <v>42.91230503399904</v>
      </c>
      <c r="AQ295">
        <v>72.450668974193263</v>
      </c>
      <c r="AR295">
        <v>58.976623799959931</v>
      </c>
      <c r="AS295">
        <v>45.198440892174141</v>
      </c>
      <c r="AT295">
        <v>79.14809447713445</v>
      </c>
      <c r="AU295">
        <v>119.88183638504782</v>
      </c>
      <c r="AV295">
        <v>115.64726120860483</v>
      </c>
      <c r="AW295">
        <v>41.895063936539685</v>
      </c>
      <c r="AX295">
        <v>36.663823080485464</v>
      </c>
      <c r="AY295" s="4">
        <v>43.91074838211523</v>
      </c>
      <c r="AZ295">
        <f t="shared" si="241"/>
        <v>57.747599213045795</v>
      </c>
      <c r="BA295">
        <f t="shared" si="242"/>
        <v>55.859876807627394</v>
      </c>
      <c r="BB295">
        <f t="shared" si="243"/>
        <v>142.55665929212435</v>
      </c>
      <c r="BC295">
        <f t="shared" si="244"/>
        <v>55.253031445521877</v>
      </c>
      <c r="BD295" s="4">
        <f t="shared" si="245"/>
        <v>65.668486617025394</v>
      </c>
      <c r="BE295" s="7">
        <f t="shared" si="246"/>
        <v>12.409626848789124</v>
      </c>
      <c r="BF295">
        <f t="shared" si="247"/>
        <v>10.637243127745784</v>
      </c>
      <c r="BG295">
        <f t="shared" si="248"/>
        <v>52.950882544344346</v>
      </c>
      <c r="BH295">
        <f t="shared" si="249"/>
        <v>10.561591898047213</v>
      </c>
      <c r="BI295" s="4">
        <f t="shared" si="250"/>
        <v>30.779062028928067</v>
      </c>
      <c r="BJ295" s="7">
        <f t="shared" si="251"/>
        <v>0.71929819194053368</v>
      </c>
      <c r="BK295">
        <f t="shared" si="252"/>
        <v>5.9735371096255436E-4</v>
      </c>
      <c r="BL295">
        <f t="shared" si="253"/>
        <v>0.63430770234514844</v>
      </c>
      <c r="BM295" s="4">
        <f t="shared" si="254"/>
        <v>0.46512601011451438</v>
      </c>
      <c r="BN295" s="7">
        <f t="shared" si="255"/>
        <v>0.71929819194053368</v>
      </c>
      <c r="BO295">
        <f t="shared" si="256"/>
        <v>5.2391593068286477E-4</v>
      </c>
      <c r="BP295">
        <f t="shared" si="257"/>
        <v>0.89955256707436781</v>
      </c>
      <c r="BQ295" s="4">
        <f t="shared" si="258"/>
        <v>0.36110371311387834</v>
      </c>
      <c r="BR295" s="7">
        <f t="shared" si="259"/>
        <v>5.9735371096255436E-4</v>
      </c>
      <c r="BS295">
        <f t="shared" si="260"/>
        <v>5.2391593068286477E-4</v>
      </c>
      <c r="BT295">
        <f t="shared" si="261"/>
        <v>4.9859316711018406E-4</v>
      </c>
      <c r="BU295" s="4">
        <f t="shared" si="262"/>
        <v>1.3167888889648281E-3</v>
      </c>
      <c r="BV295" s="7">
        <f t="shared" si="263"/>
        <v>0.63430770234514844</v>
      </c>
      <c r="BW295">
        <f t="shared" si="264"/>
        <v>0.89955256707436781</v>
      </c>
      <c r="BX295">
        <f t="shared" si="265"/>
        <v>4.9859316711018406E-4</v>
      </c>
      <c r="BY295" s="4">
        <f t="shared" si="266"/>
        <v>0.33303246673762998</v>
      </c>
      <c r="BZ295" s="7">
        <f t="shared" si="267"/>
        <v>0.46512601011451438</v>
      </c>
      <c r="CA295">
        <f t="shared" si="268"/>
        <v>0.36110371311387834</v>
      </c>
      <c r="CB295">
        <f t="shared" si="269"/>
        <v>1.3167888889648281E-3</v>
      </c>
      <c r="CC295" s="4">
        <f t="shared" si="270"/>
        <v>0.33303246673762998</v>
      </c>
      <c r="CD295" s="7">
        <f t="shared" si="271"/>
        <v>8</v>
      </c>
      <c r="CE295" s="4">
        <f t="shared" si="272"/>
        <v>0</v>
      </c>
      <c r="CF295" s="7">
        <f t="shared" si="273"/>
        <v>0.71929819194053368</v>
      </c>
      <c r="CG295">
        <f t="shared" si="274"/>
        <v>6.3160140427668838E-3</v>
      </c>
      <c r="CH295" s="7">
        <f t="shared" si="275"/>
        <v>0.71929819194053368</v>
      </c>
      <c r="CI295" s="4">
        <f t="shared" si="276"/>
        <v>3.4199909126114898E-3</v>
      </c>
      <c r="CJ295">
        <f t="shared" si="277"/>
        <v>6.3160140427668838E-3</v>
      </c>
      <c r="CK295">
        <f t="shared" si="278"/>
        <v>3.4199909126114898E-3</v>
      </c>
      <c r="CL295" s="7">
        <f t="shared" si="279"/>
        <v>4</v>
      </c>
      <c r="CM295" s="4">
        <f t="shared" si="280"/>
        <v>0</v>
      </c>
      <c r="CN295" s="7">
        <f t="shared" si="281"/>
        <v>4.6596919723150077E-3</v>
      </c>
      <c r="CO295" s="4">
        <f t="shared" si="282"/>
        <v>1</v>
      </c>
      <c r="CP295" s="7">
        <f t="shared" si="283"/>
        <v>3</v>
      </c>
      <c r="CQ295" s="4" t="str">
        <f t="shared" si="284"/>
        <v>Glenfiddich 12</v>
      </c>
      <c r="CR295" s="7">
        <f t="shared" si="285"/>
        <v>70</v>
      </c>
      <c r="CS295">
        <f t="shared" si="286"/>
        <v>73</v>
      </c>
      <c r="CT295">
        <f ca="1">COUNTIF(INDIRECT(ADDRESS(ROW(),CR295,1,1)):INDIRECT(ADDRESS(ROW(),CS295,1,1)), "&lt;0.05")</f>
        <v>4</v>
      </c>
      <c r="CU295" s="4">
        <f t="shared" ca="1" si="287"/>
        <v>1</v>
      </c>
    </row>
    <row r="296" spans="1:99" x14ac:dyDescent="0.25">
      <c r="A296" s="48">
        <v>48</v>
      </c>
      <c r="B296" s="7">
        <v>9.5969968050973939</v>
      </c>
      <c r="C296">
        <v>5.6390426137513012</v>
      </c>
      <c r="D296">
        <v>6.3661542216806435</v>
      </c>
      <c r="E296">
        <v>5.5091362423776316</v>
      </c>
      <c r="F296">
        <v>5.0562746405364107</v>
      </c>
      <c r="G296">
        <v>4.9071339331202353</v>
      </c>
      <c r="H296">
        <v>4.4309250204538007</v>
      </c>
      <c r="I296">
        <v>5.2178363981422651</v>
      </c>
      <c r="J296">
        <v>6.7770193261054432</v>
      </c>
      <c r="K296" s="4">
        <v>4.2510099881748102</v>
      </c>
      <c r="L296" s="7">
        <v>4.9540395966764379</v>
      </c>
      <c r="M296">
        <v>7.0257386473218713</v>
      </c>
      <c r="N296">
        <v>3.9553774703291662</v>
      </c>
      <c r="O296">
        <v>4.6030646725549627</v>
      </c>
      <c r="P296">
        <v>5.2007502238670513</v>
      </c>
      <c r="Q296">
        <v>3.983681142463972</v>
      </c>
      <c r="R296">
        <v>3.9924910009616577</v>
      </c>
      <c r="S296">
        <v>3.862457172968754</v>
      </c>
      <c r="T296">
        <v>4.3661781376474256</v>
      </c>
      <c r="U296" s="4">
        <v>4.9456470173181328</v>
      </c>
      <c r="V296" s="7">
        <v>15.63766047713402</v>
      </c>
      <c r="W296">
        <v>11.360014222694627</v>
      </c>
      <c r="X296">
        <v>15.570693268630627</v>
      </c>
      <c r="Y296">
        <v>13.437342108779673</v>
      </c>
      <c r="Z296">
        <v>11.959824207027946</v>
      </c>
      <c r="AA296">
        <v>10.509677057636294</v>
      </c>
      <c r="AB296">
        <v>26.404856476781116</v>
      </c>
      <c r="AC296">
        <v>9.5453801026758391</v>
      </c>
      <c r="AD296">
        <v>10.951069450536533</v>
      </c>
      <c r="AE296" s="4">
        <v>9.3559834304755327</v>
      </c>
      <c r="AF296" s="7">
        <v>4.910257971212161</v>
      </c>
      <c r="AG296">
        <v>5.1469163882818423</v>
      </c>
      <c r="AH296">
        <v>4.5409969551300922</v>
      </c>
      <c r="AI296">
        <v>4.688160828420239</v>
      </c>
      <c r="AJ296">
        <v>6.2948713718782505</v>
      </c>
      <c r="AK296">
        <v>4.6444179059309727</v>
      </c>
      <c r="AL296">
        <v>5.536275770750243</v>
      </c>
      <c r="AM296">
        <v>4.1690142934138166</v>
      </c>
      <c r="AN296">
        <v>3.2189736891440388</v>
      </c>
      <c r="AO296" s="4">
        <v>4.0006850136308847</v>
      </c>
      <c r="AP296" s="7">
        <v>4.1860427197888814</v>
      </c>
      <c r="AQ296">
        <v>6.6549277498579196</v>
      </c>
      <c r="AR296">
        <v>5.4309814561679746</v>
      </c>
      <c r="AS296">
        <v>4.2307129126447593</v>
      </c>
      <c r="AT296">
        <v>7.5044280256436542</v>
      </c>
      <c r="AU296">
        <v>10.983210141034464</v>
      </c>
      <c r="AV296">
        <v>10.575957262394757</v>
      </c>
      <c r="AW296">
        <v>3.8002002372177013</v>
      </c>
      <c r="AX296">
        <v>3.2370292410051484</v>
      </c>
      <c r="AY296" s="4">
        <v>3.9297038488898184</v>
      </c>
      <c r="AZ296">
        <f t="shared" si="241"/>
        <v>5.7751529189439932</v>
      </c>
      <c r="BA296">
        <f t="shared" si="242"/>
        <v>4.6889425082109426</v>
      </c>
      <c r="BB296">
        <f t="shared" si="243"/>
        <v>13.473250080237221</v>
      </c>
      <c r="BC296">
        <f t="shared" si="244"/>
        <v>4.7150570187792535</v>
      </c>
      <c r="BD296" s="4">
        <f t="shared" si="245"/>
        <v>6.0533193594645081</v>
      </c>
      <c r="BE296" s="7">
        <f t="shared" si="246"/>
        <v>1.5549064057193123</v>
      </c>
      <c r="BF296">
        <f t="shared" si="247"/>
        <v>0.95300243771274851</v>
      </c>
      <c r="BG296">
        <f t="shared" si="248"/>
        <v>5.0617531520498362</v>
      </c>
      <c r="BH296">
        <f t="shared" si="249"/>
        <v>0.8483700122822625</v>
      </c>
      <c r="BI296" s="4">
        <f t="shared" si="250"/>
        <v>2.8272370721204125</v>
      </c>
      <c r="BJ296" s="7">
        <f t="shared" si="251"/>
        <v>7.9272824063352967E-2</v>
      </c>
      <c r="BK296">
        <f t="shared" si="252"/>
        <v>8.2873143848373389E-4</v>
      </c>
      <c r="BL296">
        <f t="shared" si="253"/>
        <v>7.9391900978958999E-2</v>
      </c>
      <c r="BM296" s="4">
        <f t="shared" si="254"/>
        <v>0.7891281550456255</v>
      </c>
      <c r="BN296" s="7">
        <f t="shared" si="255"/>
        <v>7.9272824063352967E-2</v>
      </c>
      <c r="BO296">
        <f t="shared" si="256"/>
        <v>3.456307216712895E-4</v>
      </c>
      <c r="BP296">
        <f t="shared" si="257"/>
        <v>0.94911704032317668</v>
      </c>
      <c r="BQ296" s="4">
        <f t="shared" si="258"/>
        <v>0.17598207281691375</v>
      </c>
      <c r="BR296" s="7">
        <f t="shared" si="259"/>
        <v>8.2873143848373389E-4</v>
      </c>
      <c r="BS296">
        <f t="shared" si="260"/>
        <v>3.456307216712895E-4</v>
      </c>
      <c r="BT296">
        <f t="shared" si="261"/>
        <v>3.6083266483167892E-4</v>
      </c>
      <c r="BU296" s="4">
        <f t="shared" si="262"/>
        <v>1.1812808982460329E-3</v>
      </c>
      <c r="BV296" s="7">
        <f t="shared" si="263"/>
        <v>7.9391900978958999E-2</v>
      </c>
      <c r="BW296">
        <f t="shared" si="264"/>
        <v>0.94911704032317668</v>
      </c>
      <c r="BX296">
        <f t="shared" si="265"/>
        <v>3.6083266483167892E-4</v>
      </c>
      <c r="BY296" s="4">
        <f t="shared" si="266"/>
        <v>0.1804705858071142</v>
      </c>
      <c r="BZ296" s="7">
        <f t="shared" si="267"/>
        <v>0.7891281550456255</v>
      </c>
      <c r="CA296">
        <f t="shared" si="268"/>
        <v>0.17598207281691375</v>
      </c>
      <c r="CB296">
        <f t="shared" si="269"/>
        <v>1.1812808982460329E-3</v>
      </c>
      <c r="CC296" s="4">
        <f t="shared" si="270"/>
        <v>0.1804705858071142</v>
      </c>
      <c r="CD296" s="7">
        <f t="shared" si="271"/>
        <v>8</v>
      </c>
      <c r="CE296" s="4">
        <f t="shared" si="272"/>
        <v>0</v>
      </c>
      <c r="CF296" s="7">
        <f t="shared" si="273"/>
        <v>7.9272824063352967E-2</v>
      </c>
      <c r="CG296">
        <f t="shared" si="274"/>
        <v>3.4783426377021198E-2</v>
      </c>
      <c r="CH296" s="7">
        <f t="shared" si="275"/>
        <v>7.9272824063352967E-2</v>
      </c>
      <c r="CI296" s="4">
        <f t="shared" si="276"/>
        <v>1.4448065174287985E-3</v>
      </c>
      <c r="CJ296">
        <f t="shared" si="277"/>
        <v>3.4783426377021198E-2</v>
      </c>
      <c r="CK296">
        <f t="shared" si="278"/>
        <v>1.4448065174287985E-3</v>
      </c>
      <c r="CL296" s="7">
        <f t="shared" si="279"/>
        <v>4</v>
      </c>
      <c r="CM296" s="4">
        <f t="shared" si="280"/>
        <v>0</v>
      </c>
      <c r="CN296" s="7">
        <f t="shared" si="281"/>
        <v>7.8007570441119322E-3</v>
      </c>
      <c r="CO296" s="4">
        <f t="shared" si="282"/>
        <v>1</v>
      </c>
      <c r="CP296" s="7">
        <f t="shared" si="283"/>
        <v>3</v>
      </c>
      <c r="CQ296" s="4" t="str">
        <f t="shared" si="284"/>
        <v>Glenfiddich 12</v>
      </c>
      <c r="CR296" s="7">
        <f t="shared" si="285"/>
        <v>70</v>
      </c>
      <c r="CS296">
        <f t="shared" si="286"/>
        <v>73</v>
      </c>
      <c r="CT296">
        <f ca="1">COUNTIF(INDIRECT(ADDRESS(ROW(),CR296,1,1)):INDIRECT(ADDRESS(ROW(),CS296,1,1)), "&lt;0.05")</f>
        <v>4</v>
      </c>
      <c r="CU296" s="4">
        <f t="shared" ca="1" si="287"/>
        <v>1</v>
      </c>
    </row>
    <row r="297" spans="1:99" x14ac:dyDescent="0.25">
      <c r="A297" s="48">
        <v>49</v>
      </c>
      <c r="B297" s="7">
        <v>0.52881568267995482</v>
      </c>
      <c r="C297">
        <v>0.32647219426223778</v>
      </c>
      <c r="D297">
        <v>0.34853246948812971</v>
      </c>
      <c r="E297">
        <v>0.294921177875278</v>
      </c>
      <c r="F297">
        <v>0.28296617263206386</v>
      </c>
      <c r="G297">
        <v>0.27217660885078332</v>
      </c>
      <c r="H297">
        <v>0.26808741483970516</v>
      </c>
      <c r="I297">
        <v>0.28880571218527101</v>
      </c>
      <c r="J297">
        <v>0.32399732569155804</v>
      </c>
      <c r="K297" s="4">
        <v>0.23996907149425531</v>
      </c>
      <c r="L297" s="7">
        <v>0.29099550652868189</v>
      </c>
      <c r="M297">
        <v>0.41880897184471572</v>
      </c>
      <c r="N297">
        <v>0.24846414578132084</v>
      </c>
      <c r="O297">
        <v>0.29740094329664213</v>
      </c>
      <c r="P297">
        <v>0.29866434914786588</v>
      </c>
      <c r="Q297">
        <v>0.23429544272126224</v>
      </c>
      <c r="R297">
        <v>0.24045927441216156</v>
      </c>
      <c r="S297">
        <v>0.24222793711439103</v>
      </c>
      <c r="T297">
        <v>0.29392540784606741</v>
      </c>
      <c r="U297" s="4">
        <v>0.27082408354852194</v>
      </c>
      <c r="V297" s="7">
        <v>0.72562535237269654</v>
      </c>
      <c r="W297">
        <v>0.59865967533438347</v>
      </c>
      <c r="X297">
        <v>0.83083934597227271</v>
      </c>
      <c r="Y297">
        <v>0.71438530720712601</v>
      </c>
      <c r="Z297">
        <v>0.72828781421261979</v>
      </c>
      <c r="AA297">
        <v>0.58083466897712721</v>
      </c>
      <c r="AB297">
        <v>1.4853037488239609</v>
      </c>
      <c r="AC297">
        <v>0.58196202178519707</v>
      </c>
      <c r="AD297">
        <v>0.64324416669968532</v>
      </c>
      <c r="AE297" s="4">
        <v>0.57073865448439431</v>
      </c>
      <c r="AF297" s="7">
        <v>0.30655765703274918</v>
      </c>
      <c r="AG297">
        <v>0.30582837264424489</v>
      </c>
      <c r="AH297">
        <v>0.2645939740236487</v>
      </c>
      <c r="AI297">
        <v>0.2917409544983986</v>
      </c>
      <c r="AJ297">
        <v>0.34339972926786183</v>
      </c>
      <c r="AK297">
        <v>0.27914951515219699</v>
      </c>
      <c r="AL297">
        <v>0.35709062572110489</v>
      </c>
      <c r="AM297">
        <v>0.23330382103231942</v>
      </c>
      <c r="AN297">
        <v>0.20370945062862744</v>
      </c>
      <c r="AO297" s="4">
        <v>0.24206389421012672</v>
      </c>
      <c r="AP297" s="7">
        <v>9.1508509194672211E-2</v>
      </c>
      <c r="AQ297">
        <v>0.34353807055503466</v>
      </c>
      <c r="AR297">
        <v>0.26084710106233466</v>
      </c>
      <c r="AS297">
        <v>0</v>
      </c>
      <c r="AT297">
        <v>0.38104182557818095</v>
      </c>
      <c r="AU297">
        <v>0.67165525867912002</v>
      </c>
      <c r="AV297">
        <v>0.62906405885200378</v>
      </c>
      <c r="AW297">
        <v>0.21479367553732057</v>
      </c>
      <c r="AX297">
        <v>0.19562437931925727</v>
      </c>
      <c r="AY297" s="4">
        <v>0.19397033351386644</v>
      </c>
      <c r="AZ297">
        <f t="shared" si="241"/>
        <v>0.3174743829999237</v>
      </c>
      <c r="BA297">
        <f t="shared" si="242"/>
        <v>0.28360660622416306</v>
      </c>
      <c r="BB297">
        <f t="shared" si="243"/>
        <v>0.74598807558694635</v>
      </c>
      <c r="BC297">
        <f t="shared" si="244"/>
        <v>0.28274379942112787</v>
      </c>
      <c r="BD297" s="4">
        <f t="shared" si="245"/>
        <v>0.29820432122917906</v>
      </c>
      <c r="BE297" s="7">
        <f t="shared" si="246"/>
        <v>8.0810237033438939E-2</v>
      </c>
      <c r="BF297">
        <f t="shared" si="247"/>
        <v>5.401814026476269E-2</v>
      </c>
      <c r="BG297">
        <f t="shared" si="248"/>
        <v>0.27338792127069106</v>
      </c>
      <c r="BH297">
        <f t="shared" si="249"/>
        <v>4.8391307785428418E-2</v>
      </c>
      <c r="BI297" s="4">
        <f t="shared" si="250"/>
        <v>0.21582920508787087</v>
      </c>
      <c r="BJ297" s="7">
        <f t="shared" si="251"/>
        <v>0.28714020502885368</v>
      </c>
      <c r="BK297">
        <f t="shared" si="252"/>
        <v>6.6756264437356505E-4</v>
      </c>
      <c r="BL297">
        <f t="shared" si="253"/>
        <v>0.26215821792309124</v>
      </c>
      <c r="BM297" s="4">
        <f t="shared" si="254"/>
        <v>0.79615004556632685</v>
      </c>
      <c r="BN297" s="7">
        <f t="shared" si="255"/>
        <v>0.28714020502885368</v>
      </c>
      <c r="BO297">
        <f t="shared" si="256"/>
        <v>4.1431935080865254E-4</v>
      </c>
      <c r="BP297">
        <f t="shared" si="257"/>
        <v>0.97040864997114573</v>
      </c>
      <c r="BQ297" s="4">
        <f t="shared" si="258"/>
        <v>0.83974754538797292</v>
      </c>
      <c r="BR297" s="7">
        <f t="shared" si="259"/>
        <v>6.6756264437356505E-4</v>
      </c>
      <c r="BS297">
        <f t="shared" si="260"/>
        <v>4.1431935080865254E-4</v>
      </c>
      <c r="BT297">
        <f t="shared" si="261"/>
        <v>4.1692853366851265E-4</v>
      </c>
      <c r="BU297" s="4">
        <f t="shared" si="262"/>
        <v>7.9804531197171977E-4</v>
      </c>
      <c r="BV297" s="7">
        <f t="shared" si="263"/>
        <v>0.26215821792309124</v>
      </c>
      <c r="BW297">
        <f t="shared" si="264"/>
        <v>0.97040864997114573</v>
      </c>
      <c r="BX297">
        <f t="shared" si="265"/>
        <v>4.1692853366851265E-4</v>
      </c>
      <c r="BY297" s="4">
        <f t="shared" si="266"/>
        <v>0.8295551970673023</v>
      </c>
      <c r="BZ297" s="7">
        <f t="shared" si="267"/>
        <v>0.79615004556632685</v>
      </c>
      <c r="CA297">
        <f t="shared" si="268"/>
        <v>0.83974754538797292</v>
      </c>
      <c r="CB297">
        <f t="shared" si="269"/>
        <v>7.9804531197171977E-4</v>
      </c>
      <c r="CC297" s="4">
        <f t="shared" si="270"/>
        <v>0.8295551970673023</v>
      </c>
      <c r="CD297" s="7">
        <f t="shared" si="271"/>
        <v>8</v>
      </c>
      <c r="CE297" s="4">
        <f t="shared" si="272"/>
        <v>0</v>
      </c>
      <c r="CF297" s="7">
        <f t="shared" si="273"/>
        <v>0.28714020502885368</v>
      </c>
      <c r="CG297">
        <f t="shared" si="274"/>
        <v>4.2239172831637715E-2</v>
      </c>
      <c r="CH297" s="7">
        <f t="shared" si="275"/>
        <v>0.28714020502885368</v>
      </c>
      <c r="CI297" s="4">
        <f t="shared" si="276"/>
        <v>7.9061504240624785E-3</v>
      </c>
      <c r="CJ297">
        <f t="shared" si="277"/>
        <v>4.2239172831637715E-2</v>
      </c>
      <c r="CK297">
        <f t="shared" si="278"/>
        <v>7.9061504240624785E-3</v>
      </c>
      <c r="CL297" s="7">
        <f t="shared" si="279"/>
        <v>4</v>
      </c>
      <c r="CM297" s="4">
        <f t="shared" si="280"/>
        <v>0</v>
      </c>
      <c r="CN297" s="7">
        <f t="shared" si="281"/>
        <v>5.9799071554228773E-3</v>
      </c>
      <c r="CO297" s="4">
        <f t="shared" si="282"/>
        <v>1</v>
      </c>
      <c r="CP297" s="7">
        <f t="shared" si="283"/>
        <v>3</v>
      </c>
      <c r="CQ297" s="4" t="str">
        <f t="shared" si="284"/>
        <v>Glenfiddich 12</v>
      </c>
      <c r="CR297" s="7">
        <f t="shared" si="285"/>
        <v>70</v>
      </c>
      <c r="CS297">
        <f t="shared" si="286"/>
        <v>73</v>
      </c>
      <c r="CT297">
        <f ca="1">COUNTIF(INDIRECT(ADDRESS(ROW(),CR297,1,1)):INDIRECT(ADDRESS(ROW(),CS297,1,1)), "&lt;0.05")</f>
        <v>4</v>
      </c>
      <c r="CU297" s="4">
        <f t="shared" ca="1" si="287"/>
        <v>1</v>
      </c>
    </row>
    <row r="298" spans="1:99" x14ac:dyDescent="0.25">
      <c r="A298" s="48">
        <v>50</v>
      </c>
      <c r="B298" s="7">
        <v>0.13262387825628005</v>
      </c>
      <c r="C298">
        <v>8.73281392569972E-2</v>
      </c>
      <c r="D298">
        <v>7.7204095484530458E-2</v>
      </c>
      <c r="E298">
        <v>6.0129261298231568E-2</v>
      </c>
      <c r="F298">
        <v>4.8152962305992496E-2</v>
      </c>
      <c r="G298">
        <v>6.6534054730210415E-2</v>
      </c>
      <c r="H298">
        <v>6.8587009474379276E-2</v>
      </c>
      <c r="I298">
        <v>6.4473218568000659E-2</v>
      </c>
      <c r="J298">
        <v>7.8806526222228196E-2</v>
      </c>
      <c r="K298" s="4">
        <v>4.7817552375190191E-2</v>
      </c>
      <c r="L298" s="7">
        <v>7.0965227025762995E-2</v>
      </c>
      <c r="M298">
        <v>0.10315512398637754</v>
      </c>
      <c r="N298">
        <v>7.0768720871987587E-2</v>
      </c>
      <c r="O298">
        <v>6.4727794531892882E-2</v>
      </c>
      <c r="P298">
        <v>5.12652768479041E-2</v>
      </c>
      <c r="Q298">
        <v>4.7218208629907568E-2</v>
      </c>
      <c r="R298">
        <v>3.8814974137513981E-2</v>
      </c>
      <c r="S298">
        <v>2.4146369488734502E-2</v>
      </c>
      <c r="T298">
        <v>5.8216727706723904E-2</v>
      </c>
      <c r="U298" s="4">
        <v>5.4457693549874737E-2</v>
      </c>
      <c r="V298" s="7">
        <v>0.15910403794342143</v>
      </c>
      <c r="W298">
        <v>0.11287132495253696</v>
      </c>
      <c r="X298">
        <v>0.12781363348926439</v>
      </c>
      <c r="Y298">
        <v>0.15602729786994454</v>
      </c>
      <c r="Z298">
        <v>0.14715219741638239</v>
      </c>
      <c r="AA298">
        <v>0.11619214724153397</v>
      </c>
      <c r="AB298">
        <v>0.26323436697861369</v>
      </c>
      <c r="AC298">
        <v>0.11731425758318138</v>
      </c>
      <c r="AD298">
        <v>0.1265338497291025</v>
      </c>
      <c r="AE298" s="4">
        <v>0.1067041962089669</v>
      </c>
      <c r="AF298" s="7">
        <v>7.4830101512651973E-2</v>
      </c>
      <c r="AG298">
        <v>7.6085889818644864E-2</v>
      </c>
      <c r="AH298">
        <v>6.235755854567665E-2</v>
      </c>
      <c r="AI298">
        <v>6.1297173162958421E-2</v>
      </c>
      <c r="AJ298">
        <v>6.0851098179494703E-2</v>
      </c>
      <c r="AK298">
        <v>5.9430375693933224E-2</v>
      </c>
      <c r="AL298">
        <v>7.2342609188432175E-2</v>
      </c>
      <c r="AM298">
        <v>5.4170021912149716E-2</v>
      </c>
      <c r="AN298">
        <v>4.8667905041119591E-2</v>
      </c>
      <c r="AO298" s="4">
        <v>5.4192214997326668E-2</v>
      </c>
      <c r="AP298" s="7">
        <v>3.8393365860177782E-2</v>
      </c>
      <c r="AQ298">
        <v>4.6789661491996572E-2</v>
      </c>
      <c r="AR298">
        <v>3.4999272806634577E-2</v>
      </c>
      <c r="AS298">
        <v>3.4031582686654738E-2</v>
      </c>
      <c r="AT298">
        <v>7.162448927715695E-2</v>
      </c>
      <c r="AU298">
        <v>0.13786360362051397</v>
      </c>
      <c r="AV298">
        <v>0.10307165085488604</v>
      </c>
      <c r="AW298">
        <v>5.4498817895959749E-2</v>
      </c>
      <c r="AX298">
        <v>5.1502210206906027E-2</v>
      </c>
      <c r="AY298" s="4">
        <v>4.3009206346468355E-2</v>
      </c>
      <c r="AZ298">
        <f t="shared" si="241"/>
        <v>7.3165669797204042E-2</v>
      </c>
      <c r="BA298">
        <f t="shared" si="242"/>
        <v>5.8373611677667983E-2</v>
      </c>
      <c r="BB298">
        <f t="shared" si="243"/>
        <v>0.1432947309412948</v>
      </c>
      <c r="BC298">
        <f t="shared" si="244"/>
        <v>6.2422494805238794E-2</v>
      </c>
      <c r="BD298" s="4">
        <f t="shared" si="245"/>
        <v>6.1578386104735469E-2</v>
      </c>
      <c r="BE298" s="7">
        <f t="shared" si="246"/>
        <v>2.4409911316139572E-2</v>
      </c>
      <c r="BF298">
        <f t="shared" si="247"/>
        <v>2.1349790194843395E-2</v>
      </c>
      <c r="BG298">
        <f t="shared" si="248"/>
        <v>4.5955323968258202E-2</v>
      </c>
      <c r="BH298">
        <f t="shared" si="249"/>
        <v>9.2901855062736665E-3</v>
      </c>
      <c r="BI298" s="4">
        <f t="shared" si="250"/>
        <v>3.3928095282241735E-2</v>
      </c>
      <c r="BJ298" s="7">
        <f t="shared" si="251"/>
        <v>0.16665989599480957</v>
      </c>
      <c r="BK298">
        <f t="shared" si="252"/>
        <v>8.2685380136249004E-4</v>
      </c>
      <c r="BL298">
        <f t="shared" si="253"/>
        <v>0.21869091012190675</v>
      </c>
      <c r="BM298" s="4">
        <f t="shared" si="254"/>
        <v>0.39336166858860155</v>
      </c>
      <c r="BN298" s="7">
        <f t="shared" si="255"/>
        <v>0.16665989599480957</v>
      </c>
      <c r="BO298">
        <f t="shared" si="256"/>
        <v>1.5523107822374571E-4</v>
      </c>
      <c r="BP298">
        <f t="shared" si="257"/>
        <v>0.59223819275068112</v>
      </c>
      <c r="BQ298" s="4">
        <f t="shared" si="258"/>
        <v>0.80380847062607741</v>
      </c>
      <c r="BR298" s="7">
        <f t="shared" si="259"/>
        <v>8.2685380136249004E-4</v>
      </c>
      <c r="BS298">
        <f t="shared" si="260"/>
        <v>1.5523107822374571E-4</v>
      </c>
      <c r="BT298">
        <f t="shared" si="261"/>
        <v>3.0665857185999807E-4</v>
      </c>
      <c r="BU298" s="4">
        <f t="shared" si="262"/>
        <v>3.1895097061825165E-4</v>
      </c>
      <c r="BV298" s="7">
        <f t="shared" si="263"/>
        <v>0.21869091012190675</v>
      </c>
      <c r="BW298">
        <f t="shared" si="264"/>
        <v>0.59223819275068112</v>
      </c>
      <c r="BX298">
        <f t="shared" si="265"/>
        <v>3.0665857185999807E-4</v>
      </c>
      <c r="BY298" s="4">
        <f t="shared" si="266"/>
        <v>0.940960808109089</v>
      </c>
      <c r="BZ298" s="7">
        <f t="shared" si="267"/>
        <v>0.39336166858860155</v>
      </c>
      <c r="CA298">
        <f t="shared" si="268"/>
        <v>0.80380847062607741</v>
      </c>
      <c r="CB298">
        <f t="shared" si="269"/>
        <v>3.1895097061825165E-4</v>
      </c>
      <c r="CC298" s="4">
        <f t="shared" si="270"/>
        <v>0.940960808109089</v>
      </c>
      <c r="CD298" s="7">
        <f t="shared" si="271"/>
        <v>8</v>
      </c>
      <c r="CE298" s="4">
        <f t="shared" si="272"/>
        <v>0</v>
      </c>
      <c r="CF298" s="7">
        <f t="shared" si="273"/>
        <v>0.16665989599480957</v>
      </c>
      <c r="CG298">
        <f t="shared" si="274"/>
        <v>0.19482913776682623</v>
      </c>
      <c r="CH298" s="7">
        <f t="shared" si="275"/>
        <v>0.16665989599480957</v>
      </c>
      <c r="CI298" s="4">
        <f t="shared" si="276"/>
        <v>1.0926648884454881E-2</v>
      </c>
      <c r="CJ298">
        <f t="shared" si="277"/>
        <v>0.19482913776682623</v>
      </c>
      <c r="CK298">
        <f t="shared" si="278"/>
        <v>1.0926648884454881E-2</v>
      </c>
      <c r="CL298" s="7">
        <f t="shared" si="279"/>
        <v>2</v>
      </c>
      <c r="CM298" s="4">
        <f t="shared" si="280"/>
        <v>0</v>
      </c>
      <c r="CN298" s="7">
        <f t="shared" si="281"/>
        <v>7.8105773191863622E-3</v>
      </c>
      <c r="CO298" s="4">
        <f t="shared" si="282"/>
        <v>1</v>
      </c>
      <c r="CP298" s="7">
        <f t="shared" si="283"/>
        <v>3</v>
      </c>
      <c r="CQ298" s="4" t="str">
        <f t="shared" si="284"/>
        <v>Glenfiddich 12</v>
      </c>
      <c r="CR298" s="7">
        <f t="shared" si="285"/>
        <v>70</v>
      </c>
      <c r="CS298">
        <f t="shared" si="286"/>
        <v>73</v>
      </c>
      <c r="CT298">
        <f ca="1">COUNTIF(INDIRECT(ADDRESS(ROW(),CR298,1,1)):INDIRECT(ADDRESS(ROW(),CS298,1,1)), "&lt;0.05")</f>
        <v>4</v>
      </c>
      <c r="CU298" s="4">
        <f t="shared" ca="1" si="287"/>
        <v>1</v>
      </c>
    </row>
    <row r="299" spans="1:99" x14ac:dyDescent="0.25">
      <c r="A299" s="48">
        <v>51</v>
      </c>
      <c r="B299" s="7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 s="4">
        <v>0</v>
      </c>
      <c r="L299" s="7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s="4">
        <v>0</v>
      </c>
      <c r="V299" s="7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 s="4">
        <v>0</v>
      </c>
      <c r="AF299" s="7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 s="4">
        <v>0</v>
      </c>
      <c r="AP299" s="7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 s="4">
        <v>0</v>
      </c>
      <c r="AZ299">
        <f t="shared" si="241"/>
        <v>0</v>
      </c>
      <c r="BA299">
        <f t="shared" si="242"/>
        <v>0</v>
      </c>
      <c r="BB299">
        <f t="shared" si="243"/>
        <v>0</v>
      </c>
      <c r="BC299">
        <f t="shared" si="244"/>
        <v>0</v>
      </c>
      <c r="BD299" s="4">
        <f t="shared" si="245"/>
        <v>0</v>
      </c>
      <c r="BE299" s="7">
        <f t="shared" si="246"/>
        <v>0</v>
      </c>
      <c r="BF299">
        <f t="shared" si="247"/>
        <v>0</v>
      </c>
      <c r="BG299">
        <f t="shared" si="248"/>
        <v>0</v>
      </c>
      <c r="BH299">
        <f t="shared" si="249"/>
        <v>0</v>
      </c>
      <c r="BI299" s="4">
        <f t="shared" si="250"/>
        <v>0</v>
      </c>
      <c r="BJ299" s="7" t="e">
        <f t="shared" si="251"/>
        <v>#DIV/0!</v>
      </c>
      <c r="BK299" t="e">
        <f t="shared" si="252"/>
        <v>#DIV/0!</v>
      </c>
      <c r="BL299" t="e">
        <f t="shared" si="253"/>
        <v>#DIV/0!</v>
      </c>
      <c r="BM299" s="4" t="e">
        <f t="shared" si="254"/>
        <v>#DIV/0!</v>
      </c>
      <c r="BN299" s="7" t="e">
        <f t="shared" si="255"/>
        <v>#DIV/0!</v>
      </c>
      <c r="BO299" t="e">
        <f t="shared" si="256"/>
        <v>#DIV/0!</v>
      </c>
      <c r="BP299" t="e">
        <f t="shared" si="257"/>
        <v>#DIV/0!</v>
      </c>
      <c r="BQ299" s="4" t="e">
        <f t="shared" si="258"/>
        <v>#DIV/0!</v>
      </c>
      <c r="BR299" s="7" t="e">
        <f t="shared" si="259"/>
        <v>#DIV/0!</v>
      </c>
      <c r="BS299" t="e">
        <f t="shared" si="260"/>
        <v>#DIV/0!</v>
      </c>
      <c r="BT299" t="e">
        <f t="shared" si="261"/>
        <v>#DIV/0!</v>
      </c>
      <c r="BU299" s="4" t="e">
        <f t="shared" si="262"/>
        <v>#DIV/0!</v>
      </c>
      <c r="BV299" s="7" t="e">
        <f t="shared" si="263"/>
        <v>#DIV/0!</v>
      </c>
      <c r="BW299" t="e">
        <f t="shared" si="264"/>
        <v>#DIV/0!</v>
      </c>
      <c r="BX299" t="e">
        <f t="shared" si="265"/>
        <v>#DIV/0!</v>
      </c>
      <c r="BY299" s="4" t="e">
        <f t="shared" si="266"/>
        <v>#DIV/0!</v>
      </c>
      <c r="BZ299" s="7" t="e">
        <f t="shared" si="267"/>
        <v>#DIV/0!</v>
      </c>
      <c r="CA299" t="e">
        <f t="shared" si="268"/>
        <v>#DIV/0!</v>
      </c>
      <c r="CB299" t="e">
        <f t="shared" si="269"/>
        <v>#DIV/0!</v>
      </c>
      <c r="CC299" s="4" t="e">
        <f t="shared" si="270"/>
        <v>#DIV/0!</v>
      </c>
      <c r="CD299" s="7">
        <f t="shared" si="271"/>
        <v>0</v>
      </c>
      <c r="CE299" s="4">
        <f t="shared" si="272"/>
        <v>0</v>
      </c>
      <c r="CF299" s="7" t="e">
        <f t="shared" si="273"/>
        <v>#DIV/0!</v>
      </c>
      <c r="CG299" t="e">
        <f t="shared" si="274"/>
        <v>#DIV/0!</v>
      </c>
      <c r="CH299" s="7" t="e">
        <f t="shared" si="275"/>
        <v>#DIV/0!</v>
      </c>
      <c r="CI299" s="4" t="e">
        <f t="shared" si="276"/>
        <v>#DIV/0!</v>
      </c>
      <c r="CJ299" t="e">
        <f t="shared" si="277"/>
        <v>#DIV/0!</v>
      </c>
      <c r="CK299" t="e">
        <f t="shared" si="278"/>
        <v>#DIV/0!</v>
      </c>
      <c r="CL299" s="7">
        <f t="shared" si="279"/>
        <v>0</v>
      </c>
      <c r="CM299" s="4">
        <f t="shared" si="280"/>
        <v>0</v>
      </c>
      <c r="CN299" s="7" t="e">
        <f t="shared" si="281"/>
        <v>#DIV/0!</v>
      </c>
      <c r="CO299" s="4" t="e">
        <f t="shared" si="282"/>
        <v>#DIV/0!</v>
      </c>
      <c r="CP299" s="7">
        <f t="shared" si="283"/>
        <v>1</v>
      </c>
      <c r="CQ299" s="4" t="str">
        <f t="shared" si="284"/>
        <v>Gentleman Jack</v>
      </c>
      <c r="CR299" s="7">
        <f t="shared" si="285"/>
        <v>62</v>
      </c>
      <c r="CS299">
        <f t="shared" si="286"/>
        <v>65</v>
      </c>
      <c r="CT299">
        <f ca="1">COUNTIF(INDIRECT(ADDRESS(ROW(),CR299,1,1)):INDIRECT(ADDRESS(ROW(),CS299,1,1)), "&lt;0.05")</f>
        <v>0</v>
      </c>
      <c r="CU299" s="4">
        <f t="shared" ca="1" si="287"/>
        <v>0</v>
      </c>
    </row>
    <row r="300" spans="1:99" x14ac:dyDescent="0.25">
      <c r="A300" s="48">
        <v>52</v>
      </c>
      <c r="B300" s="7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 s="4">
        <v>0</v>
      </c>
      <c r="L300" s="7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s="4">
        <v>0</v>
      </c>
      <c r="V300" s="7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 s="4">
        <v>0</v>
      </c>
      <c r="AF300" s="7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 s="4">
        <v>0</v>
      </c>
      <c r="AP300" s="7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 s="4">
        <v>0</v>
      </c>
      <c r="AZ300">
        <f t="shared" si="241"/>
        <v>0</v>
      </c>
      <c r="BA300">
        <f t="shared" si="242"/>
        <v>0</v>
      </c>
      <c r="BB300">
        <f t="shared" si="243"/>
        <v>0</v>
      </c>
      <c r="BC300">
        <f t="shared" si="244"/>
        <v>0</v>
      </c>
      <c r="BD300" s="4">
        <f t="shared" si="245"/>
        <v>0</v>
      </c>
      <c r="BE300" s="7">
        <f t="shared" si="246"/>
        <v>0</v>
      </c>
      <c r="BF300">
        <f t="shared" si="247"/>
        <v>0</v>
      </c>
      <c r="BG300">
        <f t="shared" si="248"/>
        <v>0</v>
      </c>
      <c r="BH300">
        <f t="shared" si="249"/>
        <v>0</v>
      </c>
      <c r="BI300" s="4">
        <f t="shared" si="250"/>
        <v>0</v>
      </c>
      <c r="BJ300" s="7" t="e">
        <f t="shared" si="251"/>
        <v>#DIV/0!</v>
      </c>
      <c r="BK300" t="e">
        <f t="shared" si="252"/>
        <v>#DIV/0!</v>
      </c>
      <c r="BL300" t="e">
        <f t="shared" si="253"/>
        <v>#DIV/0!</v>
      </c>
      <c r="BM300" s="4" t="e">
        <f t="shared" si="254"/>
        <v>#DIV/0!</v>
      </c>
      <c r="BN300" s="7" t="e">
        <f t="shared" si="255"/>
        <v>#DIV/0!</v>
      </c>
      <c r="BO300" t="e">
        <f t="shared" si="256"/>
        <v>#DIV/0!</v>
      </c>
      <c r="BP300" t="e">
        <f t="shared" si="257"/>
        <v>#DIV/0!</v>
      </c>
      <c r="BQ300" s="4" t="e">
        <f t="shared" si="258"/>
        <v>#DIV/0!</v>
      </c>
      <c r="BR300" s="7" t="e">
        <f t="shared" si="259"/>
        <v>#DIV/0!</v>
      </c>
      <c r="BS300" t="e">
        <f t="shared" si="260"/>
        <v>#DIV/0!</v>
      </c>
      <c r="BT300" t="e">
        <f t="shared" si="261"/>
        <v>#DIV/0!</v>
      </c>
      <c r="BU300" s="4" t="e">
        <f t="shared" si="262"/>
        <v>#DIV/0!</v>
      </c>
      <c r="BV300" s="7" t="e">
        <f t="shared" si="263"/>
        <v>#DIV/0!</v>
      </c>
      <c r="BW300" t="e">
        <f t="shared" si="264"/>
        <v>#DIV/0!</v>
      </c>
      <c r="BX300" t="e">
        <f t="shared" si="265"/>
        <v>#DIV/0!</v>
      </c>
      <c r="BY300" s="4" t="e">
        <f t="shared" si="266"/>
        <v>#DIV/0!</v>
      </c>
      <c r="BZ300" s="7" t="e">
        <f t="shared" si="267"/>
        <v>#DIV/0!</v>
      </c>
      <c r="CA300" t="e">
        <f t="shared" si="268"/>
        <v>#DIV/0!</v>
      </c>
      <c r="CB300" t="e">
        <f t="shared" si="269"/>
        <v>#DIV/0!</v>
      </c>
      <c r="CC300" s="4" t="e">
        <f t="shared" si="270"/>
        <v>#DIV/0!</v>
      </c>
      <c r="CD300" s="7">
        <f t="shared" si="271"/>
        <v>0</v>
      </c>
      <c r="CE300" s="4">
        <f t="shared" si="272"/>
        <v>0</v>
      </c>
      <c r="CF300" s="7" t="e">
        <f t="shared" si="273"/>
        <v>#DIV/0!</v>
      </c>
      <c r="CG300" t="e">
        <f t="shared" si="274"/>
        <v>#DIV/0!</v>
      </c>
      <c r="CH300" s="7" t="e">
        <f t="shared" si="275"/>
        <v>#DIV/0!</v>
      </c>
      <c r="CI300" s="4" t="e">
        <f t="shared" si="276"/>
        <v>#DIV/0!</v>
      </c>
      <c r="CJ300" t="e">
        <f t="shared" si="277"/>
        <v>#DIV/0!</v>
      </c>
      <c r="CK300" t="e">
        <f t="shared" si="278"/>
        <v>#DIV/0!</v>
      </c>
      <c r="CL300" s="7">
        <f t="shared" si="279"/>
        <v>0</v>
      </c>
      <c r="CM300" s="4">
        <f t="shared" si="280"/>
        <v>0</v>
      </c>
      <c r="CN300" s="7" t="e">
        <f t="shared" si="281"/>
        <v>#DIV/0!</v>
      </c>
      <c r="CO300" s="4" t="e">
        <f t="shared" si="282"/>
        <v>#DIV/0!</v>
      </c>
      <c r="CP300" s="7">
        <f t="shared" si="283"/>
        <v>1</v>
      </c>
      <c r="CQ300" s="4" t="str">
        <f t="shared" si="284"/>
        <v>Gentleman Jack</v>
      </c>
      <c r="CR300" s="7">
        <f t="shared" si="285"/>
        <v>62</v>
      </c>
      <c r="CS300">
        <f t="shared" si="286"/>
        <v>65</v>
      </c>
      <c r="CT300">
        <f ca="1">COUNTIF(INDIRECT(ADDRESS(ROW(),CR300,1,1)):INDIRECT(ADDRESS(ROW(),CS300,1,1)), "&lt;0.05")</f>
        <v>0</v>
      </c>
      <c r="CU300" s="4">
        <f t="shared" ca="1" si="287"/>
        <v>0</v>
      </c>
    </row>
    <row r="301" spans="1:99" x14ac:dyDescent="0.25">
      <c r="A301" s="48">
        <v>53</v>
      </c>
      <c r="B301" s="7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 s="4">
        <v>0</v>
      </c>
      <c r="L301" s="7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s="4">
        <v>0</v>
      </c>
      <c r="V301" s="7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 s="4">
        <v>0</v>
      </c>
      <c r="AF301" s="7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 s="4">
        <v>0</v>
      </c>
      <c r="AP301" s="7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 s="4">
        <v>0</v>
      </c>
      <c r="AZ301">
        <f t="shared" si="241"/>
        <v>0</v>
      </c>
      <c r="BA301">
        <f t="shared" si="242"/>
        <v>0</v>
      </c>
      <c r="BB301">
        <f t="shared" si="243"/>
        <v>0</v>
      </c>
      <c r="BC301">
        <f t="shared" si="244"/>
        <v>0</v>
      </c>
      <c r="BD301" s="4">
        <f t="shared" si="245"/>
        <v>0</v>
      </c>
      <c r="BE301" s="7">
        <f t="shared" si="246"/>
        <v>0</v>
      </c>
      <c r="BF301">
        <f t="shared" si="247"/>
        <v>0</v>
      </c>
      <c r="BG301">
        <f t="shared" si="248"/>
        <v>0</v>
      </c>
      <c r="BH301">
        <f t="shared" si="249"/>
        <v>0</v>
      </c>
      <c r="BI301" s="4">
        <f t="shared" si="250"/>
        <v>0</v>
      </c>
      <c r="BJ301" s="7" t="e">
        <f t="shared" si="251"/>
        <v>#DIV/0!</v>
      </c>
      <c r="BK301" t="e">
        <f t="shared" si="252"/>
        <v>#DIV/0!</v>
      </c>
      <c r="BL301" t="e">
        <f t="shared" si="253"/>
        <v>#DIV/0!</v>
      </c>
      <c r="BM301" s="4" t="e">
        <f t="shared" si="254"/>
        <v>#DIV/0!</v>
      </c>
      <c r="BN301" s="7" t="e">
        <f t="shared" si="255"/>
        <v>#DIV/0!</v>
      </c>
      <c r="BO301" t="e">
        <f t="shared" si="256"/>
        <v>#DIV/0!</v>
      </c>
      <c r="BP301" t="e">
        <f t="shared" si="257"/>
        <v>#DIV/0!</v>
      </c>
      <c r="BQ301" s="4" t="e">
        <f t="shared" si="258"/>
        <v>#DIV/0!</v>
      </c>
      <c r="BR301" s="7" t="e">
        <f t="shared" si="259"/>
        <v>#DIV/0!</v>
      </c>
      <c r="BS301" t="e">
        <f t="shared" si="260"/>
        <v>#DIV/0!</v>
      </c>
      <c r="BT301" t="e">
        <f t="shared" si="261"/>
        <v>#DIV/0!</v>
      </c>
      <c r="BU301" s="4" t="e">
        <f t="shared" si="262"/>
        <v>#DIV/0!</v>
      </c>
      <c r="BV301" s="7" t="e">
        <f t="shared" si="263"/>
        <v>#DIV/0!</v>
      </c>
      <c r="BW301" t="e">
        <f t="shared" si="264"/>
        <v>#DIV/0!</v>
      </c>
      <c r="BX301" t="e">
        <f t="shared" si="265"/>
        <v>#DIV/0!</v>
      </c>
      <c r="BY301" s="4" t="e">
        <f t="shared" si="266"/>
        <v>#DIV/0!</v>
      </c>
      <c r="BZ301" s="7" t="e">
        <f t="shared" si="267"/>
        <v>#DIV/0!</v>
      </c>
      <c r="CA301" t="e">
        <f t="shared" si="268"/>
        <v>#DIV/0!</v>
      </c>
      <c r="CB301" t="e">
        <f t="shared" si="269"/>
        <v>#DIV/0!</v>
      </c>
      <c r="CC301" s="4" t="e">
        <f t="shared" si="270"/>
        <v>#DIV/0!</v>
      </c>
      <c r="CD301" s="7">
        <f t="shared" si="271"/>
        <v>0</v>
      </c>
      <c r="CE301" s="4">
        <f t="shared" si="272"/>
        <v>0</v>
      </c>
      <c r="CF301" s="7" t="e">
        <f t="shared" si="273"/>
        <v>#DIV/0!</v>
      </c>
      <c r="CG301" t="e">
        <f t="shared" si="274"/>
        <v>#DIV/0!</v>
      </c>
      <c r="CH301" s="7" t="e">
        <f t="shared" si="275"/>
        <v>#DIV/0!</v>
      </c>
      <c r="CI301" s="4" t="e">
        <f t="shared" si="276"/>
        <v>#DIV/0!</v>
      </c>
      <c r="CJ301" t="e">
        <f t="shared" si="277"/>
        <v>#DIV/0!</v>
      </c>
      <c r="CK301" t="e">
        <f t="shared" si="278"/>
        <v>#DIV/0!</v>
      </c>
      <c r="CL301" s="7">
        <f t="shared" si="279"/>
        <v>0</v>
      </c>
      <c r="CM301" s="4">
        <f t="shared" si="280"/>
        <v>0</v>
      </c>
      <c r="CN301" s="7" t="e">
        <f t="shared" si="281"/>
        <v>#DIV/0!</v>
      </c>
      <c r="CO301" s="4" t="e">
        <f t="shared" si="282"/>
        <v>#DIV/0!</v>
      </c>
      <c r="CP301" s="7">
        <f t="shared" si="283"/>
        <v>1</v>
      </c>
      <c r="CQ301" s="4" t="str">
        <f t="shared" si="284"/>
        <v>Gentleman Jack</v>
      </c>
      <c r="CR301" s="7">
        <f t="shared" si="285"/>
        <v>62</v>
      </c>
      <c r="CS301">
        <f t="shared" si="286"/>
        <v>65</v>
      </c>
      <c r="CT301">
        <f ca="1">COUNTIF(INDIRECT(ADDRESS(ROW(),CR301,1,1)):INDIRECT(ADDRESS(ROW(),CS301,1,1)), "&lt;0.05")</f>
        <v>0</v>
      </c>
      <c r="CU301" s="4">
        <f t="shared" ca="1" si="287"/>
        <v>0</v>
      </c>
    </row>
    <row r="302" spans="1:99" x14ac:dyDescent="0.25">
      <c r="A302" s="48">
        <v>54</v>
      </c>
      <c r="B302" s="7">
        <v>1.5345314312824709</v>
      </c>
      <c r="C302">
        <v>1.3079818742188787</v>
      </c>
      <c r="D302">
        <v>1.452819400133492</v>
      </c>
      <c r="E302">
        <v>1.2803423275544998</v>
      </c>
      <c r="F302">
        <v>1.6039961462703594</v>
      </c>
      <c r="G302">
        <v>1.2137387034096154</v>
      </c>
      <c r="H302">
        <v>1.0159855410670846</v>
      </c>
      <c r="I302">
        <v>1.2253742568357422</v>
      </c>
      <c r="J302">
        <v>2.530171404429514</v>
      </c>
      <c r="K302" s="4">
        <v>2.1899476871486274</v>
      </c>
      <c r="L302" s="7">
        <v>2.1560748685191227</v>
      </c>
      <c r="M302">
        <v>3.0629110852445507</v>
      </c>
      <c r="N302">
        <v>2.8331138276746901</v>
      </c>
      <c r="O302">
        <v>2.6704274165974686</v>
      </c>
      <c r="P302">
        <v>2.5517015863601293</v>
      </c>
      <c r="Q302">
        <v>2.2417691941442444</v>
      </c>
      <c r="R302">
        <v>2.0639453408189832</v>
      </c>
      <c r="S302">
        <v>3.0292583763721441</v>
      </c>
      <c r="T302">
        <v>3.4089309484144246</v>
      </c>
      <c r="U302" s="4">
        <v>2.1201209031772095</v>
      </c>
      <c r="V302" s="7">
        <v>2.5202046238764444</v>
      </c>
      <c r="W302">
        <v>0</v>
      </c>
      <c r="X302">
        <v>3.6586634250319192</v>
      </c>
      <c r="Y302">
        <v>2.631976650300424</v>
      </c>
      <c r="Z302">
        <v>2.602718502508977</v>
      </c>
      <c r="AA302">
        <v>3.1202279414827019</v>
      </c>
      <c r="AB302">
        <v>4.564833949642833</v>
      </c>
      <c r="AC302">
        <v>2.2345273259449203</v>
      </c>
      <c r="AD302">
        <v>3.4196013824085769</v>
      </c>
      <c r="AE302" s="4">
        <v>2.6385259362435765</v>
      </c>
      <c r="AF302" s="7">
        <v>2.0438876577290865</v>
      </c>
      <c r="AG302">
        <v>2.1447258773017488</v>
      </c>
      <c r="AH302">
        <v>1.8623045311299331</v>
      </c>
      <c r="AI302">
        <v>1.4786767932725502</v>
      </c>
      <c r="AJ302">
        <v>2.1545694916821749</v>
      </c>
      <c r="AK302">
        <v>2.8830702448166257</v>
      </c>
      <c r="AL302">
        <v>2.3669115438615669</v>
      </c>
      <c r="AM302">
        <v>1.7719012347173615</v>
      </c>
      <c r="AN302">
        <v>1.5234408563387196</v>
      </c>
      <c r="AO302" s="4">
        <v>1.790923663031164</v>
      </c>
      <c r="AP302" s="7">
        <v>0.15095921987880614</v>
      </c>
      <c r="AQ302">
        <v>0.1777373478463154</v>
      </c>
      <c r="AR302">
        <v>1.373813033352477E-2</v>
      </c>
      <c r="AS302">
        <v>0.30801801826942948</v>
      </c>
      <c r="AT302">
        <v>3.2697867428126197</v>
      </c>
      <c r="AU302">
        <v>4.9962188317180445</v>
      </c>
      <c r="AV302">
        <v>5.2622321861306229</v>
      </c>
      <c r="AW302">
        <v>2.285851916028891</v>
      </c>
      <c r="AX302">
        <v>1.9481730858538981</v>
      </c>
      <c r="AY302" s="4">
        <v>1.9811262552613522</v>
      </c>
      <c r="AZ302">
        <f t="shared" si="241"/>
        <v>1.5354888772350286</v>
      </c>
      <c r="BA302">
        <f t="shared" si="242"/>
        <v>2.6138253547322967</v>
      </c>
      <c r="BB302">
        <f t="shared" si="243"/>
        <v>2.7391279737440373</v>
      </c>
      <c r="BC302">
        <f t="shared" si="244"/>
        <v>2.0020411893880934</v>
      </c>
      <c r="BD302" s="4">
        <f t="shared" si="245"/>
        <v>2.0393841734133504</v>
      </c>
      <c r="BE302" s="7">
        <f t="shared" si="246"/>
        <v>0.47324825943263515</v>
      </c>
      <c r="BF302">
        <f t="shared" si="247"/>
        <v>0.46615203692205637</v>
      </c>
      <c r="BG302">
        <f t="shared" si="248"/>
        <v>1.184746106192706</v>
      </c>
      <c r="BH302">
        <f t="shared" si="249"/>
        <v>0.41829646775272383</v>
      </c>
      <c r="BI302" s="4">
        <f t="shared" si="250"/>
        <v>1.9677601240265705</v>
      </c>
      <c r="BJ302" s="7">
        <f t="shared" si="251"/>
        <v>6.9667763524542686E-5</v>
      </c>
      <c r="BK302">
        <f t="shared" si="252"/>
        <v>1.1600049133031956E-2</v>
      </c>
      <c r="BL302">
        <f t="shared" si="253"/>
        <v>3.1456101827256375E-2</v>
      </c>
      <c r="BM302" s="4">
        <f t="shared" si="254"/>
        <v>0.44927860815057852</v>
      </c>
      <c r="BN302" s="7">
        <f t="shared" si="255"/>
        <v>6.9667763524542686E-5</v>
      </c>
      <c r="BO302">
        <f t="shared" si="256"/>
        <v>0.76109249750278718</v>
      </c>
      <c r="BP302">
        <f t="shared" si="257"/>
        <v>6.3956077121168362E-3</v>
      </c>
      <c r="BQ302" s="4">
        <f t="shared" si="258"/>
        <v>0.39013225089810422</v>
      </c>
      <c r="BR302" s="7">
        <f t="shared" si="259"/>
        <v>1.1600049133031956E-2</v>
      </c>
      <c r="BS302">
        <f t="shared" si="260"/>
        <v>0.76109249750278718</v>
      </c>
      <c r="BT302">
        <f t="shared" si="261"/>
        <v>9.0041885025707119E-2</v>
      </c>
      <c r="BU302" s="4">
        <f t="shared" si="262"/>
        <v>0.3508671858580944</v>
      </c>
      <c r="BV302" s="7">
        <f t="shared" si="263"/>
        <v>3.1456101827256375E-2</v>
      </c>
      <c r="BW302">
        <f t="shared" si="264"/>
        <v>6.3956077121168362E-3</v>
      </c>
      <c r="BX302">
        <f t="shared" si="265"/>
        <v>9.0041885025707119E-2</v>
      </c>
      <c r="BY302" s="4">
        <f t="shared" si="266"/>
        <v>0.95436918828977912</v>
      </c>
      <c r="BZ302" s="7">
        <f t="shared" si="267"/>
        <v>0.44927860815057852</v>
      </c>
      <c r="CA302">
        <f t="shared" si="268"/>
        <v>0.39013225089810422</v>
      </c>
      <c r="CB302">
        <f t="shared" si="269"/>
        <v>0.3508671858580944</v>
      </c>
      <c r="CC302" s="4">
        <f t="shared" si="270"/>
        <v>0.95436918828977912</v>
      </c>
      <c r="CD302" s="7">
        <f t="shared" si="271"/>
        <v>8</v>
      </c>
      <c r="CE302" s="4">
        <f t="shared" si="272"/>
        <v>0</v>
      </c>
      <c r="CF302" s="7">
        <f t="shared" si="273"/>
        <v>6.9667763524542686E-5</v>
      </c>
      <c r="CG302">
        <f t="shared" si="274"/>
        <v>1.6112761010601048E-2</v>
      </c>
      <c r="CH302" s="7">
        <f t="shared" si="275"/>
        <v>6.9667763524542686E-5</v>
      </c>
      <c r="CI302" s="4">
        <f t="shared" si="276"/>
        <v>0.22467563358653522</v>
      </c>
      <c r="CJ302">
        <f t="shared" si="277"/>
        <v>1.6112761010601048E-2</v>
      </c>
      <c r="CK302">
        <f t="shared" si="278"/>
        <v>0.22467563358653522</v>
      </c>
      <c r="CL302" s="7">
        <f t="shared" si="279"/>
        <v>4</v>
      </c>
      <c r="CM302" s="4">
        <f t="shared" si="280"/>
        <v>0</v>
      </c>
      <c r="CN302" s="7">
        <f t="shared" si="281"/>
        <v>0.2718374336362433</v>
      </c>
      <c r="CO302" s="4">
        <f t="shared" si="282"/>
        <v>0</v>
      </c>
      <c r="CP302" s="7">
        <f t="shared" si="283"/>
        <v>3</v>
      </c>
      <c r="CQ302" s="4" t="str">
        <f t="shared" si="284"/>
        <v>Glenfiddich 12</v>
      </c>
      <c r="CR302" s="7">
        <f t="shared" si="285"/>
        <v>70</v>
      </c>
      <c r="CS302">
        <f t="shared" si="286"/>
        <v>73</v>
      </c>
      <c r="CT302">
        <f ca="1">COUNTIF(INDIRECT(ADDRESS(ROW(),CR302,1,1)):INDIRECT(ADDRESS(ROW(),CS302,1,1)), "&lt;0.05")</f>
        <v>1</v>
      </c>
      <c r="CU302" s="4">
        <f t="shared" ca="1" si="287"/>
        <v>0</v>
      </c>
    </row>
    <row r="303" spans="1:99" x14ac:dyDescent="0.25">
      <c r="A303" s="48">
        <v>55</v>
      </c>
      <c r="B303" s="7">
        <v>6.8146131797339784</v>
      </c>
      <c r="C303">
        <v>3.7886699984026335</v>
      </c>
      <c r="D303">
        <v>5.8365965263802453</v>
      </c>
      <c r="E303">
        <v>5.4585914540419118</v>
      </c>
      <c r="F303">
        <v>5.1666688949237436</v>
      </c>
      <c r="G303">
        <v>5.0470240630227563</v>
      </c>
      <c r="H303">
        <v>4.1324039280413851</v>
      </c>
      <c r="I303">
        <v>5.2391816373575244</v>
      </c>
      <c r="J303">
        <v>9.9670197893238761</v>
      </c>
      <c r="K303" s="4">
        <v>8.7381821463332567</v>
      </c>
      <c r="L303" s="7">
        <v>6.3542210021141683</v>
      </c>
      <c r="M303">
        <v>10.819157779013347</v>
      </c>
      <c r="N303">
        <v>10.216415347546807</v>
      </c>
      <c r="O303">
        <v>8.1609082519179736</v>
      </c>
      <c r="P303">
        <v>7.7918661803927867</v>
      </c>
      <c r="Q303">
        <v>8.1568350198071471</v>
      </c>
      <c r="R303">
        <v>8.0081104582368798</v>
      </c>
      <c r="S303">
        <v>9.4715411249279189</v>
      </c>
      <c r="T303">
        <v>10.65952010154972</v>
      </c>
      <c r="U303" s="4">
        <v>8.8064238831770201</v>
      </c>
      <c r="V303" s="7">
        <v>6.6099200893981909</v>
      </c>
      <c r="W303">
        <v>0.5176076822962522</v>
      </c>
      <c r="X303">
        <v>10.338911368703796</v>
      </c>
      <c r="Y303">
        <v>7.5162764745051227</v>
      </c>
      <c r="Z303">
        <v>8.5730182520889873</v>
      </c>
      <c r="AA303">
        <v>11.877596626934945</v>
      </c>
      <c r="AB303">
        <v>17.732780599575509</v>
      </c>
      <c r="AC303">
        <v>8.2312435022326778</v>
      </c>
      <c r="AD303">
        <v>10.238854263120906</v>
      </c>
      <c r="AE303" s="4">
        <v>8.5931858835731045</v>
      </c>
      <c r="AF303" s="7">
        <v>6.1919134522259407</v>
      </c>
      <c r="AG303">
        <v>6.6130325303054027</v>
      </c>
      <c r="AH303">
        <v>6.5993800613547684</v>
      </c>
      <c r="AI303">
        <v>5.2713854479858187</v>
      </c>
      <c r="AJ303">
        <v>7.4458854527468645</v>
      </c>
      <c r="AK303">
        <v>8.8046965376954915</v>
      </c>
      <c r="AL303">
        <v>8.2683450969637686</v>
      </c>
      <c r="AM303">
        <v>6.2262945756572154</v>
      </c>
      <c r="AN303">
        <v>4.5215103162671841</v>
      </c>
      <c r="AO303" s="4">
        <v>6.3184812596961804</v>
      </c>
      <c r="AP303" s="7">
        <v>4.6113686244952889</v>
      </c>
      <c r="AQ303">
        <v>7.815642436380295</v>
      </c>
      <c r="AR303">
        <v>5.8435610070435011</v>
      </c>
      <c r="AS303">
        <v>5.9336693872787603</v>
      </c>
      <c r="AT303">
        <v>10.271399900675718</v>
      </c>
      <c r="AU303">
        <v>16.206852814910096</v>
      </c>
      <c r="AV303">
        <v>15.983243693318842</v>
      </c>
      <c r="AW303">
        <v>6.9952815540104298</v>
      </c>
      <c r="AX303">
        <v>6.0819977890142107</v>
      </c>
      <c r="AY303" s="4">
        <v>6.6776906143846668</v>
      </c>
      <c r="AZ303">
        <f t="shared" si="241"/>
        <v>6.0188951617561317</v>
      </c>
      <c r="BA303">
        <f t="shared" si="242"/>
        <v>8.8444999148683756</v>
      </c>
      <c r="BB303">
        <f t="shared" si="243"/>
        <v>9.0229394742429481</v>
      </c>
      <c r="BC303">
        <f t="shared" si="244"/>
        <v>6.626092473089864</v>
      </c>
      <c r="BD303" s="4">
        <f t="shared" si="245"/>
        <v>8.6420707821511815</v>
      </c>
      <c r="BE303" s="7">
        <f t="shared" si="246"/>
        <v>1.9656517058237493</v>
      </c>
      <c r="BF303">
        <f t="shared" si="247"/>
        <v>1.4306024026882904</v>
      </c>
      <c r="BG303">
        <f t="shared" si="248"/>
        <v>4.3290734868794498</v>
      </c>
      <c r="BH303">
        <f t="shared" si="249"/>
        <v>1.2833863891074415</v>
      </c>
      <c r="BI303" s="4">
        <f t="shared" si="250"/>
        <v>4.2031043685782672</v>
      </c>
      <c r="BJ303" s="7">
        <f t="shared" si="251"/>
        <v>1.9664098785523222E-3</v>
      </c>
      <c r="BK303">
        <f t="shared" si="252"/>
        <v>6.7837116530591463E-2</v>
      </c>
      <c r="BL303">
        <f t="shared" si="253"/>
        <v>0.42579432144506679</v>
      </c>
      <c r="BM303" s="4">
        <f t="shared" si="254"/>
        <v>9.7580887429649474E-2</v>
      </c>
      <c r="BN303" s="7">
        <f t="shared" si="255"/>
        <v>1.9664098785523222E-3</v>
      </c>
      <c r="BO303">
        <f t="shared" si="256"/>
        <v>0.90374718760489015</v>
      </c>
      <c r="BP303">
        <f t="shared" si="257"/>
        <v>1.8603379325167744E-3</v>
      </c>
      <c r="BQ303" s="4">
        <f t="shared" si="258"/>
        <v>0.88795382844409854</v>
      </c>
      <c r="BR303" s="7">
        <f t="shared" si="259"/>
        <v>6.7837116530591463E-2</v>
      </c>
      <c r="BS303">
        <f t="shared" si="260"/>
        <v>0.90374718760489015</v>
      </c>
      <c r="BT303">
        <f t="shared" si="261"/>
        <v>0.12250549997349987</v>
      </c>
      <c r="BU303" s="4">
        <f t="shared" si="262"/>
        <v>0.84402491817901126</v>
      </c>
      <c r="BV303" s="7">
        <f t="shared" si="263"/>
        <v>0.42579432144506679</v>
      </c>
      <c r="BW303">
        <f t="shared" si="264"/>
        <v>1.8603379325167744E-3</v>
      </c>
      <c r="BX303">
        <f t="shared" si="265"/>
        <v>0.12250549997349987</v>
      </c>
      <c r="BY303" s="4">
        <f t="shared" si="266"/>
        <v>0.17565146476035062</v>
      </c>
      <c r="BZ303" s="7">
        <f t="shared" si="267"/>
        <v>9.7580887429649474E-2</v>
      </c>
      <c r="CA303">
        <f t="shared" si="268"/>
        <v>0.88795382844409854</v>
      </c>
      <c r="CB303">
        <f t="shared" si="269"/>
        <v>0.84402491817901126</v>
      </c>
      <c r="CC303" s="4">
        <f t="shared" si="270"/>
        <v>0.17565146476035062</v>
      </c>
      <c r="CD303" s="7">
        <f t="shared" si="271"/>
        <v>4</v>
      </c>
      <c r="CE303" s="4">
        <f t="shared" si="272"/>
        <v>0</v>
      </c>
      <c r="CF303" s="7">
        <f t="shared" si="273"/>
        <v>1.9664098785523222E-3</v>
      </c>
      <c r="CG303">
        <f t="shared" si="274"/>
        <v>2.8977440472585554E-2</v>
      </c>
      <c r="CH303" s="7">
        <f t="shared" si="275"/>
        <v>1.9664098785523222E-3</v>
      </c>
      <c r="CI303" s="4">
        <f t="shared" si="276"/>
        <v>0.35494758089795408</v>
      </c>
      <c r="CJ303">
        <f t="shared" si="277"/>
        <v>2.8977440472585554E-2</v>
      </c>
      <c r="CK303">
        <f t="shared" si="278"/>
        <v>0.35494758089795408</v>
      </c>
      <c r="CL303" s="7">
        <f t="shared" si="279"/>
        <v>4</v>
      </c>
      <c r="CM303" s="4">
        <f t="shared" si="280"/>
        <v>0</v>
      </c>
      <c r="CN303" s="7">
        <f t="shared" si="281"/>
        <v>0.66407883399253953</v>
      </c>
      <c r="CO303" s="4">
        <f t="shared" si="282"/>
        <v>0</v>
      </c>
      <c r="CP303" s="7">
        <f t="shared" si="283"/>
        <v>3</v>
      </c>
      <c r="CQ303" s="4" t="str">
        <f t="shared" si="284"/>
        <v>Glenfiddich 12</v>
      </c>
      <c r="CR303" s="7">
        <f t="shared" si="285"/>
        <v>70</v>
      </c>
      <c r="CS303">
        <f t="shared" si="286"/>
        <v>73</v>
      </c>
      <c r="CT303">
        <f ca="1">COUNTIF(INDIRECT(ADDRESS(ROW(),CR303,1,1)):INDIRECT(ADDRESS(ROW(),CS303,1,1)), "&lt;0.05")</f>
        <v>0</v>
      </c>
      <c r="CU303" s="4">
        <f t="shared" ca="1" si="287"/>
        <v>0</v>
      </c>
    </row>
    <row r="304" spans="1:99" x14ac:dyDescent="0.25">
      <c r="A304" s="48">
        <v>56</v>
      </c>
      <c r="B304" s="7">
        <v>8.7015970439124096E-2</v>
      </c>
      <c r="C304">
        <v>0.32868141079293384</v>
      </c>
      <c r="D304">
        <v>0.54923355276089159</v>
      </c>
      <c r="E304">
        <v>0.40226417523131658</v>
      </c>
      <c r="F304">
        <v>0.60741038480107434</v>
      </c>
      <c r="G304">
        <v>0.42111117260761932</v>
      </c>
      <c r="H304">
        <v>0.50399125595035243</v>
      </c>
      <c r="I304">
        <v>0.68770739401525138</v>
      </c>
      <c r="J304">
        <v>1.4471530107334614</v>
      </c>
      <c r="K304" s="4">
        <v>1.0363889639701889</v>
      </c>
      <c r="L304" s="7">
        <v>0.92656003128397069</v>
      </c>
      <c r="M304">
        <v>1.4574824541135576</v>
      </c>
      <c r="N304">
        <v>1.0994398460091328</v>
      </c>
      <c r="O304">
        <v>1.1192046955387023</v>
      </c>
      <c r="P304">
        <v>1.2353424928453265</v>
      </c>
      <c r="Q304">
        <v>0.98416134746308437</v>
      </c>
      <c r="R304">
        <v>0.93178276380370728</v>
      </c>
      <c r="S304">
        <v>1.3251266019607952</v>
      </c>
      <c r="T304">
        <v>1.5606182290788455</v>
      </c>
      <c r="U304" s="4">
        <v>0.99323116690843394</v>
      </c>
      <c r="V304" s="7">
        <v>3.1890454727827726</v>
      </c>
      <c r="W304">
        <v>0.40648429849074158</v>
      </c>
      <c r="X304">
        <v>5.4117856022523441</v>
      </c>
      <c r="Y304">
        <v>4.0226409553635474</v>
      </c>
      <c r="Z304">
        <v>3.6927523835223717</v>
      </c>
      <c r="AA304">
        <v>4.8004055160844352</v>
      </c>
      <c r="AB304">
        <v>8.5561573816970995</v>
      </c>
      <c r="AC304">
        <v>3.4292444908420938</v>
      </c>
      <c r="AD304">
        <v>5.3085060185515012</v>
      </c>
      <c r="AE304" s="4">
        <v>4.0897496913969889</v>
      </c>
      <c r="AF304" s="7">
        <v>2.4559287587596255</v>
      </c>
      <c r="AG304">
        <v>2.7002229149746784</v>
      </c>
      <c r="AH304">
        <v>2.2267694231370418</v>
      </c>
      <c r="AI304">
        <v>1.7773640325639981</v>
      </c>
      <c r="AJ304">
        <v>3.0514475287383114</v>
      </c>
      <c r="AK304">
        <v>3.2221794515095934</v>
      </c>
      <c r="AL304">
        <v>2.7900732598418982</v>
      </c>
      <c r="AM304">
        <v>1.9807895094392114</v>
      </c>
      <c r="AN304">
        <v>1.7016306613958039</v>
      </c>
      <c r="AO304" s="4">
        <v>2.3050211396566045</v>
      </c>
      <c r="AP304" s="7">
        <v>0.47476765325520515</v>
      </c>
      <c r="AQ304">
        <v>0.89870539555444606</v>
      </c>
      <c r="AR304">
        <v>0.59436237698790206</v>
      </c>
      <c r="AS304">
        <v>0.60657934997146867</v>
      </c>
      <c r="AT304">
        <v>3.4719439773697225</v>
      </c>
      <c r="AU304">
        <v>5.4580069274962648</v>
      </c>
      <c r="AV304">
        <v>5.8682895594540803</v>
      </c>
      <c r="AW304">
        <v>2.1974272219773519</v>
      </c>
      <c r="AX304">
        <v>1.8166601091267012</v>
      </c>
      <c r="AY304" s="4">
        <v>2.2748161341354809</v>
      </c>
      <c r="AZ304">
        <f t="shared" si="241"/>
        <v>0.60709572913022136</v>
      </c>
      <c r="BA304">
        <f t="shared" si="242"/>
        <v>1.1632949629005556</v>
      </c>
      <c r="BB304">
        <f t="shared" si="243"/>
        <v>4.2906771810983901</v>
      </c>
      <c r="BC304">
        <f t="shared" si="244"/>
        <v>2.4211426680016763</v>
      </c>
      <c r="BD304" s="4">
        <f t="shared" si="245"/>
        <v>2.3661558705328622</v>
      </c>
      <c r="BE304" s="7">
        <f t="shared" si="246"/>
        <v>0.38514204162080334</v>
      </c>
      <c r="BF304">
        <f t="shared" si="247"/>
        <v>0.22421856511974822</v>
      </c>
      <c r="BG304">
        <f t="shared" si="248"/>
        <v>2.0618046663436882</v>
      </c>
      <c r="BH304">
        <f t="shared" si="249"/>
        <v>0.51977284728508577</v>
      </c>
      <c r="BI304" s="4">
        <f t="shared" si="250"/>
        <v>1.981921922648896</v>
      </c>
      <c r="BJ304" s="7">
        <f t="shared" si="251"/>
        <v>1.3770000761482921E-3</v>
      </c>
      <c r="BK304">
        <f t="shared" si="252"/>
        <v>2.7856561227514577E-4</v>
      </c>
      <c r="BL304">
        <f t="shared" si="253"/>
        <v>1.0627127269975806E-7</v>
      </c>
      <c r="BM304" s="4">
        <f t="shared" si="254"/>
        <v>2.0886016403938362E-2</v>
      </c>
      <c r="BN304" s="7">
        <f t="shared" si="255"/>
        <v>1.3770000761482921E-3</v>
      </c>
      <c r="BO304">
        <f t="shared" si="256"/>
        <v>9.5341280278522583E-4</v>
      </c>
      <c r="BP304">
        <f t="shared" si="257"/>
        <v>1.2438862725430536E-5</v>
      </c>
      <c r="BQ304" s="4">
        <f t="shared" si="258"/>
        <v>8.8063611832836453E-2</v>
      </c>
      <c r="BR304" s="7">
        <f t="shared" si="259"/>
        <v>2.7856561227514577E-4</v>
      </c>
      <c r="BS304">
        <f t="shared" si="260"/>
        <v>9.5341280278522583E-4</v>
      </c>
      <c r="BT304">
        <f t="shared" si="261"/>
        <v>1.9200845902201946E-2</v>
      </c>
      <c r="BU304" s="4">
        <f t="shared" si="262"/>
        <v>4.7433129886812864E-2</v>
      </c>
      <c r="BV304" s="7">
        <f t="shared" si="263"/>
        <v>1.0627127269975806E-7</v>
      </c>
      <c r="BW304">
        <f t="shared" si="264"/>
        <v>1.2438862725430536E-5</v>
      </c>
      <c r="BX304">
        <f t="shared" si="265"/>
        <v>1.9200845902201946E-2</v>
      </c>
      <c r="BY304" s="4">
        <f t="shared" si="266"/>
        <v>0.93400638238399603</v>
      </c>
      <c r="BZ304" s="7">
        <f t="shared" si="267"/>
        <v>2.0886016403938362E-2</v>
      </c>
      <c r="CA304">
        <f t="shared" si="268"/>
        <v>8.8063611832836453E-2</v>
      </c>
      <c r="CB304">
        <f t="shared" si="269"/>
        <v>4.7433129886812864E-2</v>
      </c>
      <c r="CC304" s="4">
        <f t="shared" si="270"/>
        <v>0.93400638238399603</v>
      </c>
      <c r="CD304" s="7">
        <f t="shared" si="271"/>
        <v>16</v>
      </c>
      <c r="CE304" s="4">
        <f t="shared" si="272"/>
        <v>0</v>
      </c>
      <c r="CF304" s="7">
        <f t="shared" si="273"/>
        <v>1.3770000761482921E-3</v>
      </c>
      <c r="CG304">
        <f t="shared" si="274"/>
        <v>8.8858354459256275E-8</v>
      </c>
      <c r="CH304" s="7">
        <f t="shared" si="275"/>
        <v>1.3770000761482921E-3</v>
      </c>
      <c r="CI304" s="4">
        <f t="shared" si="276"/>
        <v>7.0244769696185086E-6</v>
      </c>
      <c r="CJ304">
        <f t="shared" si="277"/>
        <v>8.8858354459256275E-8</v>
      </c>
      <c r="CK304">
        <f t="shared" si="278"/>
        <v>7.0244769696185086E-6</v>
      </c>
      <c r="CL304" s="7">
        <f t="shared" si="279"/>
        <v>6</v>
      </c>
      <c r="CM304" s="4">
        <f t="shared" si="280"/>
        <v>1</v>
      </c>
      <c r="CN304" s="7">
        <f t="shared" si="281"/>
        <v>4.1459729401294718E-6</v>
      </c>
      <c r="CO304" s="4">
        <f t="shared" si="282"/>
        <v>1</v>
      </c>
      <c r="CP304" s="7">
        <f t="shared" si="283"/>
        <v>3</v>
      </c>
      <c r="CQ304" s="4" t="str">
        <f t="shared" si="284"/>
        <v>Glenfiddich 12</v>
      </c>
      <c r="CR304" s="7">
        <f t="shared" si="285"/>
        <v>70</v>
      </c>
      <c r="CS304">
        <f t="shared" si="286"/>
        <v>73</v>
      </c>
      <c r="CT304">
        <f ca="1">COUNTIF(INDIRECT(ADDRESS(ROW(),CR304,1,1)):INDIRECT(ADDRESS(ROW(),CS304,1,1)), "&lt;0.05")</f>
        <v>4</v>
      </c>
      <c r="CU304" s="4">
        <f t="shared" ca="1" si="287"/>
        <v>1</v>
      </c>
    </row>
    <row r="305" spans="1:99" x14ac:dyDescent="0.25">
      <c r="A305" s="48">
        <v>57</v>
      </c>
      <c r="B305" s="7">
        <v>0</v>
      </c>
      <c r="C305">
        <v>0</v>
      </c>
      <c r="D305">
        <v>0.96994872509359598</v>
      </c>
      <c r="E305">
        <v>0.46852001942418814</v>
      </c>
      <c r="F305">
        <v>0.65955027386052012</v>
      </c>
      <c r="G305">
        <v>0.71555864041762141</v>
      </c>
      <c r="H305">
        <v>0.93767604899936752</v>
      </c>
      <c r="I305">
        <v>1.4401428691275662</v>
      </c>
      <c r="J305">
        <v>3.3063141334927582</v>
      </c>
      <c r="K305" s="4">
        <v>2.1090239383330602</v>
      </c>
      <c r="L305" s="7">
        <v>1.4209282450246494</v>
      </c>
      <c r="M305">
        <v>3.0175787836159511</v>
      </c>
      <c r="N305">
        <v>1.9341417771388267</v>
      </c>
      <c r="O305">
        <v>1.7519562611685644</v>
      </c>
      <c r="P305">
        <v>2.1479301284500529</v>
      </c>
      <c r="Q305">
        <v>1.9495852784952177</v>
      </c>
      <c r="R305">
        <v>1.8173545084692142</v>
      </c>
      <c r="S305">
        <v>2.2967759975104585</v>
      </c>
      <c r="T305">
        <v>2.6721432902835982</v>
      </c>
      <c r="U305" s="4">
        <v>2.195119356361654</v>
      </c>
      <c r="V305" s="7">
        <v>7.7971787175602243</v>
      </c>
      <c r="W305">
        <v>9.6504619616549832</v>
      </c>
      <c r="X305">
        <v>14.329381087226494</v>
      </c>
      <c r="Y305">
        <v>11.351131425956771</v>
      </c>
      <c r="Z305">
        <v>11.052384673112998</v>
      </c>
      <c r="AA305">
        <v>15.6359430909725</v>
      </c>
      <c r="AB305">
        <v>28.703083572981441</v>
      </c>
      <c r="AC305">
        <v>11.487120976310042</v>
      </c>
      <c r="AD305">
        <v>15.67509542096295</v>
      </c>
      <c r="AE305" s="4">
        <v>12.497468945234965</v>
      </c>
      <c r="AF305" s="7">
        <v>7.1780125193799051</v>
      </c>
      <c r="AG305">
        <v>8.146315039333869</v>
      </c>
      <c r="AH305">
        <v>7.7279708965057461</v>
      </c>
      <c r="AI305">
        <v>6.0856732597440404</v>
      </c>
      <c r="AJ305">
        <v>10.666139981073892</v>
      </c>
      <c r="AK305">
        <v>9.6043930059507066</v>
      </c>
      <c r="AL305">
        <v>9.3208815497027597</v>
      </c>
      <c r="AM305">
        <v>6.8724124168048455</v>
      </c>
      <c r="AN305">
        <v>5.0444943427944393</v>
      </c>
      <c r="AO305" s="4">
        <v>7.5736921851162071</v>
      </c>
      <c r="AP305" s="7">
        <v>5.1088356767008332</v>
      </c>
      <c r="AQ305">
        <v>9.5679387935153901</v>
      </c>
      <c r="AR305">
        <v>6.6112736274127641</v>
      </c>
      <c r="AS305">
        <v>5.904913329219899</v>
      </c>
      <c r="AT305">
        <v>10.093345059824607</v>
      </c>
      <c r="AU305">
        <v>16.002606730930609</v>
      </c>
      <c r="AV305">
        <v>17.541288465677624</v>
      </c>
      <c r="AW305">
        <v>6.1872350059566035</v>
      </c>
      <c r="AX305">
        <v>5.3997865831620437</v>
      </c>
      <c r="AY305" s="4">
        <v>7.2365710658372464</v>
      </c>
      <c r="AZ305">
        <f t="shared" si="241"/>
        <v>1.0606734648748677</v>
      </c>
      <c r="BA305">
        <f t="shared" si="242"/>
        <v>2.1203513626518182</v>
      </c>
      <c r="BB305">
        <f t="shared" si="243"/>
        <v>13.817924987197335</v>
      </c>
      <c r="BC305">
        <f t="shared" si="244"/>
        <v>7.8219985196406396</v>
      </c>
      <c r="BD305" s="4">
        <f t="shared" si="245"/>
        <v>8.9653794338237613</v>
      </c>
      <c r="BE305" s="7">
        <f t="shared" si="246"/>
        <v>1.010500605134959</v>
      </c>
      <c r="BF305">
        <f t="shared" si="247"/>
        <v>0.46278356790053465</v>
      </c>
      <c r="BG305">
        <f t="shared" si="248"/>
        <v>5.8033560618265039</v>
      </c>
      <c r="BH305">
        <f t="shared" si="249"/>
        <v>1.6909624519678965</v>
      </c>
      <c r="BI305" s="4">
        <f t="shared" si="250"/>
        <v>4.4460429582192686</v>
      </c>
      <c r="BJ305" s="7">
        <f t="shared" si="251"/>
        <v>1.0241397524447478E-2</v>
      </c>
      <c r="BK305">
        <f t="shared" si="252"/>
        <v>5.6205483788429051E-5</v>
      </c>
      <c r="BL305">
        <f t="shared" si="253"/>
        <v>2.0616677858790461E-8</v>
      </c>
      <c r="BM305" s="4">
        <f t="shared" si="254"/>
        <v>2.7533288187362386E-4</v>
      </c>
      <c r="BN305" s="7">
        <f t="shared" si="255"/>
        <v>1.0241397524447478E-2</v>
      </c>
      <c r="BO305">
        <f t="shared" si="256"/>
        <v>1.2515854483993028E-4</v>
      </c>
      <c r="BP305">
        <f t="shared" si="257"/>
        <v>9.3435031006251385E-7</v>
      </c>
      <c r="BQ305" s="4">
        <f t="shared" si="258"/>
        <v>8.6338259446335365E-4</v>
      </c>
      <c r="BR305" s="7">
        <f t="shared" si="259"/>
        <v>5.6205483788429051E-5</v>
      </c>
      <c r="BS305">
        <f t="shared" si="260"/>
        <v>1.2515854483993028E-4</v>
      </c>
      <c r="BT305">
        <f t="shared" si="261"/>
        <v>9.963481785650749E-3</v>
      </c>
      <c r="BU305" s="4">
        <f t="shared" si="262"/>
        <v>5.1191476892606301E-2</v>
      </c>
      <c r="BV305" s="7">
        <f t="shared" si="263"/>
        <v>2.0616677858790461E-8</v>
      </c>
      <c r="BW305">
        <f t="shared" si="264"/>
        <v>9.3435031006251385E-7</v>
      </c>
      <c r="BX305">
        <f t="shared" si="265"/>
        <v>9.963481785650749E-3</v>
      </c>
      <c r="BY305" s="4">
        <f t="shared" si="266"/>
        <v>0.46241822439238822</v>
      </c>
      <c r="BZ305" s="7">
        <f t="shared" si="267"/>
        <v>2.7533288187362386E-4</v>
      </c>
      <c r="CA305">
        <f t="shared" si="268"/>
        <v>8.6338259446335365E-4</v>
      </c>
      <c r="CB305">
        <f t="shared" si="269"/>
        <v>5.1191476892606301E-2</v>
      </c>
      <c r="CC305" s="4">
        <f t="shared" si="270"/>
        <v>0.46241822439238822</v>
      </c>
      <c r="CD305" s="7">
        <f t="shared" si="271"/>
        <v>16</v>
      </c>
      <c r="CE305" s="4">
        <f t="shared" si="272"/>
        <v>0</v>
      </c>
      <c r="CF305" s="7">
        <f t="shared" si="273"/>
        <v>1.0241397524447478E-2</v>
      </c>
      <c r="CG305">
        <f t="shared" si="274"/>
        <v>2.8822467909697617E-11</v>
      </c>
      <c r="CH305" s="7">
        <f t="shared" si="275"/>
        <v>1.0241397524447478E-2</v>
      </c>
      <c r="CI305" s="4">
        <f t="shared" si="276"/>
        <v>6.5856907039355136E-10</v>
      </c>
      <c r="CJ305">
        <f t="shared" si="277"/>
        <v>2.8822467909697617E-11</v>
      </c>
      <c r="CK305">
        <f t="shared" si="278"/>
        <v>6.5856907039355136E-10</v>
      </c>
      <c r="CL305" s="7">
        <f t="shared" si="279"/>
        <v>6</v>
      </c>
      <c r="CM305" s="4">
        <f t="shared" si="280"/>
        <v>1</v>
      </c>
      <c r="CN305" s="7">
        <f t="shared" si="281"/>
        <v>1.4333797503762195E-7</v>
      </c>
      <c r="CO305" s="4">
        <f t="shared" si="282"/>
        <v>1</v>
      </c>
      <c r="CP305" s="7">
        <f t="shared" si="283"/>
        <v>3</v>
      </c>
      <c r="CQ305" s="4" t="str">
        <f t="shared" si="284"/>
        <v>Glenfiddich 12</v>
      </c>
      <c r="CR305" s="7">
        <f t="shared" si="285"/>
        <v>70</v>
      </c>
      <c r="CS305">
        <f t="shared" si="286"/>
        <v>73</v>
      </c>
      <c r="CT305">
        <f ca="1">COUNTIF(INDIRECT(ADDRESS(ROW(),CR305,1,1)):INDIRECT(ADDRESS(ROW(),CS305,1,1)), "&lt;0.05")</f>
        <v>3</v>
      </c>
      <c r="CU305" s="4">
        <f t="shared" ca="1" si="287"/>
        <v>0</v>
      </c>
    </row>
    <row r="306" spans="1:99" x14ac:dyDescent="0.25">
      <c r="A306" s="48">
        <v>58</v>
      </c>
      <c r="B306" s="7">
        <v>0</v>
      </c>
      <c r="C306">
        <v>0</v>
      </c>
      <c r="D306">
        <v>0</v>
      </c>
      <c r="E306">
        <v>0</v>
      </c>
      <c r="F306">
        <v>1.3361233320929184</v>
      </c>
      <c r="G306">
        <v>0</v>
      </c>
      <c r="H306">
        <v>0</v>
      </c>
      <c r="I306">
        <v>0.37802937019194804</v>
      </c>
      <c r="J306">
        <v>0</v>
      </c>
      <c r="K306" s="4">
        <v>0</v>
      </c>
      <c r="L306" s="7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s="4">
        <v>0</v>
      </c>
      <c r="V306" s="7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 s="4">
        <v>0</v>
      </c>
      <c r="AF306" s="7">
        <v>4.8408549797447631E-2</v>
      </c>
      <c r="AG306">
        <v>0</v>
      </c>
      <c r="AH306">
        <v>0</v>
      </c>
      <c r="AI306">
        <v>0</v>
      </c>
      <c r="AJ306">
        <v>0</v>
      </c>
      <c r="AK306">
        <v>0.24076273516760732</v>
      </c>
      <c r="AL306">
        <v>0</v>
      </c>
      <c r="AM306">
        <v>0</v>
      </c>
      <c r="AN306">
        <v>8.8391852214589922E-2</v>
      </c>
      <c r="AO306" s="4">
        <v>3.089548901698146E-2</v>
      </c>
      <c r="AP306" s="7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 s="4">
        <v>0</v>
      </c>
      <c r="AZ306">
        <f t="shared" si="241"/>
        <v>0.17141527022848665</v>
      </c>
      <c r="BA306">
        <f t="shared" si="242"/>
        <v>0</v>
      </c>
      <c r="BB306">
        <f t="shared" si="243"/>
        <v>0</v>
      </c>
      <c r="BC306">
        <f t="shared" si="244"/>
        <v>4.084586261966263E-2</v>
      </c>
      <c r="BD306" s="4">
        <f t="shared" si="245"/>
        <v>0</v>
      </c>
      <c r="BE306" s="7">
        <f t="shared" si="246"/>
        <v>0.42613245392792981</v>
      </c>
      <c r="BF306">
        <f t="shared" si="247"/>
        <v>0</v>
      </c>
      <c r="BG306">
        <f t="shared" si="248"/>
        <v>0</v>
      </c>
      <c r="BH306">
        <f t="shared" si="249"/>
        <v>7.6299037555427024E-2</v>
      </c>
      <c r="BI306" s="4">
        <f t="shared" si="250"/>
        <v>0</v>
      </c>
      <c r="BJ306" s="7">
        <f t="shared" si="251"/>
        <v>0.23523759524322974</v>
      </c>
      <c r="BK306">
        <f t="shared" si="252"/>
        <v>0.23523759524322974</v>
      </c>
      <c r="BL306">
        <f t="shared" si="253"/>
        <v>0.36365271492036189</v>
      </c>
      <c r="BM306" s="4">
        <f t="shared" si="254"/>
        <v>0.23523759524322974</v>
      </c>
      <c r="BN306" s="7">
        <f t="shared" si="255"/>
        <v>0.23523759524322974</v>
      </c>
      <c r="BO306" t="e">
        <f t="shared" si="256"/>
        <v>#DIV/0!</v>
      </c>
      <c r="BP306">
        <f t="shared" si="257"/>
        <v>0.12472555697527395</v>
      </c>
      <c r="BQ306" s="4" t="e">
        <f t="shared" si="258"/>
        <v>#DIV/0!</v>
      </c>
      <c r="BR306" s="7">
        <f t="shared" si="259"/>
        <v>0.23523759524322974</v>
      </c>
      <c r="BS306" t="e">
        <f t="shared" si="260"/>
        <v>#DIV/0!</v>
      </c>
      <c r="BT306">
        <f t="shared" si="261"/>
        <v>0.12472555697527395</v>
      </c>
      <c r="BU306" s="4" t="e">
        <f t="shared" si="262"/>
        <v>#DIV/0!</v>
      </c>
      <c r="BV306" s="7">
        <f t="shared" si="263"/>
        <v>0.36365271492036189</v>
      </c>
      <c r="BW306">
        <f t="shared" si="264"/>
        <v>0.12472555697527395</v>
      </c>
      <c r="BX306">
        <f t="shared" si="265"/>
        <v>0.12472555697527395</v>
      </c>
      <c r="BY306" s="4">
        <f t="shared" si="266"/>
        <v>0.12472555697527395</v>
      </c>
      <c r="BZ306" s="7">
        <f t="shared" si="267"/>
        <v>0.23523759524322974</v>
      </c>
      <c r="CA306" t="e">
        <f t="shared" si="268"/>
        <v>#DIV/0!</v>
      </c>
      <c r="CB306" t="e">
        <f t="shared" si="269"/>
        <v>#DIV/0!</v>
      </c>
      <c r="CC306" s="4">
        <f t="shared" si="270"/>
        <v>0.12472555697527395</v>
      </c>
      <c r="CD306" s="7">
        <f t="shared" si="271"/>
        <v>0</v>
      </c>
      <c r="CE306" s="4">
        <f t="shared" si="272"/>
        <v>0</v>
      </c>
      <c r="CF306" s="7">
        <f t="shared" si="273"/>
        <v>0.23523759524322974</v>
      </c>
      <c r="CG306">
        <f t="shared" si="274"/>
        <v>0.27232764561659173</v>
      </c>
      <c r="CH306" s="7">
        <f t="shared" si="275"/>
        <v>0.23523759524322974</v>
      </c>
      <c r="CI306" s="4">
        <f t="shared" si="276"/>
        <v>0.1218978114965928</v>
      </c>
      <c r="CJ306">
        <f t="shared" si="277"/>
        <v>0.27232764561659173</v>
      </c>
      <c r="CK306">
        <f t="shared" si="278"/>
        <v>0.1218978114965928</v>
      </c>
      <c r="CL306" s="7">
        <f t="shared" si="279"/>
        <v>0</v>
      </c>
      <c r="CM306" s="4">
        <f t="shared" si="280"/>
        <v>0</v>
      </c>
      <c r="CN306" s="7">
        <f t="shared" si="281"/>
        <v>0.35942480289546319</v>
      </c>
      <c r="CO306" s="4">
        <f t="shared" si="282"/>
        <v>0</v>
      </c>
      <c r="CP306" s="7">
        <f t="shared" si="283"/>
        <v>1</v>
      </c>
      <c r="CQ306" s="4" t="str">
        <f t="shared" si="284"/>
        <v>Gentleman Jack</v>
      </c>
      <c r="CR306" s="7">
        <f t="shared" si="285"/>
        <v>62</v>
      </c>
      <c r="CS306">
        <f t="shared" si="286"/>
        <v>65</v>
      </c>
      <c r="CT306">
        <f ca="1">COUNTIF(INDIRECT(ADDRESS(ROW(),CR306,1,1)):INDIRECT(ADDRESS(ROW(),CS306,1,1)), "&lt;0.05")</f>
        <v>0</v>
      </c>
      <c r="CU306" s="4">
        <f t="shared" ca="1" si="287"/>
        <v>0</v>
      </c>
    </row>
    <row r="307" spans="1:99" x14ac:dyDescent="0.25">
      <c r="A307" s="48">
        <v>59</v>
      </c>
      <c r="B307" s="7">
        <v>0</v>
      </c>
      <c r="C307">
        <v>0</v>
      </c>
      <c r="D307">
        <v>0</v>
      </c>
      <c r="E307">
        <v>0</v>
      </c>
      <c r="F307">
        <v>3.553656364018329</v>
      </c>
      <c r="G307">
        <v>0</v>
      </c>
      <c r="H307">
        <v>0</v>
      </c>
      <c r="I307">
        <v>1.5615025523380439</v>
      </c>
      <c r="J307">
        <v>0</v>
      </c>
      <c r="K307" s="4">
        <v>0</v>
      </c>
      <c r="L307" s="7">
        <v>0</v>
      </c>
      <c r="M307">
        <v>0.72182810681899312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s="4">
        <v>0</v>
      </c>
      <c r="V307" s="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 s="4">
        <v>0</v>
      </c>
      <c r="AF307" s="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 s="4">
        <v>0</v>
      </c>
      <c r="AP307" s="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 s="4">
        <v>0</v>
      </c>
      <c r="AZ307">
        <f t="shared" si="241"/>
        <v>0.51151589163563727</v>
      </c>
      <c r="BA307">
        <f t="shared" si="242"/>
        <v>7.2182810681899315E-2</v>
      </c>
      <c r="BB307">
        <f t="shared" si="243"/>
        <v>0</v>
      </c>
      <c r="BC307">
        <f t="shared" si="244"/>
        <v>0</v>
      </c>
      <c r="BD307" s="4">
        <f t="shared" si="245"/>
        <v>0</v>
      </c>
      <c r="BE307" s="7">
        <f t="shared" si="246"/>
        <v>1.1761650819756073</v>
      </c>
      <c r="BF307">
        <f t="shared" si="247"/>
        <v>0.22826208966753364</v>
      </c>
      <c r="BG307">
        <f t="shared" si="248"/>
        <v>0</v>
      </c>
      <c r="BH307">
        <f t="shared" si="249"/>
        <v>0</v>
      </c>
      <c r="BI307" s="4">
        <f t="shared" si="250"/>
        <v>0</v>
      </c>
      <c r="BJ307" s="7">
        <f t="shared" si="251"/>
        <v>0.27403459811584557</v>
      </c>
      <c r="BK307">
        <f t="shared" si="252"/>
        <v>0.20230595536295945</v>
      </c>
      <c r="BL307">
        <f t="shared" si="253"/>
        <v>0.20230595536295945</v>
      </c>
      <c r="BM307" s="4">
        <f t="shared" si="254"/>
        <v>0.20230595536295945</v>
      </c>
      <c r="BN307" s="7">
        <f t="shared" si="255"/>
        <v>0.27403459811584557</v>
      </c>
      <c r="BO307">
        <f t="shared" si="256"/>
        <v>0.34343639613791355</v>
      </c>
      <c r="BP307">
        <f t="shared" si="257"/>
        <v>0.34343639613791355</v>
      </c>
      <c r="BQ307" s="4">
        <f t="shared" si="258"/>
        <v>0.34343639613791355</v>
      </c>
      <c r="BR307" s="7">
        <f t="shared" si="259"/>
        <v>0.20230595536295945</v>
      </c>
      <c r="BS307">
        <f t="shared" si="260"/>
        <v>0.34343639613791355</v>
      </c>
      <c r="BT307" t="e">
        <f t="shared" si="261"/>
        <v>#DIV/0!</v>
      </c>
      <c r="BU307" s="4" t="e">
        <f t="shared" si="262"/>
        <v>#DIV/0!</v>
      </c>
      <c r="BV307" s="7">
        <f t="shared" si="263"/>
        <v>0.20230595536295945</v>
      </c>
      <c r="BW307">
        <f t="shared" si="264"/>
        <v>0.34343639613791355</v>
      </c>
      <c r="BX307" t="e">
        <f t="shared" si="265"/>
        <v>#DIV/0!</v>
      </c>
      <c r="BY307" s="4" t="e">
        <f t="shared" si="266"/>
        <v>#DIV/0!</v>
      </c>
      <c r="BZ307" s="7">
        <f t="shared" si="267"/>
        <v>0.20230595536295945</v>
      </c>
      <c r="CA307">
        <f t="shared" si="268"/>
        <v>0.34343639613791355</v>
      </c>
      <c r="CB307" t="e">
        <f t="shared" si="269"/>
        <v>#DIV/0!</v>
      </c>
      <c r="CC307" s="4" t="e">
        <f t="shared" si="270"/>
        <v>#DIV/0!</v>
      </c>
      <c r="CD307" s="7">
        <f t="shared" si="271"/>
        <v>0</v>
      </c>
      <c r="CE307" s="4">
        <f t="shared" si="272"/>
        <v>0</v>
      </c>
      <c r="CF307" s="7">
        <f t="shared" si="273"/>
        <v>0.27403459811584557</v>
      </c>
      <c r="CG307">
        <f t="shared" si="274"/>
        <v>0.20230595536295945</v>
      </c>
      <c r="CH307" s="7">
        <f t="shared" si="275"/>
        <v>0.27403459811584557</v>
      </c>
      <c r="CI307" s="4">
        <f t="shared" si="276"/>
        <v>0.34343639613791355</v>
      </c>
      <c r="CJ307">
        <f t="shared" si="277"/>
        <v>0.20230595536295945</v>
      </c>
      <c r="CK307">
        <f t="shared" si="278"/>
        <v>0.34343639613791355</v>
      </c>
      <c r="CL307" s="7">
        <f t="shared" si="279"/>
        <v>0</v>
      </c>
      <c r="CM307" s="4">
        <f t="shared" si="280"/>
        <v>0</v>
      </c>
      <c r="CN307" s="7">
        <f t="shared" si="281"/>
        <v>0.14328058273953645</v>
      </c>
      <c r="CO307" s="4">
        <f t="shared" si="282"/>
        <v>0</v>
      </c>
      <c r="CP307" s="7">
        <f t="shared" si="283"/>
        <v>1</v>
      </c>
      <c r="CQ307" s="4" t="str">
        <f t="shared" si="284"/>
        <v>Gentleman Jack</v>
      </c>
      <c r="CR307" s="7">
        <f t="shared" si="285"/>
        <v>62</v>
      </c>
      <c r="CS307">
        <f t="shared" si="286"/>
        <v>65</v>
      </c>
      <c r="CT307">
        <f ca="1">COUNTIF(INDIRECT(ADDRESS(ROW(),CR307,1,1)):INDIRECT(ADDRESS(ROW(),CS307,1,1)), "&lt;0.05")</f>
        <v>0</v>
      </c>
      <c r="CU307" s="4">
        <f t="shared" ca="1" si="287"/>
        <v>0</v>
      </c>
    </row>
    <row r="308" spans="1:99" x14ac:dyDescent="0.25">
      <c r="A308" s="48">
        <v>60</v>
      </c>
      <c r="B308" s="7">
        <v>0.37468402006022028</v>
      </c>
      <c r="C308">
        <v>2.0715266620715265</v>
      </c>
      <c r="D308">
        <v>2.354845915197513</v>
      </c>
      <c r="E308">
        <v>2.1892266058708723</v>
      </c>
      <c r="F308">
        <v>2.0902961233130237</v>
      </c>
      <c r="G308">
        <v>1.6952074755108395</v>
      </c>
      <c r="H308">
        <v>2.059589479936184</v>
      </c>
      <c r="I308">
        <v>1.6891010301797829</v>
      </c>
      <c r="J308">
        <v>2.360684229274375</v>
      </c>
      <c r="K308" s="4">
        <v>2.4879084345383538</v>
      </c>
      <c r="L308" s="7">
        <v>1.4499769979119044</v>
      </c>
      <c r="M308">
        <v>4.0898912611242242</v>
      </c>
      <c r="N308">
        <v>1.4173332476360216</v>
      </c>
      <c r="O308">
        <v>1.4472978885237913</v>
      </c>
      <c r="P308">
        <v>1.5362364171680489</v>
      </c>
      <c r="Q308">
        <v>2.1199111336889302</v>
      </c>
      <c r="R308">
        <v>1.8676613012464263</v>
      </c>
      <c r="S308">
        <v>2.0546307338601282</v>
      </c>
      <c r="T308">
        <v>2.7457448143083414</v>
      </c>
      <c r="U308" s="4">
        <v>2.6811516435792075</v>
      </c>
      <c r="V308" s="7">
        <v>5.5196679203469419</v>
      </c>
      <c r="W308">
        <v>3.2178295239279451</v>
      </c>
      <c r="X308">
        <v>2.7537863030237788</v>
      </c>
      <c r="Y308">
        <v>4.8643262263884841</v>
      </c>
      <c r="Z308">
        <v>1.1483999688009161</v>
      </c>
      <c r="AA308">
        <v>3.6345191423102543</v>
      </c>
      <c r="AB308">
        <v>10.648179444684422</v>
      </c>
      <c r="AC308">
        <v>4.0271536802320025</v>
      </c>
      <c r="AD308">
        <v>5.0152210493314273</v>
      </c>
      <c r="AE308" s="4">
        <v>5.1457061949123766</v>
      </c>
      <c r="AF308" s="7">
        <v>2.7855362656076621</v>
      </c>
      <c r="AG308">
        <v>3.1203021847937702</v>
      </c>
      <c r="AH308">
        <v>2.6757102141462608</v>
      </c>
      <c r="AI308">
        <v>2.5185882180697501</v>
      </c>
      <c r="AJ308">
        <v>3.9897559158596345</v>
      </c>
      <c r="AK308">
        <v>3.1705671483209219</v>
      </c>
      <c r="AL308">
        <v>2.1708085518951608</v>
      </c>
      <c r="AM308">
        <v>2.4040614474560864</v>
      </c>
      <c r="AN308">
        <v>2.1929237245818136</v>
      </c>
      <c r="AO308" s="4">
        <v>2.6153553478419109</v>
      </c>
      <c r="AP308" s="7">
        <v>1.6656417905192358</v>
      </c>
      <c r="AQ308">
        <v>2.5842500840447835</v>
      </c>
      <c r="AR308">
        <v>1.9823872043938959</v>
      </c>
      <c r="AS308">
        <v>1.784736538767028</v>
      </c>
      <c r="AT308">
        <v>3.681893544665654</v>
      </c>
      <c r="AU308">
        <v>6.4240635764840128</v>
      </c>
      <c r="AV308">
        <v>6.0227773143109253</v>
      </c>
      <c r="AW308">
        <v>2.5916587406532825</v>
      </c>
      <c r="AX308">
        <v>2.2582850666037793</v>
      </c>
      <c r="AY308" s="4">
        <v>2.1955493937811701</v>
      </c>
      <c r="AZ308">
        <f t="shared" si="241"/>
        <v>1.9373069975952693</v>
      </c>
      <c r="BA308">
        <f t="shared" si="242"/>
        <v>2.140983543904702</v>
      </c>
      <c r="BB308">
        <f t="shared" si="243"/>
        <v>4.5974789453958547</v>
      </c>
      <c r="BC308">
        <f t="shared" si="244"/>
        <v>2.7643609018572972</v>
      </c>
      <c r="BD308" s="4">
        <f t="shared" si="245"/>
        <v>3.1191243254223768</v>
      </c>
      <c r="BE308" s="7">
        <f t="shared" si="246"/>
        <v>0.60906075290805772</v>
      </c>
      <c r="BF308">
        <f t="shared" si="247"/>
        <v>0.84238046541418543</v>
      </c>
      <c r="BG308">
        <f t="shared" si="248"/>
        <v>2.5046406141494866</v>
      </c>
      <c r="BH308">
        <f t="shared" si="249"/>
        <v>0.54699841520707038</v>
      </c>
      <c r="BI308" s="4">
        <f t="shared" si="250"/>
        <v>1.7325078847044866</v>
      </c>
      <c r="BJ308" s="7">
        <f t="shared" si="251"/>
        <v>0.54403440128473657</v>
      </c>
      <c r="BK308">
        <f t="shared" si="252"/>
        <v>8.4567720325920484E-3</v>
      </c>
      <c r="BL308">
        <f t="shared" si="253"/>
        <v>5.0748330019530245E-3</v>
      </c>
      <c r="BM308" s="4">
        <f t="shared" si="254"/>
        <v>6.623672437185163E-2</v>
      </c>
      <c r="BN308" s="7">
        <f t="shared" si="255"/>
        <v>0.54403440128473657</v>
      </c>
      <c r="BO308">
        <f t="shared" si="256"/>
        <v>1.3443048667422531E-2</v>
      </c>
      <c r="BP308">
        <f t="shared" si="257"/>
        <v>6.7958849225821322E-2</v>
      </c>
      <c r="BQ308" s="4">
        <f t="shared" si="258"/>
        <v>0.13230794555763231</v>
      </c>
      <c r="BR308" s="7">
        <f t="shared" si="259"/>
        <v>8.4567720325920484E-3</v>
      </c>
      <c r="BS308">
        <f t="shared" si="260"/>
        <v>1.3443048667422531E-2</v>
      </c>
      <c r="BT308">
        <f t="shared" si="261"/>
        <v>4.7642845823174886E-2</v>
      </c>
      <c r="BU308" s="4">
        <f t="shared" si="262"/>
        <v>0.14429503014660358</v>
      </c>
      <c r="BV308" s="7">
        <f t="shared" si="263"/>
        <v>5.0748330019530245E-3</v>
      </c>
      <c r="BW308">
        <f t="shared" si="264"/>
        <v>6.7958849225821322E-2</v>
      </c>
      <c r="BX308">
        <f t="shared" si="265"/>
        <v>4.7642845823174886E-2</v>
      </c>
      <c r="BY308" s="4">
        <f t="shared" si="266"/>
        <v>0.54973659350464665</v>
      </c>
      <c r="BZ308" s="7">
        <f t="shared" si="267"/>
        <v>6.623672437185163E-2</v>
      </c>
      <c r="CA308">
        <f t="shared" si="268"/>
        <v>0.13230794555763231</v>
      </c>
      <c r="CB308">
        <f t="shared" si="269"/>
        <v>0.14429503014660358</v>
      </c>
      <c r="CC308" s="4">
        <f t="shared" si="270"/>
        <v>0.54973659350464665</v>
      </c>
      <c r="CD308" s="7">
        <f t="shared" si="271"/>
        <v>8</v>
      </c>
      <c r="CE308" s="4">
        <f t="shared" si="272"/>
        <v>0</v>
      </c>
      <c r="CF308" s="7">
        <f t="shared" si="273"/>
        <v>0.54403440128473657</v>
      </c>
      <c r="CG308">
        <f t="shared" si="274"/>
        <v>3.608991208924043E-4</v>
      </c>
      <c r="CH308" s="7">
        <f t="shared" si="275"/>
        <v>0.54403440128473657</v>
      </c>
      <c r="CI308" s="4">
        <f t="shared" si="276"/>
        <v>3.9437440930584532E-3</v>
      </c>
      <c r="CJ308">
        <f t="shared" si="277"/>
        <v>3.608991208924043E-4</v>
      </c>
      <c r="CK308">
        <f t="shared" si="278"/>
        <v>3.9437440930584532E-3</v>
      </c>
      <c r="CL308" s="7">
        <f t="shared" si="279"/>
        <v>4</v>
      </c>
      <c r="CM308" s="4">
        <f t="shared" si="280"/>
        <v>0</v>
      </c>
      <c r="CN308" s="7">
        <f t="shared" si="281"/>
        <v>2.0772976017017636E-3</v>
      </c>
      <c r="CO308" s="4">
        <f t="shared" si="282"/>
        <v>1</v>
      </c>
      <c r="CP308" s="7">
        <f t="shared" si="283"/>
        <v>3</v>
      </c>
      <c r="CQ308" s="4" t="str">
        <f t="shared" si="284"/>
        <v>Glenfiddich 12</v>
      </c>
      <c r="CR308" s="7">
        <f t="shared" si="285"/>
        <v>70</v>
      </c>
      <c r="CS308">
        <f t="shared" si="286"/>
        <v>73</v>
      </c>
      <c r="CT308">
        <f ca="1">COUNTIF(INDIRECT(ADDRESS(ROW(),CR308,1,1)):INDIRECT(ADDRESS(ROW(),CS308,1,1)), "&lt;0.05")</f>
        <v>3</v>
      </c>
      <c r="CU308" s="4">
        <f t="shared" ca="1" si="287"/>
        <v>0</v>
      </c>
    </row>
    <row r="309" spans="1:99" x14ac:dyDescent="0.25">
      <c r="A309" s="48">
        <v>61</v>
      </c>
      <c r="B309" s="7">
        <v>1.1984095236209269</v>
      </c>
      <c r="C309">
        <v>1.1918973786192979</v>
      </c>
      <c r="D309">
        <v>1.5132983655354679</v>
      </c>
      <c r="E309">
        <v>1.7817977416735147</v>
      </c>
      <c r="F309">
        <v>0.73289907818433209</v>
      </c>
      <c r="G309">
        <v>1.1013732125195781</v>
      </c>
      <c r="H309">
        <v>2.1010364976183822</v>
      </c>
      <c r="I309">
        <v>0.38102451155931433</v>
      </c>
      <c r="J309">
        <v>0.64273626364376557</v>
      </c>
      <c r="K309" s="4">
        <v>2.526660490199689</v>
      </c>
      <c r="L309" s="7">
        <v>0</v>
      </c>
      <c r="M309">
        <v>4.5332688912125967</v>
      </c>
      <c r="N309">
        <v>4.9118554602247302E-2</v>
      </c>
      <c r="O309">
        <v>0</v>
      </c>
      <c r="P309">
        <v>0.28393962646537929</v>
      </c>
      <c r="Q309">
        <v>2.3154125152992191</v>
      </c>
      <c r="R309">
        <v>1.9160786221316604</v>
      </c>
      <c r="S309">
        <v>1.8330312400295394</v>
      </c>
      <c r="T309">
        <v>3.0339674820561511</v>
      </c>
      <c r="U309" s="4">
        <v>2.9611689771898879</v>
      </c>
      <c r="V309" s="7">
        <v>1.8679834052183379</v>
      </c>
      <c r="W309">
        <v>5.5235723057028894</v>
      </c>
      <c r="X309">
        <v>0</v>
      </c>
      <c r="Y309">
        <v>1.474692461653192</v>
      </c>
      <c r="Z309">
        <v>0</v>
      </c>
      <c r="AA309">
        <v>0.95024241203091264</v>
      </c>
      <c r="AB309">
        <v>8.8552872294508855</v>
      </c>
      <c r="AC309">
        <v>2.9841390684628935</v>
      </c>
      <c r="AD309">
        <v>4.1127347184639405</v>
      </c>
      <c r="AE309" s="4">
        <v>5.9202565263036711</v>
      </c>
      <c r="AF309" s="7">
        <v>2.9592048966118538</v>
      </c>
      <c r="AG309">
        <v>3.9743416845604176</v>
      </c>
      <c r="AH309">
        <v>3.3148158899764102</v>
      </c>
      <c r="AI309">
        <v>2.9327162333688612</v>
      </c>
      <c r="AJ309">
        <v>5.3470893317329624</v>
      </c>
      <c r="AK309">
        <v>3.9221657866630726</v>
      </c>
      <c r="AL309">
        <v>1.3240116121556824</v>
      </c>
      <c r="AM309">
        <v>2.7603352082325756</v>
      </c>
      <c r="AN309">
        <v>2.6599178761703284</v>
      </c>
      <c r="AO309" s="4">
        <v>3.2097564276340029</v>
      </c>
      <c r="AP309" s="7">
        <v>2.7715825712339952</v>
      </c>
      <c r="AQ309">
        <v>6.2838870845934682</v>
      </c>
      <c r="AR309">
        <v>4.6094617932747166</v>
      </c>
      <c r="AS309">
        <v>2.9335563841284875</v>
      </c>
      <c r="AT309">
        <v>2.8807800990006704</v>
      </c>
      <c r="AU309">
        <v>6.8688124808579802</v>
      </c>
      <c r="AV309">
        <v>6.5917851461042298</v>
      </c>
      <c r="AW309">
        <v>2.5391890702755235</v>
      </c>
      <c r="AX309">
        <v>2.1866813235654314</v>
      </c>
      <c r="AY309" s="4">
        <v>1.7266195633013852</v>
      </c>
      <c r="AZ309">
        <f t="shared" si="241"/>
        <v>1.3171133063174267</v>
      </c>
      <c r="BA309">
        <f t="shared" si="242"/>
        <v>1.6925985908986683</v>
      </c>
      <c r="BB309">
        <f t="shared" si="243"/>
        <v>3.1688908127286721</v>
      </c>
      <c r="BC309">
        <f t="shared" si="244"/>
        <v>3.2404354947106171</v>
      </c>
      <c r="BD309" s="4">
        <f t="shared" si="245"/>
        <v>3.9392355516335891</v>
      </c>
      <c r="BE309" s="7">
        <f t="shared" si="246"/>
        <v>0.67335201774219489</v>
      </c>
      <c r="BF309">
        <f t="shared" si="247"/>
        <v>1.5758820319484654</v>
      </c>
      <c r="BG309">
        <f t="shared" si="248"/>
        <v>2.9048508048190063</v>
      </c>
      <c r="BH309">
        <f t="shared" si="249"/>
        <v>1.0467833164885845</v>
      </c>
      <c r="BI309" s="4">
        <f t="shared" si="250"/>
        <v>1.9716719459289651</v>
      </c>
      <c r="BJ309" s="7">
        <f t="shared" si="251"/>
        <v>0.50138553147082243</v>
      </c>
      <c r="BK309">
        <f t="shared" si="252"/>
        <v>7.804446510411607E-2</v>
      </c>
      <c r="BL309">
        <f t="shared" si="253"/>
        <v>1.8467737333643672E-4</v>
      </c>
      <c r="BM309" s="4">
        <f t="shared" si="254"/>
        <v>2.13265452158068E-3</v>
      </c>
      <c r="BN309" s="7">
        <f t="shared" si="255"/>
        <v>0.50138553147082243</v>
      </c>
      <c r="BO309">
        <f t="shared" si="256"/>
        <v>0.17979948932911796</v>
      </c>
      <c r="BP309">
        <f t="shared" si="257"/>
        <v>2.0106768236377883E-2</v>
      </c>
      <c r="BQ309" s="4">
        <f t="shared" si="258"/>
        <v>1.1849402829836847E-2</v>
      </c>
      <c r="BR309" s="7">
        <f t="shared" si="259"/>
        <v>7.804446510411607E-2</v>
      </c>
      <c r="BS309">
        <f t="shared" si="260"/>
        <v>0.17979948932911796</v>
      </c>
      <c r="BT309">
        <f t="shared" si="261"/>
        <v>0.94287028665139472</v>
      </c>
      <c r="BU309" s="4">
        <f t="shared" si="262"/>
        <v>0.49781159776781647</v>
      </c>
      <c r="BV309" s="7">
        <f t="shared" si="263"/>
        <v>1.8467737333643672E-4</v>
      </c>
      <c r="BW309">
        <f t="shared" si="264"/>
        <v>2.0106768236377883E-2</v>
      </c>
      <c r="BX309">
        <f t="shared" si="265"/>
        <v>0.94287028665139472</v>
      </c>
      <c r="BY309" s="4">
        <f t="shared" si="266"/>
        <v>0.3393789766014953</v>
      </c>
      <c r="BZ309" s="7">
        <f t="shared" si="267"/>
        <v>2.13265452158068E-3</v>
      </c>
      <c r="CA309">
        <f t="shared" si="268"/>
        <v>1.1849402829836847E-2</v>
      </c>
      <c r="CB309">
        <f t="shared" si="269"/>
        <v>0.49781159776781647</v>
      </c>
      <c r="CC309" s="4">
        <f t="shared" si="270"/>
        <v>0.3393789766014953</v>
      </c>
      <c r="CD309" s="7">
        <f t="shared" si="271"/>
        <v>8</v>
      </c>
      <c r="CE309" s="4">
        <f t="shared" si="272"/>
        <v>0</v>
      </c>
      <c r="CF309" s="7">
        <f t="shared" si="273"/>
        <v>0.50138553147082243</v>
      </c>
      <c r="CG309">
        <f t="shared" si="274"/>
        <v>1.7391822779294667E-5</v>
      </c>
      <c r="CH309" s="7">
        <f t="shared" si="275"/>
        <v>0.50138553147082243</v>
      </c>
      <c r="CI309" s="4">
        <f t="shared" si="276"/>
        <v>1.07623710093894E-2</v>
      </c>
      <c r="CJ309">
        <f t="shared" si="277"/>
        <v>1.7391822779294667E-5</v>
      </c>
      <c r="CK309">
        <f t="shared" si="278"/>
        <v>1.07623710093894E-2</v>
      </c>
      <c r="CL309" s="7">
        <f t="shared" si="279"/>
        <v>4</v>
      </c>
      <c r="CM309" s="4">
        <f t="shared" si="280"/>
        <v>0</v>
      </c>
      <c r="CN309" s="7">
        <f t="shared" si="281"/>
        <v>4.0080123287140647E-3</v>
      </c>
      <c r="CO309" s="4">
        <f t="shared" si="282"/>
        <v>1</v>
      </c>
      <c r="CP309" s="7">
        <f t="shared" si="283"/>
        <v>5</v>
      </c>
      <c r="CQ309" s="4" t="str">
        <f t="shared" si="284"/>
        <v>Glenfiddich 18</v>
      </c>
      <c r="CR309" s="7">
        <f t="shared" si="285"/>
        <v>78</v>
      </c>
      <c r="CS309">
        <f t="shared" si="286"/>
        <v>81</v>
      </c>
      <c r="CT309">
        <f ca="1">COUNTIF(INDIRECT(ADDRESS(ROW(),CR309,1,1)):INDIRECT(ADDRESS(ROW(),CS309,1,1)), "&lt;0.05")</f>
        <v>2</v>
      </c>
      <c r="CU309" s="4">
        <f t="shared" ca="1" si="287"/>
        <v>0</v>
      </c>
    </row>
    <row r="310" spans="1:99" x14ac:dyDescent="0.25">
      <c r="A310" s="48">
        <v>62</v>
      </c>
      <c r="B310" s="7">
        <v>0.56701621177578443</v>
      </c>
      <c r="C310">
        <v>0.84970174913589658</v>
      </c>
      <c r="D310">
        <v>0.71715621840617172</v>
      </c>
      <c r="E310">
        <v>0.48114314351857473</v>
      </c>
      <c r="F310">
        <v>0.58591852772903896</v>
      </c>
      <c r="G310">
        <v>0.24431158041228554</v>
      </c>
      <c r="H310">
        <v>0.58840543361254505</v>
      </c>
      <c r="I310">
        <v>0.7126137931111568</v>
      </c>
      <c r="J310">
        <v>0.43001782383979653</v>
      </c>
      <c r="K310" s="4">
        <v>0.59926839472643201</v>
      </c>
      <c r="L310" s="7">
        <v>0.32115298194645653</v>
      </c>
      <c r="M310">
        <v>0.24124034713051037</v>
      </c>
      <c r="N310">
        <v>0.26710917282354335</v>
      </c>
      <c r="O310">
        <v>0.37058956938425097</v>
      </c>
      <c r="P310">
        <v>0.28183843049905039</v>
      </c>
      <c r="Q310">
        <v>0.32890000211243564</v>
      </c>
      <c r="R310">
        <v>0.2145082377896218</v>
      </c>
      <c r="S310">
        <v>0.40005836213810952</v>
      </c>
      <c r="T310">
        <v>0.52724963544826686</v>
      </c>
      <c r="U310" s="4">
        <v>0.39934272163918877</v>
      </c>
      <c r="V310" s="7">
        <v>1.5357872864076172</v>
      </c>
      <c r="W310">
        <v>0.16168521358159599</v>
      </c>
      <c r="X310">
        <v>1.0494696907700856</v>
      </c>
      <c r="Y310">
        <v>0.80013147218816283</v>
      </c>
      <c r="Z310">
        <v>0.14481271805949184</v>
      </c>
      <c r="AA310">
        <v>0.64788964727715681</v>
      </c>
      <c r="AB310">
        <v>0.69652087259443385</v>
      </c>
      <c r="AC310">
        <v>0.62871091804677992</v>
      </c>
      <c r="AD310">
        <v>0.85373889965107186</v>
      </c>
      <c r="AE310" s="4">
        <v>0.70136386704527598</v>
      </c>
      <c r="AF310" s="7">
        <v>0.61276168970975753</v>
      </c>
      <c r="AG310">
        <v>0.51515891640412759</v>
      </c>
      <c r="AH310">
        <v>0.49711855020716317</v>
      </c>
      <c r="AI310">
        <v>0.46563246689285581</v>
      </c>
      <c r="AJ310">
        <v>0.79106714626388763</v>
      </c>
      <c r="AK310">
        <v>0.74228843984606141</v>
      </c>
      <c r="AL310">
        <v>0.35423667644655688</v>
      </c>
      <c r="AM310">
        <v>0.46986484022020919</v>
      </c>
      <c r="AN310">
        <v>0.5680827498073231</v>
      </c>
      <c r="AO310" s="4">
        <v>0.6277981525190961</v>
      </c>
      <c r="AP310" s="7">
        <v>0.3533279217125368</v>
      </c>
      <c r="AQ310">
        <v>0.35633039074903472</v>
      </c>
      <c r="AR310">
        <v>0.28309898329514294</v>
      </c>
      <c r="AS310">
        <v>0.28045914682608947</v>
      </c>
      <c r="AT310">
        <v>1.1234739147126911</v>
      </c>
      <c r="AU310">
        <v>1.4053991510477772</v>
      </c>
      <c r="AV310">
        <v>1.1377421844510371</v>
      </c>
      <c r="AW310">
        <v>0.92604986414370694</v>
      </c>
      <c r="AX310">
        <v>0.84480020947759671</v>
      </c>
      <c r="AY310" s="4">
        <v>0.56504674032004465</v>
      </c>
      <c r="AZ310">
        <f t="shared" si="241"/>
        <v>0.57755528762676822</v>
      </c>
      <c r="BA310">
        <f t="shared" si="242"/>
        <v>0.33519894609114337</v>
      </c>
      <c r="BB310">
        <f t="shared" si="243"/>
        <v>0.72201105856216707</v>
      </c>
      <c r="BC310">
        <f t="shared" si="244"/>
        <v>0.56440096283170393</v>
      </c>
      <c r="BD310" s="4">
        <f t="shared" si="245"/>
        <v>0.7275728506735657</v>
      </c>
      <c r="BE310" s="7">
        <f t="shared" si="246"/>
        <v>0.16821847237480245</v>
      </c>
      <c r="BF310">
        <f t="shared" si="247"/>
        <v>9.2839242380453241E-2</v>
      </c>
      <c r="BG310">
        <f t="shared" si="248"/>
        <v>0.40212130020657016</v>
      </c>
      <c r="BH310">
        <f t="shared" si="249"/>
        <v>0.13300211194446082</v>
      </c>
      <c r="BI310" s="4">
        <f t="shared" si="250"/>
        <v>0.41356486220919608</v>
      </c>
      <c r="BJ310" s="7">
        <f t="shared" si="251"/>
        <v>1.3422120599586509E-3</v>
      </c>
      <c r="BK310">
        <f t="shared" si="252"/>
        <v>0.31519627227904556</v>
      </c>
      <c r="BL310">
        <f t="shared" si="253"/>
        <v>0.84848053673501433</v>
      </c>
      <c r="BM310" s="4">
        <f t="shared" si="254"/>
        <v>0.30907324729885527</v>
      </c>
      <c r="BN310" s="7">
        <f t="shared" si="255"/>
        <v>1.3422120599586509E-3</v>
      </c>
      <c r="BO310">
        <f t="shared" si="256"/>
        <v>1.4256433388465717E-2</v>
      </c>
      <c r="BP310">
        <f t="shared" si="257"/>
        <v>3.8311089462587732E-4</v>
      </c>
      <c r="BQ310" s="4">
        <f t="shared" si="258"/>
        <v>1.5254152742333223E-2</v>
      </c>
      <c r="BR310" s="7">
        <f t="shared" si="259"/>
        <v>0.31519627227904556</v>
      </c>
      <c r="BS310">
        <f t="shared" si="260"/>
        <v>1.4256433388465717E-2</v>
      </c>
      <c r="BT310">
        <f t="shared" si="261"/>
        <v>0.26425219073332856</v>
      </c>
      <c r="BU310" s="4">
        <f t="shared" si="262"/>
        <v>0.97601170187685782</v>
      </c>
      <c r="BV310" s="7">
        <f t="shared" si="263"/>
        <v>0.84848053673501433</v>
      </c>
      <c r="BW310">
        <f t="shared" si="264"/>
        <v>3.8311089462587732E-4</v>
      </c>
      <c r="BX310">
        <f t="shared" si="265"/>
        <v>0.26425219073332856</v>
      </c>
      <c r="BY310" s="4">
        <f t="shared" si="266"/>
        <v>0.26029593151779173</v>
      </c>
      <c r="BZ310" s="7">
        <f t="shared" si="267"/>
        <v>0.30907324729885527</v>
      </c>
      <c r="CA310">
        <f t="shared" si="268"/>
        <v>1.5254152742333223E-2</v>
      </c>
      <c r="CB310">
        <f t="shared" si="269"/>
        <v>0.97601170187685782</v>
      </c>
      <c r="CC310" s="4">
        <f t="shared" si="270"/>
        <v>0.26029593151779173</v>
      </c>
      <c r="CD310" s="7">
        <f t="shared" si="271"/>
        <v>8</v>
      </c>
      <c r="CE310" s="4">
        <f t="shared" si="272"/>
        <v>0</v>
      </c>
      <c r="CF310" s="7">
        <f t="shared" si="273"/>
        <v>1.3422120599586509E-3</v>
      </c>
      <c r="CG310">
        <f t="shared" si="274"/>
        <v>0.25884018784936513</v>
      </c>
      <c r="CH310" s="7">
        <f t="shared" si="275"/>
        <v>1.3422120599586509E-3</v>
      </c>
      <c r="CI310" s="4">
        <f t="shared" si="276"/>
        <v>1.8105921486252585E-5</v>
      </c>
      <c r="CJ310">
        <f t="shared" si="277"/>
        <v>0.25884018784936513</v>
      </c>
      <c r="CK310">
        <f t="shared" si="278"/>
        <v>1.8105921486252585E-5</v>
      </c>
      <c r="CL310" s="7">
        <f t="shared" si="279"/>
        <v>4</v>
      </c>
      <c r="CM310" s="4">
        <f t="shared" si="280"/>
        <v>0</v>
      </c>
      <c r="CN310" s="7">
        <f t="shared" si="281"/>
        <v>2.4258040755023153E-2</v>
      </c>
      <c r="CO310" s="4">
        <f t="shared" si="282"/>
        <v>1</v>
      </c>
      <c r="CP310" s="7">
        <f t="shared" si="283"/>
        <v>5</v>
      </c>
      <c r="CQ310" s="4" t="str">
        <f t="shared" si="284"/>
        <v>Glenfiddich 18</v>
      </c>
      <c r="CR310" s="7">
        <f t="shared" si="285"/>
        <v>78</v>
      </c>
      <c r="CS310">
        <f t="shared" si="286"/>
        <v>81</v>
      </c>
      <c r="CT310">
        <f ca="1">COUNTIF(INDIRECT(ADDRESS(ROW(),CR310,1,1)):INDIRECT(ADDRESS(ROW(),CS310,1,1)), "&lt;0.05")</f>
        <v>1</v>
      </c>
      <c r="CU310" s="4">
        <f t="shared" ca="1" si="287"/>
        <v>0</v>
      </c>
    </row>
    <row r="311" spans="1:99" x14ac:dyDescent="0.25">
      <c r="A311" s="48">
        <v>63</v>
      </c>
      <c r="B311" s="7">
        <v>0.94771915903904447</v>
      </c>
      <c r="C311">
        <v>1.424175343322043</v>
      </c>
      <c r="D311">
        <v>0.88480397484649276</v>
      </c>
      <c r="E311">
        <v>0.69767923485399808</v>
      </c>
      <c r="F311">
        <v>0.95935052904739548</v>
      </c>
      <c r="G311">
        <v>0.33953693297641552</v>
      </c>
      <c r="H311">
        <v>0.94956379498713572</v>
      </c>
      <c r="I311">
        <v>1.2072366968852919</v>
      </c>
      <c r="J311">
        <v>0.30695761339324296</v>
      </c>
      <c r="K311" s="4">
        <v>0.64228812188013373</v>
      </c>
      <c r="L311" s="7">
        <v>0.54207221488538693</v>
      </c>
      <c r="M311">
        <v>0.2344129296591495</v>
      </c>
      <c r="N311">
        <v>0.44074882024234313</v>
      </c>
      <c r="O311">
        <v>0.69471784792593416</v>
      </c>
      <c r="P311">
        <v>0.49958399849295182</v>
      </c>
      <c r="Q311">
        <v>0.41568259184214512</v>
      </c>
      <c r="R311">
        <v>0.33184305823756716</v>
      </c>
      <c r="S311">
        <v>0.7344876187105559</v>
      </c>
      <c r="T311">
        <v>0.65952466604630711</v>
      </c>
      <c r="U311" s="4">
        <v>0.44754803694622469</v>
      </c>
      <c r="V311" s="7">
        <v>1.262802279862574</v>
      </c>
      <c r="W311">
        <v>0.18307228478426932</v>
      </c>
      <c r="X311">
        <v>0.31468920439114084</v>
      </c>
      <c r="Y311">
        <v>0.4281824284061766</v>
      </c>
      <c r="Z311">
        <v>0</v>
      </c>
      <c r="AA311">
        <v>0.37785302155844513</v>
      </c>
      <c r="AB311">
        <v>0</v>
      </c>
      <c r="AC311">
        <v>0.53851028623149466</v>
      </c>
      <c r="AD311">
        <v>0.65756583683327119</v>
      </c>
      <c r="AE311" s="4">
        <v>0.45008038550563989</v>
      </c>
      <c r="AF311" s="7">
        <v>0.81185360495484182</v>
      </c>
      <c r="AG311">
        <v>0.621047835148127</v>
      </c>
      <c r="AH311">
        <v>0.62230824238906535</v>
      </c>
      <c r="AI311">
        <v>0.66471809798746706</v>
      </c>
      <c r="AJ311">
        <v>0.9253738044869495</v>
      </c>
      <c r="AK311">
        <v>0.99774854069528029</v>
      </c>
      <c r="AL311">
        <v>0.35971362447302008</v>
      </c>
      <c r="AM311">
        <v>0.64136870636239984</v>
      </c>
      <c r="AN311">
        <v>0.94660764477890891</v>
      </c>
      <c r="AO311" s="4">
        <v>0.83373249635916946</v>
      </c>
      <c r="AP311" s="7">
        <v>0.4499048839734911</v>
      </c>
      <c r="AQ311">
        <v>0.39609131751345455</v>
      </c>
      <c r="AR311">
        <v>0.34228812690966159</v>
      </c>
      <c r="AS311">
        <v>0.48461074621636868</v>
      </c>
      <c r="AT311">
        <v>0.97940839664718626</v>
      </c>
      <c r="AU311">
        <v>0.74265621174320806</v>
      </c>
      <c r="AV311">
        <v>0.97958839117962149</v>
      </c>
      <c r="AW311">
        <v>1.0784489896496181</v>
      </c>
      <c r="AX311">
        <v>1.1251471668568134</v>
      </c>
      <c r="AY311" s="4">
        <v>0.71636782968356449</v>
      </c>
      <c r="AZ311">
        <f t="shared" si="241"/>
        <v>0.8359311401231192</v>
      </c>
      <c r="BA311">
        <f t="shared" si="242"/>
        <v>0.50006217829885657</v>
      </c>
      <c r="BB311">
        <f t="shared" si="243"/>
        <v>0.4212755727573011</v>
      </c>
      <c r="BC311">
        <f t="shared" si="244"/>
        <v>0.74244725976352288</v>
      </c>
      <c r="BD311" s="4">
        <f t="shared" si="245"/>
        <v>0.72945120603729874</v>
      </c>
      <c r="BE311" s="7">
        <f t="shared" si="246"/>
        <v>0.35115053890116082</v>
      </c>
      <c r="BF311">
        <f t="shared" si="247"/>
        <v>0.16065919533537953</v>
      </c>
      <c r="BG311">
        <f t="shared" si="248"/>
        <v>0.36568882981810041</v>
      </c>
      <c r="BH311">
        <f t="shared" si="249"/>
        <v>0.19589892482151314</v>
      </c>
      <c r="BI311" s="4">
        <f t="shared" si="250"/>
        <v>0.29867942009176157</v>
      </c>
      <c r="BJ311" s="7">
        <f t="shared" si="251"/>
        <v>1.6915799776762292E-2</v>
      </c>
      <c r="BK311">
        <f t="shared" si="252"/>
        <v>1.8641325264416322E-2</v>
      </c>
      <c r="BL311">
        <f t="shared" si="253"/>
        <v>0.47426465148564656</v>
      </c>
      <c r="BM311" s="4">
        <f t="shared" si="254"/>
        <v>0.47477380691426441</v>
      </c>
      <c r="BN311" s="7">
        <f t="shared" si="255"/>
        <v>1.6915799776762292E-2</v>
      </c>
      <c r="BO311">
        <f t="shared" si="256"/>
        <v>0.5441346203478945</v>
      </c>
      <c r="BP311">
        <f t="shared" si="257"/>
        <v>7.5045801707371183E-3</v>
      </c>
      <c r="BQ311" s="4">
        <f t="shared" si="258"/>
        <v>5.0817937629170654E-2</v>
      </c>
      <c r="BR311" s="7">
        <f t="shared" si="259"/>
        <v>1.8641325264416322E-2</v>
      </c>
      <c r="BS311">
        <f t="shared" si="260"/>
        <v>0.5441346203478945</v>
      </c>
      <c r="BT311">
        <f t="shared" si="261"/>
        <v>2.8393291023710163E-2</v>
      </c>
      <c r="BU311" s="4">
        <f t="shared" si="262"/>
        <v>5.4341278435093718E-2</v>
      </c>
      <c r="BV311" s="7">
        <f t="shared" si="263"/>
        <v>0.47426465148564656</v>
      </c>
      <c r="BW311">
        <f t="shared" si="264"/>
        <v>7.5045801707371183E-3</v>
      </c>
      <c r="BX311">
        <f t="shared" si="265"/>
        <v>2.8393291023710163E-2</v>
      </c>
      <c r="BY311" s="4">
        <f t="shared" si="266"/>
        <v>0.90987460310457347</v>
      </c>
      <c r="BZ311" s="7">
        <f t="shared" si="267"/>
        <v>0.47477380691426441</v>
      </c>
      <c r="CA311">
        <f t="shared" si="268"/>
        <v>5.0817937629170654E-2</v>
      </c>
      <c r="CB311">
        <f t="shared" si="269"/>
        <v>5.4341278435093718E-2</v>
      </c>
      <c r="CC311" s="4">
        <f t="shared" si="270"/>
        <v>0.90987460310457347</v>
      </c>
      <c r="CD311" s="7">
        <f t="shared" si="271"/>
        <v>8</v>
      </c>
      <c r="CE311" s="4">
        <f t="shared" si="272"/>
        <v>0</v>
      </c>
      <c r="CF311" s="7">
        <f t="shared" si="273"/>
        <v>1.6915799776762292E-2</v>
      </c>
      <c r="CG311">
        <f t="shared" si="274"/>
        <v>0.12471092285628405</v>
      </c>
      <c r="CH311" s="7">
        <f t="shared" si="275"/>
        <v>1.6915799776762292E-2</v>
      </c>
      <c r="CI311" s="4">
        <f t="shared" si="276"/>
        <v>0.1018289545642251</v>
      </c>
      <c r="CJ311">
        <f t="shared" si="277"/>
        <v>0.12471092285628405</v>
      </c>
      <c r="CK311">
        <f t="shared" si="278"/>
        <v>0.1018289545642251</v>
      </c>
      <c r="CL311" s="7">
        <f t="shared" si="279"/>
        <v>2</v>
      </c>
      <c r="CM311" s="4">
        <f t="shared" si="280"/>
        <v>0</v>
      </c>
      <c r="CN311" s="7">
        <f t="shared" si="281"/>
        <v>0.40471984704523356</v>
      </c>
      <c r="CO311" s="4">
        <f t="shared" si="282"/>
        <v>0</v>
      </c>
      <c r="CP311" s="7">
        <f t="shared" si="283"/>
        <v>1</v>
      </c>
      <c r="CQ311" s="4" t="str">
        <f t="shared" si="284"/>
        <v>Gentleman Jack</v>
      </c>
      <c r="CR311" s="7">
        <f t="shared" si="285"/>
        <v>62</v>
      </c>
      <c r="CS311">
        <f t="shared" si="286"/>
        <v>65</v>
      </c>
      <c r="CT311">
        <f ca="1">COUNTIF(INDIRECT(ADDRESS(ROW(),CR311,1,1)):INDIRECT(ADDRESS(ROW(),CS311,1,1)), "&lt;0.05")</f>
        <v>2</v>
      </c>
      <c r="CU311" s="4">
        <f t="shared" ca="1" si="287"/>
        <v>0</v>
      </c>
    </row>
    <row r="312" spans="1:99" x14ac:dyDescent="0.25">
      <c r="A312" s="48">
        <v>64</v>
      </c>
      <c r="B312" s="7">
        <v>24.729632786115975</v>
      </c>
      <c r="C312">
        <v>37.813211103746518</v>
      </c>
      <c r="D312">
        <v>25.938551286011361</v>
      </c>
      <c r="E312">
        <v>27.150942715817315</v>
      </c>
      <c r="F312">
        <v>34.41897200096529</v>
      </c>
      <c r="G312">
        <v>24.303496207597096</v>
      </c>
      <c r="H312">
        <v>26.088012780243393</v>
      </c>
      <c r="I312">
        <v>25.685049109738095</v>
      </c>
      <c r="J312">
        <v>24.649933131143705</v>
      </c>
      <c r="K312" s="4">
        <v>25.728600420811691</v>
      </c>
      <c r="L312" s="7">
        <v>32.858658522494196</v>
      </c>
      <c r="M312">
        <v>25.709352424065088</v>
      </c>
      <c r="N312">
        <v>28.412666848222575</v>
      </c>
      <c r="O312">
        <v>35.753294485189443</v>
      </c>
      <c r="P312">
        <v>33.026559226759737</v>
      </c>
      <c r="Q312">
        <v>27.181977357076349</v>
      </c>
      <c r="R312">
        <v>26.845966291277712</v>
      </c>
      <c r="S312">
        <v>32.718580416327306</v>
      </c>
      <c r="T312">
        <v>32.198152295058129</v>
      </c>
      <c r="U312" s="4">
        <v>25.600023359975907</v>
      </c>
      <c r="V312" s="7">
        <v>44.193684982787858</v>
      </c>
      <c r="W312">
        <v>7.5690119067714043</v>
      </c>
      <c r="X312">
        <v>41.095563162956125</v>
      </c>
      <c r="Y312">
        <v>34.669163374054996</v>
      </c>
      <c r="Z312">
        <v>15.970053455445447</v>
      </c>
      <c r="AA312">
        <v>28.495482018227996</v>
      </c>
      <c r="AB312">
        <v>25.682736979302334</v>
      </c>
      <c r="AC312">
        <v>29.872265652808114</v>
      </c>
      <c r="AD312">
        <v>36.782131181434643</v>
      </c>
      <c r="AE312" s="4">
        <v>28.720885322666089</v>
      </c>
      <c r="AF312" s="7">
        <v>33.387901701509989</v>
      </c>
      <c r="AG312">
        <v>26.814665318179571</v>
      </c>
      <c r="AH312">
        <v>23.580244012012859</v>
      </c>
      <c r="AI312">
        <v>25.415037086862366</v>
      </c>
      <c r="AJ312">
        <v>30.757402815382381</v>
      </c>
      <c r="AK312">
        <v>30.942167390856255</v>
      </c>
      <c r="AL312">
        <v>22.837224850297194</v>
      </c>
      <c r="AM312">
        <v>26.117947755988421</v>
      </c>
      <c r="AN312">
        <v>31.953291717357189</v>
      </c>
      <c r="AO312" s="4">
        <v>24.440186223249469</v>
      </c>
      <c r="AP312" s="7">
        <v>8.1695016134844156</v>
      </c>
      <c r="AQ312">
        <v>7.9616865990604797</v>
      </c>
      <c r="AR312">
        <v>6.9381701710616941</v>
      </c>
      <c r="AS312">
        <v>9.9132097435585038</v>
      </c>
      <c r="AT312">
        <v>32.856787360663979</v>
      </c>
      <c r="AU312">
        <v>27.731396253162053</v>
      </c>
      <c r="AV312">
        <v>33.962404883810414</v>
      </c>
      <c r="AW312">
        <v>29.409944342166202</v>
      </c>
      <c r="AX312">
        <v>28.336141425374691</v>
      </c>
      <c r="AY312" s="4">
        <v>27.972501777931466</v>
      </c>
      <c r="AZ312">
        <f t="shared" si="241"/>
        <v>27.650640154219047</v>
      </c>
      <c r="BA312">
        <f t="shared" si="242"/>
        <v>30.030523122644649</v>
      </c>
      <c r="BB312">
        <f t="shared" si="243"/>
        <v>29.305097803645502</v>
      </c>
      <c r="BC312">
        <f t="shared" si="244"/>
        <v>27.62460688716957</v>
      </c>
      <c r="BD312" s="4">
        <f t="shared" si="245"/>
        <v>21.325174417027391</v>
      </c>
      <c r="BE312" s="7">
        <f t="shared" si="246"/>
        <v>4.6068620146417025</v>
      </c>
      <c r="BF312">
        <f t="shared" si="247"/>
        <v>3.6639972246004668</v>
      </c>
      <c r="BG312">
        <f t="shared" si="248"/>
        <v>11.105980002257006</v>
      </c>
      <c r="BH312">
        <f t="shared" si="249"/>
        <v>3.800560720069897</v>
      </c>
      <c r="BI312" s="4">
        <f t="shared" si="250"/>
        <v>11.456656753950513</v>
      </c>
      <c r="BJ312" s="7">
        <f t="shared" si="251"/>
        <v>0.21810680175603026</v>
      </c>
      <c r="BK312">
        <f t="shared" si="252"/>
        <v>0.67118335397385376</v>
      </c>
      <c r="BL312">
        <f t="shared" si="253"/>
        <v>0.98915893600456917</v>
      </c>
      <c r="BM312" s="4">
        <f t="shared" si="254"/>
        <v>0.13157179343362893</v>
      </c>
      <c r="BN312" s="7">
        <f t="shared" si="255"/>
        <v>0.21810680175603026</v>
      </c>
      <c r="BO312">
        <f t="shared" si="256"/>
        <v>0.84808564819974741</v>
      </c>
      <c r="BP312">
        <f t="shared" si="257"/>
        <v>0.1667269659274212</v>
      </c>
      <c r="BQ312" s="4">
        <f t="shared" si="258"/>
        <v>4.3244821760974238E-2</v>
      </c>
      <c r="BR312" s="7">
        <f t="shared" si="259"/>
        <v>0.67118335397385376</v>
      </c>
      <c r="BS312">
        <f t="shared" si="260"/>
        <v>0.84808564819974741</v>
      </c>
      <c r="BT312">
        <f t="shared" si="261"/>
        <v>0.65948536525502366</v>
      </c>
      <c r="BU312" s="4">
        <f t="shared" si="262"/>
        <v>0.13119040955927028</v>
      </c>
      <c r="BV312" s="7">
        <f t="shared" si="263"/>
        <v>0.98915893600456917</v>
      </c>
      <c r="BW312">
        <f t="shared" si="264"/>
        <v>0.1667269659274212</v>
      </c>
      <c r="BX312">
        <f t="shared" si="265"/>
        <v>0.65948536525502366</v>
      </c>
      <c r="BY312" s="4">
        <f t="shared" si="266"/>
        <v>0.12721580743674779</v>
      </c>
      <c r="BZ312" s="7">
        <f t="shared" si="267"/>
        <v>0.13157179343362893</v>
      </c>
      <c r="CA312">
        <f t="shared" si="268"/>
        <v>4.3244821760974238E-2</v>
      </c>
      <c r="CB312">
        <f t="shared" si="269"/>
        <v>0.13119040955927028</v>
      </c>
      <c r="CC312" s="4">
        <f t="shared" si="270"/>
        <v>0.12721580743674779</v>
      </c>
      <c r="CD312" s="7">
        <f t="shared" si="271"/>
        <v>2</v>
      </c>
      <c r="CE312" s="4">
        <f t="shared" si="272"/>
        <v>0</v>
      </c>
      <c r="CF312" s="7">
        <f t="shared" si="273"/>
        <v>0.21810680175603026</v>
      </c>
      <c r="CG312">
        <f t="shared" si="274"/>
        <v>0.50166599855128224</v>
      </c>
      <c r="CH312" s="7">
        <f t="shared" si="275"/>
        <v>0.21810680175603026</v>
      </c>
      <c r="CI312" s="4">
        <f t="shared" si="276"/>
        <v>7.177222368536397E-2</v>
      </c>
      <c r="CJ312">
        <f t="shared" si="277"/>
        <v>0.50166599855128224</v>
      </c>
      <c r="CK312">
        <f t="shared" si="278"/>
        <v>7.177222368536397E-2</v>
      </c>
      <c r="CL312" s="7">
        <f t="shared" si="279"/>
        <v>0</v>
      </c>
      <c r="CM312" s="4">
        <f t="shared" si="280"/>
        <v>0</v>
      </c>
      <c r="CN312" s="7">
        <f t="shared" si="281"/>
        <v>0.85575362009414269</v>
      </c>
      <c r="CO312" s="4">
        <f t="shared" si="282"/>
        <v>0</v>
      </c>
      <c r="CP312" s="7">
        <f t="shared" si="283"/>
        <v>2</v>
      </c>
      <c r="CQ312" s="4" t="str">
        <f t="shared" si="284"/>
        <v>Jack Daniels</v>
      </c>
      <c r="CR312" s="7">
        <f t="shared" si="285"/>
        <v>66</v>
      </c>
      <c r="CS312">
        <f t="shared" si="286"/>
        <v>69</v>
      </c>
      <c r="CT312">
        <f ca="1">COUNTIF(INDIRECT(ADDRESS(ROW(),CR312,1,1)):INDIRECT(ADDRESS(ROW(),CS312,1,1)), "&lt;0.05")</f>
        <v>1</v>
      </c>
      <c r="CU312" s="4">
        <f t="shared" ca="1" si="287"/>
        <v>0</v>
      </c>
    </row>
    <row r="313" spans="1:99" x14ac:dyDescent="0.25">
      <c r="A313" s="48">
        <v>65</v>
      </c>
      <c r="B313" s="7">
        <v>100</v>
      </c>
      <c r="C313">
        <v>100</v>
      </c>
      <c r="D313">
        <v>99.999999999999986</v>
      </c>
      <c r="E313">
        <v>100.00000000000001</v>
      </c>
      <c r="F313">
        <v>100</v>
      </c>
      <c r="G313">
        <v>100.00000000000001</v>
      </c>
      <c r="H313">
        <v>100.00000000000001</v>
      </c>
      <c r="I313">
        <v>100</v>
      </c>
      <c r="J313">
        <v>100</v>
      </c>
      <c r="K313" s="4">
        <v>100</v>
      </c>
      <c r="L313" s="7">
        <v>100</v>
      </c>
      <c r="M313">
        <v>100</v>
      </c>
      <c r="N313">
        <v>100</v>
      </c>
      <c r="O313">
        <v>100</v>
      </c>
      <c r="P313">
        <v>100</v>
      </c>
      <c r="Q313">
        <v>100</v>
      </c>
      <c r="R313">
        <v>100.00000000000001</v>
      </c>
      <c r="S313">
        <v>100</v>
      </c>
      <c r="T313">
        <v>100</v>
      </c>
      <c r="U313" s="4">
        <v>100</v>
      </c>
      <c r="V313" s="7">
        <v>100</v>
      </c>
      <c r="W313">
        <v>100</v>
      </c>
      <c r="X313">
        <v>100</v>
      </c>
      <c r="Y313">
        <v>100</v>
      </c>
      <c r="Z313">
        <v>100</v>
      </c>
      <c r="AA313">
        <v>100</v>
      </c>
      <c r="AB313">
        <v>100</v>
      </c>
      <c r="AC313">
        <v>100</v>
      </c>
      <c r="AD313">
        <v>100</v>
      </c>
      <c r="AE313" s="4">
        <v>100</v>
      </c>
      <c r="AF313" s="7">
        <v>100</v>
      </c>
      <c r="AG313">
        <v>100</v>
      </c>
      <c r="AH313">
        <v>100</v>
      </c>
      <c r="AI313">
        <v>100</v>
      </c>
      <c r="AJ313">
        <v>100</v>
      </c>
      <c r="AK313">
        <v>100</v>
      </c>
      <c r="AL313">
        <v>100</v>
      </c>
      <c r="AM313">
        <v>100</v>
      </c>
      <c r="AN313">
        <v>100</v>
      </c>
      <c r="AO313" s="4">
        <v>100</v>
      </c>
      <c r="AP313" s="7">
        <v>100</v>
      </c>
      <c r="AQ313">
        <v>100</v>
      </c>
      <c r="AR313">
        <v>100</v>
      </c>
      <c r="AS313">
        <v>100</v>
      </c>
      <c r="AT313">
        <v>100</v>
      </c>
      <c r="AU313">
        <v>100</v>
      </c>
      <c r="AV313">
        <v>100</v>
      </c>
      <c r="AW313">
        <v>100</v>
      </c>
      <c r="AX313">
        <v>100</v>
      </c>
      <c r="AY313" s="4">
        <v>100</v>
      </c>
      <c r="AZ313">
        <f t="shared" si="241"/>
        <v>100</v>
      </c>
      <c r="BA313">
        <f t="shared" si="242"/>
        <v>100</v>
      </c>
      <c r="BB313">
        <f t="shared" si="243"/>
        <v>100</v>
      </c>
      <c r="BC313">
        <f t="shared" si="244"/>
        <v>100</v>
      </c>
      <c r="BD313" s="4">
        <f t="shared" si="245"/>
        <v>100</v>
      </c>
      <c r="BE313" s="7">
        <f t="shared" si="246"/>
        <v>9.473903143468002E-15</v>
      </c>
      <c r="BF313">
        <f t="shared" si="247"/>
        <v>4.736951571734001E-15</v>
      </c>
      <c r="BG313">
        <f t="shared" si="248"/>
        <v>0</v>
      </c>
      <c r="BH313">
        <f t="shared" si="249"/>
        <v>0</v>
      </c>
      <c r="BI313" s="4">
        <f t="shared" si="250"/>
        <v>0</v>
      </c>
      <c r="BJ313" s="7">
        <f t="shared" si="251"/>
        <v>1</v>
      </c>
      <c r="BK313">
        <f t="shared" si="252"/>
        <v>1</v>
      </c>
      <c r="BL313">
        <f t="shared" si="253"/>
        <v>1</v>
      </c>
      <c r="BM313" s="4">
        <f t="shared" si="254"/>
        <v>1</v>
      </c>
      <c r="BN313" s="7">
        <f t="shared" si="255"/>
        <v>1</v>
      </c>
      <c r="BO313">
        <f t="shared" si="256"/>
        <v>1</v>
      </c>
      <c r="BP313">
        <f t="shared" si="257"/>
        <v>1</v>
      </c>
      <c r="BQ313" s="4">
        <f t="shared" si="258"/>
        <v>1</v>
      </c>
      <c r="BR313" s="7">
        <f t="shared" si="259"/>
        <v>1</v>
      </c>
      <c r="BS313">
        <f t="shared" si="260"/>
        <v>1</v>
      </c>
      <c r="BT313" t="e">
        <f t="shared" si="261"/>
        <v>#DIV/0!</v>
      </c>
      <c r="BU313" s="4" t="e">
        <f t="shared" si="262"/>
        <v>#DIV/0!</v>
      </c>
      <c r="BV313" s="7">
        <f t="shared" si="263"/>
        <v>1</v>
      </c>
      <c r="BW313">
        <f t="shared" si="264"/>
        <v>1</v>
      </c>
      <c r="BX313" t="e">
        <f t="shared" si="265"/>
        <v>#DIV/0!</v>
      </c>
      <c r="BY313" s="4" t="e">
        <f t="shared" si="266"/>
        <v>#DIV/0!</v>
      </c>
      <c r="BZ313" s="7">
        <f t="shared" si="267"/>
        <v>1</v>
      </c>
      <c r="CA313">
        <f t="shared" si="268"/>
        <v>1</v>
      </c>
      <c r="CB313" t="e">
        <f t="shared" si="269"/>
        <v>#DIV/0!</v>
      </c>
      <c r="CC313" s="4" t="e">
        <f t="shared" si="270"/>
        <v>#DIV/0!</v>
      </c>
      <c r="CD313" s="7">
        <f t="shared" si="271"/>
        <v>0</v>
      </c>
      <c r="CE313" s="4">
        <f t="shared" si="272"/>
        <v>0</v>
      </c>
      <c r="CF313" s="7">
        <f t="shared" si="273"/>
        <v>1</v>
      </c>
      <c r="CG313">
        <f t="shared" si="274"/>
        <v>1</v>
      </c>
      <c r="CH313" s="7">
        <f t="shared" si="275"/>
        <v>1</v>
      </c>
      <c r="CI313" s="4">
        <f t="shared" si="276"/>
        <v>1</v>
      </c>
      <c r="CJ313">
        <f t="shared" si="277"/>
        <v>1</v>
      </c>
      <c r="CK313">
        <f t="shared" si="278"/>
        <v>1</v>
      </c>
      <c r="CL313" s="7">
        <f t="shared" si="279"/>
        <v>0</v>
      </c>
      <c r="CM313" s="4">
        <f t="shared" si="280"/>
        <v>0</v>
      </c>
      <c r="CN313" s="7">
        <f t="shared" si="281"/>
        <v>1</v>
      </c>
      <c r="CO313" s="4">
        <f t="shared" si="282"/>
        <v>0</v>
      </c>
      <c r="CP313" s="7">
        <f t="shared" si="283"/>
        <v>1</v>
      </c>
      <c r="CQ313" s="4" t="str">
        <f t="shared" si="284"/>
        <v>Gentleman Jack</v>
      </c>
      <c r="CR313" s="7">
        <f t="shared" si="285"/>
        <v>62</v>
      </c>
      <c r="CS313">
        <f t="shared" si="286"/>
        <v>65</v>
      </c>
      <c r="CT313">
        <f ca="1">COUNTIF(INDIRECT(ADDRESS(ROW(),CR313,1,1)):INDIRECT(ADDRESS(ROW(),CS313,1,1)), "&lt;0.05")</f>
        <v>0</v>
      </c>
      <c r="CU313" s="4">
        <f t="shared" ca="1" si="287"/>
        <v>0</v>
      </c>
    </row>
    <row r="314" spans="1:99" x14ac:dyDescent="0.25">
      <c r="A314" s="48">
        <v>66</v>
      </c>
      <c r="B314" s="7">
        <v>3.5465389282278319</v>
      </c>
      <c r="C314">
        <v>4.0532283283983821</v>
      </c>
      <c r="D314">
        <v>3.9408755268339717</v>
      </c>
      <c r="E314">
        <v>3.879007689500209</v>
      </c>
      <c r="F314">
        <v>4.0008727404715527</v>
      </c>
      <c r="G314">
        <v>3.8048422714922361</v>
      </c>
      <c r="H314">
        <v>4.0016105100591615</v>
      </c>
      <c r="I314">
        <v>4.0126047509072071</v>
      </c>
      <c r="J314">
        <v>3.724191954547825</v>
      </c>
      <c r="K314" s="4">
        <v>3.861983880715647</v>
      </c>
      <c r="L314" s="7">
        <v>4.2320822740700681</v>
      </c>
      <c r="M314">
        <v>4.3383924173936412</v>
      </c>
      <c r="N314">
        <v>4.4165655906111683</v>
      </c>
      <c r="O314">
        <v>4.3648186139943048</v>
      </c>
      <c r="P314">
        <v>4.110818995220443</v>
      </c>
      <c r="Q314">
        <v>4.1300321260281407</v>
      </c>
      <c r="R314">
        <v>3.9649856156837422</v>
      </c>
      <c r="S314">
        <v>3.9913995412376511</v>
      </c>
      <c r="T314">
        <v>4.1304627966556753</v>
      </c>
      <c r="U314" s="4">
        <v>4.1418457496472705</v>
      </c>
      <c r="V314" s="7">
        <v>5.0930056532950347</v>
      </c>
      <c r="W314">
        <v>2.9833800787908431</v>
      </c>
      <c r="X314">
        <v>5.0827705925228219</v>
      </c>
      <c r="Y314">
        <v>4.404492240165478</v>
      </c>
      <c r="Z314">
        <v>4.5069844887638473</v>
      </c>
      <c r="AA314">
        <v>4.6917665290928712</v>
      </c>
      <c r="AB314">
        <v>5.4484396718692425</v>
      </c>
      <c r="AC314">
        <v>4.8400202836089941</v>
      </c>
      <c r="AD314">
        <v>4.7108000191395814</v>
      </c>
      <c r="AE314" s="4">
        <v>4.2941671701014137</v>
      </c>
      <c r="AF314" s="7">
        <v>4.3145443371783223</v>
      </c>
      <c r="AG314">
        <v>4.2351639485039732</v>
      </c>
      <c r="AH314">
        <v>4.1404020378803059</v>
      </c>
      <c r="AI314">
        <v>4.1307094281074956</v>
      </c>
      <c r="AJ314">
        <v>4.2372315117261516</v>
      </c>
      <c r="AK314">
        <v>4.3584741864398415</v>
      </c>
      <c r="AL314">
        <v>4.2725659204769499</v>
      </c>
      <c r="AM314">
        <v>4.1257669570343465</v>
      </c>
      <c r="AN314">
        <v>4.0909769482395157</v>
      </c>
      <c r="AO314" s="4">
        <v>4.2252668321769953</v>
      </c>
      <c r="AP314" s="7">
        <v>3.5059314921116833</v>
      </c>
      <c r="AQ314">
        <v>3.5003051027698082</v>
      </c>
      <c r="AR314">
        <v>3.5432918593979492</v>
      </c>
      <c r="AS314">
        <v>3.5903196558501147</v>
      </c>
      <c r="AT314">
        <v>4.6259104616091449</v>
      </c>
      <c r="AU314">
        <v>4.9763494063860652</v>
      </c>
      <c r="AV314">
        <v>5.2104176242095042</v>
      </c>
      <c r="AW314">
        <v>4.1883480104365489</v>
      </c>
      <c r="AX314">
        <v>4.2096396450609443</v>
      </c>
      <c r="AY314" s="4">
        <v>4.0868841369659146</v>
      </c>
      <c r="AZ314">
        <f t="shared" si="241"/>
        <v>3.8825756581154032</v>
      </c>
      <c r="BA314">
        <f t="shared" si="242"/>
        <v>4.182140372054211</v>
      </c>
      <c r="BB314">
        <f t="shared" si="243"/>
        <v>4.6055826727350127</v>
      </c>
      <c r="BC314">
        <f t="shared" si="244"/>
        <v>4.2131102107763896</v>
      </c>
      <c r="BD314" s="4">
        <f t="shared" si="245"/>
        <v>4.1437397394797681</v>
      </c>
      <c r="BE314" s="7">
        <f t="shared" si="246"/>
        <v>0.15708369379006035</v>
      </c>
      <c r="BF314">
        <f t="shared" si="247"/>
        <v>0.15306857855578393</v>
      </c>
      <c r="BG314">
        <f t="shared" si="248"/>
        <v>0.66898235894907465</v>
      </c>
      <c r="BH314">
        <f t="shared" si="249"/>
        <v>8.8689396816599278E-2</v>
      </c>
      <c r="BI314" s="4">
        <f t="shared" si="250"/>
        <v>0.6289950861135436</v>
      </c>
      <c r="BJ314" s="7">
        <f t="shared" si="251"/>
        <v>4.1378942202398674E-4</v>
      </c>
      <c r="BK314">
        <f t="shared" si="252"/>
        <v>7.665341841506617E-3</v>
      </c>
      <c r="BL314">
        <f t="shared" si="253"/>
        <v>4.3847700559350143E-5</v>
      </c>
      <c r="BM314" s="4">
        <f t="shared" si="254"/>
        <v>0.23118848136827369</v>
      </c>
      <c r="BN314" s="7">
        <f t="shared" si="255"/>
        <v>4.1378942202398674E-4</v>
      </c>
      <c r="BO314">
        <f t="shared" si="256"/>
        <v>7.9766890862314824E-2</v>
      </c>
      <c r="BP314">
        <f t="shared" si="257"/>
        <v>0.58832824186298294</v>
      </c>
      <c r="BQ314" s="4">
        <f t="shared" si="258"/>
        <v>0.85493079941566941</v>
      </c>
      <c r="BR314" s="7">
        <f t="shared" si="259"/>
        <v>7.665341841506617E-3</v>
      </c>
      <c r="BS314">
        <f t="shared" si="260"/>
        <v>7.9766890862314824E-2</v>
      </c>
      <c r="BT314">
        <f t="shared" si="261"/>
        <v>9.7924982102940275E-2</v>
      </c>
      <c r="BU314" s="4">
        <f t="shared" si="262"/>
        <v>0.12919486894182144</v>
      </c>
      <c r="BV314" s="7">
        <f t="shared" si="263"/>
        <v>4.3847700559350143E-5</v>
      </c>
      <c r="BW314">
        <f t="shared" si="264"/>
        <v>0.58832824186298294</v>
      </c>
      <c r="BX314">
        <f t="shared" si="265"/>
        <v>9.7924982102940275E-2</v>
      </c>
      <c r="BY314" s="4">
        <f t="shared" si="266"/>
        <v>0.73747181459397204</v>
      </c>
      <c r="BZ314" s="7">
        <f t="shared" si="267"/>
        <v>0.23118848136827369</v>
      </c>
      <c r="CA314">
        <f t="shared" si="268"/>
        <v>0.85493079941566941</v>
      </c>
      <c r="CB314">
        <f t="shared" si="269"/>
        <v>0.12919486894182144</v>
      </c>
      <c r="CC314" s="4">
        <f t="shared" si="270"/>
        <v>0.73747181459397204</v>
      </c>
      <c r="CD314" s="7">
        <f t="shared" si="271"/>
        <v>6</v>
      </c>
      <c r="CE314" s="4">
        <f t="shared" si="272"/>
        <v>0</v>
      </c>
      <c r="CF314" s="7">
        <f t="shared" si="273"/>
        <v>4.1378942202398674E-4</v>
      </c>
      <c r="CG314">
        <f t="shared" si="274"/>
        <v>3.9611273986972696E-4</v>
      </c>
      <c r="CH314" s="7">
        <f t="shared" si="275"/>
        <v>4.1378942202398674E-4</v>
      </c>
      <c r="CI314" s="4">
        <f t="shared" si="276"/>
        <v>0.22388779820469684</v>
      </c>
      <c r="CJ314">
        <f t="shared" si="277"/>
        <v>3.9611273986972696E-4</v>
      </c>
      <c r="CK314">
        <f t="shared" si="278"/>
        <v>0.22388779820469684</v>
      </c>
      <c r="CL314" s="7">
        <f t="shared" si="279"/>
        <v>4</v>
      </c>
      <c r="CM314" s="4">
        <f t="shared" si="280"/>
        <v>0</v>
      </c>
      <c r="CN314" s="7">
        <f t="shared" si="281"/>
        <v>5.0742171323108123E-3</v>
      </c>
      <c r="CO314" s="4">
        <f t="shared" si="282"/>
        <v>1</v>
      </c>
      <c r="CP314" s="7">
        <f t="shared" si="283"/>
        <v>3</v>
      </c>
      <c r="CQ314" s="4" t="str">
        <f t="shared" si="284"/>
        <v>Glenfiddich 12</v>
      </c>
      <c r="CR314" s="7">
        <f t="shared" si="285"/>
        <v>70</v>
      </c>
      <c r="CS314">
        <f t="shared" si="286"/>
        <v>73</v>
      </c>
      <c r="CT314">
        <f ca="1">COUNTIF(INDIRECT(ADDRESS(ROW(),CR314,1,1)):INDIRECT(ADDRESS(ROW(),CS314,1,1)), "&lt;0.05")</f>
        <v>1</v>
      </c>
      <c r="CU314" s="4">
        <f t="shared" ca="1" si="287"/>
        <v>0</v>
      </c>
    </row>
    <row r="315" spans="1:99" x14ac:dyDescent="0.25">
      <c r="A315" s="48">
        <v>67</v>
      </c>
      <c r="B315" s="7">
        <v>0.1682505944352837</v>
      </c>
      <c r="C315">
        <v>0.40920458718783126</v>
      </c>
      <c r="D315">
        <v>1.1336927847772276</v>
      </c>
      <c r="E315">
        <v>0.74193767724243576</v>
      </c>
      <c r="F315">
        <v>0.89962401062124031</v>
      </c>
      <c r="G315">
        <v>0.70440060163314355</v>
      </c>
      <c r="H315">
        <v>0.97999890156831082</v>
      </c>
      <c r="I315">
        <v>1.1667431404267996</v>
      </c>
      <c r="J315">
        <v>1.3144655249911803</v>
      </c>
      <c r="K315" s="4">
        <v>1.205735989200821</v>
      </c>
      <c r="L315" s="7">
        <v>1.7139545201189257</v>
      </c>
      <c r="M315">
        <v>2.1648198716273139</v>
      </c>
      <c r="N315">
        <v>2.198875596251713</v>
      </c>
      <c r="O315">
        <v>1.8113737264294114</v>
      </c>
      <c r="P315">
        <v>1.3841852957175431</v>
      </c>
      <c r="Q315">
        <v>1.4291446015336928</v>
      </c>
      <c r="R315">
        <v>1.3710329054713091</v>
      </c>
      <c r="S315">
        <v>1.2797071999395389</v>
      </c>
      <c r="T315">
        <v>1.5299550854788868</v>
      </c>
      <c r="U315" s="4">
        <v>1.2654484543386977</v>
      </c>
      <c r="V315" s="7">
        <v>2.503362081896058</v>
      </c>
      <c r="W315">
        <v>0</v>
      </c>
      <c r="X315">
        <v>3.7464709539446717</v>
      </c>
      <c r="Y315">
        <v>2.515552016301279</v>
      </c>
      <c r="Z315">
        <v>2.9340319415457889</v>
      </c>
      <c r="AA315">
        <v>3.7285988025419128</v>
      </c>
      <c r="AB315">
        <v>6.4732088196095683</v>
      </c>
      <c r="AC315">
        <v>2.722765457058332</v>
      </c>
      <c r="AD315">
        <v>3.4858187491432271</v>
      </c>
      <c r="AE315" s="4">
        <v>2.7733110053451004</v>
      </c>
      <c r="AF315" s="7">
        <v>2.0221261748105039</v>
      </c>
      <c r="AG315">
        <v>2.0470498867475881</v>
      </c>
      <c r="AH315">
        <v>2.0793647308866019</v>
      </c>
      <c r="AI315">
        <v>1.7266785515016694</v>
      </c>
      <c r="AJ315">
        <v>2.4957370693341976</v>
      </c>
      <c r="AK315">
        <v>2.4794164832355943</v>
      </c>
      <c r="AL315">
        <v>2.5068109706149029</v>
      </c>
      <c r="AM315">
        <v>1.9594330036764003</v>
      </c>
      <c r="AN315">
        <v>1.5675690154168835</v>
      </c>
      <c r="AO315" s="4">
        <v>2.0497434943133674</v>
      </c>
      <c r="AP315" s="7">
        <v>0.97124633789768444</v>
      </c>
      <c r="AQ315">
        <v>1.7372155912699776</v>
      </c>
      <c r="AR315">
        <v>1.3156382136242868</v>
      </c>
      <c r="AS315">
        <v>1.1771749462589127</v>
      </c>
      <c r="AT315">
        <v>2.9353755854217534</v>
      </c>
      <c r="AU315">
        <v>4.529629986919991</v>
      </c>
      <c r="AV315">
        <v>4.6259701440499983</v>
      </c>
      <c r="AW315">
        <v>2.0876716788890954</v>
      </c>
      <c r="AX315">
        <v>1.899517299815735</v>
      </c>
      <c r="AY315" s="4">
        <v>2.0480203857575194</v>
      </c>
      <c r="AZ315">
        <f t="shared" si="241"/>
        <v>0.87240538120842737</v>
      </c>
      <c r="BA315">
        <f t="shared" si="242"/>
        <v>1.6148497256907035</v>
      </c>
      <c r="BB315">
        <f t="shared" si="243"/>
        <v>3.0883119827385941</v>
      </c>
      <c r="BC315">
        <f t="shared" si="244"/>
        <v>2.0933929380537708</v>
      </c>
      <c r="BD315" s="4">
        <f t="shared" si="245"/>
        <v>2.3327460169904954</v>
      </c>
      <c r="BE315" s="7">
        <f t="shared" si="246"/>
        <v>0.36959224907350569</v>
      </c>
      <c r="BF315">
        <f t="shared" si="247"/>
        <v>0.34652958783277032</v>
      </c>
      <c r="BG315">
        <f t="shared" si="248"/>
        <v>1.5959400624456574</v>
      </c>
      <c r="BH315">
        <f t="shared" si="249"/>
        <v>0.31973142279104705</v>
      </c>
      <c r="BI315" s="4">
        <f t="shared" si="250"/>
        <v>1.3061966142617298</v>
      </c>
      <c r="BJ315" s="7">
        <f t="shared" si="251"/>
        <v>2.0828123072536695E-4</v>
      </c>
      <c r="BK315">
        <f t="shared" si="252"/>
        <v>1.6315787952253973E-3</v>
      </c>
      <c r="BL315">
        <f t="shared" si="253"/>
        <v>3.3673407211965153E-7</v>
      </c>
      <c r="BM315" s="4">
        <f t="shared" si="254"/>
        <v>6.36003086755967E-3</v>
      </c>
      <c r="BN315" s="7">
        <f t="shared" si="255"/>
        <v>2.0828123072536695E-4</v>
      </c>
      <c r="BO315">
        <f t="shared" si="256"/>
        <v>1.741115498928647E-2</v>
      </c>
      <c r="BP315">
        <f t="shared" si="257"/>
        <v>4.8901155197804127E-3</v>
      </c>
      <c r="BQ315" s="4">
        <f t="shared" si="258"/>
        <v>0.12312276939888377</v>
      </c>
      <c r="BR315" s="7">
        <f t="shared" si="259"/>
        <v>1.6315787952253973E-3</v>
      </c>
      <c r="BS315">
        <f t="shared" si="260"/>
        <v>1.741115498928647E-2</v>
      </c>
      <c r="BT315">
        <f t="shared" si="261"/>
        <v>8.2864309322047108E-2</v>
      </c>
      <c r="BU315" s="4">
        <f t="shared" si="262"/>
        <v>0.26236150381117213</v>
      </c>
      <c r="BV315" s="7">
        <f t="shared" si="263"/>
        <v>3.3673407211965153E-7</v>
      </c>
      <c r="BW315">
        <f t="shared" si="264"/>
        <v>4.8901155197804127E-3</v>
      </c>
      <c r="BX315">
        <f t="shared" si="265"/>
        <v>8.2864309322047108E-2</v>
      </c>
      <c r="BY315" s="4">
        <f t="shared" si="266"/>
        <v>0.58584210432337702</v>
      </c>
      <c r="BZ315" s="7">
        <f t="shared" si="267"/>
        <v>6.36003086755967E-3</v>
      </c>
      <c r="CA315">
        <f t="shared" si="268"/>
        <v>0.12312276939888377</v>
      </c>
      <c r="CB315">
        <f t="shared" si="269"/>
        <v>0.26236150381117213</v>
      </c>
      <c r="CC315" s="4">
        <f t="shared" si="270"/>
        <v>0.58584210432337702</v>
      </c>
      <c r="CD315" s="7">
        <f t="shared" si="271"/>
        <v>12</v>
      </c>
      <c r="CE315" s="4">
        <f t="shared" si="272"/>
        <v>0</v>
      </c>
      <c r="CF315" s="7">
        <f t="shared" si="273"/>
        <v>2.0828123072536695E-4</v>
      </c>
      <c r="CG315">
        <f t="shared" si="274"/>
        <v>1.6028369587137078E-7</v>
      </c>
      <c r="CH315" s="7">
        <f t="shared" si="275"/>
        <v>2.0828123072536695E-4</v>
      </c>
      <c r="CI315" s="4">
        <f t="shared" si="276"/>
        <v>1.0918691037043828E-3</v>
      </c>
      <c r="CJ315">
        <f t="shared" si="277"/>
        <v>1.6028369587137078E-7</v>
      </c>
      <c r="CK315">
        <f t="shared" si="278"/>
        <v>1.0918691037043828E-3</v>
      </c>
      <c r="CL315" s="7">
        <f t="shared" si="279"/>
        <v>6</v>
      </c>
      <c r="CM315" s="4">
        <f t="shared" si="280"/>
        <v>1</v>
      </c>
      <c r="CN315" s="7">
        <f t="shared" si="281"/>
        <v>1.2648943942181057E-4</v>
      </c>
      <c r="CO315" s="4">
        <f t="shared" si="282"/>
        <v>1</v>
      </c>
      <c r="CP315" s="7">
        <f t="shared" si="283"/>
        <v>3</v>
      </c>
      <c r="CQ315" s="4" t="str">
        <f t="shared" si="284"/>
        <v>Glenfiddich 12</v>
      </c>
      <c r="CR315" s="7">
        <f t="shared" si="285"/>
        <v>70</v>
      </c>
      <c r="CS315">
        <f t="shared" si="286"/>
        <v>73</v>
      </c>
      <c r="CT315">
        <f ca="1">COUNTIF(INDIRECT(ADDRESS(ROW(),CR315,1,1)):INDIRECT(ADDRESS(ROW(),CS315,1,1)), "&lt;0.05")</f>
        <v>2</v>
      </c>
      <c r="CU315" s="4">
        <f t="shared" ca="1" si="287"/>
        <v>0</v>
      </c>
    </row>
    <row r="316" spans="1:99" x14ac:dyDescent="0.25">
      <c r="A316" s="48">
        <v>68</v>
      </c>
      <c r="B316" s="7">
        <v>4.2596825141773014</v>
      </c>
      <c r="C316">
        <v>4.5069066840647327</v>
      </c>
      <c r="D316">
        <v>4.4167044870703371</v>
      </c>
      <c r="E316">
        <v>3.6479878644746844</v>
      </c>
      <c r="F316">
        <v>4.4791673316806433</v>
      </c>
      <c r="G316">
        <v>3.7526169255731827</v>
      </c>
      <c r="H316">
        <v>2.999886769131213</v>
      </c>
      <c r="I316">
        <v>4.5036077330595798</v>
      </c>
      <c r="J316">
        <v>5.3625837801669531</v>
      </c>
      <c r="K316" s="4">
        <v>4.5273512403679348</v>
      </c>
      <c r="L316" s="7">
        <v>5.7354882473115341</v>
      </c>
      <c r="M316">
        <v>8.4828746991076347</v>
      </c>
      <c r="N316">
        <v>7.0639642720797022</v>
      </c>
      <c r="O316">
        <v>7.3121337292623743</v>
      </c>
      <c r="P316">
        <v>6.6754161219359078</v>
      </c>
      <c r="Q316">
        <v>5.6852724151352181</v>
      </c>
      <c r="R316">
        <v>5.2852055453076687</v>
      </c>
      <c r="S316">
        <v>6.0491405829887146</v>
      </c>
      <c r="T316">
        <v>7.193785244276941</v>
      </c>
      <c r="U316" s="4">
        <v>4.5254487174527265</v>
      </c>
      <c r="V316" s="7">
        <v>7.2733841302171651</v>
      </c>
      <c r="W316">
        <v>1.6457963855762545</v>
      </c>
      <c r="X316">
        <v>11.315932079888865</v>
      </c>
      <c r="Y316">
        <v>8.3559854193967382</v>
      </c>
      <c r="Z316">
        <v>8.522095725664645</v>
      </c>
      <c r="AA316">
        <v>8.734771318768324</v>
      </c>
      <c r="AB316">
        <v>16.93368127642907</v>
      </c>
      <c r="AC316">
        <v>6.7605801459363049</v>
      </c>
      <c r="AD316">
        <v>9.7706369190347608</v>
      </c>
      <c r="AE316" s="4">
        <v>7.9306933987915045</v>
      </c>
      <c r="AF316" s="7">
        <v>4.6353520377726412</v>
      </c>
      <c r="AG316">
        <v>4.5648015877116599</v>
      </c>
      <c r="AH316">
        <v>3.9706976584916491</v>
      </c>
      <c r="AI316">
        <v>3.3610024231845879</v>
      </c>
      <c r="AJ316">
        <v>5.7562196007752577</v>
      </c>
      <c r="AK316">
        <v>5.5888292504444026</v>
      </c>
      <c r="AL316">
        <v>4.7590606515239555</v>
      </c>
      <c r="AM316">
        <v>3.9896474822824621</v>
      </c>
      <c r="AN316">
        <v>3.4604160301560389</v>
      </c>
      <c r="AO316" s="4">
        <v>4.18828091927156</v>
      </c>
      <c r="AP316" s="7">
        <v>1.2342753832797642</v>
      </c>
      <c r="AQ316">
        <v>1.8858190957469949</v>
      </c>
      <c r="AR316">
        <v>1.5530130946989202</v>
      </c>
      <c r="AS316">
        <v>1.386969763377093</v>
      </c>
      <c r="AT316">
        <v>7.5225756485897497</v>
      </c>
      <c r="AU316">
        <v>11.940949209357363</v>
      </c>
      <c r="AV316">
        <v>12.034906935647802</v>
      </c>
      <c r="AW316">
        <v>4.9962522945089907</v>
      </c>
      <c r="AX316">
        <v>4.1921196722914758</v>
      </c>
      <c r="AY316" s="4">
        <v>4.3198551369260452</v>
      </c>
      <c r="AZ316">
        <f t="shared" si="241"/>
        <v>4.2456495329766559</v>
      </c>
      <c r="BA316">
        <f t="shared" si="242"/>
        <v>6.4008729574858423</v>
      </c>
      <c r="BB316">
        <f t="shared" si="243"/>
        <v>8.7243556799703619</v>
      </c>
      <c r="BC316">
        <f t="shared" si="244"/>
        <v>4.4274307641614215</v>
      </c>
      <c r="BD316" s="4">
        <f t="shared" si="245"/>
        <v>5.1066736234424202</v>
      </c>
      <c r="BE316" s="7">
        <f t="shared" si="246"/>
        <v>0.64099648693913214</v>
      </c>
      <c r="BF316">
        <f t="shared" si="247"/>
        <v>1.1618647773773543</v>
      </c>
      <c r="BG316">
        <f t="shared" si="248"/>
        <v>3.8308448143850922</v>
      </c>
      <c r="BH316">
        <f t="shared" si="249"/>
        <v>0.80391026861525805</v>
      </c>
      <c r="BI316" s="4">
        <f t="shared" si="250"/>
        <v>4.1344901515180119</v>
      </c>
      <c r="BJ316" s="7">
        <f t="shared" si="251"/>
        <v>1.5081641183717213E-4</v>
      </c>
      <c r="BK316">
        <f t="shared" si="252"/>
        <v>4.8830165671291514E-3</v>
      </c>
      <c r="BL316">
        <f t="shared" si="253"/>
        <v>0.58332883314525352</v>
      </c>
      <c r="BM316" s="4">
        <f t="shared" si="254"/>
        <v>0.53071913345046817</v>
      </c>
      <c r="BN316" s="7">
        <f t="shared" si="255"/>
        <v>1.5081641183717213E-4</v>
      </c>
      <c r="BO316">
        <f t="shared" si="256"/>
        <v>9.4515396207837832E-2</v>
      </c>
      <c r="BP316">
        <f t="shared" si="257"/>
        <v>4.31141465508593E-4</v>
      </c>
      <c r="BQ316" s="4">
        <f t="shared" si="258"/>
        <v>0.36220854587142948</v>
      </c>
      <c r="BR316" s="7">
        <f t="shared" si="259"/>
        <v>4.8830165671291514E-3</v>
      </c>
      <c r="BS316">
        <f t="shared" si="260"/>
        <v>9.4515396207837832E-2</v>
      </c>
      <c r="BT316">
        <f t="shared" si="261"/>
        <v>6.1978245941235457E-3</v>
      </c>
      <c r="BU316" s="4">
        <f t="shared" si="262"/>
        <v>5.7528027129242786E-2</v>
      </c>
      <c r="BV316" s="7">
        <f t="shared" si="263"/>
        <v>0.58332883314525352</v>
      </c>
      <c r="BW316">
        <f t="shared" si="264"/>
        <v>4.31141465508593E-4</v>
      </c>
      <c r="BX316">
        <f t="shared" si="265"/>
        <v>6.1978245941235457E-3</v>
      </c>
      <c r="BY316" s="4">
        <f t="shared" si="266"/>
        <v>0.62149753752300574</v>
      </c>
      <c r="BZ316" s="7">
        <f t="shared" si="267"/>
        <v>0.53071913345046817</v>
      </c>
      <c r="CA316">
        <f t="shared" si="268"/>
        <v>0.36220854587142948</v>
      </c>
      <c r="CB316">
        <f t="shared" si="269"/>
        <v>5.7528027129242786E-2</v>
      </c>
      <c r="CC316" s="4">
        <f t="shared" si="270"/>
        <v>0.62149753752300574</v>
      </c>
      <c r="CD316" s="7">
        <f t="shared" si="271"/>
        <v>8</v>
      </c>
      <c r="CE316" s="4">
        <f t="shared" si="272"/>
        <v>0</v>
      </c>
      <c r="CF316" s="7">
        <f t="shared" si="273"/>
        <v>1.5081641183717213E-4</v>
      </c>
      <c r="CG316">
        <f t="shared" si="274"/>
        <v>1.358212742929142E-2</v>
      </c>
      <c r="CH316" s="7">
        <f t="shared" si="275"/>
        <v>1.5081641183717213E-4</v>
      </c>
      <c r="CI316" s="4">
        <f t="shared" si="276"/>
        <v>0.68505589344310769</v>
      </c>
      <c r="CJ316">
        <f t="shared" si="277"/>
        <v>1.358212742929142E-2</v>
      </c>
      <c r="CK316">
        <f t="shared" si="278"/>
        <v>0.68505589344310769</v>
      </c>
      <c r="CL316" s="7">
        <f t="shared" si="279"/>
        <v>4</v>
      </c>
      <c r="CM316" s="4">
        <f t="shared" si="280"/>
        <v>0</v>
      </c>
      <c r="CN316" s="7">
        <f t="shared" si="281"/>
        <v>0.14911938422958904</v>
      </c>
      <c r="CO316" s="4">
        <f t="shared" si="282"/>
        <v>0</v>
      </c>
      <c r="CP316" s="7">
        <f t="shared" si="283"/>
        <v>3</v>
      </c>
      <c r="CQ316" s="4" t="str">
        <f t="shared" si="284"/>
        <v>Glenfiddich 12</v>
      </c>
      <c r="CR316" s="7">
        <f t="shared" si="285"/>
        <v>70</v>
      </c>
      <c r="CS316">
        <f t="shared" si="286"/>
        <v>73</v>
      </c>
      <c r="CT316">
        <f ca="1">COUNTIF(INDIRECT(ADDRESS(ROW(),CR316,1,1)):INDIRECT(ADDRESS(ROW(),CS316,1,1)), "&lt;0.05")</f>
        <v>2</v>
      </c>
      <c r="CU316" s="4">
        <f t="shared" ca="1" si="287"/>
        <v>0</v>
      </c>
    </row>
    <row r="317" spans="1:99" x14ac:dyDescent="0.25">
      <c r="A317" s="48">
        <v>69</v>
      </c>
      <c r="B317" s="7">
        <v>13.837019134717229</v>
      </c>
      <c r="C317">
        <v>11.899328356033404</v>
      </c>
      <c r="D317">
        <v>12.031105909305415</v>
      </c>
      <c r="E317">
        <v>10.576804820433876</v>
      </c>
      <c r="F317">
        <v>11.073502825655394</v>
      </c>
      <c r="G317">
        <v>10.812209216544476</v>
      </c>
      <c r="H317">
        <v>8.980376927866816</v>
      </c>
      <c r="I317">
        <v>14.644399778658837</v>
      </c>
      <c r="J317">
        <v>15.701028831073952</v>
      </c>
      <c r="K317" s="4">
        <v>13.436222818533516</v>
      </c>
      <c r="L317" s="7">
        <v>13.156045419335104</v>
      </c>
      <c r="M317">
        <v>21.384781219478267</v>
      </c>
      <c r="N317">
        <v>19.583146733806146</v>
      </c>
      <c r="O317">
        <v>17.587711326973636</v>
      </c>
      <c r="P317">
        <v>14.880415245891818</v>
      </c>
      <c r="Q317">
        <v>15.324578820982603</v>
      </c>
      <c r="R317">
        <v>14.851209666749133</v>
      </c>
      <c r="S317">
        <v>14.155955814178514</v>
      </c>
      <c r="T317">
        <v>16.398170112489996</v>
      </c>
      <c r="U317" s="4">
        <v>13.43228377611304</v>
      </c>
      <c r="V317" s="7">
        <v>16.763463709523368</v>
      </c>
      <c r="W317">
        <v>13.821839098079383</v>
      </c>
      <c r="X317">
        <v>27.300923997802201</v>
      </c>
      <c r="Y317">
        <v>20.413395158353413</v>
      </c>
      <c r="Z317">
        <v>22.339611930917531</v>
      </c>
      <c r="AA317">
        <v>25.49404122243941</v>
      </c>
      <c r="AB317">
        <v>49.575666600812902</v>
      </c>
      <c r="AC317">
        <v>19.924519742548981</v>
      </c>
      <c r="AD317">
        <v>25.178683538167189</v>
      </c>
      <c r="AE317" s="4">
        <v>20.519696051491568</v>
      </c>
      <c r="AF317" s="7">
        <v>11.83442470813065</v>
      </c>
      <c r="AG317">
        <v>12.083456143432013</v>
      </c>
      <c r="AH317">
        <v>11.88394440484414</v>
      </c>
      <c r="AI317">
        <v>10.115872604560739</v>
      </c>
      <c r="AJ317">
        <v>16.621660601370369</v>
      </c>
      <c r="AK317">
        <v>14.559263951297947</v>
      </c>
      <c r="AL317">
        <v>14.370938910306325</v>
      </c>
      <c r="AM317">
        <v>11.882778357396198</v>
      </c>
      <c r="AN317">
        <v>8.9536746461700343</v>
      </c>
      <c r="AO317" s="4">
        <v>12.040349966121799</v>
      </c>
      <c r="AP317" s="7">
        <v>8.8733276126534761</v>
      </c>
      <c r="AQ317">
        <v>15.088899013223429</v>
      </c>
      <c r="AR317">
        <v>13.180068784837648</v>
      </c>
      <c r="AS317">
        <v>10.253048053807612</v>
      </c>
      <c r="AT317">
        <v>19.371188521303409</v>
      </c>
      <c r="AU317">
        <v>31.9944229235447</v>
      </c>
      <c r="AV317">
        <v>31.165990519292713</v>
      </c>
      <c r="AW317">
        <v>12.761311793488959</v>
      </c>
      <c r="AX317">
        <v>11.072431289515215</v>
      </c>
      <c r="AY317" s="4">
        <v>11.847087507199355</v>
      </c>
      <c r="AZ317">
        <f t="shared" si="241"/>
        <v>12.299199861882292</v>
      </c>
      <c r="BA317">
        <f t="shared" si="242"/>
        <v>16.075429813599825</v>
      </c>
      <c r="BB317">
        <f t="shared" si="243"/>
        <v>24.133184105013591</v>
      </c>
      <c r="BC317">
        <f t="shared" si="244"/>
        <v>12.434636429363021</v>
      </c>
      <c r="BD317" s="4">
        <f t="shared" si="245"/>
        <v>16.560777601886649</v>
      </c>
      <c r="BE317" s="7">
        <f t="shared" si="246"/>
        <v>2.0724807637178211</v>
      </c>
      <c r="BF317">
        <f t="shared" si="247"/>
        <v>2.699144013883374</v>
      </c>
      <c r="BG317">
        <f t="shared" si="248"/>
        <v>9.8249115906462556</v>
      </c>
      <c r="BH317">
        <f t="shared" si="249"/>
        <v>2.2244873064495496</v>
      </c>
      <c r="BI317" s="4">
        <f t="shared" si="250"/>
        <v>8.4239392993357889</v>
      </c>
      <c r="BJ317" s="7">
        <f t="shared" si="251"/>
        <v>2.715744829724634E-3</v>
      </c>
      <c r="BK317">
        <f t="shared" si="252"/>
        <v>4.0700629242601434E-3</v>
      </c>
      <c r="BL317">
        <f t="shared" si="253"/>
        <v>0.88954522374419398</v>
      </c>
      <c r="BM317" s="4">
        <f t="shared" si="254"/>
        <v>0.15111055106231783</v>
      </c>
      <c r="BN317" s="7">
        <f t="shared" si="255"/>
        <v>2.715744829724634E-3</v>
      </c>
      <c r="BO317">
        <f t="shared" si="256"/>
        <v>3.0674854697471592E-2</v>
      </c>
      <c r="BP317">
        <f t="shared" si="257"/>
        <v>4.2103559786928592E-3</v>
      </c>
      <c r="BQ317" s="4">
        <f t="shared" si="258"/>
        <v>0.86545403572548496</v>
      </c>
      <c r="BR317" s="7">
        <f t="shared" si="259"/>
        <v>4.0700629242601434E-3</v>
      </c>
      <c r="BS317">
        <f t="shared" si="260"/>
        <v>3.0674854697471592E-2</v>
      </c>
      <c r="BT317">
        <f t="shared" si="261"/>
        <v>4.3579857469216374E-3</v>
      </c>
      <c r="BU317" s="4">
        <f t="shared" si="262"/>
        <v>8.1144088252816493E-2</v>
      </c>
      <c r="BV317" s="7">
        <f t="shared" si="263"/>
        <v>0.88954522374419398</v>
      </c>
      <c r="BW317">
        <f t="shared" si="264"/>
        <v>4.2103559786928592E-3</v>
      </c>
      <c r="BX317">
        <f t="shared" si="265"/>
        <v>4.3579857469216374E-3</v>
      </c>
      <c r="BY317" s="4">
        <f t="shared" si="266"/>
        <v>0.16439042427279055</v>
      </c>
      <c r="BZ317" s="7">
        <f t="shared" si="267"/>
        <v>0.15111055106231783</v>
      </c>
      <c r="CA317">
        <f t="shared" si="268"/>
        <v>0.86545403572548496</v>
      </c>
      <c r="CB317">
        <f t="shared" si="269"/>
        <v>8.1144088252816493E-2</v>
      </c>
      <c r="CC317" s="4">
        <f t="shared" si="270"/>
        <v>0.16439042427279055</v>
      </c>
      <c r="CD317" s="7">
        <f t="shared" si="271"/>
        <v>10</v>
      </c>
      <c r="CE317" s="4">
        <f t="shared" si="272"/>
        <v>0</v>
      </c>
      <c r="CF317" s="7">
        <f t="shared" si="273"/>
        <v>2.715744829724634E-3</v>
      </c>
      <c r="CG317">
        <f t="shared" si="274"/>
        <v>3.6179789730247779E-3</v>
      </c>
      <c r="CH317" s="7">
        <f t="shared" si="275"/>
        <v>2.715744829724634E-3</v>
      </c>
      <c r="CI317" s="4">
        <f t="shared" si="276"/>
        <v>0.37558528158470372</v>
      </c>
      <c r="CJ317">
        <f t="shared" si="277"/>
        <v>3.6179789730247779E-3</v>
      </c>
      <c r="CK317">
        <f t="shared" si="278"/>
        <v>0.37558528158470372</v>
      </c>
      <c r="CL317" s="7">
        <f t="shared" si="279"/>
        <v>4</v>
      </c>
      <c r="CM317" s="4">
        <f t="shared" si="280"/>
        <v>0</v>
      </c>
      <c r="CN317" s="7">
        <f t="shared" si="281"/>
        <v>7.0457702622465521E-2</v>
      </c>
      <c r="CO317" s="4">
        <f t="shared" si="282"/>
        <v>0</v>
      </c>
      <c r="CP317" s="7">
        <f t="shared" si="283"/>
        <v>3</v>
      </c>
      <c r="CQ317" s="4" t="str">
        <f t="shared" si="284"/>
        <v>Glenfiddich 12</v>
      </c>
      <c r="CR317" s="7">
        <f t="shared" si="285"/>
        <v>70</v>
      </c>
      <c r="CS317">
        <f t="shared" si="286"/>
        <v>73</v>
      </c>
      <c r="CT317">
        <f ca="1">COUNTIF(INDIRECT(ADDRESS(ROW(),CR317,1,1)):INDIRECT(ADDRESS(ROW(),CS317,1,1)), "&lt;0.05")</f>
        <v>3</v>
      </c>
      <c r="CU317" s="4">
        <f t="shared" ca="1" si="287"/>
        <v>0</v>
      </c>
    </row>
    <row r="318" spans="1:99" x14ac:dyDescent="0.25">
      <c r="A318" s="48">
        <v>70</v>
      </c>
      <c r="B318" s="7">
        <v>1.0254070728710116</v>
      </c>
      <c r="C318">
        <v>0.92940239044395567</v>
      </c>
      <c r="D318">
        <v>1.0389569203785598</v>
      </c>
      <c r="E318">
        <v>0.73484060097091841</v>
      </c>
      <c r="F318">
        <v>0.92109276589470568</v>
      </c>
      <c r="G318">
        <v>0.80543423632935729</v>
      </c>
      <c r="H318">
        <v>0.99023815342620713</v>
      </c>
      <c r="I318">
        <v>1.5215170074497981</v>
      </c>
      <c r="J318">
        <v>2.127449076955203</v>
      </c>
      <c r="K318" s="4">
        <v>1.485358825848806</v>
      </c>
      <c r="L318" s="7">
        <v>1.4854085349271866</v>
      </c>
      <c r="M318">
        <v>2.5083142346627851</v>
      </c>
      <c r="N318">
        <v>1.8868052602947181</v>
      </c>
      <c r="O318">
        <v>1.8299229467648317</v>
      </c>
      <c r="P318">
        <v>1.872376736296399</v>
      </c>
      <c r="Q318">
        <v>1.6076566206821179</v>
      </c>
      <c r="R318">
        <v>1.5088198509954485</v>
      </c>
      <c r="S318">
        <v>1.6079260214867219</v>
      </c>
      <c r="T318">
        <v>2.1606486211954135</v>
      </c>
      <c r="U318" s="4">
        <v>1.5838199548474192</v>
      </c>
      <c r="V318" s="7">
        <v>4.2440850544120066</v>
      </c>
      <c r="W318">
        <v>2.8395662822859919</v>
      </c>
      <c r="X318">
        <v>6.5824249353876088</v>
      </c>
      <c r="Y318">
        <v>5.0766323964366036</v>
      </c>
      <c r="Z318">
        <v>4.7026279215302793</v>
      </c>
      <c r="AA318">
        <v>5.3695336926477344</v>
      </c>
      <c r="AB318">
        <v>10.582210449671173</v>
      </c>
      <c r="AC318">
        <v>4.1860194217263107</v>
      </c>
      <c r="AD318">
        <v>6.1262693521260605</v>
      </c>
      <c r="AE318" s="4">
        <v>4.9381241887750384</v>
      </c>
      <c r="AF318" s="7">
        <v>2.6539941953881492</v>
      </c>
      <c r="AG318">
        <v>2.8495457705909137</v>
      </c>
      <c r="AH318">
        <v>2.4917966261844828</v>
      </c>
      <c r="AI318">
        <v>2.1650361636790874</v>
      </c>
      <c r="AJ318">
        <v>3.6621100706455838</v>
      </c>
      <c r="AK318">
        <v>3.4598074659408486</v>
      </c>
      <c r="AL318">
        <v>3.0839440882450009</v>
      </c>
      <c r="AM318">
        <v>2.3843832179820561</v>
      </c>
      <c r="AN318">
        <v>1.9735930048138945</v>
      </c>
      <c r="AO318" s="4">
        <v>2.6219259043957917</v>
      </c>
      <c r="AP318" s="7">
        <v>1.0636606048756676</v>
      </c>
      <c r="AQ318">
        <v>1.6186039582913838</v>
      </c>
      <c r="AR318">
        <v>0.99854657473078423</v>
      </c>
      <c r="AS318">
        <v>1.0760438821209808</v>
      </c>
      <c r="AT318">
        <v>3.9897171806598495</v>
      </c>
      <c r="AU318">
        <v>6.6183935214093497</v>
      </c>
      <c r="AV318">
        <v>6.6255511569569707</v>
      </c>
      <c r="AW318">
        <v>2.4755701238027981</v>
      </c>
      <c r="AX318">
        <v>2.1478869186215332</v>
      </c>
      <c r="AY318" s="4">
        <v>2.4087422593091845</v>
      </c>
      <c r="AZ318">
        <f t="shared" si="241"/>
        <v>1.1579697050568523</v>
      </c>
      <c r="BA318">
        <f t="shared" si="242"/>
        <v>1.8051698782153047</v>
      </c>
      <c r="BB318">
        <f t="shared" si="243"/>
        <v>5.4647493694998799</v>
      </c>
      <c r="BC318">
        <f t="shared" si="244"/>
        <v>2.734613650786581</v>
      </c>
      <c r="BD318" s="4">
        <f t="shared" si="245"/>
        <v>2.9022716180778501</v>
      </c>
      <c r="BE318" s="7">
        <f t="shared" si="246"/>
        <v>0.42827619526286698</v>
      </c>
      <c r="BF318">
        <f t="shared" si="247"/>
        <v>0.32481687221601918</v>
      </c>
      <c r="BG318">
        <f t="shared" si="248"/>
        <v>2.0792583386135797</v>
      </c>
      <c r="BH318">
        <f t="shared" si="249"/>
        <v>0.54014270241788354</v>
      </c>
      <c r="BI318" s="4">
        <f t="shared" si="250"/>
        <v>2.1560566357096169</v>
      </c>
      <c r="BJ318" s="7">
        <f t="shared" si="251"/>
        <v>1.4364085975160392E-3</v>
      </c>
      <c r="BK318">
        <f t="shared" si="252"/>
        <v>8.5599268190006842E-5</v>
      </c>
      <c r="BL318">
        <f t="shared" si="253"/>
        <v>1.3474778351478462E-6</v>
      </c>
      <c r="BM318" s="4">
        <f t="shared" si="254"/>
        <v>3.1590294077378046E-2</v>
      </c>
      <c r="BN318" s="7">
        <f t="shared" si="255"/>
        <v>1.4364085975160392E-3</v>
      </c>
      <c r="BO318">
        <f t="shared" si="256"/>
        <v>3.2175392248581027E-4</v>
      </c>
      <c r="BP318">
        <f t="shared" si="257"/>
        <v>3.193105540634756E-4</v>
      </c>
      <c r="BQ318" s="4">
        <f t="shared" si="258"/>
        <v>0.14457293644016792</v>
      </c>
      <c r="BR318" s="7">
        <f t="shared" si="259"/>
        <v>8.5599268190006842E-5</v>
      </c>
      <c r="BS318">
        <f t="shared" si="260"/>
        <v>3.2175392248581027E-4</v>
      </c>
      <c r="BT318">
        <f t="shared" si="261"/>
        <v>2.3438198368769658E-3</v>
      </c>
      <c r="BU318" s="4">
        <f t="shared" si="262"/>
        <v>1.4498691223780748E-2</v>
      </c>
      <c r="BV318" s="7">
        <f t="shared" si="263"/>
        <v>1.3474778351478462E-6</v>
      </c>
      <c r="BW318">
        <f t="shared" si="264"/>
        <v>3.193105540634756E-4</v>
      </c>
      <c r="BX318">
        <f t="shared" si="265"/>
        <v>2.3438198368769658E-3</v>
      </c>
      <c r="BY318" s="4">
        <f t="shared" si="266"/>
        <v>0.81622707342816736</v>
      </c>
      <c r="BZ318" s="7">
        <f t="shared" si="267"/>
        <v>3.1590294077378046E-2</v>
      </c>
      <c r="CA318">
        <f t="shared" si="268"/>
        <v>0.14457293644016792</v>
      </c>
      <c r="CB318">
        <f t="shared" si="269"/>
        <v>1.4498691223780748E-2</v>
      </c>
      <c r="CC318" s="4">
        <f t="shared" si="270"/>
        <v>0.81622707342816736</v>
      </c>
      <c r="CD318" s="7">
        <f t="shared" si="271"/>
        <v>16</v>
      </c>
      <c r="CE318" s="4">
        <f t="shared" si="272"/>
        <v>0</v>
      </c>
      <c r="CF318" s="7">
        <f t="shared" si="273"/>
        <v>1.4364085975160392E-3</v>
      </c>
      <c r="CG318">
        <f t="shared" si="274"/>
        <v>4.2414507604553991E-7</v>
      </c>
      <c r="CH318" s="7">
        <f t="shared" si="275"/>
        <v>1.4364085975160392E-3</v>
      </c>
      <c r="CI318" s="4">
        <f t="shared" si="276"/>
        <v>4.0889674081085086E-5</v>
      </c>
      <c r="CJ318">
        <f t="shared" si="277"/>
        <v>4.2414507604553991E-7</v>
      </c>
      <c r="CK318">
        <f t="shared" si="278"/>
        <v>4.0889674081085086E-5</v>
      </c>
      <c r="CL318" s="7">
        <f t="shared" si="279"/>
        <v>6</v>
      </c>
      <c r="CM318" s="4">
        <f t="shared" si="280"/>
        <v>1</v>
      </c>
      <c r="CN318" s="7">
        <f t="shared" si="281"/>
        <v>1.461931380467289E-5</v>
      </c>
      <c r="CO318" s="4">
        <f t="shared" si="282"/>
        <v>1</v>
      </c>
      <c r="CP318" s="7">
        <f t="shared" si="283"/>
        <v>3</v>
      </c>
      <c r="CQ318" s="4" t="str">
        <f t="shared" si="284"/>
        <v>Glenfiddich 12</v>
      </c>
      <c r="CR318" s="7">
        <f t="shared" si="285"/>
        <v>70</v>
      </c>
      <c r="CS318">
        <f t="shared" si="286"/>
        <v>73</v>
      </c>
      <c r="CT318">
        <f ca="1">COUNTIF(INDIRECT(ADDRESS(ROW(),CR318,1,1)):INDIRECT(ADDRESS(ROW(),CS318,1,1)), "&lt;0.05")</f>
        <v>4</v>
      </c>
      <c r="CU318" s="4">
        <f t="shared" ca="1" si="287"/>
        <v>1</v>
      </c>
    </row>
    <row r="319" spans="1:99" x14ac:dyDescent="0.25">
      <c r="A319" s="48">
        <v>71</v>
      </c>
      <c r="B319" s="7">
        <v>1.7376786544183715</v>
      </c>
      <c r="C319">
        <v>0.58541489245970035</v>
      </c>
      <c r="D319">
        <v>1.6973180901433214</v>
      </c>
      <c r="E319">
        <v>1.1402163669767376</v>
      </c>
      <c r="F319">
        <v>1.1935803417345086</v>
      </c>
      <c r="G319">
        <v>1.2377540761530446</v>
      </c>
      <c r="H319">
        <v>1.647813966204724</v>
      </c>
      <c r="I319">
        <v>2.489896147564862</v>
      </c>
      <c r="J319">
        <v>4.4590865668073523</v>
      </c>
      <c r="K319" s="4">
        <v>2.8894432732193778</v>
      </c>
      <c r="L319" s="7">
        <v>2.0688103527039465</v>
      </c>
      <c r="M319">
        <v>3.7742506265574089</v>
      </c>
      <c r="N319">
        <v>2.3276496417234935</v>
      </c>
      <c r="O319">
        <v>2.277741529271704</v>
      </c>
      <c r="P319">
        <v>2.8874894961462609</v>
      </c>
      <c r="Q319">
        <v>2.3785524898783259</v>
      </c>
      <c r="R319">
        <v>2.3634588049784222</v>
      </c>
      <c r="S319">
        <v>2.6078086854459057</v>
      </c>
      <c r="T319">
        <v>3.2710859263575238</v>
      </c>
      <c r="U319" s="4">
        <v>3.1227969165212026</v>
      </c>
      <c r="V319" s="7">
        <v>8.9638072353303979</v>
      </c>
      <c r="W319">
        <v>9.5349429501841261</v>
      </c>
      <c r="X319">
        <v>14.067100015413818</v>
      </c>
      <c r="Y319">
        <v>11.030744828737477</v>
      </c>
      <c r="Z319">
        <v>10.928303993788424</v>
      </c>
      <c r="AA319">
        <v>13.287919182324698</v>
      </c>
      <c r="AB319">
        <v>26.813273484764135</v>
      </c>
      <c r="AC319">
        <v>10.498664180144273</v>
      </c>
      <c r="AD319">
        <v>13.983155173376099</v>
      </c>
      <c r="AE319" s="4">
        <v>11.575924736874954</v>
      </c>
      <c r="AF319" s="7">
        <v>5.7818209760139805</v>
      </c>
      <c r="AG319">
        <v>6.5105485170075426</v>
      </c>
      <c r="AH319">
        <v>6.4321841479241746</v>
      </c>
      <c r="AI319">
        <v>5.5498042311117306</v>
      </c>
      <c r="AJ319">
        <v>9.4706653324269983</v>
      </c>
      <c r="AK319">
        <v>7.9067554623698371</v>
      </c>
      <c r="AL319">
        <v>7.9225709571194116</v>
      </c>
      <c r="AM319">
        <v>6.079541789779638</v>
      </c>
      <c r="AN319">
        <v>4.3535706408082175</v>
      </c>
      <c r="AO319" s="4">
        <v>6.3909628833041241</v>
      </c>
      <c r="AP319" s="7">
        <v>3.5877538149580066</v>
      </c>
      <c r="AQ319">
        <v>6.6437727837295313</v>
      </c>
      <c r="AR319">
        <v>4.6585761183811778</v>
      </c>
      <c r="AS319">
        <v>3.8309216149865599</v>
      </c>
      <c r="AT319">
        <v>8.9548703873470856</v>
      </c>
      <c r="AU319">
        <v>14.617067902103694</v>
      </c>
      <c r="AV319">
        <v>15.112983403820866</v>
      </c>
      <c r="AW319">
        <v>5.3240098478425448</v>
      </c>
      <c r="AX319">
        <v>4.7245449277855469</v>
      </c>
      <c r="AY319" s="4">
        <v>5.6717358976624093</v>
      </c>
      <c r="AZ319">
        <f t="shared" si="241"/>
        <v>1.9078202375681996</v>
      </c>
      <c r="BA319">
        <f t="shared" si="242"/>
        <v>2.7079644469584196</v>
      </c>
      <c r="BB319">
        <f t="shared" si="243"/>
        <v>13.06838357809384</v>
      </c>
      <c r="BC319">
        <f t="shared" si="244"/>
        <v>6.6398424937865652</v>
      </c>
      <c r="BD319" s="4">
        <f t="shared" si="245"/>
        <v>7.3126236698617433</v>
      </c>
      <c r="BE319" s="7">
        <f t="shared" si="246"/>
        <v>1.1180000742276435</v>
      </c>
      <c r="BF319">
        <f t="shared" si="247"/>
        <v>0.54097277155010637</v>
      </c>
      <c r="BG319">
        <f t="shared" si="248"/>
        <v>5.1391740486755966</v>
      </c>
      <c r="BH319">
        <f t="shared" si="249"/>
        <v>1.4472640436974777</v>
      </c>
      <c r="BI319" s="4">
        <f t="shared" si="250"/>
        <v>4.2652468411017121</v>
      </c>
      <c r="BJ319" s="7">
        <f t="shared" si="251"/>
        <v>6.2523536851141384E-2</v>
      </c>
      <c r="BK319">
        <f t="shared" si="252"/>
        <v>5.6951416866153708E-5</v>
      </c>
      <c r="BL319">
        <f t="shared" si="253"/>
        <v>2.7729716464804231E-7</v>
      </c>
      <c r="BM319" s="4">
        <f t="shared" si="254"/>
        <v>2.9497454023899943E-3</v>
      </c>
      <c r="BN319" s="7">
        <f t="shared" si="255"/>
        <v>6.2523536851141384E-2</v>
      </c>
      <c r="BO319">
        <f t="shared" si="256"/>
        <v>1.2219575789724485E-4</v>
      </c>
      <c r="BP319">
        <f t="shared" si="257"/>
        <v>4.7417377136062619E-6</v>
      </c>
      <c r="BQ319" s="4">
        <f t="shared" si="258"/>
        <v>7.6834286585624762E-3</v>
      </c>
      <c r="BR319" s="7">
        <f t="shared" si="259"/>
        <v>5.6951416866153708E-5</v>
      </c>
      <c r="BS319">
        <f t="shared" si="260"/>
        <v>1.2219575789724485E-4</v>
      </c>
      <c r="BT319">
        <f t="shared" si="261"/>
        <v>3.1989742815632096E-3</v>
      </c>
      <c r="BU319" s="4">
        <f t="shared" si="262"/>
        <v>1.4176617547442516E-2</v>
      </c>
      <c r="BV319" s="7">
        <f t="shared" si="263"/>
        <v>2.7729716464804231E-7</v>
      </c>
      <c r="BW319">
        <f t="shared" si="264"/>
        <v>4.7417377136062619E-6</v>
      </c>
      <c r="BX319">
        <f t="shared" si="265"/>
        <v>3.1989742815632096E-3</v>
      </c>
      <c r="BY319" s="4">
        <f t="shared" si="266"/>
        <v>0.64587058816164489</v>
      </c>
      <c r="BZ319" s="7">
        <f t="shared" si="267"/>
        <v>2.9497454023899943E-3</v>
      </c>
      <c r="CA319">
        <f t="shared" si="268"/>
        <v>7.6834286585624762E-3</v>
      </c>
      <c r="CB319">
        <f t="shared" si="269"/>
        <v>1.4176617547442516E-2</v>
      </c>
      <c r="CC319" s="4">
        <f t="shared" si="270"/>
        <v>0.64587058816164489</v>
      </c>
      <c r="CD319" s="7">
        <f t="shared" si="271"/>
        <v>16</v>
      </c>
      <c r="CE319" s="4">
        <f t="shared" si="272"/>
        <v>0</v>
      </c>
      <c r="CF319" s="7">
        <f t="shared" si="273"/>
        <v>6.2523536851141384E-2</v>
      </c>
      <c r="CG319">
        <f t="shared" si="274"/>
        <v>7.111284962519605E-9</v>
      </c>
      <c r="CH319" s="7">
        <f t="shared" si="275"/>
        <v>6.2523536851141384E-2</v>
      </c>
      <c r="CI319" s="4">
        <f t="shared" si="276"/>
        <v>6.4146826154038026E-8</v>
      </c>
      <c r="CJ319">
        <f t="shared" si="277"/>
        <v>7.111284962519605E-9</v>
      </c>
      <c r="CK319">
        <f t="shared" si="278"/>
        <v>6.4146826154038026E-8</v>
      </c>
      <c r="CL319" s="7">
        <f t="shared" si="279"/>
        <v>4</v>
      </c>
      <c r="CM319" s="4">
        <f t="shared" si="280"/>
        <v>0</v>
      </c>
      <c r="CN319" s="7">
        <f t="shared" si="281"/>
        <v>1.4125789122050969E-6</v>
      </c>
      <c r="CO319" s="4">
        <f t="shared" si="282"/>
        <v>1</v>
      </c>
      <c r="CP319" s="7">
        <f t="shared" si="283"/>
        <v>3</v>
      </c>
      <c r="CQ319" s="4" t="str">
        <f t="shared" si="284"/>
        <v>Glenfiddich 12</v>
      </c>
      <c r="CR319" s="7">
        <f t="shared" si="285"/>
        <v>70</v>
      </c>
      <c r="CS319">
        <f t="shared" si="286"/>
        <v>73</v>
      </c>
      <c r="CT319">
        <f ca="1">COUNTIF(INDIRECT(ADDRESS(ROW(),CR319,1,1)):INDIRECT(ADDRESS(ROW(),CS319,1,1)), "&lt;0.05")</f>
        <v>4</v>
      </c>
      <c r="CU319" s="4">
        <f t="shared" ca="1" si="287"/>
        <v>1</v>
      </c>
    </row>
    <row r="320" spans="1:99" x14ac:dyDescent="0.25">
      <c r="A320" s="48">
        <v>72</v>
      </c>
      <c r="B320" s="7">
        <v>1.8147592274130682</v>
      </c>
      <c r="C320">
        <v>0.77498019114726791</v>
      </c>
      <c r="D320">
        <v>1.4220389258583017</v>
      </c>
      <c r="E320">
        <v>1.1473647788275594</v>
      </c>
      <c r="F320">
        <v>1.154214043008317</v>
      </c>
      <c r="G320">
        <v>1.0177572704955253</v>
      </c>
      <c r="H320">
        <v>0.87284794044040048</v>
      </c>
      <c r="I320">
        <v>1.0765906941620396</v>
      </c>
      <c r="J320">
        <v>2.122503026450691</v>
      </c>
      <c r="K320" s="4">
        <v>1.3276824523950352</v>
      </c>
      <c r="L320" s="7">
        <v>1.3421748323828846</v>
      </c>
      <c r="M320">
        <v>2.1482055975982739</v>
      </c>
      <c r="N320">
        <v>1.402427815214911</v>
      </c>
      <c r="O320">
        <v>1.3907469571690165</v>
      </c>
      <c r="P320">
        <v>1.626659510018212</v>
      </c>
      <c r="Q320">
        <v>1.3295831873680386</v>
      </c>
      <c r="R320">
        <v>1.2856711740543663</v>
      </c>
      <c r="S320">
        <v>1.5521702795568553</v>
      </c>
      <c r="T320">
        <v>1.8842812946528751</v>
      </c>
      <c r="U320" s="4">
        <v>1.4890965978701058</v>
      </c>
      <c r="V320" s="7">
        <v>4.5244621429412488</v>
      </c>
      <c r="W320">
        <v>5.5203261113498092</v>
      </c>
      <c r="X320">
        <v>5.6072591956368161</v>
      </c>
      <c r="Y320">
        <v>4.3716453063270899</v>
      </c>
      <c r="Z320">
        <v>4.2843153100475986</v>
      </c>
      <c r="AA320">
        <v>4.7454475108024585</v>
      </c>
      <c r="AB320">
        <v>8.6947871278069062</v>
      </c>
      <c r="AC320">
        <v>3.5874631051482457</v>
      </c>
      <c r="AD320">
        <v>4.7088701804159081</v>
      </c>
      <c r="AE320" s="4">
        <v>3.921285181925851</v>
      </c>
      <c r="AF320" s="7">
        <v>2.3157070264158146</v>
      </c>
      <c r="AG320">
        <v>2.4996531914216615</v>
      </c>
      <c r="AH320">
        <v>2.4005118157547249</v>
      </c>
      <c r="AI320">
        <v>2.0562596804549358</v>
      </c>
      <c r="AJ320">
        <v>3.0243133389935619</v>
      </c>
      <c r="AK320">
        <v>3.1685943117212059</v>
      </c>
      <c r="AL320">
        <v>2.875241247093284</v>
      </c>
      <c r="AM320">
        <v>2.2462385957231108</v>
      </c>
      <c r="AN320">
        <v>1.7216811515892196</v>
      </c>
      <c r="AO320" s="4">
        <v>2.2286971210856614</v>
      </c>
      <c r="AP320" s="7">
        <v>1.7916739536299555</v>
      </c>
      <c r="AQ320">
        <v>2.1836714043416743</v>
      </c>
      <c r="AR320">
        <v>1.7055901299482017</v>
      </c>
      <c r="AS320">
        <v>2.0214246424311271</v>
      </c>
      <c r="AT320">
        <v>3.8178106604161988</v>
      </c>
      <c r="AU320">
        <v>6.2646237598836372</v>
      </c>
      <c r="AV320">
        <v>5.7826696791888672</v>
      </c>
      <c r="AW320">
        <v>2.4722061020916661</v>
      </c>
      <c r="AX320">
        <v>2.1181127380237301</v>
      </c>
      <c r="AY320" s="4">
        <v>2.2574938460726766</v>
      </c>
      <c r="AZ320">
        <f t="shared" si="241"/>
        <v>1.2730738550198204</v>
      </c>
      <c r="BA320">
        <f t="shared" si="242"/>
        <v>1.5451017245885539</v>
      </c>
      <c r="BB320">
        <f t="shared" si="243"/>
        <v>4.9965861172401933</v>
      </c>
      <c r="BC320">
        <f t="shared" si="244"/>
        <v>2.4536897480253179</v>
      </c>
      <c r="BD320" s="4">
        <f t="shared" si="245"/>
        <v>3.0415276916027731</v>
      </c>
      <c r="BE320" s="7">
        <f t="shared" si="246"/>
        <v>0.41927534700467367</v>
      </c>
      <c r="BF320">
        <f t="shared" si="247"/>
        <v>0.27643128261993349</v>
      </c>
      <c r="BG320">
        <f t="shared" si="248"/>
        <v>1.4426999571150343</v>
      </c>
      <c r="BH320">
        <f t="shared" si="249"/>
        <v>0.45041094234233703</v>
      </c>
      <c r="BI320" s="4">
        <f t="shared" si="250"/>
        <v>1.6805999393188011</v>
      </c>
      <c r="BJ320" s="7">
        <f t="shared" si="251"/>
        <v>0.10655187430424526</v>
      </c>
      <c r="BK320">
        <f t="shared" si="252"/>
        <v>1.0466255392045625E-5</v>
      </c>
      <c r="BL320">
        <f t="shared" si="253"/>
        <v>1.0043275823226269E-5</v>
      </c>
      <c r="BM320" s="4">
        <f t="shared" si="254"/>
        <v>8.911923237780367E-3</v>
      </c>
      <c r="BN320" s="7">
        <f t="shared" si="255"/>
        <v>0.10655187430424526</v>
      </c>
      <c r="BO320">
        <f t="shared" si="256"/>
        <v>2.7056329798925931E-5</v>
      </c>
      <c r="BP320">
        <f t="shared" si="257"/>
        <v>6.9761319110776728E-5</v>
      </c>
      <c r="BQ320" s="4">
        <f t="shared" si="258"/>
        <v>2.0447359265150556E-2</v>
      </c>
      <c r="BR320" s="7">
        <f t="shared" si="259"/>
        <v>1.0466255392045625E-5</v>
      </c>
      <c r="BS320">
        <f t="shared" si="260"/>
        <v>2.7056329798925931E-5</v>
      </c>
      <c r="BT320">
        <f t="shared" si="261"/>
        <v>2.6537450323477657E-4</v>
      </c>
      <c r="BU320" s="4">
        <f t="shared" si="262"/>
        <v>1.2243370968838482E-2</v>
      </c>
      <c r="BV320" s="7">
        <f t="shared" si="263"/>
        <v>1.0043275823226269E-5</v>
      </c>
      <c r="BW320">
        <f t="shared" si="264"/>
        <v>6.9761319110776728E-5</v>
      </c>
      <c r="BX320">
        <f t="shared" si="265"/>
        <v>2.6537450323477657E-4</v>
      </c>
      <c r="BY320" s="4">
        <f t="shared" si="266"/>
        <v>0.30977499234800554</v>
      </c>
      <c r="BZ320" s="7">
        <f t="shared" si="267"/>
        <v>8.911923237780367E-3</v>
      </c>
      <c r="CA320">
        <f t="shared" si="268"/>
        <v>2.0447359265150556E-2</v>
      </c>
      <c r="CB320">
        <f t="shared" si="269"/>
        <v>1.2243370968838482E-2</v>
      </c>
      <c r="CC320" s="4">
        <f t="shared" si="270"/>
        <v>0.30977499234800554</v>
      </c>
      <c r="CD320" s="7">
        <f t="shared" si="271"/>
        <v>16</v>
      </c>
      <c r="CE320" s="4">
        <f t="shared" si="272"/>
        <v>0</v>
      </c>
      <c r="CF320" s="7">
        <f t="shared" si="273"/>
        <v>0.10655187430424526</v>
      </c>
      <c r="CG320">
        <f t="shared" si="274"/>
        <v>8.0810512632304733E-8</v>
      </c>
      <c r="CH320" s="7">
        <f t="shared" si="275"/>
        <v>0.10655187430424526</v>
      </c>
      <c r="CI320" s="4">
        <f t="shared" si="276"/>
        <v>6.3100594569625065E-7</v>
      </c>
      <c r="CJ320">
        <f t="shared" si="277"/>
        <v>8.0810512632304733E-8</v>
      </c>
      <c r="CK320">
        <f t="shared" si="278"/>
        <v>6.3100594569625065E-7</v>
      </c>
      <c r="CL320" s="7">
        <f t="shared" si="279"/>
        <v>4</v>
      </c>
      <c r="CM320" s="4">
        <f t="shared" si="280"/>
        <v>0</v>
      </c>
      <c r="CN320" s="7">
        <f t="shared" si="281"/>
        <v>5.2908965079285029E-6</v>
      </c>
      <c r="CO320" s="4">
        <f t="shared" si="282"/>
        <v>1</v>
      </c>
      <c r="CP320" s="7">
        <f t="shared" si="283"/>
        <v>3</v>
      </c>
      <c r="CQ320" s="4" t="str">
        <f t="shared" si="284"/>
        <v>Glenfiddich 12</v>
      </c>
      <c r="CR320" s="7">
        <f t="shared" si="285"/>
        <v>70</v>
      </c>
      <c r="CS320">
        <f t="shared" si="286"/>
        <v>73</v>
      </c>
      <c r="CT320">
        <f ca="1">COUNTIF(INDIRECT(ADDRESS(ROW(),CR320,1,1)):INDIRECT(ADDRESS(ROW(),CS320,1,1)), "&lt;0.05")</f>
        <v>4</v>
      </c>
      <c r="CU320" s="4">
        <f t="shared" ca="1" si="287"/>
        <v>1</v>
      </c>
    </row>
    <row r="321" spans="1:99" x14ac:dyDescent="0.25">
      <c r="A321" s="48">
        <v>73</v>
      </c>
      <c r="B321" s="7">
        <v>3.7425397354245056</v>
      </c>
      <c r="C321">
        <v>2.0083138495992099</v>
      </c>
      <c r="D321">
        <v>2.5636648349638316</v>
      </c>
      <c r="E321">
        <v>2.1663236264020278</v>
      </c>
      <c r="F321">
        <v>2.0846161471370404</v>
      </c>
      <c r="G321">
        <v>1.9918818757776551</v>
      </c>
      <c r="H321">
        <v>1.9577706301348701</v>
      </c>
      <c r="I321">
        <v>2.6997878973507237</v>
      </c>
      <c r="J321">
        <v>3.8355671193216287</v>
      </c>
      <c r="K321" s="4">
        <v>2.5694193030966583</v>
      </c>
      <c r="L321" s="7">
        <v>2.283930265935779</v>
      </c>
      <c r="M321">
        <v>3.8438759283333281</v>
      </c>
      <c r="N321">
        <v>2.5040657925116778</v>
      </c>
      <c r="O321">
        <v>2.469323023203768</v>
      </c>
      <c r="P321">
        <v>2.7762628935244851</v>
      </c>
      <c r="Q321">
        <v>2.3053344244263991</v>
      </c>
      <c r="R321">
        <v>2.3070437187408226</v>
      </c>
      <c r="S321">
        <v>2.5841906218309951</v>
      </c>
      <c r="T321">
        <v>3.0972889493450615</v>
      </c>
      <c r="U321" s="4">
        <v>2.8940091616428396</v>
      </c>
      <c r="V321" s="7">
        <v>7.3262091756938785</v>
      </c>
      <c r="W321">
        <v>6.3840158694426519</v>
      </c>
      <c r="X321">
        <v>9.1953389449817706</v>
      </c>
      <c r="Y321">
        <v>7.2838688294699443</v>
      </c>
      <c r="Z321">
        <v>7.4346045545595807</v>
      </c>
      <c r="AA321">
        <v>8.6785201281647808</v>
      </c>
      <c r="AB321">
        <v>16.588578001902466</v>
      </c>
      <c r="AC321">
        <v>6.6216492520249961</v>
      </c>
      <c r="AD321">
        <v>8.0657108665812132</v>
      </c>
      <c r="AE321" s="4">
        <v>6.6658769972339247</v>
      </c>
      <c r="AF321" s="7">
        <v>4.2690271512345266</v>
      </c>
      <c r="AG321">
        <v>4.6626011659352278</v>
      </c>
      <c r="AH321">
        <v>4.7423117116703795</v>
      </c>
      <c r="AI321">
        <v>4.0609250481330132</v>
      </c>
      <c r="AJ321">
        <v>5.8422089153444015</v>
      </c>
      <c r="AK321">
        <v>5.8372164000674562</v>
      </c>
      <c r="AL321">
        <v>5.7683995622752953</v>
      </c>
      <c r="AM321">
        <v>4.5759343558782355</v>
      </c>
      <c r="AN321">
        <v>3.1569385798970981</v>
      </c>
      <c r="AO321" s="4">
        <v>4.2571096860694118</v>
      </c>
      <c r="AP321" s="7">
        <v>3.7294177035653679</v>
      </c>
      <c r="AQ321">
        <v>6.0405568884436303</v>
      </c>
      <c r="AR321">
        <v>4.8683010185440168</v>
      </c>
      <c r="AS321">
        <v>3.9967084501754027</v>
      </c>
      <c r="AT321">
        <v>6.8472462007399928</v>
      </c>
      <c r="AU321">
        <v>11.523640431267337</v>
      </c>
      <c r="AV321">
        <v>10.79342371435733</v>
      </c>
      <c r="AW321">
        <v>4.4628918943541329</v>
      </c>
      <c r="AX321">
        <v>4.0155676747035658</v>
      </c>
      <c r="AY321" s="4">
        <v>4.2466242391784732</v>
      </c>
      <c r="AZ321">
        <f t="shared" si="241"/>
        <v>2.5619885019208151</v>
      </c>
      <c r="BA321">
        <f t="shared" si="242"/>
        <v>2.7065324779495152</v>
      </c>
      <c r="BB321">
        <f t="shared" si="243"/>
        <v>8.4244372620055206</v>
      </c>
      <c r="BC321">
        <f t="shared" si="244"/>
        <v>4.7172672576505033</v>
      </c>
      <c r="BD321" s="4">
        <f t="shared" si="245"/>
        <v>6.0524378215329255</v>
      </c>
      <c r="BE321" s="7">
        <f t="shared" si="246"/>
        <v>0.70046348870821185</v>
      </c>
      <c r="BF321">
        <f t="shared" si="247"/>
        <v>0.48277242996727787</v>
      </c>
      <c r="BG321">
        <f t="shared" si="248"/>
        <v>3.0080151169812943</v>
      </c>
      <c r="BH321">
        <f t="shared" si="249"/>
        <v>0.87726370001794962</v>
      </c>
      <c r="BI321" s="4">
        <f t="shared" si="250"/>
        <v>2.8675183110480233</v>
      </c>
      <c r="BJ321" s="7">
        <f t="shared" si="251"/>
        <v>0.59846635945115223</v>
      </c>
      <c r="BK321">
        <f t="shared" si="252"/>
        <v>1.3312139234853941E-4</v>
      </c>
      <c r="BL321">
        <f t="shared" si="253"/>
        <v>1.1974258182908627E-5</v>
      </c>
      <c r="BM321" s="4">
        <f t="shared" si="254"/>
        <v>3.8046090967660245E-3</v>
      </c>
      <c r="BN321" s="7">
        <f t="shared" si="255"/>
        <v>0.59846635945115223</v>
      </c>
      <c r="BO321">
        <f t="shared" si="256"/>
        <v>1.7967578432817561E-4</v>
      </c>
      <c r="BP321">
        <f t="shared" si="257"/>
        <v>1.8021542600178817E-5</v>
      </c>
      <c r="BQ321" s="4">
        <f t="shared" si="258"/>
        <v>4.9388531521461082E-3</v>
      </c>
      <c r="BR321" s="7">
        <f t="shared" si="259"/>
        <v>1.3312139234853941E-4</v>
      </c>
      <c r="BS321">
        <f t="shared" si="260"/>
        <v>1.7967578432817561E-4</v>
      </c>
      <c r="BT321">
        <f t="shared" si="261"/>
        <v>3.5161237929080351E-3</v>
      </c>
      <c r="BU321" s="4">
        <f t="shared" si="262"/>
        <v>8.7882170106920302E-2</v>
      </c>
      <c r="BV321" s="7">
        <f t="shared" si="263"/>
        <v>1.1974258182908627E-5</v>
      </c>
      <c r="BW321">
        <f t="shared" si="264"/>
        <v>1.8021542600178817E-5</v>
      </c>
      <c r="BX321">
        <f t="shared" si="265"/>
        <v>3.5161237929080351E-3</v>
      </c>
      <c r="BY321" s="4">
        <f t="shared" si="266"/>
        <v>0.18759346054082826</v>
      </c>
      <c r="BZ321" s="7">
        <f t="shared" si="267"/>
        <v>3.8046090967660245E-3</v>
      </c>
      <c r="CA321">
        <f t="shared" si="268"/>
        <v>4.9388531521461082E-3</v>
      </c>
      <c r="CB321">
        <f t="shared" si="269"/>
        <v>8.7882170106920302E-2</v>
      </c>
      <c r="CC321" s="4">
        <f t="shared" si="270"/>
        <v>0.18759346054082826</v>
      </c>
      <c r="CD321" s="7">
        <f t="shared" si="271"/>
        <v>14</v>
      </c>
      <c r="CE321" s="4">
        <f t="shared" si="272"/>
        <v>0</v>
      </c>
      <c r="CF321" s="7">
        <f t="shared" si="273"/>
        <v>0.59846635945115223</v>
      </c>
      <c r="CG321">
        <f t="shared" si="274"/>
        <v>5.2411009535029186E-8</v>
      </c>
      <c r="CH321" s="7">
        <f t="shared" si="275"/>
        <v>0.59846635945115223</v>
      </c>
      <c r="CI321" s="4">
        <f t="shared" si="276"/>
        <v>7.6849616936956122E-8</v>
      </c>
      <c r="CJ321">
        <f t="shared" si="277"/>
        <v>5.2411009535029186E-8</v>
      </c>
      <c r="CK321">
        <f t="shared" si="278"/>
        <v>7.6849616936956122E-8</v>
      </c>
      <c r="CL321" s="7">
        <f t="shared" si="279"/>
        <v>4</v>
      </c>
      <c r="CM321" s="4">
        <f t="shared" si="280"/>
        <v>0</v>
      </c>
      <c r="CN321" s="7">
        <f t="shared" si="281"/>
        <v>6.4361083710118577E-6</v>
      </c>
      <c r="CO321" s="4">
        <f t="shared" si="282"/>
        <v>1</v>
      </c>
      <c r="CP321" s="7">
        <f t="shared" si="283"/>
        <v>3</v>
      </c>
      <c r="CQ321" s="4" t="str">
        <f t="shared" si="284"/>
        <v>Glenfiddich 12</v>
      </c>
      <c r="CR321" s="7">
        <f t="shared" si="285"/>
        <v>70</v>
      </c>
      <c r="CS321">
        <f t="shared" si="286"/>
        <v>73</v>
      </c>
      <c r="CT321">
        <f ca="1">COUNTIF(INDIRECT(ADDRESS(ROW(),CR321,1,1)):INDIRECT(ADDRESS(ROW(),CS321,1,1)), "&lt;0.05")</f>
        <v>3</v>
      </c>
      <c r="CU321" s="4">
        <f t="shared" ca="1" si="287"/>
        <v>0</v>
      </c>
    </row>
    <row r="322" spans="1:99" x14ac:dyDescent="0.25">
      <c r="A322" s="48">
        <v>74</v>
      </c>
      <c r="B322" s="7">
        <v>1.6273931899990037</v>
      </c>
      <c r="C322">
        <v>1.000794814398702</v>
      </c>
      <c r="D322">
        <v>1.4306986070666667</v>
      </c>
      <c r="E322">
        <v>1.0336207559951154</v>
      </c>
      <c r="F322">
        <v>1.1969902172142053</v>
      </c>
      <c r="G322">
        <v>1.0228260131300704</v>
      </c>
      <c r="H322">
        <v>0.92343208518439279</v>
      </c>
      <c r="I322">
        <v>1.2259985233328443</v>
      </c>
      <c r="J322">
        <v>2.1857301412422339</v>
      </c>
      <c r="K322" s="4">
        <v>1.3462183043537592</v>
      </c>
      <c r="L322" s="7">
        <v>1.3022064274760294</v>
      </c>
      <c r="M322">
        <v>2.1847117884861769</v>
      </c>
      <c r="N322">
        <v>1.1336512272862274</v>
      </c>
      <c r="O322">
        <v>1.3681205045465905</v>
      </c>
      <c r="P322">
        <v>1.7902830897368518</v>
      </c>
      <c r="Q322">
        <v>1.2139947466504408</v>
      </c>
      <c r="R322">
        <v>1.2071121574975991</v>
      </c>
      <c r="S322">
        <v>1.5649530375787417</v>
      </c>
      <c r="T322">
        <v>1.9211559228725248</v>
      </c>
      <c r="U322" s="4">
        <v>1.506535471627745</v>
      </c>
      <c r="V322" s="7">
        <v>4.0960981630800219</v>
      </c>
      <c r="W322">
        <v>1.5235479312330829</v>
      </c>
      <c r="X322">
        <v>4.969596195486166</v>
      </c>
      <c r="Y322">
        <v>3.9003220672609498</v>
      </c>
      <c r="Z322">
        <v>3.7711431845336829</v>
      </c>
      <c r="AA322">
        <v>3.9458940540862644</v>
      </c>
      <c r="AB322">
        <v>8.6680214970585592</v>
      </c>
      <c r="AC322">
        <v>3.1677546292267933</v>
      </c>
      <c r="AD322">
        <v>4.4783446131679048</v>
      </c>
      <c r="AE322" s="4">
        <v>3.7534160811035582</v>
      </c>
      <c r="AF322" s="7">
        <v>1.9960125731128673</v>
      </c>
      <c r="AG322">
        <v>2.1742007052011578</v>
      </c>
      <c r="AH322">
        <v>1.8119483987803138</v>
      </c>
      <c r="AI322">
        <v>1.6027743369527023</v>
      </c>
      <c r="AJ322">
        <v>2.6545545131928217</v>
      </c>
      <c r="AK322">
        <v>2.3689202656475801</v>
      </c>
      <c r="AL322">
        <v>2.2539497526125771</v>
      </c>
      <c r="AM322">
        <v>1.7476543713757424</v>
      </c>
      <c r="AN322">
        <v>1.4363139111797978</v>
      </c>
      <c r="AO322" s="4">
        <v>1.8537541999841494</v>
      </c>
      <c r="AP322" s="7">
        <v>0.66709226926170795</v>
      </c>
      <c r="AQ322">
        <v>1.1179482543867456</v>
      </c>
      <c r="AR322">
        <v>0.83199896957309982</v>
      </c>
      <c r="AS322">
        <v>0.67476678110997568</v>
      </c>
      <c r="AT322">
        <v>2.9436874691485837</v>
      </c>
      <c r="AU322">
        <v>4.9810116310581742</v>
      </c>
      <c r="AV322">
        <v>4.8640483485785238</v>
      </c>
      <c r="AW322">
        <v>1.8852866690087546</v>
      </c>
      <c r="AX322">
        <v>1.6440419640939798</v>
      </c>
      <c r="AY322" s="4">
        <v>1.8665459956694808</v>
      </c>
      <c r="AZ322">
        <f t="shared" si="241"/>
        <v>1.2993702651916992</v>
      </c>
      <c r="BA322">
        <f t="shared" si="242"/>
        <v>1.5192724373758926</v>
      </c>
      <c r="BB322">
        <f t="shared" si="243"/>
        <v>4.2274138416236982</v>
      </c>
      <c r="BC322">
        <f t="shared" si="244"/>
        <v>1.990008302803971</v>
      </c>
      <c r="BD322" s="4">
        <f t="shared" si="245"/>
        <v>2.1476428351889023</v>
      </c>
      <c r="BE322" s="7">
        <f t="shared" si="246"/>
        <v>0.380951464966586</v>
      </c>
      <c r="BF322">
        <f t="shared" si="247"/>
        <v>0.34790202532972714</v>
      </c>
      <c r="BG322">
        <f t="shared" si="248"/>
        <v>1.807481635755831</v>
      </c>
      <c r="BH322">
        <f t="shared" si="249"/>
        <v>0.37332700653535905</v>
      </c>
      <c r="BI322" s="4">
        <f t="shared" si="250"/>
        <v>1.61914134631551</v>
      </c>
      <c r="BJ322" s="7">
        <f t="shared" si="251"/>
        <v>0.19454524408356019</v>
      </c>
      <c r="BK322">
        <f t="shared" si="252"/>
        <v>5.6120474012899741E-4</v>
      </c>
      <c r="BL322">
        <f t="shared" si="253"/>
        <v>6.808494750661189E-4</v>
      </c>
      <c r="BM322" s="4">
        <f t="shared" si="254"/>
        <v>0.1379076692805789</v>
      </c>
      <c r="BN322" s="7">
        <f t="shared" si="255"/>
        <v>0.19454524408356019</v>
      </c>
      <c r="BO322">
        <f t="shared" si="256"/>
        <v>9.9009266369616674E-4</v>
      </c>
      <c r="BP322">
        <f t="shared" si="257"/>
        <v>9.2334947942068028E-3</v>
      </c>
      <c r="BQ322" s="4">
        <f t="shared" si="258"/>
        <v>0.2583153326156189</v>
      </c>
      <c r="BR322" s="7">
        <f t="shared" si="259"/>
        <v>5.6120474012899741E-4</v>
      </c>
      <c r="BS322">
        <f t="shared" si="260"/>
        <v>9.9009266369616674E-4</v>
      </c>
      <c r="BT322">
        <f t="shared" si="261"/>
        <v>3.4454297622111001E-3</v>
      </c>
      <c r="BU322" s="4">
        <f t="shared" si="262"/>
        <v>1.4441184169789702E-2</v>
      </c>
      <c r="BV322" s="7">
        <f t="shared" si="263"/>
        <v>6.808494750661189E-4</v>
      </c>
      <c r="BW322">
        <f t="shared" si="264"/>
        <v>9.2334947942068028E-3</v>
      </c>
      <c r="BX322">
        <f t="shared" si="265"/>
        <v>3.4454297622111001E-3</v>
      </c>
      <c r="BY322" s="4">
        <f t="shared" si="266"/>
        <v>0.77034963894141339</v>
      </c>
      <c r="BZ322" s="7">
        <f t="shared" si="267"/>
        <v>0.1379076692805789</v>
      </c>
      <c r="CA322">
        <f t="shared" si="268"/>
        <v>0.2583153326156189</v>
      </c>
      <c r="CB322">
        <f t="shared" si="269"/>
        <v>1.4441184169789702E-2</v>
      </c>
      <c r="CC322" s="4">
        <f t="shared" si="270"/>
        <v>0.77034963894141339</v>
      </c>
      <c r="CD322" s="7">
        <f t="shared" si="271"/>
        <v>12</v>
      </c>
      <c r="CE322" s="4">
        <f t="shared" si="272"/>
        <v>0</v>
      </c>
      <c r="CF322" s="7">
        <f t="shared" si="273"/>
        <v>0.19454524408356019</v>
      </c>
      <c r="CG322">
        <f t="shared" si="274"/>
        <v>8.4395540165440122E-5</v>
      </c>
      <c r="CH322" s="7">
        <f t="shared" si="275"/>
        <v>0.19454524408356019</v>
      </c>
      <c r="CI322" s="4">
        <f t="shared" si="276"/>
        <v>5.2410694962293886E-4</v>
      </c>
      <c r="CJ322">
        <f t="shared" si="277"/>
        <v>8.4395540165440122E-5</v>
      </c>
      <c r="CK322">
        <f t="shared" si="278"/>
        <v>5.2410694962293886E-4</v>
      </c>
      <c r="CL322" s="7">
        <f t="shared" si="279"/>
        <v>4</v>
      </c>
      <c r="CM322" s="4">
        <f t="shared" si="280"/>
        <v>0</v>
      </c>
      <c r="CN322" s="7">
        <f t="shared" si="281"/>
        <v>2.9544383847592709E-4</v>
      </c>
      <c r="CO322" s="4">
        <f t="shared" si="282"/>
        <v>1</v>
      </c>
      <c r="CP322" s="7">
        <f t="shared" si="283"/>
        <v>3</v>
      </c>
      <c r="CQ322" s="4" t="str">
        <f t="shared" si="284"/>
        <v>Glenfiddich 12</v>
      </c>
      <c r="CR322" s="7">
        <f t="shared" si="285"/>
        <v>70</v>
      </c>
      <c r="CS322">
        <f t="shared" si="286"/>
        <v>73</v>
      </c>
      <c r="CT322">
        <f ca="1">COUNTIF(INDIRECT(ADDRESS(ROW(),CR322,1,1)):INDIRECT(ADDRESS(ROW(),CS322,1,1)), "&lt;0.05")</f>
        <v>4</v>
      </c>
      <c r="CU322" s="4">
        <f t="shared" ca="1" si="287"/>
        <v>1</v>
      </c>
    </row>
    <row r="323" spans="1:99" x14ac:dyDescent="0.25">
      <c r="A323" s="48">
        <v>75</v>
      </c>
      <c r="B323" s="7">
        <v>4.8768609223588779</v>
      </c>
      <c r="C323">
        <v>2.732089033133549</v>
      </c>
      <c r="D323">
        <v>3.7022330633565566</v>
      </c>
      <c r="E323">
        <v>2.8904957266686488</v>
      </c>
      <c r="F323">
        <v>2.9362670959123065</v>
      </c>
      <c r="G323">
        <v>2.7448632348900199</v>
      </c>
      <c r="H323">
        <v>2.6293584288896366</v>
      </c>
      <c r="I323">
        <v>3.7103046448630073</v>
      </c>
      <c r="J323">
        <v>6.163339920513085</v>
      </c>
      <c r="K323" s="4">
        <v>3.9730310781095848</v>
      </c>
      <c r="L323" s="7">
        <v>3.087213954761415</v>
      </c>
      <c r="M323">
        <v>5.3827804214796195</v>
      </c>
      <c r="N323">
        <v>3.0535773311259198</v>
      </c>
      <c r="O323">
        <v>3.3142000444778139</v>
      </c>
      <c r="P323">
        <v>4.2107039684232745</v>
      </c>
      <c r="Q323">
        <v>3.2071678094560481</v>
      </c>
      <c r="R323">
        <v>3.3683589639915907</v>
      </c>
      <c r="S323">
        <v>3.637275027636734</v>
      </c>
      <c r="T323">
        <v>4.3871911702003228</v>
      </c>
      <c r="U323" s="4">
        <v>4.5705257942762243</v>
      </c>
      <c r="V323" s="7">
        <v>8.8687798574421581</v>
      </c>
      <c r="W323">
        <v>8.3959578259604069</v>
      </c>
      <c r="X323">
        <v>11.635807581733141</v>
      </c>
      <c r="Y323">
        <v>9.207735840635884</v>
      </c>
      <c r="Z323">
        <v>9.5528801710311857</v>
      </c>
      <c r="AA323">
        <v>10.671255282423298</v>
      </c>
      <c r="AB323">
        <v>23.941221082190175</v>
      </c>
      <c r="AC323">
        <v>8.6884388254627911</v>
      </c>
      <c r="AD323">
        <v>11.291640125900994</v>
      </c>
      <c r="AE323" s="4">
        <v>9.569784936748869</v>
      </c>
      <c r="AF323" s="7">
        <v>5.0873451629694237</v>
      </c>
      <c r="AG323">
        <v>5.4389288465381247</v>
      </c>
      <c r="AH323">
        <v>5.1280570308086464</v>
      </c>
      <c r="AI323">
        <v>4.7379617077777212</v>
      </c>
      <c r="AJ323">
        <v>7.9645431048895139</v>
      </c>
      <c r="AK323">
        <v>6.1420072353951713</v>
      </c>
      <c r="AL323">
        <v>6.4648529822995258</v>
      </c>
      <c r="AM323">
        <v>5.2435503469123894</v>
      </c>
      <c r="AN323">
        <v>3.7099633619652264</v>
      </c>
      <c r="AO323" s="4">
        <v>5.0141687445040493</v>
      </c>
      <c r="AP323" s="7">
        <v>2.7154339153056619</v>
      </c>
      <c r="AQ323">
        <v>5.3344421332159442</v>
      </c>
      <c r="AR323">
        <v>4.1102989535729222</v>
      </c>
      <c r="AS323">
        <v>2.8840803362817478</v>
      </c>
      <c r="AT323">
        <v>7.5143621144420791</v>
      </c>
      <c r="AU323">
        <v>13.027368651623176</v>
      </c>
      <c r="AV323">
        <v>12.716947077655927</v>
      </c>
      <c r="AW323">
        <v>4.7382018981030329</v>
      </c>
      <c r="AX323">
        <v>4.3042858162514621</v>
      </c>
      <c r="AY323" s="4">
        <v>5.0919104738528951</v>
      </c>
      <c r="AZ323">
        <f t="shared" si="241"/>
        <v>3.6358843148695272</v>
      </c>
      <c r="BA323">
        <f t="shared" si="242"/>
        <v>3.8218994485828959</v>
      </c>
      <c r="BB323">
        <f t="shared" si="243"/>
        <v>11.182350152952891</v>
      </c>
      <c r="BC323">
        <f t="shared" si="244"/>
        <v>5.4931378524059786</v>
      </c>
      <c r="BD323" s="4">
        <f t="shared" si="245"/>
        <v>6.2437331370304863</v>
      </c>
      <c r="BE323" s="7">
        <f t="shared" si="246"/>
        <v>1.14117826519715</v>
      </c>
      <c r="BF323">
        <f t="shared" si="247"/>
        <v>0.77981728445730036</v>
      </c>
      <c r="BG323">
        <f t="shared" si="248"/>
        <v>4.615895211067448</v>
      </c>
      <c r="BH323">
        <f t="shared" si="249"/>
        <v>1.1457992660759044</v>
      </c>
      <c r="BI323" s="4">
        <f t="shared" si="250"/>
        <v>3.7417167341479871</v>
      </c>
      <c r="BJ323" s="7">
        <f t="shared" si="251"/>
        <v>0.67611495677701328</v>
      </c>
      <c r="BK323">
        <f t="shared" si="252"/>
        <v>5.0759344813211115E-4</v>
      </c>
      <c r="BL323">
        <f t="shared" si="253"/>
        <v>1.9073440598576044E-3</v>
      </c>
      <c r="BM323" s="4">
        <f t="shared" si="254"/>
        <v>5.9552584155796243E-2</v>
      </c>
      <c r="BN323" s="7">
        <f t="shared" si="255"/>
        <v>0.67611495677701328</v>
      </c>
      <c r="BO323">
        <f t="shared" si="256"/>
        <v>6.5028862409656854E-4</v>
      </c>
      <c r="BP323">
        <f t="shared" si="257"/>
        <v>1.5506923416735959E-3</v>
      </c>
      <c r="BQ323" s="4">
        <f t="shared" si="258"/>
        <v>7.3570656817712243E-2</v>
      </c>
      <c r="BR323" s="7">
        <f t="shared" si="259"/>
        <v>5.0759344813211115E-4</v>
      </c>
      <c r="BS323">
        <f t="shared" si="260"/>
        <v>6.5028862409656854E-4</v>
      </c>
      <c r="BT323">
        <f t="shared" si="261"/>
        <v>3.5197722517239178E-3</v>
      </c>
      <c r="BU323" s="4">
        <f t="shared" si="262"/>
        <v>1.746240733504666E-2</v>
      </c>
      <c r="BV323" s="7">
        <f t="shared" si="263"/>
        <v>1.9073440598576044E-3</v>
      </c>
      <c r="BW323">
        <f t="shared" si="264"/>
        <v>1.5506923416735959E-3</v>
      </c>
      <c r="BX323">
        <f t="shared" si="265"/>
        <v>3.5197722517239178E-3</v>
      </c>
      <c r="BY323" s="4">
        <f t="shared" si="266"/>
        <v>0.55682636415303544</v>
      </c>
      <c r="BZ323" s="7">
        <f t="shared" si="267"/>
        <v>5.9552584155796243E-2</v>
      </c>
      <c r="CA323">
        <f t="shared" si="268"/>
        <v>7.3570656817712243E-2</v>
      </c>
      <c r="CB323">
        <f t="shared" si="269"/>
        <v>1.746240733504666E-2</v>
      </c>
      <c r="CC323" s="4">
        <f t="shared" si="270"/>
        <v>0.55682636415303544</v>
      </c>
      <c r="CD323" s="7">
        <f t="shared" si="271"/>
        <v>12</v>
      </c>
      <c r="CE323" s="4">
        <f t="shared" si="272"/>
        <v>0</v>
      </c>
      <c r="CF323" s="7">
        <f t="shared" si="273"/>
        <v>0.67611495677701328</v>
      </c>
      <c r="CG323">
        <f t="shared" si="274"/>
        <v>3.5990935825355352E-5</v>
      </c>
      <c r="CH323" s="7">
        <f t="shared" si="275"/>
        <v>0.67611495677701328</v>
      </c>
      <c r="CI323" s="4">
        <f t="shared" si="276"/>
        <v>4.1517226707331973E-5</v>
      </c>
      <c r="CJ323">
        <f t="shared" si="277"/>
        <v>3.5990935825355352E-5</v>
      </c>
      <c r="CK323">
        <f t="shared" si="278"/>
        <v>4.1517226707331973E-5</v>
      </c>
      <c r="CL323" s="7">
        <f t="shared" si="279"/>
        <v>4</v>
      </c>
      <c r="CM323" s="4">
        <f t="shared" si="280"/>
        <v>0</v>
      </c>
      <c r="CN323" s="7">
        <f t="shared" si="281"/>
        <v>1.6128567572272468E-4</v>
      </c>
      <c r="CO323" s="4">
        <f t="shared" si="282"/>
        <v>1</v>
      </c>
      <c r="CP323" s="7">
        <f t="shared" si="283"/>
        <v>3</v>
      </c>
      <c r="CQ323" s="4" t="str">
        <f t="shared" si="284"/>
        <v>Glenfiddich 12</v>
      </c>
      <c r="CR323" s="7">
        <f t="shared" si="285"/>
        <v>70</v>
      </c>
      <c r="CS323">
        <f t="shared" si="286"/>
        <v>73</v>
      </c>
      <c r="CT323">
        <f ca="1">COUNTIF(INDIRECT(ADDRESS(ROW(),CR323,1,1)):INDIRECT(ADDRESS(ROW(),CS323,1,1)), "&lt;0.05")</f>
        <v>4</v>
      </c>
      <c r="CU323" s="4">
        <f t="shared" ca="1" si="287"/>
        <v>1</v>
      </c>
    </row>
    <row r="324" spans="1:99" x14ac:dyDescent="0.25">
      <c r="A324" s="48">
        <v>76</v>
      </c>
      <c r="B324" s="7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4.6461212778376212E-2</v>
      </c>
      <c r="I324">
        <v>7.6596405633892334E-2</v>
      </c>
      <c r="J324">
        <v>0.38391727059413183</v>
      </c>
      <c r="K324" s="4">
        <v>0.21634109325234699</v>
      </c>
      <c r="L324" s="7">
        <v>0.2080965819442375</v>
      </c>
      <c r="M324">
        <v>0.32849828751591309</v>
      </c>
      <c r="N324">
        <v>0.15610720050847507</v>
      </c>
      <c r="O324">
        <v>0.19902404636629403</v>
      </c>
      <c r="P324">
        <v>0.2432271610858352</v>
      </c>
      <c r="Q324">
        <v>0.17993053658570121</v>
      </c>
      <c r="R324">
        <v>0.17717189891126855</v>
      </c>
      <c r="S324">
        <v>0.17673061764406278</v>
      </c>
      <c r="T324">
        <v>0.29630928344557328</v>
      </c>
      <c r="U324" s="4">
        <v>0.24785385757816875</v>
      </c>
      <c r="V324" s="7">
        <v>0.37489183025361905</v>
      </c>
      <c r="W324">
        <v>1.5278146260738066</v>
      </c>
      <c r="X324">
        <v>0.37074445856999355</v>
      </c>
      <c r="Y324">
        <v>0.30167353706171779</v>
      </c>
      <c r="Z324">
        <v>0.52814330319571634</v>
      </c>
      <c r="AA324">
        <v>0.97955550545559711</v>
      </c>
      <c r="AB324">
        <v>1.0241066782793675</v>
      </c>
      <c r="AC324">
        <v>0.38908698306302963</v>
      </c>
      <c r="AD324">
        <v>0.5569448459927101</v>
      </c>
      <c r="AE324" s="4">
        <v>0.39832206853242585</v>
      </c>
      <c r="AF324" s="7">
        <v>0.35118555523493733</v>
      </c>
      <c r="AG324">
        <v>0.26750774980088116</v>
      </c>
      <c r="AH324">
        <v>0.33977236395354671</v>
      </c>
      <c r="AI324">
        <v>0.34166121813412959</v>
      </c>
      <c r="AJ324">
        <v>0.48264293024269489</v>
      </c>
      <c r="AK324">
        <v>0.46550184848627962</v>
      </c>
      <c r="AL324">
        <v>0.2159596898425718</v>
      </c>
      <c r="AM324">
        <v>0.30321629234197911</v>
      </c>
      <c r="AN324">
        <v>0.27659481380680767</v>
      </c>
      <c r="AO324" s="4">
        <v>0.33182006314443013</v>
      </c>
      <c r="AP324" s="7">
        <v>0.50393939974503943</v>
      </c>
      <c r="AQ324">
        <v>0</v>
      </c>
      <c r="AR324">
        <v>0</v>
      </c>
      <c r="AS324">
        <v>0.66603704268844222</v>
      </c>
      <c r="AT324">
        <v>0.28542834970065312</v>
      </c>
      <c r="AU324">
        <v>0.64285541316157713</v>
      </c>
      <c r="AV324">
        <v>0.45243635875540772</v>
      </c>
      <c r="AW324">
        <v>0.17725810538464903</v>
      </c>
      <c r="AX324">
        <v>0.13261031764893655</v>
      </c>
      <c r="AY324" s="4">
        <v>0.16306466895955055</v>
      </c>
      <c r="AZ324">
        <f t="shared" si="241"/>
        <v>7.2331598225874733E-2</v>
      </c>
      <c r="BA324">
        <f t="shared" si="242"/>
        <v>0.22129494715855288</v>
      </c>
      <c r="BB324">
        <f t="shared" si="243"/>
        <v>0.64512838364779834</v>
      </c>
      <c r="BC324">
        <f t="shared" si="244"/>
        <v>0.33758625249882573</v>
      </c>
      <c r="BD324" s="4">
        <f t="shared" si="245"/>
        <v>0.3023629656044256</v>
      </c>
      <c r="BE324" s="7">
        <f t="shared" si="246"/>
        <v>0.1290576924909701</v>
      </c>
      <c r="BF324">
        <f t="shared" si="247"/>
        <v>5.6636829454849345E-2</v>
      </c>
      <c r="BG324">
        <f t="shared" si="248"/>
        <v>0.40122160907541232</v>
      </c>
      <c r="BH324">
        <f t="shared" si="249"/>
        <v>8.3165618494785487E-2</v>
      </c>
      <c r="BI324" s="4">
        <f t="shared" si="250"/>
        <v>0.2490769032201709</v>
      </c>
      <c r="BJ324" s="7">
        <f t="shared" si="251"/>
        <v>5.6557115600281765E-3</v>
      </c>
      <c r="BK324">
        <f t="shared" si="252"/>
        <v>1.3027279362982675E-3</v>
      </c>
      <c r="BL324">
        <f t="shared" si="253"/>
        <v>5.992021941958589E-5</v>
      </c>
      <c r="BM324" s="4">
        <f t="shared" si="254"/>
        <v>2.1750952411111246E-2</v>
      </c>
      <c r="BN324" s="7">
        <f t="shared" si="255"/>
        <v>5.6557115600281765E-3</v>
      </c>
      <c r="BO324">
        <f t="shared" si="256"/>
        <v>8.6453886299115192E-3</v>
      </c>
      <c r="BP324">
        <f t="shared" si="257"/>
        <v>2.1619674044333331E-3</v>
      </c>
      <c r="BQ324" s="4">
        <f t="shared" si="258"/>
        <v>0.33939505344096454</v>
      </c>
      <c r="BR324" s="7">
        <f t="shared" si="259"/>
        <v>1.3027279362982675E-3</v>
      </c>
      <c r="BS324">
        <f t="shared" si="260"/>
        <v>8.6453886299115192E-3</v>
      </c>
      <c r="BT324">
        <f t="shared" si="261"/>
        <v>3.9593215485001047E-2</v>
      </c>
      <c r="BU324" s="4">
        <f t="shared" si="262"/>
        <v>3.6517600985459378E-2</v>
      </c>
      <c r="BV324" s="7">
        <f t="shared" si="263"/>
        <v>5.992021941958589E-5</v>
      </c>
      <c r="BW324">
        <f t="shared" si="264"/>
        <v>2.1619674044333331E-3</v>
      </c>
      <c r="BX324">
        <f t="shared" si="265"/>
        <v>3.9593215485001047E-2</v>
      </c>
      <c r="BY324" s="4">
        <f t="shared" si="266"/>
        <v>0.6796284509311028</v>
      </c>
      <c r="BZ324" s="7">
        <f t="shared" si="267"/>
        <v>2.1750952411111246E-2</v>
      </c>
      <c r="CA324">
        <f t="shared" si="268"/>
        <v>0.33939505344096454</v>
      </c>
      <c r="CB324">
        <f t="shared" si="269"/>
        <v>3.6517600985459378E-2</v>
      </c>
      <c r="CC324" s="4">
        <f t="shared" si="270"/>
        <v>0.6796284509311028</v>
      </c>
      <c r="CD324" s="7">
        <f t="shared" si="271"/>
        <v>16</v>
      </c>
      <c r="CE324" s="4">
        <f t="shared" si="272"/>
        <v>0</v>
      </c>
      <c r="CF324" s="7">
        <f t="shared" si="273"/>
        <v>5.6557115600281765E-3</v>
      </c>
      <c r="CG324">
        <f t="shared" si="274"/>
        <v>1.1016533920448942E-5</v>
      </c>
      <c r="CH324" s="7">
        <f t="shared" si="275"/>
        <v>5.6557115600281765E-3</v>
      </c>
      <c r="CI324" s="4">
        <f t="shared" si="276"/>
        <v>1.3510381244028124E-3</v>
      </c>
      <c r="CJ324">
        <f t="shared" si="277"/>
        <v>1.1016533920448942E-5</v>
      </c>
      <c r="CK324">
        <f t="shared" si="278"/>
        <v>1.3510381244028124E-3</v>
      </c>
      <c r="CL324" s="7">
        <f t="shared" si="279"/>
        <v>6</v>
      </c>
      <c r="CM324" s="4">
        <f t="shared" si="280"/>
        <v>1</v>
      </c>
      <c r="CN324" s="7">
        <f t="shared" si="281"/>
        <v>1.6052570744491774E-4</v>
      </c>
      <c r="CO324" s="4">
        <f t="shared" si="282"/>
        <v>1</v>
      </c>
      <c r="CP324" s="7">
        <f t="shared" si="283"/>
        <v>3</v>
      </c>
      <c r="CQ324" s="4" t="str">
        <f t="shared" si="284"/>
        <v>Glenfiddich 12</v>
      </c>
      <c r="CR324" s="7">
        <f t="shared" si="285"/>
        <v>70</v>
      </c>
      <c r="CS324">
        <f t="shared" si="286"/>
        <v>73</v>
      </c>
      <c r="CT324">
        <f ca="1">COUNTIF(INDIRECT(ADDRESS(ROW(),CR324,1,1)):INDIRECT(ADDRESS(ROW(),CS324,1,1)), "&lt;0.05")</f>
        <v>4</v>
      </c>
      <c r="CU324" s="4">
        <f t="shared" ca="1" si="287"/>
        <v>1</v>
      </c>
    </row>
    <row r="325" spans="1:99" x14ac:dyDescent="0.25">
      <c r="A325" s="48">
        <v>77</v>
      </c>
      <c r="B325" s="7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 s="4">
        <v>0</v>
      </c>
      <c r="L325" s="7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s="4">
        <v>0</v>
      </c>
      <c r="V325" s="7">
        <v>0</v>
      </c>
      <c r="W325">
        <v>4.0013782925873418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 s="4">
        <v>0</v>
      </c>
      <c r="AF325" s="7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 s="4">
        <v>0</v>
      </c>
      <c r="AP325" s="7">
        <v>1.6228771284503758</v>
      </c>
      <c r="AQ325">
        <v>0</v>
      </c>
      <c r="AR325">
        <v>0</v>
      </c>
      <c r="AS325">
        <v>1.4118266231041303</v>
      </c>
      <c r="AT325">
        <v>0</v>
      </c>
      <c r="AU325">
        <v>0</v>
      </c>
      <c r="AV325">
        <v>0</v>
      </c>
      <c r="AW325">
        <v>0</v>
      </c>
      <c r="AX325">
        <v>0</v>
      </c>
      <c r="AY325" s="4">
        <v>0</v>
      </c>
      <c r="AZ325">
        <f t="shared" si="241"/>
        <v>0</v>
      </c>
      <c r="BA325">
        <f t="shared" si="242"/>
        <v>0</v>
      </c>
      <c r="BB325">
        <f t="shared" si="243"/>
        <v>0.4001378292587342</v>
      </c>
      <c r="BC325">
        <f t="shared" si="244"/>
        <v>0</v>
      </c>
      <c r="BD325" s="4">
        <f t="shared" si="245"/>
        <v>0.30347037515545061</v>
      </c>
      <c r="BE325" s="7">
        <f t="shared" si="246"/>
        <v>0</v>
      </c>
      <c r="BF325">
        <f t="shared" si="247"/>
        <v>0</v>
      </c>
      <c r="BG325">
        <f t="shared" si="248"/>
        <v>1.2653469184531643</v>
      </c>
      <c r="BH325">
        <f t="shared" si="249"/>
        <v>0</v>
      </c>
      <c r="BI325" s="4">
        <f t="shared" si="250"/>
        <v>0.64170276104396662</v>
      </c>
      <c r="BJ325" s="7" t="e">
        <f t="shared" si="251"/>
        <v>#DIV/0!</v>
      </c>
      <c r="BK325">
        <f t="shared" si="252"/>
        <v>0.34343639613791355</v>
      </c>
      <c r="BL325" t="e">
        <f t="shared" si="253"/>
        <v>#DIV/0!</v>
      </c>
      <c r="BM325" s="4">
        <f t="shared" si="254"/>
        <v>0.16900200022467066</v>
      </c>
      <c r="BN325" s="7" t="e">
        <f t="shared" si="255"/>
        <v>#DIV/0!</v>
      </c>
      <c r="BO325">
        <f t="shared" si="256"/>
        <v>0.34343639613791355</v>
      </c>
      <c r="BP325" t="e">
        <f t="shared" si="257"/>
        <v>#DIV/0!</v>
      </c>
      <c r="BQ325" s="4">
        <f t="shared" si="258"/>
        <v>0.16900200022467066</v>
      </c>
      <c r="BR325" s="7">
        <f t="shared" si="259"/>
        <v>0.34343639613791355</v>
      </c>
      <c r="BS325">
        <f t="shared" si="260"/>
        <v>0.34343639613791355</v>
      </c>
      <c r="BT325">
        <f t="shared" si="261"/>
        <v>0.34343639613791355</v>
      </c>
      <c r="BU325" s="4">
        <f t="shared" si="262"/>
        <v>0.83266593547859191</v>
      </c>
      <c r="BV325" s="7" t="e">
        <f t="shared" si="263"/>
        <v>#DIV/0!</v>
      </c>
      <c r="BW325" t="e">
        <f t="shared" si="264"/>
        <v>#DIV/0!</v>
      </c>
      <c r="BX325">
        <f t="shared" si="265"/>
        <v>0.34343639613791355</v>
      </c>
      <c r="BY325" s="4">
        <f t="shared" si="266"/>
        <v>0.16900200022467066</v>
      </c>
      <c r="BZ325" s="7">
        <f t="shared" si="267"/>
        <v>0.16900200022467066</v>
      </c>
      <c r="CA325">
        <f t="shared" si="268"/>
        <v>0.16900200022467066</v>
      </c>
      <c r="CB325">
        <f t="shared" si="269"/>
        <v>0.83266593547859191</v>
      </c>
      <c r="CC325" s="4">
        <f t="shared" si="270"/>
        <v>0.16900200022467066</v>
      </c>
      <c r="CD325" s="7">
        <f t="shared" si="271"/>
        <v>0</v>
      </c>
      <c r="CE325" s="4">
        <f t="shared" si="272"/>
        <v>0</v>
      </c>
      <c r="CF325" s="7" t="e">
        <f t="shared" si="273"/>
        <v>#DIV/0!</v>
      </c>
      <c r="CG325">
        <f t="shared" si="274"/>
        <v>0.12322920944202774</v>
      </c>
      <c r="CH325" s="7" t="e">
        <f t="shared" si="275"/>
        <v>#DIV/0!</v>
      </c>
      <c r="CI325" s="4">
        <f t="shared" si="276"/>
        <v>0.12322920944202774</v>
      </c>
      <c r="CJ325">
        <f t="shared" si="277"/>
        <v>0.12322920944202774</v>
      </c>
      <c r="CK325">
        <f t="shared" si="278"/>
        <v>0.12322920944202774</v>
      </c>
      <c r="CL325" s="7">
        <f t="shared" si="279"/>
        <v>0</v>
      </c>
      <c r="CM325" s="4">
        <f t="shared" si="280"/>
        <v>0</v>
      </c>
      <c r="CN325" s="7">
        <f t="shared" si="281"/>
        <v>0.32987680092112481</v>
      </c>
      <c r="CO325" s="4">
        <f t="shared" si="282"/>
        <v>0</v>
      </c>
      <c r="CP325" s="7">
        <f t="shared" si="283"/>
        <v>3</v>
      </c>
      <c r="CQ325" s="4" t="str">
        <f t="shared" si="284"/>
        <v>Glenfiddich 12</v>
      </c>
      <c r="CR325" s="7">
        <f t="shared" si="285"/>
        <v>70</v>
      </c>
      <c r="CS325">
        <f t="shared" si="286"/>
        <v>73</v>
      </c>
      <c r="CT325">
        <f ca="1">COUNTIF(INDIRECT(ADDRESS(ROW(),CR325,1,1)):INDIRECT(ADDRESS(ROW(),CS325,1,1)), "&lt;0.05")</f>
        <v>0</v>
      </c>
      <c r="CU325" s="4">
        <f t="shared" ca="1" si="287"/>
        <v>0</v>
      </c>
    </row>
    <row r="326" spans="1:99" x14ac:dyDescent="0.25">
      <c r="A326" s="48">
        <v>78</v>
      </c>
      <c r="B326" s="7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 s="4">
        <v>0</v>
      </c>
      <c r="L326" s="7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s="4">
        <v>0</v>
      </c>
      <c r="V326" s="7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 s="4">
        <v>0</v>
      </c>
      <c r="AF326" s="7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 s="4">
        <v>0</v>
      </c>
      <c r="AP326" s="7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 s="4">
        <v>0</v>
      </c>
      <c r="AZ326">
        <f t="shared" si="241"/>
        <v>0</v>
      </c>
      <c r="BA326">
        <f t="shared" si="242"/>
        <v>0</v>
      </c>
      <c r="BB326">
        <f t="shared" si="243"/>
        <v>0</v>
      </c>
      <c r="BC326">
        <f t="shared" si="244"/>
        <v>0</v>
      </c>
      <c r="BD326" s="4">
        <f t="shared" si="245"/>
        <v>0</v>
      </c>
      <c r="BE326" s="7">
        <f t="shared" si="246"/>
        <v>0</v>
      </c>
      <c r="BF326">
        <f t="shared" si="247"/>
        <v>0</v>
      </c>
      <c r="BG326">
        <f t="shared" si="248"/>
        <v>0</v>
      </c>
      <c r="BH326">
        <f t="shared" si="249"/>
        <v>0</v>
      </c>
      <c r="BI326" s="4">
        <f t="shared" si="250"/>
        <v>0</v>
      </c>
      <c r="BJ326" s="7" t="e">
        <f t="shared" si="251"/>
        <v>#DIV/0!</v>
      </c>
      <c r="BK326" t="e">
        <f t="shared" si="252"/>
        <v>#DIV/0!</v>
      </c>
      <c r="BL326" t="e">
        <f t="shared" si="253"/>
        <v>#DIV/0!</v>
      </c>
      <c r="BM326" s="4" t="e">
        <f t="shared" si="254"/>
        <v>#DIV/0!</v>
      </c>
      <c r="BN326" s="7" t="e">
        <f t="shared" si="255"/>
        <v>#DIV/0!</v>
      </c>
      <c r="BO326" t="e">
        <f t="shared" si="256"/>
        <v>#DIV/0!</v>
      </c>
      <c r="BP326" t="e">
        <f t="shared" si="257"/>
        <v>#DIV/0!</v>
      </c>
      <c r="BQ326" s="4" t="e">
        <f t="shared" si="258"/>
        <v>#DIV/0!</v>
      </c>
      <c r="BR326" s="7" t="e">
        <f t="shared" si="259"/>
        <v>#DIV/0!</v>
      </c>
      <c r="BS326" t="e">
        <f t="shared" si="260"/>
        <v>#DIV/0!</v>
      </c>
      <c r="BT326" t="e">
        <f t="shared" si="261"/>
        <v>#DIV/0!</v>
      </c>
      <c r="BU326" s="4" t="e">
        <f t="shared" si="262"/>
        <v>#DIV/0!</v>
      </c>
      <c r="BV326" s="7" t="e">
        <f t="shared" si="263"/>
        <v>#DIV/0!</v>
      </c>
      <c r="BW326" t="e">
        <f t="shared" si="264"/>
        <v>#DIV/0!</v>
      </c>
      <c r="BX326" t="e">
        <f t="shared" si="265"/>
        <v>#DIV/0!</v>
      </c>
      <c r="BY326" s="4" t="e">
        <f t="shared" si="266"/>
        <v>#DIV/0!</v>
      </c>
      <c r="BZ326" s="7" t="e">
        <f t="shared" si="267"/>
        <v>#DIV/0!</v>
      </c>
      <c r="CA326" t="e">
        <f t="shared" si="268"/>
        <v>#DIV/0!</v>
      </c>
      <c r="CB326" t="e">
        <f t="shared" si="269"/>
        <v>#DIV/0!</v>
      </c>
      <c r="CC326" s="4" t="e">
        <f t="shared" si="270"/>
        <v>#DIV/0!</v>
      </c>
      <c r="CD326" s="7">
        <f t="shared" si="271"/>
        <v>0</v>
      </c>
      <c r="CE326" s="4">
        <f t="shared" si="272"/>
        <v>0</v>
      </c>
      <c r="CF326" s="7" t="e">
        <f t="shared" si="273"/>
        <v>#DIV/0!</v>
      </c>
      <c r="CG326" t="e">
        <f t="shared" si="274"/>
        <v>#DIV/0!</v>
      </c>
      <c r="CH326" s="7" t="e">
        <f t="shared" si="275"/>
        <v>#DIV/0!</v>
      </c>
      <c r="CI326" s="4" t="e">
        <f t="shared" si="276"/>
        <v>#DIV/0!</v>
      </c>
      <c r="CJ326" t="e">
        <f t="shared" si="277"/>
        <v>#DIV/0!</v>
      </c>
      <c r="CK326" t="e">
        <f t="shared" si="278"/>
        <v>#DIV/0!</v>
      </c>
      <c r="CL326" s="7">
        <f t="shared" si="279"/>
        <v>0</v>
      </c>
      <c r="CM326" s="4">
        <f t="shared" si="280"/>
        <v>0</v>
      </c>
      <c r="CN326" s="7" t="e">
        <f t="shared" si="281"/>
        <v>#DIV/0!</v>
      </c>
      <c r="CO326" s="4" t="e">
        <f t="shared" si="282"/>
        <v>#DIV/0!</v>
      </c>
      <c r="CP326" s="7">
        <f t="shared" si="283"/>
        <v>1</v>
      </c>
      <c r="CQ326" s="4" t="str">
        <f t="shared" si="284"/>
        <v>Gentleman Jack</v>
      </c>
      <c r="CR326" s="7">
        <f t="shared" si="285"/>
        <v>62</v>
      </c>
      <c r="CS326">
        <f t="shared" si="286"/>
        <v>65</v>
      </c>
      <c r="CT326">
        <f ca="1">COUNTIF(INDIRECT(ADDRESS(ROW(),CR326,1,1)):INDIRECT(ADDRESS(ROW(),CS326,1,1)), "&lt;0.05")</f>
        <v>0</v>
      </c>
      <c r="CU326" s="4">
        <f t="shared" ca="1" si="287"/>
        <v>0</v>
      </c>
    </row>
    <row r="327" spans="1:99" x14ac:dyDescent="0.25">
      <c r="A327" s="48">
        <v>79</v>
      </c>
      <c r="B327" s="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4.792328414205794E-3</v>
      </c>
      <c r="K327" s="4">
        <v>0.12439004243823995</v>
      </c>
      <c r="L327" s="7">
        <v>0</v>
      </c>
      <c r="M327">
        <v>0</v>
      </c>
      <c r="N327">
        <v>0</v>
      </c>
      <c r="O327">
        <v>0</v>
      </c>
      <c r="P327">
        <v>0</v>
      </c>
      <c r="Q327">
        <v>0.16928415236943684</v>
      </c>
      <c r="R327">
        <v>0</v>
      </c>
      <c r="S327">
        <v>0.31201232924629879</v>
      </c>
      <c r="T327">
        <v>0.22987018738959294</v>
      </c>
      <c r="U327" s="4">
        <v>0</v>
      </c>
      <c r="V327" s="7">
        <v>0.62596890314199483</v>
      </c>
      <c r="W327">
        <v>1.0091327515546011</v>
      </c>
      <c r="X327">
        <v>0</v>
      </c>
      <c r="Y327">
        <v>0</v>
      </c>
      <c r="Z327">
        <v>0</v>
      </c>
      <c r="AA327">
        <v>1.0869391201757459</v>
      </c>
      <c r="AB327">
        <v>0</v>
      </c>
      <c r="AC327">
        <v>0</v>
      </c>
      <c r="AD327">
        <v>0</v>
      </c>
      <c r="AE327" s="4">
        <v>0</v>
      </c>
      <c r="AF327" s="7">
        <v>0</v>
      </c>
      <c r="AG327">
        <v>0</v>
      </c>
      <c r="AH327">
        <v>0.43022781590702019</v>
      </c>
      <c r="AI327">
        <v>0</v>
      </c>
      <c r="AJ327">
        <v>0</v>
      </c>
      <c r="AK327">
        <v>0.15272300903343541</v>
      </c>
      <c r="AL327">
        <v>0</v>
      </c>
      <c r="AM327">
        <v>0</v>
      </c>
      <c r="AN327">
        <v>0</v>
      </c>
      <c r="AO327" s="4">
        <v>0</v>
      </c>
      <c r="AP327" s="7">
        <v>0.58326800214553431</v>
      </c>
      <c r="AQ327">
        <v>0</v>
      </c>
      <c r="AR327">
        <v>0</v>
      </c>
      <c r="AS327">
        <v>0.77088507652354199</v>
      </c>
      <c r="AT327">
        <v>0</v>
      </c>
      <c r="AU327">
        <v>0</v>
      </c>
      <c r="AV327">
        <v>0</v>
      </c>
      <c r="AW327">
        <v>0</v>
      </c>
      <c r="AX327">
        <v>0</v>
      </c>
      <c r="AY327" s="4">
        <v>0</v>
      </c>
      <c r="AZ327">
        <f t="shared" si="241"/>
        <v>1.2918237085244574E-2</v>
      </c>
      <c r="BA327">
        <f t="shared" si="242"/>
        <v>7.1116666900532852E-2</v>
      </c>
      <c r="BB327">
        <f t="shared" si="243"/>
        <v>0.27220407748723419</v>
      </c>
      <c r="BC327">
        <f t="shared" si="244"/>
        <v>5.8295082494045559E-2</v>
      </c>
      <c r="BD327" s="4">
        <f t="shared" si="245"/>
        <v>0.13541530786690764</v>
      </c>
      <c r="BE327" s="7">
        <f t="shared" si="246"/>
        <v>3.9196145750869799E-2</v>
      </c>
      <c r="BF327">
        <f t="shared" si="247"/>
        <v>0.11938421530934507</v>
      </c>
      <c r="BG327">
        <f t="shared" si="248"/>
        <v>0.45346469064092337</v>
      </c>
      <c r="BH327">
        <f t="shared" si="249"/>
        <v>0.1392189022281401</v>
      </c>
      <c r="BI327" s="4">
        <f t="shared" si="250"/>
        <v>0.28888527278463111</v>
      </c>
      <c r="BJ327" s="7">
        <f t="shared" si="251"/>
        <v>0.17120845116694464</v>
      </c>
      <c r="BK327">
        <f t="shared" si="252"/>
        <v>0.10466038783840582</v>
      </c>
      <c r="BL327">
        <f t="shared" si="253"/>
        <v>0.34361504968011536</v>
      </c>
      <c r="BM327" s="4">
        <f t="shared" si="254"/>
        <v>0.21551004313070724</v>
      </c>
      <c r="BN327" s="7">
        <f t="shared" si="255"/>
        <v>0.17120845116694464</v>
      </c>
      <c r="BO327">
        <f t="shared" si="256"/>
        <v>0.2042132096928605</v>
      </c>
      <c r="BP327">
        <f t="shared" si="257"/>
        <v>0.82757608233667845</v>
      </c>
      <c r="BQ327" s="4">
        <f t="shared" si="258"/>
        <v>0.5276494408492991</v>
      </c>
      <c r="BR327" s="7">
        <f t="shared" si="259"/>
        <v>0.10466038783840582</v>
      </c>
      <c r="BS327">
        <f t="shared" si="260"/>
        <v>0.2042132096928605</v>
      </c>
      <c r="BT327">
        <f t="shared" si="261"/>
        <v>0.1824268984068165</v>
      </c>
      <c r="BU327" s="4">
        <f t="shared" si="262"/>
        <v>0.43344195857492618</v>
      </c>
      <c r="BV327" s="7">
        <f t="shared" si="263"/>
        <v>0.34361504968011536</v>
      </c>
      <c r="BW327">
        <f t="shared" si="264"/>
        <v>0.82757608233667845</v>
      </c>
      <c r="BX327">
        <f t="shared" si="265"/>
        <v>0.1824268984068165</v>
      </c>
      <c r="BY327" s="4">
        <f t="shared" si="266"/>
        <v>0.46056674409433584</v>
      </c>
      <c r="BZ327" s="7">
        <f t="shared" si="267"/>
        <v>0.21551004313070724</v>
      </c>
      <c r="CA327">
        <f t="shared" si="268"/>
        <v>0.5276494408492991</v>
      </c>
      <c r="CB327">
        <f t="shared" si="269"/>
        <v>0.43344195857492618</v>
      </c>
      <c r="CC327" s="4">
        <f t="shared" si="270"/>
        <v>0.46056674409433584</v>
      </c>
      <c r="CD327" s="7">
        <f t="shared" si="271"/>
        <v>0</v>
      </c>
      <c r="CE327" s="4">
        <f t="shared" si="272"/>
        <v>0</v>
      </c>
      <c r="CF327" s="7">
        <f t="shared" si="273"/>
        <v>0.17120845116694464</v>
      </c>
      <c r="CG327">
        <f t="shared" si="274"/>
        <v>2.4190967974691807E-2</v>
      </c>
      <c r="CH327" s="7">
        <f t="shared" si="275"/>
        <v>0.17120845116694464</v>
      </c>
      <c r="CI327" s="4">
        <f t="shared" si="276"/>
        <v>0.23600671705353726</v>
      </c>
      <c r="CJ327">
        <f t="shared" si="277"/>
        <v>2.4190967974691807E-2</v>
      </c>
      <c r="CK327">
        <f t="shared" si="278"/>
        <v>0.23600671705353726</v>
      </c>
      <c r="CL327" s="7">
        <f t="shared" si="279"/>
        <v>2</v>
      </c>
      <c r="CM327" s="4">
        <f t="shared" si="280"/>
        <v>0</v>
      </c>
      <c r="CN327" s="7">
        <f t="shared" si="281"/>
        <v>0.13647126735342688</v>
      </c>
      <c r="CO327" s="4">
        <f t="shared" si="282"/>
        <v>0</v>
      </c>
      <c r="CP327" s="7">
        <f t="shared" si="283"/>
        <v>3</v>
      </c>
      <c r="CQ327" s="4" t="str">
        <f t="shared" si="284"/>
        <v>Glenfiddich 12</v>
      </c>
      <c r="CR327" s="7">
        <f t="shared" si="285"/>
        <v>70</v>
      </c>
      <c r="CS327">
        <f t="shared" si="286"/>
        <v>73</v>
      </c>
      <c r="CT327">
        <f ca="1">COUNTIF(INDIRECT(ADDRESS(ROW(),CR327,1,1)):INDIRECT(ADDRESS(ROW(),CS327,1,1)), "&lt;0.05")</f>
        <v>0</v>
      </c>
      <c r="CU327" s="4">
        <f t="shared" ca="1" si="287"/>
        <v>0</v>
      </c>
    </row>
    <row r="328" spans="1:99" x14ac:dyDescent="0.25">
      <c r="A328" s="48">
        <v>80</v>
      </c>
      <c r="B328" s="7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 s="4">
        <v>0</v>
      </c>
      <c r="L328" s="7">
        <v>0</v>
      </c>
      <c r="M328">
        <v>0</v>
      </c>
      <c r="N328">
        <v>0.14802306210471131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s="4">
        <v>0</v>
      </c>
      <c r="V328" s="7">
        <v>0.86151657277855342</v>
      </c>
      <c r="W328">
        <v>0</v>
      </c>
      <c r="X328">
        <v>1.3532797147533688</v>
      </c>
      <c r="Y328">
        <v>0.37937718873132831</v>
      </c>
      <c r="Z328">
        <v>0.57123150811498535</v>
      </c>
      <c r="AA328">
        <v>1.2183193789750566</v>
      </c>
      <c r="AB328">
        <v>0.78208471490705112</v>
      </c>
      <c r="AC328">
        <v>0.69400991223404118</v>
      </c>
      <c r="AD328">
        <v>1.1923484230666266</v>
      </c>
      <c r="AE328" s="4">
        <v>0.61357776680402409</v>
      </c>
      <c r="AF328" s="7">
        <v>0.54231487252814425</v>
      </c>
      <c r="AG328">
        <v>0.44169643084647175</v>
      </c>
      <c r="AH328">
        <v>0.51723482296611267</v>
      </c>
      <c r="AI328">
        <v>0.36403434838399112</v>
      </c>
      <c r="AJ328">
        <v>0.62065097666329638</v>
      </c>
      <c r="AK328">
        <v>0.76025007507819042</v>
      </c>
      <c r="AL328">
        <v>0.47573064424719896</v>
      </c>
      <c r="AM328">
        <v>0.41071201210474739</v>
      </c>
      <c r="AN328">
        <v>0.41410799602735532</v>
      </c>
      <c r="AO328" s="4">
        <v>0.48010892363473118</v>
      </c>
      <c r="AP328" s="7">
        <v>7.2395650415446391E-2</v>
      </c>
      <c r="AQ328">
        <v>0</v>
      </c>
      <c r="AR328">
        <v>0</v>
      </c>
      <c r="AS328">
        <v>0.34284349177173151</v>
      </c>
      <c r="AT328">
        <v>0.69678313911607981</v>
      </c>
      <c r="AU328">
        <v>1.2593081533047221</v>
      </c>
      <c r="AV328">
        <v>1.3609067554116068</v>
      </c>
      <c r="AW328">
        <v>0.52674413895646066</v>
      </c>
      <c r="AX328">
        <v>0.40193185219860328</v>
      </c>
      <c r="AY328" s="4">
        <v>0.50371134882235569</v>
      </c>
      <c r="AZ328">
        <f t="shared" si="241"/>
        <v>0</v>
      </c>
      <c r="BA328">
        <f t="shared" si="242"/>
        <v>1.4802306210471131E-2</v>
      </c>
      <c r="BB328">
        <f t="shared" si="243"/>
        <v>0.76657451803650356</v>
      </c>
      <c r="BC328">
        <f t="shared" si="244"/>
        <v>0.50268411024802395</v>
      </c>
      <c r="BD328" s="4">
        <f t="shared" si="245"/>
        <v>0.51646245299970062</v>
      </c>
      <c r="BE328" s="7">
        <f t="shared" si="246"/>
        <v>0</v>
      </c>
      <c r="BF328">
        <f t="shared" si="247"/>
        <v>4.6809002248344514E-2</v>
      </c>
      <c r="BG328">
        <f t="shared" si="248"/>
        <v>0.41408871410756226</v>
      </c>
      <c r="BH328">
        <f t="shared" si="249"/>
        <v>0.11667747811875495</v>
      </c>
      <c r="BI328" s="4">
        <f t="shared" si="250"/>
        <v>0.47976994787953708</v>
      </c>
      <c r="BJ328" s="7">
        <f t="shared" si="251"/>
        <v>0.34343639613791355</v>
      </c>
      <c r="BK328">
        <f t="shared" si="252"/>
        <v>2.4251330399526193E-4</v>
      </c>
      <c r="BL328">
        <f t="shared" si="253"/>
        <v>2.5938684601190663E-7</v>
      </c>
      <c r="BM328" s="4">
        <f t="shared" si="254"/>
        <v>7.8220283429912777E-3</v>
      </c>
      <c r="BN328" s="7">
        <f t="shared" si="255"/>
        <v>0.34343639613791355</v>
      </c>
      <c r="BO328">
        <f t="shared" si="256"/>
        <v>2.6625496028143369E-4</v>
      </c>
      <c r="BP328">
        <f t="shared" si="257"/>
        <v>4.3966257915197418E-8</v>
      </c>
      <c r="BQ328" s="4">
        <f t="shared" si="258"/>
        <v>9.1291462183098974E-3</v>
      </c>
      <c r="BR328" s="7">
        <f t="shared" si="259"/>
        <v>2.4251330399526193E-4</v>
      </c>
      <c r="BS328">
        <f t="shared" si="260"/>
        <v>2.6625496028143369E-4</v>
      </c>
      <c r="BT328">
        <f t="shared" si="261"/>
        <v>7.9946831317614694E-2</v>
      </c>
      <c r="BU328" s="4">
        <f t="shared" si="262"/>
        <v>0.22836179260751988</v>
      </c>
      <c r="BV328" s="7">
        <f t="shared" si="263"/>
        <v>2.5938684601190663E-7</v>
      </c>
      <c r="BW328">
        <f t="shared" si="264"/>
        <v>4.3966257915197418E-8</v>
      </c>
      <c r="BX328">
        <f t="shared" si="265"/>
        <v>7.9946831317614694E-2</v>
      </c>
      <c r="BY328" s="4">
        <f t="shared" si="266"/>
        <v>0.93141434360861686</v>
      </c>
      <c r="BZ328" s="7">
        <f t="shared" si="267"/>
        <v>7.8220283429912777E-3</v>
      </c>
      <c r="CA328">
        <f t="shared" si="268"/>
        <v>9.1291462183098974E-3</v>
      </c>
      <c r="CB328">
        <f t="shared" si="269"/>
        <v>0.22836179260751988</v>
      </c>
      <c r="CC328" s="4">
        <f t="shared" si="270"/>
        <v>0.93141434360861686</v>
      </c>
      <c r="CD328" s="7">
        <f t="shared" si="271"/>
        <v>12</v>
      </c>
      <c r="CE328" s="4">
        <f t="shared" si="272"/>
        <v>0</v>
      </c>
      <c r="CF328" s="7">
        <f t="shared" si="273"/>
        <v>0.34343639613791355</v>
      </c>
      <c r="CG328">
        <f t="shared" si="274"/>
        <v>1.8469725148429228E-9</v>
      </c>
      <c r="CH328" s="7">
        <f t="shared" si="275"/>
        <v>0.34343639613791355</v>
      </c>
      <c r="CI328" s="4">
        <f t="shared" si="276"/>
        <v>2.6512534528025853E-9</v>
      </c>
      <c r="CJ328">
        <f t="shared" si="277"/>
        <v>1.8469725148429228E-9</v>
      </c>
      <c r="CK328">
        <f t="shared" si="278"/>
        <v>2.6512534528025853E-9</v>
      </c>
      <c r="CL328" s="7">
        <f t="shared" si="279"/>
        <v>4</v>
      </c>
      <c r="CM328" s="4">
        <f t="shared" si="280"/>
        <v>0</v>
      </c>
      <c r="CN328" s="7">
        <f t="shared" si="281"/>
        <v>5.0417975472480362E-8</v>
      </c>
      <c r="CO328" s="4">
        <f t="shared" si="282"/>
        <v>1</v>
      </c>
      <c r="CP328" s="7">
        <f t="shared" si="283"/>
        <v>3</v>
      </c>
      <c r="CQ328" s="4" t="str">
        <f t="shared" si="284"/>
        <v>Glenfiddich 12</v>
      </c>
      <c r="CR328" s="7">
        <f t="shared" si="285"/>
        <v>70</v>
      </c>
      <c r="CS328">
        <f t="shared" si="286"/>
        <v>73</v>
      </c>
      <c r="CT328">
        <f ca="1">COUNTIF(INDIRECT(ADDRESS(ROW(),CR328,1,1)):INDIRECT(ADDRESS(ROW(),CS328,1,1)), "&lt;0.05")</f>
        <v>2</v>
      </c>
      <c r="CU328" s="4">
        <f t="shared" ca="1" si="287"/>
        <v>0</v>
      </c>
    </row>
    <row r="329" spans="1:99" x14ac:dyDescent="0.25">
      <c r="A329" s="48">
        <v>81</v>
      </c>
      <c r="B329" s="7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 s="4">
        <v>0</v>
      </c>
      <c r="L329" s="7">
        <v>0</v>
      </c>
      <c r="M329">
        <v>0</v>
      </c>
      <c r="N329">
        <v>0.18573863166422938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s="4">
        <v>0</v>
      </c>
      <c r="V329" s="7">
        <v>0.65681854032940501</v>
      </c>
      <c r="W329">
        <v>0</v>
      </c>
      <c r="X329">
        <v>1.5261390026533452</v>
      </c>
      <c r="Y329">
        <v>0.37091351258441002</v>
      </c>
      <c r="Z329">
        <v>1.1729517744639697</v>
      </c>
      <c r="AA329">
        <v>2.0144517114082428</v>
      </c>
      <c r="AB329">
        <v>2.2486169628247765</v>
      </c>
      <c r="AC329">
        <v>1.0689357342752734</v>
      </c>
      <c r="AD329">
        <v>1.8317467330010169</v>
      </c>
      <c r="AE329" s="4">
        <v>1.3727522705607382</v>
      </c>
      <c r="AF329" s="7">
        <v>0.75918545650549885</v>
      </c>
      <c r="AG329">
        <v>0.97743901089605179</v>
      </c>
      <c r="AH329">
        <v>0.99894869947319864</v>
      </c>
      <c r="AI329">
        <v>0.71170695915963356</v>
      </c>
      <c r="AJ329">
        <v>1.1440536467728071</v>
      </c>
      <c r="AK329">
        <v>1.3751737493599718</v>
      </c>
      <c r="AL329">
        <v>1.8336003283217663</v>
      </c>
      <c r="AM329">
        <v>0.90338891306896707</v>
      </c>
      <c r="AN329">
        <v>0.61173821389196481</v>
      </c>
      <c r="AO329" s="4">
        <v>1.4054446592410075</v>
      </c>
      <c r="AP329" s="7">
        <v>0</v>
      </c>
      <c r="AQ329">
        <v>0</v>
      </c>
      <c r="AR329">
        <v>0</v>
      </c>
      <c r="AS329">
        <v>0</v>
      </c>
      <c r="AT329">
        <v>1.4000597381539961</v>
      </c>
      <c r="AU329">
        <v>2.7028990642075579</v>
      </c>
      <c r="AV329">
        <v>3.0157602670219354</v>
      </c>
      <c r="AW329">
        <v>1.0637800881695059</v>
      </c>
      <c r="AX329">
        <v>0.79398677785267568</v>
      </c>
      <c r="AY329" s="4">
        <v>0.97213112224627685</v>
      </c>
      <c r="AZ329">
        <f t="shared" si="241"/>
        <v>0</v>
      </c>
      <c r="BA329">
        <f t="shared" si="242"/>
        <v>1.8573863166422937E-2</v>
      </c>
      <c r="BB329">
        <f t="shared" si="243"/>
        <v>1.2263326242101178</v>
      </c>
      <c r="BC329">
        <f t="shared" si="244"/>
        <v>1.0720679636690869</v>
      </c>
      <c r="BD329" s="4">
        <f t="shared" si="245"/>
        <v>0.99486170576519473</v>
      </c>
      <c r="BE329" s="7">
        <f t="shared" si="246"/>
        <v>0</v>
      </c>
      <c r="BF329">
        <f t="shared" si="247"/>
        <v>5.8735712554203567E-2</v>
      </c>
      <c r="BG329">
        <f t="shared" si="248"/>
        <v>0.72507845818032668</v>
      </c>
      <c r="BH329">
        <f t="shared" si="249"/>
        <v>0.37572733944472142</v>
      </c>
      <c r="BI329" s="4">
        <f t="shared" si="250"/>
        <v>1.1140628583947643</v>
      </c>
      <c r="BJ329" s="7">
        <f t="shared" si="251"/>
        <v>0.34343639613791355</v>
      </c>
      <c r="BK329">
        <f t="shared" si="252"/>
        <v>4.6332895170064016E-4</v>
      </c>
      <c r="BL329">
        <f t="shared" si="253"/>
        <v>8.3618171793479542E-6</v>
      </c>
      <c r="BM329" s="4">
        <f t="shared" si="254"/>
        <v>1.9918987645133716E-2</v>
      </c>
      <c r="BN329" s="7">
        <f t="shared" si="255"/>
        <v>0.34343639613791355</v>
      </c>
      <c r="BO329">
        <f t="shared" si="256"/>
        <v>5.0553357279690622E-4</v>
      </c>
      <c r="BP329">
        <f t="shared" si="257"/>
        <v>7.769889558186772E-6</v>
      </c>
      <c r="BQ329" s="4">
        <f t="shared" si="258"/>
        <v>2.1737098158751536E-2</v>
      </c>
      <c r="BR329" s="7">
        <f t="shared" si="259"/>
        <v>4.6332895170064016E-4</v>
      </c>
      <c r="BS329">
        <f t="shared" si="260"/>
        <v>5.0553357279690622E-4</v>
      </c>
      <c r="BT329">
        <f t="shared" si="261"/>
        <v>0.56015065171714173</v>
      </c>
      <c r="BU329" s="4">
        <f t="shared" si="262"/>
        <v>0.58972510239779219</v>
      </c>
      <c r="BV329" s="7">
        <f t="shared" si="263"/>
        <v>8.3618171793479542E-6</v>
      </c>
      <c r="BW329">
        <f t="shared" si="264"/>
        <v>7.769889558186772E-6</v>
      </c>
      <c r="BX329">
        <f t="shared" si="265"/>
        <v>0.56015065171714173</v>
      </c>
      <c r="BY329" s="4">
        <f t="shared" si="266"/>
        <v>0.83928275117469608</v>
      </c>
      <c r="BZ329" s="7">
        <f t="shared" si="267"/>
        <v>1.9918987645133716E-2</v>
      </c>
      <c r="CA329">
        <f t="shared" si="268"/>
        <v>2.1737098158751536E-2</v>
      </c>
      <c r="CB329">
        <f t="shared" si="269"/>
        <v>0.58972510239779219</v>
      </c>
      <c r="CC329" s="4">
        <f t="shared" si="270"/>
        <v>0.83928275117469608</v>
      </c>
      <c r="CD329" s="7">
        <f t="shared" si="271"/>
        <v>12</v>
      </c>
      <c r="CE329" s="4">
        <f t="shared" si="272"/>
        <v>0</v>
      </c>
      <c r="CF329" s="7">
        <f t="shared" si="273"/>
        <v>0.34343639613791355</v>
      </c>
      <c r="CG329">
        <f t="shared" si="274"/>
        <v>1.5099341425209757E-8</v>
      </c>
      <c r="CH329" s="7">
        <f t="shared" si="275"/>
        <v>0.34343639613791355</v>
      </c>
      <c r="CI329" s="4">
        <f t="shared" si="276"/>
        <v>2.0164062621248005E-8</v>
      </c>
      <c r="CJ329">
        <f t="shared" si="277"/>
        <v>1.5099341425209757E-8</v>
      </c>
      <c r="CK329">
        <f t="shared" si="278"/>
        <v>2.0164062621248005E-8</v>
      </c>
      <c r="CL329" s="7">
        <f t="shared" si="279"/>
        <v>4</v>
      </c>
      <c r="CM329" s="4">
        <f t="shared" si="280"/>
        <v>0</v>
      </c>
      <c r="CN329" s="7">
        <f t="shared" si="281"/>
        <v>2.7480416027764912E-8</v>
      </c>
      <c r="CO329" s="4">
        <f t="shared" si="282"/>
        <v>1</v>
      </c>
      <c r="CP329" s="7">
        <f t="shared" si="283"/>
        <v>3</v>
      </c>
      <c r="CQ329" s="4" t="str">
        <f t="shared" si="284"/>
        <v>Glenfiddich 12</v>
      </c>
      <c r="CR329" s="7">
        <f t="shared" si="285"/>
        <v>70</v>
      </c>
      <c r="CS329">
        <f t="shared" si="286"/>
        <v>73</v>
      </c>
      <c r="CT329">
        <f ca="1">COUNTIF(INDIRECT(ADDRESS(ROW(),CR329,1,1)):INDIRECT(ADDRESS(ROW(),CS329,1,1)), "&lt;0.05")</f>
        <v>2</v>
      </c>
      <c r="CU329" s="4">
        <f t="shared" ca="1" si="287"/>
        <v>0</v>
      </c>
    </row>
    <row r="330" spans="1:99" x14ac:dyDescent="0.25">
      <c r="A330" s="48">
        <v>82</v>
      </c>
      <c r="B330" s="7">
        <v>2.049308552501635</v>
      </c>
      <c r="C330">
        <v>1.395812342557136</v>
      </c>
      <c r="D330">
        <v>1.9438817412034444</v>
      </c>
      <c r="E330">
        <v>1.4558594851874869</v>
      </c>
      <c r="F330">
        <v>1.7456846287798509</v>
      </c>
      <c r="G330">
        <v>1.2918133624894428</v>
      </c>
      <c r="H330">
        <v>1.1078511357111738</v>
      </c>
      <c r="I330">
        <v>1.4817549040679856</v>
      </c>
      <c r="J330">
        <v>2.5730063492613424</v>
      </c>
      <c r="K330" s="4">
        <v>2.1634338044761345</v>
      </c>
      <c r="L330" s="7">
        <v>2.0347802888545896</v>
      </c>
      <c r="M330">
        <v>2.8948500949476847</v>
      </c>
      <c r="N330">
        <v>2.5458383362107959</v>
      </c>
      <c r="O330">
        <v>2.4320245422980999</v>
      </c>
      <c r="P330">
        <v>2.4229801221833744</v>
      </c>
      <c r="Q330">
        <v>2.0503133570802818</v>
      </c>
      <c r="R330">
        <v>1.9433207612509211</v>
      </c>
      <c r="S330">
        <v>2.4831698000739144</v>
      </c>
      <c r="T330">
        <v>2.9678771238401533</v>
      </c>
      <c r="U330" s="4">
        <v>2.1816908378183517</v>
      </c>
      <c r="V330" s="7">
        <v>5.244101898716699</v>
      </c>
      <c r="W330">
        <v>0.98668022631154262</v>
      </c>
      <c r="X330">
        <v>6.9781972898316678</v>
      </c>
      <c r="Y330">
        <v>4.8087091695852902</v>
      </c>
      <c r="Z330">
        <v>4.5376195170774611</v>
      </c>
      <c r="AA330">
        <v>5.3532209005279725</v>
      </c>
      <c r="AB330">
        <v>8.8002963319735859</v>
      </c>
      <c r="AC330">
        <v>3.8730978556894695</v>
      </c>
      <c r="AD330">
        <v>5.588360991186156</v>
      </c>
      <c r="AE330" s="4">
        <v>4.166229885478387</v>
      </c>
      <c r="AF330" s="7">
        <v>2.4125235261069262</v>
      </c>
      <c r="AG330">
        <v>2.4777257329351849</v>
      </c>
      <c r="AH330">
        <v>2.1508899733290407</v>
      </c>
      <c r="AI330">
        <v>1.6813098990536881</v>
      </c>
      <c r="AJ330">
        <v>2.7858265898714745</v>
      </c>
      <c r="AK330">
        <v>3.0136986529473382</v>
      </c>
      <c r="AL330">
        <v>2.6649907527431775</v>
      </c>
      <c r="AM330">
        <v>2.0125577805508303</v>
      </c>
      <c r="AN330">
        <v>1.6785549173679652</v>
      </c>
      <c r="AO330" s="4">
        <v>2.1182279203451095</v>
      </c>
      <c r="AP330" s="7">
        <v>0.93833882686623171</v>
      </c>
      <c r="AQ330">
        <v>1.6456669853900754</v>
      </c>
      <c r="AR330">
        <v>1.1761147561153886</v>
      </c>
      <c r="AS330">
        <v>1.1338932339085468</v>
      </c>
      <c r="AT330">
        <v>4.2167934927692796</v>
      </c>
      <c r="AU330">
        <v>6.4256821309255754</v>
      </c>
      <c r="AV330">
        <v>6.6696650862022189</v>
      </c>
      <c r="AW330">
        <v>2.7401499791800021</v>
      </c>
      <c r="AX330">
        <v>2.2559485738391571</v>
      </c>
      <c r="AY330" s="4">
        <v>2.4861126867298435</v>
      </c>
      <c r="AZ330">
        <f t="shared" si="241"/>
        <v>1.7208406306235631</v>
      </c>
      <c r="BA330">
        <f t="shared" si="242"/>
        <v>2.3956845264558164</v>
      </c>
      <c r="BB330">
        <f t="shared" si="243"/>
        <v>5.0336514066378237</v>
      </c>
      <c r="BC330">
        <f t="shared" si="244"/>
        <v>2.2996305745250738</v>
      </c>
      <c r="BD330" s="4">
        <f t="shared" si="245"/>
        <v>2.9688365751926318</v>
      </c>
      <c r="BE330" s="7">
        <f t="shared" si="246"/>
        <v>0.45621288455628839</v>
      </c>
      <c r="BF330">
        <f t="shared" si="247"/>
        <v>0.35099786442087411</v>
      </c>
      <c r="BG330">
        <f t="shared" si="248"/>
        <v>2.0329758292132274</v>
      </c>
      <c r="BH330">
        <f t="shared" si="249"/>
        <v>0.45089139586802218</v>
      </c>
      <c r="BI330" s="4">
        <f t="shared" si="250"/>
        <v>2.1200473265691491</v>
      </c>
      <c r="BJ330" s="7">
        <f t="shared" si="251"/>
        <v>1.7659106550107027E-3</v>
      </c>
      <c r="BK330">
        <f t="shared" si="252"/>
        <v>5.3104893250855779E-4</v>
      </c>
      <c r="BL330">
        <f t="shared" si="253"/>
        <v>1.0553978949557107E-2</v>
      </c>
      <c r="BM330" s="4">
        <f t="shared" si="254"/>
        <v>9.9312144974657984E-2</v>
      </c>
      <c r="BN330" s="7">
        <f t="shared" si="255"/>
        <v>1.7659106550107027E-3</v>
      </c>
      <c r="BO330">
        <f t="shared" si="256"/>
        <v>2.5868749597553011E-3</v>
      </c>
      <c r="BP330">
        <f t="shared" si="257"/>
        <v>0.60190078535140679</v>
      </c>
      <c r="BQ330" s="4">
        <f t="shared" si="258"/>
        <v>0.41972909126813029</v>
      </c>
      <c r="BR330" s="7">
        <f t="shared" si="259"/>
        <v>5.3104893250855779E-4</v>
      </c>
      <c r="BS330">
        <f t="shared" si="260"/>
        <v>2.5868749597553011E-3</v>
      </c>
      <c r="BT330">
        <f t="shared" si="261"/>
        <v>2.0245147414905467E-3</v>
      </c>
      <c r="BU330" s="4">
        <f t="shared" si="262"/>
        <v>3.9288819376347678E-2</v>
      </c>
      <c r="BV330" s="7">
        <f t="shared" si="263"/>
        <v>1.0553978949557107E-2</v>
      </c>
      <c r="BW330">
        <f t="shared" si="264"/>
        <v>0.60190078535140679</v>
      </c>
      <c r="BX330">
        <f t="shared" si="265"/>
        <v>2.0245147414905467E-3</v>
      </c>
      <c r="BY330" s="4">
        <f t="shared" si="266"/>
        <v>0.35234415584236467</v>
      </c>
      <c r="BZ330" s="7">
        <f t="shared" si="267"/>
        <v>9.9312144974657984E-2</v>
      </c>
      <c r="CA330">
        <f t="shared" si="268"/>
        <v>0.41972909126813029</v>
      </c>
      <c r="CB330">
        <f t="shared" si="269"/>
        <v>3.9288819376347678E-2</v>
      </c>
      <c r="CC330" s="4">
        <f t="shared" si="270"/>
        <v>0.35234415584236467</v>
      </c>
      <c r="CD330" s="7">
        <f t="shared" si="271"/>
        <v>12</v>
      </c>
      <c r="CE330" s="4">
        <f t="shared" si="272"/>
        <v>0</v>
      </c>
      <c r="CF330" s="7">
        <f t="shared" si="273"/>
        <v>1.7659106550107027E-3</v>
      </c>
      <c r="CG330">
        <f t="shared" si="274"/>
        <v>1.2625747197672773E-4</v>
      </c>
      <c r="CH330" s="7">
        <f t="shared" si="275"/>
        <v>1.7659106550107027E-3</v>
      </c>
      <c r="CI330" s="4">
        <f t="shared" si="276"/>
        <v>1.1387647253268825E-2</v>
      </c>
      <c r="CJ330">
        <f t="shared" si="277"/>
        <v>1.2625747197672773E-4</v>
      </c>
      <c r="CK330">
        <f t="shared" si="278"/>
        <v>1.1387647253268825E-2</v>
      </c>
      <c r="CL330" s="7">
        <f t="shared" si="279"/>
        <v>6</v>
      </c>
      <c r="CM330" s="4">
        <f t="shared" si="280"/>
        <v>1</v>
      </c>
      <c r="CN330" s="7">
        <f t="shared" si="281"/>
        <v>2.2207089682417642E-3</v>
      </c>
      <c r="CO330" s="4">
        <f t="shared" si="282"/>
        <v>1</v>
      </c>
      <c r="CP330" s="7">
        <f t="shared" si="283"/>
        <v>3</v>
      </c>
      <c r="CQ330" s="4" t="str">
        <f t="shared" si="284"/>
        <v>Glenfiddich 12</v>
      </c>
      <c r="CR330" s="7">
        <f t="shared" si="285"/>
        <v>70</v>
      </c>
      <c r="CS330">
        <f t="shared" si="286"/>
        <v>73</v>
      </c>
      <c r="CT330">
        <f ca="1">COUNTIF(INDIRECT(ADDRESS(ROW(),CR330,1,1)):INDIRECT(ADDRESS(ROW(),CS330,1,1)), "&lt;0.05")</f>
        <v>4</v>
      </c>
      <c r="CU330" s="4">
        <f t="shared" ca="1" si="287"/>
        <v>1</v>
      </c>
    </row>
    <row r="331" spans="1:99" x14ac:dyDescent="0.25">
      <c r="A331" s="48">
        <v>83</v>
      </c>
      <c r="B331" s="7">
        <v>6.7800070789362383</v>
      </c>
      <c r="C331">
        <v>3.3295227520278825</v>
      </c>
      <c r="D331">
        <v>5.6066149445874078</v>
      </c>
      <c r="E331">
        <v>4.2966671719276324</v>
      </c>
      <c r="F331">
        <v>4.3388780986997553</v>
      </c>
      <c r="G331">
        <v>4.0143845185295763</v>
      </c>
      <c r="H331">
        <v>3.216121814278794</v>
      </c>
      <c r="I331">
        <v>4.1168407284279329</v>
      </c>
      <c r="J331">
        <v>7.9656014233973433</v>
      </c>
      <c r="K331" s="4">
        <v>6.5648863460722584</v>
      </c>
      <c r="L331" s="7">
        <v>4.8157955911646084</v>
      </c>
      <c r="M331">
        <v>7.4196364637067855</v>
      </c>
      <c r="N331">
        <v>6.982891834950113</v>
      </c>
      <c r="O331">
        <v>5.6559935080036485</v>
      </c>
      <c r="P331">
        <v>5.7420295307636851</v>
      </c>
      <c r="Q331">
        <v>5.6060095911960213</v>
      </c>
      <c r="R331">
        <v>5.6773734135034397</v>
      </c>
      <c r="S331">
        <v>6.0125979477350011</v>
      </c>
      <c r="T331">
        <v>7.2113989803212188</v>
      </c>
      <c r="U331" s="4">
        <v>6.4785987432543104</v>
      </c>
      <c r="V331" s="7">
        <v>12.8697044884766</v>
      </c>
      <c r="W331">
        <v>9.1654700495072898</v>
      </c>
      <c r="X331">
        <v>18.646003317576149</v>
      </c>
      <c r="Y331">
        <v>12.906355419987021</v>
      </c>
      <c r="Z331">
        <v>13.441585081878626</v>
      </c>
      <c r="AA331">
        <v>17.164893562034784</v>
      </c>
      <c r="AB331">
        <v>28.365724244586012</v>
      </c>
      <c r="AC331">
        <v>12.051655133381503</v>
      </c>
      <c r="AD331">
        <v>15.362363753594266</v>
      </c>
      <c r="AE331" s="4">
        <v>12.127775249129893</v>
      </c>
      <c r="AF331" s="7">
        <v>6.7495639847707301</v>
      </c>
      <c r="AG331">
        <v>7.3245107481267393</v>
      </c>
      <c r="AH331">
        <v>7.1253496214423988</v>
      </c>
      <c r="AI331">
        <v>5.5790947766063965</v>
      </c>
      <c r="AJ331">
        <v>8.9084589231348552</v>
      </c>
      <c r="AK331">
        <v>8.5136401783281386</v>
      </c>
      <c r="AL331">
        <v>8.7440517210944755</v>
      </c>
      <c r="AM331">
        <v>6.3924817799917291</v>
      </c>
      <c r="AN331">
        <v>4.694127638941703</v>
      </c>
      <c r="AO331" s="4">
        <v>6.6640482475687843</v>
      </c>
      <c r="AP331" s="7">
        <v>5.6308450977866373</v>
      </c>
      <c r="AQ331">
        <v>10.048826977535757</v>
      </c>
      <c r="AR331">
        <v>7.5609464504040371</v>
      </c>
      <c r="AS331">
        <v>6.4579600950010185</v>
      </c>
      <c r="AT331">
        <v>11.792879957931033</v>
      </c>
      <c r="AU331">
        <v>18.357967535373113</v>
      </c>
      <c r="AV331">
        <v>18.439153173881472</v>
      </c>
      <c r="AW331">
        <v>7.3794673887840387</v>
      </c>
      <c r="AX331">
        <v>6.4871789867884591</v>
      </c>
      <c r="AY331" s="4">
        <v>7.568587610980761</v>
      </c>
      <c r="AZ331">
        <f t="shared" si="241"/>
        <v>5.0229524876884817</v>
      </c>
      <c r="BA331">
        <f t="shared" si="242"/>
        <v>6.1602325604598835</v>
      </c>
      <c r="BB331">
        <f t="shared" si="243"/>
        <v>15.210153030015212</v>
      </c>
      <c r="BC331">
        <f t="shared" si="244"/>
        <v>7.0695327620005957</v>
      </c>
      <c r="BD331" s="4">
        <f t="shared" si="245"/>
        <v>9.9723813274466337</v>
      </c>
      <c r="BE331" s="7">
        <f t="shared" si="246"/>
        <v>1.6135083525216538</v>
      </c>
      <c r="BF331">
        <f t="shared" si="247"/>
        <v>0.83452900467669033</v>
      </c>
      <c r="BG331">
        <f t="shared" si="248"/>
        <v>5.3608319141382088</v>
      </c>
      <c r="BH331">
        <f t="shared" si="249"/>
        <v>1.3714707970566717</v>
      </c>
      <c r="BI331" s="4">
        <f t="shared" si="250"/>
        <v>4.7956868889295183</v>
      </c>
      <c r="BJ331" s="7">
        <f t="shared" si="251"/>
        <v>6.8496974723467732E-2</v>
      </c>
      <c r="BK331">
        <f t="shared" si="252"/>
        <v>1.4624418228864589E-4</v>
      </c>
      <c r="BL331">
        <f t="shared" si="253"/>
        <v>6.9509253744422309E-3</v>
      </c>
      <c r="BM331" s="4">
        <f t="shared" si="254"/>
        <v>1.0214124762221364E-2</v>
      </c>
      <c r="BN331" s="7">
        <f t="shared" si="255"/>
        <v>6.8496974723467732E-2</v>
      </c>
      <c r="BO331">
        <f t="shared" si="256"/>
        <v>4.367323152030844E-4</v>
      </c>
      <c r="BP331">
        <f t="shared" si="257"/>
        <v>9.3662522800228756E-2</v>
      </c>
      <c r="BQ331" s="4">
        <f t="shared" si="258"/>
        <v>3.3786235469407011E-2</v>
      </c>
      <c r="BR331" s="7">
        <f t="shared" si="259"/>
        <v>1.4624418228864589E-4</v>
      </c>
      <c r="BS331">
        <f t="shared" si="260"/>
        <v>4.367323152030844E-4</v>
      </c>
      <c r="BT331">
        <f t="shared" si="261"/>
        <v>8.6459891320879391E-4</v>
      </c>
      <c r="BU331" s="4">
        <f t="shared" si="262"/>
        <v>3.3600088397904487E-2</v>
      </c>
      <c r="BV331" s="7">
        <f t="shared" si="263"/>
        <v>6.9509253744422309E-3</v>
      </c>
      <c r="BW331">
        <f t="shared" si="264"/>
        <v>9.3662522800228756E-2</v>
      </c>
      <c r="BX331">
        <f t="shared" si="265"/>
        <v>8.6459891320879391E-4</v>
      </c>
      <c r="BY331" s="4">
        <f t="shared" si="266"/>
        <v>9.4223290154412803E-2</v>
      </c>
      <c r="BZ331" s="7">
        <f t="shared" si="267"/>
        <v>1.0214124762221364E-2</v>
      </c>
      <c r="CA331">
        <f t="shared" si="268"/>
        <v>3.3786235469407011E-2</v>
      </c>
      <c r="CB331">
        <f t="shared" si="269"/>
        <v>3.3600088397904487E-2</v>
      </c>
      <c r="CC331" s="4">
        <f t="shared" si="270"/>
        <v>9.4223290154412803E-2</v>
      </c>
      <c r="CD331" s="7">
        <f t="shared" si="271"/>
        <v>14</v>
      </c>
      <c r="CE331" s="4">
        <f t="shared" si="272"/>
        <v>0</v>
      </c>
      <c r="CF331" s="7">
        <f t="shared" si="273"/>
        <v>6.8496974723467732E-2</v>
      </c>
      <c r="CG331">
        <f t="shared" si="274"/>
        <v>6.8131128568623643E-6</v>
      </c>
      <c r="CH331" s="7">
        <f t="shared" si="275"/>
        <v>6.8496974723467732E-2</v>
      </c>
      <c r="CI331" s="4">
        <f t="shared" si="276"/>
        <v>6.8579981406641414E-5</v>
      </c>
      <c r="CJ331">
        <f t="shared" si="277"/>
        <v>6.8131128568623643E-6</v>
      </c>
      <c r="CK331">
        <f t="shared" si="278"/>
        <v>6.8579981406641414E-5</v>
      </c>
      <c r="CL331" s="7">
        <f t="shared" si="279"/>
        <v>4</v>
      </c>
      <c r="CM331" s="4">
        <f t="shared" si="280"/>
        <v>0</v>
      </c>
      <c r="CN331" s="7">
        <f t="shared" si="281"/>
        <v>3.369873937842009E-4</v>
      </c>
      <c r="CO331" s="4">
        <f t="shared" si="282"/>
        <v>1</v>
      </c>
      <c r="CP331" s="7">
        <f t="shared" si="283"/>
        <v>3</v>
      </c>
      <c r="CQ331" s="4" t="str">
        <f t="shared" si="284"/>
        <v>Glenfiddich 12</v>
      </c>
      <c r="CR331" s="7">
        <f t="shared" si="285"/>
        <v>70</v>
      </c>
      <c r="CS331">
        <f t="shared" si="286"/>
        <v>73</v>
      </c>
      <c r="CT331">
        <f ca="1">COUNTIF(INDIRECT(ADDRESS(ROW(),CR331,1,1)):INDIRECT(ADDRESS(ROW(),CS331,1,1)), "&lt;0.05")</f>
        <v>4</v>
      </c>
      <c r="CU331" s="4">
        <f t="shared" ca="1" si="287"/>
        <v>1</v>
      </c>
    </row>
    <row r="332" spans="1:99" x14ac:dyDescent="0.25">
      <c r="A332" s="48">
        <v>84</v>
      </c>
      <c r="B332" s="7">
        <v>0.33081905188970362</v>
      </c>
      <c r="C332">
        <v>0.1996238476829553</v>
      </c>
      <c r="D332">
        <v>0.47554412650611516</v>
      </c>
      <c r="E332">
        <v>0.27136689143675263</v>
      </c>
      <c r="F332">
        <v>0.28737122148873578</v>
      </c>
      <c r="G332">
        <v>0.16194710234662674</v>
      </c>
      <c r="H332">
        <v>0.25408093133279674</v>
      </c>
      <c r="I332">
        <v>0.31156260706357647</v>
      </c>
      <c r="J332">
        <v>0.57054547904099839</v>
      </c>
      <c r="K332" s="4">
        <v>0.40383575648015307</v>
      </c>
      <c r="L332" s="7">
        <v>0.42490350563391105</v>
      </c>
      <c r="M332">
        <v>0.53954255699016784</v>
      </c>
      <c r="N332">
        <v>0.56143225748066827</v>
      </c>
      <c r="O332">
        <v>0.38565763059389979</v>
      </c>
      <c r="P332">
        <v>0.38134550030245473</v>
      </c>
      <c r="Q332">
        <v>0.34672455474137892</v>
      </c>
      <c r="R332">
        <v>0.29662169084522116</v>
      </c>
      <c r="S332">
        <v>0.35597428549721261</v>
      </c>
      <c r="T332">
        <v>0.49077553875861352</v>
      </c>
      <c r="U332" s="4">
        <v>0.36711022870315518</v>
      </c>
      <c r="V332" s="7">
        <v>3.0243220748895792</v>
      </c>
      <c r="W332">
        <v>1.2614992716697639</v>
      </c>
      <c r="X332">
        <v>3.4968378881080491</v>
      </c>
      <c r="Y332">
        <v>2.4410112429710438</v>
      </c>
      <c r="Z332">
        <v>2.37170313701345</v>
      </c>
      <c r="AA332">
        <v>2.8314281952370401</v>
      </c>
      <c r="AB332">
        <v>4.8212919126833764</v>
      </c>
      <c r="AC332">
        <v>2.000360458280718</v>
      </c>
      <c r="AD332">
        <v>2.9903123962548954</v>
      </c>
      <c r="AE332" s="4">
        <v>2.2668608220809041</v>
      </c>
      <c r="AF332" s="7">
        <v>1.2797741497584811</v>
      </c>
      <c r="AG332">
        <v>1.3798665441812317</v>
      </c>
      <c r="AH332">
        <v>1.2364283767585189</v>
      </c>
      <c r="AI332">
        <v>0.90362535322782178</v>
      </c>
      <c r="AJ332">
        <v>1.6678542412309667</v>
      </c>
      <c r="AK332">
        <v>1.6155907291517668</v>
      </c>
      <c r="AL332">
        <v>1.5051901466781266</v>
      </c>
      <c r="AM332">
        <v>1.0874907198993089</v>
      </c>
      <c r="AN332">
        <v>0.93772002795282683</v>
      </c>
      <c r="AO332" s="4">
        <v>1.2840371548776874</v>
      </c>
      <c r="AP332" s="7">
        <v>0.77177178271981828</v>
      </c>
      <c r="AQ332">
        <v>1.2394282438185136</v>
      </c>
      <c r="AR332">
        <v>0.81662347213283892</v>
      </c>
      <c r="AS332">
        <v>0.81713753318105364</v>
      </c>
      <c r="AT332">
        <v>2.2783986057597545</v>
      </c>
      <c r="AU332">
        <v>3.6642127715712318</v>
      </c>
      <c r="AV332">
        <v>3.7487718461321671</v>
      </c>
      <c r="AW332">
        <v>1.3858633392260631</v>
      </c>
      <c r="AX332">
        <v>1.2107219490612884</v>
      </c>
      <c r="AY332" s="4">
        <v>1.3657732250328856</v>
      </c>
      <c r="AZ332">
        <f t="shared" si="241"/>
        <v>0.32666970152684144</v>
      </c>
      <c r="BA332">
        <f t="shared" si="242"/>
        <v>0.41500877495466837</v>
      </c>
      <c r="BB332">
        <f t="shared" si="243"/>
        <v>2.7505627399188817</v>
      </c>
      <c r="BC332">
        <f t="shared" si="244"/>
        <v>1.2897577443716737</v>
      </c>
      <c r="BD332" s="4">
        <f t="shared" si="245"/>
        <v>1.7298702768635614</v>
      </c>
      <c r="BE332" s="7">
        <f t="shared" si="246"/>
        <v>0.12515994889860582</v>
      </c>
      <c r="BF332">
        <f t="shared" si="247"/>
        <v>8.7711199794063055E-2</v>
      </c>
      <c r="BG332">
        <f t="shared" si="248"/>
        <v>0.95668681430288327</v>
      </c>
      <c r="BH332">
        <f t="shared" si="249"/>
        <v>0.26258796534388451</v>
      </c>
      <c r="BI332" s="4">
        <f t="shared" si="250"/>
        <v>1.1286440775147526</v>
      </c>
      <c r="BJ332" s="7">
        <f t="shared" si="251"/>
        <v>8.6143233094242322E-2</v>
      </c>
      <c r="BK332">
        <f t="shared" si="252"/>
        <v>1.9207959751046582E-5</v>
      </c>
      <c r="BL332">
        <f t="shared" si="253"/>
        <v>1.1402635023593133E-7</v>
      </c>
      <c r="BM332" s="4">
        <f t="shared" si="254"/>
        <v>3.4144664816742605E-3</v>
      </c>
      <c r="BN332" s="7">
        <f t="shared" si="255"/>
        <v>8.6143233094242322E-2</v>
      </c>
      <c r="BO332">
        <f t="shared" si="256"/>
        <v>2.7659447218038556E-5</v>
      </c>
      <c r="BP332">
        <f t="shared" si="257"/>
        <v>7.5459228544833476E-7</v>
      </c>
      <c r="BQ332" s="4">
        <f t="shared" si="258"/>
        <v>5.027536715744586E-3</v>
      </c>
      <c r="BR332" s="7">
        <f t="shared" si="259"/>
        <v>1.9207959751046582E-5</v>
      </c>
      <c r="BS332">
        <f t="shared" si="260"/>
        <v>2.7659447218038556E-5</v>
      </c>
      <c r="BT332">
        <f t="shared" si="261"/>
        <v>8.2079569494756025E-4</v>
      </c>
      <c r="BU332" s="4">
        <f t="shared" si="262"/>
        <v>4.3023064152007538E-2</v>
      </c>
      <c r="BV332" s="7">
        <f t="shared" si="263"/>
        <v>1.1402635023593133E-7</v>
      </c>
      <c r="BW332">
        <f t="shared" si="264"/>
        <v>7.5459228544833476E-7</v>
      </c>
      <c r="BX332">
        <f t="shared" si="265"/>
        <v>8.2079569494756025E-4</v>
      </c>
      <c r="BY332" s="4">
        <f t="shared" si="266"/>
        <v>0.2574849615507408</v>
      </c>
      <c r="BZ332" s="7">
        <f t="shared" si="267"/>
        <v>3.4144664816742605E-3</v>
      </c>
      <c r="CA332">
        <f t="shared" si="268"/>
        <v>5.027536715744586E-3</v>
      </c>
      <c r="CB332">
        <f t="shared" si="269"/>
        <v>4.3023064152007538E-2</v>
      </c>
      <c r="CC332" s="4">
        <f t="shared" si="270"/>
        <v>0.2574849615507408</v>
      </c>
      <c r="CD332" s="7">
        <f t="shared" si="271"/>
        <v>16</v>
      </c>
      <c r="CE332" s="4">
        <f t="shared" si="272"/>
        <v>0</v>
      </c>
      <c r="CF332" s="7">
        <f t="shared" si="273"/>
        <v>8.6143233094242322E-2</v>
      </c>
      <c r="CG332">
        <f t="shared" si="274"/>
        <v>2.6028386473725316E-9</v>
      </c>
      <c r="CH332" s="7">
        <f t="shared" si="275"/>
        <v>8.6143233094242322E-2</v>
      </c>
      <c r="CI332" s="4">
        <f t="shared" si="276"/>
        <v>9.1239383174163388E-9</v>
      </c>
      <c r="CJ332">
        <f t="shared" si="277"/>
        <v>2.6028386473725316E-9</v>
      </c>
      <c r="CK332">
        <f t="shared" si="278"/>
        <v>9.1239383174163388E-9</v>
      </c>
      <c r="CL332" s="7">
        <f t="shared" si="279"/>
        <v>4</v>
      </c>
      <c r="CM332" s="4">
        <f t="shared" si="280"/>
        <v>0</v>
      </c>
      <c r="CN332" s="7">
        <f t="shared" si="281"/>
        <v>6.2725122275164909E-7</v>
      </c>
      <c r="CO332" s="4">
        <f t="shared" si="282"/>
        <v>1</v>
      </c>
      <c r="CP332" s="7">
        <f t="shared" si="283"/>
        <v>3</v>
      </c>
      <c r="CQ332" s="4" t="str">
        <f t="shared" si="284"/>
        <v>Glenfiddich 12</v>
      </c>
      <c r="CR332" s="7">
        <f t="shared" si="285"/>
        <v>70</v>
      </c>
      <c r="CS332">
        <f t="shared" si="286"/>
        <v>73</v>
      </c>
      <c r="CT332">
        <f ca="1">COUNTIF(INDIRECT(ADDRESS(ROW(),CR332,1,1)):INDIRECT(ADDRESS(ROW(),CS332,1,1)), "&lt;0.05")</f>
        <v>4</v>
      </c>
      <c r="CU332" s="4">
        <f t="shared" ca="1" si="287"/>
        <v>1</v>
      </c>
    </row>
    <row r="333" spans="1:99" x14ac:dyDescent="0.25">
      <c r="A333" s="48">
        <v>85</v>
      </c>
      <c r="B333" s="7">
        <v>0</v>
      </c>
      <c r="C333">
        <v>0</v>
      </c>
      <c r="D333">
        <v>3.2800743311881778E-2</v>
      </c>
      <c r="E333">
        <v>0</v>
      </c>
      <c r="F333">
        <v>0</v>
      </c>
      <c r="G333">
        <v>0</v>
      </c>
      <c r="H333">
        <v>3.1884187897160353E-3</v>
      </c>
      <c r="I333">
        <v>6.2869331781168658E-2</v>
      </c>
      <c r="J333">
        <v>0.15171932305028232</v>
      </c>
      <c r="K333" s="4">
        <v>0</v>
      </c>
      <c r="L333" s="7">
        <v>8.2317136821844356E-2</v>
      </c>
      <c r="M333">
        <v>7.1522294105814246E-2</v>
      </c>
      <c r="N333">
        <v>0.24418675134511891</v>
      </c>
      <c r="O333">
        <v>0</v>
      </c>
      <c r="P333">
        <v>0</v>
      </c>
      <c r="Q333">
        <v>0</v>
      </c>
      <c r="R333">
        <v>0</v>
      </c>
      <c r="S333">
        <v>1.0452638698969384E-2</v>
      </c>
      <c r="T333">
        <v>6.7849545245303636E-2</v>
      </c>
      <c r="U333" s="4">
        <v>0</v>
      </c>
      <c r="V333" s="7">
        <v>5.0586378116043313</v>
      </c>
      <c r="W333">
        <v>2.8475110002712305</v>
      </c>
      <c r="X333">
        <v>6.903475937978933</v>
      </c>
      <c r="Y333">
        <v>5.0011278318742143</v>
      </c>
      <c r="Z333">
        <v>5.3064469909521632</v>
      </c>
      <c r="AA333">
        <v>6.5837471116185577</v>
      </c>
      <c r="AB333">
        <v>11.808483150051273</v>
      </c>
      <c r="AC333">
        <v>4.5060691180341133</v>
      </c>
      <c r="AD333">
        <v>6.6202714364121258</v>
      </c>
      <c r="AE333" s="4">
        <v>5.1528084628346429</v>
      </c>
      <c r="AF333" s="7">
        <v>2.65189950002621</v>
      </c>
      <c r="AG333">
        <v>3.0754535725289842</v>
      </c>
      <c r="AH333">
        <v>3.0426097536945407</v>
      </c>
      <c r="AI333">
        <v>2.3855648621849372</v>
      </c>
      <c r="AJ333">
        <v>4.1811675413546334</v>
      </c>
      <c r="AK333">
        <v>3.8084001929881626</v>
      </c>
      <c r="AL333">
        <v>3.6521025100334161</v>
      </c>
      <c r="AM333">
        <v>2.7007334192498904</v>
      </c>
      <c r="AN333">
        <v>1.9979740289909087</v>
      </c>
      <c r="AO333" s="4">
        <v>3.0385413040319782</v>
      </c>
      <c r="AP333" s="7">
        <v>1.8101153561748395</v>
      </c>
      <c r="AQ333">
        <v>3.40019346129862</v>
      </c>
      <c r="AR333">
        <v>2.4182766996609946</v>
      </c>
      <c r="AS333">
        <v>2.0015732628195848</v>
      </c>
      <c r="AT333">
        <v>4.9019297962638664</v>
      </c>
      <c r="AU333">
        <v>7.9384662761718134</v>
      </c>
      <c r="AV333">
        <v>8.2594482703295053</v>
      </c>
      <c r="AW333">
        <v>2.9856462136829633</v>
      </c>
      <c r="AX333">
        <v>2.6239089750049387</v>
      </c>
      <c r="AY333" s="4">
        <v>3.0365884678613146</v>
      </c>
      <c r="AZ333">
        <f t="shared" si="241"/>
        <v>2.505778169330488E-2</v>
      </c>
      <c r="BA333">
        <f t="shared" si="242"/>
        <v>4.7632836621705053E-2</v>
      </c>
      <c r="BB333">
        <f t="shared" si="243"/>
        <v>5.9788578851631584</v>
      </c>
      <c r="BC333">
        <f t="shared" si="244"/>
        <v>3.0534446685083663</v>
      </c>
      <c r="BD333" s="4">
        <f t="shared" si="245"/>
        <v>3.9376146779268439</v>
      </c>
      <c r="BE333" s="7">
        <f t="shared" si="246"/>
        <v>4.9191729665941826E-2</v>
      </c>
      <c r="BF333">
        <f t="shared" si="247"/>
        <v>7.7130960998272283E-2</v>
      </c>
      <c r="BG333">
        <f t="shared" si="248"/>
        <v>2.3694454756427263</v>
      </c>
      <c r="BH333">
        <f t="shared" si="249"/>
        <v>0.67054350135405649</v>
      </c>
      <c r="BI333" s="4">
        <f t="shared" si="250"/>
        <v>2.3553861868404957</v>
      </c>
      <c r="BJ333" s="7">
        <f t="shared" si="251"/>
        <v>0.44710162515714214</v>
      </c>
      <c r="BK333">
        <f t="shared" si="252"/>
        <v>2.3287773182044389E-5</v>
      </c>
      <c r="BL333">
        <f t="shared" si="253"/>
        <v>1.5807342029576199E-7</v>
      </c>
      <c r="BM333" s="4">
        <f t="shared" si="254"/>
        <v>5.2497339944437729E-4</v>
      </c>
      <c r="BN333" s="7">
        <f t="shared" si="255"/>
        <v>0.44710162515714214</v>
      </c>
      <c r="BO333">
        <f t="shared" si="256"/>
        <v>2.388976517405884E-5</v>
      </c>
      <c r="BP333">
        <f t="shared" si="257"/>
        <v>1.4880717159607924E-7</v>
      </c>
      <c r="BQ333" s="4">
        <f t="shared" si="258"/>
        <v>5.4555502127507456E-4</v>
      </c>
      <c r="BR333" s="7">
        <f t="shared" si="259"/>
        <v>2.3287773182044389E-5</v>
      </c>
      <c r="BS333">
        <f t="shared" si="260"/>
        <v>2.388976517405884E-5</v>
      </c>
      <c r="BT333">
        <f t="shared" si="261"/>
        <v>3.4761155059063235E-3</v>
      </c>
      <c r="BU333" s="4">
        <f t="shared" si="262"/>
        <v>6.9248087973852859E-2</v>
      </c>
      <c r="BV333" s="7">
        <f t="shared" si="263"/>
        <v>1.5807342029576199E-7</v>
      </c>
      <c r="BW333">
        <f t="shared" si="264"/>
        <v>1.4880717159607924E-7</v>
      </c>
      <c r="BX333">
        <f t="shared" si="265"/>
        <v>3.4761155059063235E-3</v>
      </c>
      <c r="BY333" s="4">
        <f t="shared" si="266"/>
        <v>0.27906719614942821</v>
      </c>
      <c r="BZ333" s="7">
        <f t="shared" si="267"/>
        <v>5.2497339944437729E-4</v>
      </c>
      <c r="CA333">
        <f t="shared" si="268"/>
        <v>5.4555502127507456E-4</v>
      </c>
      <c r="CB333">
        <f t="shared" si="269"/>
        <v>6.9248087973852859E-2</v>
      </c>
      <c r="CC333" s="4">
        <f t="shared" si="270"/>
        <v>0.27906719614942821</v>
      </c>
      <c r="CD333" s="7">
        <f t="shared" si="271"/>
        <v>14</v>
      </c>
      <c r="CE333" s="4">
        <f t="shared" si="272"/>
        <v>0</v>
      </c>
      <c r="CF333" s="7">
        <f t="shared" si="273"/>
        <v>0.44710162515714214</v>
      </c>
      <c r="CG333">
        <f t="shared" si="274"/>
        <v>2.8439730065809226E-11</v>
      </c>
      <c r="CH333" s="7">
        <f t="shared" si="275"/>
        <v>0.44710162515714214</v>
      </c>
      <c r="CI333" s="4">
        <f t="shared" si="276"/>
        <v>3.1399757586953964E-11</v>
      </c>
      <c r="CJ333">
        <f t="shared" si="277"/>
        <v>2.8439730065809226E-11</v>
      </c>
      <c r="CK333">
        <f t="shared" si="278"/>
        <v>3.1399757586953964E-11</v>
      </c>
      <c r="CL333" s="7">
        <f t="shared" si="279"/>
        <v>4</v>
      </c>
      <c r="CM333" s="4">
        <f t="shared" si="280"/>
        <v>0</v>
      </c>
      <c r="CN333" s="7">
        <f t="shared" si="281"/>
        <v>3.5984825348714545E-8</v>
      </c>
      <c r="CO333" s="4">
        <f t="shared" si="282"/>
        <v>1</v>
      </c>
      <c r="CP333" s="7">
        <f t="shared" si="283"/>
        <v>3</v>
      </c>
      <c r="CQ333" s="4" t="str">
        <f t="shared" si="284"/>
        <v>Glenfiddich 12</v>
      </c>
      <c r="CR333" s="7">
        <f t="shared" si="285"/>
        <v>70</v>
      </c>
      <c r="CS333">
        <f t="shared" si="286"/>
        <v>73</v>
      </c>
      <c r="CT333">
        <f ca="1">COUNTIF(INDIRECT(ADDRESS(ROW(),CR333,1,1)):INDIRECT(ADDRESS(ROW(),CS333,1,1)), "&lt;0.05")</f>
        <v>3</v>
      </c>
      <c r="CU333" s="4">
        <f t="shared" ca="1" si="287"/>
        <v>0</v>
      </c>
    </row>
    <row r="334" spans="1:99" x14ac:dyDescent="0.25">
      <c r="A334" s="48">
        <v>86</v>
      </c>
      <c r="B334" s="7">
        <v>0.76963606400630746</v>
      </c>
      <c r="C334">
        <v>0.31142640664483612</v>
      </c>
      <c r="D334">
        <v>0.49761671899216026</v>
      </c>
      <c r="E334">
        <v>0.33767855602785213</v>
      </c>
      <c r="F334">
        <v>0.33368756625006418</v>
      </c>
      <c r="G334">
        <v>0.25962956156779021</v>
      </c>
      <c r="H334">
        <v>0.21423430314855937</v>
      </c>
      <c r="I334">
        <v>0.31249047424893578</v>
      </c>
      <c r="J334">
        <v>0.52694154503993473</v>
      </c>
      <c r="K334" s="4">
        <v>0.29368422163929225</v>
      </c>
      <c r="L334" s="7">
        <v>0.31798718170224843</v>
      </c>
      <c r="M334">
        <v>0.41124340659665554</v>
      </c>
      <c r="N334">
        <v>0.3229425832932184</v>
      </c>
      <c r="O334">
        <v>0.29979708209113087</v>
      </c>
      <c r="P334">
        <v>0.32957206305468034</v>
      </c>
      <c r="Q334">
        <v>0.24836187727909553</v>
      </c>
      <c r="R334">
        <v>0.22463629537586999</v>
      </c>
      <c r="S334">
        <v>0.28429743429191945</v>
      </c>
      <c r="T334">
        <v>0.40739425832730519</v>
      </c>
      <c r="U334" s="4">
        <v>0.27997227264728569</v>
      </c>
      <c r="V334" s="7">
        <v>2.6787721865440903</v>
      </c>
      <c r="W334">
        <v>1.5380105023494859</v>
      </c>
      <c r="X334">
        <v>3.1138348114833994</v>
      </c>
      <c r="Y334">
        <v>2.2323564881167353</v>
      </c>
      <c r="Z334">
        <v>2.2861004658028801</v>
      </c>
      <c r="AA334">
        <v>2.6509469114212125</v>
      </c>
      <c r="AB334">
        <v>4.9405514892783104</v>
      </c>
      <c r="AC334">
        <v>1.9678489792107212</v>
      </c>
      <c r="AD334">
        <v>2.6586028107156521</v>
      </c>
      <c r="AE334" s="4">
        <v>2.1417538195869259</v>
      </c>
      <c r="AF334" s="7">
        <v>1.1173763660179805</v>
      </c>
      <c r="AG334">
        <v>1.2482761495406918</v>
      </c>
      <c r="AH334">
        <v>1.1939197193533468</v>
      </c>
      <c r="AI334">
        <v>1.0166873973820501</v>
      </c>
      <c r="AJ334">
        <v>1.6242823933603039</v>
      </c>
      <c r="AK334">
        <v>1.4122051760493297</v>
      </c>
      <c r="AL334">
        <v>1.505018769146373</v>
      </c>
      <c r="AM334">
        <v>1.1769494612353726</v>
      </c>
      <c r="AN334">
        <v>0.88988736699810178</v>
      </c>
      <c r="AO334" s="4">
        <v>1.1525257915735845</v>
      </c>
      <c r="AP334" s="7">
        <v>0.76734378518221869</v>
      </c>
      <c r="AQ334">
        <v>1.288653551128595</v>
      </c>
      <c r="AR334">
        <v>1.0566082535695143</v>
      </c>
      <c r="AS334">
        <v>0.84679727008664252</v>
      </c>
      <c r="AT334">
        <v>2.0254037895126222</v>
      </c>
      <c r="AU334">
        <v>3.3341172681348263</v>
      </c>
      <c r="AV334">
        <v>3.2469313930508039</v>
      </c>
      <c r="AW334">
        <v>1.2759153543673161</v>
      </c>
      <c r="AX334">
        <v>1.0664911105244028</v>
      </c>
      <c r="AY334" s="4">
        <v>1.1677063798303524</v>
      </c>
      <c r="AZ334">
        <f t="shared" si="241"/>
        <v>0.38570254175657326</v>
      </c>
      <c r="BA334">
        <f t="shared" si="242"/>
        <v>0.31262044546594092</v>
      </c>
      <c r="BB334">
        <f t="shared" si="243"/>
        <v>2.6208778464509415</v>
      </c>
      <c r="BC334">
        <f t="shared" si="244"/>
        <v>1.2337128590657134</v>
      </c>
      <c r="BD334" s="4">
        <f t="shared" si="245"/>
        <v>1.6075968155387295</v>
      </c>
      <c r="BE334" s="7">
        <f t="shared" si="246"/>
        <v>0.16650996800398762</v>
      </c>
      <c r="BF334">
        <f t="shared" si="247"/>
        <v>6.0584357023538558E-2</v>
      </c>
      <c r="BG334">
        <f t="shared" si="248"/>
        <v>0.92623517620634566</v>
      </c>
      <c r="BH334">
        <f t="shared" si="249"/>
        <v>0.22322638520718613</v>
      </c>
      <c r="BI334" s="4">
        <f t="shared" si="250"/>
        <v>0.95039870426334516</v>
      </c>
      <c r="BJ334" s="7">
        <f t="shared" si="251"/>
        <v>0.21798282473692041</v>
      </c>
      <c r="BK334">
        <f t="shared" si="252"/>
        <v>2.5878185482541874E-5</v>
      </c>
      <c r="BL334">
        <f t="shared" si="253"/>
        <v>3.2461394552259878E-8</v>
      </c>
      <c r="BM334" s="4">
        <f t="shared" si="254"/>
        <v>2.7397055082293044E-3</v>
      </c>
      <c r="BN334" s="7">
        <f t="shared" si="255"/>
        <v>0.21798282473692041</v>
      </c>
      <c r="BO334">
        <f t="shared" si="256"/>
        <v>2.4162653573216086E-5</v>
      </c>
      <c r="BP334">
        <f t="shared" si="257"/>
        <v>1.3569821082078837E-7</v>
      </c>
      <c r="BQ334" s="4">
        <f t="shared" si="258"/>
        <v>1.9535393240861041E-3</v>
      </c>
      <c r="BR334" s="7">
        <f t="shared" si="259"/>
        <v>2.5878185482541874E-5</v>
      </c>
      <c r="BS334">
        <f t="shared" si="260"/>
        <v>2.4162653573216086E-5</v>
      </c>
      <c r="BT334">
        <f t="shared" si="261"/>
        <v>9.6335526375190134E-4</v>
      </c>
      <c r="BU334" s="4">
        <f t="shared" si="262"/>
        <v>2.66289798978727E-2</v>
      </c>
      <c r="BV334" s="7">
        <f t="shared" si="263"/>
        <v>3.2461394552259878E-8</v>
      </c>
      <c r="BW334">
        <f t="shared" si="264"/>
        <v>1.3569821082078837E-7</v>
      </c>
      <c r="BX334">
        <f t="shared" si="265"/>
        <v>9.6335526375190134E-4</v>
      </c>
      <c r="BY334" s="4">
        <f t="shared" si="266"/>
        <v>0.25373783488027418</v>
      </c>
      <c r="BZ334" s="7">
        <f t="shared" si="267"/>
        <v>2.7397055082293044E-3</v>
      </c>
      <c r="CA334">
        <f t="shared" si="268"/>
        <v>1.9535393240861041E-3</v>
      </c>
      <c r="CB334">
        <f t="shared" si="269"/>
        <v>2.66289798978727E-2</v>
      </c>
      <c r="CC334" s="4">
        <f t="shared" si="270"/>
        <v>0.25373783488027418</v>
      </c>
      <c r="CD334" s="7">
        <f t="shared" si="271"/>
        <v>16</v>
      </c>
      <c r="CE334" s="4">
        <f t="shared" si="272"/>
        <v>0</v>
      </c>
      <c r="CF334" s="7">
        <f t="shared" si="273"/>
        <v>0.21798282473692041</v>
      </c>
      <c r="CG334">
        <f t="shared" si="274"/>
        <v>4.0994174018917264E-9</v>
      </c>
      <c r="CH334" s="7">
        <f t="shared" si="275"/>
        <v>0.21798282473692041</v>
      </c>
      <c r="CI334" s="4">
        <f t="shared" si="276"/>
        <v>1.5813773926653465E-9</v>
      </c>
      <c r="CJ334">
        <f t="shared" si="277"/>
        <v>4.0994174018917264E-9</v>
      </c>
      <c r="CK334">
        <f t="shared" si="278"/>
        <v>1.5813773926653465E-9</v>
      </c>
      <c r="CL334" s="7">
        <f t="shared" si="279"/>
        <v>4</v>
      </c>
      <c r="CM334" s="4">
        <f t="shared" si="280"/>
        <v>0</v>
      </c>
      <c r="CN334" s="7">
        <f t="shared" si="281"/>
        <v>5.9311060969498178E-7</v>
      </c>
      <c r="CO334" s="4">
        <f t="shared" si="282"/>
        <v>1</v>
      </c>
      <c r="CP334" s="7">
        <f t="shared" si="283"/>
        <v>3</v>
      </c>
      <c r="CQ334" s="4" t="str">
        <f t="shared" si="284"/>
        <v>Glenfiddich 12</v>
      </c>
      <c r="CR334" s="7">
        <f t="shared" si="285"/>
        <v>70</v>
      </c>
      <c r="CS334">
        <f t="shared" si="286"/>
        <v>73</v>
      </c>
      <c r="CT334">
        <f ca="1">COUNTIF(INDIRECT(ADDRESS(ROW(),CR334,1,1)):INDIRECT(ADDRESS(ROW(),CS334,1,1)), "&lt;0.05")</f>
        <v>4</v>
      </c>
      <c r="CU334" s="4">
        <f t="shared" ca="1" si="287"/>
        <v>1</v>
      </c>
    </row>
    <row r="335" spans="1:99" x14ac:dyDescent="0.25">
      <c r="A335" s="48">
        <v>87</v>
      </c>
      <c r="B335" s="7">
        <v>0.59056865116417379</v>
      </c>
      <c r="C335">
        <v>0.26412675163721627</v>
      </c>
      <c r="D335">
        <v>0.4379867340174276</v>
      </c>
      <c r="E335">
        <v>0.32629296055253004</v>
      </c>
      <c r="F335">
        <v>0.3453591636912271</v>
      </c>
      <c r="G335">
        <v>0.28922676708527928</v>
      </c>
      <c r="H335">
        <v>0.1164292538368767</v>
      </c>
      <c r="I335">
        <v>0.18314029798962528</v>
      </c>
      <c r="J335">
        <v>0.36602372782644821</v>
      </c>
      <c r="K335" s="4">
        <v>0.21153429223321527</v>
      </c>
      <c r="L335" s="7">
        <v>0.28027743146477063</v>
      </c>
      <c r="M335">
        <v>0.3710434618208539</v>
      </c>
      <c r="N335">
        <v>0.31307776312565827</v>
      </c>
      <c r="O335">
        <v>0.19410774522665039</v>
      </c>
      <c r="P335">
        <v>0.28373545161626451</v>
      </c>
      <c r="Q335">
        <v>0.22848737686343903</v>
      </c>
      <c r="R335">
        <v>0.21962904565631394</v>
      </c>
      <c r="S335">
        <v>0.28999386856023168</v>
      </c>
      <c r="T335">
        <v>0.38200969820289926</v>
      </c>
      <c r="U335" s="4">
        <v>0.17137001029560398</v>
      </c>
      <c r="V335" s="7">
        <v>1.6709498969416392</v>
      </c>
      <c r="W335">
        <v>1.119096358393312</v>
      </c>
      <c r="X335">
        <v>1.9095294970794103</v>
      </c>
      <c r="Y335">
        <v>1.3208768840891698</v>
      </c>
      <c r="Z335">
        <v>1.2525202722124742</v>
      </c>
      <c r="AA335">
        <v>1.9920288336974656</v>
      </c>
      <c r="AB335">
        <v>3.1305996976159962</v>
      </c>
      <c r="AC335">
        <v>1.319244292560225</v>
      </c>
      <c r="AD335">
        <v>1.8372280477177263</v>
      </c>
      <c r="AE335" s="4">
        <v>1.3724449801245071</v>
      </c>
      <c r="AF335" s="7">
        <v>0.85342677007851797</v>
      </c>
      <c r="AG335">
        <v>0.95736073931920662</v>
      </c>
      <c r="AH335">
        <v>0.91078355405121958</v>
      </c>
      <c r="AI335">
        <v>0.65483530976255566</v>
      </c>
      <c r="AJ335">
        <v>1.1512935679644067</v>
      </c>
      <c r="AK335">
        <v>1.0545267802201626</v>
      </c>
      <c r="AL335">
        <v>1.1052048663756739</v>
      </c>
      <c r="AM335">
        <v>0.72183491897831409</v>
      </c>
      <c r="AN335">
        <v>0.55905654765247337</v>
      </c>
      <c r="AO335" s="4">
        <v>0.82802207399571226</v>
      </c>
      <c r="AP335" s="7">
        <v>0.80765070236084435</v>
      </c>
      <c r="AQ335">
        <v>1.5563500448505503</v>
      </c>
      <c r="AR335">
        <v>1.0602125383350556</v>
      </c>
      <c r="AS335">
        <v>0.86261558514595416</v>
      </c>
      <c r="AT335">
        <v>1.4235224470826338</v>
      </c>
      <c r="AU335">
        <v>2.1507474465135696</v>
      </c>
      <c r="AV335">
        <v>2.4151400733282036</v>
      </c>
      <c r="AW335">
        <v>0.925881498307905</v>
      </c>
      <c r="AX335">
        <v>0.79794454633812828</v>
      </c>
      <c r="AY335" s="4">
        <v>1.04537659055793</v>
      </c>
      <c r="AZ335">
        <f t="shared" si="241"/>
        <v>0.31306886000340195</v>
      </c>
      <c r="BA335">
        <f t="shared" si="242"/>
        <v>0.27337318528326848</v>
      </c>
      <c r="BB335">
        <f t="shared" si="243"/>
        <v>1.6924518760431924</v>
      </c>
      <c r="BC335">
        <f t="shared" si="244"/>
        <v>0.87963451283982441</v>
      </c>
      <c r="BD335" s="4">
        <f t="shared" si="245"/>
        <v>1.3045441472820776</v>
      </c>
      <c r="BE335" s="7">
        <f t="shared" si="246"/>
        <v>0.13558678142503991</v>
      </c>
      <c r="BF335">
        <f t="shared" si="247"/>
        <v>7.0663480028833894E-2</v>
      </c>
      <c r="BG335">
        <f t="shared" si="248"/>
        <v>0.58959433633226233</v>
      </c>
      <c r="BH335">
        <f t="shared" si="249"/>
        <v>0.195458400172174</v>
      </c>
      <c r="BI335" s="4">
        <f t="shared" si="250"/>
        <v>0.57697907193755604</v>
      </c>
      <c r="BJ335" s="7">
        <f t="shared" si="251"/>
        <v>0.42584724981769828</v>
      </c>
      <c r="BK335">
        <f t="shared" si="252"/>
        <v>2.9707463157147484E-5</v>
      </c>
      <c r="BL335">
        <f t="shared" si="253"/>
        <v>1.1866764208156254E-6</v>
      </c>
      <c r="BM335" s="4">
        <f t="shared" si="254"/>
        <v>3.5365410768575242E-4</v>
      </c>
      <c r="BN335" s="7">
        <f t="shared" si="255"/>
        <v>0.42584724981769828</v>
      </c>
      <c r="BO335">
        <f t="shared" si="256"/>
        <v>2.9754383081249156E-5</v>
      </c>
      <c r="BP335">
        <f t="shared" si="257"/>
        <v>1.3335901387140554E-6</v>
      </c>
      <c r="BQ335" s="4">
        <f t="shared" si="258"/>
        <v>2.9650806502355887E-4</v>
      </c>
      <c r="BR335" s="7">
        <f t="shared" si="259"/>
        <v>2.9707463157147484E-5</v>
      </c>
      <c r="BS335">
        <f t="shared" si="260"/>
        <v>2.9754383081249156E-5</v>
      </c>
      <c r="BT335">
        <f t="shared" si="261"/>
        <v>1.6638304296338481E-3</v>
      </c>
      <c r="BU335" s="4">
        <f t="shared" si="262"/>
        <v>0.15433483672621945</v>
      </c>
      <c r="BV335" s="7">
        <f t="shared" si="263"/>
        <v>1.1866764208156254E-6</v>
      </c>
      <c r="BW335">
        <f t="shared" si="264"/>
        <v>1.3335901387140554E-6</v>
      </c>
      <c r="BX335">
        <f t="shared" si="265"/>
        <v>1.6638304296338481E-3</v>
      </c>
      <c r="BY335" s="4">
        <f t="shared" si="266"/>
        <v>4.9507815522818591E-2</v>
      </c>
      <c r="BZ335" s="7">
        <f t="shared" si="267"/>
        <v>3.5365410768575242E-4</v>
      </c>
      <c r="CA335">
        <f t="shared" si="268"/>
        <v>2.9650806502355887E-4</v>
      </c>
      <c r="CB335">
        <f t="shared" si="269"/>
        <v>0.15433483672621945</v>
      </c>
      <c r="CC335" s="4">
        <f t="shared" si="270"/>
        <v>4.9507815522818591E-2</v>
      </c>
      <c r="CD335" s="7">
        <f t="shared" si="271"/>
        <v>16</v>
      </c>
      <c r="CE335" s="4">
        <f t="shared" si="272"/>
        <v>0</v>
      </c>
      <c r="CF335" s="7">
        <f t="shared" si="273"/>
        <v>0.42584724981769828</v>
      </c>
      <c r="CG335">
        <f t="shared" si="274"/>
        <v>3.1847478910046851E-10</v>
      </c>
      <c r="CH335" s="7">
        <f t="shared" si="275"/>
        <v>0.42584724981769828</v>
      </c>
      <c r="CI335" s="4">
        <f t="shared" si="276"/>
        <v>1.1835086561407289E-10</v>
      </c>
      <c r="CJ335">
        <f t="shared" si="277"/>
        <v>3.1847478910046851E-10</v>
      </c>
      <c r="CK335">
        <f t="shared" si="278"/>
        <v>1.1835086561407289E-10</v>
      </c>
      <c r="CL335" s="7">
        <f t="shared" si="279"/>
        <v>4</v>
      </c>
      <c r="CM335" s="4">
        <f t="shared" si="280"/>
        <v>0</v>
      </c>
      <c r="CN335" s="7">
        <f t="shared" si="281"/>
        <v>4.1942667518192293E-7</v>
      </c>
      <c r="CO335" s="4">
        <f t="shared" si="282"/>
        <v>1</v>
      </c>
      <c r="CP335" s="7">
        <f t="shared" si="283"/>
        <v>3</v>
      </c>
      <c r="CQ335" s="4" t="str">
        <f t="shared" si="284"/>
        <v>Glenfiddich 12</v>
      </c>
      <c r="CR335" s="7">
        <f t="shared" si="285"/>
        <v>70</v>
      </c>
      <c r="CS335">
        <f t="shared" si="286"/>
        <v>73</v>
      </c>
      <c r="CT335">
        <f ca="1">COUNTIF(INDIRECT(ADDRESS(ROW(),CR335,1,1)):INDIRECT(ADDRESS(ROW(),CS335,1,1)), "&lt;0.05")</f>
        <v>3</v>
      </c>
      <c r="CU335" s="4">
        <f t="shared" ca="1" si="287"/>
        <v>0</v>
      </c>
    </row>
    <row r="336" spans="1:99" x14ac:dyDescent="0.25">
      <c r="A336" s="48">
        <v>88</v>
      </c>
      <c r="B336" s="7">
        <v>0.98291118787447163</v>
      </c>
      <c r="C336">
        <v>0.68135726224964288</v>
      </c>
      <c r="D336">
        <v>1.1249927049542872</v>
      </c>
      <c r="E336">
        <v>0.8779581148566441</v>
      </c>
      <c r="F336">
        <v>0.902735862530477</v>
      </c>
      <c r="G336">
        <v>1.0359401706774412</v>
      </c>
      <c r="H336">
        <v>0.87443250094374125</v>
      </c>
      <c r="I336">
        <v>0.7996311839046859</v>
      </c>
      <c r="J336">
        <v>1.8139065700488288</v>
      </c>
      <c r="K336" s="4">
        <v>1.1245536837905816</v>
      </c>
      <c r="L336" s="7">
        <v>1.2747124138462005</v>
      </c>
      <c r="M336">
        <v>2.2297749100761757</v>
      </c>
      <c r="N336">
        <v>0.38823763921554572</v>
      </c>
      <c r="O336">
        <v>0.29907213071044136</v>
      </c>
      <c r="P336">
        <v>1.6128747279121383</v>
      </c>
      <c r="Q336">
        <v>1.2505224435033537</v>
      </c>
      <c r="R336">
        <v>0.98777648529503237</v>
      </c>
      <c r="S336">
        <v>1.3907227428397035</v>
      </c>
      <c r="T336">
        <v>1.7944300640683011</v>
      </c>
      <c r="U336" s="4">
        <v>1.3552988909767161</v>
      </c>
      <c r="V336" s="7">
        <v>3.5549013728608152</v>
      </c>
      <c r="W336">
        <v>2.8612707107725988</v>
      </c>
      <c r="X336">
        <v>4.2426117313986706</v>
      </c>
      <c r="Y336">
        <v>4.0454402409549486</v>
      </c>
      <c r="Z336">
        <v>1.9060354026908679</v>
      </c>
      <c r="AA336">
        <v>5.0874945355418095</v>
      </c>
      <c r="AB336">
        <v>9.1089406184016752</v>
      </c>
      <c r="AC336">
        <v>3.40894103726249</v>
      </c>
      <c r="AD336">
        <v>5.4756916814660661</v>
      </c>
      <c r="AE336" s="4">
        <v>4.7713506350598323</v>
      </c>
      <c r="AF336" s="7">
        <v>2.6210788707292951</v>
      </c>
      <c r="AG336">
        <v>3.2263428104132283</v>
      </c>
      <c r="AH336">
        <v>2.3859217039060487</v>
      </c>
      <c r="AI336">
        <v>1.8318802667523804</v>
      </c>
      <c r="AJ336">
        <v>3.332771459173125</v>
      </c>
      <c r="AK336">
        <v>3.0961234558055395</v>
      </c>
      <c r="AL336">
        <v>2.8077093253648906</v>
      </c>
      <c r="AM336">
        <v>1.8666847958540491</v>
      </c>
      <c r="AN336">
        <v>1.6076592453868737</v>
      </c>
      <c r="AO336" s="4">
        <v>2.2286808716144675</v>
      </c>
      <c r="AP336" s="7">
        <v>1.8920402330455997</v>
      </c>
      <c r="AQ336">
        <v>3.9575138304505706</v>
      </c>
      <c r="AR336">
        <v>2.4346896838846117</v>
      </c>
      <c r="AS336">
        <v>1.8894618024887333</v>
      </c>
      <c r="AT336">
        <v>3.2286253443227362</v>
      </c>
      <c r="AU336">
        <v>5.3594726969861028</v>
      </c>
      <c r="AV336">
        <v>6.2667154678677592</v>
      </c>
      <c r="AW336">
        <v>2.0501431711840001</v>
      </c>
      <c r="AX336">
        <v>1.7909546961452358</v>
      </c>
      <c r="AY336" s="4">
        <v>2.6791560256540601</v>
      </c>
      <c r="AZ336">
        <f t="shared" si="241"/>
        <v>1.0218419241830801</v>
      </c>
      <c r="BA336">
        <f t="shared" si="242"/>
        <v>1.2583422448443609</v>
      </c>
      <c r="BB336">
        <f t="shared" si="243"/>
        <v>4.4462677966409769</v>
      </c>
      <c r="BC336">
        <f t="shared" si="244"/>
        <v>2.5004852804999897</v>
      </c>
      <c r="BD336" s="4">
        <f t="shared" si="245"/>
        <v>3.1548772952029411</v>
      </c>
      <c r="BE336" s="7">
        <f t="shared" si="246"/>
        <v>0.31130483735132131</v>
      </c>
      <c r="BF336">
        <f t="shared" si="247"/>
        <v>0.59015122173165147</v>
      </c>
      <c r="BG336">
        <f t="shared" si="248"/>
        <v>1.9537655314491043</v>
      </c>
      <c r="BH336">
        <f t="shared" si="249"/>
        <v>0.61609524859429776</v>
      </c>
      <c r="BI336" s="4">
        <f t="shared" si="250"/>
        <v>1.5710993659228913</v>
      </c>
      <c r="BJ336" s="7">
        <f t="shared" si="251"/>
        <v>0.28167368948465021</v>
      </c>
      <c r="BK336">
        <f t="shared" si="252"/>
        <v>3.3077748708972048E-4</v>
      </c>
      <c r="BL336">
        <f t="shared" si="253"/>
        <v>1.1618710166064829E-5</v>
      </c>
      <c r="BM336" s="4">
        <f t="shared" si="254"/>
        <v>1.918246245527945E-3</v>
      </c>
      <c r="BN336" s="7">
        <f t="shared" si="255"/>
        <v>0.28167368948465021</v>
      </c>
      <c r="BO336">
        <f t="shared" si="256"/>
        <v>4.9046255194203602E-4</v>
      </c>
      <c r="BP336">
        <f t="shared" si="257"/>
        <v>2.2120438843637756E-4</v>
      </c>
      <c r="BQ336" s="4">
        <f t="shared" si="258"/>
        <v>4.0866512990941194E-3</v>
      </c>
      <c r="BR336" s="7">
        <f t="shared" si="259"/>
        <v>3.3077748708972048E-4</v>
      </c>
      <c r="BS336">
        <f t="shared" si="260"/>
        <v>4.9046255194203602E-4</v>
      </c>
      <c r="BT336">
        <f t="shared" si="261"/>
        <v>1.2265046609056656E-2</v>
      </c>
      <c r="BU336" s="4">
        <f t="shared" si="262"/>
        <v>0.12150988692196109</v>
      </c>
      <c r="BV336" s="7">
        <f t="shared" si="263"/>
        <v>1.1618710166064829E-5</v>
      </c>
      <c r="BW336">
        <f t="shared" si="264"/>
        <v>2.2120438843637756E-4</v>
      </c>
      <c r="BX336">
        <f t="shared" si="265"/>
        <v>1.2265046609056656E-2</v>
      </c>
      <c r="BY336" s="4">
        <f t="shared" si="266"/>
        <v>0.24420969711795543</v>
      </c>
      <c r="BZ336" s="7">
        <f t="shared" si="267"/>
        <v>1.918246245527945E-3</v>
      </c>
      <c r="CA336">
        <f t="shared" si="268"/>
        <v>4.0866512990941194E-3</v>
      </c>
      <c r="CB336">
        <f t="shared" si="269"/>
        <v>0.12150988692196109</v>
      </c>
      <c r="CC336" s="4">
        <f t="shared" si="270"/>
        <v>0.24420969711795543</v>
      </c>
      <c r="CD336" s="7">
        <f t="shared" si="271"/>
        <v>14</v>
      </c>
      <c r="CE336" s="4">
        <f t="shared" si="272"/>
        <v>0</v>
      </c>
      <c r="CF336" s="7">
        <f t="shared" si="273"/>
        <v>0.28167368948465021</v>
      </c>
      <c r="CG336">
        <f t="shared" si="274"/>
        <v>1.4503283116823272E-8</v>
      </c>
      <c r="CH336" s="7">
        <f t="shared" si="275"/>
        <v>0.28167368948465021</v>
      </c>
      <c r="CI336" s="4">
        <f t="shared" si="276"/>
        <v>7.230958438239429E-7</v>
      </c>
      <c r="CJ336">
        <f t="shared" si="277"/>
        <v>1.4503283116823272E-8</v>
      </c>
      <c r="CK336">
        <f t="shared" si="278"/>
        <v>7.230958438239429E-7</v>
      </c>
      <c r="CL336" s="7">
        <f t="shared" si="279"/>
        <v>4</v>
      </c>
      <c r="CM336" s="4">
        <f t="shared" si="280"/>
        <v>0</v>
      </c>
      <c r="CN336" s="7">
        <f t="shared" si="281"/>
        <v>7.5437442690756899E-6</v>
      </c>
      <c r="CO336" s="4">
        <f t="shared" si="282"/>
        <v>1</v>
      </c>
      <c r="CP336" s="7">
        <f t="shared" si="283"/>
        <v>3</v>
      </c>
      <c r="CQ336" s="4" t="str">
        <f t="shared" si="284"/>
        <v>Glenfiddich 12</v>
      </c>
      <c r="CR336" s="7">
        <f t="shared" si="285"/>
        <v>70</v>
      </c>
      <c r="CS336">
        <f t="shared" si="286"/>
        <v>73</v>
      </c>
      <c r="CT336">
        <f ca="1">COUNTIF(INDIRECT(ADDRESS(ROW(),CR336,1,1)):INDIRECT(ADDRESS(ROW(),CS336,1,1)), "&lt;0.05")</f>
        <v>3</v>
      </c>
      <c r="CU336" s="4">
        <f t="shared" ca="1" si="287"/>
        <v>0</v>
      </c>
    </row>
    <row r="337" spans="1:99" x14ac:dyDescent="0.25">
      <c r="A337" s="48">
        <v>89</v>
      </c>
      <c r="B337" s="7">
        <v>2.1098663315698487</v>
      </c>
      <c r="C337">
        <v>1.6006782472380698</v>
      </c>
      <c r="D337">
        <v>2.5522587414101015</v>
      </c>
      <c r="E337">
        <v>2.214357669969425</v>
      </c>
      <c r="F337">
        <v>1.9982732656987141</v>
      </c>
      <c r="G337">
        <v>2.6458064656099309</v>
      </c>
      <c r="H337">
        <v>2.3539974620206601</v>
      </c>
      <c r="I337">
        <v>2.3381245322038922</v>
      </c>
      <c r="J337">
        <v>5.3275438241675097</v>
      </c>
      <c r="K337" s="4">
        <v>3.2687675203540585</v>
      </c>
      <c r="L337" s="7">
        <v>2.9196457085867276</v>
      </c>
      <c r="M337">
        <v>5.2113233637270699</v>
      </c>
      <c r="N337">
        <v>0.88332352455485008</v>
      </c>
      <c r="O337">
        <v>0.57664018261058558</v>
      </c>
      <c r="P337">
        <v>3.5781850580236849</v>
      </c>
      <c r="Q337">
        <v>3.1562572092506165</v>
      </c>
      <c r="R337">
        <v>2.7128446655918532</v>
      </c>
      <c r="S337">
        <v>3.3483173189384074</v>
      </c>
      <c r="T337">
        <v>4.2024900555495179</v>
      </c>
      <c r="U337" s="4">
        <v>4.1383857368064838</v>
      </c>
      <c r="V337" s="7">
        <v>7.3888888662655416</v>
      </c>
      <c r="W337">
        <v>12.151062453511809</v>
      </c>
      <c r="X337">
        <v>9.8700773858774848</v>
      </c>
      <c r="Y337">
        <v>9.7167107042770731</v>
      </c>
      <c r="Z337">
        <v>4.5836144556306664</v>
      </c>
      <c r="AA337">
        <v>14.501706186020336</v>
      </c>
      <c r="AB337">
        <v>26.158897686308688</v>
      </c>
      <c r="AC337">
        <v>9.5415359192461047</v>
      </c>
      <c r="AD337">
        <v>14.356377506473221</v>
      </c>
      <c r="AE337" s="4">
        <v>12.429112480623463</v>
      </c>
      <c r="AF337" s="7">
        <v>6.9370657934697055</v>
      </c>
      <c r="AG337">
        <v>8.6613415955725639</v>
      </c>
      <c r="AH337">
        <v>7.2074313209273884</v>
      </c>
      <c r="AI337">
        <v>5.7686283322920655</v>
      </c>
      <c r="AJ337">
        <v>10.188022100015736</v>
      </c>
      <c r="AK337">
        <v>8.1826135612418884</v>
      </c>
      <c r="AL337">
        <v>8.266218420485437</v>
      </c>
      <c r="AM337">
        <v>5.6541973738541227</v>
      </c>
      <c r="AN337">
        <v>4.233626507070281</v>
      </c>
      <c r="AO337" s="4">
        <v>6.3146020607519837</v>
      </c>
      <c r="AP337" s="7">
        <v>7.9439945047023945</v>
      </c>
      <c r="AQ337">
        <v>17.420712422756615</v>
      </c>
      <c r="AR337">
        <v>11.008657379681877</v>
      </c>
      <c r="AS337">
        <v>8.4291583470289595</v>
      </c>
      <c r="AT337">
        <v>8.3803121946814212</v>
      </c>
      <c r="AU337">
        <v>14.051659480854171</v>
      </c>
      <c r="AV337">
        <v>16.043505483596149</v>
      </c>
      <c r="AW337">
        <v>5.2073876744553331</v>
      </c>
      <c r="AX337">
        <v>4.6628680274965193</v>
      </c>
      <c r="AY337" s="4">
        <v>7.3201155690002162</v>
      </c>
      <c r="AZ337">
        <f t="shared" si="241"/>
        <v>2.6409674060242212</v>
      </c>
      <c r="BA337">
        <f t="shared" si="242"/>
        <v>3.0727412823639795</v>
      </c>
      <c r="BB337">
        <f t="shared" si="243"/>
        <v>12.069798364423438</v>
      </c>
      <c r="BC337">
        <f t="shared" si="244"/>
        <v>7.1413747065681168</v>
      </c>
      <c r="BD337" s="4">
        <f t="shared" si="245"/>
        <v>10.046837108425366</v>
      </c>
      <c r="BE337" s="7">
        <f t="shared" si="246"/>
        <v>1.0409987481482865</v>
      </c>
      <c r="BF337">
        <f t="shared" si="247"/>
        <v>1.4337553189954924</v>
      </c>
      <c r="BG337">
        <f t="shared" si="248"/>
        <v>5.816669705553358</v>
      </c>
      <c r="BH337">
        <f t="shared" si="249"/>
        <v>1.7391760070582565</v>
      </c>
      <c r="BI337" s="4">
        <f t="shared" si="250"/>
        <v>4.4341642121541005</v>
      </c>
      <c r="BJ337" s="7">
        <f t="shared" si="251"/>
        <v>0.45187770864465548</v>
      </c>
      <c r="BK337">
        <f t="shared" si="252"/>
        <v>5.7387856893014919E-4</v>
      </c>
      <c r="BL337">
        <f t="shared" si="253"/>
        <v>4.5926327081161489E-6</v>
      </c>
      <c r="BM337" s="4">
        <f t="shared" si="254"/>
        <v>4.3814381320833178E-4</v>
      </c>
      <c r="BN337" s="7">
        <f t="shared" si="255"/>
        <v>0.45187770864465548</v>
      </c>
      <c r="BO337">
        <f t="shared" si="256"/>
        <v>7.6218126635515409E-4</v>
      </c>
      <c r="BP337">
        <f t="shared" si="257"/>
        <v>2.3608660007611672E-5</v>
      </c>
      <c r="BQ337" s="4">
        <f t="shared" si="258"/>
        <v>6.3870978158337549E-4</v>
      </c>
      <c r="BR337" s="7">
        <f t="shared" si="259"/>
        <v>5.7387856893014919E-4</v>
      </c>
      <c r="BS337">
        <f t="shared" si="260"/>
        <v>7.6218126635515409E-4</v>
      </c>
      <c r="BT337">
        <f t="shared" si="261"/>
        <v>2.6884255612506819E-2</v>
      </c>
      <c r="BU337" s="4">
        <f t="shared" si="262"/>
        <v>0.39408817602824409</v>
      </c>
      <c r="BV337" s="7">
        <f t="shared" si="263"/>
        <v>4.5926327081161489E-6</v>
      </c>
      <c r="BW337">
        <f t="shared" si="264"/>
        <v>2.3608660007611672E-5</v>
      </c>
      <c r="BX337">
        <f t="shared" si="265"/>
        <v>2.6884255612506819E-2</v>
      </c>
      <c r="BY337" s="4">
        <f t="shared" si="266"/>
        <v>7.8328329046569209E-2</v>
      </c>
      <c r="BZ337" s="7">
        <f t="shared" si="267"/>
        <v>4.3814381320833178E-4</v>
      </c>
      <c r="CA337">
        <f t="shared" si="268"/>
        <v>6.3870978158337549E-4</v>
      </c>
      <c r="CB337">
        <f t="shared" si="269"/>
        <v>0.39408817602824409</v>
      </c>
      <c r="CC337" s="4">
        <f t="shared" si="270"/>
        <v>7.8328329046569209E-2</v>
      </c>
      <c r="CD337" s="7">
        <f t="shared" si="271"/>
        <v>14</v>
      </c>
      <c r="CE337" s="4">
        <f t="shared" si="272"/>
        <v>0</v>
      </c>
      <c r="CF337" s="7">
        <f t="shared" si="273"/>
        <v>0.45187770864465548</v>
      </c>
      <c r="CG337">
        <f t="shared" si="274"/>
        <v>3.2967822631117257E-9</v>
      </c>
      <c r="CH337" s="7">
        <f t="shared" si="275"/>
        <v>0.45187770864465548</v>
      </c>
      <c r="CI337" s="4">
        <f t="shared" si="276"/>
        <v>3.1620140193260638E-8</v>
      </c>
      <c r="CJ337">
        <f t="shared" si="277"/>
        <v>3.2967822631117257E-9</v>
      </c>
      <c r="CK337">
        <f t="shared" si="278"/>
        <v>3.1620140193260638E-8</v>
      </c>
      <c r="CL337" s="7">
        <f t="shared" si="279"/>
        <v>4</v>
      </c>
      <c r="CM337" s="4">
        <f t="shared" si="280"/>
        <v>0</v>
      </c>
      <c r="CN337" s="7">
        <f t="shared" si="281"/>
        <v>5.5511048773132352E-6</v>
      </c>
      <c r="CO337" s="4">
        <f t="shared" si="282"/>
        <v>1</v>
      </c>
      <c r="CP337" s="7">
        <f t="shared" si="283"/>
        <v>3</v>
      </c>
      <c r="CQ337" s="4" t="str">
        <f t="shared" si="284"/>
        <v>Glenfiddich 12</v>
      </c>
      <c r="CR337" s="7">
        <f t="shared" si="285"/>
        <v>70</v>
      </c>
      <c r="CS337">
        <f t="shared" si="286"/>
        <v>73</v>
      </c>
      <c r="CT337">
        <f ca="1">COUNTIF(INDIRECT(ADDRESS(ROW(),CR337,1,1)):INDIRECT(ADDRESS(ROW(),CS337,1,1)), "&lt;0.05")</f>
        <v>3</v>
      </c>
      <c r="CU337" s="4">
        <f t="shared" ca="1" si="287"/>
        <v>0</v>
      </c>
    </row>
    <row r="338" spans="1:99" x14ac:dyDescent="0.25">
      <c r="A338" s="48">
        <v>90</v>
      </c>
      <c r="B338" s="7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0.38643883291726244</v>
      </c>
      <c r="I338">
        <v>0.48051354093356041</v>
      </c>
      <c r="J338">
        <v>0</v>
      </c>
      <c r="K338" s="4">
        <v>0</v>
      </c>
      <c r="L338" s="7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s="4">
        <v>0</v>
      </c>
      <c r="V338" s="7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 s="4">
        <v>0</v>
      </c>
      <c r="AF338" s="7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 s="4">
        <v>0</v>
      </c>
      <c r="AP338" s="7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 s="4">
        <v>0</v>
      </c>
      <c r="AZ338">
        <f t="shared" si="241"/>
        <v>8.6695237385082294E-2</v>
      </c>
      <c r="BA338">
        <f t="shared" si="242"/>
        <v>0</v>
      </c>
      <c r="BB338">
        <f t="shared" si="243"/>
        <v>0</v>
      </c>
      <c r="BC338">
        <f t="shared" si="244"/>
        <v>0</v>
      </c>
      <c r="BD338" s="4">
        <f t="shared" si="245"/>
        <v>0</v>
      </c>
      <c r="BE338" s="7">
        <f t="shared" si="246"/>
        <v>0.18410974769124547</v>
      </c>
      <c r="BF338">
        <f t="shared" si="247"/>
        <v>0</v>
      </c>
      <c r="BG338">
        <f t="shared" si="248"/>
        <v>0</v>
      </c>
      <c r="BH338">
        <f t="shared" si="249"/>
        <v>0</v>
      </c>
      <c r="BI338" s="4">
        <f t="shared" si="250"/>
        <v>0</v>
      </c>
      <c r="BJ338" s="7">
        <f t="shared" si="251"/>
        <v>0.17064754760727321</v>
      </c>
      <c r="BK338">
        <f t="shared" si="252"/>
        <v>0.17064754760727321</v>
      </c>
      <c r="BL338">
        <f t="shared" si="253"/>
        <v>0.17064754760727321</v>
      </c>
      <c r="BM338" s="4">
        <f t="shared" si="254"/>
        <v>0.17064754760727321</v>
      </c>
      <c r="BN338" s="7">
        <f t="shared" si="255"/>
        <v>0.17064754760727321</v>
      </c>
      <c r="BO338" t="e">
        <f t="shared" si="256"/>
        <v>#DIV/0!</v>
      </c>
      <c r="BP338" t="e">
        <f t="shared" si="257"/>
        <v>#DIV/0!</v>
      </c>
      <c r="BQ338" s="4" t="e">
        <f t="shared" si="258"/>
        <v>#DIV/0!</v>
      </c>
      <c r="BR338" s="7">
        <f t="shared" si="259"/>
        <v>0.17064754760727321</v>
      </c>
      <c r="BS338" t="e">
        <f t="shared" si="260"/>
        <v>#DIV/0!</v>
      </c>
      <c r="BT338" t="e">
        <f t="shared" si="261"/>
        <v>#DIV/0!</v>
      </c>
      <c r="BU338" s="4" t="e">
        <f t="shared" si="262"/>
        <v>#DIV/0!</v>
      </c>
      <c r="BV338" s="7">
        <f t="shared" si="263"/>
        <v>0.17064754760727321</v>
      </c>
      <c r="BW338" t="e">
        <f t="shared" si="264"/>
        <v>#DIV/0!</v>
      </c>
      <c r="BX338" t="e">
        <f t="shared" si="265"/>
        <v>#DIV/0!</v>
      </c>
      <c r="BY338" s="4" t="e">
        <f t="shared" si="266"/>
        <v>#DIV/0!</v>
      </c>
      <c r="BZ338" s="7">
        <f t="shared" si="267"/>
        <v>0.17064754760727321</v>
      </c>
      <c r="CA338" t="e">
        <f t="shared" si="268"/>
        <v>#DIV/0!</v>
      </c>
      <c r="CB338" t="e">
        <f t="shared" si="269"/>
        <v>#DIV/0!</v>
      </c>
      <c r="CC338" s="4" t="e">
        <f t="shared" si="270"/>
        <v>#DIV/0!</v>
      </c>
      <c r="CD338" s="7">
        <f t="shared" si="271"/>
        <v>0</v>
      </c>
      <c r="CE338" s="4">
        <f t="shared" si="272"/>
        <v>0</v>
      </c>
      <c r="CF338" s="7">
        <f t="shared" si="273"/>
        <v>0.17064754760727321</v>
      </c>
      <c r="CG338">
        <f t="shared" si="274"/>
        <v>0.17064754760727321</v>
      </c>
      <c r="CH338" s="7">
        <f t="shared" si="275"/>
        <v>0.17064754760727321</v>
      </c>
      <c r="CI338" s="4" t="e">
        <f t="shared" si="276"/>
        <v>#DIV/0!</v>
      </c>
      <c r="CJ338">
        <f t="shared" si="277"/>
        <v>0.17064754760727321</v>
      </c>
      <c r="CK338" t="e">
        <f t="shared" si="278"/>
        <v>#DIV/0!</v>
      </c>
      <c r="CL338" s="7">
        <f t="shared" si="279"/>
        <v>0</v>
      </c>
      <c r="CM338" s="4">
        <f t="shared" si="280"/>
        <v>0</v>
      </c>
      <c r="CN338" s="7">
        <f t="shared" si="281"/>
        <v>0.16515115946592174</v>
      </c>
      <c r="CO338" s="4">
        <f t="shared" si="282"/>
        <v>0</v>
      </c>
      <c r="CP338" s="7">
        <f t="shared" si="283"/>
        <v>1</v>
      </c>
      <c r="CQ338" s="4" t="str">
        <f t="shared" si="284"/>
        <v>Gentleman Jack</v>
      </c>
      <c r="CR338" s="7">
        <f t="shared" si="285"/>
        <v>62</v>
      </c>
      <c r="CS338">
        <f t="shared" si="286"/>
        <v>65</v>
      </c>
      <c r="CT338">
        <f ca="1">COUNTIF(INDIRECT(ADDRESS(ROW(),CR338,1,1)):INDIRECT(ADDRESS(ROW(),CS338,1,1)), "&lt;0.05")</f>
        <v>0</v>
      </c>
      <c r="CU338" s="4">
        <f t="shared" ca="1" si="287"/>
        <v>0</v>
      </c>
    </row>
    <row r="339" spans="1:99" x14ac:dyDescent="0.25">
      <c r="A339" s="48">
        <v>91</v>
      </c>
      <c r="B339" s="7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0.91502736524510397</v>
      </c>
      <c r="I339">
        <v>1.1396131004254597</v>
      </c>
      <c r="J339">
        <v>0</v>
      </c>
      <c r="K339" s="4">
        <v>0</v>
      </c>
      <c r="L339" s="7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s="4">
        <v>0</v>
      </c>
      <c r="V339" s="7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 s="4">
        <v>0</v>
      </c>
      <c r="AF339" s="7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 s="4">
        <v>0</v>
      </c>
      <c r="AP339" s="7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 s="4">
        <v>0</v>
      </c>
      <c r="AZ339">
        <f t="shared" si="241"/>
        <v>0.20546404656705636</v>
      </c>
      <c r="BA339">
        <f t="shared" si="242"/>
        <v>0</v>
      </c>
      <c r="BB339">
        <f t="shared" si="243"/>
        <v>0</v>
      </c>
      <c r="BC339">
        <f t="shared" si="244"/>
        <v>0</v>
      </c>
      <c r="BD339" s="4">
        <f t="shared" si="245"/>
        <v>0</v>
      </c>
      <c r="BE339" s="7">
        <f t="shared" si="246"/>
        <v>0.43637883051460269</v>
      </c>
      <c r="BF339">
        <f t="shared" si="247"/>
        <v>0</v>
      </c>
      <c r="BG339">
        <f t="shared" si="248"/>
        <v>0</v>
      </c>
      <c r="BH339">
        <f t="shared" si="249"/>
        <v>0</v>
      </c>
      <c r="BI339" s="4">
        <f t="shared" si="250"/>
        <v>0</v>
      </c>
      <c r="BJ339" s="7">
        <f t="shared" si="251"/>
        <v>0.17068850592050674</v>
      </c>
      <c r="BK339">
        <f t="shared" si="252"/>
        <v>0.17068850592050674</v>
      </c>
      <c r="BL339">
        <f t="shared" si="253"/>
        <v>0.17068850592050674</v>
      </c>
      <c r="BM339" s="4">
        <f t="shared" si="254"/>
        <v>0.17068850592050674</v>
      </c>
      <c r="BN339" s="7">
        <f t="shared" si="255"/>
        <v>0.17068850592050674</v>
      </c>
      <c r="BO339" t="e">
        <f t="shared" si="256"/>
        <v>#DIV/0!</v>
      </c>
      <c r="BP339" t="e">
        <f t="shared" si="257"/>
        <v>#DIV/0!</v>
      </c>
      <c r="BQ339" s="4" t="e">
        <f t="shared" si="258"/>
        <v>#DIV/0!</v>
      </c>
      <c r="BR339" s="7">
        <f t="shared" si="259"/>
        <v>0.17068850592050674</v>
      </c>
      <c r="BS339" t="e">
        <f t="shared" si="260"/>
        <v>#DIV/0!</v>
      </c>
      <c r="BT339" t="e">
        <f t="shared" si="261"/>
        <v>#DIV/0!</v>
      </c>
      <c r="BU339" s="4" t="e">
        <f t="shared" si="262"/>
        <v>#DIV/0!</v>
      </c>
      <c r="BV339" s="7">
        <f t="shared" si="263"/>
        <v>0.17068850592050674</v>
      </c>
      <c r="BW339" t="e">
        <f t="shared" si="264"/>
        <v>#DIV/0!</v>
      </c>
      <c r="BX339" t="e">
        <f t="shared" si="265"/>
        <v>#DIV/0!</v>
      </c>
      <c r="BY339" s="4" t="e">
        <f t="shared" si="266"/>
        <v>#DIV/0!</v>
      </c>
      <c r="BZ339" s="7">
        <f t="shared" si="267"/>
        <v>0.17068850592050674</v>
      </c>
      <c r="CA339" t="e">
        <f t="shared" si="268"/>
        <v>#DIV/0!</v>
      </c>
      <c r="CB339" t="e">
        <f t="shared" si="269"/>
        <v>#DIV/0!</v>
      </c>
      <c r="CC339" s="4" t="e">
        <f t="shared" si="270"/>
        <v>#DIV/0!</v>
      </c>
      <c r="CD339" s="7">
        <f t="shared" si="271"/>
        <v>0</v>
      </c>
      <c r="CE339" s="4">
        <f t="shared" si="272"/>
        <v>0</v>
      </c>
      <c r="CF339" s="7">
        <f t="shared" si="273"/>
        <v>0.17068850592050674</v>
      </c>
      <c r="CG339">
        <f t="shared" si="274"/>
        <v>0.17068850592050674</v>
      </c>
      <c r="CH339" s="7">
        <f t="shared" si="275"/>
        <v>0.17068850592050674</v>
      </c>
      <c r="CI339" s="4" t="e">
        <f t="shared" si="276"/>
        <v>#DIV/0!</v>
      </c>
      <c r="CJ339">
        <f t="shared" si="277"/>
        <v>0.17068850592050674</v>
      </c>
      <c r="CK339" t="e">
        <f t="shared" si="278"/>
        <v>#DIV/0!</v>
      </c>
      <c r="CL339" s="7">
        <f t="shared" si="279"/>
        <v>0</v>
      </c>
      <c r="CM339" s="4">
        <f t="shared" si="280"/>
        <v>0</v>
      </c>
      <c r="CN339" s="7">
        <f t="shared" si="281"/>
        <v>0.16518926722467636</v>
      </c>
      <c r="CO339" s="4">
        <f t="shared" si="282"/>
        <v>0</v>
      </c>
      <c r="CP339" s="7">
        <f t="shared" si="283"/>
        <v>1</v>
      </c>
      <c r="CQ339" s="4" t="str">
        <f t="shared" si="284"/>
        <v>Gentleman Jack</v>
      </c>
      <c r="CR339" s="7">
        <f t="shared" si="285"/>
        <v>62</v>
      </c>
      <c r="CS339">
        <f t="shared" si="286"/>
        <v>65</v>
      </c>
      <c r="CT339">
        <f ca="1">COUNTIF(INDIRECT(ADDRESS(ROW(),CR339,1,1)):INDIRECT(ADDRESS(ROW(),CS339,1,1)), "&lt;0.05")</f>
        <v>0</v>
      </c>
      <c r="CU339" s="4">
        <f t="shared" ca="1" si="287"/>
        <v>0</v>
      </c>
    </row>
    <row r="340" spans="1:99" x14ac:dyDescent="0.25">
      <c r="A340" s="48">
        <v>92</v>
      </c>
      <c r="B340" s="7">
        <v>6.9154909688922501</v>
      </c>
      <c r="C340">
        <v>4.2634657118238666</v>
      </c>
      <c r="D340">
        <v>6.2511789146135044</v>
      </c>
      <c r="E340">
        <v>4.4493842845709572</v>
      </c>
      <c r="F340">
        <v>5.4457415505088482</v>
      </c>
      <c r="G340">
        <v>4.6404615299017342</v>
      </c>
      <c r="H340">
        <v>4.9362682933403796</v>
      </c>
      <c r="I340">
        <v>6.4123326930796516</v>
      </c>
      <c r="J340">
        <v>11.139804652906042</v>
      </c>
      <c r="K340" s="4">
        <v>7.3697512689611271</v>
      </c>
      <c r="L340" s="7">
        <v>7.4834864610780691</v>
      </c>
      <c r="M340">
        <v>11.90990188966828</v>
      </c>
      <c r="N340">
        <v>6.7592213243889558</v>
      </c>
      <c r="O340">
        <v>7.979034579437414</v>
      </c>
      <c r="P340">
        <v>9.9155913533034141</v>
      </c>
      <c r="Q340">
        <v>6.8781336607461121</v>
      </c>
      <c r="R340">
        <v>6.7584359775750267</v>
      </c>
      <c r="S340">
        <v>8.6182429711311208</v>
      </c>
      <c r="T340">
        <v>11.231555572441501</v>
      </c>
      <c r="U340" s="4">
        <v>8.187722683919068</v>
      </c>
      <c r="V340" s="7">
        <v>15.852241025612061</v>
      </c>
      <c r="W340">
        <v>6.3351464515512461</v>
      </c>
      <c r="X340">
        <v>26.339584737742168</v>
      </c>
      <c r="Y340">
        <v>19.39949218940049</v>
      </c>
      <c r="Z340">
        <v>20.198023376975858</v>
      </c>
      <c r="AA340">
        <v>17.516861098092658</v>
      </c>
      <c r="AB340">
        <v>42.894202036597477</v>
      </c>
      <c r="AC340">
        <v>15.049975791743238</v>
      </c>
      <c r="AD340">
        <v>23.076892778879749</v>
      </c>
      <c r="AE340" s="4">
        <v>19.62968735905573</v>
      </c>
      <c r="AF340" s="7">
        <v>9.5040788442641624</v>
      </c>
      <c r="AG340">
        <v>9.9280074744483482</v>
      </c>
      <c r="AH340">
        <v>8.5338685282057991</v>
      </c>
      <c r="AI340">
        <v>7.4081091784524142</v>
      </c>
      <c r="AJ340">
        <v>13.165259310300513</v>
      </c>
      <c r="AK340">
        <v>11.910303777602328</v>
      </c>
      <c r="AL340">
        <v>11.140933856106257</v>
      </c>
      <c r="AM340">
        <v>9.4133998755564825</v>
      </c>
      <c r="AN340">
        <v>7.0092498914612449</v>
      </c>
      <c r="AO340" s="4">
        <v>9.1036482898047204</v>
      </c>
      <c r="AP340" s="7">
        <v>1.6424919187779246</v>
      </c>
      <c r="AQ340">
        <v>2.7923290365767746</v>
      </c>
      <c r="AR340">
        <v>2.4130562971814742</v>
      </c>
      <c r="AS340">
        <v>1.9234462913754407</v>
      </c>
      <c r="AT340">
        <v>14.632082501767549</v>
      </c>
      <c r="AU340">
        <v>25.807703295090256</v>
      </c>
      <c r="AV340">
        <v>24.502966073533663</v>
      </c>
      <c r="AW340">
        <v>9.1991588648207259</v>
      </c>
      <c r="AX340">
        <v>8.0624446572044164</v>
      </c>
      <c r="AY340" s="4">
        <v>8.601878096400883</v>
      </c>
      <c r="AZ340">
        <f t="shared" si="241"/>
        <v>6.1823879868598359</v>
      </c>
      <c r="BA340">
        <f t="shared" si="242"/>
        <v>8.5721326473688961</v>
      </c>
      <c r="BB340">
        <f t="shared" si="243"/>
        <v>20.629210684565066</v>
      </c>
      <c r="BC340">
        <f t="shared" si="244"/>
        <v>9.7116859026202285</v>
      </c>
      <c r="BD340" s="4">
        <f t="shared" si="245"/>
        <v>9.9577557032729107</v>
      </c>
      <c r="BE340" s="7">
        <f t="shared" si="246"/>
        <v>2.0477473340670604</v>
      </c>
      <c r="BF340">
        <f t="shared" si="247"/>
        <v>1.8604271840553344</v>
      </c>
      <c r="BG340">
        <f t="shared" si="248"/>
        <v>9.4573946945451546</v>
      </c>
      <c r="BH340">
        <f t="shared" si="249"/>
        <v>1.9249617441115654</v>
      </c>
      <c r="BI340" s="4">
        <f t="shared" si="250"/>
        <v>9.022188448381721</v>
      </c>
      <c r="BJ340" s="7">
        <f t="shared" si="251"/>
        <v>1.3781682911434681E-2</v>
      </c>
      <c r="BK340">
        <f t="shared" si="252"/>
        <v>8.5124173706838222E-4</v>
      </c>
      <c r="BL340">
        <f t="shared" si="253"/>
        <v>9.0146204318153247E-4</v>
      </c>
      <c r="BM340" s="4">
        <f t="shared" si="254"/>
        <v>0.22614816052427306</v>
      </c>
      <c r="BN340" s="7">
        <f t="shared" si="255"/>
        <v>1.3781682911434681E-2</v>
      </c>
      <c r="BO340">
        <f t="shared" si="256"/>
        <v>2.8732588181164861E-3</v>
      </c>
      <c r="BP340">
        <f t="shared" si="257"/>
        <v>0.19500009761166381</v>
      </c>
      <c r="BQ340" s="4">
        <f t="shared" si="258"/>
        <v>0.64478361058917488</v>
      </c>
      <c r="BR340" s="7">
        <f t="shared" si="259"/>
        <v>8.5124173706838222E-4</v>
      </c>
      <c r="BS340">
        <f t="shared" si="260"/>
        <v>2.8732588181164861E-3</v>
      </c>
      <c r="BT340">
        <f t="shared" si="261"/>
        <v>5.2459270838230484E-3</v>
      </c>
      <c r="BU340" s="4">
        <f t="shared" si="262"/>
        <v>1.8825970167409348E-2</v>
      </c>
      <c r="BV340" s="7">
        <f t="shared" si="263"/>
        <v>9.0146204318153247E-4</v>
      </c>
      <c r="BW340">
        <f t="shared" si="264"/>
        <v>0.19500009761166381</v>
      </c>
      <c r="BX340">
        <f t="shared" si="265"/>
        <v>5.2459270838230484E-3</v>
      </c>
      <c r="BY340" s="4">
        <f t="shared" si="266"/>
        <v>0.93447412584398126</v>
      </c>
      <c r="BZ340" s="7">
        <f t="shared" si="267"/>
        <v>0.22614816052427306</v>
      </c>
      <c r="CA340">
        <f t="shared" si="268"/>
        <v>0.64478361058917488</v>
      </c>
      <c r="CB340">
        <f t="shared" si="269"/>
        <v>1.8825970167409348E-2</v>
      </c>
      <c r="CC340" s="4">
        <f t="shared" si="270"/>
        <v>0.93447412584398126</v>
      </c>
      <c r="CD340" s="7">
        <f t="shared" si="271"/>
        <v>12</v>
      </c>
      <c r="CE340" s="4">
        <f t="shared" si="272"/>
        <v>0</v>
      </c>
      <c r="CF340" s="7">
        <f t="shared" si="273"/>
        <v>1.3781682911434681E-2</v>
      </c>
      <c r="CG340">
        <f t="shared" si="274"/>
        <v>2.2170539890182088E-4</v>
      </c>
      <c r="CH340" s="7">
        <f t="shared" si="275"/>
        <v>1.3781682911434681E-2</v>
      </c>
      <c r="CI340" s="4">
        <f t="shared" si="276"/>
        <v>8.5630147736478861E-3</v>
      </c>
      <c r="CJ340">
        <f t="shared" si="277"/>
        <v>2.2170539890182088E-4</v>
      </c>
      <c r="CK340">
        <f t="shared" si="278"/>
        <v>8.5630147736478861E-3</v>
      </c>
      <c r="CL340" s="7">
        <f t="shared" si="279"/>
        <v>6</v>
      </c>
      <c r="CM340" s="4">
        <f t="shared" si="280"/>
        <v>1</v>
      </c>
      <c r="CN340" s="7">
        <f t="shared" si="281"/>
        <v>8.282836824015222E-4</v>
      </c>
      <c r="CO340" s="4">
        <f t="shared" si="282"/>
        <v>1</v>
      </c>
      <c r="CP340" s="7">
        <f t="shared" si="283"/>
        <v>3</v>
      </c>
      <c r="CQ340" s="4" t="str">
        <f t="shared" si="284"/>
        <v>Glenfiddich 12</v>
      </c>
      <c r="CR340" s="7">
        <f t="shared" si="285"/>
        <v>70</v>
      </c>
      <c r="CS340">
        <f t="shared" si="286"/>
        <v>73</v>
      </c>
      <c r="CT340">
        <f ca="1">COUNTIF(INDIRECT(ADDRESS(ROW(),CR340,1,1)):INDIRECT(ADDRESS(ROW(),CS340,1,1)), "&lt;0.05")</f>
        <v>4</v>
      </c>
      <c r="CU340" s="4">
        <f t="shared" ca="1" si="287"/>
        <v>1</v>
      </c>
    </row>
    <row r="341" spans="1:99" x14ac:dyDescent="0.25">
      <c r="A341" s="48">
        <v>93</v>
      </c>
      <c r="B341" s="7">
        <v>24.104220756627715</v>
      </c>
      <c r="C341">
        <v>13.251044066474762</v>
      </c>
      <c r="D341">
        <v>20.153774619500737</v>
      </c>
      <c r="E341">
        <v>15.238786393144698</v>
      </c>
      <c r="F341">
        <v>16.506800518214941</v>
      </c>
      <c r="G341">
        <v>15.663313859285543</v>
      </c>
      <c r="H341">
        <v>15.154608963317303</v>
      </c>
      <c r="I341">
        <v>21.354331658885165</v>
      </c>
      <c r="J341">
        <v>44.169020561916717</v>
      </c>
      <c r="K341" s="4">
        <v>29.96550424723052</v>
      </c>
      <c r="L341" s="7">
        <v>20.551879344072315</v>
      </c>
      <c r="M341">
        <v>34.604308936840319</v>
      </c>
      <c r="N341">
        <v>21.204675659043172</v>
      </c>
      <c r="O341">
        <v>22.910743452194065</v>
      </c>
      <c r="P341">
        <v>28.932230481727398</v>
      </c>
      <c r="Q341">
        <v>22.483173648970546</v>
      </c>
      <c r="R341">
        <v>24.162288154936402</v>
      </c>
      <c r="S341">
        <v>26.491782577353025</v>
      </c>
      <c r="T341">
        <v>32.926239758768453</v>
      </c>
      <c r="U341" s="4">
        <v>33.124932858982987</v>
      </c>
      <c r="V341" s="7">
        <v>45.138760626941533</v>
      </c>
      <c r="W341">
        <v>35.280443867707291</v>
      </c>
      <c r="X341">
        <v>81.611725054096325</v>
      </c>
      <c r="Y341">
        <v>61.693242500300748</v>
      </c>
      <c r="Z341">
        <v>66.922591153727723</v>
      </c>
      <c r="AA341">
        <v>69.211840923617714</v>
      </c>
      <c r="AB341">
        <v>160.24335141438374</v>
      </c>
      <c r="AC341">
        <v>57.194892476590425</v>
      </c>
      <c r="AD341">
        <v>77.222173138755764</v>
      </c>
      <c r="AE341" s="4">
        <v>65.884566715816518</v>
      </c>
      <c r="AF341" s="7">
        <v>32.732771226900681</v>
      </c>
      <c r="AG341">
        <v>34.31084805476867</v>
      </c>
      <c r="AH341">
        <v>35.204207230014262</v>
      </c>
      <c r="AI341">
        <v>30.728113027860207</v>
      </c>
      <c r="AJ341">
        <v>55.223673270362461</v>
      </c>
      <c r="AK341">
        <v>42.028437935960604</v>
      </c>
      <c r="AL341">
        <v>43.527651308332572</v>
      </c>
      <c r="AM341">
        <v>38.278155463633901</v>
      </c>
      <c r="AN341">
        <v>25.557516429851965</v>
      </c>
      <c r="AO341" s="4">
        <v>34.641131334969153</v>
      </c>
      <c r="AP341" s="7">
        <v>9.2251840177566375</v>
      </c>
      <c r="AQ341">
        <v>15.379967580489856</v>
      </c>
      <c r="AR341">
        <v>14.943072246884922</v>
      </c>
      <c r="AS341">
        <v>11.257616950782721</v>
      </c>
      <c r="AT341">
        <v>52.343086567924892</v>
      </c>
      <c r="AU341">
        <v>91.740805581516426</v>
      </c>
      <c r="AV341">
        <v>85.476414303448522</v>
      </c>
      <c r="AW341">
        <v>32.739681427599777</v>
      </c>
      <c r="AX341">
        <v>29.465818092846654</v>
      </c>
      <c r="AY341" s="4">
        <v>32.494390288654706</v>
      </c>
      <c r="AZ341">
        <f t="shared" si="241"/>
        <v>21.556140564459806</v>
      </c>
      <c r="BA341">
        <f t="shared" si="242"/>
        <v>26.739225487288866</v>
      </c>
      <c r="BB341">
        <f t="shared" si="243"/>
        <v>72.040358787193782</v>
      </c>
      <c r="BC341">
        <f t="shared" si="244"/>
        <v>37.223250528265439</v>
      </c>
      <c r="BD341" s="4">
        <f t="shared" si="245"/>
        <v>37.506603705790504</v>
      </c>
      <c r="BE341" s="7">
        <f t="shared" si="246"/>
        <v>9.4318859252307199</v>
      </c>
      <c r="BF341">
        <f t="shared" si="247"/>
        <v>5.3136385614525423</v>
      </c>
      <c r="BG341">
        <f t="shared" si="248"/>
        <v>33.948906068710954</v>
      </c>
      <c r="BH341">
        <f t="shared" si="249"/>
        <v>8.2031827809016491</v>
      </c>
      <c r="BI341" s="4">
        <f t="shared" si="250"/>
        <v>29.930700800279936</v>
      </c>
      <c r="BJ341" s="7">
        <f t="shared" si="251"/>
        <v>0.1519716976562755</v>
      </c>
      <c r="BK341">
        <f t="shared" si="252"/>
        <v>9.9137979964814102E-4</v>
      </c>
      <c r="BL341">
        <f t="shared" si="253"/>
        <v>9.4068507755030008E-4</v>
      </c>
      <c r="BM341" s="4">
        <f t="shared" si="254"/>
        <v>0.13688311658769151</v>
      </c>
      <c r="BN341" s="7">
        <f t="shared" si="255"/>
        <v>0.1519716976562755</v>
      </c>
      <c r="BO341">
        <f t="shared" si="256"/>
        <v>2.1764330819292847E-3</v>
      </c>
      <c r="BP341">
        <f t="shared" si="257"/>
        <v>3.8895125493963729E-3</v>
      </c>
      <c r="BQ341" s="4">
        <f t="shared" si="258"/>
        <v>0.29000464926314018</v>
      </c>
      <c r="BR341" s="7">
        <f t="shared" si="259"/>
        <v>9.9137979964814102E-4</v>
      </c>
      <c r="BS341">
        <f t="shared" si="260"/>
        <v>2.1764330819292847E-3</v>
      </c>
      <c r="BT341">
        <f t="shared" si="261"/>
        <v>1.0232683020726366E-2</v>
      </c>
      <c r="BU341" s="4">
        <f t="shared" si="262"/>
        <v>2.6893895668622388E-2</v>
      </c>
      <c r="BV341" s="7">
        <f t="shared" si="263"/>
        <v>9.4068507755030008E-4</v>
      </c>
      <c r="BW341">
        <f t="shared" si="264"/>
        <v>3.8895125493963729E-3</v>
      </c>
      <c r="BX341">
        <f t="shared" si="265"/>
        <v>1.0232683020726366E-2</v>
      </c>
      <c r="BY341" s="4">
        <f t="shared" si="266"/>
        <v>0.97751577781370735</v>
      </c>
      <c r="BZ341" s="7">
        <f t="shared" si="267"/>
        <v>0.13688311658769151</v>
      </c>
      <c r="CA341">
        <f t="shared" si="268"/>
        <v>0.29000464926314018</v>
      </c>
      <c r="CB341">
        <f t="shared" si="269"/>
        <v>2.6893895668622388E-2</v>
      </c>
      <c r="CC341" s="4">
        <f t="shared" si="270"/>
        <v>0.97751577781370735</v>
      </c>
      <c r="CD341" s="7">
        <f t="shared" si="271"/>
        <v>12</v>
      </c>
      <c r="CE341" s="4">
        <f t="shared" si="272"/>
        <v>0</v>
      </c>
      <c r="CF341" s="7">
        <f t="shared" si="273"/>
        <v>0.1519716976562755</v>
      </c>
      <c r="CG341">
        <f t="shared" si="274"/>
        <v>1.0587717931499618E-4</v>
      </c>
      <c r="CH341" s="7">
        <f t="shared" si="275"/>
        <v>0.1519716976562755</v>
      </c>
      <c r="CI341" s="4">
        <f t="shared" si="276"/>
        <v>5.652147318698157E-4</v>
      </c>
      <c r="CJ341">
        <f t="shared" si="277"/>
        <v>1.0587717931499618E-4</v>
      </c>
      <c r="CK341">
        <f t="shared" si="278"/>
        <v>5.652147318698157E-4</v>
      </c>
      <c r="CL341" s="7">
        <f t="shared" si="279"/>
        <v>4</v>
      </c>
      <c r="CM341" s="4">
        <f t="shared" si="280"/>
        <v>0</v>
      </c>
      <c r="CN341" s="7">
        <f t="shared" si="281"/>
        <v>2.3405216153508113E-4</v>
      </c>
      <c r="CO341" s="4">
        <f t="shared" si="282"/>
        <v>1</v>
      </c>
      <c r="CP341" s="7">
        <f t="shared" si="283"/>
        <v>3</v>
      </c>
      <c r="CQ341" s="4" t="str">
        <f t="shared" si="284"/>
        <v>Glenfiddich 12</v>
      </c>
      <c r="CR341" s="7">
        <f t="shared" si="285"/>
        <v>70</v>
      </c>
      <c r="CS341">
        <f t="shared" si="286"/>
        <v>73</v>
      </c>
      <c r="CT341">
        <f ca="1">COUNTIF(INDIRECT(ADDRESS(ROW(),CR341,1,1)):INDIRECT(ADDRESS(ROW(),CS341,1,1)), "&lt;0.05")</f>
        <v>4</v>
      </c>
      <c r="CU341" s="4">
        <f t="shared" ca="1" si="287"/>
        <v>1</v>
      </c>
    </row>
    <row r="342" spans="1:99" x14ac:dyDescent="0.25">
      <c r="A342" s="48">
        <v>94</v>
      </c>
      <c r="B342" s="7">
        <v>6.6416601121881929</v>
      </c>
      <c r="C342">
        <v>3.0806433351193228</v>
      </c>
      <c r="D342">
        <v>5.6419651388907939</v>
      </c>
      <c r="E342">
        <v>4.6640065164011526</v>
      </c>
      <c r="F342">
        <v>4.5866282666455787</v>
      </c>
      <c r="G342">
        <v>3.8202893565443921</v>
      </c>
      <c r="H342">
        <v>3.094822252881412</v>
      </c>
      <c r="I342">
        <v>3.2210015106785419</v>
      </c>
      <c r="J342">
        <v>8.1790503946971729</v>
      </c>
      <c r="K342" s="4">
        <v>5.8233031602300764</v>
      </c>
      <c r="L342" s="7">
        <v>5.2721973596491614</v>
      </c>
      <c r="M342">
        <v>8.0903982228821878</v>
      </c>
      <c r="N342">
        <v>6.2791745639249399</v>
      </c>
      <c r="O342">
        <v>6.0451625760387744</v>
      </c>
      <c r="P342">
        <v>6.598086533955378</v>
      </c>
      <c r="Q342">
        <v>5.6053219522180369</v>
      </c>
      <c r="R342">
        <v>5.5749363458004311</v>
      </c>
      <c r="S342">
        <v>6.7254484622763782</v>
      </c>
      <c r="T342">
        <v>8.5856266510970674</v>
      </c>
      <c r="U342" s="4">
        <v>6.2136960665668379</v>
      </c>
      <c r="V342" s="7">
        <v>10.405931857662367</v>
      </c>
      <c r="W342">
        <v>26.123221504541618</v>
      </c>
      <c r="X342">
        <v>16.609380084275973</v>
      </c>
      <c r="Y342">
        <v>12.269598981400378</v>
      </c>
      <c r="Z342">
        <v>12.759834669053689</v>
      </c>
      <c r="AA342">
        <v>13.71604873524282</v>
      </c>
      <c r="AB342">
        <v>29.790390158863541</v>
      </c>
      <c r="AC342">
        <v>11.155562527174057</v>
      </c>
      <c r="AD342">
        <v>15.173046857619791</v>
      </c>
      <c r="AE342" s="4">
        <v>12.340285483099294</v>
      </c>
      <c r="AF342" s="7">
        <v>6.2575084403172578</v>
      </c>
      <c r="AG342">
        <v>6.0802926576997747</v>
      </c>
      <c r="AH342">
        <v>6.0571335919328693</v>
      </c>
      <c r="AI342">
        <v>5.1879380177621659</v>
      </c>
      <c r="AJ342">
        <v>8.6484573191242173</v>
      </c>
      <c r="AK342">
        <v>8.1345782536813314</v>
      </c>
      <c r="AL342">
        <v>7.5426088744022142</v>
      </c>
      <c r="AM342">
        <v>6.8767460237640137</v>
      </c>
      <c r="AN342">
        <v>4.9685363449809632</v>
      </c>
      <c r="AO342" s="4">
        <v>5.9105546278916572</v>
      </c>
      <c r="AP342" s="7">
        <v>6.2392999463359935</v>
      </c>
      <c r="AQ342">
        <v>8.6255938161272994</v>
      </c>
      <c r="AR342">
        <v>6.8794458777739793</v>
      </c>
      <c r="AS342">
        <v>7.0265730123766552</v>
      </c>
      <c r="AT342">
        <v>10.151428803113744</v>
      </c>
      <c r="AU342">
        <v>17.365929472997731</v>
      </c>
      <c r="AV342">
        <v>15.705614934610789</v>
      </c>
      <c r="AW342">
        <v>6.4965997596624172</v>
      </c>
      <c r="AX342">
        <v>5.8973898086626022</v>
      </c>
      <c r="AY342" s="4">
        <v>6.3412380875483079</v>
      </c>
      <c r="AZ342">
        <f t="shared" si="241"/>
        <v>4.8753370044276636</v>
      </c>
      <c r="BA342">
        <f t="shared" si="242"/>
        <v>6.4990048734409189</v>
      </c>
      <c r="BB342">
        <f t="shared" si="243"/>
        <v>16.034330085893355</v>
      </c>
      <c r="BC342">
        <f t="shared" si="244"/>
        <v>6.566435415155647</v>
      </c>
      <c r="BD342" s="4">
        <f t="shared" si="245"/>
        <v>9.0729113519209506</v>
      </c>
      <c r="BE342" s="7">
        <f t="shared" si="246"/>
        <v>1.6960706529408476</v>
      </c>
      <c r="BF342">
        <f t="shared" si="247"/>
        <v>1.0770817004263546</v>
      </c>
      <c r="BG342">
        <f t="shared" si="248"/>
        <v>6.5953229561914686</v>
      </c>
      <c r="BH342">
        <f t="shared" si="249"/>
        <v>1.216459781072929</v>
      </c>
      <c r="BI342" s="4">
        <f t="shared" si="250"/>
        <v>4.1545383690891775</v>
      </c>
      <c r="BJ342" s="7">
        <f t="shared" si="251"/>
        <v>2.175287513946278E-2</v>
      </c>
      <c r="BK342">
        <f t="shared" si="252"/>
        <v>3.8831949743153594E-4</v>
      </c>
      <c r="BL342">
        <f t="shared" si="253"/>
        <v>2.0653236871592484E-2</v>
      </c>
      <c r="BM342" s="4">
        <f t="shared" si="254"/>
        <v>1.2042191874032365E-2</v>
      </c>
      <c r="BN342" s="7">
        <f t="shared" si="255"/>
        <v>2.175287513946278E-2</v>
      </c>
      <c r="BO342">
        <f t="shared" si="256"/>
        <v>1.2834536984541393E-3</v>
      </c>
      <c r="BP342">
        <f t="shared" si="257"/>
        <v>0.89706274513556228</v>
      </c>
      <c r="BQ342" s="4">
        <f t="shared" si="258"/>
        <v>8.6539709804940496E-2</v>
      </c>
      <c r="BR342" s="7">
        <f t="shared" si="259"/>
        <v>3.8831949743153594E-4</v>
      </c>
      <c r="BS342">
        <f t="shared" si="260"/>
        <v>1.2834536984541393E-3</v>
      </c>
      <c r="BT342">
        <f t="shared" si="261"/>
        <v>1.3321428233452953E-3</v>
      </c>
      <c r="BU342" s="4">
        <f t="shared" si="262"/>
        <v>1.2708726272925944E-2</v>
      </c>
      <c r="BV342" s="7">
        <f t="shared" si="263"/>
        <v>2.0653236871592484E-2</v>
      </c>
      <c r="BW342">
        <f t="shared" si="264"/>
        <v>0.89706274513556228</v>
      </c>
      <c r="BX342">
        <f t="shared" si="265"/>
        <v>1.3321428233452953E-3</v>
      </c>
      <c r="BY342" s="4">
        <f t="shared" si="266"/>
        <v>9.5512725515092309E-2</v>
      </c>
      <c r="BZ342" s="7">
        <f t="shared" si="267"/>
        <v>1.2042191874032365E-2</v>
      </c>
      <c r="CA342">
        <f t="shared" si="268"/>
        <v>8.6539709804940496E-2</v>
      </c>
      <c r="CB342">
        <f t="shared" si="269"/>
        <v>1.2708726272925944E-2</v>
      </c>
      <c r="CC342" s="4">
        <f t="shared" si="270"/>
        <v>9.5512725515092309E-2</v>
      </c>
      <c r="CD342" s="7">
        <f t="shared" si="271"/>
        <v>14</v>
      </c>
      <c r="CE342" s="4">
        <f t="shared" si="272"/>
        <v>0</v>
      </c>
      <c r="CF342" s="7">
        <f t="shared" si="273"/>
        <v>2.175287513946278E-2</v>
      </c>
      <c r="CG342">
        <f t="shared" si="274"/>
        <v>3.8472525887207201E-5</v>
      </c>
      <c r="CH342" s="7">
        <f t="shared" si="275"/>
        <v>2.175287513946278E-2</v>
      </c>
      <c r="CI342" s="4">
        <f t="shared" si="276"/>
        <v>1.1801563785411237E-3</v>
      </c>
      <c r="CJ342">
        <f t="shared" si="277"/>
        <v>3.8472525887207201E-5</v>
      </c>
      <c r="CK342">
        <f t="shared" si="278"/>
        <v>1.1801563785411237E-3</v>
      </c>
      <c r="CL342" s="7">
        <f t="shared" si="279"/>
        <v>6</v>
      </c>
      <c r="CM342" s="4">
        <f t="shared" si="280"/>
        <v>1</v>
      </c>
      <c r="CN342" s="7">
        <f t="shared" si="281"/>
        <v>1.505116379562896E-3</v>
      </c>
      <c r="CO342" s="4">
        <f t="shared" si="282"/>
        <v>1</v>
      </c>
      <c r="CP342" s="7">
        <f t="shared" si="283"/>
        <v>3</v>
      </c>
      <c r="CQ342" s="4" t="str">
        <f t="shared" si="284"/>
        <v>Glenfiddich 12</v>
      </c>
      <c r="CR342" s="7">
        <f t="shared" si="285"/>
        <v>70</v>
      </c>
      <c r="CS342">
        <f t="shared" si="286"/>
        <v>73</v>
      </c>
      <c r="CT342">
        <f ca="1">COUNTIF(INDIRECT(ADDRESS(ROW(),CR342,1,1)):INDIRECT(ADDRESS(ROW(),CS342,1,1)), "&lt;0.05")</f>
        <v>4</v>
      </c>
      <c r="CU342" s="4">
        <f t="shared" ca="1" si="287"/>
        <v>1</v>
      </c>
    </row>
    <row r="343" spans="1:99" x14ac:dyDescent="0.25">
      <c r="A343" s="48">
        <v>95</v>
      </c>
      <c r="B343" s="7">
        <v>15.267218043687206</v>
      </c>
      <c r="C343">
        <v>5.0992956125029254</v>
      </c>
      <c r="D343">
        <v>11.676686709187589</v>
      </c>
      <c r="E343">
        <v>9.9459584378868104</v>
      </c>
      <c r="F343">
        <v>8.5764685401475731</v>
      </c>
      <c r="G343">
        <v>7.9801076039252665</v>
      </c>
      <c r="H343">
        <v>6.3706855556359923</v>
      </c>
      <c r="I343">
        <v>6.0103258534913193</v>
      </c>
      <c r="J343">
        <v>17.669730821243061</v>
      </c>
      <c r="K343" s="4">
        <v>13.086662432584145</v>
      </c>
      <c r="L343" s="7">
        <v>9.3226079286525838</v>
      </c>
      <c r="M343">
        <v>15.283997351186541</v>
      </c>
      <c r="N343">
        <v>13.391990559736348</v>
      </c>
      <c r="O343">
        <v>11.172307372531691</v>
      </c>
      <c r="P343">
        <v>11.601847924661344</v>
      </c>
      <c r="Q343">
        <v>11.521638509096253</v>
      </c>
      <c r="R343">
        <v>11.942766968321422</v>
      </c>
      <c r="S343">
        <v>12.571410313048416</v>
      </c>
      <c r="T343">
        <v>16.228758701462624</v>
      </c>
      <c r="U343" s="4">
        <v>14.083003507663747</v>
      </c>
      <c r="V343" s="7">
        <v>18.087746511355284</v>
      </c>
      <c r="W343">
        <v>95.955135402383775</v>
      </c>
      <c r="X343">
        <v>30.523703266947873</v>
      </c>
      <c r="Y343">
        <v>22.715159920445156</v>
      </c>
      <c r="Z343">
        <v>24.967127816172468</v>
      </c>
      <c r="AA343">
        <v>30.216186682353491</v>
      </c>
      <c r="AB343">
        <v>63.649563471637123</v>
      </c>
      <c r="AC343">
        <v>24.254937706642263</v>
      </c>
      <c r="AD343">
        <v>29.617971214872505</v>
      </c>
      <c r="AE343" s="4">
        <v>23.988959443500981</v>
      </c>
      <c r="AF343" s="7">
        <v>12.424621752747512</v>
      </c>
      <c r="AG343">
        <v>12.40000884165142</v>
      </c>
      <c r="AH343">
        <v>13.980738172342903</v>
      </c>
      <c r="AI343">
        <v>11.78591688047768</v>
      </c>
      <c r="AJ343">
        <v>18.581231530617629</v>
      </c>
      <c r="AK343">
        <v>16.348110408053198</v>
      </c>
      <c r="AL343">
        <v>16.828913051193062</v>
      </c>
      <c r="AM343">
        <v>15.65530701514877</v>
      </c>
      <c r="AN343">
        <v>9.9076984098929213</v>
      </c>
      <c r="AO343" s="4">
        <v>12.871867488600264</v>
      </c>
      <c r="AP343" s="7">
        <v>20.909964582150771</v>
      </c>
      <c r="AQ343">
        <v>29.184816019116997</v>
      </c>
      <c r="AR343">
        <v>23.803784685589257</v>
      </c>
      <c r="AS343">
        <v>22.964129831421854</v>
      </c>
      <c r="AT343">
        <v>20.46756408170004</v>
      </c>
      <c r="AU343">
        <v>35.568261287402208</v>
      </c>
      <c r="AV343">
        <v>31.074871375178343</v>
      </c>
      <c r="AW343">
        <v>13.382588898263984</v>
      </c>
      <c r="AX343">
        <v>12.400179022921005</v>
      </c>
      <c r="AY343" s="4">
        <v>13.554191594771309</v>
      </c>
      <c r="AZ343">
        <f t="shared" ref="AZ343:AZ406" si="288">AVERAGE(B343:K343)</f>
        <v>10.16831396102919</v>
      </c>
      <c r="BA343">
        <f t="shared" ref="BA343:BA406" si="289">AVERAGE(L343:U343)</f>
        <v>12.712032913636097</v>
      </c>
      <c r="BB343">
        <f t="shared" ref="BB343:BB406" si="290">AVERAGE(V343:AE343)</f>
        <v>36.397649143631085</v>
      </c>
      <c r="BC343">
        <f t="shared" ref="BC343:BC406" si="291">AVERAGE(AF343:AO343)</f>
        <v>14.078441355072536</v>
      </c>
      <c r="BD343" s="4">
        <f t="shared" ref="BD343:BD406" si="292">AVERAGE(AP343:AY343)</f>
        <v>22.331035137851579</v>
      </c>
      <c r="BE343" s="7">
        <f t="shared" ref="BE343:BE406" si="293">STDEV(B343:K343)</f>
        <v>4.1878060871635467</v>
      </c>
      <c r="BF343">
        <f t="shared" ref="BF343:BF406" si="294">STDEV(L343:U343)</f>
        <v>2.0667826562679026</v>
      </c>
      <c r="BG343">
        <f t="shared" ref="BG343:BG406" si="295">STDEV(V343:AE343)</f>
        <v>24.410789144288429</v>
      </c>
      <c r="BH343">
        <f t="shared" ref="BH343:BH406" si="296">STDEV(AF343:AO343)</f>
        <v>2.6904461299574267</v>
      </c>
      <c r="BI343" s="4">
        <f t="shared" ref="BI343:BI406" si="297">STDEV(AP343:AY343)</f>
        <v>7.9053040037733249</v>
      </c>
      <c r="BJ343" s="7">
        <f t="shared" ref="BJ343:BJ406" si="298">_xlfn.T.TEST($B343:$K343,L343:U343,2,3)</f>
        <v>0.10842747331175144</v>
      </c>
      <c r="BK343">
        <f t="shared" ref="BK343:BK406" si="299">_xlfn.T.TEST($B343:$K343,V343:AE343,2,3)</f>
        <v>7.884189717576243E-3</v>
      </c>
      <c r="BL343">
        <f t="shared" ref="BL343:BL406" si="300">_xlfn.T.TEST($B343:$K343,AF343:AO343,2,3)</f>
        <v>2.4978401626662174E-2</v>
      </c>
      <c r="BM343" s="4">
        <f t="shared" ref="BM343:BM406" si="301">_xlfn.T.TEST($B343:$K343,AP343:AY343,2,3)</f>
        <v>7.7225217902570514E-4</v>
      </c>
      <c r="BN343" s="7">
        <f t="shared" ref="BN343:BN406" si="302">_xlfn.T.TEST($L343:$U343,B343:K343,2,3)</f>
        <v>0.10842747331175144</v>
      </c>
      <c r="BO343">
        <f t="shared" ref="BO343:BO406" si="303">_xlfn.T.TEST($L343:$U343,V343:AE343,2,3)</f>
        <v>1.3408006830858629E-2</v>
      </c>
      <c r="BP343">
        <f t="shared" ref="BP343:BP406" si="304">_xlfn.T.TEST($L343:$U343,AF343:AO343,2,3)</f>
        <v>0.22005729520999207</v>
      </c>
      <c r="BQ343" s="4">
        <f t="shared" ref="BQ343:BQ406" si="305">_xlfn.T.TEST($L343:$U343,AP343:AY343,2,3)</f>
        <v>3.8101164532509408E-3</v>
      </c>
      <c r="BR343" s="7">
        <f t="shared" ref="BR343:BR406" si="306">_xlfn.T.TEST($V343:$AE343,B343:K343,2,3)</f>
        <v>7.884189717576243E-3</v>
      </c>
      <c r="BS343">
        <f t="shared" ref="BS343:BS406" si="307">_xlfn.T.TEST($V343:$AE343,L343:U343,2,3)</f>
        <v>1.3408006830858629E-2</v>
      </c>
      <c r="BT343">
        <f t="shared" ref="BT343:BT406" si="308">_xlfn.T.TEST($V343:$AE343,AF343:AO343,2,3)</f>
        <v>1.7925485758967109E-2</v>
      </c>
      <c r="BU343" s="4">
        <f t="shared" ref="BU343:BU406" si="309">_xlfn.T.TEST($V343:$AE343,AP343:AY343,2,3)</f>
        <v>0.11122543271461217</v>
      </c>
      <c r="BV343" s="7">
        <f t="shared" ref="BV343:BV406" si="310">_xlfn.T.TEST($AF343:$AO343,B343:K343,2,3)</f>
        <v>2.4978401626662174E-2</v>
      </c>
      <c r="BW343">
        <f t="shared" ref="BW343:BW406" si="311">_xlfn.T.TEST($AF343:$AO343,L343:U343,2,3)</f>
        <v>0.22005729520999207</v>
      </c>
      <c r="BX343">
        <f t="shared" ref="BX343:BX406" si="312">_xlfn.T.TEST($AF343:$AO343,V343:AE343,2,3)</f>
        <v>1.7925485758967109E-2</v>
      </c>
      <c r="BY343" s="4">
        <f t="shared" ref="BY343:BY406" si="313">_xlfn.T.TEST($AF343:$AO343,AP343:AY343,2,3)</f>
        <v>9.6040650562672497E-3</v>
      </c>
      <c r="BZ343" s="7">
        <f t="shared" ref="BZ343:BZ406" si="314">_xlfn.T.TEST($AP343:$AY343,B343:K343,2,3)</f>
        <v>7.7225217902570514E-4</v>
      </c>
      <c r="CA343">
        <f t="shared" ref="CA343:CA406" si="315">_xlfn.T.TEST($AP343:$AY343,L343:U343,2,3)</f>
        <v>3.8101164532509408E-3</v>
      </c>
      <c r="CB343">
        <f t="shared" ref="CB343:CB406" si="316">_xlfn.T.TEST($AP343:$AY343,V343:AE343,2,3)</f>
        <v>0.11122543271461217</v>
      </c>
      <c r="CC343" s="4">
        <f t="shared" ref="CC343:CC406" si="317">_xlfn.T.TEST($AP343:$AY343,AF343:AO343,2,3)</f>
        <v>9.6040650562672497E-3</v>
      </c>
      <c r="CD343" s="7">
        <f t="shared" ref="CD343:CD406" si="318">COUNTIF(BJ343:CC343,"&lt;0.05")</f>
        <v>14</v>
      </c>
      <c r="CE343" s="4">
        <f t="shared" ref="CE343:CE406" si="319">IF(CD343=20,1,0)</f>
        <v>0</v>
      </c>
      <c r="CF343" s="7">
        <f t="shared" ref="CF343:CF406" si="320">_xlfn.T.TEST(B343:K343,L343:U343,2,3)</f>
        <v>0.10842747331175144</v>
      </c>
      <c r="CG343">
        <f t="shared" ref="CG343:CG406" si="321">_xlfn.T.TEST(B343:K343,V343:AY343,2,3)</f>
        <v>1.9257638574085562E-4</v>
      </c>
      <c r="CH343" s="7">
        <f t="shared" ref="CH343:CH406" si="322">_xlfn.T.TEST(L343:U343,B343:K343,2,3)</f>
        <v>0.10842747331175144</v>
      </c>
      <c r="CI343" s="4">
        <f t="shared" ref="CI343:CI406" si="323">_xlfn.T.TEST(L343:U343,V343:AY343,2,3)</f>
        <v>1.0483484079288326E-3</v>
      </c>
      <c r="CJ343">
        <f t="shared" ref="CJ343:CJ406" si="324">_xlfn.T.TEST(V343:AY343,B343:K343,2,3)</f>
        <v>1.9257638574085562E-4</v>
      </c>
      <c r="CK343">
        <f t="shared" ref="CK343:CK406" si="325">_xlfn.T.TEST(V343:AY343,L343:U343,2,3)</f>
        <v>1.0483484079288326E-3</v>
      </c>
      <c r="CL343" s="7">
        <f t="shared" ref="CL343:CL406" si="326">COUNTIF(CF343:CK343,"&lt;0.05")</f>
        <v>4</v>
      </c>
      <c r="CM343" s="4">
        <f t="shared" ref="CM343:CM406" si="327">IF(CL343=6,1,0)</f>
        <v>0</v>
      </c>
      <c r="CN343" s="7">
        <f t="shared" ref="CN343:CN406" si="328">_xlfn.T.TEST(B343:U343,V343:AO343,2,3)</f>
        <v>7.3778244521104036E-3</v>
      </c>
      <c r="CO343" s="4">
        <f t="shared" ref="CO343:CO406" si="329">IF(CN343&lt;0.05,1,0)</f>
        <v>1</v>
      </c>
      <c r="CP343" s="7">
        <f t="shared" ref="CP343:CP406" si="330">MATCH(MAX(AZ343:BD343),AZ343:BD343,0)</f>
        <v>3</v>
      </c>
      <c r="CQ343" s="4" t="str">
        <f t="shared" ref="CQ343:CQ406" si="331">_xlfn.SWITCH(CP343,1, "Gentleman Jack", 2, "Jack Daniels", 3, "Glenfiddich 12", 4, "Glenfiddich 15", 5, "Glenfiddich 18")</f>
        <v>Glenfiddich 12</v>
      </c>
      <c r="CR343" s="7">
        <f t="shared" ref="CR343:CR406" si="332">62+(CP343-1)*4</f>
        <v>70</v>
      </c>
      <c r="CS343">
        <f t="shared" ref="CS343:CS406" si="333">CR343+3</f>
        <v>73</v>
      </c>
      <c r="CT343">
        <f ca="1">COUNTIF(INDIRECT(ADDRESS(ROW(),CR343,1,1)):INDIRECT(ADDRESS(ROW(),CS343,1,1)), "&lt;0.05")</f>
        <v>3</v>
      </c>
      <c r="CU343" s="4">
        <f t="shared" ref="CU343:CU406" ca="1" si="334">IF(CT343=4,1,0)</f>
        <v>0</v>
      </c>
    </row>
    <row r="344" spans="1:99" x14ac:dyDescent="0.25">
      <c r="A344" s="48">
        <v>96</v>
      </c>
      <c r="B344" s="7">
        <v>3.1897885821396317</v>
      </c>
      <c r="C344">
        <v>2.3353401112251371</v>
      </c>
      <c r="D344">
        <v>3.8384350082381511</v>
      </c>
      <c r="E344">
        <v>3.2612621589706356</v>
      </c>
      <c r="F344">
        <v>3.7072390409782532</v>
      </c>
      <c r="G344">
        <v>3.0350075555556852</v>
      </c>
      <c r="H344">
        <v>2.1920661127117009</v>
      </c>
      <c r="I344">
        <v>2.136813190004339</v>
      </c>
      <c r="J344">
        <v>6.645210522664394</v>
      </c>
      <c r="K344" s="4">
        <v>5.2259580530998617</v>
      </c>
      <c r="L344" s="7">
        <v>4.4743606631071797</v>
      </c>
      <c r="M344">
        <v>6.527132419693392</v>
      </c>
      <c r="N344">
        <v>4.7719711242801166</v>
      </c>
      <c r="O344">
        <v>5.2157538170996265</v>
      </c>
      <c r="P344">
        <v>6.1262438173582634</v>
      </c>
      <c r="Q344">
        <v>4.7134165188655635</v>
      </c>
      <c r="R344">
        <v>4.7398668428621864</v>
      </c>
      <c r="S344">
        <v>5.8380131620205375</v>
      </c>
      <c r="T344">
        <v>7.5816524373830685</v>
      </c>
      <c r="U344" s="4">
        <v>5.4866720102361759</v>
      </c>
      <c r="V344" s="7">
        <v>6.5324246138233644</v>
      </c>
      <c r="W344">
        <v>9.5879194424283156</v>
      </c>
      <c r="X344">
        <v>10.603904509840184</v>
      </c>
      <c r="Y344">
        <v>7.8562298719263408</v>
      </c>
      <c r="Z344">
        <v>8.0468260961696707</v>
      </c>
      <c r="AA344">
        <v>8.340037848364112</v>
      </c>
      <c r="AB344">
        <v>17.435669203554852</v>
      </c>
      <c r="AC344">
        <v>6.9267829269283094</v>
      </c>
      <c r="AD344">
        <v>9.7046443823790227</v>
      </c>
      <c r="AE344" s="4">
        <v>7.9235008810321572</v>
      </c>
      <c r="AF344" s="7">
        <v>4.7993540109397994</v>
      </c>
      <c r="AG344">
        <v>4.5184043555396274</v>
      </c>
      <c r="AH344">
        <v>4.3756839816756932</v>
      </c>
      <c r="AI344">
        <v>3.833702259931544</v>
      </c>
      <c r="AJ344">
        <v>6.6988951317488894</v>
      </c>
      <c r="AK344">
        <v>5.9354843582270167</v>
      </c>
      <c r="AL344">
        <v>5.1523682548300638</v>
      </c>
      <c r="AM344">
        <v>4.7772687039048556</v>
      </c>
      <c r="AN344">
        <v>3.9749560447560572</v>
      </c>
      <c r="AO344" s="4">
        <v>4.5702419622941752</v>
      </c>
      <c r="AP344" s="7">
        <v>3.4440331296168627</v>
      </c>
      <c r="AQ344">
        <v>5.1814824246603184</v>
      </c>
      <c r="AR344">
        <v>4.7339243322409637</v>
      </c>
      <c r="AS344">
        <v>3.8577525488010989</v>
      </c>
      <c r="AT344">
        <v>8.8296383193825214</v>
      </c>
      <c r="AU344">
        <v>15.044344697242728</v>
      </c>
      <c r="AV344">
        <v>14.075249100252897</v>
      </c>
      <c r="AW344">
        <v>6.1459167103459267</v>
      </c>
      <c r="AX344">
        <v>5.3242244374799297</v>
      </c>
      <c r="AY344" s="4">
        <v>5.3647670757382979</v>
      </c>
      <c r="AZ344">
        <f t="shared" si="288"/>
        <v>3.556712033558779</v>
      </c>
      <c r="BA344">
        <f t="shared" si="289"/>
        <v>5.5475082812906118</v>
      </c>
      <c r="BB344">
        <f t="shared" si="290"/>
        <v>9.2957939776446317</v>
      </c>
      <c r="BC344">
        <f t="shared" si="291"/>
        <v>4.8636359063847721</v>
      </c>
      <c r="BD344" s="4">
        <f t="shared" si="292"/>
        <v>7.2001332775761551</v>
      </c>
      <c r="BE344" s="7">
        <f t="shared" si="293"/>
        <v>1.4256168646599978</v>
      </c>
      <c r="BF344">
        <f t="shared" si="294"/>
        <v>0.98497565320485947</v>
      </c>
      <c r="BG344">
        <f t="shared" si="295"/>
        <v>3.1251411541964882</v>
      </c>
      <c r="BH344">
        <f t="shared" si="296"/>
        <v>0.87596743193529414</v>
      </c>
      <c r="BI344" s="4">
        <f t="shared" si="297"/>
        <v>4.1484946102352493</v>
      </c>
      <c r="BJ344" s="7">
        <f t="shared" si="298"/>
        <v>2.2374587475895592E-3</v>
      </c>
      <c r="BK344">
        <f t="shared" si="299"/>
        <v>1.6476186491396947E-4</v>
      </c>
      <c r="BL344">
        <f t="shared" si="300"/>
        <v>2.6047073797810082E-2</v>
      </c>
      <c r="BM344" s="4">
        <f t="shared" si="301"/>
        <v>2.3402175500639357E-2</v>
      </c>
      <c r="BN344" s="7">
        <f t="shared" si="302"/>
        <v>2.2374587475895592E-3</v>
      </c>
      <c r="BO344">
        <f t="shared" si="303"/>
        <v>4.181962438028786E-3</v>
      </c>
      <c r="BP344">
        <f t="shared" si="304"/>
        <v>0.1184646253369471</v>
      </c>
      <c r="BQ344" s="4">
        <f t="shared" si="305"/>
        <v>0.24837184432328663</v>
      </c>
      <c r="BR344" s="7">
        <f t="shared" si="306"/>
        <v>1.6476186491396947E-4</v>
      </c>
      <c r="BS344">
        <f t="shared" si="307"/>
        <v>4.181962438028786E-3</v>
      </c>
      <c r="BT344">
        <f t="shared" si="308"/>
        <v>1.383847396174969E-3</v>
      </c>
      <c r="BU344" s="4">
        <f t="shared" si="309"/>
        <v>0.21941337999638361</v>
      </c>
      <c r="BV344" s="7">
        <f t="shared" si="310"/>
        <v>2.6047073797810082E-2</v>
      </c>
      <c r="BW344">
        <f t="shared" si="311"/>
        <v>0.1184646253369471</v>
      </c>
      <c r="BX344">
        <f t="shared" si="312"/>
        <v>1.383847396174969E-3</v>
      </c>
      <c r="BY344" s="4">
        <f t="shared" si="313"/>
        <v>0.11262538264216307</v>
      </c>
      <c r="BZ344" s="7">
        <f t="shared" si="314"/>
        <v>2.3402175500639357E-2</v>
      </c>
      <c r="CA344">
        <f t="shared" si="315"/>
        <v>0.24837184432328663</v>
      </c>
      <c r="CB344">
        <f t="shared" si="316"/>
        <v>0.21941337999638361</v>
      </c>
      <c r="CC344" s="4">
        <f t="shared" si="317"/>
        <v>0.11262538264216307</v>
      </c>
      <c r="CD344" s="7">
        <f t="shared" si="318"/>
        <v>12</v>
      </c>
      <c r="CE344" s="4">
        <f t="shared" si="319"/>
        <v>0</v>
      </c>
      <c r="CF344" s="7">
        <f t="shared" si="320"/>
        <v>2.2374587475895592E-3</v>
      </c>
      <c r="CG344">
        <f t="shared" si="321"/>
        <v>5.2574549193169086E-5</v>
      </c>
      <c r="CH344" s="7">
        <f t="shared" si="322"/>
        <v>2.2374587475895592E-3</v>
      </c>
      <c r="CI344" s="4">
        <f t="shared" si="323"/>
        <v>3.1771728507993639E-2</v>
      </c>
      <c r="CJ344">
        <f t="shared" si="324"/>
        <v>5.2574549193169086E-5</v>
      </c>
      <c r="CK344">
        <f t="shared" si="325"/>
        <v>3.1771728507993639E-2</v>
      </c>
      <c r="CL344" s="7">
        <f t="shared" si="326"/>
        <v>6</v>
      </c>
      <c r="CM344" s="4">
        <f t="shared" si="327"/>
        <v>1</v>
      </c>
      <c r="CN344" s="7">
        <f t="shared" si="328"/>
        <v>3.5965600112578197E-3</v>
      </c>
      <c r="CO344" s="4">
        <f t="shared" si="329"/>
        <v>1</v>
      </c>
      <c r="CP344" s="7">
        <f t="shared" si="330"/>
        <v>3</v>
      </c>
      <c r="CQ344" s="4" t="str">
        <f t="shared" si="331"/>
        <v>Glenfiddich 12</v>
      </c>
      <c r="CR344" s="7">
        <f t="shared" si="332"/>
        <v>70</v>
      </c>
      <c r="CS344">
        <f t="shared" si="333"/>
        <v>73</v>
      </c>
      <c r="CT344">
        <f ca="1">COUNTIF(INDIRECT(ADDRESS(ROW(),CR344,1,1)):INDIRECT(ADDRESS(ROW(),CS344,1,1)), "&lt;0.05")</f>
        <v>3</v>
      </c>
      <c r="CU344" s="4">
        <f t="shared" ca="1" si="334"/>
        <v>0</v>
      </c>
    </row>
    <row r="345" spans="1:99" x14ac:dyDescent="0.25">
      <c r="A345" s="48">
        <v>97</v>
      </c>
      <c r="B345" s="7">
        <v>5.9518058174262141</v>
      </c>
      <c r="C345">
        <v>4.1624344092503867</v>
      </c>
      <c r="D345">
        <v>7.2332931711390591</v>
      </c>
      <c r="E345">
        <v>6.1486480717740957</v>
      </c>
      <c r="F345">
        <v>6.4831435633927246</v>
      </c>
      <c r="G345">
        <v>5.8695426347275959</v>
      </c>
      <c r="H345">
        <v>4.4350107162304564</v>
      </c>
      <c r="I345">
        <v>4.6050555905230048</v>
      </c>
      <c r="J345">
        <v>14.114946858773624</v>
      </c>
      <c r="K345" s="4">
        <v>11.452619293628951</v>
      </c>
      <c r="L345" s="7">
        <v>7.7355353089636143</v>
      </c>
      <c r="M345">
        <v>11.992332568849225</v>
      </c>
      <c r="N345">
        <v>9.2781281170326579</v>
      </c>
      <c r="O345">
        <v>9.040608826838346</v>
      </c>
      <c r="P345">
        <v>10.44109027221668</v>
      </c>
      <c r="Q345">
        <v>8.8541037713857822</v>
      </c>
      <c r="R345">
        <v>9.3001416597775002</v>
      </c>
      <c r="S345">
        <v>10.540956485758644</v>
      </c>
      <c r="T345">
        <v>13.407838459638862</v>
      </c>
      <c r="U345" s="4">
        <v>12.307910629891831</v>
      </c>
      <c r="V345" s="7">
        <v>10.883575321238975</v>
      </c>
      <c r="W345">
        <v>12.027986158755517</v>
      </c>
      <c r="X345">
        <v>18.045614803185305</v>
      </c>
      <c r="Y345">
        <v>13.586956998424599</v>
      </c>
      <c r="Z345">
        <v>14.406302093611052</v>
      </c>
      <c r="AA345">
        <v>15.863858613997362</v>
      </c>
      <c r="AB345">
        <v>33.604571871345776</v>
      </c>
      <c r="AC345">
        <v>13.136009862934777</v>
      </c>
      <c r="AD345">
        <v>17.323168212594382</v>
      </c>
      <c r="AE345" s="4">
        <v>14.78136886586028</v>
      </c>
      <c r="AF345" s="7">
        <v>9.1167348412350133</v>
      </c>
      <c r="AG345">
        <v>8.9463103966449182</v>
      </c>
      <c r="AH345">
        <v>9.1496562116981153</v>
      </c>
      <c r="AI345">
        <v>7.9327627275940475</v>
      </c>
      <c r="AJ345">
        <v>13.894011170293812</v>
      </c>
      <c r="AK345">
        <v>11.061575683889661</v>
      </c>
      <c r="AL345">
        <v>10.857216447115452</v>
      </c>
      <c r="AM345">
        <v>9.8103443525135781</v>
      </c>
      <c r="AN345">
        <v>7.427279650928253</v>
      </c>
      <c r="AO345" s="4">
        <v>9.3529795064527121</v>
      </c>
      <c r="AP345" s="7">
        <v>6.6652592749409916</v>
      </c>
      <c r="AQ345">
        <v>10.722016570758369</v>
      </c>
      <c r="AR345">
        <v>10.518046363035159</v>
      </c>
      <c r="AS345">
        <v>7.592812847253569</v>
      </c>
      <c r="AT345">
        <v>16.955683400534657</v>
      </c>
      <c r="AU345">
        <v>29.831118284894952</v>
      </c>
      <c r="AV345">
        <v>27.495417462930266</v>
      </c>
      <c r="AW345">
        <v>11.849484720227005</v>
      </c>
      <c r="AX345">
        <v>10.465486287307925</v>
      </c>
      <c r="AY345" s="4">
        <v>10.916057502707607</v>
      </c>
      <c r="AZ345">
        <f t="shared" si="288"/>
        <v>7.045650012686612</v>
      </c>
      <c r="BA345">
        <f t="shared" si="289"/>
        <v>10.289864610035314</v>
      </c>
      <c r="BB345">
        <f t="shared" si="290"/>
        <v>16.365941280194804</v>
      </c>
      <c r="BC345">
        <f t="shared" si="291"/>
        <v>9.7548870988365568</v>
      </c>
      <c r="BD345" s="4">
        <f t="shared" si="292"/>
        <v>14.301138271459049</v>
      </c>
      <c r="BE345" s="7">
        <f t="shared" si="293"/>
        <v>3.2355175896647004</v>
      </c>
      <c r="BF345">
        <f t="shared" si="294"/>
        <v>1.7928374088862966</v>
      </c>
      <c r="BG345">
        <f t="shared" si="295"/>
        <v>6.4510164179827028</v>
      </c>
      <c r="BH345">
        <f t="shared" si="296"/>
        <v>1.837412160225252</v>
      </c>
      <c r="BI345" s="4">
        <f t="shared" si="297"/>
        <v>8.061759320774053</v>
      </c>
      <c r="BJ345" s="7">
        <f t="shared" si="298"/>
        <v>1.4899982881776453E-2</v>
      </c>
      <c r="BK345">
        <f t="shared" si="299"/>
        <v>1.2422361297359408E-3</v>
      </c>
      <c r="BL345">
        <f t="shared" si="300"/>
        <v>3.6865352456944604E-2</v>
      </c>
      <c r="BM345" s="4">
        <f t="shared" si="301"/>
        <v>2.1752165303456156E-2</v>
      </c>
      <c r="BN345" s="7">
        <f t="shared" si="302"/>
        <v>1.4899982881776453E-2</v>
      </c>
      <c r="BO345">
        <f t="shared" si="303"/>
        <v>1.6093128182227009E-2</v>
      </c>
      <c r="BP345">
        <f t="shared" si="304"/>
        <v>0.51824695821953082</v>
      </c>
      <c r="BQ345" s="4">
        <f t="shared" si="305"/>
        <v>0.1559126631235474</v>
      </c>
      <c r="BR345" s="7">
        <f t="shared" si="306"/>
        <v>1.2422361297359408E-3</v>
      </c>
      <c r="BS345">
        <f t="shared" si="307"/>
        <v>1.6093128182227009E-2</v>
      </c>
      <c r="BT345">
        <f t="shared" si="308"/>
        <v>1.0392373248177137E-2</v>
      </c>
      <c r="BU345" s="4">
        <f t="shared" si="309"/>
        <v>0.5354617117132241</v>
      </c>
      <c r="BV345" s="7">
        <f t="shared" si="310"/>
        <v>3.6865352456944604E-2</v>
      </c>
      <c r="BW345">
        <f t="shared" si="311"/>
        <v>0.51824695821953082</v>
      </c>
      <c r="BX345">
        <f t="shared" si="312"/>
        <v>1.0392373248177137E-2</v>
      </c>
      <c r="BY345" s="4">
        <f t="shared" si="313"/>
        <v>0.1129256385238232</v>
      </c>
      <c r="BZ345" s="7">
        <f t="shared" si="314"/>
        <v>2.1752165303456156E-2</v>
      </c>
      <c r="CA345">
        <f t="shared" si="315"/>
        <v>0.1559126631235474</v>
      </c>
      <c r="CB345">
        <f t="shared" si="316"/>
        <v>0.5354617117132241</v>
      </c>
      <c r="CC345" s="4">
        <f t="shared" si="317"/>
        <v>0.1129256385238232</v>
      </c>
      <c r="CD345" s="7">
        <f t="shared" si="318"/>
        <v>12</v>
      </c>
      <c r="CE345" s="4">
        <f t="shared" si="319"/>
        <v>0</v>
      </c>
      <c r="CF345" s="7">
        <f t="shared" si="320"/>
        <v>1.4899982881776453E-2</v>
      </c>
      <c r="CG345">
        <f t="shared" si="321"/>
        <v>2.6199494820970047E-4</v>
      </c>
      <c r="CH345" s="7">
        <f t="shared" si="322"/>
        <v>1.4899982881776453E-2</v>
      </c>
      <c r="CI345" s="4">
        <f t="shared" si="323"/>
        <v>2.0176844885719004E-2</v>
      </c>
      <c r="CJ345">
        <f t="shared" si="324"/>
        <v>2.6199494820970047E-4</v>
      </c>
      <c r="CK345">
        <f t="shared" si="325"/>
        <v>2.0176844885719004E-2</v>
      </c>
      <c r="CL345" s="7">
        <f t="shared" si="326"/>
        <v>6</v>
      </c>
      <c r="CM345" s="4">
        <f t="shared" si="327"/>
        <v>1</v>
      </c>
      <c r="CN345" s="7">
        <f t="shared" si="328"/>
        <v>5.1242066882124116E-3</v>
      </c>
      <c r="CO345" s="4">
        <f t="shared" si="329"/>
        <v>1</v>
      </c>
      <c r="CP345" s="7">
        <f t="shared" si="330"/>
        <v>3</v>
      </c>
      <c r="CQ345" s="4" t="str">
        <f t="shared" si="331"/>
        <v>Glenfiddich 12</v>
      </c>
      <c r="CR345" s="7">
        <f t="shared" si="332"/>
        <v>70</v>
      </c>
      <c r="CS345">
        <f t="shared" si="333"/>
        <v>73</v>
      </c>
      <c r="CT345">
        <f ca="1">COUNTIF(INDIRECT(ADDRESS(ROW(),CR345,1,1)):INDIRECT(ADDRESS(ROW(),CS345,1,1)), "&lt;0.05")</f>
        <v>3</v>
      </c>
      <c r="CU345" s="4">
        <f t="shared" ca="1" si="334"/>
        <v>0</v>
      </c>
    </row>
    <row r="346" spans="1:99" x14ac:dyDescent="0.25">
      <c r="A346" s="48">
        <v>98</v>
      </c>
      <c r="B346" s="7">
        <v>8.7675353754163077E-2</v>
      </c>
      <c r="C346">
        <v>0.19862825192057587</v>
      </c>
      <c r="D346">
        <v>0.38959415272049069</v>
      </c>
      <c r="E346">
        <v>0.32458750205282211</v>
      </c>
      <c r="F346">
        <v>0.34704889812974743</v>
      </c>
      <c r="G346">
        <v>0.31585866486745534</v>
      </c>
      <c r="H346">
        <v>0.25400138977004943</v>
      </c>
      <c r="I346">
        <v>0.24487883982984698</v>
      </c>
      <c r="J346">
        <v>0.71258166528343436</v>
      </c>
      <c r="K346" s="4">
        <v>0.61101170300201046</v>
      </c>
      <c r="L346" s="7">
        <v>0.43934780789941275</v>
      </c>
      <c r="M346">
        <v>0.70420127858602333</v>
      </c>
      <c r="N346">
        <v>0.56567641365812238</v>
      </c>
      <c r="O346">
        <v>0.48888375865371309</v>
      </c>
      <c r="P346">
        <v>0.58220986886864678</v>
      </c>
      <c r="Q346">
        <v>0.50078242529721917</v>
      </c>
      <c r="R346">
        <v>0.4927190816808571</v>
      </c>
      <c r="S346">
        <v>0.56026958204775446</v>
      </c>
      <c r="T346">
        <v>0.82081949084835726</v>
      </c>
      <c r="U346" s="4">
        <v>0.6590702647534542</v>
      </c>
      <c r="V346" s="7">
        <v>0.69162489802167648</v>
      </c>
      <c r="W346">
        <v>0.85351413761249117</v>
      </c>
      <c r="X346">
        <v>1.1375119916817191</v>
      </c>
      <c r="Y346">
        <v>0.81308006379075037</v>
      </c>
      <c r="Z346">
        <v>0.93438660924182104</v>
      </c>
      <c r="AA346">
        <v>0.97163132898040805</v>
      </c>
      <c r="AB346">
        <v>2.0605143724064439</v>
      </c>
      <c r="AC346">
        <v>0.87127628581719818</v>
      </c>
      <c r="AD346">
        <v>1.1215647701474867</v>
      </c>
      <c r="AE346" s="4">
        <v>0.94766782942627736</v>
      </c>
      <c r="AF346" s="7">
        <v>0.62997450813548095</v>
      </c>
      <c r="AG346">
        <v>0.61268558943755735</v>
      </c>
      <c r="AH346">
        <v>0.62895963962702139</v>
      </c>
      <c r="AI346">
        <v>0.51935618053541699</v>
      </c>
      <c r="AJ346">
        <v>0.8635023938241887</v>
      </c>
      <c r="AK346">
        <v>0.71403842592928057</v>
      </c>
      <c r="AL346">
        <v>0.74796084876378455</v>
      </c>
      <c r="AM346">
        <v>0.64380491063623568</v>
      </c>
      <c r="AN346">
        <v>0.49914425486980191</v>
      </c>
      <c r="AO346" s="4">
        <v>0.62985888230398546</v>
      </c>
      <c r="AP346" s="7">
        <v>0.47634321387419781</v>
      </c>
      <c r="AQ346">
        <v>0.76079672841062818</v>
      </c>
      <c r="AR346">
        <v>0.72896382997504039</v>
      </c>
      <c r="AS346">
        <v>0.50297131611120249</v>
      </c>
      <c r="AT346">
        <v>1.0599100170290578</v>
      </c>
      <c r="AU346">
        <v>1.9631698700023341</v>
      </c>
      <c r="AV346">
        <v>1.8861921110076179</v>
      </c>
      <c r="AW346">
        <v>0.77748589338336294</v>
      </c>
      <c r="AX346">
        <v>0.67302460288214727</v>
      </c>
      <c r="AY346" s="4">
        <v>0.64191751738381553</v>
      </c>
      <c r="AZ346">
        <f t="shared" si="288"/>
        <v>0.34858664213305957</v>
      </c>
      <c r="BA346">
        <f t="shared" si="289"/>
        <v>0.58139799722935614</v>
      </c>
      <c r="BB346">
        <f t="shared" si="290"/>
        <v>1.0402772287126272</v>
      </c>
      <c r="BC346">
        <f t="shared" si="291"/>
        <v>0.64892856340627547</v>
      </c>
      <c r="BD346" s="4">
        <f t="shared" si="292"/>
        <v>0.94707751000594043</v>
      </c>
      <c r="BE346" s="7">
        <f t="shared" si="293"/>
        <v>0.18706928207775889</v>
      </c>
      <c r="BF346">
        <f t="shared" si="294"/>
        <v>0.11653825172848802</v>
      </c>
      <c r="BG346">
        <f t="shared" si="295"/>
        <v>0.38269024998676954</v>
      </c>
      <c r="BH346">
        <f t="shared" si="296"/>
        <v>0.10634034970213407</v>
      </c>
      <c r="BI346" s="4">
        <f t="shared" si="297"/>
        <v>0.54008180676081119</v>
      </c>
      <c r="BJ346" s="7">
        <f t="shared" si="298"/>
        <v>4.4481616243447304E-3</v>
      </c>
      <c r="BK346">
        <f t="shared" si="299"/>
        <v>1.884658422183879E-4</v>
      </c>
      <c r="BL346">
        <f t="shared" si="300"/>
        <v>5.6394525504005835E-4</v>
      </c>
      <c r="BM346" s="4">
        <f t="shared" si="301"/>
        <v>6.8344126172973016E-3</v>
      </c>
      <c r="BN346" s="7">
        <f t="shared" si="302"/>
        <v>4.4481616243447304E-3</v>
      </c>
      <c r="BO346">
        <f t="shared" si="303"/>
        <v>4.1819777588556779E-3</v>
      </c>
      <c r="BP346">
        <f t="shared" si="304"/>
        <v>0.1927536190733084</v>
      </c>
      <c r="BQ346" s="4">
        <f t="shared" si="305"/>
        <v>6.3273068200433019E-2</v>
      </c>
      <c r="BR346" s="7">
        <f t="shared" si="306"/>
        <v>1.884658422183879E-4</v>
      </c>
      <c r="BS346">
        <f t="shared" si="307"/>
        <v>4.1819777588556779E-3</v>
      </c>
      <c r="BT346">
        <f t="shared" si="308"/>
        <v>1.0489741764029092E-2</v>
      </c>
      <c r="BU346" s="4">
        <f t="shared" si="309"/>
        <v>0.66202183706768403</v>
      </c>
      <c r="BV346" s="7">
        <f t="shared" si="310"/>
        <v>5.6394525504005835E-4</v>
      </c>
      <c r="BW346">
        <f t="shared" si="311"/>
        <v>0.1927536190733084</v>
      </c>
      <c r="BX346">
        <f t="shared" si="312"/>
        <v>1.0489741764029092E-2</v>
      </c>
      <c r="BY346" s="4">
        <f t="shared" si="313"/>
        <v>0.11847183008921294</v>
      </c>
      <c r="BZ346" s="7">
        <f t="shared" si="314"/>
        <v>6.8344126172973016E-3</v>
      </c>
      <c r="CA346">
        <f t="shared" si="315"/>
        <v>6.3273068200433019E-2</v>
      </c>
      <c r="CB346">
        <f t="shared" si="316"/>
        <v>0.66202183706768403</v>
      </c>
      <c r="CC346" s="4">
        <f t="shared" si="317"/>
        <v>0.11847183008921294</v>
      </c>
      <c r="CD346" s="7">
        <f t="shared" si="318"/>
        <v>12</v>
      </c>
      <c r="CE346" s="4">
        <f t="shared" si="319"/>
        <v>0</v>
      </c>
      <c r="CF346" s="7">
        <f t="shared" si="320"/>
        <v>4.4481616243447304E-3</v>
      </c>
      <c r="CG346">
        <f t="shared" si="321"/>
        <v>3.2869903593169245E-6</v>
      </c>
      <c r="CH346" s="7">
        <f t="shared" si="322"/>
        <v>4.4481616243447304E-3</v>
      </c>
      <c r="CI346" s="4">
        <f t="shared" si="323"/>
        <v>1.0180608938801902E-3</v>
      </c>
      <c r="CJ346">
        <f t="shared" si="324"/>
        <v>3.2869903593169245E-6</v>
      </c>
      <c r="CK346">
        <f t="shared" si="325"/>
        <v>1.0180608938801902E-3</v>
      </c>
      <c r="CL346" s="7">
        <f t="shared" si="326"/>
        <v>6</v>
      </c>
      <c r="CM346" s="4">
        <f t="shared" si="327"/>
        <v>1</v>
      </c>
      <c r="CN346" s="7">
        <f t="shared" si="328"/>
        <v>1.4359194420645975E-4</v>
      </c>
      <c r="CO346" s="4">
        <f t="shared" si="329"/>
        <v>1</v>
      </c>
      <c r="CP346" s="7">
        <f t="shared" si="330"/>
        <v>3</v>
      </c>
      <c r="CQ346" s="4" t="str">
        <f t="shared" si="331"/>
        <v>Glenfiddich 12</v>
      </c>
      <c r="CR346" s="7">
        <f t="shared" si="332"/>
        <v>70</v>
      </c>
      <c r="CS346">
        <f t="shared" si="333"/>
        <v>73</v>
      </c>
      <c r="CT346">
        <f ca="1">COUNTIF(INDIRECT(ADDRESS(ROW(),CR346,1,1)):INDIRECT(ADDRESS(ROW(),CS346,1,1)), "&lt;0.05")</f>
        <v>3</v>
      </c>
      <c r="CU346" s="4">
        <f t="shared" ca="1" si="334"/>
        <v>0</v>
      </c>
    </row>
    <row r="347" spans="1:99" x14ac:dyDescent="0.25">
      <c r="A347" s="48">
        <v>99</v>
      </c>
      <c r="B347" s="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 s="4">
        <v>0</v>
      </c>
      <c r="L347" s="7">
        <v>0</v>
      </c>
      <c r="M347">
        <v>1.0177833942671338E-2</v>
      </c>
      <c r="N347">
        <v>5.363371970979864E-2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2.2096184431623308E-2</v>
      </c>
      <c r="U347" s="4">
        <v>0</v>
      </c>
      <c r="V347" s="7">
        <v>0.24287757337385507</v>
      </c>
      <c r="W347">
        <v>0.29258808229863509</v>
      </c>
      <c r="X347">
        <v>0.440545179281286</v>
      </c>
      <c r="Y347">
        <v>0.2883907793421186</v>
      </c>
      <c r="Z347">
        <v>0.45508194025198573</v>
      </c>
      <c r="AA347">
        <v>0.39126973835676387</v>
      </c>
      <c r="AB347">
        <v>0.58762967001129385</v>
      </c>
      <c r="AC347">
        <v>0.3805446975456544</v>
      </c>
      <c r="AD347">
        <v>0.39420899818599575</v>
      </c>
      <c r="AE347" s="4">
        <v>0.30560496941123649</v>
      </c>
      <c r="AF347" s="7">
        <v>0.24320019597470621</v>
      </c>
      <c r="AG347">
        <v>0.30452631181202777</v>
      </c>
      <c r="AH347">
        <v>0.30317364413959824</v>
      </c>
      <c r="AI347">
        <v>0.24728188630477804</v>
      </c>
      <c r="AJ347">
        <v>0.3465207519147922</v>
      </c>
      <c r="AK347">
        <v>0.34350683803953252</v>
      </c>
      <c r="AL347">
        <v>0.42815072816585603</v>
      </c>
      <c r="AM347">
        <v>0.24942598684880724</v>
      </c>
      <c r="AN347">
        <v>0.20973626326860975</v>
      </c>
      <c r="AO347" s="4">
        <v>0.30614800757757993</v>
      </c>
      <c r="AP347" s="7">
        <v>0.23244048289586003</v>
      </c>
      <c r="AQ347">
        <v>0.34204443630130432</v>
      </c>
      <c r="AR347">
        <v>0.30647041241835221</v>
      </c>
      <c r="AS347">
        <v>0.22343260237275386</v>
      </c>
      <c r="AT347">
        <v>0.35404958022336985</v>
      </c>
      <c r="AU347">
        <v>0.81051516279830271</v>
      </c>
      <c r="AV347">
        <v>0.75049528228958884</v>
      </c>
      <c r="AW347">
        <v>0.2652793476258698</v>
      </c>
      <c r="AX347">
        <v>0.25627884383376243</v>
      </c>
      <c r="AY347" s="4">
        <v>0.29631875802679658</v>
      </c>
      <c r="AZ347">
        <f t="shared" si="288"/>
        <v>0</v>
      </c>
      <c r="BA347">
        <f t="shared" si="289"/>
        <v>8.5907738084093285E-3</v>
      </c>
      <c r="BB347">
        <f t="shared" si="290"/>
        <v>0.37787416280588249</v>
      </c>
      <c r="BC347">
        <f t="shared" si="291"/>
        <v>0.29816706140462879</v>
      </c>
      <c r="BD347" s="4">
        <f t="shared" si="292"/>
        <v>0.38373249087859607</v>
      </c>
      <c r="BE347" s="7">
        <f t="shared" si="293"/>
        <v>0</v>
      </c>
      <c r="BF347">
        <f t="shared" si="294"/>
        <v>1.7417716439934342E-2</v>
      </c>
      <c r="BG347">
        <f t="shared" si="295"/>
        <v>0.10168982084470929</v>
      </c>
      <c r="BH347">
        <f t="shared" si="296"/>
        <v>6.4312678499615542E-2</v>
      </c>
      <c r="BI347" s="4">
        <f t="shared" si="297"/>
        <v>0.21389219973801674</v>
      </c>
      <c r="BJ347" s="7">
        <f t="shared" si="298"/>
        <v>0.15326178085026743</v>
      </c>
      <c r="BK347">
        <f t="shared" si="299"/>
        <v>9.2047345208619827E-7</v>
      </c>
      <c r="BL347">
        <f t="shared" si="300"/>
        <v>1.3756452743541414E-7</v>
      </c>
      <c r="BM347" s="4">
        <f t="shared" si="301"/>
        <v>3.0445601256562913E-4</v>
      </c>
      <c r="BN347" s="7">
        <f t="shared" si="302"/>
        <v>0.15326178085026743</v>
      </c>
      <c r="BO347">
        <f t="shared" si="303"/>
        <v>7.743456124385599E-7</v>
      </c>
      <c r="BP347">
        <f t="shared" si="304"/>
        <v>5.8017932407807654E-8</v>
      </c>
      <c r="BQ347" s="4">
        <f t="shared" si="305"/>
        <v>3.4993034528191881E-4</v>
      </c>
      <c r="BR347" s="7">
        <f t="shared" si="306"/>
        <v>9.2047345208619827E-7</v>
      </c>
      <c r="BS347">
        <f t="shared" si="307"/>
        <v>7.743456124385599E-7</v>
      </c>
      <c r="BT347">
        <f t="shared" si="308"/>
        <v>5.3325519292988656E-2</v>
      </c>
      <c r="BU347" s="4">
        <f t="shared" si="309"/>
        <v>0.93885455801027851</v>
      </c>
      <c r="BV347" s="7">
        <f t="shared" si="310"/>
        <v>1.3756452743541414E-7</v>
      </c>
      <c r="BW347">
        <f t="shared" si="311"/>
        <v>5.8017932407807654E-8</v>
      </c>
      <c r="BX347">
        <f t="shared" si="312"/>
        <v>5.3325519292988656E-2</v>
      </c>
      <c r="BY347" s="4">
        <f t="shared" si="313"/>
        <v>0.25200031629941033</v>
      </c>
      <c r="BZ347" s="7">
        <f t="shared" si="314"/>
        <v>3.0445601256562913E-4</v>
      </c>
      <c r="CA347">
        <f t="shared" si="315"/>
        <v>3.4993034528191881E-4</v>
      </c>
      <c r="CB347">
        <f t="shared" si="316"/>
        <v>0.93885455801027851</v>
      </c>
      <c r="CC347" s="4">
        <f t="shared" si="317"/>
        <v>0.25200031629941033</v>
      </c>
      <c r="CD347" s="7">
        <f t="shared" si="318"/>
        <v>12</v>
      </c>
      <c r="CE347" s="4">
        <f t="shared" si="319"/>
        <v>0</v>
      </c>
      <c r="CF347" s="7">
        <f t="shared" si="320"/>
        <v>0.15326178085026743</v>
      </c>
      <c r="CG347">
        <f t="shared" si="321"/>
        <v>4.1537235275534932E-14</v>
      </c>
      <c r="CH347" s="7">
        <f t="shared" si="322"/>
        <v>0.15326178085026743</v>
      </c>
      <c r="CI347" s="4">
        <f t="shared" si="323"/>
        <v>3.6126130876890136E-14</v>
      </c>
      <c r="CJ347">
        <f t="shared" si="324"/>
        <v>4.1537235275534932E-14</v>
      </c>
      <c r="CK347">
        <f t="shared" si="325"/>
        <v>3.6126130876890136E-14</v>
      </c>
      <c r="CL347" s="7">
        <f t="shared" si="326"/>
        <v>4</v>
      </c>
      <c r="CM347" s="4">
        <f t="shared" si="327"/>
        <v>0</v>
      </c>
      <c r="CN347" s="7">
        <f t="shared" si="328"/>
        <v>9.1618013259453293E-13</v>
      </c>
      <c r="CO347" s="4">
        <f t="shared" si="329"/>
        <v>1</v>
      </c>
      <c r="CP347" s="7">
        <f t="shared" si="330"/>
        <v>5</v>
      </c>
      <c r="CQ347" s="4" t="str">
        <f t="shared" si="331"/>
        <v>Glenfiddich 18</v>
      </c>
      <c r="CR347" s="7">
        <f t="shared" si="332"/>
        <v>78</v>
      </c>
      <c r="CS347">
        <f t="shared" si="333"/>
        <v>81</v>
      </c>
      <c r="CT347">
        <f ca="1">COUNTIF(INDIRECT(ADDRESS(ROW(),CR347,1,1)):INDIRECT(ADDRESS(ROW(),CS347,1,1)), "&lt;0.05")</f>
        <v>2</v>
      </c>
      <c r="CU347" s="4">
        <f t="shared" ca="1" si="334"/>
        <v>0</v>
      </c>
    </row>
    <row r="348" spans="1:99" x14ac:dyDescent="0.25">
      <c r="A348" s="48">
        <v>100</v>
      </c>
      <c r="B348" s="7">
        <v>0</v>
      </c>
      <c r="C348">
        <v>2.1777407534069468E-2</v>
      </c>
      <c r="D348">
        <v>0</v>
      </c>
      <c r="E348">
        <v>0</v>
      </c>
      <c r="F348">
        <v>2.6297435260141999E-2</v>
      </c>
      <c r="G348">
        <v>0</v>
      </c>
      <c r="H348">
        <v>5.3405412226834745E-2</v>
      </c>
      <c r="I348">
        <v>6.221502736234099E-2</v>
      </c>
      <c r="J348">
        <v>0</v>
      </c>
      <c r="K348" s="4">
        <v>0</v>
      </c>
      <c r="L348" s="7">
        <v>9.7109072873890645E-2</v>
      </c>
      <c r="M348">
        <v>0.16811729904260811</v>
      </c>
      <c r="N348">
        <v>0.16607203438263901</v>
      </c>
      <c r="O348">
        <v>0.1276261423991219</v>
      </c>
      <c r="P348">
        <v>4.1395874885782329E-2</v>
      </c>
      <c r="Q348">
        <v>9.4324073938396411E-2</v>
      </c>
      <c r="R348">
        <v>5.6258455021739318E-2</v>
      </c>
      <c r="S348">
        <v>0</v>
      </c>
      <c r="T348">
        <v>0.15794948608182038</v>
      </c>
      <c r="U348" s="4">
        <v>4.5905281982995101E-2</v>
      </c>
      <c r="V348" s="7">
        <v>0.8781255995888706</v>
      </c>
      <c r="W348">
        <v>0.71944606470330996</v>
      </c>
      <c r="X348">
        <v>1.6126454532896928</v>
      </c>
      <c r="Y348">
        <v>1.0070917250148452</v>
      </c>
      <c r="Z348">
        <v>1.1027270687869761</v>
      </c>
      <c r="AA348">
        <v>1.2113873917095459</v>
      </c>
      <c r="AB348">
        <v>2.2842257596770552</v>
      </c>
      <c r="AC348">
        <v>1.0116380880123734</v>
      </c>
      <c r="AD348">
        <v>1.3845012669438532</v>
      </c>
      <c r="AE348" s="4">
        <v>1.1014960707978902</v>
      </c>
      <c r="AF348" s="7">
        <v>0.79582411520239882</v>
      </c>
      <c r="AG348">
        <v>0.79727969943321042</v>
      </c>
      <c r="AH348">
        <v>0.74197114873079506</v>
      </c>
      <c r="AI348">
        <v>0.58082993459765375</v>
      </c>
      <c r="AJ348">
        <v>0.81398908829554295</v>
      </c>
      <c r="AK348">
        <v>1.1590164382492103</v>
      </c>
      <c r="AL348">
        <v>0.89196956798968385</v>
      </c>
      <c r="AM348">
        <v>0.66188149291535281</v>
      </c>
      <c r="AN348">
        <v>0.55466705252480997</v>
      </c>
      <c r="AO348" s="4">
        <v>0.62421995744589776</v>
      </c>
      <c r="AP348" s="7">
        <v>0.62967144962749755</v>
      </c>
      <c r="AQ348">
        <v>1.1790175543114798</v>
      </c>
      <c r="AR348">
        <v>0.87893175061222717</v>
      </c>
      <c r="AS348">
        <v>0.53560651997365771</v>
      </c>
      <c r="AT348">
        <v>0.94542610224288426</v>
      </c>
      <c r="AU348">
        <v>1.920674829521106</v>
      </c>
      <c r="AV348">
        <v>1.9120735216632965</v>
      </c>
      <c r="AW348">
        <v>0.7970096576598974</v>
      </c>
      <c r="AX348">
        <v>0.72241322107508876</v>
      </c>
      <c r="AY348" s="4">
        <v>0.45018184140511364</v>
      </c>
      <c r="AZ348">
        <f t="shared" si="288"/>
        <v>1.6369528238338722E-2</v>
      </c>
      <c r="BA348">
        <f t="shared" si="289"/>
        <v>9.5475772060899328E-2</v>
      </c>
      <c r="BB348">
        <f t="shared" si="290"/>
        <v>1.2313284488524414</v>
      </c>
      <c r="BC348">
        <f t="shared" si="291"/>
        <v>0.76216484953845565</v>
      </c>
      <c r="BD348" s="4">
        <f t="shared" si="292"/>
        <v>0.99710064480922489</v>
      </c>
      <c r="BE348" s="7">
        <f t="shared" si="293"/>
        <v>2.4057901722311544E-2</v>
      </c>
      <c r="BF348">
        <f t="shared" si="294"/>
        <v>5.8913042136513556E-2</v>
      </c>
      <c r="BG348">
        <f t="shared" si="295"/>
        <v>0.44678748555242759</v>
      </c>
      <c r="BH348">
        <f t="shared" si="296"/>
        <v>0.17789610467592459</v>
      </c>
      <c r="BI348" s="4">
        <f t="shared" si="297"/>
        <v>0.52730797980092337</v>
      </c>
      <c r="BJ348" s="7">
        <f t="shared" si="298"/>
        <v>2.019664479712338E-3</v>
      </c>
      <c r="BK348">
        <f t="shared" si="299"/>
        <v>1.2065187087955255E-5</v>
      </c>
      <c r="BL348">
        <f t="shared" si="300"/>
        <v>2.4960410034248365E-7</v>
      </c>
      <c r="BM348" s="4">
        <f t="shared" si="301"/>
        <v>2.3239436104381431E-4</v>
      </c>
      <c r="BN348" s="7">
        <f t="shared" si="302"/>
        <v>2.019664479712338E-3</v>
      </c>
      <c r="BO348">
        <f t="shared" si="303"/>
        <v>1.8640888947234292E-5</v>
      </c>
      <c r="BP348">
        <f t="shared" si="304"/>
        <v>2.3472479394229818E-7</v>
      </c>
      <c r="BQ348" s="4">
        <f t="shared" si="305"/>
        <v>4.1219778960227001E-4</v>
      </c>
      <c r="BR348" s="7">
        <f t="shared" si="306"/>
        <v>1.2065187087955255E-5</v>
      </c>
      <c r="BS348">
        <f t="shared" si="307"/>
        <v>1.8640888947234292E-5</v>
      </c>
      <c r="BT348">
        <f t="shared" si="308"/>
        <v>9.6324618086756075E-3</v>
      </c>
      <c r="BU348" s="4">
        <f t="shared" si="309"/>
        <v>0.29839032292934309</v>
      </c>
      <c r="BV348" s="7">
        <f t="shared" si="310"/>
        <v>2.4960410034248365E-7</v>
      </c>
      <c r="BW348">
        <f t="shared" si="311"/>
        <v>2.3472479394229818E-7</v>
      </c>
      <c r="BX348">
        <f t="shared" si="312"/>
        <v>9.6324618086756075E-3</v>
      </c>
      <c r="BY348" s="4">
        <f t="shared" si="313"/>
        <v>0.20879709455385748</v>
      </c>
      <c r="BZ348" s="7">
        <f t="shared" si="314"/>
        <v>2.3239436104381431E-4</v>
      </c>
      <c r="CA348">
        <f t="shared" si="315"/>
        <v>4.1219778960227001E-4</v>
      </c>
      <c r="CB348">
        <f t="shared" si="316"/>
        <v>0.29839032292934309</v>
      </c>
      <c r="CC348" s="4">
        <f t="shared" si="317"/>
        <v>0.20879709455385748</v>
      </c>
      <c r="CD348" s="7">
        <f t="shared" si="318"/>
        <v>16</v>
      </c>
      <c r="CE348" s="4">
        <f t="shared" si="319"/>
        <v>0</v>
      </c>
      <c r="CF348" s="7">
        <f t="shared" si="320"/>
        <v>2.019664479712338E-3</v>
      </c>
      <c r="CG348">
        <f t="shared" si="321"/>
        <v>6.0426272492972544E-13</v>
      </c>
      <c r="CH348" s="7">
        <f t="shared" si="322"/>
        <v>2.019664479712338E-3</v>
      </c>
      <c r="CI348" s="4">
        <f t="shared" si="323"/>
        <v>3.0025874730843755E-12</v>
      </c>
      <c r="CJ348">
        <f t="shared" si="324"/>
        <v>6.0426272492972544E-13</v>
      </c>
      <c r="CK348">
        <f t="shared" si="325"/>
        <v>3.0025874730843755E-12</v>
      </c>
      <c r="CL348" s="7">
        <f t="shared" si="326"/>
        <v>6</v>
      </c>
      <c r="CM348" s="4">
        <f t="shared" si="327"/>
        <v>1</v>
      </c>
      <c r="CN348" s="7">
        <f t="shared" si="328"/>
        <v>2.6109593971020406E-9</v>
      </c>
      <c r="CO348" s="4">
        <f t="shared" si="329"/>
        <v>1</v>
      </c>
      <c r="CP348" s="7">
        <f t="shared" si="330"/>
        <v>3</v>
      </c>
      <c r="CQ348" s="4" t="str">
        <f t="shared" si="331"/>
        <v>Glenfiddich 12</v>
      </c>
      <c r="CR348" s="7">
        <f t="shared" si="332"/>
        <v>70</v>
      </c>
      <c r="CS348">
        <f t="shared" si="333"/>
        <v>73</v>
      </c>
      <c r="CT348">
        <f ca="1">COUNTIF(INDIRECT(ADDRESS(ROW(),CR348,1,1)):INDIRECT(ADDRESS(ROW(),CS348,1,1)), "&lt;0.05")</f>
        <v>3</v>
      </c>
      <c r="CU348" s="4">
        <f t="shared" ca="1" si="334"/>
        <v>0</v>
      </c>
    </row>
    <row r="349" spans="1:99" x14ac:dyDescent="0.25">
      <c r="A349" s="48">
        <v>101</v>
      </c>
      <c r="B349" s="7">
        <v>0.24263398902881242</v>
      </c>
      <c r="C349">
        <v>0.14054348294518537</v>
      </c>
      <c r="D349">
        <v>0.17201602019002579</v>
      </c>
      <c r="E349">
        <v>0.13836114620146037</v>
      </c>
      <c r="F349">
        <v>0.15413086483163096</v>
      </c>
      <c r="G349">
        <v>0.15339371940668206</v>
      </c>
      <c r="H349">
        <v>0.11850713021652276</v>
      </c>
      <c r="I349">
        <v>0.1577234338172083</v>
      </c>
      <c r="J349">
        <v>6.2913614430441064E-2</v>
      </c>
      <c r="K349" s="4">
        <v>0.15029830325701402</v>
      </c>
      <c r="L349" s="7">
        <v>0.2143739102408648</v>
      </c>
      <c r="M349">
        <v>0.39194599017831239</v>
      </c>
      <c r="N349">
        <v>0.37579826489799578</v>
      </c>
      <c r="O349">
        <v>0.25208541181911492</v>
      </c>
      <c r="P349">
        <v>0.20460750883702916</v>
      </c>
      <c r="Q349">
        <v>0.27099459823855093</v>
      </c>
      <c r="R349">
        <v>0.24648535969043431</v>
      </c>
      <c r="S349">
        <v>0.22472834967254732</v>
      </c>
      <c r="T349">
        <v>0.43418873184458551</v>
      </c>
      <c r="U349" s="4">
        <v>0.24583529003554602</v>
      </c>
      <c r="V349" s="7">
        <v>2.1565362804643011</v>
      </c>
      <c r="W349">
        <v>2.3733014562820043</v>
      </c>
      <c r="X349">
        <v>3.6446777760317604</v>
      </c>
      <c r="Y349">
        <v>2.5717448522073032</v>
      </c>
      <c r="Z349">
        <v>3.0220870674344731</v>
      </c>
      <c r="AA349">
        <v>3.6012146997378482</v>
      </c>
      <c r="AB349">
        <v>6.0421660705634661</v>
      </c>
      <c r="AC349">
        <v>2.7271362116693858</v>
      </c>
      <c r="AD349">
        <v>3.4257379888749608</v>
      </c>
      <c r="AE349" s="4">
        <v>2.8012008085308109</v>
      </c>
      <c r="AF349" s="7">
        <v>1.907181829205066</v>
      </c>
      <c r="AG349">
        <v>2.0464175299184295</v>
      </c>
      <c r="AH349">
        <v>2.1518419175635133</v>
      </c>
      <c r="AI349">
        <v>1.6631277764962407</v>
      </c>
      <c r="AJ349">
        <v>2.3658280483797802</v>
      </c>
      <c r="AK349">
        <v>2.7606511246771994</v>
      </c>
      <c r="AL349">
        <v>2.4292062521635445</v>
      </c>
      <c r="AM349">
        <v>1.9364116268566967</v>
      </c>
      <c r="AN349">
        <v>1.3418314248906775</v>
      </c>
      <c r="AO349" s="4">
        <v>1.7625387534127532</v>
      </c>
      <c r="AP349" s="7">
        <v>1.9155360508806094</v>
      </c>
      <c r="AQ349">
        <v>3.3512249611440819</v>
      </c>
      <c r="AR349">
        <v>2.5814875440143727</v>
      </c>
      <c r="AS349">
        <v>1.8269532972277092</v>
      </c>
      <c r="AT349">
        <v>2.7334633314651589</v>
      </c>
      <c r="AU349">
        <v>4.7755080379573158</v>
      </c>
      <c r="AV349">
        <v>4.634007026210452</v>
      </c>
      <c r="AW349">
        <v>2.0491743079386673</v>
      </c>
      <c r="AX349">
        <v>1.8223424978007705</v>
      </c>
      <c r="AY349" s="4">
        <v>1.6247274127175664</v>
      </c>
      <c r="AZ349">
        <f t="shared" si="288"/>
        <v>0.1490521704324983</v>
      </c>
      <c r="BA349">
        <f t="shared" si="289"/>
        <v>0.28610434154549813</v>
      </c>
      <c r="BB349">
        <f t="shared" si="290"/>
        <v>3.2365803211796313</v>
      </c>
      <c r="BC349">
        <f t="shared" si="291"/>
        <v>2.0365036283563898</v>
      </c>
      <c r="BD349" s="4">
        <f t="shared" si="292"/>
        <v>2.7314424467356702</v>
      </c>
      <c r="BE349" s="7">
        <f t="shared" si="293"/>
        <v>4.4654011990038676E-2</v>
      </c>
      <c r="BF349">
        <f t="shared" si="294"/>
        <v>8.2534366022249062E-2</v>
      </c>
      <c r="BG349">
        <f t="shared" si="295"/>
        <v>1.1083241347485664</v>
      </c>
      <c r="BH349">
        <f t="shared" si="296"/>
        <v>0.41153358353857389</v>
      </c>
      <c r="BI349" s="4">
        <f t="shared" si="297"/>
        <v>1.1645290706522389</v>
      </c>
      <c r="BJ349" s="7">
        <f t="shared" si="298"/>
        <v>4.0904972384756574E-4</v>
      </c>
      <c r="BK349">
        <f t="shared" si="299"/>
        <v>1.0020473073230345E-5</v>
      </c>
      <c r="BL349">
        <f t="shared" si="300"/>
        <v>1.2439366211200855E-7</v>
      </c>
      <c r="BM349" s="4">
        <f t="shared" si="301"/>
        <v>6.1825545027048665E-5</v>
      </c>
      <c r="BN349" s="7">
        <f t="shared" si="302"/>
        <v>4.0904972384756574E-4</v>
      </c>
      <c r="BO349">
        <f t="shared" si="303"/>
        <v>1.4029738691307349E-5</v>
      </c>
      <c r="BP349">
        <f t="shared" si="304"/>
        <v>1.5946658852453253E-7</v>
      </c>
      <c r="BQ349" s="4">
        <f t="shared" si="305"/>
        <v>9.2238834923305874E-5</v>
      </c>
      <c r="BR349" s="7">
        <f t="shared" si="306"/>
        <v>1.0020473073230345E-5</v>
      </c>
      <c r="BS349">
        <f t="shared" si="307"/>
        <v>1.4029738691307349E-5</v>
      </c>
      <c r="BT349">
        <f t="shared" si="308"/>
        <v>7.9301203178828474E-3</v>
      </c>
      <c r="BU349" s="4">
        <f t="shared" si="309"/>
        <v>0.33360945517574614</v>
      </c>
      <c r="BV349" s="7">
        <f t="shared" si="310"/>
        <v>1.2439366211200855E-7</v>
      </c>
      <c r="BW349">
        <f t="shared" si="311"/>
        <v>1.5946658852453253E-7</v>
      </c>
      <c r="BX349">
        <f t="shared" si="312"/>
        <v>7.9301203178828474E-3</v>
      </c>
      <c r="BY349" s="4">
        <f t="shared" si="313"/>
        <v>0.10228232217864006</v>
      </c>
      <c r="BZ349" s="7">
        <f t="shared" si="314"/>
        <v>6.1825545027048665E-5</v>
      </c>
      <c r="CA349">
        <f t="shared" si="315"/>
        <v>9.2238834923305874E-5</v>
      </c>
      <c r="CB349">
        <f t="shared" si="316"/>
        <v>0.33360945517574614</v>
      </c>
      <c r="CC349" s="4">
        <f t="shared" si="317"/>
        <v>0.10228232217864006</v>
      </c>
      <c r="CD349" s="7">
        <f t="shared" si="318"/>
        <v>16</v>
      </c>
      <c r="CE349" s="4">
        <f t="shared" si="319"/>
        <v>0</v>
      </c>
      <c r="CF349" s="7">
        <f t="shared" si="320"/>
        <v>4.0904972384756574E-4</v>
      </c>
      <c r="CG349">
        <f t="shared" si="321"/>
        <v>8.9640870676538666E-14</v>
      </c>
      <c r="CH349" s="7">
        <f t="shared" si="322"/>
        <v>4.0904972384756574E-4</v>
      </c>
      <c r="CI349" s="4">
        <f t="shared" si="323"/>
        <v>2.9400952063157871E-13</v>
      </c>
      <c r="CJ349">
        <f t="shared" si="324"/>
        <v>8.9640870676538666E-14</v>
      </c>
      <c r="CK349">
        <f t="shared" si="325"/>
        <v>2.9400952063157871E-13</v>
      </c>
      <c r="CL349" s="7">
        <f t="shared" si="326"/>
        <v>6</v>
      </c>
      <c r="CM349" s="4">
        <f t="shared" si="327"/>
        <v>1</v>
      </c>
      <c r="CN349" s="7">
        <f t="shared" si="328"/>
        <v>1.8172628774242607E-9</v>
      </c>
      <c r="CO349" s="4">
        <f t="shared" si="329"/>
        <v>1</v>
      </c>
      <c r="CP349" s="7">
        <f t="shared" si="330"/>
        <v>3</v>
      </c>
      <c r="CQ349" s="4" t="str">
        <f t="shared" si="331"/>
        <v>Glenfiddich 12</v>
      </c>
      <c r="CR349" s="7">
        <f t="shared" si="332"/>
        <v>70</v>
      </c>
      <c r="CS349">
        <f t="shared" si="333"/>
        <v>73</v>
      </c>
      <c r="CT349">
        <f ca="1">COUNTIF(INDIRECT(ADDRESS(ROW(),CR349,1,1)):INDIRECT(ADDRESS(ROW(),CS349,1,1)), "&lt;0.05")</f>
        <v>3</v>
      </c>
      <c r="CU349" s="4">
        <f t="shared" ca="1" si="334"/>
        <v>0</v>
      </c>
    </row>
    <row r="350" spans="1:99" x14ac:dyDescent="0.25">
      <c r="A350" s="48">
        <v>102</v>
      </c>
      <c r="B350" s="7">
        <v>0.70992863809500684</v>
      </c>
      <c r="C350">
        <v>0.36512742336261522</v>
      </c>
      <c r="D350">
        <v>0.70526042039428882</v>
      </c>
      <c r="E350">
        <v>0.55682537959438705</v>
      </c>
      <c r="F350">
        <v>0.49960099190254736</v>
      </c>
      <c r="G350">
        <v>0.27023856360444198</v>
      </c>
      <c r="H350">
        <v>0</v>
      </c>
      <c r="I350">
        <v>0</v>
      </c>
      <c r="J350">
        <v>1.1904254632129587</v>
      </c>
      <c r="K350" s="4">
        <v>0.83415024950978256</v>
      </c>
      <c r="L350" s="7">
        <v>0.71678750205466946</v>
      </c>
      <c r="M350">
        <v>0.94562802595616191</v>
      </c>
      <c r="N350">
        <v>0.632174010489574</v>
      </c>
      <c r="O350">
        <v>0.58297872649160087</v>
      </c>
      <c r="P350">
        <v>1.0757358140080946</v>
      </c>
      <c r="Q350">
        <v>0.80527386990262406</v>
      </c>
      <c r="R350">
        <v>0.79693389166317097</v>
      </c>
      <c r="S350">
        <v>1.1413987577442637</v>
      </c>
      <c r="T350">
        <v>1.4712338407875507</v>
      </c>
      <c r="U350" s="4">
        <v>0.77070858929239716</v>
      </c>
      <c r="V350" s="7">
        <v>2.718694775870182</v>
      </c>
      <c r="W350">
        <v>2.2494037500547179</v>
      </c>
      <c r="X350">
        <v>3.6100472234317253</v>
      </c>
      <c r="Y350">
        <v>2.6930118610674887</v>
      </c>
      <c r="Z350">
        <v>2.6761589189868245</v>
      </c>
      <c r="AA350">
        <v>3.5100742465875552</v>
      </c>
      <c r="AB350">
        <v>5.2297764115774275</v>
      </c>
      <c r="AC350">
        <v>2.4550308540053845</v>
      </c>
      <c r="AD350">
        <v>3.1752713009617661</v>
      </c>
      <c r="AE350" s="4">
        <v>2.3713964922354513</v>
      </c>
      <c r="AF350" s="7">
        <v>1.6705969729634973</v>
      </c>
      <c r="AG350">
        <v>1.6676873040227069</v>
      </c>
      <c r="AH350">
        <v>1.5681493430086721</v>
      </c>
      <c r="AI350">
        <v>1.1021647099689624</v>
      </c>
      <c r="AJ350">
        <v>2.1876377890707928</v>
      </c>
      <c r="AK350">
        <v>2.0467878139824189</v>
      </c>
      <c r="AL350">
        <v>0.86406110079169329</v>
      </c>
      <c r="AM350">
        <v>1.0702369530700644</v>
      </c>
      <c r="AN350">
        <v>1.0123588366696015</v>
      </c>
      <c r="AO350" s="4">
        <v>0.72321850251773789</v>
      </c>
      <c r="AP350" s="7">
        <v>1.0770559266088742</v>
      </c>
      <c r="AQ350">
        <v>1.893963769811873</v>
      </c>
      <c r="AR350">
        <v>1.1861979157983129</v>
      </c>
      <c r="AS350">
        <v>1.0650130077747855</v>
      </c>
      <c r="AT350">
        <v>1.6812998617567159</v>
      </c>
      <c r="AU350">
        <v>2.5163397111351813</v>
      </c>
      <c r="AV350">
        <v>2.4595853414188746</v>
      </c>
      <c r="AW350">
        <v>0.98645705361852376</v>
      </c>
      <c r="AX350">
        <v>0.79785848503986823</v>
      </c>
      <c r="AY350" s="4">
        <v>1.0743999019186514</v>
      </c>
      <c r="AZ350">
        <f t="shared" si="288"/>
        <v>0.51315571296760287</v>
      </c>
      <c r="BA350">
        <f t="shared" si="289"/>
        <v>0.8938853028390108</v>
      </c>
      <c r="BB350">
        <f t="shared" si="290"/>
        <v>3.0688865834778527</v>
      </c>
      <c r="BC350">
        <f t="shared" si="291"/>
        <v>1.391289932606615</v>
      </c>
      <c r="BD350" s="4">
        <f t="shared" si="292"/>
        <v>1.4738170974881659</v>
      </c>
      <c r="BE350" s="7">
        <f t="shared" si="293"/>
        <v>0.37223425531857224</v>
      </c>
      <c r="BF350">
        <f t="shared" si="294"/>
        <v>0.2706544656890007</v>
      </c>
      <c r="BG350">
        <f t="shared" si="295"/>
        <v>0.88952412217592713</v>
      </c>
      <c r="BH350">
        <f t="shared" si="296"/>
        <v>0.50597336601513565</v>
      </c>
      <c r="BI350" s="4">
        <f t="shared" si="297"/>
        <v>0.62711010133972966</v>
      </c>
      <c r="BJ350" s="7">
        <f t="shared" si="298"/>
        <v>1.8425891782436109E-2</v>
      </c>
      <c r="BK350">
        <f t="shared" si="299"/>
        <v>2.2508189787386679E-6</v>
      </c>
      <c r="BL350">
        <f t="shared" si="300"/>
        <v>3.9792249354988389E-4</v>
      </c>
      <c r="BM350" s="4">
        <f t="shared" si="301"/>
        <v>8.6957484178251014E-4</v>
      </c>
      <c r="BN350" s="7">
        <f t="shared" si="302"/>
        <v>1.8425891782436109E-2</v>
      </c>
      <c r="BO350">
        <f t="shared" si="303"/>
        <v>1.6346738417840765E-5</v>
      </c>
      <c r="BP350">
        <f t="shared" si="304"/>
        <v>1.6120062046547538E-2</v>
      </c>
      <c r="BQ350" s="4">
        <f t="shared" si="305"/>
        <v>1.9562287343517348E-2</v>
      </c>
      <c r="BR350" s="7">
        <f t="shared" si="306"/>
        <v>2.2508189787386679E-6</v>
      </c>
      <c r="BS350">
        <f t="shared" si="307"/>
        <v>1.6346738417840765E-5</v>
      </c>
      <c r="BT350">
        <f t="shared" si="308"/>
        <v>1.3029853821891585E-4</v>
      </c>
      <c r="BU350" s="4">
        <f t="shared" si="309"/>
        <v>2.6812397137276569E-4</v>
      </c>
      <c r="BV350" s="7">
        <f t="shared" si="310"/>
        <v>3.9792249354988389E-4</v>
      </c>
      <c r="BW350">
        <f t="shared" si="311"/>
        <v>1.6120062046547538E-2</v>
      </c>
      <c r="BX350">
        <f t="shared" si="312"/>
        <v>1.3029853821891585E-4</v>
      </c>
      <c r="BY350" s="4">
        <f t="shared" si="313"/>
        <v>0.74992831574587981</v>
      </c>
      <c r="BZ350" s="7">
        <f t="shared" si="314"/>
        <v>8.6957484178251014E-4</v>
      </c>
      <c r="CA350">
        <f t="shared" si="315"/>
        <v>1.9562287343517348E-2</v>
      </c>
      <c r="CB350">
        <f t="shared" si="316"/>
        <v>2.6812397137276569E-4</v>
      </c>
      <c r="CC350" s="4">
        <f t="shared" si="317"/>
        <v>0.74992831574587981</v>
      </c>
      <c r="CD350" s="7">
        <f t="shared" si="318"/>
        <v>18</v>
      </c>
      <c r="CE350" s="4">
        <f t="shared" si="319"/>
        <v>0</v>
      </c>
      <c r="CF350" s="7">
        <f t="shared" si="320"/>
        <v>1.8425891782436109E-2</v>
      </c>
      <c r="CG350">
        <f t="shared" si="321"/>
        <v>9.1352337736435089E-8</v>
      </c>
      <c r="CH350" s="7">
        <f t="shared" si="322"/>
        <v>1.8425891782436109E-2</v>
      </c>
      <c r="CI350" s="4">
        <f t="shared" si="323"/>
        <v>6.6264909314332423E-6</v>
      </c>
      <c r="CJ350">
        <f t="shared" si="324"/>
        <v>9.1352337736435089E-8</v>
      </c>
      <c r="CK350">
        <f t="shared" si="325"/>
        <v>6.6264909314332423E-6</v>
      </c>
      <c r="CL350" s="7">
        <f t="shared" si="326"/>
        <v>6</v>
      </c>
      <c r="CM350" s="4">
        <f t="shared" si="327"/>
        <v>1</v>
      </c>
      <c r="CN350" s="7">
        <f t="shared" si="328"/>
        <v>6.0222471826450223E-6</v>
      </c>
      <c r="CO350" s="4">
        <f t="shared" si="329"/>
        <v>1</v>
      </c>
      <c r="CP350" s="7">
        <f t="shared" si="330"/>
        <v>3</v>
      </c>
      <c r="CQ350" s="4" t="str">
        <f t="shared" si="331"/>
        <v>Glenfiddich 12</v>
      </c>
      <c r="CR350" s="7">
        <f t="shared" si="332"/>
        <v>70</v>
      </c>
      <c r="CS350">
        <f t="shared" si="333"/>
        <v>73</v>
      </c>
      <c r="CT350">
        <f ca="1">COUNTIF(INDIRECT(ADDRESS(ROW(),CR350,1,1)):INDIRECT(ADDRESS(ROW(),CS350,1,1)), "&lt;0.05")</f>
        <v>4</v>
      </c>
      <c r="CU350" s="4">
        <f t="shared" ca="1" si="334"/>
        <v>1</v>
      </c>
    </row>
    <row r="351" spans="1:99" x14ac:dyDescent="0.25">
      <c r="A351" s="48">
        <v>103</v>
      </c>
      <c r="B351" s="7">
        <v>2.0040534216458159</v>
      </c>
      <c r="C351">
        <v>0.77453709414442196</v>
      </c>
      <c r="D351">
        <v>1.6666291043758785</v>
      </c>
      <c r="E351">
        <v>1.4384996372742835</v>
      </c>
      <c r="F351">
        <v>1.1149232807960716</v>
      </c>
      <c r="G351">
        <v>0.82568094021817506</v>
      </c>
      <c r="H351">
        <v>0</v>
      </c>
      <c r="I351">
        <v>0</v>
      </c>
      <c r="J351">
        <v>3.1922497698249916</v>
      </c>
      <c r="K351" s="4">
        <v>2.2655175634007767</v>
      </c>
      <c r="L351" s="7">
        <v>1.5342239552866452</v>
      </c>
      <c r="M351">
        <v>2.0726686852767493</v>
      </c>
      <c r="N351">
        <v>1.4464220600397777</v>
      </c>
      <c r="O351">
        <v>1.1210036904996001</v>
      </c>
      <c r="P351">
        <v>2.2562903954522957</v>
      </c>
      <c r="Q351">
        <v>1.9247150010629868</v>
      </c>
      <c r="R351">
        <v>1.9778923142989913</v>
      </c>
      <c r="S351">
        <v>2.4232145092356272</v>
      </c>
      <c r="T351">
        <v>2.8675081559436717</v>
      </c>
      <c r="U351" s="4">
        <v>1.9881294372553879</v>
      </c>
      <c r="V351" s="7">
        <v>5.7964082910143988</v>
      </c>
      <c r="W351">
        <v>7.2667860615049982</v>
      </c>
      <c r="X351">
        <v>7.7581327160541402</v>
      </c>
      <c r="Y351">
        <v>6.0445893916870732</v>
      </c>
      <c r="Z351">
        <v>6.4123270572944424</v>
      </c>
      <c r="AA351">
        <v>9.3350150221625015</v>
      </c>
      <c r="AB351">
        <v>13.262155382928489</v>
      </c>
      <c r="AC351">
        <v>6.3115717115105934</v>
      </c>
      <c r="AD351">
        <v>7.3290508494538571</v>
      </c>
      <c r="AE351" s="4">
        <v>5.7277995729880979</v>
      </c>
      <c r="AF351" s="7">
        <v>3.9282605692893542</v>
      </c>
      <c r="AG351">
        <v>4.1543060464085508</v>
      </c>
      <c r="AH351">
        <v>4.3696279843074501</v>
      </c>
      <c r="AI351">
        <v>2.8026959657557606</v>
      </c>
      <c r="AJ351">
        <v>5.5981309955932481</v>
      </c>
      <c r="AK351">
        <v>4.8990461478501448</v>
      </c>
      <c r="AL351">
        <v>2.3973719958690163</v>
      </c>
      <c r="AM351">
        <v>2.8697235344049603</v>
      </c>
      <c r="AN351">
        <v>2.2083108677856518</v>
      </c>
      <c r="AO351" s="4">
        <v>2.0609549695081726</v>
      </c>
      <c r="AP351" s="7">
        <v>3.1928394420397366</v>
      </c>
      <c r="AQ351">
        <v>5.8491563309013674</v>
      </c>
      <c r="AR351">
        <v>3.7717986063747988</v>
      </c>
      <c r="AS351">
        <v>3.3043888662334644</v>
      </c>
      <c r="AT351">
        <v>4.2201536023829149</v>
      </c>
      <c r="AU351">
        <v>5.9876316749761171</v>
      </c>
      <c r="AV351">
        <v>5.9180676637159717</v>
      </c>
      <c r="AW351">
        <v>2.3530734051894302</v>
      </c>
      <c r="AX351">
        <v>1.8076117062739747</v>
      </c>
      <c r="AY351" s="4">
        <v>3.007059181445181</v>
      </c>
      <c r="AZ351">
        <f t="shared" si="288"/>
        <v>1.3282090811680416</v>
      </c>
      <c r="BA351">
        <f t="shared" si="289"/>
        <v>1.9612068204351736</v>
      </c>
      <c r="BB351">
        <f t="shared" si="290"/>
        <v>7.5243836056598594</v>
      </c>
      <c r="BC351">
        <f t="shared" si="291"/>
        <v>3.5288429076772312</v>
      </c>
      <c r="BD351" s="4">
        <f t="shared" si="292"/>
        <v>3.941178047953295</v>
      </c>
      <c r="BE351" s="7">
        <f t="shared" si="293"/>
        <v>1.0038542021274357</v>
      </c>
      <c r="BF351">
        <f t="shared" si="294"/>
        <v>0.5044166246397257</v>
      </c>
      <c r="BG351">
        <f t="shared" si="295"/>
        <v>2.2966291087638582</v>
      </c>
      <c r="BH351">
        <f t="shared" si="296"/>
        <v>1.2273513615700256</v>
      </c>
      <c r="BI351" s="4">
        <f t="shared" si="297"/>
        <v>1.5185970778028766</v>
      </c>
      <c r="BJ351" s="7">
        <f t="shared" si="298"/>
        <v>9.7673330436903266E-2</v>
      </c>
      <c r="BK351">
        <f t="shared" si="299"/>
        <v>4.0411911883407124E-6</v>
      </c>
      <c r="BL351">
        <f t="shared" si="300"/>
        <v>3.8477186705632957E-4</v>
      </c>
      <c r="BM351" s="4">
        <f t="shared" si="301"/>
        <v>3.5605267127946657E-4</v>
      </c>
      <c r="BN351" s="7">
        <f t="shared" si="302"/>
        <v>9.7673330436903266E-2</v>
      </c>
      <c r="BO351">
        <f t="shared" si="303"/>
        <v>2.2709963362734887E-5</v>
      </c>
      <c r="BP351">
        <f t="shared" si="304"/>
        <v>2.8609211827319357E-3</v>
      </c>
      <c r="BQ351" s="4">
        <f t="shared" si="305"/>
        <v>2.4382557971667448E-3</v>
      </c>
      <c r="BR351" s="7">
        <f t="shared" si="306"/>
        <v>4.0411911883407124E-6</v>
      </c>
      <c r="BS351">
        <f t="shared" si="307"/>
        <v>2.2709963362734887E-5</v>
      </c>
      <c r="BT351">
        <f t="shared" si="308"/>
        <v>2.6941541772430063E-4</v>
      </c>
      <c r="BU351" s="4">
        <f t="shared" si="309"/>
        <v>8.49373812203081E-4</v>
      </c>
      <c r="BV351" s="7">
        <f t="shared" si="310"/>
        <v>3.8477186705632957E-4</v>
      </c>
      <c r="BW351">
        <f t="shared" si="311"/>
        <v>2.8609211827319357E-3</v>
      </c>
      <c r="BX351">
        <f t="shared" si="312"/>
        <v>2.6941541772430063E-4</v>
      </c>
      <c r="BY351" s="4">
        <f t="shared" si="313"/>
        <v>0.5131044546973812</v>
      </c>
      <c r="BZ351" s="7">
        <f t="shared" si="314"/>
        <v>3.5605267127946657E-4</v>
      </c>
      <c r="CA351">
        <f t="shared" si="315"/>
        <v>2.4382557971667448E-3</v>
      </c>
      <c r="CB351">
        <f t="shared" si="316"/>
        <v>8.49373812203081E-4</v>
      </c>
      <c r="CC351" s="4">
        <f t="shared" si="317"/>
        <v>0.5131044546973812</v>
      </c>
      <c r="CD351" s="7">
        <f t="shared" si="318"/>
        <v>16</v>
      </c>
      <c r="CE351" s="4">
        <f t="shared" si="319"/>
        <v>0</v>
      </c>
      <c r="CF351" s="7">
        <f t="shared" si="320"/>
        <v>9.7673330436903266E-2</v>
      </c>
      <c r="CG351">
        <f t="shared" si="321"/>
        <v>9.5353652330695218E-8</v>
      </c>
      <c r="CH351" s="7">
        <f t="shared" si="322"/>
        <v>9.7673330436903266E-2</v>
      </c>
      <c r="CI351" s="4">
        <f t="shared" si="323"/>
        <v>2.9090650277197706E-7</v>
      </c>
      <c r="CJ351">
        <f t="shared" si="324"/>
        <v>9.5353652330695218E-8</v>
      </c>
      <c r="CK351">
        <f t="shared" si="325"/>
        <v>2.9090650277197706E-7</v>
      </c>
      <c r="CL351" s="7">
        <f t="shared" si="326"/>
        <v>4</v>
      </c>
      <c r="CM351" s="4">
        <f t="shared" si="327"/>
        <v>0</v>
      </c>
      <c r="CN351" s="7">
        <f t="shared" si="328"/>
        <v>3.5121759291705889E-6</v>
      </c>
      <c r="CO351" s="4">
        <f t="shared" si="329"/>
        <v>1</v>
      </c>
      <c r="CP351" s="7">
        <f t="shared" si="330"/>
        <v>3</v>
      </c>
      <c r="CQ351" s="4" t="str">
        <f t="shared" si="331"/>
        <v>Glenfiddich 12</v>
      </c>
      <c r="CR351" s="7">
        <f t="shared" si="332"/>
        <v>70</v>
      </c>
      <c r="CS351">
        <f t="shared" si="333"/>
        <v>73</v>
      </c>
      <c r="CT351">
        <f ca="1">COUNTIF(INDIRECT(ADDRESS(ROW(),CR351,1,1)):INDIRECT(ADDRESS(ROW(),CS351,1,1)), "&lt;0.05")</f>
        <v>4</v>
      </c>
      <c r="CU351" s="4">
        <f t="shared" ca="1" si="334"/>
        <v>1</v>
      </c>
    </row>
    <row r="352" spans="1:99" x14ac:dyDescent="0.25">
      <c r="A352" s="48">
        <v>104</v>
      </c>
      <c r="B352" s="7">
        <v>9.6526806837283291E-2</v>
      </c>
      <c r="C352">
        <v>0</v>
      </c>
      <c r="D352">
        <v>0.95005441588365236</v>
      </c>
      <c r="E352">
        <v>0.63032891818383552</v>
      </c>
      <c r="F352">
        <v>0.44305356182032102</v>
      </c>
      <c r="G352">
        <v>0</v>
      </c>
      <c r="H352">
        <v>0</v>
      </c>
      <c r="I352">
        <v>0</v>
      </c>
      <c r="J352">
        <v>1.1875475992829228</v>
      </c>
      <c r="K352" s="4">
        <v>0.4750736574780865</v>
      </c>
      <c r="L352" s="7">
        <v>1.1311123719833049</v>
      </c>
      <c r="M352">
        <v>1.2143897767233536</v>
      </c>
      <c r="N352">
        <v>0.46011161701167347</v>
      </c>
      <c r="O352">
        <v>0.10187911424394536</v>
      </c>
      <c r="P352">
        <v>1.1788067448274251</v>
      </c>
      <c r="Q352">
        <v>0.35617738156842405</v>
      </c>
      <c r="R352">
        <v>0.57518916331675951</v>
      </c>
      <c r="S352">
        <v>1.2063841689825032</v>
      </c>
      <c r="T352">
        <v>1.161101347974181</v>
      </c>
      <c r="U352" s="4">
        <v>1.9832927378071862E-2</v>
      </c>
      <c r="V352" s="7">
        <v>1.0114313427022426</v>
      </c>
      <c r="W352">
        <v>2.2024691090277191</v>
      </c>
      <c r="X352">
        <v>0.698229128065747</v>
      </c>
      <c r="Y352">
        <v>1.1162012652357269</v>
      </c>
      <c r="Z352">
        <v>1.2378574271444298</v>
      </c>
      <c r="AA352">
        <v>3.4365636344523738</v>
      </c>
      <c r="AB352">
        <v>0</v>
      </c>
      <c r="AC352">
        <v>0</v>
      </c>
      <c r="AD352">
        <v>0</v>
      </c>
      <c r="AE352" s="4">
        <v>0</v>
      </c>
      <c r="AF352" s="7">
        <v>0</v>
      </c>
      <c r="AG352">
        <v>0</v>
      </c>
      <c r="AH352">
        <v>0.61377041521939313</v>
      </c>
      <c r="AI352">
        <v>0.36216108364715227</v>
      </c>
      <c r="AJ352">
        <v>2.1615715741008437</v>
      </c>
      <c r="AK352">
        <v>1.609455953440311</v>
      </c>
      <c r="AL352">
        <v>0</v>
      </c>
      <c r="AM352">
        <v>0</v>
      </c>
      <c r="AN352">
        <v>0.33672348065860513</v>
      </c>
      <c r="AO352" s="4">
        <v>0</v>
      </c>
      <c r="AP352" s="7">
        <v>0.99970901491644371</v>
      </c>
      <c r="AQ352">
        <v>0</v>
      </c>
      <c r="AR352">
        <v>0</v>
      </c>
      <c r="AS352">
        <v>1.7695519473282038</v>
      </c>
      <c r="AT352">
        <v>0</v>
      </c>
      <c r="AU352">
        <v>0</v>
      </c>
      <c r="AV352">
        <v>0</v>
      </c>
      <c r="AW352">
        <v>0</v>
      </c>
      <c r="AX352">
        <v>0</v>
      </c>
      <c r="AY352" s="4">
        <v>0</v>
      </c>
      <c r="AZ352">
        <f t="shared" si="288"/>
        <v>0.37825849594861011</v>
      </c>
      <c r="BA352">
        <f t="shared" si="289"/>
        <v>0.7404984614009642</v>
      </c>
      <c r="BB352">
        <f t="shared" si="290"/>
        <v>0.97027519066282397</v>
      </c>
      <c r="BC352">
        <f t="shared" si="291"/>
        <v>0.50836825070663061</v>
      </c>
      <c r="BD352" s="4">
        <f t="shared" si="292"/>
        <v>0.27692609622446474</v>
      </c>
      <c r="BE352" s="7">
        <f t="shared" si="293"/>
        <v>0.43597925592062287</v>
      </c>
      <c r="BF352">
        <f t="shared" si="294"/>
        <v>0.48808728264934798</v>
      </c>
      <c r="BG352">
        <f t="shared" si="295"/>
        <v>1.1321176756873941</v>
      </c>
      <c r="BH352">
        <f t="shared" si="296"/>
        <v>0.76736307705848339</v>
      </c>
      <c r="BI352" s="4">
        <f t="shared" si="297"/>
        <v>0.61136019398433106</v>
      </c>
      <c r="BJ352" s="7">
        <f t="shared" si="298"/>
        <v>9.7302825101011001E-2</v>
      </c>
      <c r="BK352">
        <f t="shared" si="299"/>
        <v>0.14959040968203516</v>
      </c>
      <c r="BL352">
        <f t="shared" si="300"/>
        <v>0.64812054302893474</v>
      </c>
      <c r="BM352" s="4">
        <f t="shared" si="301"/>
        <v>0.67515565081104745</v>
      </c>
      <c r="BN352" s="7">
        <f t="shared" si="302"/>
        <v>9.7302825101011001E-2</v>
      </c>
      <c r="BO352">
        <f t="shared" si="303"/>
        <v>0.56633134203618674</v>
      </c>
      <c r="BP352">
        <f t="shared" si="304"/>
        <v>0.43197799780204438</v>
      </c>
      <c r="BQ352" s="4">
        <f t="shared" si="305"/>
        <v>7.8078089261656311E-2</v>
      </c>
      <c r="BR352" s="7">
        <f t="shared" si="306"/>
        <v>0.14959040968203516</v>
      </c>
      <c r="BS352">
        <f t="shared" si="307"/>
        <v>0.56633134203618674</v>
      </c>
      <c r="BT352">
        <f t="shared" si="308"/>
        <v>0.30153890010549395</v>
      </c>
      <c r="BU352" s="4">
        <f t="shared" si="309"/>
        <v>0.11070366916193096</v>
      </c>
      <c r="BV352" s="7">
        <f t="shared" si="310"/>
        <v>0.64812054302893474</v>
      </c>
      <c r="BW352">
        <f t="shared" si="311"/>
        <v>0.43197799780204438</v>
      </c>
      <c r="BX352">
        <f t="shared" si="312"/>
        <v>0.30153890010549395</v>
      </c>
      <c r="BY352" s="4">
        <f t="shared" si="313"/>
        <v>0.46579535278688222</v>
      </c>
      <c r="BZ352" s="7">
        <f t="shared" si="314"/>
        <v>0.67515565081104745</v>
      </c>
      <c r="CA352">
        <f t="shared" si="315"/>
        <v>7.8078089261656311E-2</v>
      </c>
      <c r="CB352">
        <f t="shared" si="316"/>
        <v>0.11070366916193096</v>
      </c>
      <c r="CC352" s="4">
        <f t="shared" si="317"/>
        <v>0.46579535278688222</v>
      </c>
      <c r="CD352" s="7">
        <f t="shared" si="318"/>
        <v>0</v>
      </c>
      <c r="CE352" s="4">
        <f t="shared" si="319"/>
        <v>0</v>
      </c>
      <c r="CF352" s="7">
        <f t="shared" si="320"/>
        <v>9.7302825101011001E-2</v>
      </c>
      <c r="CG352">
        <f t="shared" si="321"/>
        <v>0.33711693181272218</v>
      </c>
      <c r="CH352" s="7">
        <f t="shared" si="322"/>
        <v>9.7302825101011001E-2</v>
      </c>
      <c r="CI352" s="4">
        <f t="shared" si="323"/>
        <v>0.49248792094666105</v>
      </c>
      <c r="CJ352">
        <f t="shared" si="324"/>
        <v>0.33711693181272218</v>
      </c>
      <c r="CK352">
        <f t="shared" si="325"/>
        <v>0.49248792094666105</v>
      </c>
      <c r="CL352" s="7">
        <f t="shared" si="326"/>
        <v>0</v>
      </c>
      <c r="CM352" s="4">
        <f t="shared" si="327"/>
        <v>0</v>
      </c>
      <c r="CN352" s="7">
        <f t="shared" si="328"/>
        <v>0.46489858162973419</v>
      </c>
      <c r="CO352" s="4">
        <f t="shared" si="329"/>
        <v>0</v>
      </c>
      <c r="CP352" s="7">
        <f t="shared" si="330"/>
        <v>3</v>
      </c>
      <c r="CQ352" s="4" t="str">
        <f t="shared" si="331"/>
        <v>Glenfiddich 12</v>
      </c>
      <c r="CR352" s="7">
        <f t="shared" si="332"/>
        <v>70</v>
      </c>
      <c r="CS352">
        <f t="shared" si="333"/>
        <v>73</v>
      </c>
      <c r="CT352">
        <f ca="1">COUNTIF(INDIRECT(ADDRESS(ROW(),CR352,1,1)):INDIRECT(ADDRESS(ROW(),CS352,1,1)), "&lt;0.05")</f>
        <v>0</v>
      </c>
      <c r="CU352" s="4">
        <f t="shared" ca="1" si="334"/>
        <v>0</v>
      </c>
    </row>
    <row r="353" spans="1:99" x14ac:dyDescent="0.25">
      <c r="A353" s="48">
        <v>105</v>
      </c>
      <c r="B353" s="7">
        <v>1.359801332065512</v>
      </c>
      <c r="C353">
        <v>0</v>
      </c>
      <c r="D353">
        <v>3.3088464878867234</v>
      </c>
      <c r="E353">
        <v>2.4096383647302733</v>
      </c>
      <c r="F353">
        <v>1.0280894296886929</v>
      </c>
      <c r="G353">
        <v>0</v>
      </c>
      <c r="H353">
        <v>0</v>
      </c>
      <c r="I353">
        <v>0</v>
      </c>
      <c r="J353">
        <v>4.8991591662444405</v>
      </c>
      <c r="K353" s="4">
        <v>2.3470370151229316</v>
      </c>
      <c r="L353" s="7">
        <v>2.7632269223310404</v>
      </c>
      <c r="M353">
        <v>5.5082517684321033</v>
      </c>
      <c r="N353">
        <v>1.9759118164114808</v>
      </c>
      <c r="O353">
        <v>0.24876024938966487</v>
      </c>
      <c r="P353">
        <v>3.5150285322966113</v>
      </c>
      <c r="Q353">
        <v>2.2454112121856542</v>
      </c>
      <c r="R353">
        <v>2.7164073540968889</v>
      </c>
      <c r="S353">
        <v>3.1554579986564852</v>
      </c>
      <c r="T353">
        <v>3.6822836764550892</v>
      </c>
      <c r="U353" s="4">
        <v>0.55132084176730523</v>
      </c>
      <c r="V353" s="7">
        <v>2.9547897386189041</v>
      </c>
      <c r="W353">
        <v>6.3738072503832655</v>
      </c>
      <c r="X353">
        <v>3.1087872516487081</v>
      </c>
      <c r="Y353">
        <v>4.2540271696693059</v>
      </c>
      <c r="Z353">
        <v>6.2133784413665278</v>
      </c>
      <c r="AA353">
        <v>10.261830860050196</v>
      </c>
      <c r="AB353">
        <v>1.7284332111781959</v>
      </c>
      <c r="AC353">
        <v>0</v>
      </c>
      <c r="AD353">
        <v>0</v>
      </c>
      <c r="AE353" s="4">
        <v>0</v>
      </c>
      <c r="AF353" s="7">
        <v>0</v>
      </c>
      <c r="AG353">
        <v>0</v>
      </c>
      <c r="AH353">
        <v>2.6816804276403268</v>
      </c>
      <c r="AI353">
        <v>1.7940209502009157</v>
      </c>
      <c r="AJ353">
        <v>6.1279031379818685</v>
      </c>
      <c r="AK353">
        <v>4.5939257908942679</v>
      </c>
      <c r="AL353">
        <v>0</v>
      </c>
      <c r="AM353">
        <v>0.54221699432505877</v>
      </c>
      <c r="AN353">
        <v>0.40837541958868562</v>
      </c>
      <c r="AO353" s="4">
        <v>0</v>
      </c>
      <c r="AP353" s="7">
        <v>2.8077638551524631</v>
      </c>
      <c r="AQ353">
        <v>0</v>
      </c>
      <c r="AR353">
        <v>0</v>
      </c>
      <c r="AS353">
        <v>3.7522825739730212</v>
      </c>
      <c r="AT353">
        <v>0</v>
      </c>
      <c r="AU353">
        <v>0</v>
      </c>
      <c r="AV353">
        <v>0</v>
      </c>
      <c r="AW353">
        <v>0</v>
      </c>
      <c r="AX353">
        <v>0</v>
      </c>
      <c r="AY353" s="4">
        <v>0</v>
      </c>
      <c r="AZ353">
        <f t="shared" si="288"/>
        <v>1.5352571795738577</v>
      </c>
      <c r="BA353">
        <f t="shared" si="289"/>
        <v>2.636206037202232</v>
      </c>
      <c r="BB353">
        <f t="shared" si="290"/>
        <v>3.4895053922915111</v>
      </c>
      <c r="BC353">
        <f t="shared" si="291"/>
        <v>1.6148122720631126</v>
      </c>
      <c r="BD353" s="4">
        <f t="shared" si="292"/>
        <v>0.65600464291254845</v>
      </c>
      <c r="BE353" s="7">
        <f t="shared" si="293"/>
        <v>1.6865825696929402</v>
      </c>
      <c r="BF353">
        <f t="shared" si="294"/>
        <v>1.5290809136582748</v>
      </c>
      <c r="BG353">
        <f t="shared" si="295"/>
        <v>3.3706206713945361</v>
      </c>
      <c r="BH353">
        <f t="shared" si="296"/>
        <v>2.1972168036122262</v>
      </c>
      <c r="BI353" s="4">
        <f t="shared" si="297"/>
        <v>1.4007831724516755</v>
      </c>
      <c r="BJ353" s="7">
        <f t="shared" si="298"/>
        <v>0.14373912269505573</v>
      </c>
      <c r="BK353">
        <f t="shared" si="299"/>
        <v>0.12460990386943224</v>
      </c>
      <c r="BL353">
        <f t="shared" si="300"/>
        <v>0.92870132458379417</v>
      </c>
      <c r="BM353" s="4">
        <f t="shared" si="301"/>
        <v>0.22142082106496599</v>
      </c>
      <c r="BN353" s="7">
        <f t="shared" si="302"/>
        <v>0.14373912269505573</v>
      </c>
      <c r="BO353">
        <f t="shared" si="303"/>
        <v>0.47935544813246866</v>
      </c>
      <c r="BP353">
        <f t="shared" si="304"/>
        <v>0.24506267451728089</v>
      </c>
      <c r="BQ353" s="4">
        <f t="shared" si="305"/>
        <v>7.4096080935114944E-3</v>
      </c>
      <c r="BR353" s="7">
        <f t="shared" si="306"/>
        <v>0.12460990386943224</v>
      </c>
      <c r="BS353">
        <f t="shared" si="307"/>
        <v>0.47935544813246866</v>
      </c>
      <c r="BT353">
        <f t="shared" si="308"/>
        <v>0.16068588015698396</v>
      </c>
      <c r="BU353" s="4">
        <f t="shared" si="309"/>
        <v>3.0297097848507006E-2</v>
      </c>
      <c r="BV353" s="7">
        <f t="shared" si="310"/>
        <v>0.92870132458379417</v>
      </c>
      <c r="BW353">
        <f t="shared" si="311"/>
        <v>0.24506267451728089</v>
      </c>
      <c r="BX353">
        <f t="shared" si="312"/>
        <v>0.16068588015698396</v>
      </c>
      <c r="BY353" s="4">
        <f t="shared" si="313"/>
        <v>0.26244252472889129</v>
      </c>
      <c r="BZ353" s="7">
        <f t="shared" si="314"/>
        <v>0.22142082106496599</v>
      </c>
      <c r="CA353">
        <f t="shared" si="315"/>
        <v>7.4096080935114944E-3</v>
      </c>
      <c r="CB353">
        <f t="shared" si="316"/>
        <v>3.0297097848507006E-2</v>
      </c>
      <c r="CC353" s="4">
        <f t="shared" si="317"/>
        <v>0.26244252472889129</v>
      </c>
      <c r="CD353" s="7">
        <f t="shared" si="318"/>
        <v>4</v>
      </c>
      <c r="CE353" s="4">
        <f t="shared" si="319"/>
        <v>0</v>
      </c>
      <c r="CF353" s="7">
        <f t="shared" si="320"/>
        <v>0.14373912269505573</v>
      </c>
      <c r="CG353">
        <f t="shared" si="321"/>
        <v>0.59829814889004074</v>
      </c>
      <c r="CH353" s="7">
        <f t="shared" si="322"/>
        <v>0.14373912269505573</v>
      </c>
      <c r="CI353" s="4">
        <f t="shared" si="323"/>
        <v>0.30496676156472052</v>
      </c>
      <c r="CJ353">
        <f t="shared" si="324"/>
        <v>0.59829814889004074</v>
      </c>
      <c r="CK353">
        <f t="shared" si="325"/>
        <v>0.30496676156472052</v>
      </c>
      <c r="CL353" s="7">
        <f t="shared" si="326"/>
        <v>0</v>
      </c>
      <c r="CM353" s="4">
        <f t="shared" si="327"/>
        <v>0</v>
      </c>
      <c r="CN353" s="7">
        <f t="shared" si="328"/>
        <v>0.54077388554097139</v>
      </c>
      <c r="CO353" s="4">
        <f t="shared" si="329"/>
        <v>0</v>
      </c>
      <c r="CP353" s="7">
        <f t="shared" si="330"/>
        <v>3</v>
      </c>
      <c r="CQ353" s="4" t="str">
        <f t="shared" si="331"/>
        <v>Glenfiddich 12</v>
      </c>
      <c r="CR353" s="7">
        <f t="shared" si="332"/>
        <v>70</v>
      </c>
      <c r="CS353">
        <f t="shared" si="333"/>
        <v>73</v>
      </c>
      <c r="CT353">
        <f ca="1">COUNTIF(INDIRECT(ADDRESS(ROW(),CR353,1,1)):INDIRECT(ADDRESS(ROW(),CS353,1,1)), "&lt;0.05")</f>
        <v>1</v>
      </c>
      <c r="CU353" s="4">
        <f t="shared" ca="1" si="334"/>
        <v>0</v>
      </c>
    </row>
    <row r="354" spans="1:99" x14ac:dyDescent="0.25">
      <c r="A354" s="48">
        <v>106</v>
      </c>
      <c r="B354" s="7">
        <v>0.8129096821063595</v>
      </c>
      <c r="C354">
        <v>0.35966698215150683</v>
      </c>
      <c r="D354">
        <v>0.90455567656923808</v>
      </c>
      <c r="E354">
        <v>0.66331426164611318</v>
      </c>
      <c r="F354">
        <v>0.54415642158685451</v>
      </c>
      <c r="G354">
        <v>0.39941549761174072</v>
      </c>
      <c r="H354">
        <v>0.10936933830142834</v>
      </c>
      <c r="I354">
        <v>0</v>
      </c>
      <c r="J354">
        <v>1.1925332995938549</v>
      </c>
      <c r="K354" s="4">
        <v>0.73739284758079693</v>
      </c>
      <c r="L354" s="7">
        <v>0.80654569874040538</v>
      </c>
      <c r="M354">
        <v>1.326268506035007</v>
      </c>
      <c r="N354">
        <v>0.59882879131484223</v>
      </c>
      <c r="O354">
        <v>0.4711438681574287</v>
      </c>
      <c r="P354">
        <v>0.87837071753333484</v>
      </c>
      <c r="Q354">
        <v>0.66096936608734624</v>
      </c>
      <c r="R354">
        <v>0.60339098959261306</v>
      </c>
      <c r="S354">
        <v>0.76526557110259563</v>
      </c>
      <c r="T354">
        <v>1.0854073739972847</v>
      </c>
      <c r="U354" s="4">
        <v>0.606105878789437</v>
      </c>
      <c r="V354" s="7">
        <v>2.2855278085919055</v>
      </c>
      <c r="W354">
        <v>1.3095022969750911</v>
      </c>
      <c r="X354">
        <v>2.4545673317124876</v>
      </c>
      <c r="Y354">
        <v>2.0071177082202647</v>
      </c>
      <c r="Z354">
        <v>1.9448973796601599</v>
      </c>
      <c r="AA354">
        <v>2.311730094800843</v>
      </c>
      <c r="AB354">
        <v>3.6858161334422017</v>
      </c>
      <c r="AC354">
        <v>1.2726596122099598</v>
      </c>
      <c r="AD354">
        <v>1.7422439289691618</v>
      </c>
      <c r="AE354" s="4">
        <v>1.2937860398184919</v>
      </c>
      <c r="AF354" s="7">
        <v>0.63516568999736156</v>
      </c>
      <c r="AG354">
        <v>0.69541740036547051</v>
      </c>
      <c r="AH354">
        <v>0.86063656376817554</v>
      </c>
      <c r="AI354">
        <v>0.69272176203872926</v>
      </c>
      <c r="AJ354">
        <v>1.3551925851644948</v>
      </c>
      <c r="AK354">
        <v>1.1608576312927243</v>
      </c>
      <c r="AL354">
        <v>0.19365536159405727</v>
      </c>
      <c r="AM354">
        <v>0.62207020441988148</v>
      </c>
      <c r="AN354">
        <v>0.45522975748397149</v>
      </c>
      <c r="AO354" s="4">
        <v>0.5070760060406595</v>
      </c>
      <c r="AP354" s="7">
        <v>0.56048120818030411</v>
      </c>
      <c r="AQ354">
        <v>0.14376292531045559</v>
      </c>
      <c r="AR354">
        <v>0.16973680085611997</v>
      </c>
      <c r="AS354">
        <v>0.61566912122195927</v>
      </c>
      <c r="AT354">
        <v>0.73034332255808876</v>
      </c>
      <c r="AU354">
        <v>1.2809075729979194</v>
      </c>
      <c r="AV354">
        <v>0.72284900923198903</v>
      </c>
      <c r="AW354">
        <v>0.21344156271542178</v>
      </c>
      <c r="AX354">
        <v>0.18441192601676684</v>
      </c>
      <c r="AY354" s="4">
        <v>0.11454976471494661</v>
      </c>
      <c r="AZ354">
        <f t="shared" si="288"/>
        <v>0.57233140071478927</v>
      </c>
      <c r="BA354">
        <f t="shared" si="289"/>
        <v>0.78022967613502947</v>
      </c>
      <c r="BB354">
        <f t="shared" si="290"/>
        <v>2.0307848334400567</v>
      </c>
      <c r="BC354">
        <f t="shared" si="291"/>
        <v>0.71780229621655267</v>
      </c>
      <c r="BD354" s="4">
        <f t="shared" si="292"/>
        <v>0.47361532138039708</v>
      </c>
      <c r="BE354" s="7">
        <f t="shared" si="293"/>
        <v>0.36609674403513248</v>
      </c>
      <c r="BF354">
        <f t="shared" si="294"/>
        <v>0.25950686345932134</v>
      </c>
      <c r="BG354">
        <f t="shared" si="295"/>
        <v>0.72968080117717715</v>
      </c>
      <c r="BH354">
        <f t="shared" si="296"/>
        <v>0.33799564654619657</v>
      </c>
      <c r="BI354" s="4">
        <f t="shared" si="297"/>
        <v>0.37842866091389243</v>
      </c>
      <c r="BJ354" s="7">
        <f t="shared" si="298"/>
        <v>0.16202031508851242</v>
      </c>
      <c r="BK354">
        <f t="shared" si="299"/>
        <v>7.3625703368399657E-5</v>
      </c>
      <c r="BL354">
        <f t="shared" si="300"/>
        <v>0.36816844862073417</v>
      </c>
      <c r="BM354" s="4">
        <f t="shared" si="301"/>
        <v>0.56064791932060443</v>
      </c>
      <c r="BN354" s="7">
        <f t="shared" si="302"/>
        <v>0.16202031508851242</v>
      </c>
      <c r="BO354">
        <f t="shared" si="303"/>
        <v>3.1821800410167028E-4</v>
      </c>
      <c r="BP354">
        <f t="shared" si="304"/>
        <v>0.64908907464902132</v>
      </c>
      <c r="BQ354" s="4">
        <f t="shared" si="305"/>
        <v>5.0730366498941741E-2</v>
      </c>
      <c r="BR354" s="7">
        <f t="shared" si="306"/>
        <v>7.3625703368399657E-5</v>
      </c>
      <c r="BS354">
        <f t="shared" si="307"/>
        <v>3.1821800410167028E-4</v>
      </c>
      <c r="BT354">
        <f t="shared" si="308"/>
        <v>1.9698486268201009E-4</v>
      </c>
      <c r="BU354" s="4">
        <f t="shared" si="309"/>
        <v>3.8354806743154274E-5</v>
      </c>
      <c r="BV354" s="7">
        <f t="shared" si="310"/>
        <v>0.36816844862073417</v>
      </c>
      <c r="BW354">
        <f t="shared" si="311"/>
        <v>0.64908907464902132</v>
      </c>
      <c r="BX354">
        <f t="shared" si="312"/>
        <v>1.9698486268201009E-4</v>
      </c>
      <c r="BY354" s="4">
        <f t="shared" si="313"/>
        <v>0.14563359753902413</v>
      </c>
      <c r="BZ354" s="7">
        <f t="shared" si="314"/>
        <v>0.56064791932060443</v>
      </c>
      <c r="CA354">
        <f t="shared" si="315"/>
        <v>5.0730366498941741E-2</v>
      </c>
      <c r="CB354">
        <f t="shared" si="316"/>
        <v>3.8354806743154274E-5</v>
      </c>
      <c r="CC354" s="4">
        <f t="shared" si="317"/>
        <v>0.14563359753902413</v>
      </c>
      <c r="CD354" s="7">
        <f t="shared" si="318"/>
        <v>8</v>
      </c>
      <c r="CE354" s="4">
        <f t="shared" si="319"/>
        <v>0</v>
      </c>
      <c r="CF354" s="7">
        <f t="shared" si="320"/>
        <v>0.16202031508851242</v>
      </c>
      <c r="CG354">
        <f t="shared" si="321"/>
        <v>1.406078508839813E-2</v>
      </c>
      <c r="CH354" s="7">
        <f t="shared" si="322"/>
        <v>0.16202031508851242</v>
      </c>
      <c r="CI354" s="4">
        <f t="shared" si="323"/>
        <v>0.10353587968182686</v>
      </c>
      <c r="CJ354">
        <f t="shared" si="324"/>
        <v>1.406078508839813E-2</v>
      </c>
      <c r="CK354">
        <f t="shared" si="325"/>
        <v>0.10353587968182686</v>
      </c>
      <c r="CL354" s="7">
        <f t="shared" si="326"/>
        <v>2</v>
      </c>
      <c r="CM354" s="4">
        <f t="shared" si="327"/>
        <v>0</v>
      </c>
      <c r="CN354" s="7">
        <f t="shared" si="328"/>
        <v>2.6219069714708753E-3</v>
      </c>
      <c r="CO354" s="4">
        <f t="shared" si="329"/>
        <v>1</v>
      </c>
      <c r="CP354" s="7">
        <f t="shared" si="330"/>
        <v>3</v>
      </c>
      <c r="CQ354" s="4" t="str">
        <f t="shared" si="331"/>
        <v>Glenfiddich 12</v>
      </c>
      <c r="CR354" s="7">
        <f t="shared" si="332"/>
        <v>70</v>
      </c>
      <c r="CS354">
        <f t="shared" si="333"/>
        <v>73</v>
      </c>
      <c r="CT354">
        <f ca="1">COUNTIF(INDIRECT(ADDRESS(ROW(),CR354,1,1)):INDIRECT(ADDRESS(ROW(),CS354,1,1)), "&lt;0.05")</f>
        <v>4</v>
      </c>
      <c r="CU354" s="4">
        <f t="shared" ca="1" si="334"/>
        <v>1</v>
      </c>
    </row>
    <row r="355" spans="1:99" x14ac:dyDescent="0.25">
      <c r="A355" s="48">
        <v>107</v>
      </c>
      <c r="B355" s="7">
        <v>0.70726798654202228</v>
      </c>
      <c r="C355">
        <v>0.45771926866308588</v>
      </c>
      <c r="D355">
        <v>0.81857938939611674</v>
      </c>
      <c r="E355">
        <v>0.61682251330480675</v>
      </c>
      <c r="F355">
        <v>0.58782444397824951</v>
      </c>
      <c r="G355">
        <v>0.55323837829874434</v>
      </c>
      <c r="H355">
        <v>0.62708839212267176</v>
      </c>
      <c r="I355">
        <v>0.60093780243246242</v>
      </c>
      <c r="J355">
        <v>0.9213309916310134</v>
      </c>
      <c r="K355" s="4">
        <v>0.62750656434384666</v>
      </c>
      <c r="L355" s="7">
        <v>0.70759889488417038</v>
      </c>
      <c r="M355">
        <v>1.224030970689179</v>
      </c>
      <c r="N355">
        <v>0.52405470167854284</v>
      </c>
      <c r="O355">
        <v>0.47250809446898684</v>
      </c>
      <c r="P355">
        <v>0.64209796427656174</v>
      </c>
      <c r="Q355">
        <v>0.64831711459004715</v>
      </c>
      <c r="R355">
        <v>0.52016113788075635</v>
      </c>
      <c r="S355">
        <v>0.59052042897572599</v>
      </c>
      <c r="T355">
        <v>0.9557062704744318</v>
      </c>
      <c r="U355" s="4">
        <v>0.70055817256896691</v>
      </c>
      <c r="V355" s="7">
        <v>2.6652258888741143</v>
      </c>
      <c r="W355">
        <v>1.4685953098661693</v>
      </c>
      <c r="X355">
        <v>3.273129847178978</v>
      </c>
      <c r="Y355">
        <v>2.4523400494005521</v>
      </c>
      <c r="Z355">
        <v>2.0175388082460128</v>
      </c>
      <c r="AA355">
        <v>2.6485563316907998</v>
      </c>
      <c r="AB355">
        <v>5.7192480684623703</v>
      </c>
      <c r="AC355">
        <v>2.0535666730042261</v>
      </c>
      <c r="AD355">
        <v>2.8476249410432328</v>
      </c>
      <c r="AE355" s="4">
        <v>2.4043108196123604</v>
      </c>
      <c r="AF355" s="7">
        <v>1.1085492232763767</v>
      </c>
      <c r="AG355">
        <v>1.1320693321309694</v>
      </c>
      <c r="AH355">
        <v>1.124333603945133</v>
      </c>
      <c r="AI355">
        <v>1.0416623815559674</v>
      </c>
      <c r="AJ355">
        <v>1.6651285675051026</v>
      </c>
      <c r="AK355">
        <v>1.2136040162425044</v>
      </c>
      <c r="AL355">
        <v>1.318256206102824</v>
      </c>
      <c r="AM355">
        <v>1.0321893367328445</v>
      </c>
      <c r="AN355">
        <v>0.70939512979144648</v>
      </c>
      <c r="AO355" s="4">
        <v>1.038371073970817</v>
      </c>
      <c r="AP355" s="7">
        <v>0.7510394169340987</v>
      </c>
      <c r="AQ355">
        <v>1.406547108374643</v>
      </c>
      <c r="AR355">
        <v>1.0440558900317536</v>
      </c>
      <c r="AS355">
        <v>0.84097298552005728</v>
      </c>
      <c r="AT355">
        <v>1.5564135126349843</v>
      </c>
      <c r="AU355">
        <v>2.6907237933958656</v>
      </c>
      <c r="AV355">
        <v>2.586995642673696</v>
      </c>
      <c r="AW355">
        <v>0.86632308595963059</v>
      </c>
      <c r="AX355">
        <v>0.72311188943962779</v>
      </c>
      <c r="AY355" s="4">
        <v>0.80586703418443006</v>
      </c>
      <c r="AZ355">
        <f t="shared" si="288"/>
        <v>0.65183157307130191</v>
      </c>
      <c r="BA355">
        <f t="shared" si="289"/>
        <v>0.69855537504873688</v>
      </c>
      <c r="BB355">
        <f t="shared" si="290"/>
        <v>2.7550136737378814</v>
      </c>
      <c r="BC355">
        <f t="shared" si="291"/>
        <v>1.1383558871253985</v>
      </c>
      <c r="BD355" s="4">
        <f t="shared" si="292"/>
        <v>1.3272050359148786</v>
      </c>
      <c r="BE355" s="7">
        <f t="shared" si="293"/>
        <v>0.13334367682925202</v>
      </c>
      <c r="BF355">
        <f t="shared" si="294"/>
        <v>0.22927233069909181</v>
      </c>
      <c r="BG355">
        <f t="shared" si="295"/>
        <v>1.1541459020324858</v>
      </c>
      <c r="BH355">
        <f t="shared" si="296"/>
        <v>0.24295992114451759</v>
      </c>
      <c r="BI355" s="4">
        <f t="shared" si="297"/>
        <v>0.74556342190505875</v>
      </c>
      <c r="BJ355" s="7">
        <f t="shared" si="298"/>
        <v>0.5859910182550867</v>
      </c>
      <c r="BK355">
        <f t="shared" si="299"/>
        <v>2.5847625955170608E-4</v>
      </c>
      <c r="BL355">
        <f t="shared" si="300"/>
        <v>7.193087895204366E-5</v>
      </c>
      <c r="BM355" s="4">
        <f t="shared" si="301"/>
        <v>1.8911552418862675E-2</v>
      </c>
      <c r="BN355" s="7">
        <f t="shared" si="302"/>
        <v>0.5859910182550867</v>
      </c>
      <c r="BO355">
        <f t="shared" si="303"/>
        <v>2.8035705582079055E-4</v>
      </c>
      <c r="BP355">
        <f t="shared" si="304"/>
        <v>5.8772395968925695E-4</v>
      </c>
      <c r="BQ355" s="4">
        <f t="shared" si="305"/>
        <v>2.7606109311677392E-2</v>
      </c>
      <c r="BR355" s="7">
        <f t="shared" si="306"/>
        <v>2.5847625955170608E-4</v>
      </c>
      <c r="BS355">
        <f t="shared" si="307"/>
        <v>2.8035705582079055E-4</v>
      </c>
      <c r="BT355">
        <f t="shared" si="308"/>
        <v>1.5518326417344494E-3</v>
      </c>
      <c r="BU355" s="4">
        <f t="shared" si="309"/>
        <v>4.8552395438311701E-3</v>
      </c>
      <c r="BV355" s="7">
        <f t="shared" si="310"/>
        <v>7.193087895204366E-5</v>
      </c>
      <c r="BW355">
        <f t="shared" si="311"/>
        <v>5.8772395968925695E-4</v>
      </c>
      <c r="BX355">
        <f t="shared" si="312"/>
        <v>1.5518326417344494E-3</v>
      </c>
      <c r="BY355" s="4">
        <f t="shared" si="313"/>
        <v>0.46248562700637974</v>
      </c>
      <c r="BZ355" s="7">
        <f t="shared" si="314"/>
        <v>1.8911552418862675E-2</v>
      </c>
      <c r="CA355">
        <f t="shared" si="315"/>
        <v>2.7606109311677392E-2</v>
      </c>
      <c r="CB355">
        <f t="shared" si="316"/>
        <v>4.8552395438311701E-3</v>
      </c>
      <c r="CC355" s="4">
        <f t="shared" si="317"/>
        <v>0.46248562700637974</v>
      </c>
      <c r="CD355" s="7">
        <f t="shared" si="318"/>
        <v>16</v>
      </c>
      <c r="CE355" s="4">
        <f t="shared" si="319"/>
        <v>0</v>
      </c>
      <c r="CF355" s="7">
        <f t="shared" si="320"/>
        <v>0.5859910182550867</v>
      </c>
      <c r="CG355">
        <f t="shared" si="321"/>
        <v>5.6008176755519018E-6</v>
      </c>
      <c r="CH355" s="7">
        <f t="shared" si="322"/>
        <v>0.5859910182550867</v>
      </c>
      <c r="CI355" s="4">
        <f t="shared" si="323"/>
        <v>1.5525769747425378E-5</v>
      </c>
      <c r="CJ355">
        <f t="shared" si="324"/>
        <v>5.6008176755519018E-6</v>
      </c>
      <c r="CK355">
        <f t="shared" si="325"/>
        <v>1.5525769747425378E-5</v>
      </c>
      <c r="CL355" s="7">
        <f t="shared" si="326"/>
        <v>4</v>
      </c>
      <c r="CM355" s="4">
        <f t="shared" si="327"/>
        <v>0</v>
      </c>
      <c r="CN355" s="7">
        <f t="shared" si="328"/>
        <v>1.0009243839218184E-4</v>
      </c>
      <c r="CO355" s="4">
        <f t="shared" si="329"/>
        <v>1</v>
      </c>
      <c r="CP355" s="7">
        <f t="shared" si="330"/>
        <v>3</v>
      </c>
      <c r="CQ355" s="4" t="str">
        <f t="shared" si="331"/>
        <v>Glenfiddich 12</v>
      </c>
      <c r="CR355" s="7">
        <f t="shared" si="332"/>
        <v>70</v>
      </c>
      <c r="CS355">
        <f t="shared" si="333"/>
        <v>73</v>
      </c>
      <c r="CT355">
        <f ca="1">COUNTIF(INDIRECT(ADDRESS(ROW(),CR355,1,1)):INDIRECT(ADDRESS(ROW(),CS355,1,1)), "&lt;0.05")</f>
        <v>4</v>
      </c>
      <c r="CU355" s="4">
        <f t="shared" ca="1" si="334"/>
        <v>1</v>
      </c>
    </row>
    <row r="356" spans="1:99" x14ac:dyDescent="0.25">
      <c r="A356" s="48">
        <v>108</v>
      </c>
      <c r="B356" s="7">
        <v>0.45300601580757799</v>
      </c>
      <c r="C356">
        <v>0.34264558600120804</v>
      </c>
      <c r="D356">
        <v>0.52558574844642703</v>
      </c>
      <c r="E356">
        <v>0.28729399872997524</v>
      </c>
      <c r="F356">
        <v>0.37271123405661849</v>
      </c>
      <c r="G356">
        <v>0.23713284835533749</v>
      </c>
      <c r="H356">
        <v>0.29223111848727223</v>
      </c>
      <c r="I356">
        <v>0.35889693414161544</v>
      </c>
      <c r="J356">
        <v>0.42734577008199293</v>
      </c>
      <c r="K356" s="4">
        <v>0.24485443861204947</v>
      </c>
      <c r="L356" s="7">
        <v>0.50262539529177175</v>
      </c>
      <c r="M356">
        <v>0.64015707270683431</v>
      </c>
      <c r="N356">
        <v>0.5480131559579422</v>
      </c>
      <c r="O356">
        <v>0.52649607346081184</v>
      </c>
      <c r="P356">
        <v>0.44146129372010495</v>
      </c>
      <c r="Q356">
        <v>0.35409276805343892</v>
      </c>
      <c r="R356">
        <v>0.31063108569489728</v>
      </c>
      <c r="S356">
        <v>0.36336009008679904</v>
      </c>
      <c r="T356">
        <v>0.52522056907356107</v>
      </c>
      <c r="U356" s="4">
        <v>0.28177821055262375</v>
      </c>
      <c r="V356" s="7">
        <v>1.9803671085886549</v>
      </c>
      <c r="W356">
        <v>0.37196213345479867</v>
      </c>
      <c r="X356">
        <v>2.0225329592118717</v>
      </c>
      <c r="Y356">
        <v>1.4385250681559996</v>
      </c>
      <c r="Z356">
        <v>1.4127044607756565</v>
      </c>
      <c r="AA356">
        <v>1.4170689926057776</v>
      </c>
      <c r="AB356">
        <v>2.8825149325649053</v>
      </c>
      <c r="AC356">
        <v>1.0659273708637487</v>
      </c>
      <c r="AD356">
        <v>1.5339557589278547</v>
      </c>
      <c r="AE356" s="4">
        <v>1.1505880309584515</v>
      </c>
      <c r="AF356" s="7">
        <v>0.54359720458247929</v>
      </c>
      <c r="AG356">
        <v>0.51738069622199989</v>
      </c>
      <c r="AH356">
        <v>0.44348967686040058</v>
      </c>
      <c r="AI356">
        <v>0.40274832576551028</v>
      </c>
      <c r="AJ356">
        <v>0.5933458550985562</v>
      </c>
      <c r="AK356">
        <v>0.55895921558396988</v>
      </c>
      <c r="AL356">
        <v>0.57728978424703137</v>
      </c>
      <c r="AM356">
        <v>0.40441690431746308</v>
      </c>
      <c r="AN356">
        <v>0.31567447081202937</v>
      </c>
      <c r="AO356" s="4">
        <v>0.42063173788822561</v>
      </c>
      <c r="AP356" s="7">
        <v>0.2316381300652304</v>
      </c>
      <c r="AQ356">
        <v>0.38589834781024934</v>
      </c>
      <c r="AR356">
        <v>0.28362706666776788</v>
      </c>
      <c r="AS356">
        <v>0.28623834011735033</v>
      </c>
      <c r="AT356">
        <v>1.067222692945095</v>
      </c>
      <c r="AU356">
        <v>1.6888496970959781</v>
      </c>
      <c r="AV356">
        <v>1.6248518697041749</v>
      </c>
      <c r="AW356">
        <v>0.58444761225896102</v>
      </c>
      <c r="AX356">
        <v>0.4669958192333038</v>
      </c>
      <c r="AY356" s="4">
        <v>0.46203097543690774</v>
      </c>
      <c r="AZ356">
        <f t="shared" si="288"/>
        <v>0.3541703692720074</v>
      </c>
      <c r="BA356">
        <f t="shared" si="289"/>
        <v>0.44938357145987851</v>
      </c>
      <c r="BB356">
        <f t="shared" si="290"/>
        <v>1.5276146816107719</v>
      </c>
      <c r="BC356">
        <f t="shared" si="291"/>
        <v>0.47775338713776649</v>
      </c>
      <c r="BD356" s="4">
        <f t="shared" si="292"/>
        <v>0.70818005513350191</v>
      </c>
      <c r="BE356" s="7">
        <f t="shared" si="293"/>
        <v>9.3667233071956263E-2</v>
      </c>
      <c r="BF356">
        <f t="shared" si="294"/>
        <v>0.11763481724289249</v>
      </c>
      <c r="BG356">
        <f t="shared" si="295"/>
        <v>0.66749303022885753</v>
      </c>
      <c r="BH356">
        <f t="shared" si="296"/>
        <v>9.2783912763616111E-2</v>
      </c>
      <c r="BI356" s="4">
        <f t="shared" si="297"/>
        <v>0.55319460677381016</v>
      </c>
      <c r="BJ356" s="7">
        <f t="shared" si="298"/>
        <v>6.133241111790453E-2</v>
      </c>
      <c r="BK356">
        <f t="shared" si="299"/>
        <v>3.2941775372452998E-4</v>
      </c>
      <c r="BL356">
        <f t="shared" si="300"/>
        <v>8.3079124064162901E-3</v>
      </c>
      <c r="BM356" s="4">
        <f t="shared" si="301"/>
        <v>7.5421558621918156E-2</v>
      </c>
      <c r="BN356" s="7">
        <f t="shared" si="302"/>
        <v>6.133241111790453E-2</v>
      </c>
      <c r="BO356">
        <f t="shared" si="303"/>
        <v>5.8973727096449564E-4</v>
      </c>
      <c r="BP356">
        <f t="shared" si="304"/>
        <v>0.55717061653456035</v>
      </c>
      <c r="BQ356" s="4">
        <f t="shared" si="305"/>
        <v>0.17906958443306661</v>
      </c>
      <c r="BR356" s="7">
        <f t="shared" si="306"/>
        <v>3.2941775372452998E-4</v>
      </c>
      <c r="BS356">
        <f t="shared" si="307"/>
        <v>5.8973727096449564E-4</v>
      </c>
      <c r="BT356">
        <f t="shared" si="308"/>
        <v>7.3104398781936625E-4</v>
      </c>
      <c r="BU356" s="4">
        <f t="shared" si="309"/>
        <v>8.0893787001565971E-3</v>
      </c>
      <c r="BV356" s="7">
        <f t="shared" si="310"/>
        <v>8.3079124064162901E-3</v>
      </c>
      <c r="BW356">
        <f t="shared" si="311"/>
        <v>0.55717061653456035</v>
      </c>
      <c r="BX356">
        <f t="shared" si="312"/>
        <v>7.3104398781936625E-4</v>
      </c>
      <c r="BY356" s="4">
        <f t="shared" si="313"/>
        <v>0.22454547881069217</v>
      </c>
      <c r="BZ356" s="7">
        <f t="shared" si="314"/>
        <v>7.5421558621918156E-2</v>
      </c>
      <c r="CA356">
        <f t="shared" si="315"/>
        <v>0.17906958443306661</v>
      </c>
      <c r="CB356">
        <f t="shared" si="316"/>
        <v>8.0893787001565971E-3</v>
      </c>
      <c r="CC356" s="4">
        <f t="shared" si="317"/>
        <v>0.22454547881069217</v>
      </c>
      <c r="CD356" s="7">
        <f t="shared" si="318"/>
        <v>10</v>
      </c>
      <c r="CE356" s="4">
        <f t="shared" si="319"/>
        <v>0</v>
      </c>
      <c r="CF356" s="7">
        <f t="shared" si="320"/>
        <v>6.133241111790453E-2</v>
      </c>
      <c r="CG356">
        <f t="shared" si="321"/>
        <v>1.1588276472882478E-4</v>
      </c>
      <c r="CH356" s="7">
        <f t="shared" si="322"/>
        <v>6.133241111790453E-2</v>
      </c>
      <c r="CI356" s="4">
        <f t="shared" si="323"/>
        <v>1.0953312353534867E-3</v>
      </c>
      <c r="CJ356">
        <f t="shared" si="324"/>
        <v>1.1588276472882478E-4</v>
      </c>
      <c r="CK356">
        <f t="shared" si="325"/>
        <v>1.0953312353534867E-3</v>
      </c>
      <c r="CL356" s="7">
        <f t="shared" si="326"/>
        <v>4</v>
      </c>
      <c r="CM356" s="4">
        <f t="shared" si="327"/>
        <v>0</v>
      </c>
      <c r="CN356" s="7">
        <f t="shared" si="328"/>
        <v>1.3142020840237198E-3</v>
      </c>
      <c r="CO356" s="4">
        <f t="shared" si="329"/>
        <v>1</v>
      </c>
      <c r="CP356" s="7">
        <f t="shared" si="330"/>
        <v>3</v>
      </c>
      <c r="CQ356" s="4" t="str">
        <f t="shared" si="331"/>
        <v>Glenfiddich 12</v>
      </c>
      <c r="CR356" s="7">
        <f t="shared" si="332"/>
        <v>70</v>
      </c>
      <c r="CS356">
        <f t="shared" si="333"/>
        <v>73</v>
      </c>
      <c r="CT356">
        <f ca="1">COUNTIF(INDIRECT(ADDRESS(ROW(),CR356,1,1)):INDIRECT(ADDRESS(ROW(),CS356,1,1)), "&lt;0.05")</f>
        <v>4</v>
      </c>
      <c r="CU356" s="4">
        <f t="shared" ca="1" si="334"/>
        <v>1</v>
      </c>
    </row>
    <row r="357" spans="1:99" x14ac:dyDescent="0.25">
      <c r="A357" s="48">
        <v>109</v>
      </c>
      <c r="B357" s="7">
        <v>1.0077279650656576</v>
      </c>
      <c r="C357">
        <v>0.56234283701325682</v>
      </c>
      <c r="D357">
        <v>1.1523227563701095</v>
      </c>
      <c r="E357">
        <v>0.75005833077475204</v>
      </c>
      <c r="F357">
        <v>0.82075240205400823</v>
      </c>
      <c r="G357">
        <v>0.59547592012588524</v>
      </c>
      <c r="H357">
        <v>0.63060904707773624</v>
      </c>
      <c r="I357">
        <v>0.91451599977332765</v>
      </c>
      <c r="J357">
        <v>0.9681880072567135</v>
      </c>
      <c r="K357" s="4">
        <v>0.64973883775287933</v>
      </c>
      <c r="L357" s="7">
        <v>1.053500672944202</v>
      </c>
      <c r="M357">
        <v>1.5800505433359995</v>
      </c>
      <c r="N357">
        <v>1.3240259308166762</v>
      </c>
      <c r="O357">
        <v>1.1654835640269972</v>
      </c>
      <c r="P357">
        <v>0.92695375545616798</v>
      </c>
      <c r="Q357">
        <v>0.83878955089642604</v>
      </c>
      <c r="R357">
        <v>0.80480971130696632</v>
      </c>
      <c r="S357">
        <v>0.83072118370705461</v>
      </c>
      <c r="T357">
        <v>1.0957764181065643</v>
      </c>
      <c r="U357" s="4">
        <v>0.70554077198550558</v>
      </c>
      <c r="V357" s="7">
        <v>4.6024743880068781</v>
      </c>
      <c r="W357">
        <v>0.92786049152352057</v>
      </c>
      <c r="X357">
        <v>4.7107125482831149</v>
      </c>
      <c r="Y357">
        <v>3.2376102960428415</v>
      </c>
      <c r="Z357">
        <v>3.2253404640461407</v>
      </c>
      <c r="AA357">
        <v>3.2005044540866749</v>
      </c>
      <c r="AB357">
        <v>6.5496413843133796</v>
      </c>
      <c r="AC357">
        <v>2.611109725397696</v>
      </c>
      <c r="AD357">
        <v>3.4499576878192464</v>
      </c>
      <c r="AE357" s="4">
        <v>2.5825441771738977</v>
      </c>
      <c r="AF357" s="7">
        <v>1.2736657312417596</v>
      </c>
      <c r="AG357">
        <v>1.3070519871849711</v>
      </c>
      <c r="AH357">
        <v>1.2136665219591651</v>
      </c>
      <c r="AI357">
        <v>1.0365660231961034</v>
      </c>
      <c r="AJ357">
        <v>1.6128643434716594</v>
      </c>
      <c r="AK357">
        <v>1.4268154721466053</v>
      </c>
      <c r="AL357">
        <v>1.6738939917484714</v>
      </c>
      <c r="AM357">
        <v>1.1920563564078266</v>
      </c>
      <c r="AN357">
        <v>0.84607887768513645</v>
      </c>
      <c r="AO357" s="4">
        <v>1.2220989625457435</v>
      </c>
      <c r="AP357" s="7">
        <v>0.60125640354762189</v>
      </c>
      <c r="AQ357">
        <v>1.0774122563326842</v>
      </c>
      <c r="AR357">
        <v>0.8410312822280932</v>
      </c>
      <c r="AS357">
        <v>0.74095429233357335</v>
      </c>
      <c r="AT357">
        <v>2.5387640538677969</v>
      </c>
      <c r="AU357">
        <v>3.9406146069805348</v>
      </c>
      <c r="AV357">
        <v>3.723266811757401</v>
      </c>
      <c r="AW357">
        <v>1.4914867676946371</v>
      </c>
      <c r="AX357">
        <v>1.1891082677644662</v>
      </c>
      <c r="AY357" s="4">
        <v>1.3130140980059852</v>
      </c>
      <c r="AZ357">
        <f t="shared" si="288"/>
        <v>0.80517321032643263</v>
      </c>
      <c r="BA357">
        <f t="shared" si="289"/>
        <v>1.0325652102582561</v>
      </c>
      <c r="BB357">
        <f t="shared" si="290"/>
        <v>3.5097755616693389</v>
      </c>
      <c r="BC357">
        <f t="shared" si="291"/>
        <v>1.2804758267587442</v>
      </c>
      <c r="BD357" s="4">
        <f t="shared" si="292"/>
        <v>1.7456908840512795</v>
      </c>
      <c r="BE357" s="7">
        <f t="shared" si="293"/>
        <v>0.20025630847598169</v>
      </c>
      <c r="BF357">
        <f t="shared" si="294"/>
        <v>0.26978430228999095</v>
      </c>
      <c r="BG357">
        <f t="shared" si="295"/>
        <v>1.5079372370628912</v>
      </c>
      <c r="BH357">
        <f t="shared" si="296"/>
        <v>0.24750083859822003</v>
      </c>
      <c r="BI357" s="4">
        <f t="shared" si="297"/>
        <v>1.2248948305443979</v>
      </c>
      <c r="BJ357" s="7">
        <f t="shared" si="298"/>
        <v>4.7493550948518995E-2</v>
      </c>
      <c r="BK357">
        <f t="shared" si="299"/>
        <v>2.8621020680920161E-4</v>
      </c>
      <c r="BL357">
        <f t="shared" si="300"/>
        <v>1.8998708622611064E-4</v>
      </c>
      <c r="BM357" s="4">
        <f t="shared" si="301"/>
        <v>3.8823643855443436E-2</v>
      </c>
      <c r="BN357" s="7">
        <f t="shared" si="302"/>
        <v>4.7493550948518995E-2</v>
      </c>
      <c r="BO357">
        <f t="shared" si="303"/>
        <v>5.2134112826979098E-4</v>
      </c>
      <c r="BP357">
        <f t="shared" si="304"/>
        <v>4.6290063602723412E-2</v>
      </c>
      <c r="BQ357" s="4">
        <f t="shared" si="305"/>
        <v>0.10278401593127959</v>
      </c>
      <c r="BR357" s="7">
        <f t="shared" si="306"/>
        <v>2.8621020680920161E-4</v>
      </c>
      <c r="BS357">
        <f t="shared" si="307"/>
        <v>5.2134112826979098E-4</v>
      </c>
      <c r="BT357">
        <f t="shared" si="308"/>
        <v>1.1033926078990444E-3</v>
      </c>
      <c r="BU357" s="4">
        <f t="shared" si="309"/>
        <v>1.0458700981576424E-2</v>
      </c>
      <c r="BV357" s="7">
        <f t="shared" si="310"/>
        <v>1.8998708622611064E-4</v>
      </c>
      <c r="BW357">
        <f t="shared" si="311"/>
        <v>4.6290063602723412E-2</v>
      </c>
      <c r="BX357">
        <f t="shared" si="312"/>
        <v>1.1033926078990444E-3</v>
      </c>
      <c r="BY357" s="4">
        <f t="shared" si="313"/>
        <v>0.26708293010799911</v>
      </c>
      <c r="BZ357" s="7">
        <f t="shared" si="314"/>
        <v>3.8823643855443436E-2</v>
      </c>
      <c r="CA357">
        <f t="shared" si="315"/>
        <v>0.10278401593127959</v>
      </c>
      <c r="CB357">
        <f t="shared" si="316"/>
        <v>1.0458700981576424E-2</v>
      </c>
      <c r="CC357" s="4">
        <f t="shared" si="317"/>
        <v>0.26708293010799911</v>
      </c>
      <c r="CD357" s="7">
        <f t="shared" si="318"/>
        <v>16</v>
      </c>
      <c r="CE357" s="4">
        <f t="shared" si="319"/>
        <v>0</v>
      </c>
      <c r="CF357" s="7">
        <f t="shared" si="320"/>
        <v>4.7493550948518995E-2</v>
      </c>
      <c r="CG357">
        <f t="shared" si="321"/>
        <v>1.9886978885516183E-5</v>
      </c>
      <c r="CH357" s="7">
        <f t="shared" si="322"/>
        <v>4.7493550948518995E-2</v>
      </c>
      <c r="CI357" s="4">
        <f t="shared" si="323"/>
        <v>2.5363164350942385E-4</v>
      </c>
      <c r="CJ357">
        <f t="shared" si="324"/>
        <v>1.9886978885516183E-5</v>
      </c>
      <c r="CK357">
        <f t="shared" si="325"/>
        <v>2.5363164350942385E-4</v>
      </c>
      <c r="CL357" s="7">
        <f t="shared" si="326"/>
        <v>6</v>
      </c>
      <c r="CM357" s="4">
        <f t="shared" si="327"/>
        <v>1</v>
      </c>
      <c r="CN357" s="7">
        <f t="shared" si="328"/>
        <v>4.4736610303977353E-4</v>
      </c>
      <c r="CO357" s="4">
        <f t="shared" si="329"/>
        <v>1</v>
      </c>
      <c r="CP357" s="7">
        <f t="shared" si="330"/>
        <v>3</v>
      </c>
      <c r="CQ357" s="4" t="str">
        <f t="shared" si="331"/>
        <v>Glenfiddich 12</v>
      </c>
      <c r="CR357" s="7">
        <f t="shared" si="332"/>
        <v>70</v>
      </c>
      <c r="CS357">
        <f t="shared" si="333"/>
        <v>73</v>
      </c>
      <c r="CT357">
        <f ca="1">COUNTIF(INDIRECT(ADDRESS(ROW(),CR357,1,1)):INDIRECT(ADDRESS(ROW(),CS357,1,1)), "&lt;0.05")</f>
        <v>4</v>
      </c>
      <c r="CU357" s="4">
        <f t="shared" ca="1" si="334"/>
        <v>1</v>
      </c>
    </row>
    <row r="358" spans="1:99" x14ac:dyDescent="0.25">
      <c r="A358" s="48">
        <v>110</v>
      </c>
      <c r="B358" s="7">
        <v>16.275355899055988</v>
      </c>
      <c r="C358">
        <v>10.941372329748347</v>
      </c>
      <c r="D358">
        <v>13.08884900599373</v>
      </c>
      <c r="E358">
        <v>10.185936672336315</v>
      </c>
      <c r="F358">
        <v>11.292425133378389</v>
      </c>
      <c r="G358">
        <v>9.5182397170813946</v>
      </c>
      <c r="H358">
        <v>8.3654971381300118</v>
      </c>
      <c r="I358">
        <v>10.613507789594047</v>
      </c>
      <c r="J358">
        <v>22.028433902703817</v>
      </c>
      <c r="K358" s="4">
        <v>14.100905641116388</v>
      </c>
      <c r="L358" s="7">
        <v>13.550020239564526</v>
      </c>
      <c r="M358">
        <v>20.94593350174177</v>
      </c>
      <c r="N358">
        <v>12.397315846890306</v>
      </c>
      <c r="O358">
        <v>14.500871634013535</v>
      </c>
      <c r="P358">
        <v>17.603031591879716</v>
      </c>
      <c r="Q358">
        <v>12.407493792710161</v>
      </c>
      <c r="R358">
        <v>11.912187789218137</v>
      </c>
      <c r="S358">
        <v>14.830824313956667</v>
      </c>
      <c r="T358">
        <v>17.414137488519135</v>
      </c>
      <c r="U358" s="4">
        <v>15.861688544002662</v>
      </c>
      <c r="V358" s="7">
        <v>58.542153503447231</v>
      </c>
      <c r="W358">
        <v>16.626556224493914</v>
      </c>
      <c r="X358">
        <v>55.677023651623571</v>
      </c>
      <c r="Y358">
        <v>43.356288568535305</v>
      </c>
      <c r="Z358">
        <v>39.669689825625611</v>
      </c>
      <c r="AA358">
        <v>31.980854235097038</v>
      </c>
      <c r="AB358">
        <v>72.907481245477015</v>
      </c>
      <c r="AC358">
        <v>27.309688328778307</v>
      </c>
      <c r="AD358">
        <v>36.461087422121594</v>
      </c>
      <c r="AE358" s="4">
        <v>30.50258825907131</v>
      </c>
      <c r="AF358" s="7">
        <v>15.053066191973111</v>
      </c>
      <c r="AG358">
        <v>15.769452201050727</v>
      </c>
      <c r="AH358">
        <v>12.18195697065312</v>
      </c>
      <c r="AI358">
        <v>12.186044085961715</v>
      </c>
      <c r="AJ358">
        <v>18.368920656490605</v>
      </c>
      <c r="AK358">
        <v>16.290398483798256</v>
      </c>
      <c r="AL358">
        <v>15.830923529586387</v>
      </c>
      <c r="AM358">
        <v>12.477814454007202</v>
      </c>
      <c r="AN358">
        <v>10.418348343957437</v>
      </c>
      <c r="AO358" s="4">
        <v>12.147031225632864</v>
      </c>
      <c r="AP358" s="7">
        <v>4.7088601627570501</v>
      </c>
      <c r="AQ358">
        <v>7.2514451404657452</v>
      </c>
      <c r="AR358">
        <v>5.6923942501541323</v>
      </c>
      <c r="AS358">
        <v>4.941403136195559</v>
      </c>
      <c r="AT358">
        <v>29.355860731716032</v>
      </c>
      <c r="AU358">
        <v>43.924843729415699</v>
      </c>
      <c r="AV358">
        <v>40.263243880736418</v>
      </c>
      <c r="AW358">
        <v>15.804792081829182</v>
      </c>
      <c r="AX358">
        <v>13.461494322696232</v>
      </c>
      <c r="AY358" s="4">
        <v>14.710602019859337</v>
      </c>
      <c r="AZ358">
        <f t="shared" si="288"/>
        <v>12.641052322913842</v>
      </c>
      <c r="BA358">
        <f t="shared" si="289"/>
        <v>15.142350474249662</v>
      </c>
      <c r="BB358">
        <f t="shared" si="290"/>
        <v>41.303341126427092</v>
      </c>
      <c r="BC358">
        <f t="shared" si="291"/>
        <v>14.072395614311143</v>
      </c>
      <c r="BD358" s="4">
        <f t="shared" si="292"/>
        <v>18.011493945582536</v>
      </c>
      <c r="BE358" s="7">
        <f t="shared" si="293"/>
        <v>4.035142249527401</v>
      </c>
      <c r="BF358">
        <f t="shared" si="294"/>
        <v>2.865652095451646</v>
      </c>
      <c r="BG358">
        <f t="shared" si="295"/>
        <v>16.803646961754229</v>
      </c>
      <c r="BH358">
        <f t="shared" si="296"/>
        <v>2.5176633644518374</v>
      </c>
      <c r="BI358" s="4">
        <f t="shared" si="297"/>
        <v>14.708768564224577</v>
      </c>
      <c r="BJ358" s="7">
        <f t="shared" si="298"/>
        <v>0.12927286529247312</v>
      </c>
      <c r="BK358">
        <f t="shared" si="299"/>
        <v>3.7192176995992258E-4</v>
      </c>
      <c r="BL358">
        <f t="shared" si="300"/>
        <v>0.35626309635274511</v>
      </c>
      <c r="BM358" s="4">
        <f t="shared" si="301"/>
        <v>0.29070592439456583</v>
      </c>
      <c r="BN358" s="7">
        <f t="shared" si="302"/>
        <v>0.12927286529247312</v>
      </c>
      <c r="BO358">
        <f t="shared" si="303"/>
        <v>7.6894683685981219E-4</v>
      </c>
      <c r="BP358">
        <f t="shared" si="304"/>
        <v>0.38696677555208747</v>
      </c>
      <c r="BQ358" s="4">
        <f t="shared" si="305"/>
        <v>0.55879637430799156</v>
      </c>
      <c r="BR358" s="7">
        <f t="shared" si="306"/>
        <v>3.7192176995992258E-4</v>
      </c>
      <c r="BS358">
        <f t="shared" si="307"/>
        <v>7.6894683685981219E-4</v>
      </c>
      <c r="BT358">
        <f t="shared" si="308"/>
        <v>5.8822054865301156E-4</v>
      </c>
      <c r="BU358" s="4">
        <f t="shared" si="309"/>
        <v>4.070446526898786E-3</v>
      </c>
      <c r="BV358" s="7">
        <f t="shared" si="310"/>
        <v>0.35626309635274511</v>
      </c>
      <c r="BW358">
        <f t="shared" si="311"/>
        <v>0.38696677555208747</v>
      </c>
      <c r="BX358">
        <f t="shared" si="312"/>
        <v>5.8822054865301156E-4</v>
      </c>
      <c r="BY358" s="4">
        <f t="shared" si="313"/>
        <v>0.42430275639667991</v>
      </c>
      <c r="BZ358" s="7">
        <f t="shared" si="314"/>
        <v>0.29070592439456583</v>
      </c>
      <c r="CA358">
        <f t="shared" si="315"/>
        <v>0.55879637430799156</v>
      </c>
      <c r="CB358">
        <f t="shared" si="316"/>
        <v>4.070446526898786E-3</v>
      </c>
      <c r="CC358" s="4">
        <f t="shared" si="317"/>
        <v>0.42430275639667991</v>
      </c>
      <c r="CD358" s="7">
        <f t="shared" si="318"/>
        <v>8</v>
      </c>
      <c r="CE358" s="4">
        <f t="shared" si="319"/>
        <v>0</v>
      </c>
      <c r="CF358" s="7">
        <f t="shared" si="320"/>
        <v>0.12927286529247312</v>
      </c>
      <c r="CG358">
        <f t="shared" si="321"/>
        <v>1.5002842343333858E-3</v>
      </c>
      <c r="CH358" s="7">
        <f t="shared" si="322"/>
        <v>0.12927286529247312</v>
      </c>
      <c r="CI358" s="4">
        <f t="shared" si="323"/>
        <v>8.3117407387408478E-3</v>
      </c>
      <c r="CJ358">
        <f t="shared" si="324"/>
        <v>1.5002842343333858E-3</v>
      </c>
      <c r="CK358">
        <f t="shared" si="325"/>
        <v>8.3117407387408478E-3</v>
      </c>
      <c r="CL358" s="7">
        <f t="shared" si="326"/>
        <v>4</v>
      </c>
      <c r="CM358" s="4">
        <f t="shared" si="327"/>
        <v>0</v>
      </c>
      <c r="CN358" s="7">
        <f t="shared" si="328"/>
        <v>3.3220632150125131E-3</v>
      </c>
      <c r="CO358" s="4">
        <f t="shared" si="329"/>
        <v>1</v>
      </c>
      <c r="CP358" s="7">
        <f t="shared" si="330"/>
        <v>3</v>
      </c>
      <c r="CQ358" s="4" t="str">
        <f t="shared" si="331"/>
        <v>Glenfiddich 12</v>
      </c>
      <c r="CR358" s="7">
        <f t="shared" si="332"/>
        <v>70</v>
      </c>
      <c r="CS358">
        <f t="shared" si="333"/>
        <v>73</v>
      </c>
      <c r="CT358">
        <f ca="1">COUNTIF(INDIRECT(ADDRESS(ROW(),CR358,1,1)):INDIRECT(ADDRESS(ROW(),CS358,1,1)), "&lt;0.05")</f>
        <v>4</v>
      </c>
      <c r="CU358" s="4">
        <f t="shared" ca="1" si="334"/>
        <v>1</v>
      </c>
    </row>
    <row r="359" spans="1:99" x14ac:dyDescent="0.25">
      <c r="A359" s="48">
        <v>111</v>
      </c>
      <c r="B359" s="7">
        <v>62.36122726567789</v>
      </c>
      <c r="C359">
        <v>37.300468464141439</v>
      </c>
      <c r="D359">
        <v>45.310069140885453</v>
      </c>
      <c r="E359">
        <v>36.586944321158228</v>
      </c>
      <c r="F359">
        <v>35.1011694650606</v>
      </c>
      <c r="G359">
        <v>33.165378072093517</v>
      </c>
      <c r="H359">
        <v>31.212921690060462</v>
      </c>
      <c r="I359">
        <v>41.41596680440113</v>
      </c>
      <c r="J359">
        <v>87.304816755157788</v>
      </c>
      <c r="K359" s="4">
        <v>55.942517590890724</v>
      </c>
      <c r="L359" s="7">
        <v>40.364264747051948</v>
      </c>
      <c r="M359">
        <v>66.73529764564563</v>
      </c>
      <c r="N359">
        <v>42.067249324604461</v>
      </c>
      <c r="O359">
        <v>44.114629270364929</v>
      </c>
      <c r="P359">
        <v>52.1567881846955</v>
      </c>
      <c r="Q359">
        <v>41.664602804223591</v>
      </c>
      <c r="R359">
        <v>42.024728582214209</v>
      </c>
      <c r="S359">
        <v>45.210880883467112</v>
      </c>
      <c r="T359">
        <v>51.681205274542968</v>
      </c>
      <c r="U359" s="4">
        <v>64.586002226690297</v>
      </c>
      <c r="V359" s="7">
        <v>175.51633571779234</v>
      </c>
      <c r="W359">
        <v>72.587103853133243</v>
      </c>
      <c r="X359">
        <v>179.97059646974287</v>
      </c>
      <c r="Y359">
        <v>141.9203552569293</v>
      </c>
      <c r="Z359">
        <v>140.00611528129184</v>
      </c>
      <c r="AA359">
        <v>126.29226456474115</v>
      </c>
      <c r="AB359">
        <v>288.70843549147213</v>
      </c>
      <c r="AC359">
        <v>108.9880057522256</v>
      </c>
      <c r="AD359">
        <v>129.5718313707012</v>
      </c>
      <c r="AE359" s="4">
        <v>108.86037068094588</v>
      </c>
      <c r="AF359" s="7">
        <v>55.254292470548386</v>
      </c>
      <c r="AG359">
        <v>58.020076140030106</v>
      </c>
      <c r="AH359">
        <v>51.174839507002964</v>
      </c>
      <c r="AI359">
        <v>52.3183782980568</v>
      </c>
      <c r="AJ359">
        <v>76.033777553038846</v>
      </c>
      <c r="AK359">
        <v>59.931350630941409</v>
      </c>
      <c r="AL359">
        <v>66.346846027449871</v>
      </c>
      <c r="AM359">
        <v>52.6992345220403</v>
      </c>
      <c r="AN359">
        <v>38.277765861325548</v>
      </c>
      <c r="AO359" s="4">
        <v>48.340267922567286</v>
      </c>
      <c r="AP359" s="7">
        <v>17.760387324938954</v>
      </c>
      <c r="AQ359">
        <v>27.833214160499974</v>
      </c>
      <c r="AR359">
        <v>22.425242086425726</v>
      </c>
      <c r="AS359">
        <v>18.756306512791014</v>
      </c>
      <c r="AT359">
        <v>102.96856769316861</v>
      </c>
      <c r="AU359">
        <v>158.6179162430349</v>
      </c>
      <c r="AV359">
        <v>142.17866373907114</v>
      </c>
      <c r="AW359">
        <v>54.770423000411746</v>
      </c>
      <c r="AX359">
        <v>48.349108876990812</v>
      </c>
      <c r="AY359" s="4">
        <v>55.26354526061462</v>
      </c>
      <c r="AZ359">
        <f t="shared" si="288"/>
        <v>46.570147956952724</v>
      </c>
      <c r="BA359">
        <f t="shared" si="289"/>
        <v>49.060564894350065</v>
      </c>
      <c r="BB359">
        <f t="shared" si="290"/>
        <v>147.24214144389754</v>
      </c>
      <c r="BC359">
        <f t="shared" si="291"/>
        <v>55.83968289330015</v>
      </c>
      <c r="BD359" s="4">
        <f t="shared" si="292"/>
        <v>64.892337489794741</v>
      </c>
      <c r="BE359" s="7">
        <f t="shared" si="293"/>
        <v>17.503419212080058</v>
      </c>
      <c r="BF359">
        <f t="shared" si="294"/>
        <v>9.648876905261945</v>
      </c>
      <c r="BG359">
        <f t="shared" si="295"/>
        <v>58.902015364546202</v>
      </c>
      <c r="BH359">
        <f t="shared" si="296"/>
        <v>10.267128768668218</v>
      </c>
      <c r="BI359" s="4">
        <f t="shared" si="297"/>
        <v>51.857809595605389</v>
      </c>
      <c r="BJ359" s="7">
        <f t="shared" si="298"/>
        <v>0.69949188108646587</v>
      </c>
      <c r="BK359">
        <f t="shared" si="299"/>
        <v>3.4426558744437012E-4</v>
      </c>
      <c r="BL359">
        <f t="shared" si="300"/>
        <v>0.16979990949495061</v>
      </c>
      <c r="BM359" s="4">
        <f t="shared" si="301"/>
        <v>0.3124221710130895</v>
      </c>
      <c r="BN359" s="7">
        <f t="shared" si="302"/>
        <v>0.69949188108646587</v>
      </c>
      <c r="BO359">
        <f t="shared" si="303"/>
        <v>4.7542193773960305E-4</v>
      </c>
      <c r="BP359">
        <f t="shared" si="304"/>
        <v>0.14556948521252763</v>
      </c>
      <c r="BQ359" s="4">
        <f t="shared" si="305"/>
        <v>0.36578317159703588</v>
      </c>
      <c r="BR359" s="7">
        <f t="shared" si="306"/>
        <v>3.4426558744437012E-4</v>
      </c>
      <c r="BS359">
        <f t="shared" si="307"/>
        <v>4.7542193773960305E-4</v>
      </c>
      <c r="BT359">
        <f t="shared" si="308"/>
        <v>7.8477104849981774E-4</v>
      </c>
      <c r="BU359" s="4">
        <f t="shared" si="309"/>
        <v>3.8888410753200099E-3</v>
      </c>
      <c r="BV359" s="7">
        <f t="shared" si="310"/>
        <v>0.16979990949495061</v>
      </c>
      <c r="BW359">
        <f t="shared" si="311"/>
        <v>0.14556948521252763</v>
      </c>
      <c r="BX359">
        <f t="shared" si="312"/>
        <v>7.8477104849981774E-4</v>
      </c>
      <c r="BY359" s="4">
        <f t="shared" si="313"/>
        <v>0.60036104722603811</v>
      </c>
      <c r="BZ359" s="7">
        <f t="shared" si="314"/>
        <v>0.3124221710130895</v>
      </c>
      <c r="CA359">
        <f t="shared" si="315"/>
        <v>0.36578317159703588</v>
      </c>
      <c r="CB359">
        <f t="shared" si="316"/>
        <v>3.8888410753200099E-3</v>
      </c>
      <c r="CC359" s="4">
        <f t="shared" si="317"/>
        <v>0.60036104722603811</v>
      </c>
      <c r="CD359" s="7">
        <f t="shared" si="318"/>
        <v>8</v>
      </c>
      <c r="CE359" s="4">
        <f t="shared" si="319"/>
        <v>0</v>
      </c>
      <c r="CF359" s="7">
        <f t="shared" si="320"/>
        <v>0.69949188108646587</v>
      </c>
      <c r="CG359">
        <f t="shared" si="321"/>
        <v>1.4032197796624876E-3</v>
      </c>
      <c r="CH359" s="7">
        <f t="shared" si="322"/>
        <v>0.69949188108646587</v>
      </c>
      <c r="CI359" s="4">
        <f t="shared" si="323"/>
        <v>1.3610439020690045E-3</v>
      </c>
      <c r="CJ359">
        <f t="shared" si="324"/>
        <v>1.4032197796624876E-3</v>
      </c>
      <c r="CK359">
        <f t="shared" si="325"/>
        <v>1.3610439020690045E-3</v>
      </c>
      <c r="CL359" s="7">
        <f t="shared" si="326"/>
        <v>4</v>
      </c>
      <c r="CM359" s="4">
        <f t="shared" si="327"/>
        <v>0</v>
      </c>
      <c r="CN359" s="7">
        <f t="shared" si="328"/>
        <v>1.1615148551562763E-3</v>
      </c>
      <c r="CO359" s="4">
        <f t="shared" si="329"/>
        <v>1</v>
      </c>
      <c r="CP359" s="7">
        <f t="shared" si="330"/>
        <v>3</v>
      </c>
      <c r="CQ359" s="4" t="str">
        <f t="shared" si="331"/>
        <v>Glenfiddich 12</v>
      </c>
      <c r="CR359" s="7">
        <f t="shared" si="332"/>
        <v>70</v>
      </c>
      <c r="CS359">
        <f t="shared" si="333"/>
        <v>73</v>
      </c>
      <c r="CT359">
        <f ca="1">COUNTIF(INDIRECT(ADDRESS(ROW(),CR359,1,1)):INDIRECT(ADDRESS(ROW(),CS359,1,1)), "&lt;0.05")</f>
        <v>4</v>
      </c>
      <c r="CU359" s="4">
        <f t="shared" ca="1" si="334"/>
        <v>1</v>
      </c>
    </row>
    <row r="360" spans="1:99" x14ac:dyDescent="0.25">
      <c r="A360" s="48">
        <v>112</v>
      </c>
      <c r="B360" s="7">
        <v>3.7452786155571745</v>
      </c>
      <c r="C360">
        <v>2.2815445541670436</v>
      </c>
      <c r="D360">
        <v>2.8313497355890425</v>
      </c>
      <c r="E360">
        <v>2.2396820640968014</v>
      </c>
      <c r="F360">
        <v>2.2281165684448929</v>
      </c>
      <c r="G360">
        <v>2.0728273951677658</v>
      </c>
      <c r="H360">
        <v>1.9327176435109568</v>
      </c>
      <c r="I360">
        <v>2.5768347106015312</v>
      </c>
      <c r="J360">
        <v>5.2938741882805376</v>
      </c>
      <c r="K360" s="4">
        <v>3.4012096593005983</v>
      </c>
      <c r="L360" s="7">
        <v>2.4838606382187423</v>
      </c>
      <c r="M360">
        <v>4.1770846989322843</v>
      </c>
      <c r="N360">
        <v>2.7150191155229022</v>
      </c>
      <c r="O360">
        <v>2.8013489074858362</v>
      </c>
      <c r="P360">
        <v>3.2581650815026086</v>
      </c>
      <c r="Q360">
        <v>2.5995241610787527</v>
      </c>
      <c r="R360">
        <v>2.587282604010543</v>
      </c>
      <c r="S360">
        <v>2.8169168758690679</v>
      </c>
      <c r="T360">
        <v>3.2842564156786951</v>
      </c>
      <c r="U360" s="4">
        <v>3.8803878555067368</v>
      </c>
      <c r="V360" s="7">
        <v>10.67414321574822</v>
      </c>
      <c r="W360">
        <v>4.3314907599933772</v>
      </c>
      <c r="X360">
        <v>10.822752284520822</v>
      </c>
      <c r="Y360">
        <v>8.6363004677635864</v>
      </c>
      <c r="Z360">
        <v>8.469739587243124</v>
      </c>
      <c r="AA360">
        <v>7.7458569057505189</v>
      </c>
      <c r="AB360">
        <v>17.416211844065959</v>
      </c>
      <c r="AC360">
        <v>6.7191618019412251</v>
      </c>
      <c r="AD360">
        <v>7.8592358839319196</v>
      </c>
      <c r="AE360" s="4">
        <v>6.6499230591688567</v>
      </c>
      <c r="AF360" s="7">
        <v>3.418195230289522</v>
      </c>
      <c r="AG360">
        <v>3.5493049802833676</v>
      </c>
      <c r="AH360">
        <v>3.137878810444533</v>
      </c>
      <c r="AI360">
        <v>3.2011835642886166</v>
      </c>
      <c r="AJ360">
        <v>4.6221768460928931</v>
      </c>
      <c r="AK360">
        <v>3.6541875507259518</v>
      </c>
      <c r="AL360">
        <v>4.0208814059095808</v>
      </c>
      <c r="AM360">
        <v>3.1600421688226144</v>
      </c>
      <c r="AN360">
        <v>2.357194956687489</v>
      </c>
      <c r="AO360" s="4">
        <v>2.9528824446284014</v>
      </c>
      <c r="AP360" s="7">
        <v>1.1207560129994729</v>
      </c>
      <c r="AQ360">
        <v>1.7699332155734988</v>
      </c>
      <c r="AR360">
        <v>1.4197588553915599</v>
      </c>
      <c r="AS360">
        <v>1.1537514609186876</v>
      </c>
      <c r="AT360">
        <v>6.2795141742015987</v>
      </c>
      <c r="AU360">
        <v>9.7700489696518034</v>
      </c>
      <c r="AV360">
        <v>8.8279693093095482</v>
      </c>
      <c r="AW360">
        <v>3.3907476356044373</v>
      </c>
      <c r="AX360">
        <v>2.979336790778679</v>
      </c>
      <c r="AY360" s="4">
        <v>3.3382631201644091</v>
      </c>
      <c r="AZ360">
        <f t="shared" si="288"/>
        <v>2.8603435134716344</v>
      </c>
      <c r="BA360">
        <f t="shared" si="289"/>
        <v>3.0603846353806174</v>
      </c>
      <c r="BB360">
        <f t="shared" si="290"/>
        <v>8.9324815810127625</v>
      </c>
      <c r="BC360">
        <f t="shared" si="291"/>
        <v>3.4073927958172967</v>
      </c>
      <c r="BD360" s="4">
        <f t="shared" si="292"/>
        <v>4.0050079544593693</v>
      </c>
      <c r="BE360" s="7">
        <f t="shared" si="293"/>
        <v>1.0370656745282365</v>
      </c>
      <c r="BF360">
        <f t="shared" si="294"/>
        <v>0.57955070917559581</v>
      </c>
      <c r="BG360">
        <f t="shared" si="295"/>
        <v>3.5389883990070472</v>
      </c>
      <c r="BH360">
        <f t="shared" si="296"/>
        <v>0.61635753549583083</v>
      </c>
      <c r="BI360" s="4">
        <f t="shared" si="297"/>
        <v>3.191508582275961</v>
      </c>
      <c r="BJ360" s="7">
        <f t="shared" si="298"/>
        <v>0.60267730406831821</v>
      </c>
      <c r="BK360">
        <f t="shared" si="299"/>
        <v>3.3546636726815938E-4</v>
      </c>
      <c r="BL360">
        <f t="shared" si="300"/>
        <v>0.17258080375771684</v>
      </c>
      <c r="BM360" s="4">
        <f t="shared" si="301"/>
        <v>0.30407255638894137</v>
      </c>
      <c r="BN360" s="7">
        <f t="shared" si="302"/>
        <v>0.60267730406831821</v>
      </c>
      <c r="BO360">
        <f t="shared" si="303"/>
        <v>4.9139805832049816E-4</v>
      </c>
      <c r="BP360">
        <f t="shared" si="304"/>
        <v>0.21106043951095568</v>
      </c>
      <c r="BQ360" s="4">
        <f t="shared" si="305"/>
        <v>0.37967358010533603</v>
      </c>
      <c r="BR360" s="7">
        <f t="shared" si="306"/>
        <v>3.3546636726815938E-4</v>
      </c>
      <c r="BS360">
        <f t="shared" si="307"/>
        <v>4.9139805832049816E-4</v>
      </c>
      <c r="BT360">
        <f t="shared" si="308"/>
        <v>7.5217149797428002E-4</v>
      </c>
      <c r="BU360" s="4">
        <f t="shared" si="309"/>
        <v>4.3022681847209362E-3</v>
      </c>
      <c r="BV360" s="7">
        <f t="shared" si="310"/>
        <v>0.17258080375771684</v>
      </c>
      <c r="BW360">
        <f t="shared" si="311"/>
        <v>0.21106043951095568</v>
      </c>
      <c r="BX360">
        <f t="shared" si="312"/>
        <v>7.5217149797428002E-4</v>
      </c>
      <c r="BY360" s="4">
        <f t="shared" si="313"/>
        <v>0.57427227285748583</v>
      </c>
      <c r="BZ360" s="7">
        <f t="shared" si="314"/>
        <v>0.30407255638894137</v>
      </c>
      <c r="CA360">
        <f t="shared" si="315"/>
        <v>0.37967358010533603</v>
      </c>
      <c r="CB360">
        <f t="shared" si="316"/>
        <v>4.3022681847209362E-3</v>
      </c>
      <c r="CC360" s="4">
        <f t="shared" si="317"/>
        <v>0.57427227285748583</v>
      </c>
      <c r="CD360" s="7">
        <f t="shared" si="318"/>
        <v>8</v>
      </c>
      <c r="CE360" s="4">
        <f t="shared" si="319"/>
        <v>0</v>
      </c>
      <c r="CF360" s="7">
        <f t="shared" si="320"/>
        <v>0.60267730406831821</v>
      </c>
      <c r="CG360">
        <f t="shared" si="321"/>
        <v>1.3404758125064912E-3</v>
      </c>
      <c r="CH360" s="7">
        <f t="shared" si="322"/>
        <v>0.60267730406831821</v>
      </c>
      <c r="CI360" s="4">
        <f t="shared" si="323"/>
        <v>1.6300925941402347E-3</v>
      </c>
      <c r="CJ360">
        <f t="shared" si="324"/>
        <v>1.3404758125064912E-3</v>
      </c>
      <c r="CK360">
        <f t="shared" si="325"/>
        <v>1.6300925941402347E-3</v>
      </c>
      <c r="CL360" s="7">
        <f t="shared" si="326"/>
        <v>4</v>
      </c>
      <c r="CM360" s="4">
        <f t="shared" si="327"/>
        <v>0</v>
      </c>
      <c r="CN360" s="7">
        <f t="shared" si="328"/>
        <v>1.2573639446993791E-3</v>
      </c>
      <c r="CO360" s="4">
        <f t="shared" si="329"/>
        <v>1</v>
      </c>
      <c r="CP360" s="7">
        <f t="shared" si="330"/>
        <v>3</v>
      </c>
      <c r="CQ360" s="4" t="str">
        <f t="shared" si="331"/>
        <v>Glenfiddich 12</v>
      </c>
      <c r="CR360" s="7">
        <f t="shared" si="332"/>
        <v>70</v>
      </c>
      <c r="CS360">
        <f t="shared" si="333"/>
        <v>73</v>
      </c>
      <c r="CT360">
        <f ca="1">COUNTIF(INDIRECT(ADDRESS(ROW(),CR360,1,1)):INDIRECT(ADDRESS(ROW(),CS360,1,1)), "&lt;0.05")</f>
        <v>4</v>
      </c>
      <c r="CU360" s="4">
        <f t="shared" ca="1" si="334"/>
        <v>1</v>
      </c>
    </row>
    <row r="361" spans="1:99" x14ac:dyDescent="0.25">
      <c r="A361" s="48">
        <v>113</v>
      </c>
      <c r="B361" s="7">
        <v>0.43651314124259594</v>
      </c>
      <c r="C361">
        <v>0.23642676766003765</v>
      </c>
      <c r="D361">
        <v>0.37230956406276583</v>
      </c>
      <c r="E361">
        <v>0.28386767311092725</v>
      </c>
      <c r="F361">
        <v>0.29116529559323334</v>
      </c>
      <c r="G361">
        <v>0.25146235509515491</v>
      </c>
      <c r="H361">
        <v>0.26175855549158761</v>
      </c>
      <c r="I361">
        <v>0.33636330093268452</v>
      </c>
      <c r="J361">
        <v>0.68954068135262958</v>
      </c>
      <c r="K361" s="4">
        <v>0.4159741273044108</v>
      </c>
      <c r="L361" s="7">
        <v>0.30829703803113545</v>
      </c>
      <c r="M361">
        <v>0.58321331502833873</v>
      </c>
      <c r="N361">
        <v>0.38097057603587131</v>
      </c>
      <c r="O361">
        <v>0.36188053538163495</v>
      </c>
      <c r="P361">
        <v>0.42833975069254276</v>
      </c>
      <c r="Q361">
        <v>0.35818544636724958</v>
      </c>
      <c r="R361">
        <v>0.32127473511613808</v>
      </c>
      <c r="S361">
        <v>0.3805569595052844</v>
      </c>
      <c r="T361">
        <v>0.47142105661863276</v>
      </c>
      <c r="U361" s="4">
        <v>0.49991473146848003</v>
      </c>
      <c r="V361" s="7">
        <v>1.48537059393957</v>
      </c>
      <c r="W361">
        <v>0.63423599511382367</v>
      </c>
      <c r="X361">
        <v>1.5187266887438415</v>
      </c>
      <c r="Y361">
        <v>1.1569023732623307</v>
      </c>
      <c r="Z361">
        <v>1.2574263187340726</v>
      </c>
      <c r="AA361">
        <v>1.1069716681656798</v>
      </c>
      <c r="AB361">
        <v>2.3922046976026605</v>
      </c>
      <c r="AC361">
        <v>0.93488068058892226</v>
      </c>
      <c r="AD361">
        <v>1.1002000130655141</v>
      </c>
      <c r="AE361" s="4">
        <v>0.91080474177976145</v>
      </c>
      <c r="AF361" s="7">
        <v>0.46562888189685009</v>
      </c>
      <c r="AG361">
        <v>0.5027859176153312</v>
      </c>
      <c r="AH361">
        <v>0.47198066790447041</v>
      </c>
      <c r="AI361">
        <v>0.45251886476288888</v>
      </c>
      <c r="AJ361">
        <v>0.62969142852829763</v>
      </c>
      <c r="AK361">
        <v>0.46626730942977201</v>
      </c>
      <c r="AL361">
        <v>0.58454964302395873</v>
      </c>
      <c r="AM361">
        <v>0.4254535562115323</v>
      </c>
      <c r="AN361">
        <v>0.32388285918633425</v>
      </c>
      <c r="AO361" s="4">
        <v>0.42512493764249298</v>
      </c>
      <c r="AP361" s="7">
        <v>0.22338522253238513</v>
      </c>
      <c r="AQ361">
        <v>0.34410268816101536</v>
      </c>
      <c r="AR361">
        <v>0.2774496127363244</v>
      </c>
      <c r="AS361">
        <v>0.20459675460578347</v>
      </c>
      <c r="AT361">
        <v>0.85991852590596374</v>
      </c>
      <c r="AU361">
        <v>1.4704960424522642</v>
      </c>
      <c r="AV361">
        <v>1.3383062971789887</v>
      </c>
      <c r="AW361">
        <v>0.48005865519152008</v>
      </c>
      <c r="AX361">
        <v>0.44084276487604651</v>
      </c>
      <c r="AY361" s="4">
        <v>0.46933594405439083</v>
      </c>
      <c r="AZ361">
        <f t="shared" si="288"/>
        <v>0.35753814618460272</v>
      </c>
      <c r="BA361">
        <f t="shared" si="289"/>
        <v>0.40940541442453082</v>
      </c>
      <c r="BB361">
        <f t="shared" si="290"/>
        <v>1.2497723770996176</v>
      </c>
      <c r="BC361">
        <f t="shared" si="291"/>
        <v>0.47478840662019284</v>
      </c>
      <c r="BD361" s="4">
        <f t="shared" si="292"/>
        <v>0.61084925076946828</v>
      </c>
      <c r="BE361" s="7">
        <f t="shared" si="293"/>
        <v>0.13559356314803978</v>
      </c>
      <c r="BF361">
        <f t="shared" si="294"/>
        <v>8.6357374261609651E-2</v>
      </c>
      <c r="BG361">
        <f t="shared" si="295"/>
        <v>0.48043762218813518</v>
      </c>
      <c r="BH361">
        <f t="shared" si="296"/>
        <v>8.5087882398038051E-2</v>
      </c>
      <c r="BI361" s="4">
        <f t="shared" si="297"/>
        <v>0.45871012110945952</v>
      </c>
      <c r="BJ361" s="7">
        <f t="shared" si="298"/>
        <v>0.32348869320974005</v>
      </c>
      <c r="BK361">
        <f t="shared" si="299"/>
        <v>1.8143974147031007E-4</v>
      </c>
      <c r="BL361">
        <f t="shared" si="300"/>
        <v>3.4966253714124103E-2</v>
      </c>
      <c r="BM361" s="4">
        <f t="shared" si="301"/>
        <v>0.12332025823633447</v>
      </c>
      <c r="BN361" s="7">
        <f t="shared" si="302"/>
        <v>0.32348869320974005</v>
      </c>
      <c r="BO361">
        <f t="shared" si="303"/>
        <v>3.2888943790375722E-4</v>
      </c>
      <c r="BP361">
        <f t="shared" si="304"/>
        <v>0.10530835980571535</v>
      </c>
      <c r="BQ361" s="4">
        <f t="shared" si="305"/>
        <v>0.20334588461566488</v>
      </c>
      <c r="BR361" s="7">
        <f t="shared" si="306"/>
        <v>1.8143974147031007E-4</v>
      </c>
      <c r="BS361">
        <f t="shared" si="307"/>
        <v>3.2888943790375722E-4</v>
      </c>
      <c r="BT361">
        <f t="shared" si="308"/>
        <v>5.9527170045326535E-4</v>
      </c>
      <c r="BU361" s="4">
        <f t="shared" si="309"/>
        <v>7.0312468008845953E-3</v>
      </c>
      <c r="BV361" s="7">
        <f t="shared" si="310"/>
        <v>3.4966253714124103E-2</v>
      </c>
      <c r="BW361">
        <f t="shared" si="311"/>
        <v>0.10530835980571535</v>
      </c>
      <c r="BX361">
        <f t="shared" si="312"/>
        <v>5.9527170045326535E-4</v>
      </c>
      <c r="BY361" s="4">
        <f t="shared" si="313"/>
        <v>0.37895029379060152</v>
      </c>
      <c r="BZ361" s="7">
        <f t="shared" si="314"/>
        <v>0.12332025823633447</v>
      </c>
      <c r="CA361">
        <f t="shared" si="315"/>
        <v>0.20334588461566488</v>
      </c>
      <c r="CB361">
        <f t="shared" si="316"/>
        <v>7.0312468008845953E-3</v>
      </c>
      <c r="CC361" s="4">
        <f t="shared" si="317"/>
        <v>0.37895029379060152</v>
      </c>
      <c r="CD361" s="7">
        <f t="shared" si="318"/>
        <v>10</v>
      </c>
      <c r="CE361" s="4">
        <f t="shared" si="319"/>
        <v>0</v>
      </c>
      <c r="CF361" s="7">
        <f t="shared" si="320"/>
        <v>0.32348869320974005</v>
      </c>
      <c r="CG361">
        <f t="shared" si="321"/>
        <v>1.9982157894646836E-4</v>
      </c>
      <c r="CH361" s="7">
        <f t="shared" si="322"/>
        <v>0.32348869320974005</v>
      </c>
      <c r="CI361" s="4">
        <f t="shared" si="323"/>
        <v>5.466094618617938E-4</v>
      </c>
      <c r="CJ361">
        <f t="shared" si="324"/>
        <v>1.9982157894646836E-4</v>
      </c>
      <c r="CK361">
        <f t="shared" si="325"/>
        <v>5.466094618617938E-4</v>
      </c>
      <c r="CL361" s="7">
        <f t="shared" si="326"/>
        <v>4</v>
      </c>
      <c r="CM361" s="4">
        <f t="shared" si="327"/>
        <v>0</v>
      </c>
      <c r="CN361" s="7">
        <f t="shared" si="328"/>
        <v>6.2896960913497548E-4</v>
      </c>
      <c r="CO361" s="4">
        <f t="shared" si="329"/>
        <v>1</v>
      </c>
      <c r="CP361" s="7">
        <f t="shared" si="330"/>
        <v>3</v>
      </c>
      <c r="CQ361" s="4" t="str">
        <f t="shared" si="331"/>
        <v>Glenfiddich 12</v>
      </c>
      <c r="CR361" s="7">
        <f t="shared" si="332"/>
        <v>70</v>
      </c>
      <c r="CS361">
        <f t="shared" si="333"/>
        <v>73</v>
      </c>
      <c r="CT361">
        <f ca="1">COUNTIF(INDIRECT(ADDRESS(ROW(),CR361,1,1)):INDIRECT(ADDRESS(ROW(),CS361,1,1)), "&lt;0.05")</f>
        <v>4</v>
      </c>
      <c r="CU361" s="4">
        <f t="shared" ca="1" si="334"/>
        <v>1</v>
      </c>
    </row>
    <row r="362" spans="1:99" x14ac:dyDescent="0.25">
      <c r="A362" s="48">
        <v>114</v>
      </c>
      <c r="B362" s="7">
        <v>4.3486827998180017E-2</v>
      </c>
      <c r="C362">
        <v>0</v>
      </c>
      <c r="D362">
        <v>9.8127165516258733E-2</v>
      </c>
      <c r="E362">
        <v>7.7801895017379968E-2</v>
      </c>
      <c r="F362">
        <v>7.0047930678585474E-2</v>
      </c>
      <c r="G362">
        <v>6.0344892234279295E-2</v>
      </c>
      <c r="H362">
        <v>4.0807064048820375E-2</v>
      </c>
      <c r="I362">
        <v>4.9651067714212523E-2</v>
      </c>
      <c r="J362">
        <v>8.7039577793466938E-2</v>
      </c>
      <c r="K362" s="4">
        <v>7.0988895754334536E-2</v>
      </c>
      <c r="L362" s="7">
        <v>8.2743126464968744E-2</v>
      </c>
      <c r="M362">
        <v>0.10919986249251369</v>
      </c>
      <c r="N362">
        <v>0.13224190791016158</v>
      </c>
      <c r="O362">
        <v>0.14191089160082543</v>
      </c>
      <c r="P362">
        <v>7.9000036853768302E-2</v>
      </c>
      <c r="Q362">
        <v>7.9457904381027192E-2</v>
      </c>
      <c r="R362">
        <v>7.4451542473109866E-2</v>
      </c>
      <c r="S362">
        <v>0.11825982724559717</v>
      </c>
      <c r="T362">
        <v>0.14876530388386544</v>
      </c>
      <c r="U362" s="4">
        <v>5.4288507981218988E-2</v>
      </c>
      <c r="V362" s="7">
        <v>0</v>
      </c>
      <c r="W362">
        <v>0.18910184423978563</v>
      </c>
      <c r="X362">
        <v>0.12276247538311338</v>
      </c>
      <c r="Y362">
        <v>0.13243704092321171</v>
      </c>
      <c r="Z362">
        <v>0.16529066211895063</v>
      </c>
      <c r="AA362">
        <v>0.21719672203597665</v>
      </c>
      <c r="AB362">
        <v>0.25071291412771707</v>
      </c>
      <c r="AC362">
        <v>0.14357379701817141</v>
      </c>
      <c r="AD362">
        <v>0.18625193851291913</v>
      </c>
      <c r="AE362" s="4">
        <v>0.14530015304814142</v>
      </c>
      <c r="AF362" s="7">
        <v>8.0025884601667777E-2</v>
      </c>
      <c r="AG362">
        <v>6.9222562122891726E-2</v>
      </c>
      <c r="AH362">
        <v>6.8762389326860018E-2</v>
      </c>
      <c r="AI362">
        <v>5.6866470559515339E-2</v>
      </c>
      <c r="AJ362">
        <v>6.2693760105724028E-2</v>
      </c>
      <c r="AK362">
        <v>8.9359634222185041E-2</v>
      </c>
      <c r="AL362">
        <v>0.10761737092693685</v>
      </c>
      <c r="AM362">
        <v>5.2592580064843596E-2</v>
      </c>
      <c r="AN362">
        <v>3.2267054451640007E-2</v>
      </c>
      <c r="AO362" s="4">
        <v>8.0737782704823929E-2</v>
      </c>
      <c r="AP362" s="7">
        <v>0.10717688287600771</v>
      </c>
      <c r="AQ362">
        <v>0.13242710909721725</v>
      </c>
      <c r="AR362">
        <v>9.174337713628708E-2</v>
      </c>
      <c r="AS362">
        <v>7.5284945231821485E-2</v>
      </c>
      <c r="AT362">
        <v>9.380920927486408E-2</v>
      </c>
      <c r="AU362">
        <v>0.2010603960527852</v>
      </c>
      <c r="AV362">
        <v>0.18652639996867051</v>
      </c>
      <c r="AW362">
        <v>9.8613164897080427E-2</v>
      </c>
      <c r="AX362">
        <v>7.2849148096441871E-2</v>
      </c>
      <c r="AY362" s="4">
        <v>6.281760807331746E-2</v>
      </c>
      <c r="AZ362">
        <f t="shared" si="288"/>
        <v>5.9829531675551786E-2</v>
      </c>
      <c r="BA362">
        <f t="shared" si="289"/>
        <v>0.10203189112870566</v>
      </c>
      <c r="BB362">
        <f t="shared" si="290"/>
        <v>0.1552627547407987</v>
      </c>
      <c r="BC362">
        <f t="shared" si="291"/>
        <v>7.0014548908708812E-2</v>
      </c>
      <c r="BD362" s="4">
        <f t="shared" si="292"/>
        <v>0.11223082407044931</v>
      </c>
      <c r="BE362" s="7">
        <f t="shared" si="293"/>
        <v>2.8030590670798494E-2</v>
      </c>
      <c r="BF362">
        <f t="shared" si="294"/>
        <v>3.2410442902169045E-2</v>
      </c>
      <c r="BG362">
        <f t="shared" si="295"/>
        <v>6.7554267232364212E-2</v>
      </c>
      <c r="BH362">
        <f t="shared" si="296"/>
        <v>2.0977444317298682E-2</v>
      </c>
      <c r="BI362" s="4">
        <f t="shared" si="297"/>
        <v>4.7312284055425251E-2</v>
      </c>
      <c r="BJ362" s="7">
        <f t="shared" si="298"/>
        <v>6.0987432725134452E-3</v>
      </c>
      <c r="BK362">
        <f t="shared" si="299"/>
        <v>1.4026109506516319E-3</v>
      </c>
      <c r="BL362">
        <f t="shared" si="300"/>
        <v>0.37072403577944246</v>
      </c>
      <c r="BM362" s="4">
        <f t="shared" si="301"/>
        <v>8.9360785657233658E-3</v>
      </c>
      <c r="BN362" s="7">
        <f t="shared" si="302"/>
        <v>6.0987432725134452E-3</v>
      </c>
      <c r="BO362">
        <f t="shared" si="303"/>
        <v>4.2770195424850707E-2</v>
      </c>
      <c r="BP362">
        <f t="shared" si="304"/>
        <v>1.8895993101358921E-2</v>
      </c>
      <c r="BQ362" s="4">
        <f t="shared" si="305"/>
        <v>0.58168881036709719</v>
      </c>
      <c r="BR362" s="7">
        <f t="shared" si="306"/>
        <v>1.4026109506516319E-3</v>
      </c>
      <c r="BS362">
        <f t="shared" si="307"/>
        <v>4.2770195424850707E-2</v>
      </c>
      <c r="BT362">
        <f t="shared" si="308"/>
        <v>3.0228448780003614E-3</v>
      </c>
      <c r="BU362" s="4">
        <f t="shared" si="309"/>
        <v>0.11830297365029541</v>
      </c>
      <c r="BV362" s="7">
        <f t="shared" si="310"/>
        <v>0.37072403577944246</v>
      </c>
      <c r="BW362">
        <f t="shared" si="311"/>
        <v>1.8895993101358921E-2</v>
      </c>
      <c r="BX362">
        <f t="shared" si="312"/>
        <v>3.0228448780003614E-3</v>
      </c>
      <c r="BY362" s="4">
        <f t="shared" si="313"/>
        <v>2.3588533016332593E-2</v>
      </c>
      <c r="BZ362" s="7">
        <f t="shared" si="314"/>
        <v>8.9360785657233658E-3</v>
      </c>
      <c r="CA362">
        <f t="shared" si="315"/>
        <v>0.58168881036709719</v>
      </c>
      <c r="CB362">
        <f t="shared" si="316"/>
        <v>0.11830297365029541</v>
      </c>
      <c r="CC362" s="4">
        <f t="shared" si="317"/>
        <v>2.3588533016332593E-2</v>
      </c>
      <c r="CD362" s="7">
        <f t="shared" si="318"/>
        <v>14</v>
      </c>
      <c r="CE362" s="4">
        <f t="shared" si="319"/>
        <v>0</v>
      </c>
      <c r="CF362" s="7">
        <f t="shared" si="320"/>
        <v>6.0987432725134452E-3</v>
      </c>
      <c r="CG362">
        <f t="shared" si="321"/>
        <v>6.4403031458159967E-4</v>
      </c>
      <c r="CH362" s="7">
        <f t="shared" si="322"/>
        <v>6.0987432725134452E-3</v>
      </c>
      <c r="CI362" s="4">
        <f t="shared" si="323"/>
        <v>0.48754868813523167</v>
      </c>
      <c r="CJ362">
        <f t="shared" si="324"/>
        <v>6.4403031458159967E-4</v>
      </c>
      <c r="CK362">
        <f t="shared" si="325"/>
        <v>0.48754868813523167</v>
      </c>
      <c r="CL362" s="7">
        <f t="shared" si="326"/>
        <v>4</v>
      </c>
      <c r="CM362" s="4">
        <f t="shared" si="327"/>
        <v>0</v>
      </c>
      <c r="CN362" s="7">
        <f t="shared" si="328"/>
        <v>6.8325042114807458E-2</v>
      </c>
      <c r="CO362" s="4">
        <f t="shared" si="329"/>
        <v>0</v>
      </c>
      <c r="CP362" s="7">
        <f t="shared" si="330"/>
        <v>3</v>
      </c>
      <c r="CQ362" s="4" t="str">
        <f t="shared" si="331"/>
        <v>Glenfiddich 12</v>
      </c>
      <c r="CR362" s="7">
        <f t="shared" si="332"/>
        <v>70</v>
      </c>
      <c r="CS362">
        <f t="shared" si="333"/>
        <v>73</v>
      </c>
      <c r="CT362">
        <f ca="1">COUNTIF(INDIRECT(ADDRESS(ROW(),CR362,1,1)):INDIRECT(ADDRESS(ROW(),CS362,1,1)), "&lt;0.05")</f>
        <v>3</v>
      </c>
      <c r="CU362" s="4">
        <f t="shared" ca="1" si="334"/>
        <v>0</v>
      </c>
    </row>
    <row r="363" spans="1:99" x14ac:dyDescent="0.25">
      <c r="A363" s="48">
        <v>115</v>
      </c>
      <c r="B363" s="7">
        <v>0</v>
      </c>
      <c r="C363">
        <v>0</v>
      </c>
      <c r="D363">
        <v>0.10163396504798285</v>
      </c>
      <c r="E363">
        <v>8.0908788630076278E-2</v>
      </c>
      <c r="F363">
        <v>7.7081945004103924E-2</v>
      </c>
      <c r="G363">
        <v>8.6135898897157837E-2</v>
      </c>
      <c r="H363">
        <v>5.579973649234591E-2</v>
      </c>
      <c r="I363">
        <v>7.2821614000464302E-2</v>
      </c>
      <c r="J363">
        <v>0.2390845275646328</v>
      </c>
      <c r="K363" s="4">
        <v>0.20355653657658351</v>
      </c>
      <c r="L363" s="7">
        <v>0.1189935945344703</v>
      </c>
      <c r="M363">
        <v>0.17908956422341002</v>
      </c>
      <c r="N363">
        <v>0.25848556971762837</v>
      </c>
      <c r="O363">
        <v>0.15875383891180533</v>
      </c>
      <c r="P363">
        <v>0.14487580380414666</v>
      </c>
      <c r="Q363">
        <v>0.16303851803878575</v>
      </c>
      <c r="R363">
        <v>0.14763622631276546</v>
      </c>
      <c r="S363">
        <v>0.22206627069235832</v>
      </c>
      <c r="T363">
        <v>0.3125513607008622</v>
      </c>
      <c r="U363" s="4">
        <v>0.19912007029952764</v>
      </c>
      <c r="V363" s="7">
        <v>0</v>
      </c>
      <c r="W363">
        <v>0.19812070823637995</v>
      </c>
      <c r="X363">
        <v>1.5737956659552983E-2</v>
      </c>
      <c r="Y363">
        <v>0.20281658030276392</v>
      </c>
      <c r="Z363">
        <v>0.291251025259603</v>
      </c>
      <c r="AA363">
        <v>0.43350110601211989</v>
      </c>
      <c r="AB363">
        <v>0.66681236994806437</v>
      </c>
      <c r="AC363">
        <v>0.32929191690061621</v>
      </c>
      <c r="AD363">
        <v>0.41453470504509032</v>
      </c>
      <c r="AE363" s="4">
        <v>0.35750712580939303</v>
      </c>
      <c r="AF363" s="7">
        <v>0.22257192530754996</v>
      </c>
      <c r="AG363">
        <v>0.18514961065043392</v>
      </c>
      <c r="AH363">
        <v>0.18661953719054561</v>
      </c>
      <c r="AI363">
        <v>0.15336880361785718</v>
      </c>
      <c r="AJ363">
        <v>0.25032021332957199</v>
      </c>
      <c r="AK363">
        <v>0.24593298394006466</v>
      </c>
      <c r="AL363">
        <v>0.24412138769979347</v>
      </c>
      <c r="AM363">
        <v>0.1628181060305339</v>
      </c>
      <c r="AN363">
        <v>0.13366612011665185</v>
      </c>
      <c r="AO363" s="4">
        <v>0.19346621687565294</v>
      </c>
      <c r="AP363" s="7">
        <v>0.17648795811425375</v>
      </c>
      <c r="AQ363">
        <v>0.23236989850261497</v>
      </c>
      <c r="AR363">
        <v>0.20338888138397235</v>
      </c>
      <c r="AS363">
        <v>0.16873109799457903</v>
      </c>
      <c r="AT363">
        <v>0.19504651639244386</v>
      </c>
      <c r="AU363">
        <v>0.52209144656178086</v>
      </c>
      <c r="AV363">
        <v>0.58692204433757378</v>
      </c>
      <c r="AW363">
        <v>0.25920669594449958</v>
      </c>
      <c r="AX363">
        <v>0.21893974012255926</v>
      </c>
      <c r="AY363" s="4">
        <v>0.20065473862373026</v>
      </c>
      <c r="AZ363">
        <f t="shared" si="288"/>
        <v>9.1702301221334742E-2</v>
      </c>
      <c r="BA363">
        <f t="shared" si="289"/>
        <v>0.19046108172357604</v>
      </c>
      <c r="BB363">
        <f t="shared" si="290"/>
        <v>0.2909573494173584</v>
      </c>
      <c r="BC363">
        <f t="shared" si="291"/>
        <v>0.19780349047586551</v>
      </c>
      <c r="BD363" s="4">
        <f t="shared" si="292"/>
        <v>0.27638390179780081</v>
      </c>
      <c r="BE363" s="7">
        <f t="shared" si="293"/>
        <v>7.6852576565366357E-2</v>
      </c>
      <c r="BF363">
        <f t="shared" si="294"/>
        <v>5.9173453531514077E-2</v>
      </c>
      <c r="BG363">
        <f t="shared" si="295"/>
        <v>0.19987354622625039</v>
      </c>
      <c r="BH363">
        <f t="shared" si="296"/>
        <v>4.1431753138586463E-2</v>
      </c>
      <c r="BI363" s="4">
        <f t="shared" si="297"/>
        <v>0.14966092464097464</v>
      </c>
      <c r="BJ363" s="7">
        <f t="shared" si="298"/>
        <v>5.0596610539685111E-3</v>
      </c>
      <c r="BK363">
        <f t="shared" si="299"/>
        <v>1.2713555160878277E-2</v>
      </c>
      <c r="BL363">
        <f t="shared" si="300"/>
        <v>1.8313082214281163E-3</v>
      </c>
      <c r="BM363" s="4">
        <f t="shared" si="301"/>
        <v>3.9536521424620536E-3</v>
      </c>
      <c r="BN363" s="7">
        <f t="shared" si="302"/>
        <v>5.0596610539685111E-3</v>
      </c>
      <c r="BO363">
        <f t="shared" si="303"/>
        <v>0.15672122447798711</v>
      </c>
      <c r="BP363">
        <f t="shared" si="304"/>
        <v>0.75201802597655631</v>
      </c>
      <c r="BQ363" s="4">
        <f t="shared" si="305"/>
        <v>0.1176910350370359</v>
      </c>
      <c r="BR363" s="7">
        <f t="shared" si="306"/>
        <v>1.2713555160878277E-2</v>
      </c>
      <c r="BS363">
        <f t="shared" si="307"/>
        <v>0.15672122447798711</v>
      </c>
      <c r="BT363">
        <f t="shared" si="308"/>
        <v>0.1802589606534255</v>
      </c>
      <c r="BU363" s="4">
        <f t="shared" si="309"/>
        <v>0.85579507484211859</v>
      </c>
      <c r="BV363" s="7">
        <f t="shared" si="310"/>
        <v>1.8313082214281163E-3</v>
      </c>
      <c r="BW363">
        <f t="shared" si="311"/>
        <v>0.75201802597655631</v>
      </c>
      <c r="BX363">
        <f t="shared" si="312"/>
        <v>0.1802589606534255</v>
      </c>
      <c r="BY363" s="4">
        <f t="shared" si="313"/>
        <v>0.13954692283784384</v>
      </c>
      <c r="BZ363" s="7">
        <f t="shared" si="314"/>
        <v>3.9536521424620536E-3</v>
      </c>
      <c r="CA363">
        <f t="shared" si="315"/>
        <v>0.1176910350370359</v>
      </c>
      <c r="CB363">
        <f t="shared" si="316"/>
        <v>0.85579507484211859</v>
      </c>
      <c r="CC363" s="4">
        <f t="shared" si="317"/>
        <v>0.13954692283784384</v>
      </c>
      <c r="CD363" s="7">
        <f t="shared" si="318"/>
        <v>8</v>
      </c>
      <c r="CE363" s="4">
        <f t="shared" si="319"/>
        <v>0</v>
      </c>
      <c r="CF363" s="7">
        <f t="shared" si="320"/>
        <v>5.0596610539685111E-3</v>
      </c>
      <c r="CG363">
        <f t="shared" si="321"/>
        <v>9.0309650093979739E-5</v>
      </c>
      <c r="CH363" s="7">
        <f t="shared" si="322"/>
        <v>5.0596610539685111E-3</v>
      </c>
      <c r="CI363" s="4">
        <f t="shared" si="323"/>
        <v>5.6024185175728651E-2</v>
      </c>
      <c r="CJ363">
        <f t="shared" si="324"/>
        <v>9.0309650093979739E-5</v>
      </c>
      <c r="CK363">
        <f t="shared" si="325"/>
        <v>5.6024185175728651E-2</v>
      </c>
      <c r="CL363" s="7">
        <f t="shared" si="326"/>
        <v>4</v>
      </c>
      <c r="CM363" s="4">
        <f t="shared" si="327"/>
        <v>0</v>
      </c>
      <c r="CN363" s="7">
        <f t="shared" si="328"/>
        <v>1.0996031259570445E-2</v>
      </c>
      <c r="CO363" s="4">
        <f t="shared" si="329"/>
        <v>1</v>
      </c>
      <c r="CP363" s="7">
        <f t="shared" si="330"/>
        <v>3</v>
      </c>
      <c r="CQ363" s="4" t="str">
        <f t="shared" si="331"/>
        <v>Glenfiddich 12</v>
      </c>
      <c r="CR363" s="7">
        <f t="shared" si="332"/>
        <v>70</v>
      </c>
      <c r="CS363">
        <f t="shared" si="333"/>
        <v>73</v>
      </c>
      <c r="CT363">
        <f ca="1">COUNTIF(INDIRECT(ADDRESS(ROW(),CR363,1,1)):INDIRECT(ADDRESS(ROW(),CS363,1,1)), "&lt;0.05")</f>
        <v>1</v>
      </c>
      <c r="CU363" s="4">
        <f t="shared" ca="1" si="334"/>
        <v>0</v>
      </c>
    </row>
    <row r="364" spans="1:99" x14ac:dyDescent="0.25">
      <c r="A364" s="48">
        <v>116</v>
      </c>
      <c r="B364" s="7">
        <v>1.6998934718485993E-2</v>
      </c>
      <c r="C364">
        <v>4.4753224999562712E-2</v>
      </c>
      <c r="D364">
        <v>5.8535453890462358E-2</v>
      </c>
      <c r="E364">
        <v>3.4131758480961373E-2</v>
      </c>
      <c r="F364">
        <v>8.3568678602572027E-2</v>
      </c>
      <c r="G364">
        <v>6.3804267412422483E-2</v>
      </c>
      <c r="H364">
        <v>8.4066320501439099E-2</v>
      </c>
      <c r="I364">
        <v>0.13204037263462604</v>
      </c>
      <c r="J364">
        <v>0.15876486764579256</v>
      </c>
      <c r="K364" s="4">
        <v>9.5629982363128183E-2</v>
      </c>
      <c r="L364" s="7">
        <v>0.14825420439795747</v>
      </c>
      <c r="M364">
        <v>0.24599687729860067</v>
      </c>
      <c r="N364">
        <v>0.11747030924731457</v>
      </c>
      <c r="O364">
        <v>0.13805758183853625</v>
      </c>
      <c r="P364">
        <v>0.16452253029430225</v>
      </c>
      <c r="Q364">
        <v>0.12468362335933941</v>
      </c>
      <c r="R364">
        <v>0.11158335814947877</v>
      </c>
      <c r="S364">
        <v>0.15105503411898522</v>
      </c>
      <c r="T364">
        <v>0.25427945525808204</v>
      </c>
      <c r="U364" s="4">
        <v>0.1276525761705169</v>
      </c>
      <c r="V364" s="7">
        <v>1.6030120535704826</v>
      </c>
      <c r="W364">
        <v>1.3366120440262805</v>
      </c>
      <c r="X364">
        <v>3.1809474639987076</v>
      </c>
      <c r="Y364">
        <v>2.4282729023108875</v>
      </c>
      <c r="Z364">
        <v>2.3289035934891613</v>
      </c>
      <c r="AA364">
        <v>3.0661980914897082</v>
      </c>
      <c r="AB364">
        <v>6.0199798312756441</v>
      </c>
      <c r="AC364">
        <v>2.3185421537206095</v>
      </c>
      <c r="AD364">
        <v>3.9570877386562264</v>
      </c>
      <c r="AE364" s="4">
        <v>3.1753698575242768</v>
      </c>
      <c r="AF364" s="7">
        <v>1.8258890331505306</v>
      </c>
      <c r="AG364">
        <v>2.0699686949386242</v>
      </c>
      <c r="AH364">
        <v>1.6000876984412498</v>
      </c>
      <c r="AI364">
        <v>1.2640858822677195</v>
      </c>
      <c r="AJ364">
        <v>2.4623779831489974</v>
      </c>
      <c r="AK364">
        <v>2.4770720702060998</v>
      </c>
      <c r="AL364">
        <v>2.2250049428973893</v>
      </c>
      <c r="AM364">
        <v>1.5166498163446518</v>
      </c>
      <c r="AN364">
        <v>1.3608863713577415</v>
      </c>
      <c r="AO364" s="4">
        <v>1.9262102584992447</v>
      </c>
      <c r="AP364" s="7">
        <v>0.65773164469844492</v>
      </c>
      <c r="AQ364">
        <v>1.5354490524882594</v>
      </c>
      <c r="AR364">
        <v>1.1188437218180023</v>
      </c>
      <c r="AS364">
        <v>0.68730210043447104</v>
      </c>
      <c r="AT364">
        <v>2.6154169795173674</v>
      </c>
      <c r="AU364">
        <v>4.3337554117809018</v>
      </c>
      <c r="AV364">
        <v>5.4629947383328137</v>
      </c>
      <c r="AW364">
        <v>1.6926043640897799</v>
      </c>
      <c r="AX364">
        <v>1.4646076777240429</v>
      </c>
      <c r="AY364" s="4">
        <v>2.0528040193324024</v>
      </c>
      <c r="AZ364">
        <f t="shared" si="288"/>
        <v>7.7229386124945273E-2</v>
      </c>
      <c r="BA364">
        <f t="shared" si="289"/>
        <v>0.15835555501331133</v>
      </c>
      <c r="BB364">
        <f t="shared" si="290"/>
        <v>2.9414925730061983</v>
      </c>
      <c r="BC364">
        <f t="shared" si="291"/>
        <v>1.872823275125225</v>
      </c>
      <c r="BD364" s="4">
        <f t="shared" si="292"/>
        <v>2.1621509710216484</v>
      </c>
      <c r="BE364" s="7">
        <f t="shared" si="293"/>
        <v>4.3649235672507322E-2</v>
      </c>
      <c r="BF364">
        <f t="shared" si="294"/>
        <v>5.1015775131850336E-2</v>
      </c>
      <c r="BG364">
        <f t="shared" si="295"/>
        <v>1.3345829378291956</v>
      </c>
      <c r="BH364">
        <f t="shared" si="296"/>
        <v>0.43646654845375626</v>
      </c>
      <c r="BI364" s="4">
        <f t="shared" si="297"/>
        <v>1.5795774725874103</v>
      </c>
      <c r="BJ364" s="7">
        <f t="shared" si="298"/>
        <v>1.2977779502802548E-3</v>
      </c>
      <c r="BK364">
        <f t="shared" si="299"/>
        <v>7.9747197067511229E-5</v>
      </c>
      <c r="BL364">
        <f t="shared" si="300"/>
        <v>3.3286835871023222E-7</v>
      </c>
      <c r="BM364" s="4">
        <f t="shared" si="301"/>
        <v>2.3951349238548543E-3</v>
      </c>
      <c r="BN364" s="7">
        <f t="shared" si="302"/>
        <v>1.2977779502802548E-3</v>
      </c>
      <c r="BO364">
        <f t="shared" si="303"/>
        <v>9.9111198059989071E-5</v>
      </c>
      <c r="BP364">
        <f t="shared" si="304"/>
        <v>4.7366074280421984E-7</v>
      </c>
      <c r="BQ364" s="4">
        <f t="shared" si="305"/>
        <v>3.0534432878019948E-3</v>
      </c>
      <c r="BR364" s="7">
        <f t="shared" si="306"/>
        <v>7.9747197067511229E-5</v>
      </c>
      <c r="BS364">
        <f t="shared" si="307"/>
        <v>9.9111198059989071E-5</v>
      </c>
      <c r="BT364">
        <f t="shared" si="308"/>
        <v>3.4996164920340384E-2</v>
      </c>
      <c r="BU364" s="4">
        <f t="shared" si="309"/>
        <v>0.24924487469389167</v>
      </c>
      <c r="BV364" s="7">
        <f t="shared" si="310"/>
        <v>3.3286835871023222E-7</v>
      </c>
      <c r="BW364">
        <f t="shared" si="311"/>
        <v>4.7366074280421984E-7</v>
      </c>
      <c r="BX364">
        <f t="shared" si="312"/>
        <v>3.4996164920340384E-2</v>
      </c>
      <c r="BY364" s="4">
        <f t="shared" si="313"/>
        <v>0.58849076087124486</v>
      </c>
      <c r="BZ364" s="7">
        <f t="shared" si="314"/>
        <v>2.3951349238548543E-3</v>
      </c>
      <c r="CA364">
        <f t="shared" si="315"/>
        <v>3.0534432878019948E-3</v>
      </c>
      <c r="CB364">
        <f t="shared" si="316"/>
        <v>0.24924487469389167</v>
      </c>
      <c r="CC364" s="4">
        <f t="shared" si="317"/>
        <v>0.58849076087124486</v>
      </c>
      <c r="CD364" s="7">
        <f t="shared" si="318"/>
        <v>16</v>
      </c>
      <c r="CE364" s="4">
        <f t="shared" si="319"/>
        <v>0</v>
      </c>
      <c r="CF364" s="7">
        <f t="shared" si="320"/>
        <v>1.2977779502802548E-3</v>
      </c>
      <c r="CG364">
        <f t="shared" si="321"/>
        <v>1.1443820827044677E-10</v>
      </c>
      <c r="CH364" s="7">
        <f t="shared" si="322"/>
        <v>1.2977779502802548E-3</v>
      </c>
      <c r="CI364" s="4">
        <f t="shared" si="323"/>
        <v>2.5743707540816989E-10</v>
      </c>
      <c r="CJ364">
        <f t="shared" si="324"/>
        <v>1.1443820827044677E-10</v>
      </c>
      <c r="CK364">
        <f t="shared" si="325"/>
        <v>2.5743707540816989E-10</v>
      </c>
      <c r="CL364" s="7">
        <f t="shared" si="326"/>
        <v>6</v>
      </c>
      <c r="CM364" s="4">
        <f t="shared" si="327"/>
        <v>1</v>
      </c>
      <c r="CN364" s="7">
        <f t="shared" si="328"/>
        <v>1.8741262728585838E-8</v>
      </c>
      <c r="CO364" s="4">
        <f t="shared" si="329"/>
        <v>1</v>
      </c>
      <c r="CP364" s="7">
        <f t="shared" si="330"/>
        <v>3</v>
      </c>
      <c r="CQ364" s="4" t="str">
        <f t="shared" si="331"/>
        <v>Glenfiddich 12</v>
      </c>
      <c r="CR364" s="7">
        <f t="shared" si="332"/>
        <v>70</v>
      </c>
      <c r="CS364">
        <f t="shared" si="333"/>
        <v>73</v>
      </c>
      <c r="CT364">
        <f ca="1">COUNTIF(INDIRECT(ADDRESS(ROW(),CR364,1,1)):INDIRECT(ADDRESS(ROW(),CS364,1,1)), "&lt;0.05")</f>
        <v>3</v>
      </c>
      <c r="CU364" s="4">
        <f t="shared" ca="1" si="334"/>
        <v>0</v>
      </c>
    </row>
    <row r="365" spans="1:99" x14ac:dyDescent="0.25">
      <c r="A365" s="48">
        <v>117</v>
      </c>
      <c r="B365" s="7">
        <v>0.26219849201987544</v>
      </c>
      <c r="C365">
        <v>0.21422329937229381</v>
      </c>
      <c r="D365">
        <v>0.31248843554610656</v>
      </c>
      <c r="E365">
        <v>0.17965838408839155</v>
      </c>
      <c r="F365">
        <v>0.27918102355045143</v>
      </c>
      <c r="G365">
        <v>0.3443063819125739</v>
      </c>
      <c r="H365">
        <v>0.29354883408911991</v>
      </c>
      <c r="I365">
        <v>0.47018842319994303</v>
      </c>
      <c r="J365">
        <v>0.9167154665687941</v>
      </c>
      <c r="K365" s="4">
        <v>0.48927926820698081</v>
      </c>
      <c r="L365" s="7">
        <v>0.35837960139966796</v>
      </c>
      <c r="M365">
        <v>0.75122297614157485</v>
      </c>
      <c r="N365">
        <v>0.29214155473972792</v>
      </c>
      <c r="O365">
        <v>0.35293749515957579</v>
      </c>
      <c r="P365">
        <v>0.56902911418152158</v>
      </c>
      <c r="Q365">
        <v>0.46327818683270261</v>
      </c>
      <c r="R365">
        <v>0.42940686420830215</v>
      </c>
      <c r="S365">
        <v>0.51517023707239129</v>
      </c>
      <c r="T365">
        <v>0.72449886220766191</v>
      </c>
      <c r="U365" s="4">
        <v>0.57825925918685439</v>
      </c>
      <c r="V365" s="7">
        <v>5.0293738638148726</v>
      </c>
      <c r="W365">
        <v>4.6760293014443377</v>
      </c>
      <c r="X365">
        <v>9.8455535956981119</v>
      </c>
      <c r="Y365">
        <v>7.6418264740084672</v>
      </c>
      <c r="Z365">
        <v>7.9194325833387618</v>
      </c>
      <c r="AA365">
        <v>11.440438945248621</v>
      </c>
      <c r="AB365">
        <v>22.679598193501011</v>
      </c>
      <c r="AC365">
        <v>8.7680837270140373</v>
      </c>
      <c r="AD365">
        <v>12.989275303922167</v>
      </c>
      <c r="AE365" s="4">
        <v>10.511651037209271</v>
      </c>
      <c r="AF365" s="7">
        <v>6.2225593958922589</v>
      </c>
      <c r="AG365">
        <v>7.1454094611699306</v>
      </c>
      <c r="AH365">
        <v>6.4357434312849451</v>
      </c>
      <c r="AI365">
        <v>5.1240523384250061</v>
      </c>
      <c r="AJ365">
        <v>9.6652651665094904</v>
      </c>
      <c r="AK365">
        <v>8.3671334943006812</v>
      </c>
      <c r="AL365">
        <v>8.5593950077826726</v>
      </c>
      <c r="AM365">
        <v>6.1598456560692849</v>
      </c>
      <c r="AN365">
        <v>4.5643771740761609</v>
      </c>
      <c r="AO365" s="4">
        <v>7.017402409607314</v>
      </c>
      <c r="AP365" s="7">
        <v>2.2041112642323526</v>
      </c>
      <c r="AQ365">
        <v>5.0463918956879779</v>
      </c>
      <c r="AR365">
        <v>3.748479751023893</v>
      </c>
      <c r="AS365">
        <v>2.4493661552923789</v>
      </c>
      <c r="AT365">
        <v>9.094930321680792</v>
      </c>
      <c r="AU365">
        <v>14.894807954408622</v>
      </c>
      <c r="AV365">
        <v>18.086401077578078</v>
      </c>
      <c r="AW365">
        <v>5.7604718545572267</v>
      </c>
      <c r="AX365">
        <v>5.0852452006616913</v>
      </c>
      <c r="AY365" s="4">
        <v>7.4687347264771704</v>
      </c>
      <c r="AZ365">
        <f t="shared" si="288"/>
        <v>0.37617880085545308</v>
      </c>
      <c r="BA365">
        <f t="shared" si="289"/>
        <v>0.50343241511299808</v>
      </c>
      <c r="BB365">
        <f t="shared" si="290"/>
        <v>10.150126302519968</v>
      </c>
      <c r="BC365">
        <f t="shared" si="291"/>
        <v>6.9261183535117752</v>
      </c>
      <c r="BD365" s="4">
        <f t="shared" si="292"/>
        <v>7.3838940201600165</v>
      </c>
      <c r="BE365" s="7">
        <f t="shared" si="293"/>
        <v>0.21420638417465601</v>
      </c>
      <c r="BF365">
        <f t="shared" si="294"/>
        <v>0.15482438358194109</v>
      </c>
      <c r="BG365">
        <f t="shared" si="295"/>
        <v>5.1240419375210582</v>
      </c>
      <c r="BH365">
        <f t="shared" si="296"/>
        <v>1.5794290050076076</v>
      </c>
      <c r="BI365" s="4">
        <f t="shared" si="297"/>
        <v>5.2880523853663197</v>
      </c>
      <c r="BJ365" s="7">
        <f t="shared" si="298"/>
        <v>0.14693410088115239</v>
      </c>
      <c r="BK365">
        <f t="shared" si="299"/>
        <v>1.9324242804162514E-4</v>
      </c>
      <c r="BL365">
        <f t="shared" si="300"/>
        <v>2.7447833612830543E-7</v>
      </c>
      <c r="BM365" s="4">
        <f t="shared" si="301"/>
        <v>2.3339311832248043E-3</v>
      </c>
      <c r="BN365" s="7">
        <f t="shared" si="302"/>
        <v>0.14693410088115239</v>
      </c>
      <c r="BO365">
        <f t="shared" si="303"/>
        <v>2.136032881282561E-4</v>
      </c>
      <c r="BP365">
        <f t="shared" si="304"/>
        <v>3.7050342330784054E-7</v>
      </c>
      <c r="BQ365" s="4">
        <f t="shared" si="305"/>
        <v>2.6165248365112343E-3</v>
      </c>
      <c r="BR365" s="7">
        <f t="shared" si="306"/>
        <v>1.9324242804162514E-4</v>
      </c>
      <c r="BS365">
        <f t="shared" si="307"/>
        <v>2.136032881282561E-4</v>
      </c>
      <c r="BT365">
        <f t="shared" si="308"/>
        <v>8.4513238148037129E-2</v>
      </c>
      <c r="BU365" s="4">
        <f t="shared" si="309"/>
        <v>0.25029327182441069</v>
      </c>
      <c r="BV365" s="7">
        <f t="shared" si="310"/>
        <v>2.7447833612830543E-7</v>
      </c>
      <c r="BW365">
        <f t="shared" si="311"/>
        <v>3.7050342330784054E-7</v>
      </c>
      <c r="BX365">
        <f t="shared" si="312"/>
        <v>8.4513238148037129E-2</v>
      </c>
      <c r="BY365" s="4">
        <f t="shared" si="313"/>
        <v>0.79811943200386692</v>
      </c>
      <c r="BZ365" s="7">
        <f t="shared" si="314"/>
        <v>2.3339311832248043E-3</v>
      </c>
      <c r="CA365">
        <f t="shared" si="315"/>
        <v>2.6165248365112343E-3</v>
      </c>
      <c r="CB365">
        <f t="shared" si="316"/>
        <v>0.25029327182441069</v>
      </c>
      <c r="CC365" s="4">
        <f t="shared" si="317"/>
        <v>0.79811943200386692</v>
      </c>
      <c r="CD365" s="7">
        <f t="shared" si="318"/>
        <v>12</v>
      </c>
      <c r="CE365" s="4">
        <f t="shared" si="319"/>
        <v>0</v>
      </c>
      <c r="CF365" s="7">
        <f t="shared" si="320"/>
        <v>0.14693410088115239</v>
      </c>
      <c r="CG365">
        <f t="shared" si="321"/>
        <v>1.5645509688789508E-10</v>
      </c>
      <c r="CH365" s="7">
        <f t="shared" si="322"/>
        <v>0.14693410088115239</v>
      </c>
      <c r="CI365" s="4">
        <f t="shared" si="323"/>
        <v>2.3249021036930962E-10</v>
      </c>
      <c r="CJ365">
        <f t="shared" si="324"/>
        <v>1.5645509688789508E-10</v>
      </c>
      <c r="CK365">
        <f t="shared" si="325"/>
        <v>2.3249021036930962E-10</v>
      </c>
      <c r="CL365" s="7">
        <f t="shared" si="326"/>
        <v>4</v>
      </c>
      <c r="CM365" s="4">
        <f t="shared" si="327"/>
        <v>0</v>
      </c>
      <c r="CN365" s="7">
        <f t="shared" si="328"/>
        <v>2.9540768456634448E-8</v>
      </c>
      <c r="CO365" s="4">
        <f t="shared" si="329"/>
        <v>1</v>
      </c>
      <c r="CP365" s="7">
        <f t="shared" si="330"/>
        <v>3</v>
      </c>
      <c r="CQ365" s="4" t="str">
        <f t="shared" si="331"/>
        <v>Glenfiddich 12</v>
      </c>
      <c r="CR365" s="7">
        <f t="shared" si="332"/>
        <v>70</v>
      </c>
      <c r="CS365">
        <f t="shared" si="333"/>
        <v>73</v>
      </c>
      <c r="CT365">
        <f ca="1">COUNTIF(INDIRECT(ADDRESS(ROW(),CR365,1,1)):INDIRECT(ADDRESS(ROW(),CS365,1,1)), "&lt;0.05")</f>
        <v>2</v>
      </c>
      <c r="CU365" s="4">
        <f t="shared" ca="1" si="334"/>
        <v>0</v>
      </c>
    </row>
    <row r="366" spans="1:99" x14ac:dyDescent="0.25">
      <c r="A366" s="48">
        <v>118</v>
      </c>
      <c r="B366" s="7">
        <v>3.3499673659164675E-2</v>
      </c>
      <c r="C366">
        <v>0.12783539295148422</v>
      </c>
      <c r="D366">
        <v>0.11703335109828517</v>
      </c>
      <c r="E366">
        <v>0.10118375737489607</v>
      </c>
      <c r="F366">
        <v>0.1943739012882657</v>
      </c>
      <c r="G366">
        <v>0.12106759500081719</v>
      </c>
      <c r="H366">
        <v>0.21675695881611479</v>
      </c>
      <c r="I366">
        <v>0.2638433772013577</v>
      </c>
      <c r="J366">
        <v>0.27982758930563478</v>
      </c>
      <c r="K366" s="4">
        <v>0.18159739468189978</v>
      </c>
      <c r="L366" s="7">
        <v>0.40658481788739864</v>
      </c>
      <c r="M366">
        <v>0.55401232494177921</v>
      </c>
      <c r="N366">
        <v>0.36511347507455744</v>
      </c>
      <c r="O366">
        <v>0.39509387825029291</v>
      </c>
      <c r="P366">
        <v>0.41068995261152674</v>
      </c>
      <c r="Q366">
        <v>0.31671935888838743</v>
      </c>
      <c r="R366">
        <v>0.2840779911296808</v>
      </c>
      <c r="S366">
        <v>0.31898854969839469</v>
      </c>
      <c r="T366">
        <v>0.52126775819561744</v>
      </c>
      <c r="U366" s="4">
        <v>0.23829891683357049</v>
      </c>
      <c r="V366" s="7">
        <v>1.0644879948183374</v>
      </c>
      <c r="W366">
        <v>0.36735549377416055</v>
      </c>
      <c r="X366">
        <v>2.037410774963472</v>
      </c>
      <c r="Y366">
        <v>1.4582782840835729</v>
      </c>
      <c r="Z366">
        <v>1.5995661043171197</v>
      </c>
      <c r="AA366">
        <v>1.8397006288421436</v>
      </c>
      <c r="AB366">
        <v>3.5972051166729764</v>
      </c>
      <c r="AC366">
        <v>1.5635519474618815</v>
      </c>
      <c r="AD366">
        <v>2.1157562873102611</v>
      </c>
      <c r="AE366" s="4">
        <v>1.701494632906922</v>
      </c>
      <c r="AF366" s="7">
        <v>1.1131750955900035</v>
      </c>
      <c r="AG366">
        <v>1.1896532811706424</v>
      </c>
      <c r="AH366">
        <v>1.1186445886267153</v>
      </c>
      <c r="AI366">
        <v>0.94987756819542835</v>
      </c>
      <c r="AJ366">
        <v>1.3742151073095796</v>
      </c>
      <c r="AK366">
        <v>1.6027422326573648</v>
      </c>
      <c r="AL366">
        <v>1.4985515488261989</v>
      </c>
      <c r="AM366">
        <v>1.1042662704680868</v>
      </c>
      <c r="AN366">
        <v>0.84741279652728252</v>
      </c>
      <c r="AO366" s="4">
        <v>1.195256879453283</v>
      </c>
      <c r="AP366" s="7">
        <v>0.27175478882681975</v>
      </c>
      <c r="AQ366">
        <v>0.69350438375194834</v>
      </c>
      <c r="AR366">
        <v>0.50401635538613243</v>
      </c>
      <c r="AS366">
        <v>0.42092435946248857</v>
      </c>
      <c r="AT366">
        <v>1.5580984130902857</v>
      </c>
      <c r="AU366">
        <v>2.721424589806023</v>
      </c>
      <c r="AV366">
        <v>2.9327705699036106</v>
      </c>
      <c r="AW366">
        <v>1.0533073268206128</v>
      </c>
      <c r="AX366">
        <v>0.89587692856769452</v>
      </c>
      <c r="AY366" s="4">
        <v>0.93352402365134668</v>
      </c>
      <c r="AZ366">
        <f t="shared" si="288"/>
        <v>0.16370189913779201</v>
      </c>
      <c r="BA366">
        <f t="shared" si="289"/>
        <v>0.38108470235112057</v>
      </c>
      <c r="BB366">
        <f t="shared" si="290"/>
        <v>1.7344807265150848</v>
      </c>
      <c r="BC366">
        <f t="shared" si="291"/>
        <v>1.1993795368824582</v>
      </c>
      <c r="BD366" s="4">
        <f t="shared" si="292"/>
        <v>1.1985201739266962</v>
      </c>
      <c r="BE366" s="7">
        <f t="shared" si="293"/>
        <v>7.7267595968179767E-2</v>
      </c>
      <c r="BF366">
        <f t="shared" si="294"/>
        <v>9.9627209484718066E-2</v>
      </c>
      <c r="BG366">
        <f t="shared" si="295"/>
        <v>0.82735637799888606</v>
      </c>
      <c r="BH366">
        <f t="shared" si="296"/>
        <v>0.23381191867388276</v>
      </c>
      <c r="BI366" s="4">
        <f t="shared" si="297"/>
        <v>0.9333325775296043</v>
      </c>
      <c r="BJ366" s="7">
        <f t="shared" si="298"/>
        <v>4.345869535187332E-5</v>
      </c>
      <c r="BK366">
        <f t="shared" si="299"/>
        <v>1.9419490222879785E-4</v>
      </c>
      <c r="BL366">
        <f t="shared" si="300"/>
        <v>4.2492223079155754E-8</v>
      </c>
      <c r="BM366" s="4">
        <f t="shared" si="301"/>
        <v>6.6452157606346112E-3</v>
      </c>
      <c r="BN366" s="7">
        <f t="shared" si="302"/>
        <v>4.345869535187332E-5</v>
      </c>
      <c r="BO366">
        <f t="shared" si="303"/>
        <v>5.6172368533522171E-4</v>
      </c>
      <c r="BP366">
        <f t="shared" si="304"/>
        <v>2.6206643213104081E-7</v>
      </c>
      <c r="BQ366" s="4">
        <f t="shared" si="305"/>
        <v>2.1882702120704811E-2</v>
      </c>
      <c r="BR366" s="7">
        <f t="shared" si="306"/>
        <v>1.9419490222879785E-4</v>
      </c>
      <c r="BS366">
        <f t="shared" si="307"/>
        <v>5.6172368533522171E-4</v>
      </c>
      <c r="BT366">
        <f t="shared" si="308"/>
        <v>7.619957886044483E-2</v>
      </c>
      <c r="BU366" s="4">
        <f t="shared" si="309"/>
        <v>0.19120891259909373</v>
      </c>
      <c r="BV366" s="7">
        <f t="shared" si="310"/>
        <v>4.2492223079155754E-8</v>
      </c>
      <c r="BW366">
        <f t="shared" si="311"/>
        <v>2.6206643213104081E-7</v>
      </c>
      <c r="BX366">
        <f t="shared" si="312"/>
        <v>7.619957886044483E-2</v>
      </c>
      <c r="BY366" s="4">
        <f t="shared" si="313"/>
        <v>0.99780134640596851</v>
      </c>
      <c r="BZ366" s="7">
        <f t="shared" si="314"/>
        <v>6.6452157606346112E-3</v>
      </c>
      <c r="CA366">
        <f t="shared" si="315"/>
        <v>2.1882702120704811E-2</v>
      </c>
      <c r="CB366">
        <f t="shared" si="316"/>
        <v>0.19120891259909373</v>
      </c>
      <c r="CC366" s="4">
        <f t="shared" si="317"/>
        <v>0.99780134640596851</v>
      </c>
      <c r="CD366" s="7">
        <f t="shared" si="318"/>
        <v>14</v>
      </c>
      <c r="CE366" s="4">
        <f t="shared" si="319"/>
        <v>0</v>
      </c>
      <c r="CF366" s="7">
        <f t="shared" si="320"/>
        <v>4.345869535187332E-5</v>
      </c>
      <c r="CG366">
        <f t="shared" si="321"/>
        <v>8.4636308231025975E-10</v>
      </c>
      <c r="CH366" s="7">
        <f t="shared" si="322"/>
        <v>4.345869535187332E-5</v>
      </c>
      <c r="CI366" s="4">
        <f t="shared" si="323"/>
        <v>5.2113142369251973E-8</v>
      </c>
      <c r="CJ366">
        <f t="shared" si="324"/>
        <v>8.4636308231025975E-10</v>
      </c>
      <c r="CK366">
        <f t="shared" si="325"/>
        <v>5.2113142369251973E-8</v>
      </c>
      <c r="CL366" s="7">
        <f t="shared" si="326"/>
        <v>6</v>
      </c>
      <c r="CM366" s="4">
        <f t="shared" si="327"/>
        <v>1</v>
      </c>
      <c r="CN366" s="7">
        <f t="shared" si="328"/>
        <v>8.8088753744817186E-8</v>
      </c>
      <c r="CO366" s="4">
        <f t="shared" si="329"/>
        <v>1</v>
      </c>
      <c r="CP366" s="7">
        <f t="shared" si="330"/>
        <v>3</v>
      </c>
      <c r="CQ366" s="4" t="str">
        <f t="shared" si="331"/>
        <v>Glenfiddich 12</v>
      </c>
      <c r="CR366" s="7">
        <f t="shared" si="332"/>
        <v>70</v>
      </c>
      <c r="CS366">
        <f t="shared" si="333"/>
        <v>73</v>
      </c>
      <c r="CT366">
        <f ca="1">COUNTIF(INDIRECT(ADDRESS(ROW(),CR366,1,1)):INDIRECT(ADDRESS(ROW(),CS366,1,1)), "&lt;0.05")</f>
        <v>2</v>
      </c>
      <c r="CU366" s="4">
        <f t="shared" ca="1" si="334"/>
        <v>0</v>
      </c>
    </row>
    <row r="367" spans="1:99" x14ac:dyDescent="0.25">
      <c r="A367" s="48">
        <v>119</v>
      </c>
      <c r="B367" s="7">
        <v>0.490832411087748</v>
      </c>
      <c r="C367">
        <v>0.47601236121331647</v>
      </c>
      <c r="D367">
        <v>0.58061604842862347</v>
      </c>
      <c r="E367">
        <v>0.57939122017897349</v>
      </c>
      <c r="F367">
        <v>0.65256834822716103</v>
      </c>
      <c r="G367">
        <v>0.55710538418770905</v>
      </c>
      <c r="H367">
        <v>0.67807520085258322</v>
      </c>
      <c r="I367">
        <v>0.94124680074203881</v>
      </c>
      <c r="J367">
        <v>1.1840858861828409</v>
      </c>
      <c r="K367" s="4">
        <v>0.85860407831399144</v>
      </c>
      <c r="L367" s="7">
        <v>1.0950918689349267</v>
      </c>
      <c r="M367">
        <v>1.5256189910485642</v>
      </c>
      <c r="N367">
        <v>1.0991303591053321</v>
      </c>
      <c r="O367">
        <v>1.0203828071831884</v>
      </c>
      <c r="P367">
        <v>1.1295156856130348</v>
      </c>
      <c r="Q367">
        <v>0.89580313650077514</v>
      </c>
      <c r="R367">
        <v>0.90598730660594862</v>
      </c>
      <c r="S367">
        <v>0.99089059871211504</v>
      </c>
      <c r="T367">
        <v>1.4052997479323244</v>
      </c>
      <c r="U367" s="4">
        <v>0.97521442661318591</v>
      </c>
      <c r="V367" s="7">
        <v>2.3705264431994895</v>
      </c>
      <c r="W367">
        <v>0.71650609455365444</v>
      </c>
      <c r="X367">
        <v>4.4026209096935132</v>
      </c>
      <c r="Y367">
        <v>3.1249277991110862</v>
      </c>
      <c r="Z367">
        <v>3.5457688362220083</v>
      </c>
      <c r="AA367">
        <v>4.0869875963299096</v>
      </c>
      <c r="AB367">
        <v>8.1061970891572095</v>
      </c>
      <c r="AC367">
        <v>3.264779452285488</v>
      </c>
      <c r="AD367">
        <v>4.035673179608998</v>
      </c>
      <c r="AE367" s="4">
        <v>3.3948337851203978</v>
      </c>
      <c r="AF367" s="7">
        <v>2.1021100833772262</v>
      </c>
      <c r="AG367">
        <v>2.4054358993923475</v>
      </c>
      <c r="AH367">
        <v>2.5827617058031027</v>
      </c>
      <c r="AI367">
        <v>2.1723659070208807</v>
      </c>
      <c r="AJ367">
        <v>2.8911866853368822</v>
      </c>
      <c r="AK367">
        <v>3.3534904938964569</v>
      </c>
      <c r="AL367">
        <v>3.2708300535629387</v>
      </c>
      <c r="AM367">
        <v>2.6496935863402395</v>
      </c>
      <c r="AN367">
        <v>1.7596121743575732</v>
      </c>
      <c r="AO367" s="4">
        <v>2.5373362059942046</v>
      </c>
      <c r="AP367" s="7">
        <v>0.57793264376527353</v>
      </c>
      <c r="AQ367">
        <v>1.0591079036456157</v>
      </c>
      <c r="AR367">
        <v>0.89458553635426508</v>
      </c>
      <c r="AS367">
        <v>0.96799735955118305</v>
      </c>
      <c r="AT367">
        <v>3.4585590079025743</v>
      </c>
      <c r="AU367">
        <v>5.4475172060967108</v>
      </c>
      <c r="AV367">
        <v>5.3126869243774131</v>
      </c>
      <c r="AW367">
        <v>2.2535313225672393</v>
      </c>
      <c r="AX367">
        <v>1.8738032335257937</v>
      </c>
      <c r="AY367" s="4">
        <v>1.8408853532375729</v>
      </c>
      <c r="AZ367">
        <f t="shared" si="288"/>
        <v>0.6998537739414985</v>
      </c>
      <c r="BA367">
        <f t="shared" si="289"/>
        <v>1.1042934928249395</v>
      </c>
      <c r="BB367">
        <f t="shared" si="290"/>
        <v>3.7048821185281753</v>
      </c>
      <c r="BC367">
        <f t="shared" si="291"/>
        <v>2.5724822795081854</v>
      </c>
      <c r="BD367" s="4">
        <f t="shared" si="292"/>
        <v>2.3686606491023641</v>
      </c>
      <c r="BE367" s="7">
        <f t="shared" si="293"/>
        <v>0.22695180148753424</v>
      </c>
      <c r="BF367">
        <f t="shared" si="294"/>
        <v>0.20769197945602261</v>
      </c>
      <c r="BG367">
        <f t="shared" si="295"/>
        <v>1.8701224237313245</v>
      </c>
      <c r="BH367">
        <f t="shared" si="296"/>
        <v>0.50294066992016939</v>
      </c>
      <c r="BI367" s="4">
        <f t="shared" si="297"/>
        <v>1.7928128891037429</v>
      </c>
      <c r="BJ367" s="7">
        <f t="shared" si="298"/>
        <v>6.0057955798699576E-4</v>
      </c>
      <c r="BK367">
        <f t="shared" si="299"/>
        <v>6.3647064864873009E-4</v>
      </c>
      <c r="BL367">
        <f t="shared" si="300"/>
        <v>1.1223663507148995E-7</v>
      </c>
      <c r="BM367" s="4">
        <f t="shared" si="301"/>
        <v>1.6480202410522251E-2</v>
      </c>
      <c r="BN367" s="7">
        <f t="shared" si="302"/>
        <v>6.0057955798699576E-4</v>
      </c>
      <c r="BO367">
        <f t="shared" si="303"/>
        <v>1.6943061209710073E-3</v>
      </c>
      <c r="BP367">
        <f t="shared" si="304"/>
        <v>1.951779519268653E-6</v>
      </c>
      <c r="BQ367" s="4">
        <f t="shared" si="305"/>
        <v>5.3217580650953125E-2</v>
      </c>
      <c r="BR367" s="7">
        <f t="shared" si="306"/>
        <v>6.3647064864873009E-4</v>
      </c>
      <c r="BS367">
        <f t="shared" si="307"/>
        <v>1.6943061209710073E-3</v>
      </c>
      <c r="BT367">
        <f t="shared" si="308"/>
        <v>9.3326451858556106E-2</v>
      </c>
      <c r="BU367" s="4">
        <f t="shared" si="309"/>
        <v>0.12028277206579507</v>
      </c>
      <c r="BV367" s="7">
        <f t="shared" si="310"/>
        <v>1.1223663507148995E-7</v>
      </c>
      <c r="BW367">
        <f t="shared" si="311"/>
        <v>1.951779519268653E-6</v>
      </c>
      <c r="BX367">
        <f t="shared" si="312"/>
        <v>9.3326451858556106E-2</v>
      </c>
      <c r="BY367" s="4">
        <f t="shared" si="313"/>
        <v>0.73612518279588435</v>
      </c>
      <c r="BZ367" s="7">
        <f t="shared" si="314"/>
        <v>1.6480202410522251E-2</v>
      </c>
      <c r="CA367">
        <f t="shared" si="315"/>
        <v>5.3217580650953125E-2</v>
      </c>
      <c r="CB367">
        <f t="shared" si="316"/>
        <v>0.12028277206579507</v>
      </c>
      <c r="CC367" s="4">
        <f t="shared" si="317"/>
        <v>0.73612518279588435</v>
      </c>
      <c r="CD367" s="7">
        <f t="shared" si="318"/>
        <v>12</v>
      </c>
      <c r="CE367" s="4">
        <f t="shared" si="319"/>
        <v>0</v>
      </c>
      <c r="CF367" s="7">
        <f t="shared" si="320"/>
        <v>6.0057955798699576E-4</v>
      </c>
      <c r="CG367">
        <f t="shared" si="321"/>
        <v>2.4784141902607938E-8</v>
      </c>
      <c r="CH367" s="7">
        <f t="shared" si="322"/>
        <v>6.0057955798699576E-4</v>
      </c>
      <c r="CI367" s="4">
        <f t="shared" si="323"/>
        <v>1.1684905910684347E-6</v>
      </c>
      <c r="CJ367">
        <f t="shared" si="324"/>
        <v>2.4784141902607938E-8</v>
      </c>
      <c r="CK367">
        <f t="shared" si="325"/>
        <v>1.1684905910684347E-6</v>
      </c>
      <c r="CL367" s="7">
        <f t="shared" si="326"/>
        <v>6</v>
      </c>
      <c r="CM367" s="4">
        <f t="shared" si="327"/>
        <v>1</v>
      </c>
      <c r="CN367" s="7">
        <f t="shared" si="328"/>
        <v>1.2705167948085566E-6</v>
      </c>
      <c r="CO367" s="4">
        <f t="shared" si="329"/>
        <v>1</v>
      </c>
      <c r="CP367" s="7">
        <f t="shared" si="330"/>
        <v>3</v>
      </c>
      <c r="CQ367" s="4" t="str">
        <f t="shared" si="331"/>
        <v>Glenfiddich 12</v>
      </c>
      <c r="CR367" s="7">
        <f t="shared" si="332"/>
        <v>70</v>
      </c>
      <c r="CS367">
        <f t="shared" si="333"/>
        <v>73</v>
      </c>
      <c r="CT367">
        <f ca="1">COUNTIF(INDIRECT(ADDRESS(ROW(),CR367,1,1)):INDIRECT(ADDRESS(ROW(),CS367,1,1)), "&lt;0.05")</f>
        <v>2</v>
      </c>
      <c r="CU367" s="4">
        <f t="shared" ca="1" si="334"/>
        <v>0</v>
      </c>
    </row>
    <row r="368" spans="1:99" x14ac:dyDescent="0.25">
      <c r="A368" s="48">
        <v>120</v>
      </c>
      <c r="B368" s="7">
        <v>0</v>
      </c>
      <c r="C368">
        <v>0</v>
      </c>
      <c r="D368">
        <v>2.9539617440984076E-2</v>
      </c>
      <c r="E368">
        <v>0</v>
      </c>
      <c r="F368">
        <v>0</v>
      </c>
      <c r="G368">
        <v>0</v>
      </c>
      <c r="H368">
        <v>0.21089319715927521</v>
      </c>
      <c r="I368">
        <v>0.24675150061024431</v>
      </c>
      <c r="J368">
        <v>0</v>
      </c>
      <c r="K368" s="4">
        <v>0</v>
      </c>
      <c r="L368" s="7">
        <v>0</v>
      </c>
      <c r="M368">
        <v>3.8677609106753157E-2</v>
      </c>
      <c r="N368">
        <v>0.15297068866475522</v>
      </c>
      <c r="O368">
        <v>4.6970059450550605E-2</v>
      </c>
      <c r="P368">
        <v>0</v>
      </c>
      <c r="Q368">
        <v>0</v>
      </c>
      <c r="R368">
        <v>0</v>
      </c>
      <c r="S368">
        <v>1.9018590520729767E-2</v>
      </c>
      <c r="T368">
        <v>0</v>
      </c>
      <c r="U368" s="4">
        <v>0</v>
      </c>
      <c r="V368" s="7">
        <v>0.15684687416957124</v>
      </c>
      <c r="W368">
        <v>1.0149253713854383</v>
      </c>
      <c r="X368">
        <v>0.57925670297805987</v>
      </c>
      <c r="Y368">
        <v>0.29644120177331268</v>
      </c>
      <c r="Z368">
        <v>0.26982008723848649</v>
      </c>
      <c r="AA368">
        <v>0.38085555096610285</v>
      </c>
      <c r="AB368">
        <v>0.12772515838842469</v>
      </c>
      <c r="AC368">
        <v>0</v>
      </c>
      <c r="AD368">
        <v>0.14191229713222325</v>
      </c>
      <c r="AE368" s="4">
        <v>0</v>
      </c>
      <c r="AF368" s="7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 s="4">
        <v>0</v>
      </c>
      <c r="AP368" s="7">
        <v>0.13309206055806144</v>
      </c>
      <c r="AQ368">
        <v>0</v>
      </c>
      <c r="AR368">
        <v>1.7126334538957804E-3</v>
      </c>
      <c r="AS368">
        <v>0.12604453654100664</v>
      </c>
      <c r="AT368">
        <v>0</v>
      </c>
      <c r="AU368">
        <v>0</v>
      </c>
      <c r="AV368">
        <v>0</v>
      </c>
      <c r="AW368">
        <v>0</v>
      </c>
      <c r="AX368">
        <v>0</v>
      </c>
      <c r="AY368" s="4">
        <v>0</v>
      </c>
      <c r="AZ368">
        <f t="shared" si="288"/>
        <v>4.8718431521050362E-2</v>
      </c>
      <c r="BA368">
        <f t="shared" si="289"/>
        <v>2.5763694774278877E-2</v>
      </c>
      <c r="BB368">
        <f t="shared" si="290"/>
        <v>0.29677832440316199</v>
      </c>
      <c r="BC368">
        <f t="shared" si="291"/>
        <v>0</v>
      </c>
      <c r="BD368" s="4">
        <f t="shared" si="292"/>
        <v>2.6084923055296381E-2</v>
      </c>
      <c r="BE368" s="7">
        <f t="shared" si="293"/>
        <v>9.5742697407232097E-2</v>
      </c>
      <c r="BF368">
        <f t="shared" si="294"/>
        <v>4.810428789243644E-2</v>
      </c>
      <c r="BG368">
        <f t="shared" si="295"/>
        <v>0.30761142036644207</v>
      </c>
      <c r="BH368">
        <f t="shared" si="296"/>
        <v>0</v>
      </c>
      <c r="BI368" s="4">
        <f t="shared" si="297"/>
        <v>5.4568430821378286E-2</v>
      </c>
      <c r="BJ368" s="7">
        <f t="shared" si="298"/>
        <v>0.50974752930932654</v>
      </c>
      <c r="BK368">
        <f t="shared" si="299"/>
        <v>3.3636276190464436E-2</v>
      </c>
      <c r="BL368">
        <f t="shared" si="300"/>
        <v>0.14205167513271261</v>
      </c>
      <c r="BM368" s="4">
        <f t="shared" si="301"/>
        <v>0.52633288311739335</v>
      </c>
      <c r="BN368" s="7">
        <f t="shared" si="302"/>
        <v>0.50974752930932654</v>
      </c>
      <c r="BO368">
        <f t="shared" si="303"/>
        <v>2.144409021262535E-2</v>
      </c>
      <c r="BP368">
        <f t="shared" si="304"/>
        <v>0.1245772650757673</v>
      </c>
      <c r="BQ368" s="4">
        <f t="shared" si="305"/>
        <v>0.9890145886933368</v>
      </c>
      <c r="BR368" s="7">
        <f t="shared" si="306"/>
        <v>3.3636276190464436E-2</v>
      </c>
      <c r="BS368">
        <f t="shared" si="307"/>
        <v>2.144409021262535E-2</v>
      </c>
      <c r="BT368">
        <f t="shared" si="308"/>
        <v>1.3772563606010688E-2</v>
      </c>
      <c r="BU368" s="4">
        <f t="shared" si="309"/>
        <v>2.1649015200897452E-2</v>
      </c>
      <c r="BV368" s="7">
        <f t="shared" si="310"/>
        <v>0.14205167513271261</v>
      </c>
      <c r="BW368">
        <f t="shared" si="311"/>
        <v>0.1245772650757673</v>
      </c>
      <c r="BX368">
        <f t="shared" si="312"/>
        <v>1.3772563606010688E-2</v>
      </c>
      <c r="BY368" s="4">
        <f t="shared" si="313"/>
        <v>0.16491370593950958</v>
      </c>
      <c r="BZ368" s="7">
        <f t="shared" si="314"/>
        <v>0.52633288311739335</v>
      </c>
      <c r="CA368">
        <f t="shared" si="315"/>
        <v>0.9890145886933368</v>
      </c>
      <c r="CB368">
        <f t="shared" si="316"/>
        <v>2.1649015200897452E-2</v>
      </c>
      <c r="CC368" s="4">
        <f t="shared" si="317"/>
        <v>0.16491370593950958</v>
      </c>
      <c r="CD368" s="7">
        <f t="shared" si="318"/>
        <v>8</v>
      </c>
      <c r="CE368" s="4">
        <f t="shared" si="319"/>
        <v>0</v>
      </c>
      <c r="CF368" s="7">
        <f t="shared" si="320"/>
        <v>0.50974752930932654</v>
      </c>
      <c r="CG368">
        <f t="shared" si="321"/>
        <v>0.25104770272523491</v>
      </c>
      <c r="CH368" s="7">
        <f t="shared" si="322"/>
        <v>0.50974752930932654</v>
      </c>
      <c r="CI368" s="4">
        <f t="shared" si="323"/>
        <v>6.5976882746509147E-2</v>
      </c>
      <c r="CJ368">
        <f t="shared" si="324"/>
        <v>0.25104770272523491</v>
      </c>
      <c r="CK368">
        <f t="shared" si="325"/>
        <v>6.5976882746509147E-2</v>
      </c>
      <c r="CL368" s="7">
        <f t="shared" si="326"/>
        <v>0</v>
      </c>
      <c r="CM368" s="4">
        <f t="shared" si="327"/>
        <v>0</v>
      </c>
      <c r="CN368" s="7">
        <f t="shared" si="328"/>
        <v>8.0388627921479813E-2</v>
      </c>
      <c r="CO368" s="4">
        <f t="shared" si="329"/>
        <v>0</v>
      </c>
      <c r="CP368" s="7">
        <f t="shared" si="330"/>
        <v>3</v>
      </c>
      <c r="CQ368" s="4" t="str">
        <f t="shared" si="331"/>
        <v>Glenfiddich 12</v>
      </c>
      <c r="CR368" s="7">
        <f t="shared" si="332"/>
        <v>70</v>
      </c>
      <c r="CS368">
        <f t="shared" si="333"/>
        <v>73</v>
      </c>
      <c r="CT368">
        <f ca="1">COUNTIF(INDIRECT(ADDRESS(ROW(),CR368,1,1)):INDIRECT(ADDRESS(ROW(),CS368,1,1)), "&lt;0.05")</f>
        <v>4</v>
      </c>
      <c r="CU368" s="4">
        <f t="shared" ca="1" si="334"/>
        <v>1</v>
      </c>
    </row>
    <row r="369" spans="1:99" x14ac:dyDescent="0.25">
      <c r="A369" s="48">
        <v>121</v>
      </c>
      <c r="B369" s="7">
        <v>0.89463277576139233</v>
      </c>
      <c r="C369">
        <v>0</v>
      </c>
      <c r="D369">
        <v>0.62829417770228346</v>
      </c>
      <c r="E369">
        <v>0.14130479529842752</v>
      </c>
      <c r="F369">
        <v>0.10263097110319812</v>
      </c>
      <c r="G369">
        <v>0.16886656938975009</v>
      </c>
      <c r="H369">
        <v>0.5132506194786185</v>
      </c>
      <c r="I369">
        <v>0.61758238343202321</v>
      </c>
      <c r="J369">
        <v>0.5105391638951845</v>
      </c>
      <c r="K369" s="4">
        <v>0.17095665048195691</v>
      </c>
      <c r="L369" s="7">
        <v>0</v>
      </c>
      <c r="M369">
        <v>0.57356640717116358</v>
      </c>
      <c r="N369">
        <v>0.51737212003172961</v>
      </c>
      <c r="O369">
        <v>0.27198576937056868</v>
      </c>
      <c r="P369">
        <v>3.9508188983380776E-3</v>
      </c>
      <c r="Q369">
        <v>0.15022011862452447</v>
      </c>
      <c r="R369">
        <v>0.21364837687087024</v>
      </c>
      <c r="S369">
        <v>0.26713387181394677</v>
      </c>
      <c r="T369">
        <v>0.41317668126823509</v>
      </c>
      <c r="U369" s="4">
        <v>0.10495825123575694</v>
      </c>
      <c r="V369" s="7">
        <v>0.95931291085832082</v>
      </c>
      <c r="W369">
        <v>3.8215327542695663</v>
      </c>
      <c r="X369">
        <v>2.2214988067502004</v>
      </c>
      <c r="Y369">
        <v>1.0901447788404137</v>
      </c>
      <c r="Z369">
        <v>1.8507683971003066</v>
      </c>
      <c r="AA369">
        <v>2.0697627129275156</v>
      </c>
      <c r="AB369">
        <v>2.1370052836976647</v>
      </c>
      <c r="AC369">
        <v>0.55893483242727171</v>
      </c>
      <c r="AD369">
        <v>0.93873467080361495</v>
      </c>
      <c r="AE369" s="4">
        <v>0.66650105647390556</v>
      </c>
      <c r="AF369" s="7">
        <v>0</v>
      </c>
      <c r="AG369">
        <v>0</v>
      </c>
      <c r="AH369">
        <v>0.1318272034891369</v>
      </c>
      <c r="AI369">
        <v>0</v>
      </c>
      <c r="AJ369">
        <v>0</v>
      </c>
      <c r="AK369">
        <v>0.2130898434284916</v>
      </c>
      <c r="AL369">
        <v>0.28296426205983516</v>
      </c>
      <c r="AM369">
        <v>0</v>
      </c>
      <c r="AN369">
        <v>0</v>
      </c>
      <c r="AO369" s="4">
        <v>0.22054234478037496</v>
      </c>
      <c r="AP369" s="7">
        <v>0.65526139700171282</v>
      </c>
      <c r="AQ369">
        <v>0.50744765122006452</v>
      </c>
      <c r="AR369">
        <v>0.45304397479202768</v>
      </c>
      <c r="AS369">
        <v>0.26302520036564497</v>
      </c>
      <c r="AT369">
        <v>0.32257897199492247</v>
      </c>
      <c r="AU369">
        <v>0.61572489750083725</v>
      </c>
      <c r="AV369">
        <v>0.23216104693185327</v>
      </c>
      <c r="AW369">
        <v>0</v>
      </c>
      <c r="AX369">
        <v>0</v>
      </c>
      <c r="AY369" s="4">
        <v>0</v>
      </c>
      <c r="AZ369">
        <f t="shared" si="288"/>
        <v>0.37480581065428342</v>
      </c>
      <c r="BA369">
        <f t="shared" si="289"/>
        <v>0.25160124152851338</v>
      </c>
      <c r="BB369">
        <f t="shared" si="290"/>
        <v>1.6314196204148779</v>
      </c>
      <c r="BC369">
        <f t="shared" si="291"/>
        <v>8.4842365375783851E-2</v>
      </c>
      <c r="BD369" s="4">
        <f t="shared" si="292"/>
        <v>0.3049243139807063</v>
      </c>
      <c r="BE369" s="7">
        <f t="shared" si="293"/>
        <v>0.29515610046887325</v>
      </c>
      <c r="BF369">
        <f t="shared" si="294"/>
        <v>0.19969859990614536</v>
      </c>
      <c r="BG369">
        <f t="shared" si="295"/>
        <v>0.99702190875326824</v>
      </c>
      <c r="BH369">
        <f t="shared" si="296"/>
        <v>0.11523460262094222</v>
      </c>
      <c r="BI369" s="4">
        <f t="shared" si="297"/>
        <v>0.25134890269510757</v>
      </c>
      <c r="BJ369" s="7">
        <f t="shared" si="298"/>
        <v>0.29064819313695817</v>
      </c>
      <c r="BK369">
        <f t="shared" si="299"/>
        <v>3.0465263361576303E-3</v>
      </c>
      <c r="BL369">
        <f t="shared" si="300"/>
        <v>1.3811875999191068E-2</v>
      </c>
      <c r="BM369" s="4">
        <f t="shared" si="301"/>
        <v>0.57588560304443093</v>
      </c>
      <c r="BN369" s="7">
        <f t="shared" si="302"/>
        <v>0.29064819313695817</v>
      </c>
      <c r="BO369">
        <f t="shared" si="303"/>
        <v>1.6892541149360234E-3</v>
      </c>
      <c r="BP369">
        <f t="shared" si="304"/>
        <v>3.7798824631948176E-2</v>
      </c>
      <c r="BQ369" s="4">
        <f t="shared" si="305"/>
        <v>0.60613334828623322</v>
      </c>
      <c r="BR369" s="7">
        <f t="shared" si="306"/>
        <v>3.0465263361576303E-3</v>
      </c>
      <c r="BS369">
        <f t="shared" si="307"/>
        <v>1.6892541149360234E-3</v>
      </c>
      <c r="BT369">
        <f t="shared" si="308"/>
        <v>8.1545103297249585E-4</v>
      </c>
      <c r="BU369" s="4">
        <f t="shared" si="309"/>
        <v>2.1531391298563905E-3</v>
      </c>
      <c r="BV369" s="7">
        <f t="shared" si="310"/>
        <v>1.3811875999191068E-2</v>
      </c>
      <c r="BW369">
        <f t="shared" si="311"/>
        <v>3.7798824631948176E-2</v>
      </c>
      <c r="BX369">
        <f t="shared" si="312"/>
        <v>8.1545103297249585E-4</v>
      </c>
      <c r="BY369" s="4">
        <f t="shared" si="313"/>
        <v>2.6216486285781639E-2</v>
      </c>
      <c r="BZ369" s="7">
        <f t="shared" si="314"/>
        <v>0.57588560304443093</v>
      </c>
      <c r="CA369">
        <f t="shared" si="315"/>
        <v>0.60613334828623322</v>
      </c>
      <c r="CB369">
        <f t="shared" si="316"/>
        <v>2.1531391298563905E-3</v>
      </c>
      <c r="CC369" s="4">
        <f t="shared" si="317"/>
        <v>2.6216486285781639E-2</v>
      </c>
      <c r="CD369" s="7">
        <f t="shared" si="318"/>
        <v>14</v>
      </c>
      <c r="CE369" s="4">
        <f t="shared" si="319"/>
        <v>0</v>
      </c>
      <c r="CF369" s="7">
        <f t="shared" si="320"/>
        <v>0.29064819313695817</v>
      </c>
      <c r="CG369">
        <f t="shared" si="321"/>
        <v>0.12282286849558104</v>
      </c>
      <c r="CH369" s="7">
        <f t="shared" si="322"/>
        <v>0.29064819313695817</v>
      </c>
      <c r="CI369" s="4">
        <f t="shared" si="323"/>
        <v>2.217574352654824E-2</v>
      </c>
      <c r="CJ369">
        <f t="shared" si="324"/>
        <v>0.12282286849558104</v>
      </c>
      <c r="CK369">
        <f t="shared" si="325"/>
        <v>2.217574352654824E-2</v>
      </c>
      <c r="CL369" s="7">
        <f t="shared" si="326"/>
        <v>2</v>
      </c>
      <c r="CM369" s="4">
        <f t="shared" si="327"/>
        <v>0</v>
      </c>
      <c r="CN369" s="7">
        <f t="shared" si="328"/>
        <v>3.5026878151399377E-2</v>
      </c>
      <c r="CO369" s="4">
        <f t="shared" si="329"/>
        <v>1</v>
      </c>
      <c r="CP369" s="7">
        <f t="shared" si="330"/>
        <v>3</v>
      </c>
      <c r="CQ369" s="4" t="str">
        <f t="shared" si="331"/>
        <v>Glenfiddich 12</v>
      </c>
      <c r="CR369" s="7">
        <f t="shared" si="332"/>
        <v>70</v>
      </c>
      <c r="CS369">
        <f t="shared" si="333"/>
        <v>73</v>
      </c>
      <c r="CT369">
        <f ca="1">COUNTIF(INDIRECT(ADDRESS(ROW(),CR369,1,1)):INDIRECT(ADDRESS(ROW(),CS369,1,1)), "&lt;0.05")</f>
        <v>4</v>
      </c>
      <c r="CU369" s="4">
        <f t="shared" ca="1" si="334"/>
        <v>1</v>
      </c>
    </row>
    <row r="370" spans="1:99" x14ac:dyDescent="0.25">
      <c r="A370" s="48">
        <v>122</v>
      </c>
      <c r="B370" s="7">
        <v>0</v>
      </c>
      <c r="C370">
        <v>0</v>
      </c>
      <c r="D370">
        <v>4.1106947780428685E-2</v>
      </c>
      <c r="E370">
        <v>1.3424001720076396E-2</v>
      </c>
      <c r="F370">
        <v>9.677491136905432E-2</v>
      </c>
      <c r="G370">
        <v>0</v>
      </c>
      <c r="H370">
        <v>6.000451316540531E-2</v>
      </c>
      <c r="I370">
        <v>0.12674581215460115</v>
      </c>
      <c r="J370">
        <v>0</v>
      </c>
      <c r="K370" s="4">
        <v>0</v>
      </c>
      <c r="L370" s="7">
        <v>1.0537871946155337E-2</v>
      </c>
      <c r="M370">
        <v>0.14064008360826233</v>
      </c>
      <c r="N370">
        <v>0.13947104950274872</v>
      </c>
      <c r="O370">
        <v>0.10279919492059753</v>
      </c>
      <c r="P370">
        <v>2.2599688297615618E-3</v>
      </c>
      <c r="Q370">
        <v>0</v>
      </c>
      <c r="R370">
        <v>1.6807964843193669E-2</v>
      </c>
      <c r="S370">
        <v>6.403834765719262E-3</v>
      </c>
      <c r="T370">
        <v>6.1304016228897175E-2</v>
      </c>
      <c r="U370" s="4">
        <v>0</v>
      </c>
      <c r="V370" s="7">
        <v>0.72511446342881325</v>
      </c>
      <c r="W370">
        <v>9.6670295047557683E-2</v>
      </c>
      <c r="X370">
        <v>0.49914931579868738</v>
      </c>
      <c r="Y370">
        <v>0.35995641380462695</v>
      </c>
      <c r="Z370">
        <v>0.40036194178671775</v>
      </c>
      <c r="AA370">
        <v>0.32714081973388898</v>
      </c>
      <c r="AB370">
        <v>0.40621086996042194</v>
      </c>
      <c r="AC370">
        <v>0.19345406115748648</v>
      </c>
      <c r="AD370">
        <v>0.2954174269924203</v>
      </c>
      <c r="AE370" s="4">
        <v>0.13323872622009922</v>
      </c>
      <c r="AF370" s="7">
        <v>4.5809146732513607E-2</v>
      </c>
      <c r="AG370">
        <v>4.4783269888676529E-2</v>
      </c>
      <c r="AH370">
        <v>3.0552356773266835E-2</v>
      </c>
      <c r="AI370">
        <v>2.5560775633033179E-2</v>
      </c>
      <c r="AJ370">
        <v>0</v>
      </c>
      <c r="AK370">
        <v>7.6802164755733995E-2</v>
      </c>
      <c r="AL370">
        <v>0.10919568264040364</v>
      </c>
      <c r="AM370">
        <v>4.1416572189421907E-3</v>
      </c>
      <c r="AN370">
        <v>3.7128900977262985E-2</v>
      </c>
      <c r="AO370" s="4">
        <v>4.2924606248298802E-2</v>
      </c>
      <c r="AP370" s="7">
        <v>7.1563847829484994E-2</v>
      </c>
      <c r="AQ370">
        <v>4.4349616887075921E-2</v>
      </c>
      <c r="AR370">
        <v>2.0728755081370179E-2</v>
      </c>
      <c r="AS370">
        <v>1.2683697426507032E-2</v>
      </c>
      <c r="AT370">
        <v>0.15801042835444135</v>
      </c>
      <c r="AU370">
        <v>0.30394723909515148</v>
      </c>
      <c r="AV370">
        <v>0.1502826176136221</v>
      </c>
      <c r="AW370">
        <v>8.7675978338463509E-2</v>
      </c>
      <c r="AX370">
        <v>3.3136976975850337E-2</v>
      </c>
      <c r="AY370" s="4">
        <v>0</v>
      </c>
      <c r="AZ370">
        <f t="shared" si="288"/>
        <v>3.3805618618956583E-2</v>
      </c>
      <c r="BA370">
        <f t="shared" si="289"/>
        <v>4.8022398464533558E-2</v>
      </c>
      <c r="BB370">
        <f t="shared" si="290"/>
        <v>0.34367143339307199</v>
      </c>
      <c r="BC370">
        <f t="shared" si="291"/>
        <v>4.1689856086813179E-2</v>
      </c>
      <c r="BD370" s="4">
        <f t="shared" si="292"/>
        <v>8.8237915760196697E-2</v>
      </c>
      <c r="BE370" s="7">
        <f t="shared" si="293"/>
        <v>4.6514289853686809E-2</v>
      </c>
      <c r="BF370">
        <f t="shared" si="294"/>
        <v>5.8628611797891229E-2</v>
      </c>
      <c r="BG370">
        <f t="shared" si="295"/>
        <v>0.18484852909294625</v>
      </c>
      <c r="BH370">
        <f t="shared" si="296"/>
        <v>3.2267765113181496E-2</v>
      </c>
      <c r="BI370" s="4">
        <f t="shared" si="297"/>
        <v>9.3417077741952015E-2</v>
      </c>
      <c r="BJ370" s="7">
        <f t="shared" si="298"/>
        <v>0.55589857601856052</v>
      </c>
      <c r="BK370">
        <f t="shared" si="299"/>
        <v>4.1901116470839666E-4</v>
      </c>
      <c r="BL370">
        <f t="shared" si="300"/>
        <v>0.66551788764235598</v>
      </c>
      <c r="BM370" s="4">
        <f t="shared" si="301"/>
        <v>0.122632631760393</v>
      </c>
      <c r="BN370" s="7">
        <f t="shared" si="302"/>
        <v>0.55589857601856052</v>
      </c>
      <c r="BO370">
        <f t="shared" si="303"/>
        <v>5.6459173671971879E-4</v>
      </c>
      <c r="BP370">
        <f t="shared" si="304"/>
        <v>0.76915957447809857</v>
      </c>
      <c r="BQ370" s="4">
        <f t="shared" si="305"/>
        <v>0.26676614786232949</v>
      </c>
      <c r="BR370" s="7">
        <f t="shared" si="306"/>
        <v>4.1901116470839666E-4</v>
      </c>
      <c r="BS370">
        <f t="shared" si="307"/>
        <v>5.6459173671971879E-4</v>
      </c>
      <c r="BT370">
        <f t="shared" si="308"/>
        <v>5.4464467734685379E-4</v>
      </c>
      <c r="BU370" s="4">
        <f t="shared" si="309"/>
        <v>1.749568952973531E-3</v>
      </c>
      <c r="BV370" s="7">
        <f t="shared" si="310"/>
        <v>0.66551788764235598</v>
      </c>
      <c r="BW370">
        <f t="shared" si="311"/>
        <v>0.76915957447809857</v>
      </c>
      <c r="BX370">
        <f t="shared" si="312"/>
        <v>5.4464467734685379E-4</v>
      </c>
      <c r="BY370" s="4">
        <f t="shared" si="313"/>
        <v>0.16420400342612962</v>
      </c>
      <c r="BZ370" s="7">
        <f t="shared" si="314"/>
        <v>0.122632631760393</v>
      </c>
      <c r="CA370">
        <f t="shared" si="315"/>
        <v>0.26676614786232949</v>
      </c>
      <c r="CB370">
        <f t="shared" si="316"/>
        <v>1.749568952973531E-3</v>
      </c>
      <c r="CC370" s="4">
        <f t="shared" si="317"/>
        <v>0.16420400342612962</v>
      </c>
      <c r="CD370" s="7">
        <f t="shared" si="318"/>
        <v>8</v>
      </c>
      <c r="CE370" s="4">
        <f t="shared" si="319"/>
        <v>0</v>
      </c>
      <c r="CF370" s="7">
        <f t="shared" si="320"/>
        <v>0.55589857601856052</v>
      </c>
      <c r="CG370">
        <f t="shared" si="321"/>
        <v>1.3391344764704315E-3</v>
      </c>
      <c r="CH370" s="7">
        <f t="shared" si="322"/>
        <v>0.55589857601856052</v>
      </c>
      <c r="CI370" s="4">
        <f t="shared" si="323"/>
        <v>5.7146058099763987E-3</v>
      </c>
      <c r="CJ370">
        <f t="shared" si="324"/>
        <v>1.3391344764704315E-3</v>
      </c>
      <c r="CK370">
        <f t="shared" si="325"/>
        <v>5.7146058099763987E-3</v>
      </c>
      <c r="CL370" s="7">
        <f t="shared" si="326"/>
        <v>4</v>
      </c>
      <c r="CM370" s="4">
        <f t="shared" si="327"/>
        <v>0</v>
      </c>
      <c r="CN370" s="7">
        <f t="shared" si="328"/>
        <v>3.6718134347767466E-3</v>
      </c>
      <c r="CO370" s="4">
        <f t="shared" si="329"/>
        <v>1</v>
      </c>
      <c r="CP370" s="7">
        <f t="shared" si="330"/>
        <v>3</v>
      </c>
      <c r="CQ370" s="4" t="str">
        <f t="shared" si="331"/>
        <v>Glenfiddich 12</v>
      </c>
      <c r="CR370" s="7">
        <f t="shared" si="332"/>
        <v>70</v>
      </c>
      <c r="CS370">
        <f t="shared" si="333"/>
        <v>73</v>
      </c>
      <c r="CT370">
        <f ca="1">COUNTIF(INDIRECT(ADDRESS(ROW(),CR370,1,1)):INDIRECT(ADDRESS(ROW(),CS370,1,1)), "&lt;0.05")</f>
        <v>4</v>
      </c>
      <c r="CU370" s="4">
        <f t="shared" ca="1" si="334"/>
        <v>1</v>
      </c>
    </row>
    <row r="371" spans="1:99" x14ac:dyDescent="0.25">
      <c r="A371" s="48">
        <v>123</v>
      </c>
      <c r="B371" s="7">
        <v>3.0865893338317914E-2</v>
      </c>
      <c r="C371">
        <v>1.2788147749465696E-2</v>
      </c>
      <c r="D371">
        <v>8.7308010159338936E-2</v>
      </c>
      <c r="E371">
        <v>6.5069425079839122E-2</v>
      </c>
      <c r="F371">
        <v>0.3594970893133107</v>
      </c>
      <c r="G371">
        <v>8.4171469563119328E-3</v>
      </c>
      <c r="H371">
        <v>0.18523895151635691</v>
      </c>
      <c r="I371">
        <v>0.39101015656153593</v>
      </c>
      <c r="J371">
        <v>0.13421615621469185</v>
      </c>
      <c r="K371" s="4">
        <v>9.2665432260932198E-2</v>
      </c>
      <c r="L371" s="7">
        <v>8.1063994589049365E-2</v>
      </c>
      <c r="M371">
        <v>0.40010987500021933</v>
      </c>
      <c r="N371">
        <v>0.33553649465019836</v>
      </c>
      <c r="O371">
        <v>0.23955873776178052</v>
      </c>
      <c r="P371">
        <v>6.6171781526704072E-3</v>
      </c>
      <c r="Q371">
        <v>4.753961700100176E-2</v>
      </c>
      <c r="R371">
        <v>8.5617648266684849E-3</v>
      </c>
      <c r="S371">
        <v>0</v>
      </c>
      <c r="T371">
        <v>0.10236504188266848</v>
      </c>
      <c r="U371" s="4">
        <v>5.2871215094975416E-2</v>
      </c>
      <c r="V371" s="7">
        <v>2.2170844377095578</v>
      </c>
      <c r="W371">
        <v>0.11190746523896912</v>
      </c>
      <c r="X371">
        <v>1.1547433772268381</v>
      </c>
      <c r="Y371">
        <v>0.86765898000277897</v>
      </c>
      <c r="Z371">
        <v>0.9706162423267799</v>
      </c>
      <c r="AA371">
        <v>0.82606659147466477</v>
      </c>
      <c r="AB371">
        <v>1.2308023630648226</v>
      </c>
      <c r="AC371">
        <v>0.59586336261370387</v>
      </c>
      <c r="AD371">
        <v>0.56429291248864888</v>
      </c>
      <c r="AE371" s="4">
        <v>0.39061932556200979</v>
      </c>
      <c r="AF371" s="7">
        <v>0.1831145629345908</v>
      </c>
      <c r="AG371">
        <v>0.17993705203809668</v>
      </c>
      <c r="AH371">
        <v>0.18256683291690742</v>
      </c>
      <c r="AI371">
        <v>0.17884836299351853</v>
      </c>
      <c r="AJ371">
        <v>0.13986275845313453</v>
      </c>
      <c r="AK371">
        <v>0.24778526645948099</v>
      </c>
      <c r="AL371">
        <v>0.31294963365162792</v>
      </c>
      <c r="AM371">
        <v>0.17112784877926462</v>
      </c>
      <c r="AN371">
        <v>9.1261354791916133E-2</v>
      </c>
      <c r="AO371" s="4">
        <v>0.19856671366715287</v>
      </c>
      <c r="AP371" s="7">
        <v>0.10886862579981783</v>
      </c>
      <c r="AQ371">
        <v>0.14249566573338973</v>
      </c>
      <c r="AR371">
        <v>0.10587462260232759</v>
      </c>
      <c r="AS371">
        <v>0.12208265543932333</v>
      </c>
      <c r="AT371">
        <v>0.49338320771948763</v>
      </c>
      <c r="AU371">
        <v>0.6018571513788108</v>
      </c>
      <c r="AV371">
        <v>0.56088009141717599</v>
      </c>
      <c r="AW371">
        <v>0.27866362956183072</v>
      </c>
      <c r="AX371">
        <v>0.23854005705245748</v>
      </c>
      <c r="AY371" s="4">
        <v>0.11819662371220714</v>
      </c>
      <c r="AZ371">
        <f t="shared" si="288"/>
        <v>0.13670764091501014</v>
      </c>
      <c r="BA371">
        <f t="shared" si="289"/>
        <v>0.12742239189592325</v>
      </c>
      <c r="BB371">
        <f t="shared" si="290"/>
        <v>0.8929655057708773</v>
      </c>
      <c r="BC371">
        <f t="shared" si="291"/>
        <v>0.18860203866856906</v>
      </c>
      <c r="BD371" s="4">
        <f t="shared" si="292"/>
        <v>0.27708423304168278</v>
      </c>
      <c r="BE371" s="7">
        <f t="shared" si="293"/>
        <v>0.13711124606322811</v>
      </c>
      <c r="BF371">
        <f t="shared" si="294"/>
        <v>0.14526559011392245</v>
      </c>
      <c r="BG371">
        <f t="shared" si="295"/>
        <v>0.57790777507317725</v>
      </c>
      <c r="BH371">
        <f t="shared" si="296"/>
        <v>5.9120497803033141E-2</v>
      </c>
      <c r="BI371" s="4">
        <f t="shared" si="297"/>
        <v>0.1998012894223003</v>
      </c>
      <c r="BJ371" s="7">
        <f t="shared" si="298"/>
        <v>0.88477634195440669</v>
      </c>
      <c r="BK371">
        <f t="shared" si="299"/>
        <v>2.4084815016512306E-3</v>
      </c>
      <c r="BL371">
        <f t="shared" si="300"/>
        <v>0.2929009925648155</v>
      </c>
      <c r="BM371" s="4">
        <f t="shared" si="301"/>
        <v>8.5720474843173772E-2</v>
      </c>
      <c r="BN371" s="7">
        <f t="shared" si="302"/>
        <v>0.88477634195440669</v>
      </c>
      <c r="BO371">
        <f t="shared" si="303"/>
        <v>2.2161531745552359E-3</v>
      </c>
      <c r="BP371">
        <f t="shared" si="304"/>
        <v>0.24117056968564865</v>
      </c>
      <c r="BQ371" s="4">
        <f t="shared" si="305"/>
        <v>7.2942532548755767E-2</v>
      </c>
      <c r="BR371" s="7">
        <f t="shared" si="306"/>
        <v>2.4084815016512306E-3</v>
      </c>
      <c r="BS371">
        <f t="shared" si="307"/>
        <v>2.2161531745552359E-3</v>
      </c>
      <c r="BT371">
        <f t="shared" si="308"/>
        <v>3.8510233750073497E-3</v>
      </c>
      <c r="BU371" s="4">
        <f t="shared" si="309"/>
        <v>8.5707608571727635E-3</v>
      </c>
      <c r="BV371" s="7">
        <f t="shared" si="310"/>
        <v>0.2929009925648155</v>
      </c>
      <c r="BW371">
        <f t="shared" si="311"/>
        <v>0.24117056968564865</v>
      </c>
      <c r="BX371">
        <f t="shared" si="312"/>
        <v>3.8510233750073497E-3</v>
      </c>
      <c r="BY371" s="4">
        <f t="shared" si="313"/>
        <v>0.20745638873729044</v>
      </c>
      <c r="BZ371" s="7">
        <f t="shared" si="314"/>
        <v>8.5720474843173772E-2</v>
      </c>
      <c r="CA371">
        <f t="shared" si="315"/>
        <v>7.2942532548755767E-2</v>
      </c>
      <c r="CB371">
        <f t="shared" si="316"/>
        <v>8.5707608571727635E-3</v>
      </c>
      <c r="CC371" s="4">
        <f t="shared" si="317"/>
        <v>0.20745638873729044</v>
      </c>
      <c r="CD371" s="7">
        <f t="shared" si="318"/>
        <v>8</v>
      </c>
      <c r="CE371" s="4">
        <f t="shared" si="319"/>
        <v>0</v>
      </c>
      <c r="CF371" s="7">
        <f t="shared" si="320"/>
        <v>0.88477634195440669</v>
      </c>
      <c r="CG371">
        <f t="shared" si="321"/>
        <v>2.1037713988892514E-3</v>
      </c>
      <c r="CH371" s="7">
        <f t="shared" si="322"/>
        <v>0.88477634195440669</v>
      </c>
      <c r="CI371" s="4">
        <f t="shared" si="323"/>
        <v>1.8002373533477891E-3</v>
      </c>
      <c r="CJ371">
        <f t="shared" si="324"/>
        <v>2.1037713988892514E-3</v>
      </c>
      <c r="CK371">
        <f t="shared" si="325"/>
        <v>1.8002373533477891E-3</v>
      </c>
      <c r="CL371" s="7">
        <f t="shared" si="326"/>
        <v>4</v>
      </c>
      <c r="CM371" s="4">
        <f t="shared" si="327"/>
        <v>0</v>
      </c>
      <c r="CN371" s="7">
        <f t="shared" si="328"/>
        <v>3.4472743462522419E-3</v>
      </c>
      <c r="CO371" s="4">
        <f t="shared" si="329"/>
        <v>1</v>
      </c>
      <c r="CP371" s="7">
        <f t="shared" si="330"/>
        <v>3</v>
      </c>
      <c r="CQ371" s="4" t="str">
        <f t="shared" si="331"/>
        <v>Glenfiddich 12</v>
      </c>
      <c r="CR371" s="7">
        <f t="shared" si="332"/>
        <v>70</v>
      </c>
      <c r="CS371">
        <f t="shared" si="333"/>
        <v>73</v>
      </c>
      <c r="CT371">
        <f ca="1">COUNTIF(INDIRECT(ADDRESS(ROW(),CR371,1,1)):INDIRECT(ADDRESS(ROW(),CS371,1,1)), "&lt;0.05")</f>
        <v>4</v>
      </c>
      <c r="CU371" s="4">
        <f t="shared" ca="1" si="334"/>
        <v>1</v>
      </c>
    </row>
    <row r="372" spans="1:99" x14ac:dyDescent="0.25">
      <c r="A372" s="48">
        <v>124</v>
      </c>
      <c r="B372" s="7">
        <v>0</v>
      </c>
      <c r="C372">
        <v>4.1571349254060364E-2</v>
      </c>
      <c r="D372">
        <v>0.13691989679149605</v>
      </c>
      <c r="E372">
        <v>9.050582759402695E-2</v>
      </c>
      <c r="F372">
        <v>0.12233916292072666</v>
      </c>
      <c r="G372">
        <v>4.4634954862146664E-2</v>
      </c>
      <c r="H372">
        <v>7.4082479147184355E-2</v>
      </c>
      <c r="I372">
        <v>9.904062676940012E-2</v>
      </c>
      <c r="J372">
        <v>0.20813986006773333</v>
      </c>
      <c r="K372" s="4">
        <v>0.14021489594964681</v>
      </c>
      <c r="L372" s="7">
        <v>0.12892493810065395</v>
      </c>
      <c r="M372">
        <v>0.20307897175791767</v>
      </c>
      <c r="N372">
        <v>0.20228403145445745</v>
      </c>
      <c r="O372">
        <v>0.16392937066986868</v>
      </c>
      <c r="P372">
        <v>0.14603589533658243</v>
      </c>
      <c r="Q372">
        <v>0.13121719225560632</v>
      </c>
      <c r="R372">
        <v>0.11201966810854683</v>
      </c>
      <c r="S372">
        <v>0.11249690586196159</v>
      </c>
      <c r="T372">
        <v>0.20033392965335972</v>
      </c>
      <c r="U372" s="4">
        <v>0.12055646968666875</v>
      </c>
      <c r="V372" s="7">
        <v>1.6344095355920796</v>
      </c>
      <c r="W372">
        <v>0.39943451844262512</v>
      </c>
      <c r="X372">
        <v>1.0520182206217303</v>
      </c>
      <c r="Y372">
        <v>0.75474574228540303</v>
      </c>
      <c r="Z372">
        <v>0.76663839799112843</v>
      </c>
      <c r="AA372">
        <v>0.78734305886759837</v>
      </c>
      <c r="AB372">
        <v>1.4179043317738931</v>
      </c>
      <c r="AC372">
        <v>0.64688633745659341</v>
      </c>
      <c r="AD372">
        <v>0.72340529795551578</v>
      </c>
      <c r="AE372" s="4">
        <v>0.55212366420359904</v>
      </c>
      <c r="AF372" s="7">
        <v>0.30253388664730269</v>
      </c>
      <c r="AG372">
        <v>0.31578327538508083</v>
      </c>
      <c r="AH372">
        <v>0.31009652083979528</v>
      </c>
      <c r="AI372">
        <v>0.27250948860121543</v>
      </c>
      <c r="AJ372">
        <v>0.36846189275886782</v>
      </c>
      <c r="AK372">
        <v>0.40257793525128677</v>
      </c>
      <c r="AL372">
        <v>0.42228277254655938</v>
      </c>
      <c r="AM372">
        <v>0.2963328392336928</v>
      </c>
      <c r="AN372">
        <v>0.21672993685401476</v>
      </c>
      <c r="AO372" s="4">
        <v>0.30876677418393456</v>
      </c>
      <c r="AP372" s="7">
        <v>0.20324097119197013</v>
      </c>
      <c r="AQ372">
        <v>0.33177413524447297</v>
      </c>
      <c r="AR372">
        <v>0.26583495123436179</v>
      </c>
      <c r="AS372">
        <v>0.25371971366047974</v>
      </c>
      <c r="AT372">
        <v>0.75511384323898945</v>
      </c>
      <c r="AU372">
        <v>1.1059671394999713</v>
      </c>
      <c r="AV372">
        <v>1.0367128846277747</v>
      </c>
      <c r="AW372">
        <v>0.44566381808416544</v>
      </c>
      <c r="AX372">
        <v>0.34882447793735949</v>
      </c>
      <c r="AY372" s="4">
        <v>0.35445052198307092</v>
      </c>
      <c r="AZ372">
        <f t="shared" si="288"/>
        <v>9.574490533564213E-2</v>
      </c>
      <c r="BA372">
        <f t="shared" si="289"/>
        <v>0.15208773728856234</v>
      </c>
      <c r="BB372">
        <f t="shared" si="290"/>
        <v>0.87349091051901662</v>
      </c>
      <c r="BC372">
        <f t="shared" si="291"/>
        <v>0.32160753223017502</v>
      </c>
      <c r="BD372" s="4">
        <f t="shared" si="292"/>
        <v>0.51013024567026155</v>
      </c>
      <c r="BE372" s="7">
        <f t="shared" si="293"/>
        <v>5.9846562056377409E-2</v>
      </c>
      <c r="BF372">
        <f t="shared" si="294"/>
        <v>3.7658580170594876E-2</v>
      </c>
      <c r="BG372">
        <f t="shared" si="295"/>
        <v>0.38616003417390776</v>
      </c>
      <c r="BH372">
        <f t="shared" si="296"/>
        <v>6.1129092600013625E-2</v>
      </c>
      <c r="BI372" s="4">
        <f t="shared" si="297"/>
        <v>0.33302618696830516</v>
      </c>
      <c r="BJ372" s="7">
        <f t="shared" si="298"/>
        <v>2.3426845201287114E-2</v>
      </c>
      <c r="BK372">
        <f t="shared" si="299"/>
        <v>1.1593919463700092E-4</v>
      </c>
      <c r="BL372">
        <f t="shared" si="300"/>
        <v>1.3314426126526932E-7</v>
      </c>
      <c r="BM372" s="4">
        <f t="shared" si="301"/>
        <v>3.3531723626481174E-3</v>
      </c>
      <c r="BN372" s="7">
        <f t="shared" si="302"/>
        <v>2.3426845201287114E-2</v>
      </c>
      <c r="BO372">
        <f t="shared" si="303"/>
        <v>2.1824958242895926E-4</v>
      </c>
      <c r="BP372">
        <f t="shared" si="304"/>
        <v>2.0171330017354333E-6</v>
      </c>
      <c r="BQ372" s="4">
        <f t="shared" si="305"/>
        <v>7.8608255686099162E-3</v>
      </c>
      <c r="BR372" s="7">
        <f t="shared" si="306"/>
        <v>1.1593919463700092E-4</v>
      </c>
      <c r="BS372">
        <f t="shared" si="307"/>
        <v>2.1824958242895926E-4</v>
      </c>
      <c r="BT372">
        <f t="shared" si="308"/>
        <v>1.3899112517190802E-3</v>
      </c>
      <c r="BU372" s="4">
        <f t="shared" si="309"/>
        <v>3.723347672793715E-2</v>
      </c>
      <c r="BV372" s="7">
        <f t="shared" si="310"/>
        <v>1.3314426126526932E-7</v>
      </c>
      <c r="BW372">
        <f t="shared" si="311"/>
        <v>2.0171330017354333E-6</v>
      </c>
      <c r="BX372">
        <f t="shared" si="312"/>
        <v>1.3899112517190802E-3</v>
      </c>
      <c r="BY372" s="4">
        <f t="shared" si="313"/>
        <v>0.11001872251210219</v>
      </c>
      <c r="BZ372" s="7">
        <f t="shared" si="314"/>
        <v>3.3531723626481174E-3</v>
      </c>
      <c r="CA372">
        <f t="shared" si="315"/>
        <v>7.8608255686099162E-3</v>
      </c>
      <c r="CB372">
        <f t="shared" si="316"/>
        <v>3.723347672793715E-2</v>
      </c>
      <c r="CC372" s="4">
        <f t="shared" si="317"/>
        <v>0.11001872251210219</v>
      </c>
      <c r="CD372" s="7">
        <f t="shared" si="318"/>
        <v>18</v>
      </c>
      <c r="CE372" s="4">
        <f t="shared" si="319"/>
        <v>0</v>
      </c>
      <c r="CF372" s="7">
        <f t="shared" si="320"/>
        <v>2.3426845201287114E-2</v>
      </c>
      <c r="CG372">
        <f t="shared" si="321"/>
        <v>1.048690041475831E-7</v>
      </c>
      <c r="CH372" s="7">
        <f t="shared" si="322"/>
        <v>2.3426845201287114E-2</v>
      </c>
      <c r="CI372" s="4">
        <f t="shared" si="323"/>
        <v>9.9334530087143478E-7</v>
      </c>
      <c r="CJ372">
        <f t="shared" si="324"/>
        <v>1.048690041475831E-7</v>
      </c>
      <c r="CK372">
        <f t="shared" si="325"/>
        <v>9.9334530087143478E-7</v>
      </c>
      <c r="CL372" s="7">
        <f t="shared" si="326"/>
        <v>6</v>
      </c>
      <c r="CM372" s="4">
        <f t="shared" si="327"/>
        <v>1</v>
      </c>
      <c r="CN372" s="7">
        <f t="shared" si="328"/>
        <v>3.0760280709371299E-5</v>
      </c>
      <c r="CO372" s="4">
        <f t="shared" si="329"/>
        <v>1</v>
      </c>
      <c r="CP372" s="7">
        <f t="shared" si="330"/>
        <v>3</v>
      </c>
      <c r="CQ372" s="4" t="str">
        <f t="shared" si="331"/>
        <v>Glenfiddich 12</v>
      </c>
      <c r="CR372" s="7">
        <f t="shared" si="332"/>
        <v>70</v>
      </c>
      <c r="CS372">
        <f t="shared" si="333"/>
        <v>73</v>
      </c>
      <c r="CT372">
        <f ca="1">COUNTIF(INDIRECT(ADDRESS(ROW(),CR372,1,1)):INDIRECT(ADDRESS(ROW(),CS372,1,1)), "&lt;0.05")</f>
        <v>4</v>
      </c>
      <c r="CU372" s="4">
        <f t="shared" ca="1" si="334"/>
        <v>1</v>
      </c>
    </row>
    <row r="373" spans="1:99" x14ac:dyDescent="0.25">
      <c r="A373" s="48">
        <v>125</v>
      </c>
      <c r="B373" s="7">
        <v>7.0958510370226741E-2</v>
      </c>
      <c r="C373">
        <v>0</v>
      </c>
      <c r="D373">
        <v>0.15722947735253526</v>
      </c>
      <c r="E373">
        <v>8.6788396117928421E-2</v>
      </c>
      <c r="F373">
        <v>5.581093237293424E-2</v>
      </c>
      <c r="G373">
        <v>4.6950787763073015E-2</v>
      </c>
      <c r="H373">
        <v>9.6433824794570189E-2</v>
      </c>
      <c r="I373">
        <v>0.14846212506575168</v>
      </c>
      <c r="J373">
        <v>0.33960935884063398</v>
      </c>
      <c r="K373" s="4">
        <v>0.1994140701129429</v>
      </c>
      <c r="L373" s="7">
        <v>0.13625838301080484</v>
      </c>
      <c r="M373">
        <v>0.28287544949035764</v>
      </c>
      <c r="N373">
        <v>0.24265269444297721</v>
      </c>
      <c r="O373">
        <v>0.17875474971447647</v>
      </c>
      <c r="P373">
        <v>0.17336590125840726</v>
      </c>
      <c r="Q373">
        <v>0.15122586443347358</v>
      </c>
      <c r="R373">
        <v>0.13181055595005367</v>
      </c>
      <c r="S373">
        <v>0.11839697103457696</v>
      </c>
      <c r="T373">
        <v>0.16661706580142163</v>
      </c>
      <c r="U373" s="4">
        <v>0.18355493111740831</v>
      </c>
      <c r="V373" s="7">
        <v>2.357370346120538</v>
      </c>
      <c r="W373">
        <v>0.74826318484229282</v>
      </c>
      <c r="X373">
        <v>1.6460229053578681</v>
      </c>
      <c r="Y373">
        <v>1.2186705164854523</v>
      </c>
      <c r="Z373">
        <v>1.3539488879591177</v>
      </c>
      <c r="AA373">
        <v>1.5744418739311281</v>
      </c>
      <c r="AB373">
        <v>2.680096672209503</v>
      </c>
      <c r="AC373">
        <v>1.1101508115865328</v>
      </c>
      <c r="AD373">
        <v>1.3303413375421886</v>
      </c>
      <c r="AE373" s="4">
        <v>1.0653006778432106</v>
      </c>
      <c r="AF373" s="7">
        <v>0.59927152871614375</v>
      </c>
      <c r="AG373">
        <v>0.65540092218205526</v>
      </c>
      <c r="AH373">
        <v>0.63645983629261316</v>
      </c>
      <c r="AI373">
        <v>0.54339475195501696</v>
      </c>
      <c r="AJ373">
        <v>0.77789583328777556</v>
      </c>
      <c r="AK373">
        <v>0.72555373576685622</v>
      </c>
      <c r="AL373">
        <v>0.87527219048815996</v>
      </c>
      <c r="AM373">
        <v>0.5935198586209387</v>
      </c>
      <c r="AN373">
        <v>0.41176462964462374</v>
      </c>
      <c r="AO373" s="4">
        <v>0.6126341011823403</v>
      </c>
      <c r="AP373" s="7">
        <v>0.32239577859949492</v>
      </c>
      <c r="AQ373">
        <v>0.58913525698611779</v>
      </c>
      <c r="AR373">
        <v>0.40808239964654686</v>
      </c>
      <c r="AS373">
        <v>0.40786009027473519</v>
      </c>
      <c r="AT373">
        <v>1.2239420085421751</v>
      </c>
      <c r="AU373">
        <v>2.0330525089988822</v>
      </c>
      <c r="AV373">
        <v>1.8723130110031316</v>
      </c>
      <c r="AW373">
        <v>0.67563651909982292</v>
      </c>
      <c r="AX373">
        <v>0.62346499990563398</v>
      </c>
      <c r="AY373" s="4">
        <v>0.69102652726343639</v>
      </c>
      <c r="AZ373">
        <f t="shared" si="288"/>
        <v>0.12016574827905964</v>
      </c>
      <c r="BA373">
        <f t="shared" si="289"/>
        <v>0.17655125662539578</v>
      </c>
      <c r="BB373">
        <f t="shared" si="290"/>
        <v>1.5084607213877832</v>
      </c>
      <c r="BC373">
        <f t="shared" si="291"/>
        <v>0.64311673881365239</v>
      </c>
      <c r="BD373" s="4">
        <f t="shared" si="292"/>
        <v>0.88469091003199762</v>
      </c>
      <c r="BE373" s="7">
        <f t="shared" si="293"/>
        <v>9.6982577820959703E-2</v>
      </c>
      <c r="BF373">
        <f t="shared" si="294"/>
        <v>5.1083284858657908E-2</v>
      </c>
      <c r="BG373">
        <f t="shared" si="295"/>
        <v>0.59527546439628265</v>
      </c>
      <c r="BH373">
        <f t="shared" si="296"/>
        <v>0.12816324194757941</v>
      </c>
      <c r="BI373" s="4">
        <f t="shared" si="297"/>
        <v>0.61614608238212554</v>
      </c>
      <c r="BJ373" s="7">
        <f t="shared" si="298"/>
        <v>0.12668032728707382</v>
      </c>
      <c r="BK373">
        <f t="shared" si="299"/>
        <v>3.5536165642548526E-5</v>
      </c>
      <c r="BL373">
        <f t="shared" si="300"/>
        <v>1.1697887920061076E-8</v>
      </c>
      <c r="BM373" s="4">
        <f t="shared" si="301"/>
        <v>3.4259621485189669E-3</v>
      </c>
      <c r="BN373" s="7">
        <f t="shared" si="302"/>
        <v>0.12668032728707382</v>
      </c>
      <c r="BO373">
        <f t="shared" si="303"/>
        <v>5.5635543334873673E-5</v>
      </c>
      <c r="BP373">
        <f t="shared" si="304"/>
        <v>2.0288843302164793E-7</v>
      </c>
      <c r="BQ373" s="4">
        <f t="shared" si="305"/>
        <v>5.430540082733859E-3</v>
      </c>
      <c r="BR373" s="7">
        <f t="shared" si="306"/>
        <v>3.5536165642548526E-5</v>
      </c>
      <c r="BS373">
        <f t="shared" si="307"/>
        <v>5.5635543334873673E-5</v>
      </c>
      <c r="BT373">
        <f t="shared" si="308"/>
        <v>1.2034806628142363E-3</v>
      </c>
      <c r="BU373" s="4">
        <f t="shared" si="309"/>
        <v>3.348082644492615E-2</v>
      </c>
      <c r="BV373" s="7">
        <f t="shared" si="310"/>
        <v>1.1697887920061076E-8</v>
      </c>
      <c r="BW373">
        <f t="shared" si="311"/>
        <v>2.0288843302164793E-7</v>
      </c>
      <c r="BX373">
        <f t="shared" si="312"/>
        <v>1.2034806628142363E-3</v>
      </c>
      <c r="BY373" s="4">
        <f t="shared" si="313"/>
        <v>0.25330713647473974</v>
      </c>
      <c r="BZ373" s="7">
        <f t="shared" si="314"/>
        <v>3.4259621485189669E-3</v>
      </c>
      <c r="CA373">
        <f t="shared" si="315"/>
        <v>5.430540082733859E-3</v>
      </c>
      <c r="CB373">
        <f t="shared" si="316"/>
        <v>3.348082644492615E-2</v>
      </c>
      <c r="CC373" s="4">
        <f t="shared" si="317"/>
        <v>0.25330713647473974</v>
      </c>
      <c r="CD373" s="7">
        <f t="shared" si="318"/>
        <v>16</v>
      </c>
      <c r="CE373" s="4">
        <f t="shared" si="319"/>
        <v>0</v>
      </c>
      <c r="CF373" s="7">
        <f t="shared" si="320"/>
        <v>0.12668032728707382</v>
      </c>
      <c r="CG373">
        <f t="shared" si="321"/>
        <v>6.547078202609792E-9</v>
      </c>
      <c r="CH373" s="7">
        <f t="shared" si="322"/>
        <v>0.12668032728707382</v>
      </c>
      <c r="CI373" s="4">
        <f t="shared" si="323"/>
        <v>2.6054054152351734E-8</v>
      </c>
      <c r="CJ373">
        <f t="shared" si="324"/>
        <v>6.547078202609792E-9</v>
      </c>
      <c r="CK373">
        <f t="shared" si="325"/>
        <v>2.6054054152351734E-8</v>
      </c>
      <c r="CL373" s="7">
        <f t="shared" si="326"/>
        <v>4</v>
      </c>
      <c r="CM373" s="4">
        <f t="shared" si="327"/>
        <v>0</v>
      </c>
      <c r="CN373" s="7">
        <f t="shared" si="328"/>
        <v>1.6305060715555774E-6</v>
      </c>
      <c r="CO373" s="4">
        <f t="shared" si="329"/>
        <v>1</v>
      </c>
      <c r="CP373" s="7">
        <f t="shared" si="330"/>
        <v>3</v>
      </c>
      <c r="CQ373" s="4" t="str">
        <f t="shared" si="331"/>
        <v>Glenfiddich 12</v>
      </c>
      <c r="CR373" s="7">
        <f t="shared" si="332"/>
        <v>70</v>
      </c>
      <c r="CS373">
        <f t="shared" si="333"/>
        <v>73</v>
      </c>
      <c r="CT373">
        <f ca="1">COUNTIF(INDIRECT(ADDRESS(ROW(),CR373,1,1)):INDIRECT(ADDRESS(ROW(),CS373,1,1)), "&lt;0.05")</f>
        <v>4</v>
      </c>
      <c r="CU373" s="4">
        <f t="shared" ca="1" si="334"/>
        <v>1</v>
      </c>
    </row>
    <row r="374" spans="1:99" x14ac:dyDescent="0.25">
      <c r="A374" s="48">
        <v>126</v>
      </c>
      <c r="B374" s="7">
        <v>0.16181700846423638</v>
      </c>
      <c r="C374">
        <v>4.8896066273737271E-2</v>
      </c>
      <c r="D374">
        <v>9.5094630999678076E-2</v>
      </c>
      <c r="E374">
        <v>4.4520509294572796E-2</v>
      </c>
      <c r="F374">
        <v>5.1594830284919027E-2</v>
      </c>
      <c r="G374">
        <v>4.785114121090224E-2</v>
      </c>
      <c r="H374">
        <v>6.9230350750388775E-2</v>
      </c>
      <c r="I374">
        <v>7.0978065868088969E-2</v>
      </c>
      <c r="J374">
        <v>0.16323604955645485</v>
      </c>
      <c r="K374" s="4">
        <v>0.10046904722306775</v>
      </c>
      <c r="L374" s="7">
        <v>9.5006193409441914E-2</v>
      </c>
      <c r="M374">
        <v>0.14650889357262648</v>
      </c>
      <c r="N374">
        <v>9.4885943067747974E-2</v>
      </c>
      <c r="O374">
        <v>8.9827140509675954E-2</v>
      </c>
      <c r="P374">
        <v>8.1765426764859386E-2</v>
      </c>
      <c r="Q374">
        <v>8.8399748365797101E-2</v>
      </c>
      <c r="R374">
        <v>6.2810022846168087E-2</v>
      </c>
      <c r="S374">
        <v>6.8382922394863599E-2</v>
      </c>
      <c r="T374">
        <v>0.12578636044732525</v>
      </c>
      <c r="U374" s="4">
        <v>8.7860347839861325E-2</v>
      </c>
      <c r="V374" s="7">
        <v>1.6229780035182499</v>
      </c>
      <c r="W374">
        <v>0.17032365504310235</v>
      </c>
      <c r="X374">
        <v>0.7153902927867436</v>
      </c>
      <c r="Y374">
        <v>0.49891972248530814</v>
      </c>
      <c r="Z374">
        <v>0.50543191611199856</v>
      </c>
      <c r="AA374">
        <v>0.47436448993030639</v>
      </c>
      <c r="AB374">
        <v>0.95078013087754565</v>
      </c>
      <c r="AC374">
        <v>0.40048632073171347</v>
      </c>
      <c r="AD374">
        <v>0.46006994989413941</v>
      </c>
      <c r="AE374" s="4">
        <v>0.34342030337283003</v>
      </c>
      <c r="AF374" s="7">
        <v>0.21122112317943081</v>
      </c>
      <c r="AG374">
        <v>0.21762506812308691</v>
      </c>
      <c r="AH374">
        <v>0.21023719539265812</v>
      </c>
      <c r="AI374">
        <v>0.20330760959491936</v>
      </c>
      <c r="AJ374">
        <v>0.26118725412047328</v>
      </c>
      <c r="AK374">
        <v>0.22550418681602291</v>
      </c>
      <c r="AL374">
        <v>0.2676945036984148</v>
      </c>
      <c r="AM374">
        <v>0.18046296097150596</v>
      </c>
      <c r="AN374">
        <v>0.1619763331698886</v>
      </c>
      <c r="AO374" s="4">
        <v>0.18662783271190214</v>
      </c>
      <c r="AP374" s="7">
        <v>7.4525603457319581E-2</v>
      </c>
      <c r="AQ374">
        <v>0.13021605673882986</v>
      </c>
      <c r="AR374">
        <v>0.10402474686522022</v>
      </c>
      <c r="AS374">
        <v>8.2934817544742953E-2</v>
      </c>
      <c r="AT374">
        <v>0.50659973054625806</v>
      </c>
      <c r="AU374">
        <v>0.75710646553986194</v>
      </c>
      <c r="AV374">
        <v>0.73851049256614609</v>
      </c>
      <c r="AW374">
        <v>0.28251089833229948</v>
      </c>
      <c r="AX374">
        <v>0.22583395420411401</v>
      </c>
      <c r="AY374" s="4">
        <v>0.27281627775760559</v>
      </c>
      <c r="AZ374">
        <f t="shared" si="288"/>
        <v>8.5368769992604607E-2</v>
      </c>
      <c r="BA374">
        <f t="shared" si="289"/>
        <v>9.4123299921836712E-2</v>
      </c>
      <c r="BB374">
        <f t="shared" si="290"/>
        <v>0.61421647847519378</v>
      </c>
      <c r="BC374">
        <f t="shared" si="291"/>
        <v>0.21258440677783033</v>
      </c>
      <c r="BD374" s="4">
        <f t="shared" si="292"/>
        <v>0.31750790435523973</v>
      </c>
      <c r="BE374" s="7">
        <f t="shared" si="293"/>
        <v>4.502454647694544E-2</v>
      </c>
      <c r="BF374">
        <f t="shared" si="294"/>
        <v>2.5020895560328896E-2</v>
      </c>
      <c r="BG374">
        <f t="shared" si="295"/>
        <v>0.41171864565575478</v>
      </c>
      <c r="BH374">
        <f t="shared" si="296"/>
        <v>3.3252942354534305E-2</v>
      </c>
      <c r="BI374" s="4">
        <f t="shared" si="297"/>
        <v>0.26089381926665506</v>
      </c>
      <c r="BJ374" s="7">
        <f t="shared" si="298"/>
        <v>0.59934742974586763</v>
      </c>
      <c r="BK374">
        <f t="shared" si="299"/>
        <v>2.7990915361701708E-3</v>
      </c>
      <c r="BL374">
        <f t="shared" si="300"/>
        <v>1.7667197444276398E-6</v>
      </c>
      <c r="BM374" s="4">
        <f t="shared" si="301"/>
        <v>2.0545960661501102E-2</v>
      </c>
      <c r="BN374" s="7">
        <f t="shared" si="302"/>
        <v>0.59934742974586763</v>
      </c>
      <c r="BO374">
        <f t="shared" si="303"/>
        <v>3.1241690697593615E-3</v>
      </c>
      <c r="BP374">
        <f t="shared" si="304"/>
        <v>8.1152657478034319E-8</v>
      </c>
      <c r="BQ374" s="4">
        <f t="shared" si="305"/>
        <v>2.4202156646219462E-2</v>
      </c>
      <c r="BR374" s="7">
        <f t="shared" si="306"/>
        <v>2.7990915361701708E-3</v>
      </c>
      <c r="BS374">
        <f t="shared" si="307"/>
        <v>3.1241690697593615E-3</v>
      </c>
      <c r="BT374">
        <f t="shared" si="308"/>
        <v>1.3052755055475923E-2</v>
      </c>
      <c r="BU374" s="4">
        <f t="shared" si="309"/>
        <v>7.3123777375835738E-2</v>
      </c>
      <c r="BV374" s="7">
        <f t="shared" si="310"/>
        <v>1.7667197444276398E-6</v>
      </c>
      <c r="BW374">
        <f t="shared" si="311"/>
        <v>8.1152657478034319E-8</v>
      </c>
      <c r="BX374">
        <f t="shared" si="312"/>
        <v>1.3052755055475923E-2</v>
      </c>
      <c r="BY374" s="4">
        <f t="shared" si="313"/>
        <v>0.23785308793723259</v>
      </c>
      <c r="BZ374" s="7">
        <f t="shared" si="314"/>
        <v>2.0545960661501102E-2</v>
      </c>
      <c r="CA374">
        <f t="shared" si="315"/>
        <v>2.4202156646219462E-2</v>
      </c>
      <c r="CB374">
        <f t="shared" si="316"/>
        <v>7.3123777375835738E-2</v>
      </c>
      <c r="CC374" s="4">
        <f t="shared" si="317"/>
        <v>0.23785308793723259</v>
      </c>
      <c r="CD374" s="7">
        <f t="shared" si="318"/>
        <v>14</v>
      </c>
      <c r="CE374" s="4">
        <f t="shared" si="319"/>
        <v>0</v>
      </c>
      <c r="CF374" s="7">
        <f t="shared" si="320"/>
        <v>0.59934742974586763</v>
      </c>
      <c r="CG374">
        <f t="shared" si="321"/>
        <v>2.7276409739197017E-5</v>
      </c>
      <c r="CH374" s="7">
        <f t="shared" si="322"/>
        <v>0.59934742974586763</v>
      </c>
      <c r="CI374" s="4">
        <f t="shared" si="323"/>
        <v>3.6903881130613123E-5</v>
      </c>
      <c r="CJ374">
        <f t="shared" si="324"/>
        <v>2.7276409739197017E-5</v>
      </c>
      <c r="CK374">
        <f t="shared" si="325"/>
        <v>3.6903881130613123E-5</v>
      </c>
      <c r="CL374" s="7">
        <f t="shared" si="326"/>
        <v>4</v>
      </c>
      <c r="CM374" s="4">
        <f t="shared" si="327"/>
        <v>0</v>
      </c>
      <c r="CN374" s="7">
        <f t="shared" si="328"/>
        <v>5.8599324101722943E-4</v>
      </c>
      <c r="CO374" s="4">
        <f t="shared" si="329"/>
        <v>1</v>
      </c>
      <c r="CP374" s="7">
        <f t="shared" si="330"/>
        <v>3</v>
      </c>
      <c r="CQ374" s="4" t="str">
        <f t="shared" si="331"/>
        <v>Glenfiddich 12</v>
      </c>
      <c r="CR374" s="7">
        <f t="shared" si="332"/>
        <v>70</v>
      </c>
      <c r="CS374">
        <f t="shared" si="333"/>
        <v>73</v>
      </c>
      <c r="CT374">
        <f ca="1">COUNTIF(INDIRECT(ADDRESS(ROW(),CR374,1,1)):INDIRECT(ADDRESS(ROW(),CS374,1,1)), "&lt;0.05")</f>
        <v>3</v>
      </c>
      <c r="CU374" s="4">
        <f t="shared" ca="1" si="334"/>
        <v>0</v>
      </c>
    </row>
    <row r="375" spans="1:99" x14ac:dyDescent="0.25">
      <c r="A375" s="48">
        <v>127</v>
      </c>
      <c r="B375" s="7">
        <v>0.26861948495192811</v>
      </c>
      <c r="C375">
        <v>0.12538194715855946</v>
      </c>
      <c r="D375">
        <v>0.19482385772752056</v>
      </c>
      <c r="E375">
        <v>0.12115755060930219</v>
      </c>
      <c r="F375">
        <v>0.11992908648768681</v>
      </c>
      <c r="G375">
        <v>0.12326822810470525</v>
      </c>
      <c r="H375">
        <v>0.11348912354192053</v>
      </c>
      <c r="I375">
        <v>0.14757054410844112</v>
      </c>
      <c r="J375">
        <v>0.26877658573327767</v>
      </c>
      <c r="K375" s="4">
        <v>0.193916628255766</v>
      </c>
      <c r="L375" s="7">
        <v>0.17531231105698947</v>
      </c>
      <c r="M375">
        <v>0.28262079183193012</v>
      </c>
      <c r="N375">
        <v>0.20841657163319277</v>
      </c>
      <c r="O375">
        <v>0.1778768203625159</v>
      </c>
      <c r="P375">
        <v>0.15960307996408932</v>
      </c>
      <c r="Q375">
        <v>0.16101129326111743</v>
      </c>
      <c r="R375">
        <v>0.13914070485413349</v>
      </c>
      <c r="S375">
        <v>0.12407120449091341</v>
      </c>
      <c r="T375">
        <v>0.16945426112359163</v>
      </c>
      <c r="U375" s="4">
        <v>0.1589607927030694</v>
      </c>
      <c r="V375" s="7">
        <v>2.5661505153586579</v>
      </c>
      <c r="W375">
        <v>0.34811481893298207</v>
      </c>
      <c r="X375">
        <v>1.2666090279916999</v>
      </c>
      <c r="Y375">
        <v>0.90960543228599644</v>
      </c>
      <c r="Z375">
        <v>0.92100491441832677</v>
      </c>
      <c r="AA375">
        <v>0.89812319632883464</v>
      </c>
      <c r="AB375">
        <v>1.7566246855917977</v>
      </c>
      <c r="AC375">
        <v>0.73260818287613794</v>
      </c>
      <c r="AD375">
        <v>0.86596532470124632</v>
      </c>
      <c r="AE375" s="4">
        <v>0.7026761955055647</v>
      </c>
      <c r="AF375" s="7">
        <v>0.47284146581213915</v>
      </c>
      <c r="AG375">
        <v>0.48581797275088517</v>
      </c>
      <c r="AH375">
        <v>0.43160184544545899</v>
      </c>
      <c r="AI375">
        <v>0.38309397764070385</v>
      </c>
      <c r="AJ375">
        <v>0.55137504174431717</v>
      </c>
      <c r="AK375">
        <v>0.50707622995523716</v>
      </c>
      <c r="AL375">
        <v>0.60136248658917635</v>
      </c>
      <c r="AM375">
        <v>0.42218310096759326</v>
      </c>
      <c r="AN375">
        <v>0.35393671323082604</v>
      </c>
      <c r="AO375" s="4">
        <v>0.43787824459763169</v>
      </c>
      <c r="AP375" s="7">
        <v>0.16180781726881227</v>
      </c>
      <c r="AQ375">
        <v>0.25113693068015702</v>
      </c>
      <c r="AR375">
        <v>0.21642170660198709</v>
      </c>
      <c r="AS375">
        <v>0.16080309389476205</v>
      </c>
      <c r="AT375">
        <v>0.91227192146219416</v>
      </c>
      <c r="AU375">
        <v>1.4470522245005135</v>
      </c>
      <c r="AV375">
        <v>1.4449037730030634</v>
      </c>
      <c r="AW375">
        <v>0.57431193205546061</v>
      </c>
      <c r="AX375">
        <v>0.49304486155048038</v>
      </c>
      <c r="AY375" s="4">
        <v>0.54763294577731503</v>
      </c>
      <c r="AZ375">
        <f t="shared" si="288"/>
        <v>0.1676933036679108</v>
      </c>
      <c r="BA375">
        <f t="shared" si="289"/>
        <v>0.17564678312815429</v>
      </c>
      <c r="BB375">
        <f t="shared" si="290"/>
        <v>1.0967482293991244</v>
      </c>
      <c r="BC375">
        <f t="shared" si="291"/>
        <v>0.46471670787339692</v>
      </c>
      <c r="BD375" s="4">
        <f t="shared" si="292"/>
        <v>0.62093872067947453</v>
      </c>
      <c r="BE375" s="7">
        <f t="shared" si="293"/>
        <v>6.0902022660399707E-2</v>
      </c>
      <c r="BF375">
        <f t="shared" si="294"/>
        <v>4.3847569497162557E-2</v>
      </c>
      <c r="BG375">
        <f t="shared" si="295"/>
        <v>0.63511995569504454</v>
      </c>
      <c r="BH375">
        <f t="shared" si="296"/>
        <v>7.5312550301918246E-2</v>
      </c>
      <c r="BI375" s="4">
        <f t="shared" si="297"/>
        <v>0.49363447518795739</v>
      </c>
      <c r="BJ375" s="7">
        <f t="shared" si="298"/>
        <v>0.74177268008427688</v>
      </c>
      <c r="BK375">
        <f t="shared" si="299"/>
        <v>1.22226403991163E-3</v>
      </c>
      <c r="BL375">
        <f t="shared" si="300"/>
        <v>2.1253445673860626E-8</v>
      </c>
      <c r="BM375" s="4">
        <f t="shared" si="301"/>
        <v>1.759219193626186E-2</v>
      </c>
      <c r="BN375" s="7">
        <f t="shared" si="302"/>
        <v>0.74177268008427688</v>
      </c>
      <c r="BO375">
        <f t="shared" si="303"/>
        <v>1.3043267830736963E-3</v>
      </c>
      <c r="BP375">
        <f t="shared" si="304"/>
        <v>3.753015832509056E-8</v>
      </c>
      <c r="BQ375" s="4">
        <f t="shared" si="305"/>
        <v>1.9066684456955758E-2</v>
      </c>
      <c r="BR375" s="7">
        <f t="shared" si="306"/>
        <v>1.22226403991163E-3</v>
      </c>
      <c r="BS375">
        <f t="shared" si="307"/>
        <v>1.3043267830736963E-3</v>
      </c>
      <c r="BT375">
        <f t="shared" si="308"/>
        <v>1.1818826847616662E-2</v>
      </c>
      <c r="BU375" s="4">
        <f t="shared" si="309"/>
        <v>7.8763509522292011E-2</v>
      </c>
      <c r="BV375" s="7">
        <f t="shared" si="310"/>
        <v>2.1253445673860626E-8</v>
      </c>
      <c r="BW375">
        <f t="shared" si="311"/>
        <v>3.753015832509056E-8</v>
      </c>
      <c r="BX375">
        <f t="shared" si="312"/>
        <v>1.1818826847616662E-2</v>
      </c>
      <c r="BY375" s="4">
        <f t="shared" si="313"/>
        <v>0.34723611884974115</v>
      </c>
      <c r="BZ375" s="7">
        <f t="shared" si="314"/>
        <v>1.759219193626186E-2</v>
      </c>
      <c r="CA375">
        <f t="shared" si="315"/>
        <v>1.9066684456955758E-2</v>
      </c>
      <c r="CB375">
        <f t="shared" si="316"/>
        <v>7.8763509522292011E-2</v>
      </c>
      <c r="CC375" s="4">
        <f t="shared" si="317"/>
        <v>0.34723611884974115</v>
      </c>
      <c r="CD375" s="7">
        <f t="shared" si="318"/>
        <v>14</v>
      </c>
      <c r="CE375" s="4">
        <f t="shared" si="319"/>
        <v>0</v>
      </c>
      <c r="CF375" s="7">
        <f t="shared" si="320"/>
        <v>0.74177268008427688</v>
      </c>
      <c r="CG375">
        <f t="shared" si="321"/>
        <v>2.7509024007529708E-6</v>
      </c>
      <c r="CH375" s="7">
        <f t="shared" si="322"/>
        <v>0.74177268008427688</v>
      </c>
      <c r="CI375" s="4">
        <f t="shared" si="323"/>
        <v>3.3454305848799243E-6</v>
      </c>
      <c r="CJ375">
        <f t="shared" si="324"/>
        <v>2.7509024007529708E-6</v>
      </c>
      <c r="CK375">
        <f t="shared" si="325"/>
        <v>3.3454305848799243E-6</v>
      </c>
      <c r="CL375" s="7">
        <f t="shared" si="326"/>
        <v>4</v>
      </c>
      <c r="CM375" s="4">
        <f t="shared" si="327"/>
        <v>0</v>
      </c>
      <c r="CN375" s="7">
        <f t="shared" si="328"/>
        <v>8.2702790011550395E-5</v>
      </c>
      <c r="CO375" s="4">
        <f t="shared" si="329"/>
        <v>1</v>
      </c>
      <c r="CP375" s="7">
        <f t="shared" si="330"/>
        <v>3</v>
      </c>
      <c r="CQ375" s="4" t="str">
        <f t="shared" si="331"/>
        <v>Glenfiddich 12</v>
      </c>
      <c r="CR375" s="7">
        <f t="shared" si="332"/>
        <v>70</v>
      </c>
      <c r="CS375">
        <f t="shared" si="333"/>
        <v>73</v>
      </c>
      <c r="CT375">
        <f ca="1">COUNTIF(INDIRECT(ADDRESS(ROW(),CR375,1,1)):INDIRECT(ADDRESS(ROW(),CS375,1,1)), "&lt;0.05")</f>
        <v>3</v>
      </c>
      <c r="CU375" s="4">
        <f t="shared" ca="1" si="334"/>
        <v>0</v>
      </c>
    </row>
    <row r="376" spans="1:99" x14ac:dyDescent="0.25">
      <c r="A376" s="48">
        <v>128</v>
      </c>
      <c r="B376" s="7">
        <v>2.6775134421195594</v>
      </c>
      <c r="C376">
        <v>1.4584988531962935</v>
      </c>
      <c r="D376">
        <v>1.3926459559086062</v>
      </c>
      <c r="E376">
        <v>1.192152327549914</v>
      </c>
      <c r="F376">
        <v>1.1609938100469577</v>
      </c>
      <c r="G376">
        <v>0.98915951164103477</v>
      </c>
      <c r="H376">
        <v>0.89999542201335836</v>
      </c>
      <c r="I376">
        <v>1.2620951371594029</v>
      </c>
      <c r="J376">
        <v>2.7627472682492664</v>
      </c>
      <c r="K376" s="4">
        <v>1.8602790463990146</v>
      </c>
      <c r="L376" s="7">
        <v>1.0980161897094611</v>
      </c>
      <c r="M376">
        <v>2.2933853236062407</v>
      </c>
      <c r="N376">
        <v>1.4455702437335123</v>
      </c>
      <c r="O376">
        <v>1.3807799617537722</v>
      </c>
      <c r="P376">
        <v>1.683866311765003</v>
      </c>
      <c r="Q376">
        <v>1.2383941966049112</v>
      </c>
      <c r="R376">
        <v>1.2884602855194149</v>
      </c>
      <c r="S376">
        <v>1.5338888423205075</v>
      </c>
      <c r="T376">
        <v>1.6349377748800487</v>
      </c>
      <c r="U376" s="4">
        <v>2.080805714616488</v>
      </c>
      <c r="V376" s="7">
        <v>27.423540254236716</v>
      </c>
      <c r="W376">
        <v>2.4339928411302036</v>
      </c>
      <c r="X376">
        <v>11.138128448032994</v>
      </c>
      <c r="Y376">
        <v>8.2861082206582815</v>
      </c>
      <c r="Z376">
        <v>7.753294217923294</v>
      </c>
      <c r="AA376">
        <v>5.8522333258387285</v>
      </c>
      <c r="AB376">
        <v>11.991268510466298</v>
      </c>
      <c r="AC376">
        <v>5.1487817919801824</v>
      </c>
      <c r="AD376">
        <v>6.0300407350187788</v>
      </c>
      <c r="AE376" s="4">
        <v>4.8153174874493985</v>
      </c>
      <c r="AF376" s="7">
        <v>2.9818639594839111</v>
      </c>
      <c r="AG376">
        <v>3.2070601641724266</v>
      </c>
      <c r="AH376">
        <v>2.5461566253409851</v>
      </c>
      <c r="AI376">
        <v>2.5905507226554345</v>
      </c>
      <c r="AJ376">
        <v>3.1827814962199201</v>
      </c>
      <c r="AK376">
        <v>3.8431735437038341</v>
      </c>
      <c r="AL376">
        <v>3.5721758759662916</v>
      </c>
      <c r="AM376">
        <v>2.5745871990243803</v>
      </c>
      <c r="AN376">
        <v>2.2556195745344776</v>
      </c>
      <c r="AO376" s="4">
        <v>2.4902300460930951</v>
      </c>
      <c r="AP376" s="7">
        <v>0.84989893421058671</v>
      </c>
      <c r="AQ376">
        <v>1.295203855375384</v>
      </c>
      <c r="AR376">
        <v>0.96066526007648934</v>
      </c>
      <c r="AS376">
        <v>1.0382605016067801</v>
      </c>
      <c r="AT376">
        <v>6.824340762602441</v>
      </c>
      <c r="AU376">
        <v>9.7441075796444512</v>
      </c>
      <c r="AV376">
        <v>9.2591079535992264</v>
      </c>
      <c r="AW376">
        <v>4.0339874952760333</v>
      </c>
      <c r="AX376">
        <v>3.4782880493185373</v>
      </c>
      <c r="AY376" s="4">
        <v>3.4895752745486894</v>
      </c>
      <c r="AZ376">
        <f t="shared" si="288"/>
        <v>1.5656080774283407</v>
      </c>
      <c r="BA376">
        <f t="shared" si="289"/>
        <v>1.5678104844509362</v>
      </c>
      <c r="BB376">
        <f t="shared" si="290"/>
        <v>9.0872705832734884</v>
      </c>
      <c r="BC376">
        <f t="shared" si="291"/>
        <v>2.9244199207194761</v>
      </c>
      <c r="BD376" s="4">
        <f t="shared" si="292"/>
        <v>4.0973435666258613</v>
      </c>
      <c r="BE376" s="7">
        <f t="shared" si="293"/>
        <v>0.66402227263700919</v>
      </c>
      <c r="BF376">
        <f t="shared" si="294"/>
        <v>0.37504519075122139</v>
      </c>
      <c r="BG376">
        <f t="shared" si="295"/>
        <v>7.0641415597970703</v>
      </c>
      <c r="BH376">
        <f t="shared" si="296"/>
        <v>0.51922821693021026</v>
      </c>
      <c r="BI376" s="4">
        <f t="shared" si="297"/>
        <v>3.4045315999216572</v>
      </c>
      <c r="BJ376" s="7">
        <f t="shared" si="298"/>
        <v>0.99284035730510323</v>
      </c>
      <c r="BK376">
        <f t="shared" si="299"/>
        <v>8.2859895716379094E-3</v>
      </c>
      <c r="BL376">
        <f t="shared" si="300"/>
        <v>8.9199887872500494E-5</v>
      </c>
      <c r="BM376" s="4">
        <f t="shared" si="301"/>
        <v>4.4448524519653011E-2</v>
      </c>
      <c r="BN376" s="7">
        <f t="shared" si="302"/>
        <v>0.99284035730510323</v>
      </c>
      <c r="BO376">
        <f t="shared" si="303"/>
        <v>8.3046607546451105E-3</v>
      </c>
      <c r="BP376">
        <f t="shared" si="304"/>
        <v>4.5359042937956412E-6</v>
      </c>
      <c r="BQ376" s="4">
        <f t="shared" si="305"/>
        <v>4.3712369728989446E-2</v>
      </c>
      <c r="BR376" s="7">
        <f t="shared" si="306"/>
        <v>8.2859895716379094E-3</v>
      </c>
      <c r="BS376">
        <f t="shared" si="307"/>
        <v>8.3046607546451105E-3</v>
      </c>
      <c r="BT376">
        <f t="shared" si="308"/>
        <v>2.2209406167779458E-2</v>
      </c>
      <c r="BU376" s="4">
        <f t="shared" si="309"/>
        <v>6.5444331919104912E-2</v>
      </c>
      <c r="BV376" s="7">
        <f t="shared" si="310"/>
        <v>8.9199887872500494E-5</v>
      </c>
      <c r="BW376">
        <f t="shared" si="311"/>
        <v>4.5359042937956412E-6</v>
      </c>
      <c r="BX376">
        <f t="shared" si="312"/>
        <v>2.2209406167779458E-2</v>
      </c>
      <c r="BY376" s="4">
        <f t="shared" si="313"/>
        <v>0.30828806108262219</v>
      </c>
      <c r="BZ376" s="7">
        <f t="shared" si="314"/>
        <v>4.4448524519653011E-2</v>
      </c>
      <c r="CA376">
        <f t="shared" si="315"/>
        <v>4.3712369728989446E-2</v>
      </c>
      <c r="CB376">
        <f t="shared" si="316"/>
        <v>6.5444331919104912E-2</v>
      </c>
      <c r="CC376" s="4">
        <f t="shared" si="317"/>
        <v>0.30828806108262219</v>
      </c>
      <c r="CD376" s="7">
        <f t="shared" si="318"/>
        <v>14</v>
      </c>
      <c r="CE376" s="4">
        <f t="shared" si="319"/>
        <v>0</v>
      </c>
      <c r="CF376" s="7">
        <f t="shared" si="320"/>
        <v>0.99284035730510323</v>
      </c>
      <c r="CG376">
        <f t="shared" si="321"/>
        <v>4.1191813601570445E-4</v>
      </c>
      <c r="CH376" s="7">
        <f t="shared" si="322"/>
        <v>0.99284035730510323</v>
      </c>
      <c r="CI376" s="4">
        <f t="shared" si="323"/>
        <v>3.7378696377801088E-4</v>
      </c>
      <c r="CJ376">
        <f t="shared" si="324"/>
        <v>4.1191813601570445E-4</v>
      </c>
      <c r="CK376">
        <f t="shared" si="325"/>
        <v>3.7378696377801088E-4</v>
      </c>
      <c r="CL376" s="7">
        <f t="shared" si="326"/>
        <v>4</v>
      </c>
      <c r="CM376" s="4">
        <f t="shared" si="327"/>
        <v>0</v>
      </c>
      <c r="CN376" s="7">
        <f t="shared" si="328"/>
        <v>2.9323751660235999E-3</v>
      </c>
      <c r="CO376" s="4">
        <f t="shared" si="329"/>
        <v>1</v>
      </c>
      <c r="CP376" s="7">
        <f t="shared" si="330"/>
        <v>3</v>
      </c>
      <c r="CQ376" s="4" t="str">
        <f t="shared" si="331"/>
        <v>Glenfiddich 12</v>
      </c>
      <c r="CR376" s="7">
        <f t="shared" si="332"/>
        <v>70</v>
      </c>
      <c r="CS376">
        <f t="shared" si="333"/>
        <v>73</v>
      </c>
      <c r="CT376">
        <f ca="1">COUNTIF(INDIRECT(ADDRESS(ROW(),CR376,1,1)):INDIRECT(ADDRESS(ROW(),CS376,1,1)), "&lt;0.05")</f>
        <v>3</v>
      </c>
      <c r="CU376" s="4">
        <f t="shared" ca="1" si="334"/>
        <v>0</v>
      </c>
    </row>
    <row r="377" spans="1:99" x14ac:dyDescent="0.25">
      <c r="A377" s="48">
        <v>129</v>
      </c>
      <c r="B377" s="7">
        <v>11.791092498492899</v>
      </c>
      <c r="C377">
        <v>5.8501319967939516</v>
      </c>
      <c r="D377">
        <v>5.4033682464423798</v>
      </c>
      <c r="E377">
        <v>4.8693464962742388</v>
      </c>
      <c r="F377">
        <v>4.0206652291328284</v>
      </c>
      <c r="G377">
        <v>3.7824761119982835</v>
      </c>
      <c r="H377">
        <v>3.7187328484915434</v>
      </c>
      <c r="I377">
        <v>5.4550343190297017</v>
      </c>
      <c r="J377">
        <v>12.29050193971131</v>
      </c>
      <c r="K377" s="4">
        <v>8.4283068305999045</v>
      </c>
      <c r="L377" s="7">
        <v>3.4923348855661245</v>
      </c>
      <c r="M377">
        <v>7.6812445510147702</v>
      </c>
      <c r="N377">
        <v>5.238859913558036</v>
      </c>
      <c r="O377">
        <v>4.4785752711828621</v>
      </c>
      <c r="P377">
        <v>5.3062832136923239</v>
      </c>
      <c r="Q377">
        <v>4.4254134171011366</v>
      </c>
      <c r="R377">
        <v>4.949194806651672</v>
      </c>
      <c r="S377">
        <v>5.1369089844424893</v>
      </c>
      <c r="T377">
        <v>5.0556567767937191</v>
      </c>
      <c r="U377" s="4">
        <v>9.9289001335257616</v>
      </c>
      <c r="V377" s="7">
        <v>92.525976667199771</v>
      </c>
      <c r="W377">
        <v>9.1185260041122405</v>
      </c>
      <c r="X377">
        <v>38.424058329079358</v>
      </c>
      <c r="Y377">
        <v>28.874974992298021</v>
      </c>
      <c r="Z377">
        <v>28.496530490199355</v>
      </c>
      <c r="AA377">
        <v>23.721128072950897</v>
      </c>
      <c r="AB377">
        <v>48.037278202033235</v>
      </c>
      <c r="AC377">
        <v>21.07482707669719</v>
      </c>
      <c r="AD377">
        <v>21.864890934793667</v>
      </c>
      <c r="AE377" s="4">
        <v>16.996135312834539</v>
      </c>
      <c r="AF377" s="7">
        <v>10.702868422348665</v>
      </c>
      <c r="AG377">
        <v>11.464677284981626</v>
      </c>
      <c r="AH377">
        <v>9.7767246887812309</v>
      </c>
      <c r="AI377">
        <v>10.807804328494596</v>
      </c>
      <c r="AJ377">
        <v>12.974193536675205</v>
      </c>
      <c r="AK377">
        <v>13.344215214582899</v>
      </c>
      <c r="AL377">
        <v>14.121789886751648</v>
      </c>
      <c r="AM377">
        <v>10.346766047913334</v>
      </c>
      <c r="AN377">
        <v>8.10695763112256</v>
      </c>
      <c r="AO377" s="4">
        <v>9.2417294597294326</v>
      </c>
      <c r="AP377" s="7">
        <v>2.4448052062228851</v>
      </c>
      <c r="AQ377">
        <v>3.7338703829477584</v>
      </c>
      <c r="AR377">
        <v>2.8027854113999746</v>
      </c>
      <c r="AS377">
        <v>2.8493993252183296</v>
      </c>
      <c r="AT377">
        <v>23.928421079490665</v>
      </c>
      <c r="AU377">
        <v>35.041789577481055</v>
      </c>
      <c r="AV377">
        <v>33.194862726883542</v>
      </c>
      <c r="AW377">
        <v>13.892702767985217</v>
      </c>
      <c r="AX377">
        <v>12.495451609953097</v>
      </c>
      <c r="AY377" s="4">
        <v>13.244448763647124</v>
      </c>
      <c r="AZ377">
        <f t="shared" si="288"/>
        <v>6.5609656516967032</v>
      </c>
      <c r="BA377">
        <f t="shared" si="289"/>
        <v>5.5693371953528894</v>
      </c>
      <c r="BB377">
        <f t="shared" si="290"/>
        <v>32.913432608219829</v>
      </c>
      <c r="BC377">
        <f t="shared" si="291"/>
        <v>11.088772650138118</v>
      </c>
      <c r="BD377" s="4">
        <f t="shared" si="292"/>
        <v>14.362853685122962</v>
      </c>
      <c r="BE377" s="7">
        <f t="shared" si="293"/>
        <v>3.1946164675304423</v>
      </c>
      <c r="BF377">
        <f t="shared" si="294"/>
        <v>1.8646433801023019</v>
      </c>
      <c r="BG377">
        <f t="shared" si="295"/>
        <v>23.605203110514857</v>
      </c>
      <c r="BH377">
        <f t="shared" si="296"/>
        <v>1.9086070898052019</v>
      </c>
      <c r="BI377" s="4">
        <f t="shared" si="297"/>
        <v>12.471888706220216</v>
      </c>
      <c r="BJ377" s="7">
        <f t="shared" si="298"/>
        <v>0.4103592053000622</v>
      </c>
      <c r="BK377">
        <f t="shared" si="299"/>
        <v>6.378431768906981E-3</v>
      </c>
      <c r="BL377">
        <f t="shared" si="300"/>
        <v>1.63605415440223E-3</v>
      </c>
      <c r="BM377" s="4">
        <f t="shared" si="301"/>
        <v>8.3814236033273981E-2</v>
      </c>
      <c r="BN377" s="7">
        <f t="shared" si="302"/>
        <v>0.4103592053000622</v>
      </c>
      <c r="BO377">
        <f t="shared" si="303"/>
        <v>5.1934022700665938E-3</v>
      </c>
      <c r="BP377">
        <f t="shared" si="304"/>
        <v>3.8018763187563642E-6</v>
      </c>
      <c r="BQ377" s="4">
        <f t="shared" si="305"/>
        <v>5.3641732615193408E-2</v>
      </c>
      <c r="BR377" s="7">
        <f t="shared" si="306"/>
        <v>6.378431768906981E-3</v>
      </c>
      <c r="BS377">
        <f t="shared" si="307"/>
        <v>5.1934022700665938E-3</v>
      </c>
      <c r="BT377">
        <f t="shared" si="308"/>
        <v>1.6963835792180852E-2</v>
      </c>
      <c r="BU377" s="4">
        <f t="shared" si="309"/>
        <v>4.5779686766180223E-2</v>
      </c>
      <c r="BV377" s="7">
        <f t="shared" si="310"/>
        <v>1.63605415440223E-3</v>
      </c>
      <c r="BW377">
        <f t="shared" si="311"/>
        <v>3.8018763187563642E-6</v>
      </c>
      <c r="BX377">
        <f t="shared" si="312"/>
        <v>1.6963835792180852E-2</v>
      </c>
      <c r="BY377" s="4">
        <f t="shared" si="313"/>
        <v>0.43214743187431937</v>
      </c>
      <c r="BZ377" s="7">
        <f t="shared" si="314"/>
        <v>8.3814236033273981E-2</v>
      </c>
      <c r="CA377">
        <f t="shared" si="315"/>
        <v>5.3641732615193408E-2</v>
      </c>
      <c r="CB377">
        <f t="shared" si="316"/>
        <v>4.5779686766180223E-2</v>
      </c>
      <c r="CC377" s="4">
        <f t="shared" si="317"/>
        <v>0.43214743187431937</v>
      </c>
      <c r="CD377" s="7">
        <f t="shared" si="318"/>
        <v>12</v>
      </c>
      <c r="CE377" s="4">
        <f t="shared" si="319"/>
        <v>0</v>
      </c>
      <c r="CF377" s="7">
        <f t="shared" si="320"/>
        <v>0.4103592053000622</v>
      </c>
      <c r="CG377">
        <f t="shared" si="321"/>
        <v>6.0295844781117585E-4</v>
      </c>
      <c r="CH377" s="7">
        <f t="shared" si="322"/>
        <v>0.4103592053000622</v>
      </c>
      <c r="CI377" s="4">
        <f t="shared" si="323"/>
        <v>2.1215928846336288E-4</v>
      </c>
      <c r="CJ377">
        <f t="shared" si="324"/>
        <v>6.0295844781117585E-4</v>
      </c>
      <c r="CK377">
        <f t="shared" si="325"/>
        <v>2.1215928846336288E-4</v>
      </c>
      <c r="CL377" s="7">
        <f t="shared" si="326"/>
        <v>4</v>
      </c>
      <c r="CM377" s="4">
        <f t="shared" si="327"/>
        <v>0</v>
      </c>
      <c r="CN377" s="7">
        <f t="shared" si="328"/>
        <v>1.9433375041136649E-3</v>
      </c>
      <c r="CO377" s="4">
        <f t="shared" si="329"/>
        <v>1</v>
      </c>
      <c r="CP377" s="7">
        <f t="shared" si="330"/>
        <v>3</v>
      </c>
      <c r="CQ377" s="4" t="str">
        <f t="shared" si="331"/>
        <v>Glenfiddich 12</v>
      </c>
      <c r="CR377" s="7">
        <f t="shared" si="332"/>
        <v>70</v>
      </c>
      <c r="CS377">
        <f t="shared" si="333"/>
        <v>73</v>
      </c>
      <c r="CT377">
        <f ca="1">COUNTIF(INDIRECT(ADDRESS(ROW(),CR377,1,1)):INDIRECT(ADDRESS(ROW(),CS377,1,1)), "&lt;0.05")</f>
        <v>4</v>
      </c>
      <c r="CU377" s="4">
        <f t="shared" ca="1" si="334"/>
        <v>1</v>
      </c>
    </row>
    <row r="378" spans="1:99" x14ac:dyDescent="0.25">
      <c r="A378" s="48">
        <v>130</v>
      </c>
      <c r="B378" s="7">
        <v>0.8239010234402987</v>
      </c>
      <c r="C378">
        <v>0.4357175751111157</v>
      </c>
      <c r="D378">
        <v>0.47425519354386597</v>
      </c>
      <c r="E378">
        <v>0.36967648533381448</v>
      </c>
      <c r="F378">
        <v>0.35434286774161927</v>
      </c>
      <c r="G378">
        <v>0.32946067246490296</v>
      </c>
      <c r="H378">
        <v>0.30938918850658892</v>
      </c>
      <c r="I378">
        <v>0.44921771848617892</v>
      </c>
      <c r="J378">
        <v>1.0952734623496647</v>
      </c>
      <c r="K378" s="4">
        <v>0.70235547447218705</v>
      </c>
      <c r="L378" s="7">
        <v>0.34596237210517783</v>
      </c>
      <c r="M378">
        <v>0.73011569478682103</v>
      </c>
      <c r="N378">
        <v>0.48108237945716287</v>
      </c>
      <c r="O378">
        <v>0.46826171051834381</v>
      </c>
      <c r="P378">
        <v>0.54421097986909917</v>
      </c>
      <c r="Q378">
        <v>0.43370942338579499</v>
      </c>
      <c r="R378">
        <v>0.47763914248733352</v>
      </c>
      <c r="S378">
        <v>0.54270938368621424</v>
      </c>
      <c r="T378">
        <v>0.6208164315968292</v>
      </c>
      <c r="U378" s="4">
        <v>0.80903371129130763</v>
      </c>
      <c r="V378" s="7">
        <v>7.9967711141212279</v>
      </c>
      <c r="W378">
        <v>1.5057867173418062</v>
      </c>
      <c r="X378">
        <v>5.2931066887288081</v>
      </c>
      <c r="Y378">
        <v>3.9892644044273711</v>
      </c>
      <c r="Z378">
        <v>3.9838106123825048</v>
      </c>
      <c r="AA378">
        <v>4.0256317342911503</v>
      </c>
      <c r="AB378">
        <v>7.8959526498739532</v>
      </c>
      <c r="AC378">
        <v>3.3248315613744004</v>
      </c>
      <c r="AD378">
        <v>4.4973597563939292</v>
      </c>
      <c r="AE378" s="4">
        <v>3.6072632702578211</v>
      </c>
      <c r="AF378" s="7">
        <v>2.0702721443356022</v>
      </c>
      <c r="AG378">
        <v>2.2753029003644096</v>
      </c>
      <c r="AH378">
        <v>1.9087605563653869</v>
      </c>
      <c r="AI378">
        <v>1.7396904970873452</v>
      </c>
      <c r="AJ378">
        <v>2.683919419627069</v>
      </c>
      <c r="AK378">
        <v>2.7418502963753482</v>
      </c>
      <c r="AL378">
        <v>2.5720145201221656</v>
      </c>
      <c r="AM378">
        <v>1.8553616802553059</v>
      </c>
      <c r="AN378">
        <v>1.6045119381458919</v>
      </c>
      <c r="AO378" s="4">
        <v>2.100710687860166</v>
      </c>
      <c r="AP378" s="7">
        <v>0.61897623846894401</v>
      </c>
      <c r="AQ378">
        <v>1.1706583934139636</v>
      </c>
      <c r="AR378">
        <v>0.85831370576695476</v>
      </c>
      <c r="AS378">
        <v>0.67774550626511709</v>
      </c>
      <c r="AT378">
        <v>3.8197021906546085</v>
      </c>
      <c r="AU378">
        <v>5.9793467100556814</v>
      </c>
      <c r="AV378">
        <v>6.4627734374731549</v>
      </c>
      <c r="AW378">
        <v>2.4027125393492641</v>
      </c>
      <c r="AX378">
        <v>2.0842781742129364</v>
      </c>
      <c r="AY378" s="4">
        <v>2.4899261329830398</v>
      </c>
      <c r="AZ378">
        <f t="shared" si="288"/>
        <v>0.53435896614502365</v>
      </c>
      <c r="BA378">
        <f t="shared" si="289"/>
        <v>0.54535412291840846</v>
      </c>
      <c r="BB378">
        <f t="shared" si="290"/>
        <v>4.6119778509192972</v>
      </c>
      <c r="BC378">
        <f t="shared" si="291"/>
        <v>2.1552394640538686</v>
      </c>
      <c r="BD378" s="4">
        <f t="shared" si="292"/>
        <v>2.6564433028643668</v>
      </c>
      <c r="BE378" s="7">
        <f t="shared" si="293"/>
        <v>0.25806867047756793</v>
      </c>
      <c r="BF378">
        <f t="shared" si="294"/>
        <v>0.13993953062129935</v>
      </c>
      <c r="BG378">
        <f t="shared" si="295"/>
        <v>2.004416731957785</v>
      </c>
      <c r="BH378">
        <f t="shared" si="296"/>
        <v>0.40119052856126669</v>
      </c>
      <c r="BI378" s="4">
        <f t="shared" si="297"/>
        <v>2.1294191029405338</v>
      </c>
      <c r="BJ378" s="7">
        <f t="shared" si="298"/>
        <v>0.90741844690248818</v>
      </c>
      <c r="BK378">
        <f t="shared" si="299"/>
        <v>1.1104080483032707E-4</v>
      </c>
      <c r="BL378">
        <f t="shared" si="300"/>
        <v>1.5179492172536533E-8</v>
      </c>
      <c r="BM378" s="4">
        <f t="shared" si="301"/>
        <v>1.1734463531050654E-2</v>
      </c>
      <c r="BN378" s="7">
        <f t="shared" si="302"/>
        <v>0.90741844690248818</v>
      </c>
      <c r="BO378">
        <f t="shared" si="303"/>
        <v>1.2000076576508405E-4</v>
      </c>
      <c r="BP378">
        <f t="shared" si="304"/>
        <v>1.0261211766529003E-7</v>
      </c>
      <c r="BQ378" s="4">
        <f t="shared" si="305"/>
        <v>1.2029041632381957E-2</v>
      </c>
      <c r="BR378" s="7">
        <f t="shared" si="306"/>
        <v>1.1104080483032707E-4</v>
      </c>
      <c r="BS378">
        <f t="shared" si="307"/>
        <v>1.2000076576508405E-4</v>
      </c>
      <c r="BT378">
        <f t="shared" si="308"/>
        <v>3.6653032922369052E-3</v>
      </c>
      <c r="BU378" s="4">
        <f t="shared" si="309"/>
        <v>4.8729354486716052E-2</v>
      </c>
      <c r="BV378" s="7">
        <f t="shared" si="310"/>
        <v>1.5179492172536533E-8</v>
      </c>
      <c r="BW378">
        <f t="shared" si="311"/>
        <v>1.0261211766529003E-7</v>
      </c>
      <c r="BX378">
        <f t="shared" si="312"/>
        <v>3.6653032922369052E-3</v>
      </c>
      <c r="BY378" s="4">
        <f t="shared" si="313"/>
        <v>0.48191466482666356</v>
      </c>
      <c r="BZ378" s="7">
        <f t="shared" si="314"/>
        <v>1.1734463531050654E-2</v>
      </c>
      <c r="CA378">
        <f t="shared" si="315"/>
        <v>1.2029041632381957E-2</v>
      </c>
      <c r="CB378">
        <f t="shared" si="316"/>
        <v>4.8729354486716052E-2</v>
      </c>
      <c r="CC378" s="4">
        <f t="shared" si="317"/>
        <v>0.48191466482666356</v>
      </c>
      <c r="CD378" s="7">
        <f t="shared" si="318"/>
        <v>16</v>
      </c>
      <c r="CE378" s="4">
        <f t="shared" si="319"/>
        <v>0</v>
      </c>
      <c r="CF378" s="7">
        <f t="shared" si="320"/>
        <v>0.90741844690248818</v>
      </c>
      <c r="CG378">
        <f t="shared" si="321"/>
        <v>5.1291139361854262E-8</v>
      </c>
      <c r="CH378" s="7">
        <f t="shared" si="322"/>
        <v>0.90741844690248818</v>
      </c>
      <c r="CI378" s="4">
        <f t="shared" si="323"/>
        <v>5.6523631112904822E-8</v>
      </c>
      <c r="CJ378">
        <f t="shared" si="324"/>
        <v>5.1291139361854262E-8</v>
      </c>
      <c r="CK378">
        <f t="shared" si="325"/>
        <v>5.6523631112904822E-8</v>
      </c>
      <c r="CL378" s="7">
        <f t="shared" si="326"/>
        <v>4</v>
      </c>
      <c r="CM378" s="4">
        <f t="shared" si="327"/>
        <v>0</v>
      </c>
      <c r="CN378" s="7">
        <f t="shared" si="328"/>
        <v>1.8847304038404773E-6</v>
      </c>
      <c r="CO378" s="4">
        <f t="shared" si="329"/>
        <v>1</v>
      </c>
      <c r="CP378" s="7">
        <f t="shared" si="330"/>
        <v>3</v>
      </c>
      <c r="CQ378" s="4" t="str">
        <f t="shared" si="331"/>
        <v>Glenfiddich 12</v>
      </c>
      <c r="CR378" s="7">
        <f t="shared" si="332"/>
        <v>70</v>
      </c>
      <c r="CS378">
        <f t="shared" si="333"/>
        <v>73</v>
      </c>
      <c r="CT378">
        <f ca="1">COUNTIF(INDIRECT(ADDRESS(ROW(),CR378,1,1)):INDIRECT(ADDRESS(ROW(),CS378,1,1)), "&lt;0.05")</f>
        <v>4</v>
      </c>
      <c r="CU378" s="4">
        <f t="shared" ca="1" si="334"/>
        <v>1</v>
      </c>
    </row>
    <row r="379" spans="1:99" x14ac:dyDescent="0.25">
      <c r="A379" s="48">
        <v>131</v>
      </c>
      <c r="B379" s="7">
        <v>0.38774584916213323</v>
      </c>
      <c r="C379">
        <v>0.2287372619343235</v>
      </c>
      <c r="D379">
        <v>0.36303381403109219</v>
      </c>
      <c r="E379">
        <v>0.24766599374339651</v>
      </c>
      <c r="F379">
        <v>0.34206260465065241</v>
      </c>
      <c r="G379">
        <v>0.31912546171198053</v>
      </c>
      <c r="H379">
        <v>0.23753934086997311</v>
      </c>
      <c r="I379">
        <v>0.37399050099268027</v>
      </c>
      <c r="J379">
        <v>0.96826901486993899</v>
      </c>
      <c r="K379" s="4">
        <v>0.62831531099321591</v>
      </c>
      <c r="L379" s="7">
        <v>0.40406349222259824</v>
      </c>
      <c r="M379">
        <v>0.72510474466599262</v>
      </c>
      <c r="N379">
        <v>0.41844731117113815</v>
      </c>
      <c r="O379">
        <v>0.46604705887933179</v>
      </c>
      <c r="P379">
        <v>0.53938146189676517</v>
      </c>
      <c r="Q379">
        <v>0.44788671973126071</v>
      </c>
      <c r="R379">
        <v>0.48025030732444901</v>
      </c>
      <c r="S379">
        <v>0.55204994369598426</v>
      </c>
      <c r="T379">
        <v>0.7270914909195918</v>
      </c>
      <c r="U379" s="4">
        <v>0.68729040398531549</v>
      </c>
      <c r="V379" s="7">
        <v>4.9519159081057342</v>
      </c>
      <c r="W379">
        <v>3.0775333683437953</v>
      </c>
      <c r="X379">
        <v>7.7738613744410436</v>
      </c>
      <c r="Y379">
        <v>6.0385033348693806</v>
      </c>
      <c r="Z379">
        <v>6.4448639828216487</v>
      </c>
      <c r="AA379">
        <v>8.3945946584715383</v>
      </c>
      <c r="AB379">
        <v>16.62274401845178</v>
      </c>
      <c r="AC379">
        <v>6.6227786733412524</v>
      </c>
      <c r="AD379">
        <v>9.4785998771792332</v>
      </c>
      <c r="AE379" s="4">
        <v>7.6184432743908763</v>
      </c>
      <c r="AF379" s="7">
        <v>4.4016008545194305</v>
      </c>
      <c r="AG379">
        <v>4.9198550681290216</v>
      </c>
      <c r="AH379">
        <v>4.5973638956088854</v>
      </c>
      <c r="AI379">
        <v>3.7404392085550744</v>
      </c>
      <c r="AJ379">
        <v>6.8970043150449616</v>
      </c>
      <c r="AK379">
        <v>6.0373310054191833</v>
      </c>
      <c r="AL379">
        <v>6.038724381469228</v>
      </c>
      <c r="AM379">
        <v>4.409438932404246</v>
      </c>
      <c r="AN379">
        <v>3.3155741087977391</v>
      </c>
      <c r="AO379" s="4">
        <v>4.967393640791026</v>
      </c>
      <c r="AP379" s="7">
        <v>1.3455205250653623</v>
      </c>
      <c r="AQ379">
        <v>2.8660374232288381</v>
      </c>
      <c r="AR379">
        <v>2.1713176061143202</v>
      </c>
      <c r="AS379">
        <v>1.5634995143859536</v>
      </c>
      <c r="AT379">
        <v>7.0520423003279795</v>
      </c>
      <c r="AU379">
        <v>11.414574726821618</v>
      </c>
      <c r="AV379">
        <v>13.188641052035447</v>
      </c>
      <c r="AW379">
        <v>4.4670706833539882</v>
      </c>
      <c r="AX379">
        <v>3.9527984835084538</v>
      </c>
      <c r="AY379" s="4">
        <v>5.3326634007580314</v>
      </c>
      <c r="AZ379">
        <f t="shared" si="288"/>
        <v>0.40964851529593871</v>
      </c>
      <c r="BA379">
        <f t="shared" si="289"/>
        <v>0.54476129344924273</v>
      </c>
      <c r="BB379">
        <f t="shared" si="290"/>
        <v>7.7023838470416264</v>
      </c>
      <c r="BC379">
        <f t="shared" si="291"/>
        <v>4.9324725410738797</v>
      </c>
      <c r="BD379" s="4">
        <f t="shared" si="292"/>
        <v>5.3354165715599979</v>
      </c>
      <c r="BE379" s="7">
        <f t="shared" si="293"/>
        <v>0.22733901424415723</v>
      </c>
      <c r="BF379">
        <f t="shared" si="294"/>
        <v>0.12545829326611926</v>
      </c>
      <c r="BG379">
        <f t="shared" si="295"/>
        <v>3.6161489271464244</v>
      </c>
      <c r="BH379">
        <f t="shared" si="296"/>
        <v>1.1059565919332743</v>
      </c>
      <c r="BI379" s="4">
        <f t="shared" si="297"/>
        <v>4.0892508392721698</v>
      </c>
      <c r="BJ379" s="7">
        <f t="shared" si="298"/>
        <v>0.12210141191436362</v>
      </c>
      <c r="BK379">
        <f t="shared" si="299"/>
        <v>1.2614288358708513E-4</v>
      </c>
      <c r="BL379">
        <f t="shared" si="300"/>
        <v>2.2295579827501739E-7</v>
      </c>
      <c r="BM379" s="4">
        <f t="shared" si="301"/>
        <v>4.1491307405866424E-3</v>
      </c>
      <c r="BN379" s="7">
        <f t="shared" si="302"/>
        <v>0.12210141191436362</v>
      </c>
      <c r="BO379">
        <f t="shared" si="303"/>
        <v>1.4713863121922565E-4</v>
      </c>
      <c r="BP379">
        <f t="shared" si="304"/>
        <v>4.3892170364991477E-7</v>
      </c>
      <c r="BQ379" s="4">
        <f t="shared" si="305"/>
        <v>4.8822825252797372E-3</v>
      </c>
      <c r="BR379" s="7">
        <f t="shared" si="306"/>
        <v>1.2614288358708513E-4</v>
      </c>
      <c r="BS379">
        <f t="shared" si="307"/>
        <v>1.4713863121922565E-4</v>
      </c>
      <c r="BT379">
        <f t="shared" si="308"/>
        <v>4.1519952462776961E-2</v>
      </c>
      <c r="BU379" s="4">
        <f t="shared" si="309"/>
        <v>0.18742105083985189</v>
      </c>
      <c r="BV379" s="7">
        <f t="shared" si="310"/>
        <v>2.2295579827501739E-7</v>
      </c>
      <c r="BW379">
        <f t="shared" si="311"/>
        <v>4.3892170364991477E-7</v>
      </c>
      <c r="BX379">
        <f t="shared" si="312"/>
        <v>4.1519952462776961E-2</v>
      </c>
      <c r="BY379" s="4">
        <f t="shared" si="313"/>
        <v>0.76954913219034127</v>
      </c>
      <c r="BZ379" s="7">
        <f t="shared" si="314"/>
        <v>4.1491307405866424E-3</v>
      </c>
      <c r="CA379">
        <f t="shared" si="315"/>
        <v>4.8822825252797372E-3</v>
      </c>
      <c r="CB379">
        <f t="shared" si="316"/>
        <v>0.18742105083985189</v>
      </c>
      <c r="CC379" s="4">
        <f t="shared" si="317"/>
        <v>0.76954913219034127</v>
      </c>
      <c r="CD379" s="7">
        <f t="shared" si="318"/>
        <v>14</v>
      </c>
      <c r="CE379" s="4">
        <f t="shared" si="319"/>
        <v>0</v>
      </c>
      <c r="CF379" s="7">
        <f t="shared" si="320"/>
        <v>0.12210141191436362</v>
      </c>
      <c r="CG379">
        <f t="shared" si="321"/>
        <v>4.3730186994241974E-10</v>
      </c>
      <c r="CH379" s="7">
        <f t="shared" si="322"/>
        <v>0.12210141191436362</v>
      </c>
      <c r="CI379" s="4">
        <f t="shared" si="323"/>
        <v>7.9585169422864881E-10</v>
      </c>
      <c r="CJ379">
        <f t="shared" si="324"/>
        <v>4.3730186994241974E-10</v>
      </c>
      <c r="CK379">
        <f t="shared" si="325"/>
        <v>7.9585169422864881E-10</v>
      </c>
      <c r="CL379" s="7">
        <f t="shared" si="326"/>
        <v>4</v>
      </c>
      <c r="CM379" s="4">
        <f t="shared" si="327"/>
        <v>0</v>
      </c>
      <c r="CN379" s="7">
        <f t="shared" si="328"/>
        <v>3.7620421621765594E-8</v>
      </c>
      <c r="CO379" s="4">
        <f t="shared" si="329"/>
        <v>1</v>
      </c>
      <c r="CP379" s="7">
        <f t="shared" si="330"/>
        <v>3</v>
      </c>
      <c r="CQ379" s="4" t="str">
        <f t="shared" si="331"/>
        <v>Glenfiddich 12</v>
      </c>
      <c r="CR379" s="7">
        <f t="shared" si="332"/>
        <v>70</v>
      </c>
      <c r="CS379">
        <f t="shared" si="333"/>
        <v>73</v>
      </c>
      <c r="CT379">
        <f ca="1">COUNTIF(INDIRECT(ADDRESS(ROW(),CR379,1,1)):INDIRECT(ADDRESS(ROW(),CS379,1,1)), "&lt;0.05")</f>
        <v>3</v>
      </c>
      <c r="CU379" s="4">
        <f t="shared" ca="1" si="334"/>
        <v>0</v>
      </c>
    </row>
    <row r="380" spans="1:99" x14ac:dyDescent="0.25">
      <c r="A380" s="48">
        <v>132</v>
      </c>
      <c r="B380" s="7">
        <v>0.14605987898191566</v>
      </c>
      <c r="C380">
        <v>2.2979186364392886E-2</v>
      </c>
      <c r="D380">
        <v>8.7637482814593937E-2</v>
      </c>
      <c r="E380">
        <v>5.5364322219931462E-2</v>
      </c>
      <c r="F380">
        <v>8.3117043373152788E-2</v>
      </c>
      <c r="G380">
        <v>3.4815593345449737E-2</v>
      </c>
      <c r="H380">
        <v>3.9310524013169139E-2</v>
      </c>
      <c r="I380">
        <v>6.3688340178208361E-2</v>
      </c>
      <c r="J380">
        <v>0.17538555800339267</v>
      </c>
      <c r="K380" s="4">
        <v>0.10656048272730846</v>
      </c>
      <c r="L380" s="7">
        <v>0.11319689588101692</v>
      </c>
      <c r="M380">
        <v>0.17651600304220025</v>
      </c>
      <c r="N380">
        <v>0.12152119307059848</v>
      </c>
      <c r="O380">
        <v>0.11862212540052183</v>
      </c>
      <c r="P380">
        <v>0.13890860602847757</v>
      </c>
      <c r="Q380">
        <v>0.10700278665578562</v>
      </c>
      <c r="R380">
        <v>9.5853408509129115E-2</v>
      </c>
      <c r="S380">
        <v>0.14658370464998238</v>
      </c>
      <c r="T380">
        <v>0.202383424838011</v>
      </c>
      <c r="U380" s="4">
        <v>0.11020955574417381</v>
      </c>
      <c r="V380" s="7">
        <v>0.74279371084693091</v>
      </c>
      <c r="W380">
        <v>0.41312171155008376</v>
      </c>
      <c r="X380">
        <v>1.1121169843278562</v>
      </c>
      <c r="Y380">
        <v>0.86915999317845205</v>
      </c>
      <c r="Z380">
        <v>0.92795974505735856</v>
      </c>
      <c r="AA380">
        <v>1.1249337589929969</v>
      </c>
      <c r="AB380">
        <v>2.1140060521896507</v>
      </c>
      <c r="AC380">
        <v>0.89960867823551127</v>
      </c>
      <c r="AD380">
        <v>1.2574133059545454</v>
      </c>
      <c r="AE380" s="4">
        <v>1.0499883523084066</v>
      </c>
      <c r="AF380" s="7">
        <v>0.56994360602166272</v>
      </c>
      <c r="AG380">
        <v>0.61102691215795013</v>
      </c>
      <c r="AH380">
        <v>0.58193975327562397</v>
      </c>
      <c r="AI380">
        <v>0.45880748585315695</v>
      </c>
      <c r="AJ380">
        <v>0.79257955872530639</v>
      </c>
      <c r="AK380">
        <v>0.71417325888271099</v>
      </c>
      <c r="AL380">
        <v>0.75123313587079144</v>
      </c>
      <c r="AM380">
        <v>0.49998522006764878</v>
      </c>
      <c r="AN380">
        <v>0.42864877160630543</v>
      </c>
      <c r="AO380" s="4">
        <v>0.60976837193929845</v>
      </c>
      <c r="AP380" s="7">
        <v>0.19458620739855401</v>
      </c>
      <c r="AQ380">
        <v>0.36593573427805692</v>
      </c>
      <c r="AR380">
        <v>0.30825345005494009</v>
      </c>
      <c r="AS380">
        <v>0.21788135438054484</v>
      </c>
      <c r="AT380">
        <v>0.90097667795099778</v>
      </c>
      <c r="AU380">
        <v>1.4474454046174168</v>
      </c>
      <c r="AV380">
        <v>1.6630328569773829</v>
      </c>
      <c r="AW380">
        <v>0.59563965277651632</v>
      </c>
      <c r="AX380">
        <v>0.50455391674304362</v>
      </c>
      <c r="AY380" s="4">
        <v>0.61279884598052869</v>
      </c>
      <c r="AZ380">
        <f t="shared" si="288"/>
        <v>8.1491841202151499E-2</v>
      </c>
      <c r="BA380">
        <f t="shared" si="289"/>
        <v>0.1330797703819897</v>
      </c>
      <c r="BB380">
        <f t="shared" si="290"/>
        <v>1.0511102292641792</v>
      </c>
      <c r="BC380">
        <f t="shared" si="291"/>
        <v>0.60181060744004555</v>
      </c>
      <c r="BD380" s="4">
        <f t="shared" si="292"/>
        <v>0.68111041011579831</v>
      </c>
      <c r="BE380" s="7">
        <f t="shared" si="293"/>
        <v>4.9480845727456403E-2</v>
      </c>
      <c r="BF380">
        <f t="shared" si="294"/>
        <v>3.3719175416305446E-2</v>
      </c>
      <c r="BG380">
        <f t="shared" si="295"/>
        <v>0.4415621965196509</v>
      </c>
      <c r="BH380">
        <f t="shared" si="296"/>
        <v>0.12188664898898963</v>
      </c>
      <c r="BI380" s="4">
        <f t="shared" si="297"/>
        <v>0.50909183340416553</v>
      </c>
      <c r="BJ380" s="7">
        <f t="shared" si="298"/>
        <v>1.5077963769446371E-2</v>
      </c>
      <c r="BK380">
        <f t="shared" si="299"/>
        <v>6.2523093883425323E-5</v>
      </c>
      <c r="BL380">
        <f t="shared" si="300"/>
        <v>3.3639079595067449E-8</v>
      </c>
      <c r="BM380" s="4">
        <f t="shared" si="301"/>
        <v>4.7113396332980045E-3</v>
      </c>
      <c r="BN380" s="7">
        <f t="shared" si="302"/>
        <v>1.5077963769446371E-2</v>
      </c>
      <c r="BO380">
        <f t="shared" si="303"/>
        <v>9.9122109428627676E-5</v>
      </c>
      <c r="BP380">
        <f t="shared" si="304"/>
        <v>2.5992440506127945E-7</v>
      </c>
      <c r="BQ380" s="4">
        <f t="shared" si="305"/>
        <v>7.8151893296776846E-3</v>
      </c>
      <c r="BR380" s="7">
        <f t="shared" si="306"/>
        <v>6.2523093883425323E-5</v>
      </c>
      <c r="BS380">
        <f t="shared" si="307"/>
        <v>9.9122109428627676E-5</v>
      </c>
      <c r="BT380">
        <f t="shared" si="308"/>
        <v>1.0770268129997056E-2</v>
      </c>
      <c r="BU380" s="4">
        <f t="shared" si="309"/>
        <v>9.9952527493042051E-2</v>
      </c>
      <c r="BV380" s="7">
        <f t="shared" si="310"/>
        <v>3.3639079595067449E-8</v>
      </c>
      <c r="BW380">
        <f t="shared" si="311"/>
        <v>2.5992440506127945E-7</v>
      </c>
      <c r="BX380">
        <f t="shared" si="312"/>
        <v>1.0770268129997056E-2</v>
      </c>
      <c r="BY380" s="4">
        <f t="shared" si="313"/>
        <v>0.64218380473473946</v>
      </c>
      <c r="BZ380" s="7">
        <f t="shared" si="314"/>
        <v>4.7113396332980045E-3</v>
      </c>
      <c r="CA380">
        <f t="shared" si="315"/>
        <v>7.8151893296776846E-3</v>
      </c>
      <c r="CB380">
        <f t="shared" si="316"/>
        <v>9.9952527493042051E-2</v>
      </c>
      <c r="CC380" s="4">
        <f t="shared" si="317"/>
        <v>0.64218380473473946</v>
      </c>
      <c r="CD380" s="7">
        <f t="shared" si="318"/>
        <v>16</v>
      </c>
      <c r="CE380" s="4">
        <f t="shared" si="319"/>
        <v>0</v>
      </c>
      <c r="CF380" s="7">
        <f t="shared" si="320"/>
        <v>1.5077963769446371E-2</v>
      </c>
      <c r="CG380">
        <f t="shared" si="321"/>
        <v>7.7068971615756991E-10</v>
      </c>
      <c r="CH380" s="7">
        <f t="shared" si="322"/>
        <v>1.5077963769446371E-2</v>
      </c>
      <c r="CI380" s="4">
        <f t="shared" si="323"/>
        <v>4.3909390258290271E-9</v>
      </c>
      <c r="CJ380">
        <f t="shared" si="324"/>
        <v>7.7068971615756991E-10</v>
      </c>
      <c r="CK380">
        <f t="shared" si="325"/>
        <v>4.3909390258290271E-9</v>
      </c>
      <c r="CL380" s="7">
        <f t="shared" si="326"/>
        <v>6</v>
      </c>
      <c r="CM380" s="4">
        <f t="shared" si="327"/>
        <v>1</v>
      </c>
      <c r="CN380" s="7">
        <f t="shared" si="328"/>
        <v>9.7378177769912947E-8</v>
      </c>
      <c r="CO380" s="4">
        <f t="shared" si="329"/>
        <v>1</v>
      </c>
      <c r="CP380" s="7">
        <f t="shared" si="330"/>
        <v>3</v>
      </c>
      <c r="CQ380" s="4" t="str">
        <f t="shared" si="331"/>
        <v>Glenfiddich 12</v>
      </c>
      <c r="CR380" s="7">
        <f t="shared" si="332"/>
        <v>70</v>
      </c>
      <c r="CS380">
        <f t="shared" si="333"/>
        <v>73</v>
      </c>
      <c r="CT380">
        <f ca="1">COUNTIF(INDIRECT(ADDRESS(ROW(),CR380,1,1)):INDIRECT(ADDRESS(ROW(),CS380,1,1)), "&lt;0.05")</f>
        <v>3</v>
      </c>
      <c r="CU380" s="4">
        <f t="shared" ca="1" si="334"/>
        <v>0</v>
      </c>
    </row>
    <row r="381" spans="1:99" x14ac:dyDescent="0.25">
      <c r="A381" s="48">
        <v>133</v>
      </c>
      <c r="B381" s="7">
        <v>0.38671388259295869</v>
      </c>
      <c r="C381">
        <v>2.3768486882585212E-2</v>
      </c>
      <c r="D381">
        <v>0.1871929525554884</v>
      </c>
      <c r="E381">
        <v>0.11908994173760391</v>
      </c>
      <c r="F381">
        <v>0.13585103051468247</v>
      </c>
      <c r="G381">
        <v>9.9393840396628769E-2</v>
      </c>
      <c r="H381">
        <v>0.1226775905752991</v>
      </c>
      <c r="I381">
        <v>0.15780569785519069</v>
      </c>
      <c r="J381">
        <v>0.26250521366154245</v>
      </c>
      <c r="K381" s="4">
        <v>0.24156627596881988</v>
      </c>
      <c r="L381" s="7">
        <v>0.1799996526364929</v>
      </c>
      <c r="M381">
        <v>0.35158992469377204</v>
      </c>
      <c r="N381">
        <v>0.26730210644431168</v>
      </c>
      <c r="O381">
        <v>0.22803362983100794</v>
      </c>
      <c r="P381">
        <v>0.2113820326731593</v>
      </c>
      <c r="Q381">
        <v>0.19912331856167997</v>
      </c>
      <c r="R381">
        <v>0.16864976899687278</v>
      </c>
      <c r="S381">
        <v>0.21021095996856615</v>
      </c>
      <c r="T381">
        <v>0.3554604534435542</v>
      </c>
      <c r="U381" s="4">
        <v>0.23767172623006208</v>
      </c>
      <c r="V381" s="7">
        <v>1.0593096987855453</v>
      </c>
      <c r="W381">
        <v>0.47604989185436147</v>
      </c>
      <c r="X381">
        <v>1.3984135996419536</v>
      </c>
      <c r="Y381">
        <v>1.0770173058207413</v>
      </c>
      <c r="Z381">
        <v>1.1530529531788198</v>
      </c>
      <c r="AA381">
        <v>1.299746584294281</v>
      </c>
      <c r="AB381">
        <v>2.7188182412151933</v>
      </c>
      <c r="AC381">
        <v>1.0313783375941232</v>
      </c>
      <c r="AD381">
        <v>1.4002928123060041</v>
      </c>
      <c r="AE381" s="4">
        <v>1.1843910944515255</v>
      </c>
      <c r="AF381" s="7">
        <v>0.628689912691482</v>
      </c>
      <c r="AG381">
        <v>0.61310016080075769</v>
      </c>
      <c r="AH381">
        <v>0.70062618896117912</v>
      </c>
      <c r="AI381">
        <v>0.52275018769273873</v>
      </c>
      <c r="AJ381">
        <v>0.94560833165959557</v>
      </c>
      <c r="AK381">
        <v>0.80529109789444042</v>
      </c>
      <c r="AL381">
        <v>0.86944530089219252</v>
      </c>
      <c r="AM381">
        <v>0.62120629851525222</v>
      </c>
      <c r="AN381">
        <v>0.4554901037839702</v>
      </c>
      <c r="AO381" s="4">
        <v>0.71578337681557713</v>
      </c>
      <c r="AP381" s="7">
        <v>0.21551320379767205</v>
      </c>
      <c r="AQ381">
        <v>0.35694483905418578</v>
      </c>
      <c r="AR381">
        <v>0.31239851850595252</v>
      </c>
      <c r="AS381">
        <v>0.26990611929187153</v>
      </c>
      <c r="AT381">
        <v>1.0187266157558523</v>
      </c>
      <c r="AU381">
        <v>1.5992272825898752</v>
      </c>
      <c r="AV381">
        <v>1.5612295735477006</v>
      </c>
      <c r="AW381">
        <v>0.61961093185807448</v>
      </c>
      <c r="AX381">
        <v>0.51088649499830863</v>
      </c>
      <c r="AY381" s="4">
        <v>0.56345048107332651</v>
      </c>
      <c r="AZ381">
        <f t="shared" si="288"/>
        <v>0.17365649127407995</v>
      </c>
      <c r="BA381">
        <f t="shared" si="289"/>
        <v>0.24094235734794789</v>
      </c>
      <c r="BB381">
        <f t="shared" si="290"/>
        <v>1.2798470519142549</v>
      </c>
      <c r="BC381">
        <f t="shared" si="291"/>
        <v>0.68779909597071864</v>
      </c>
      <c r="BD381" s="4">
        <f t="shared" si="292"/>
        <v>0.70278940604728191</v>
      </c>
      <c r="BE381" s="7">
        <f t="shared" si="293"/>
        <v>0.10182814195311937</v>
      </c>
      <c r="BF381">
        <f t="shared" si="294"/>
        <v>6.5605506469580868E-2</v>
      </c>
      <c r="BG381">
        <f t="shared" si="295"/>
        <v>0.56983341350242189</v>
      </c>
      <c r="BH381">
        <f t="shared" si="296"/>
        <v>0.15236287375315352</v>
      </c>
      <c r="BI381" s="4">
        <f t="shared" si="297"/>
        <v>0.51643403115683706</v>
      </c>
      <c r="BJ381" s="7">
        <f t="shared" si="298"/>
        <v>9.8887352236421644E-2</v>
      </c>
      <c r="BK381">
        <f t="shared" si="299"/>
        <v>1.4923766123036225E-4</v>
      </c>
      <c r="BL381">
        <f t="shared" si="300"/>
        <v>1.6407726883895295E-7</v>
      </c>
      <c r="BM381" s="4">
        <f t="shared" si="301"/>
        <v>1.0213207541032472E-2</v>
      </c>
      <c r="BN381" s="7">
        <f t="shared" si="302"/>
        <v>9.8887352236421644E-2</v>
      </c>
      <c r="BO381">
        <f t="shared" si="303"/>
        <v>2.5763630191964841E-4</v>
      </c>
      <c r="BP381">
        <f t="shared" si="304"/>
        <v>1.7249370125085467E-6</v>
      </c>
      <c r="BQ381" s="4">
        <f t="shared" si="305"/>
        <v>1.9924290127835857E-2</v>
      </c>
      <c r="BR381" s="7">
        <f t="shared" si="306"/>
        <v>1.4923766123036225E-4</v>
      </c>
      <c r="BS381">
        <f t="shared" si="307"/>
        <v>2.5763630191964841E-4</v>
      </c>
      <c r="BT381">
        <f t="shared" si="308"/>
        <v>9.5941035635248532E-3</v>
      </c>
      <c r="BU381" s="4">
        <f t="shared" si="309"/>
        <v>2.9111438766555354E-2</v>
      </c>
      <c r="BV381" s="7">
        <f t="shared" si="310"/>
        <v>1.6407726883895295E-7</v>
      </c>
      <c r="BW381">
        <f t="shared" si="311"/>
        <v>1.7249370125085467E-6</v>
      </c>
      <c r="BX381">
        <f t="shared" si="312"/>
        <v>9.5941035635248532E-3</v>
      </c>
      <c r="BY381" s="4">
        <f t="shared" si="313"/>
        <v>0.93149414011288156</v>
      </c>
      <c r="BZ381" s="7">
        <f t="shared" si="314"/>
        <v>1.0213207541032472E-2</v>
      </c>
      <c r="CA381">
        <f t="shared" si="315"/>
        <v>1.9924290127835857E-2</v>
      </c>
      <c r="CB381">
        <f t="shared" si="316"/>
        <v>2.9111438766555354E-2</v>
      </c>
      <c r="CC381" s="4">
        <f t="shared" si="317"/>
        <v>0.93149414011288156</v>
      </c>
      <c r="CD381" s="7">
        <f t="shared" si="318"/>
        <v>16</v>
      </c>
      <c r="CE381" s="4">
        <f t="shared" si="319"/>
        <v>0</v>
      </c>
      <c r="CF381" s="7">
        <f t="shared" si="320"/>
        <v>9.8887352236421644E-2</v>
      </c>
      <c r="CG381">
        <f t="shared" si="321"/>
        <v>2.5419254437040955E-8</v>
      </c>
      <c r="CH381" s="7">
        <f t="shared" si="322"/>
        <v>9.8887352236421644E-2</v>
      </c>
      <c r="CI381" s="4">
        <f t="shared" si="323"/>
        <v>1.5755454021678269E-7</v>
      </c>
      <c r="CJ381">
        <f t="shared" si="324"/>
        <v>2.5419254437040955E-8</v>
      </c>
      <c r="CK381">
        <f t="shared" si="325"/>
        <v>1.5755454021678269E-7</v>
      </c>
      <c r="CL381" s="7">
        <f t="shared" si="326"/>
        <v>4</v>
      </c>
      <c r="CM381" s="4">
        <f t="shared" si="327"/>
        <v>0</v>
      </c>
      <c r="CN381" s="7">
        <f t="shared" si="328"/>
        <v>1.3910784905840009E-6</v>
      </c>
      <c r="CO381" s="4">
        <f t="shared" si="329"/>
        <v>1</v>
      </c>
      <c r="CP381" s="7">
        <f t="shared" si="330"/>
        <v>3</v>
      </c>
      <c r="CQ381" s="4" t="str">
        <f t="shared" si="331"/>
        <v>Glenfiddich 12</v>
      </c>
      <c r="CR381" s="7">
        <f t="shared" si="332"/>
        <v>70</v>
      </c>
      <c r="CS381">
        <f t="shared" si="333"/>
        <v>73</v>
      </c>
      <c r="CT381">
        <f ca="1">COUNTIF(INDIRECT(ADDRESS(ROW(),CR381,1,1)):INDIRECT(ADDRESS(ROW(),CS381,1,1)), "&lt;0.05")</f>
        <v>4</v>
      </c>
      <c r="CU381" s="4">
        <f t="shared" ca="1" si="334"/>
        <v>1</v>
      </c>
    </row>
    <row r="382" spans="1:99" x14ac:dyDescent="0.25">
      <c r="A382" s="48">
        <v>134</v>
      </c>
      <c r="B382" s="7">
        <v>0.12125138283271511</v>
      </c>
      <c r="C382">
        <v>0.193442246380782</v>
      </c>
      <c r="D382">
        <v>0.37733661408745328</v>
      </c>
      <c r="E382">
        <v>0.28047554047804513</v>
      </c>
      <c r="F382">
        <v>0.39128601638173049</v>
      </c>
      <c r="G382">
        <v>0.41355852147201305</v>
      </c>
      <c r="H382">
        <v>0.39007995231931425</v>
      </c>
      <c r="I382">
        <v>0.48397874075754321</v>
      </c>
      <c r="J382">
        <v>1.4832394937454971</v>
      </c>
      <c r="K382" s="4">
        <v>0.70980467571910766</v>
      </c>
      <c r="L382" s="7">
        <v>0.90359515849421057</v>
      </c>
      <c r="M382">
        <v>1.2437439249842128</v>
      </c>
      <c r="N382">
        <v>0.54048658285044948</v>
      </c>
      <c r="O382">
        <v>0.62122193460812836</v>
      </c>
      <c r="P382">
        <v>1.1012474070311706</v>
      </c>
      <c r="Q382">
        <v>0.75504625919214174</v>
      </c>
      <c r="R382">
        <v>0.68326101561162111</v>
      </c>
      <c r="S382">
        <v>0.96448127278022544</v>
      </c>
      <c r="T382">
        <v>1.3660903773291893</v>
      </c>
      <c r="U382" s="4">
        <v>0.86191583000916161</v>
      </c>
      <c r="V382" s="7">
        <v>2.514102027012965</v>
      </c>
      <c r="W382">
        <v>1.8332039948266645</v>
      </c>
      <c r="X382">
        <v>4.9184678767039403</v>
      </c>
      <c r="Y382">
        <v>3.7636715353900616</v>
      </c>
      <c r="Z382">
        <v>3.4987399968454285</v>
      </c>
      <c r="AA382">
        <v>4.0367424997071195</v>
      </c>
      <c r="AB382">
        <v>7.9334898081884537</v>
      </c>
      <c r="AC382">
        <v>3.062242526417053</v>
      </c>
      <c r="AD382">
        <v>4.6620261498660325</v>
      </c>
      <c r="AE382" s="4">
        <v>3.7510521865784252</v>
      </c>
      <c r="AF382" s="7">
        <v>1.8745060613555606</v>
      </c>
      <c r="AG382">
        <v>2.1709323361587658</v>
      </c>
      <c r="AH382">
        <v>1.8317293382975186</v>
      </c>
      <c r="AI382">
        <v>1.3276430808643638</v>
      </c>
      <c r="AJ382">
        <v>2.4838728764023261</v>
      </c>
      <c r="AK382">
        <v>2.4873839654743519</v>
      </c>
      <c r="AL382">
        <v>2.2593380081904364</v>
      </c>
      <c r="AM382">
        <v>1.5868939169203011</v>
      </c>
      <c r="AN382">
        <v>1.2718240765222089</v>
      </c>
      <c r="AO382" s="4">
        <v>1.8772539064108116</v>
      </c>
      <c r="AP382" s="7">
        <v>0.95186986494752734</v>
      </c>
      <c r="AQ382">
        <v>1.8204536358598531</v>
      </c>
      <c r="AR382">
        <v>1.4440183997837672</v>
      </c>
      <c r="AS382">
        <v>1.1552742826269815</v>
      </c>
      <c r="AT382">
        <v>3.0698792457385213</v>
      </c>
      <c r="AU382">
        <v>4.2194431119724021</v>
      </c>
      <c r="AV382">
        <v>4.7407430963503039</v>
      </c>
      <c r="AW382">
        <v>1.6531955300077279</v>
      </c>
      <c r="AX382">
        <v>1.4126195274513897</v>
      </c>
      <c r="AY382" s="4">
        <v>1.6843286588514741</v>
      </c>
      <c r="AZ382">
        <f t="shared" si="288"/>
        <v>0.48444531841742011</v>
      </c>
      <c r="BA382">
        <f t="shared" si="289"/>
        <v>0.90410897628905107</v>
      </c>
      <c r="BB382">
        <f t="shared" si="290"/>
        <v>3.9973738601536146</v>
      </c>
      <c r="BC382">
        <f t="shared" si="291"/>
        <v>1.9171377566596643</v>
      </c>
      <c r="BD382" s="4">
        <f t="shared" si="292"/>
        <v>2.2151825353589949</v>
      </c>
      <c r="BE382" s="7">
        <f t="shared" si="293"/>
        <v>0.38595535806609838</v>
      </c>
      <c r="BF382">
        <f t="shared" si="294"/>
        <v>0.2700426823604154</v>
      </c>
      <c r="BG382">
        <f t="shared" si="295"/>
        <v>1.663559086921881</v>
      </c>
      <c r="BH382">
        <f t="shared" si="296"/>
        <v>0.43609117656234253</v>
      </c>
      <c r="BI382" s="4">
        <f t="shared" si="297"/>
        <v>1.3265508794745515</v>
      </c>
      <c r="BJ382" s="7">
        <f t="shared" si="298"/>
        <v>1.2329614067730085E-2</v>
      </c>
      <c r="BK382">
        <f t="shared" si="299"/>
        <v>6.9601279990114142E-5</v>
      </c>
      <c r="BL382">
        <f t="shared" si="300"/>
        <v>4.0136486283022045E-7</v>
      </c>
      <c r="BM382" s="4">
        <f t="shared" si="301"/>
        <v>2.4315627361157E-3</v>
      </c>
      <c r="BN382" s="7">
        <f t="shared" si="302"/>
        <v>1.2329614067730085E-2</v>
      </c>
      <c r="BO382">
        <f t="shared" si="303"/>
        <v>2.1198887788017898E-4</v>
      </c>
      <c r="BP382">
        <f t="shared" si="304"/>
        <v>1.559783697658686E-5</v>
      </c>
      <c r="BQ382" s="4">
        <f t="shared" si="305"/>
        <v>1.2344339340154284E-2</v>
      </c>
      <c r="BR382" s="7">
        <f t="shared" si="306"/>
        <v>6.9601279990114142E-5</v>
      </c>
      <c r="BS382">
        <f t="shared" si="307"/>
        <v>2.1198887788017898E-4</v>
      </c>
      <c r="BT382">
        <f t="shared" si="308"/>
        <v>3.2098230263367662E-3</v>
      </c>
      <c r="BU382" s="4">
        <f t="shared" si="309"/>
        <v>1.6796824451529756E-2</v>
      </c>
      <c r="BV382" s="7">
        <f t="shared" si="310"/>
        <v>4.0136486283022045E-7</v>
      </c>
      <c r="BW382">
        <f t="shared" si="311"/>
        <v>1.559783697658686E-5</v>
      </c>
      <c r="BX382">
        <f t="shared" si="312"/>
        <v>3.2098230263367662E-3</v>
      </c>
      <c r="BY382" s="4">
        <f t="shared" si="313"/>
        <v>0.51373868699062442</v>
      </c>
      <c r="BZ382" s="7">
        <f t="shared" si="314"/>
        <v>2.4315627361157E-3</v>
      </c>
      <c r="CA382">
        <f t="shared" si="315"/>
        <v>1.2344339340154284E-2</v>
      </c>
      <c r="CB382">
        <f t="shared" si="316"/>
        <v>1.6796824451529756E-2</v>
      </c>
      <c r="CC382" s="4">
        <f t="shared" si="317"/>
        <v>0.51373868699062442</v>
      </c>
      <c r="CD382" s="7">
        <f t="shared" si="318"/>
        <v>18</v>
      </c>
      <c r="CE382" s="4">
        <f t="shared" si="319"/>
        <v>0</v>
      </c>
      <c r="CF382" s="7">
        <f t="shared" si="320"/>
        <v>1.2329614067730085E-2</v>
      </c>
      <c r="CG382">
        <f t="shared" si="321"/>
        <v>1.1464657601917632E-8</v>
      </c>
      <c r="CH382" s="7">
        <f t="shared" si="322"/>
        <v>1.2329614067730085E-2</v>
      </c>
      <c r="CI382" s="4">
        <f t="shared" si="323"/>
        <v>5.0889457428542493E-7</v>
      </c>
      <c r="CJ382">
        <f t="shared" si="324"/>
        <v>1.1464657601917632E-8</v>
      </c>
      <c r="CK382">
        <f t="shared" si="325"/>
        <v>5.0889457428542493E-7</v>
      </c>
      <c r="CL382" s="7">
        <f t="shared" si="326"/>
        <v>6</v>
      </c>
      <c r="CM382" s="4">
        <f t="shared" si="327"/>
        <v>1</v>
      </c>
      <c r="CN382" s="7">
        <f t="shared" si="328"/>
        <v>3.8258707987983008E-6</v>
      </c>
      <c r="CO382" s="4">
        <f t="shared" si="329"/>
        <v>1</v>
      </c>
      <c r="CP382" s="7">
        <f t="shared" si="330"/>
        <v>3</v>
      </c>
      <c r="CQ382" s="4" t="str">
        <f t="shared" si="331"/>
        <v>Glenfiddich 12</v>
      </c>
      <c r="CR382" s="7">
        <f t="shared" si="332"/>
        <v>70</v>
      </c>
      <c r="CS382">
        <f t="shared" si="333"/>
        <v>73</v>
      </c>
      <c r="CT382">
        <f ca="1">COUNTIF(INDIRECT(ADDRESS(ROW(),CR382,1,1)):INDIRECT(ADDRESS(ROW(),CS382,1,1)), "&lt;0.05")</f>
        <v>4</v>
      </c>
      <c r="CU382" s="4">
        <f t="shared" ca="1" si="334"/>
        <v>1</v>
      </c>
    </row>
    <row r="383" spans="1:99" x14ac:dyDescent="0.25">
      <c r="A383" s="48">
        <v>135</v>
      </c>
      <c r="B383" s="7">
        <v>0.94912287891278857</v>
      </c>
      <c r="C383">
        <v>0.57044862836398424</v>
      </c>
      <c r="D383">
        <v>1.2970619607549374</v>
      </c>
      <c r="E383">
        <v>0.88658793116345369</v>
      </c>
      <c r="F383">
        <v>1.1146416067386846</v>
      </c>
      <c r="G383">
        <v>1.2962004274629739</v>
      </c>
      <c r="H383">
        <v>1.243657124960114</v>
      </c>
      <c r="I383">
        <v>1.6823113415972009</v>
      </c>
      <c r="J383">
        <v>5.3075984878479163</v>
      </c>
      <c r="K383" s="4">
        <v>2.6950210279230764</v>
      </c>
      <c r="L383" s="7">
        <v>2.2530488735824168</v>
      </c>
      <c r="M383">
        <v>3.4009496721340318</v>
      </c>
      <c r="N383">
        <v>1.5886438824449587</v>
      </c>
      <c r="O383">
        <v>1.7296296439423657</v>
      </c>
      <c r="P383">
        <v>2.9091728097312353</v>
      </c>
      <c r="Q383">
        <v>2.2432685741976277</v>
      </c>
      <c r="R383">
        <v>2.186854059030821</v>
      </c>
      <c r="S383">
        <v>2.613984223045176</v>
      </c>
      <c r="T383">
        <v>3.4784849214982576</v>
      </c>
      <c r="U383" s="4">
        <v>3.2497854813068221</v>
      </c>
      <c r="V383" s="7">
        <v>6.6335728300929624</v>
      </c>
      <c r="W383">
        <v>5.2786328704343717</v>
      </c>
      <c r="X383">
        <v>13.726963985754733</v>
      </c>
      <c r="Y383">
        <v>10.459747251702293</v>
      </c>
      <c r="Z383">
        <v>10.61711960169553</v>
      </c>
      <c r="AA383">
        <v>13.20163744810659</v>
      </c>
      <c r="AB383">
        <v>27.414277686037845</v>
      </c>
      <c r="AC383">
        <v>10.291995221389646</v>
      </c>
      <c r="AD383">
        <v>14.328441077243832</v>
      </c>
      <c r="AE383" s="4">
        <v>11.512179378551899</v>
      </c>
      <c r="AF383" s="7">
        <v>5.8634573221254795</v>
      </c>
      <c r="AG383">
        <v>6.6292185054450261</v>
      </c>
      <c r="AH383">
        <v>6.4577855032482496</v>
      </c>
      <c r="AI383">
        <v>4.9580516297633768</v>
      </c>
      <c r="AJ383">
        <v>8.9303910673609117</v>
      </c>
      <c r="AK383">
        <v>7.5234030690654494</v>
      </c>
      <c r="AL383">
        <v>7.9211159354233756</v>
      </c>
      <c r="AM383">
        <v>5.7255958896660566</v>
      </c>
      <c r="AN383">
        <v>3.882315426568776</v>
      </c>
      <c r="AO383" s="4">
        <v>6.0487329970486403</v>
      </c>
      <c r="AP383" s="7">
        <v>2.6195795933538264</v>
      </c>
      <c r="AQ383">
        <v>5.1305599641427309</v>
      </c>
      <c r="AR383">
        <v>4.1921850642008751</v>
      </c>
      <c r="AS383">
        <v>3.3070131087022774</v>
      </c>
      <c r="AT383">
        <v>9.0579189808626808</v>
      </c>
      <c r="AU383">
        <v>12.979138493504367</v>
      </c>
      <c r="AV383">
        <v>14.350800534678806</v>
      </c>
      <c r="AW383">
        <v>4.8367270882300275</v>
      </c>
      <c r="AX383">
        <v>4.3252557794902655</v>
      </c>
      <c r="AY383" s="4">
        <v>5.4166237156838788</v>
      </c>
      <c r="AZ383">
        <f t="shared" si="288"/>
        <v>1.7042651415725132</v>
      </c>
      <c r="BA383">
        <f t="shared" si="289"/>
        <v>2.5653822140913709</v>
      </c>
      <c r="BB383">
        <f t="shared" si="290"/>
        <v>12.346456735100968</v>
      </c>
      <c r="BC383">
        <f t="shared" si="291"/>
        <v>6.3940067345715335</v>
      </c>
      <c r="BD383" s="4">
        <f t="shared" si="292"/>
        <v>6.6215802322849724</v>
      </c>
      <c r="BE383" s="7">
        <f t="shared" si="293"/>
        <v>1.3897486999902084</v>
      </c>
      <c r="BF383">
        <f t="shared" si="294"/>
        <v>0.67642725617798638</v>
      </c>
      <c r="BG383">
        <f t="shared" si="295"/>
        <v>6.0338205288720461</v>
      </c>
      <c r="BH383">
        <f t="shared" si="296"/>
        <v>1.4650849942725663</v>
      </c>
      <c r="BI383" s="4">
        <f t="shared" si="297"/>
        <v>4.0978765995230075</v>
      </c>
      <c r="BJ383" s="7">
        <f t="shared" si="298"/>
        <v>0.10151722801866564</v>
      </c>
      <c r="BK383">
        <f t="shared" si="299"/>
        <v>2.9162297118271352E-4</v>
      </c>
      <c r="BL383">
        <f t="shared" si="300"/>
        <v>8.2449883356085228E-7</v>
      </c>
      <c r="BM383" s="4">
        <f t="shared" si="301"/>
        <v>4.1913505736304677E-3</v>
      </c>
      <c r="BN383" s="7">
        <f t="shared" si="302"/>
        <v>0.10151722801866564</v>
      </c>
      <c r="BO383">
        <f t="shared" si="303"/>
        <v>6.0178817751880664E-4</v>
      </c>
      <c r="BP383">
        <f t="shared" si="304"/>
        <v>5.2252486774574891E-6</v>
      </c>
      <c r="BQ383" s="4">
        <f t="shared" si="305"/>
        <v>1.2186743831980521E-2</v>
      </c>
      <c r="BR383" s="7">
        <f t="shared" si="306"/>
        <v>2.9162297118271352E-4</v>
      </c>
      <c r="BS383">
        <f t="shared" si="307"/>
        <v>6.0178817751880664E-4</v>
      </c>
      <c r="BT383">
        <f t="shared" si="308"/>
        <v>1.2565031671796199E-2</v>
      </c>
      <c r="BU383" s="4">
        <f t="shared" si="309"/>
        <v>2.4666218954529594E-2</v>
      </c>
      <c r="BV383" s="7">
        <f t="shared" si="310"/>
        <v>8.2449883356085228E-7</v>
      </c>
      <c r="BW383">
        <f t="shared" si="311"/>
        <v>5.2252486774574891E-6</v>
      </c>
      <c r="BX383">
        <f t="shared" si="312"/>
        <v>1.2565031671796199E-2</v>
      </c>
      <c r="BY383" s="4">
        <f t="shared" si="313"/>
        <v>0.87158769623408139</v>
      </c>
      <c r="BZ383" s="7">
        <f t="shared" si="314"/>
        <v>4.1913505736304677E-3</v>
      </c>
      <c r="CA383">
        <f t="shared" si="315"/>
        <v>1.2186743831980521E-2</v>
      </c>
      <c r="CB383">
        <f t="shared" si="316"/>
        <v>2.4666218954529594E-2</v>
      </c>
      <c r="CC383" s="4">
        <f t="shared" si="317"/>
        <v>0.87158769623408139</v>
      </c>
      <c r="CD383" s="7">
        <f t="shared" si="318"/>
        <v>16</v>
      </c>
      <c r="CE383" s="4">
        <f t="shared" si="319"/>
        <v>0</v>
      </c>
      <c r="CF383" s="7">
        <f t="shared" si="320"/>
        <v>0.10151722801866564</v>
      </c>
      <c r="CG383">
        <f t="shared" si="321"/>
        <v>7.5800706386533305E-8</v>
      </c>
      <c r="CH383" s="7">
        <f t="shared" si="322"/>
        <v>0.10151722801866564</v>
      </c>
      <c r="CI383" s="4">
        <f t="shared" si="323"/>
        <v>4.8932346176628297E-7</v>
      </c>
      <c r="CJ383">
        <f t="shared" si="324"/>
        <v>7.5800706386533305E-8</v>
      </c>
      <c r="CK383">
        <f t="shared" si="325"/>
        <v>4.8932346176628297E-7</v>
      </c>
      <c r="CL383" s="7">
        <f t="shared" si="326"/>
        <v>4</v>
      </c>
      <c r="CM383" s="4">
        <f t="shared" si="327"/>
        <v>0</v>
      </c>
      <c r="CN383" s="7">
        <f t="shared" si="328"/>
        <v>5.8826378324783189E-6</v>
      </c>
      <c r="CO383" s="4">
        <f t="shared" si="329"/>
        <v>1</v>
      </c>
      <c r="CP383" s="7">
        <f t="shared" si="330"/>
        <v>3</v>
      </c>
      <c r="CQ383" s="4" t="str">
        <f t="shared" si="331"/>
        <v>Glenfiddich 12</v>
      </c>
      <c r="CR383" s="7">
        <f t="shared" si="332"/>
        <v>70</v>
      </c>
      <c r="CS383">
        <f t="shared" si="333"/>
        <v>73</v>
      </c>
      <c r="CT383">
        <f ca="1">COUNTIF(INDIRECT(ADDRESS(ROW(),CR383,1,1)):INDIRECT(ADDRESS(ROW(),CS383,1,1)), "&lt;0.05")</f>
        <v>4</v>
      </c>
      <c r="CU383" s="4">
        <f t="shared" ca="1" si="334"/>
        <v>1</v>
      </c>
    </row>
    <row r="384" spans="1:99" x14ac:dyDescent="0.25">
      <c r="A384" s="48">
        <v>136</v>
      </c>
      <c r="B384" s="7">
        <v>7.6406352115946444E-2</v>
      </c>
      <c r="C384">
        <v>6.8462052994804262E-2</v>
      </c>
      <c r="D384">
        <v>0.22752672508170041</v>
      </c>
      <c r="E384">
        <v>0.15675640700597002</v>
      </c>
      <c r="F384">
        <v>0.17281400440783404</v>
      </c>
      <c r="G384">
        <v>0.15720080856981933</v>
      </c>
      <c r="H384">
        <v>0.20864039057000344</v>
      </c>
      <c r="I384">
        <v>0.23933453712141975</v>
      </c>
      <c r="J384">
        <v>0.60615862836598711</v>
      </c>
      <c r="K384" s="4">
        <v>0.31300600477148011</v>
      </c>
      <c r="L384" s="7">
        <v>0.30789927768434583</v>
      </c>
      <c r="M384">
        <v>0.4552369391318179</v>
      </c>
      <c r="N384">
        <v>0.28700083952983252</v>
      </c>
      <c r="O384">
        <v>0.28516336628524397</v>
      </c>
      <c r="P384">
        <v>0.37918936483979404</v>
      </c>
      <c r="Q384">
        <v>0.27795149467190561</v>
      </c>
      <c r="R384">
        <v>0.29427469501667752</v>
      </c>
      <c r="S384">
        <v>0.33738552711431086</v>
      </c>
      <c r="T384">
        <v>0.54589451423776592</v>
      </c>
      <c r="U384" s="4">
        <v>0.36983721384555263</v>
      </c>
      <c r="V384" s="7">
        <v>1.3117852294542469</v>
      </c>
      <c r="W384">
        <v>0.67611003946233228</v>
      </c>
      <c r="X384">
        <v>2.0835859293002863</v>
      </c>
      <c r="Y384">
        <v>1.3158293613948593</v>
      </c>
      <c r="Z384">
        <v>1.4183192570859025</v>
      </c>
      <c r="AA384">
        <v>1.7941840012852273</v>
      </c>
      <c r="AB384">
        <v>3.18051000356731</v>
      </c>
      <c r="AC384">
        <v>1.3567372603022512</v>
      </c>
      <c r="AD384">
        <v>1.746602843435372</v>
      </c>
      <c r="AE384" s="4">
        <v>1.3487795656877322</v>
      </c>
      <c r="AF384" s="7">
        <v>0.67815253688982979</v>
      </c>
      <c r="AG384">
        <v>0.75054445658168312</v>
      </c>
      <c r="AH384">
        <v>0.72561639886381368</v>
      </c>
      <c r="AI384">
        <v>0.60441619048620576</v>
      </c>
      <c r="AJ384">
        <v>0.93935412365603543</v>
      </c>
      <c r="AK384">
        <v>0.848792939653219</v>
      </c>
      <c r="AL384">
        <v>0.9781617324356936</v>
      </c>
      <c r="AM384">
        <v>0.62544875307020709</v>
      </c>
      <c r="AN384">
        <v>0.47797906707778687</v>
      </c>
      <c r="AO384" s="4">
        <v>0.6492147914465759</v>
      </c>
      <c r="AP384" s="7">
        <v>0.35154050349476174</v>
      </c>
      <c r="AQ384">
        <v>0.55320359628562099</v>
      </c>
      <c r="AR384">
        <v>0.42822795305746797</v>
      </c>
      <c r="AS384">
        <v>0.3939552223393577</v>
      </c>
      <c r="AT384">
        <v>1.0930756388099756</v>
      </c>
      <c r="AU384">
        <v>1.6208132317835187</v>
      </c>
      <c r="AV384">
        <v>1.6972867016721795</v>
      </c>
      <c r="AW384">
        <v>0.63898329209759042</v>
      </c>
      <c r="AX384">
        <v>0.54304322392216187</v>
      </c>
      <c r="AY384" s="4">
        <v>0.61898995025422954</v>
      </c>
      <c r="AZ384">
        <f t="shared" si="288"/>
        <v>0.22263059110049649</v>
      </c>
      <c r="BA384">
        <f t="shared" si="289"/>
        <v>0.35398332323572468</v>
      </c>
      <c r="BB384">
        <f t="shared" si="290"/>
        <v>1.6232443490975519</v>
      </c>
      <c r="BC384">
        <f t="shared" si="291"/>
        <v>0.72776809901610506</v>
      </c>
      <c r="BD384" s="4">
        <f t="shared" si="292"/>
        <v>0.79391193137168636</v>
      </c>
      <c r="BE384" s="7">
        <f t="shared" si="293"/>
        <v>0.1534824685994868</v>
      </c>
      <c r="BF384">
        <f t="shared" si="294"/>
        <v>8.7519467848127017E-2</v>
      </c>
      <c r="BG384">
        <f t="shared" si="295"/>
        <v>0.66318706672801264</v>
      </c>
      <c r="BH384">
        <f t="shared" si="296"/>
        <v>0.15611528870727354</v>
      </c>
      <c r="BI384" s="4">
        <f t="shared" si="297"/>
        <v>0.50046750089698944</v>
      </c>
      <c r="BJ384" s="7">
        <f t="shared" si="298"/>
        <v>3.3566208038204343E-2</v>
      </c>
      <c r="BK384">
        <f t="shared" si="299"/>
        <v>6.9614421087665538E-5</v>
      </c>
      <c r="BL384">
        <f t="shared" si="300"/>
        <v>8.8763976180553723E-7</v>
      </c>
      <c r="BM384" s="4">
        <f t="shared" si="301"/>
        <v>5.6522881952863254E-3</v>
      </c>
      <c r="BN384" s="7">
        <f t="shared" si="302"/>
        <v>3.3566208038204343E-2</v>
      </c>
      <c r="BO384">
        <f t="shared" si="303"/>
        <v>1.7636076012146287E-4</v>
      </c>
      <c r="BP384">
        <f t="shared" si="304"/>
        <v>1.120555865161103E-5</v>
      </c>
      <c r="BQ384" s="4">
        <f t="shared" si="305"/>
        <v>2.1745488664137048E-2</v>
      </c>
      <c r="BR384" s="7">
        <f t="shared" si="306"/>
        <v>6.9614421087665538E-5</v>
      </c>
      <c r="BS384">
        <f t="shared" si="307"/>
        <v>1.7636076012146287E-4</v>
      </c>
      <c r="BT384">
        <f t="shared" si="308"/>
        <v>1.9626177444542897E-3</v>
      </c>
      <c r="BU384" s="4">
        <f t="shared" si="309"/>
        <v>5.8469331829497269E-3</v>
      </c>
      <c r="BV384" s="7">
        <f t="shared" si="310"/>
        <v>8.8763976180553723E-7</v>
      </c>
      <c r="BW384">
        <f t="shared" si="311"/>
        <v>1.120555865161103E-5</v>
      </c>
      <c r="BX384">
        <f t="shared" si="312"/>
        <v>1.9626177444542897E-3</v>
      </c>
      <c r="BY384" s="4">
        <f t="shared" si="313"/>
        <v>0.69773076749286922</v>
      </c>
      <c r="BZ384" s="7">
        <f t="shared" si="314"/>
        <v>5.6522881952863254E-3</v>
      </c>
      <c r="CA384">
        <f t="shared" si="315"/>
        <v>2.1745488664137048E-2</v>
      </c>
      <c r="CB384">
        <f t="shared" si="316"/>
        <v>5.8469331829497269E-3</v>
      </c>
      <c r="CC384" s="4">
        <f t="shared" si="317"/>
        <v>0.69773076749286922</v>
      </c>
      <c r="CD384" s="7">
        <f t="shared" si="318"/>
        <v>18</v>
      </c>
      <c r="CE384" s="4">
        <f t="shared" si="319"/>
        <v>0</v>
      </c>
      <c r="CF384" s="7">
        <f t="shared" si="320"/>
        <v>3.3566208038204343E-2</v>
      </c>
      <c r="CG384">
        <f t="shared" si="321"/>
        <v>9.1648048610893466E-8</v>
      </c>
      <c r="CH384" s="7">
        <f t="shared" si="322"/>
        <v>3.3566208038204343E-2</v>
      </c>
      <c r="CI384" s="4">
        <f t="shared" si="323"/>
        <v>1.458597650013856E-6</v>
      </c>
      <c r="CJ384">
        <f t="shared" si="324"/>
        <v>9.1648048610893466E-8</v>
      </c>
      <c r="CK384">
        <f t="shared" si="325"/>
        <v>1.458597650013856E-6</v>
      </c>
      <c r="CL384" s="7">
        <f t="shared" si="326"/>
        <v>6</v>
      </c>
      <c r="CM384" s="4">
        <f t="shared" si="327"/>
        <v>1</v>
      </c>
      <c r="CN384" s="7">
        <f t="shared" si="328"/>
        <v>7.6268597151726425E-6</v>
      </c>
      <c r="CO384" s="4">
        <f t="shared" si="329"/>
        <v>1</v>
      </c>
      <c r="CP384" s="7">
        <f t="shared" si="330"/>
        <v>3</v>
      </c>
      <c r="CQ384" s="4" t="str">
        <f t="shared" si="331"/>
        <v>Glenfiddich 12</v>
      </c>
      <c r="CR384" s="7">
        <f t="shared" si="332"/>
        <v>70</v>
      </c>
      <c r="CS384">
        <f t="shared" si="333"/>
        <v>73</v>
      </c>
      <c r="CT384">
        <f ca="1">COUNTIF(INDIRECT(ADDRESS(ROW(),CR384,1,1)):INDIRECT(ADDRESS(ROW(),CS384,1,1)), "&lt;0.05")</f>
        <v>4</v>
      </c>
      <c r="CU384" s="4">
        <f t="shared" ca="1" si="334"/>
        <v>1</v>
      </c>
    </row>
    <row r="385" spans="1:99" x14ac:dyDescent="0.25">
      <c r="A385" s="48">
        <v>137</v>
      </c>
      <c r="B385" s="7">
        <v>0</v>
      </c>
      <c r="C385">
        <v>0</v>
      </c>
      <c r="D385">
        <v>7.8616952771535298E-2</v>
      </c>
      <c r="E385">
        <v>2.7896728411676796E-2</v>
      </c>
      <c r="F385">
        <v>3.9574173532659081E-2</v>
      </c>
      <c r="G385">
        <v>6.0156798951027678E-2</v>
      </c>
      <c r="H385">
        <v>0.19224454919781717</v>
      </c>
      <c r="I385">
        <v>0.24748141413907035</v>
      </c>
      <c r="J385">
        <v>0.35009089998484233</v>
      </c>
      <c r="K385" s="4">
        <v>0.22147593538766561</v>
      </c>
      <c r="L385" s="7">
        <v>0.2191009099611041</v>
      </c>
      <c r="M385">
        <v>0.41866418458916277</v>
      </c>
      <c r="N385">
        <v>0.31561603838286384</v>
      </c>
      <c r="O385">
        <v>0.26959226315261697</v>
      </c>
      <c r="P385">
        <v>0.197451239296942</v>
      </c>
      <c r="Q385">
        <v>0.19089157402996071</v>
      </c>
      <c r="R385">
        <v>0.14458136271372934</v>
      </c>
      <c r="S385">
        <v>0.19060470488210393</v>
      </c>
      <c r="T385">
        <v>0.38375553063165979</v>
      </c>
      <c r="U385" s="4">
        <v>0.19378145768995103</v>
      </c>
      <c r="V385" s="7">
        <v>1.3488789495482929</v>
      </c>
      <c r="W385">
        <v>0.35118558764144608</v>
      </c>
      <c r="X385">
        <v>1.7232764600487578</v>
      </c>
      <c r="Y385">
        <v>1.0537524363031221</v>
      </c>
      <c r="Z385">
        <v>1.2751315372615966</v>
      </c>
      <c r="AA385">
        <v>1.5758208020660007</v>
      </c>
      <c r="AB385">
        <v>2.664655266714846</v>
      </c>
      <c r="AC385">
        <v>1.0315082654819685</v>
      </c>
      <c r="AD385">
        <v>1.4179877276371358</v>
      </c>
      <c r="AE385" s="4">
        <v>0.99389897803807892</v>
      </c>
      <c r="AF385" s="7">
        <v>0.47313609923544792</v>
      </c>
      <c r="AG385">
        <v>0.50638605281032434</v>
      </c>
      <c r="AH385">
        <v>0.50276166007923739</v>
      </c>
      <c r="AI385">
        <v>0.44905687374592468</v>
      </c>
      <c r="AJ385">
        <v>0.50061266201596999</v>
      </c>
      <c r="AK385">
        <v>0.60036143349489013</v>
      </c>
      <c r="AL385">
        <v>0.7079018631441687</v>
      </c>
      <c r="AM385">
        <v>0.49793803805876391</v>
      </c>
      <c r="AN385">
        <v>0.32886041437162544</v>
      </c>
      <c r="AO385" s="4">
        <v>0.53355453904476347</v>
      </c>
      <c r="AP385" s="7">
        <v>0.19438641703240428</v>
      </c>
      <c r="AQ385">
        <v>0.26921428845179995</v>
      </c>
      <c r="AR385">
        <v>0.23691325198179208</v>
      </c>
      <c r="AS385">
        <v>0.24074953823473666</v>
      </c>
      <c r="AT385">
        <v>0.90924942800050235</v>
      </c>
      <c r="AU385">
        <v>1.4726603381055068</v>
      </c>
      <c r="AV385">
        <v>1.3206808496803799</v>
      </c>
      <c r="AW385">
        <v>0.56229203896545987</v>
      </c>
      <c r="AX385">
        <v>0.45150322024006956</v>
      </c>
      <c r="AY385" s="4">
        <v>0.43375205046531967</v>
      </c>
      <c r="AZ385">
        <f t="shared" si="288"/>
        <v>0.12175374523762943</v>
      </c>
      <c r="BA385">
        <f t="shared" si="289"/>
        <v>0.25240392653300947</v>
      </c>
      <c r="BB385">
        <f t="shared" si="290"/>
        <v>1.3436096010741245</v>
      </c>
      <c r="BC385">
        <f t="shared" si="291"/>
        <v>0.51005696360011155</v>
      </c>
      <c r="BD385" s="4">
        <f t="shared" si="292"/>
        <v>0.60914014211579715</v>
      </c>
      <c r="BE385" s="7">
        <f t="shared" si="293"/>
        <v>0.1218944483489587</v>
      </c>
      <c r="BF385">
        <f t="shared" si="294"/>
        <v>9.1882188144893989E-2</v>
      </c>
      <c r="BG385">
        <f t="shared" si="295"/>
        <v>0.6001950697060765</v>
      </c>
      <c r="BH385">
        <f t="shared" si="296"/>
        <v>9.7791585913043461E-2</v>
      </c>
      <c r="BI385" s="4">
        <f t="shared" si="297"/>
        <v>0.46686457121528752</v>
      </c>
      <c r="BJ385" s="7">
        <f t="shared" si="298"/>
        <v>1.5118305798660036E-2</v>
      </c>
      <c r="BK385">
        <f t="shared" si="299"/>
        <v>9.883767051436166E-5</v>
      </c>
      <c r="BL385">
        <f t="shared" si="300"/>
        <v>4.3180234043472723E-7</v>
      </c>
      <c r="BM385" s="4">
        <f t="shared" si="301"/>
        <v>9.3321166325687488E-3</v>
      </c>
      <c r="BN385" s="7">
        <f t="shared" si="302"/>
        <v>1.5118305798660036E-2</v>
      </c>
      <c r="BO385">
        <f t="shared" si="303"/>
        <v>2.5365040885960086E-4</v>
      </c>
      <c r="BP385">
        <f t="shared" si="304"/>
        <v>9.8914120167556731E-6</v>
      </c>
      <c r="BQ385" s="4">
        <f t="shared" si="305"/>
        <v>3.9958379823983682E-2</v>
      </c>
      <c r="BR385" s="7">
        <f t="shared" si="306"/>
        <v>9.883767051436166E-5</v>
      </c>
      <c r="BS385">
        <f t="shared" si="307"/>
        <v>2.5365040885960086E-4</v>
      </c>
      <c r="BT385">
        <f t="shared" si="308"/>
        <v>1.676298192470024E-3</v>
      </c>
      <c r="BU385" s="4">
        <f t="shared" si="309"/>
        <v>7.1805681308738274E-3</v>
      </c>
      <c r="BV385" s="7">
        <f t="shared" si="310"/>
        <v>4.3180234043472723E-7</v>
      </c>
      <c r="BW385">
        <f t="shared" si="311"/>
        <v>9.8914120167556731E-6</v>
      </c>
      <c r="BX385">
        <f t="shared" si="312"/>
        <v>1.676298192470024E-3</v>
      </c>
      <c r="BY385" s="4">
        <f t="shared" si="313"/>
        <v>0.5264013888087884</v>
      </c>
      <c r="BZ385" s="7">
        <f t="shared" si="314"/>
        <v>9.3321166325687488E-3</v>
      </c>
      <c r="CA385">
        <f t="shared" si="315"/>
        <v>3.9958379823983682E-2</v>
      </c>
      <c r="CB385">
        <f t="shared" si="316"/>
        <v>7.1805681308738274E-3</v>
      </c>
      <c r="CC385" s="4">
        <f t="shared" si="317"/>
        <v>0.5264013888087884</v>
      </c>
      <c r="CD385" s="7">
        <f t="shared" si="318"/>
        <v>18</v>
      </c>
      <c r="CE385" s="4">
        <f t="shared" si="319"/>
        <v>0</v>
      </c>
      <c r="CF385" s="7">
        <f t="shared" si="320"/>
        <v>1.5118305798660036E-2</v>
      </c>
      <c r="CG385">
        <f t="shared" si="321"/>
        <v>3.0225711392687355E-7</v>
      </c>
      <c r="CH385" s="7">
        <f t="shared" si="322"/>
        <v>1.5118305798660036E-2</v>
      </c>
      <c r="CI385" s="4">
        <f t="shared" si="323"/>
        <v>8.5832123969025991E-6</v>
      </c>
      <c r="CJ385">
        <f t="shared" si="324"/>
        <v>3.0225711392687355E-7</v>
      </c>
      <c r="CK385">
        <f t="shared" si="325"/>
        <v>8.5832123969025991E-6</v>
      </c>
      <c r="CL385" s="7">
        <f t="shared" si="326"/>
        <v>6</v>
      </c>
      <c r="CM385" s="4">
        <f t="shared" si="327"/>
        <v>1</v>
      </c>
      <c r="CN385" s="7">
        <f t="shared" si="328"/>
        <v>2.4093685107451464E-5</v>
      </c>
      <c r="CO385" s="4">
        <f t="shared" si="329"/>
        <v>1</v>
      </c>
      <c r="CP385" s="7">
        <f t="shared" si="330"/>
        <v>3</v>
      </c>
      <c r="CQ385" s="4" t="str">
        <f t="shared" si="331"/>
        <v>Glenfiddich 12</v>
      </c>
      <c r="CR385" s="7">
        <f t="shared" si="332"/>
        <v>70</v>
      </c>
      <c r="CS385">
        <f t="shared" si="333"/>
        <v>73</v>
      </c>
      <c r="CT385">
        <f ca="1">COUNTIF(INDIRECT(ADDRESS(ROW(),CR385,1,1)):INDIRECT(ADDRESS(ROW(),CS385,1,1)), "&lt;0.05")</f>
        <v>4</v>
      </c>
      <c r="CU385" s="4">
        <f t="shared" ca="1" si="334"/>
        <v>1</v>
      </c>
    </row>
    <row r="386" spans="1:99" x14ac:dyDescent="0.25">
      <c r="A386" s="48">
        <v>138</v>
      </c>
      <c r="B386" s="7">
        <v>1.9779418928184557E-2</v>
      </c>
      <c r="C386">
        <v>0.22642023649936213</v>
      </c>
      <c r="D386">
        <v>0.55307524338010627</v>
      </c>
      <c r="E386">
        <v>0.37648773217546472</v>
      </c>
      <c r="F386">
        <v>0.47130074472959854</v>
      </c>
      <c r="G386">
        <v>0.43616425732910807</v>
      </c>
      <c r="H386">
        <v>0.40914819271304159</v>
      </c>
      <c r="I386">
        <v>0.54089523112535187</v>
      </c>
      <c r="J386">
        <v>0.95593606736622272</v>
      </c>
      <c r="K386" s="4">
        <v>0.69278440410338604</v>
      </c>
      <c r="L386" s="7">
        <v>0.65263318221794842</v>
      </c>
      <c r="M386">
        <v>1.0640475842360282</v>
      </c>
      <c r="N386">
        <v>0.69916029171575911</v>
      </c>
      <c r="O386">
        <v>0.76288181345270567</v>
      </c>
      <c r="P386">
        <v>0.85992218909260376</v>
      </c>
      <c r="Q386">
        <v>0.62750466530250937</v>
      </c>
      <c r="R386">
        <v>0.66325506271019885</v>
      </c>
      <c r="S386">
        <v>0.88100401497531655</v>
      </c>
      <c r="T386">
        <v>1.0668496929480924</v>
      </c>
      <c r="U386" s="4">
        <v>0.71144720400159756</v>
      </c>
      <c r="V386" s="7">
        <v>1.169897364855363</v>
      </c>
      <c r="W386">
        <v>0.60187733154193968</v>
      </c>
      <c r="X386">
        <v>2.1797975366586089</v>
      </c>
      <c r="Y386">
        <v>1.6867386314710264</v>
      </c>
      <c r="Z386">
        <v>1.682101818151587</v>
      </c>
      <c r="AA386">
        <v>1.6636400602419652</v>
      </c>
      <c r="AB386">
        <v>3.3192532522904923</v>
      </c>
      <c r="AC386">
        <v>1.2883965802731534</v>
      </c>
      <c r="AD386">
        <v>1.6145302799190957</v>
      </c>
      <c r="AE386" s="4">
        <v>1.2862070240097623</v>
      </c>
      <c r="AF386" s="7">
        <v>0.62551718273647172</v>
      </c>
      <c r="AG386">
        <v>0.59405306668156765</v>
      </c>
      <c r="AH386">
        <v>0.54967984813005399</v>
      </c>
      <c r="AI386">
        <v>0.50193333500963988</v>
      </c>
      <c r="AJ386">
        <v>0.73219921944009436</v>
      </c>
      <c r="AK386">
        <v>0.69853715941215855</v>
      </c>
      <c r="AL386">
        <v>0.75652845579502104</v>
      </c>
      <c r="AM386">
        <v>0.53050870283689366</v>
      </c>
      <c r="AN386">
        <v>0.38051733957269307</v>
      </c>
      <c r="AO386" s="4">
        <v>0.51179581813214248</v>
      </c>
      <c r="AP386" s="7">
        <v>0.21998670465855041</v>
      </c>
      <c r="AQ386">
        <v>0.28827625542346497</v>
      </c>
      <c r="AR386">
        <v>0.27713529995657699</v>
      </c>
      <c r="AS386">
        <v>0.29196212454531523</v>
      </c>
      <c r="AT386">
        <v>0.93885744388084535</v>
      </c>
      <c r="AU386">
        <v>1.6353064455397752</v>
      </c>
      <c r="AV386">
        <v>1.3931082202216185</v>
      </c>
      <c r="AW386">
        <v>0.62172343176621891</v>
      </c>
      <c r="AX386">
        <v>0.50108984316415772</v>
      </c>
      <c r="AY386" s="4">
        <v>0.49365563011305369</v>
      </c>
      <c r="AZ386">
        <f t="shared" si="288"/>
        <v>0.4681991528349827</v>
      </c>
      <c r="BA386">
        <f t="shared" si="289"/>
        <v>0.79887057006527606</v>
      </c>
      <c r="BB386">
        <f t="shared" si="290"/>
        <v>1.6492439879412992</v>
      </c>
      <c r="BC386">
        <f t="shared" si="291"/>
        <v>0.58812701277467361</v>
      </c>
      <c r="BD386" s="4">
        <f t="shared" si="292"/>
        <v>0.66611013992695756</v>
      </c>
      <c r="BE386" s="7">
        <f t="shared" si="293"/>
        <v>0.25238543287407389</v>
      </c>
      <c r="BF386">
        <f t="shared" si="294"/>
        <v>0.16351291148608746</v>
      </c>
      <c r="BG386">
        <f t="shared" si="295"/>
        <v>0.71980495595782923</v>
      </c>
      <c r="BH386">
        <f t="shared" si="296"/>
        <v>0.11732908232285888</v>
      </c>
      <c r="BI386" s="4">
        <f t="shared" si="297"/>
        <v>0.49824959640488137</v>
      </c>
      <c r="BJ386" s="7">
        <f t="shared" si="298"/>
        <v>3.2586707023562734E-3</v>
      </c>
      <c r="BK386">
        <f t="shared" si="299"/>
        <v>4.5243669113328273E-4</v>
      </c>
      <c r="BL386">
        <f t="shared" si="300"/>
        <v>0.19665333151837125</v>
      </c>
      <c r="BM386" s="4">
        <f t="shared" si="301"/>
        <v>0.28226239492763017</v>
      </c>
      <c r="BN386" s="7">
        <f t="shared" si="302"/>
        <v>3.2586707023562734E-3</v>
      </c>
      <c r="BO386">
        <f t="shared" si="303"/>
        <v>4.5687576490894936E-3</v>
      </c>
      <c r="BP386">
        <f t="shared" si="304"/>
        <v>4.3142466760641074E-3</v>
      </c>
      <c r="BQ386" s="4">
        <f t="shared" si="305"/>
        <v>0.44044441611098639</v>
      </c>
      <c r="BR386" s="7">
        <f t="shared" si="306"/>
        <v>4.5243669113328273E-4</v>
      </c>
      <c r="BS386">
        <f t="shared" si="307"/>
        <v>4.5687576490894936E-3</v>
      </c>
      <c r="BT386">
        <f t="shared" si="308"/>
        <v>1.1256401001283425E-3</v>
      </c>
      <c r="BU386" s="4">
        <f t="shared" si="309"/>
        <v>2.6557904498797119E-3</v>
      </c>
      <c r="BV386" s="7">
        <f t="shared" si="310"/>
        <v>0.19665333151837125</v>
      </c>
      <c r="BW386">
        <f t="shared" si="311"/>
        <v>4.3142466760641074E-3</v>
      </c>
      <c r="BX386">
        <f t="shared" si="312"/>
        <v>1.1256401001283425E-3</v>
      </c>
      <c r="BY386" s="4">
        <f t="shared" si="313"/>
        <v>0.64034801588598633</v>
      </c>
      <c r="BZ386" s="7">
        <f t="shared" si="314"/>
        <v>0.28226239492763017</v>
      </c>
      <c r="CA386">
        <f t="shared" si="315"/>
        <v>0.44044441611098639</v>
      </c>
      <c r="CB386">
        <f t="shared" si="316"/>
        <v>2.6557904498797119E-3</v>
      </c>
      <c r="CC386" s="4">
        <f t="shared" si="317"/>
        <v>0.64034801588598633</v>
      </c>
      <c r="CD386" s="7">
        <f t="shared" si="318"/>
        <v>12</v>
      </c>
      <c r="CE386" s="4">
        <f t="shared" si="319"/>
        <v>0</v>
      </c>
      <c r="CF386" s="7">
        <f t="shared" si="320"/>
        <v>3.2586707023562734E-3</v>
      </c>
      <c r="CG386">
        <f t="shared" si="321"/>
        <v>1.9437526524365867E-3</v>
      </c>
      <c r="CH386" s="7">
        <f t="shared" si="322"/>
        <v>3.2586707023562734E-3</v>
      </c>
      <c r="CI386" s="4">
        <f t="shared" si="323"/>
        <v>0.22561484243515023</v>
      </c>
      <c r="CJ386">
        <f t="shared" si="324"/>
        <v>1.9437526524365867E-3</v>
      </c>
      <c r="CK386">
        <f t="shared" si="325"/>
        <v>0.22561484243515023</v>
      </c>
      <c r="CL386" s="7">
        <f t="shared" si="326"/>
        <v>4</v>
      </c>
      <c r="CM386" s="4">
        <f t="shared" si="327"/>
        <v>0</v>
      </c>
      <c r="CN386" s="7">
        <f t="shared" si="328"/>
        <v>1.1029556028407944E-2</v>
      </c>
      <c r="CO386" s="4">
        <f t="shared" si="329"/>
        <v>1</v>
      </c>
      <c r="CP386" s="7">
        <f t="shared" si="330"/>
        <v>3</v>
      </c>
      <c r="CQ386" s="4" t="str">
        <f t="shared" si="331"/>
        <v>Glenfiddich 12</v>
      </c>
      <c r="CR386" s="7">
        <f t="shared" si="332"/>
        <v>70</v>
      </c>
      <c r="CS386">
        <f t="shared" si="333"/>
        <v>73</v>
      </c>
      <c r="CT386">
        <f ca="1">COUNTIF(INDIRECT(ADDRESS(ROW(),CR386,1,1)):INDIRECT(ADDRESS(ROW(),CS386,1,1)), "&lt;0.05")</f>
        <v>4</v>
      </c>
      <c r="CU386" s="4">
        <f t="shared" ca="1" si="334"/>
        <v>1</v>
      </c>
    </row>
    <row r="387" spans="1:99" x14ac:dyDescent="0.25">
      <c r="A387" s="48">
        <v>139</v>
      </c>
      <c r="B387" s="7">
        <v>1.246879488631168</v>
      </c>
      <c r="C387">
        <v>0.61954921420397691</v>
      </c>
      <c r="D387">
        <v>1.3207750619213179</v>
      </c>
      <c r="E387">
        <v>0.99574195691387957</v>
      </c>
      <c r="F387">
        <v>1.0873710744364695</v>
      </c>
      <c r="G387">
        <v>1.0644542861303448</v>
      </c>
      <c r="H387">
        <v>0.89889624215598007</v>
      </c>
      <c r="I387">
        <v>1.2683559811698992</v>
      </c>
      <c r="J387">
        <v>2.3665952348303274</v>
      </c>
      <c r="K387" s="4">
        <v>1.7299186280017065</v>
      </c>
      <c r="L387" s="7">
        <v>1.2466352441194286</v>
      </c>
      <c r="M387">
        <v>2.1036267546308913</v>
      </c>
      <c r="N387">
        <v>1.6008251388813748</v>
      </c>
      <c r="O387">
        <v>1.4842940726833529</v>
      </c>
      <c r="P387">
        <v>1.7500474759919007</v>
      </c>
      <c r="Q387">
        <v>1.4289064838487162</v>
      </c>
      <c r="R387">
        <v>1.497260617533871</v>
      </c>
      <c r="S387">
        <v>1.7273190974541461</v>
      </c>
      <c r="T387">
        <v>2.1126763165146794</v>
      </c>
      <c r="U387" s="4">
        <v>1.851671972330907</v>
      </c>
      <c r="V387" s="7">
        <v>2.2528964846237711</v>
      </c>
      <c r="W387">
        <v>1.5530973279895126</v>
      </c>
      <c r="X387">
        <v>4.3962867928466771</v>
      </c>
      <c r="Y387">
        <v>3.3220601753865933</v>
      </c>
      <c r="Z387">
        <v>3.43957601154926</v>
      </c>
      <c r="AA387">
        <v>3.6717602530142273</v>
      </c>
      <c r="AB387">
        <v>7.1041817805628851</v>
      </c>
      <c r="AC387">
        <v>2.8144737751508817</v>
      </c>
      <c r="AD387">
        <v>3.2894484630596046</v>
      </c>
      <c r="AE387" s="4">
        <v>2.5710459136490815</v>
      </c>
      <c r="AF387" s="7">
        <v>1.2411460539463566</v>
      </c>
      <c r="AG387">
        <v>1.2256874399965259</v>
      </c>
      <c r="AH387">
        <v>1.3152222930251354</v>
      </c>
      <c r="AI387">
        <v>1.0747568035222455</v>
      </c>
      <c r="AJ387">
        <v>1.7226367380600716</v>
      </c>
      <c r="AK387">
        <v>1.5200332900085387</v>
      </c>
      <c r="AL387">
        <v>1.57201005471884</v>
      </c>
      <c r="AM387">
        <v>1.2927714969784652</v>
      </c>
      <c r="AN387">
        <v>0.80282767296340962</v>
      </c>
      <c r="AO387" s="4">
        <v>1.1074223889474399</v>
      </c>
      <c r="AP387" s="7">
        <v>0.47728159513736845</v>
      </c>
      <c r="AQ387">
        <v>0.7209996945727295</v>
      </c>
      <c r="AR387">
        <v>0.6744587471524004</v>
      </c>
      <c r="AS387">
        <v>0.75118786860728826</v>
      </c>
      <c r="AT387">
        <v>2.0476688592822208</v>
      </c>
      <c r="AU387">
        <v>3.4095826950724324</v>
      </c>
      <c r="AV387">
        <v>3.0522322679844685</v>
      </c>
      <c r="AW387">
        <v>1.3395414628252156</v>
      </c>
      <c r="AX387">
        <v>1.1270387773718362</v>
      </c>
      <c r="AY387" s="4">
        <v>1.109319566554382</v>
      </c>
      <c r="AZ387">
        <f t="shared" si="288"/>
        <v>1.259853716839507</v>
      </c>
      <c r="BA387">
        <f t="shared" si="289"/>
        <v>1.6803263173989271</v>
      </c>
      <c r="BB387">
        <f t="shared" si="290"/>
        <v>3.4414826977832496</v>
      </c>
      <c r="BC387">
        <f t="shared" si="291"/>
        <v>1.2874514232167029</v>
      </c>
      <c r="BD387" s="4">
        <f t="shared" si="292"/>
        <v>1.4709311534560341</v>
      </c>
      <c r="BE387" s="7">
        <f t="shared" si="293"/>
        <v>0.48622768026940766</v>
      </c>
      <c r="BF387">
        <f t="shared" si="294"/>
        <v>0.28520956919796747</v>
      </c>
      <c r="BG387">
        <f t="shared" si="295"/>
        <v>1.5109584831939571</v>
      </c>
      <c r="BH387">
        <f t="shared" si="296"/>
        <v>0.26744102833994754</v>
      </c>
      <c r="BI387" s="4">
        <f t="shared" si="297"/>
        <v>1.030638037588274</v>
      </c>
      <c r="BJ387" s="7">
        <f t="shared" si="298"/>
        <v>3.2800577637052707E-2</v>
      </c>
      <c r="BK387">
        <f t="shared" si="299"/>
        <v>1.201454090438064E-3</v>
      </c>
      <c r="BL387">
        <f t="shared" si="300"/>
        <v>0.87728152418816641</v>
      </c>
      <c r="BM387" s="4">
        <f t="shared" si="301"/>
        <v>0.56822666855136528</v>
      </c>
      <c r="BN387" s="7">
        <f t="shared" si="302"/>
        <v>3.2800577637052707E-2</v>
      </c>
      <c r="BO387">
        <f t="shared" si="303"/>
        <v>4.9612089533319489E-3</v>
      </c>
      <c r="BP387">
        <f t="shared" si="304"/>
        <v>5.233595784945623E-3</v>
      </c>
      <c r="BQ387" s="4">
        <f t="shared" si="305"/>
        <v>0.54913948121242062</v>
      </c>
      <c r="BR387" s="7">
        <f t="shared" si="306"/>
        <v>1.201454090438064E-3</v>
      </c>
      <c r="BS387">
        <f t="shared" si="307"/>
        <v>4.9612089533319489E-3</v>
      </c>
      <c r="BT387">
        <f t="shared" si="308"/>
        <v>1.4008596948816342E-3</v>
      </c>
      <c r="BU387" s="4">
        <f t="shared" si="309"/>
        <v>3.6378102499676976E-3</v>
      </c>
      <c r="BV387" s="7">
        <f t="shared" si="310"/>
        <v>0.87728152418816641</v>
      </c>
      <c r="BW387">
        <f t="shared" si="311"/>
        <v>5.233595784945623E-3</v>
      </c>
      <c r="BX387">
        <f t="shared" si="312"/>
        <v>1.4008596948816342E-3</v>
      </c>
      <c r="BY387" s="4">
        <f t="shared" si="313"/>
        <v>0.59751431212586803</v>
      </c>
      <c r="BZ387" s="7">
        <f t="shared" si="314"/>
        <v>0.56822666855136528</v>
      </c>
      <c r="CA387">
        <f t="shared" si="315"/>
        <v>0.54913948121242062</v>
      </c>
      <c r="CB387">
        <f t="shared" si="316"/>
        <v>3.6378102499676976E-3</v>
      </c>
      <c r="CC387" s="4">
        <f t="shared" si="317"/>
        <v>0.59751431212586803</v>
      </c>
      <c r="CD387" s="7">
        <f t="shared" si="318"/>
        <v>12</v>
      </c>
      <c r="CE387" s="4">
        <f t="shared" si="319"/>
        <v>0</v>
      </c>
      <c r="CF387" s="7">
        <f t="shared" si="320"/>
        <v>3.2800577637052707E-2</v>
      </c>
      <c r="CG387">
        <f t="shared" si="321"/>
        <v>1.1299406964612655E-2</v>
      </c>
      <c r="CH387" s="7">
        <f t="shared" si="322"/>
        <v>3.2800577637052707E-2</v>
      </c>
      <c r="CI387" s="4">
        <f t="shared" si="323"/>
        <v>0.17073271739542895</v>
      </c>
      <c r="CJ387">
        <f t="shared" si="324"/>
        <v>1.1299406964612655E-2</v>
      </c>
      <c r="CK387">
        <f t="shared" si="325"/>
        <v>0.17073271739542895</v>
      </c>
      <c r="CL387" s="7">
        <f t="shared" si="326"/>
        <v>4</v>
      </c>
      <c r="CM387" s="4">
        <f t="shared" si="327"/>
        <v>0</v>
      </c>
      <c r="CN387" s="7">
        <f t="shared" si="328"/>
        <v>1.9728019167140967E-2</v>
      </c>
      <c r="CO387" s="4">
        <f t="shared" si="329"/>
        <v>1</v>
      </c>
      <c r="CP387" s="7">
        <f t="shared" si="330"/>
        <v>3</v>
      </c>
      <c r="CQ387" s="4" t="str">
        <f t="shared" si="331"/>
        <v>Glenfiddich 12</v>
      </c>
      <c r="CR387" s="7">
        <f t="shared" si="332"/>
        <v>70</v>
      </c>
      <c r="CS387">
        <f t="shared" si="333"/>
        <v>73</v>
      </c>
      <c r="CT387">
        <f ca="1">COUNTIF(INDIRECT(ADDRESS(ROW(),CR387,1,1)):INDIRECT(ADDRESS(ROW(),CS387,1,1)), "&lt;0.05")</f>
        <v>4</v>
      </c>
      <c r="CU387" s="4">
        <f t="shared" ca="1" si="334"/>
        <v>1</v>
      </c>
    </row>
    <row r="388" spans="1:99" x14ac:dyDescent="0.25">
      <c r="A388" s="48">
        <v>140</v>
      </c>
      <c r="B388" s="7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 s="4">
        <v>0</v>
      </c>
      <c r="L388" s="7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s="4">
        <v>0</v>
      </c>
      <c r="V388" s="7">
        <v>0</v>
      </c>
      <c r="W388">
        <v>6.3480911948586183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 s="4">
        <v>0</v>
      </c>
      <c r="AF388" s="7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 s="4">
        <v>0</v>
      </c>
      <c r="AP388" s="7">
        <v>3.1212130206350723</v>
      </c>
      <c r="AQ388">
        <v>0</v>
      </c>
      <c r="AR388">
        <v>0</v>
      </c>
      <c r="AS388">
        <v>4.3088846311754905</v>
      </c>
      <c r="AT388">
        <v>0</v>
      </c>
      <c r="AU388">
        <v>0</v>
      </c>
      <c r="AV388">
        <v>0</v>
      </c>
      <c r="AW388">
        <v>0</v>
      </c>
      <c r="AX388">
        <v>0</v>
      </c>
      <c r="AY388" s="4">
        <v>0</v>
      </c>
      <c r="AZ388">
        <f t="shared" si="288"/>
        <v>0</v>
      </c>
      <c r="BA388">
        <f t="shared" si="289"/>
        <v>0</v>
      </c>
      <c r="BB388">
        <f t="shared" si="290"/>
        <v>0.63480911948586183</v>
      </c>
      <c r="BC388">
        <f t="shared" si="291"/>
        <v>0</v>
      </c>
      <c r="BD388" s="4">
        <f t="shared" si="292"/>
        <v>0.74300976518105633</v>
      </c>
      <c r="BE388" s="7">
        <f t="shared" si="293"/>
        <v>0</v>
      </c>
      <c r="BF388">
        <f t="shared" si="294"/>
        <v>0</v>
      </c>
      <c r="BG388">
        <f t="shared" si="295"/>
        <v>2.0074426970213004</v>
      </c>
      <c r="BH388">
        <f t="shared" si="296"/>
        <v>0</v>
      </c>
      <c r="BI388" s="4">
        <f t="shared" si="297"/>
        <v>1.5912197408633195</v>
      </c>
      <c r="BJ388" s="7" t="e">
        <f t="shared" si="298"/>
        <v>#DIV/0!</v>
      </c>
      <c r="BK388">
        <f t="shared" si="299"/>
        <v>0.34343639613791355</v>
      </c>
      <c r="BL388" t="e">
        <f t="shared" si="300"/>
        <v>#DIV/0!</v>
      </c>
      <c r="BM388" s="4">
        <f t="shared" si="301"/>
        <v>0.17389350397890713</v>
      </c>
      <c r="BN388" s="7" t="e">
        <f t="shared" si="302"/>
        <v>#DIV/0!</v>
      </c>
      <c r="BO388">
        <f t="shared" si="303"/>
        <v>0.34343639613791355</v>
      </c>
      <c r="BP388" t="e">
        <f t="shared" si="304"/>
        <v>#DIV/0!</v>
      </c>
      <c r="BQ388" s="4">
        <f t="shared" si="305"/>
        <v>0.17389350397890713</v>
      </c>
      <c r="BR388" s="7">
        <f t="shared" si="306"/>
        <v>0.34343639613791355</v>
      </c>
      <c r="BS388">
        <f t="shared" si="307"/>
        <v>0.34343639613791355</v>
      </c>
      <c r="BT388">
        <f t="shared" si="308"/>
        <v>0.34343639613791355</v>
      </c>
      <c r="BU388" s="4">
        <f t="shared" si="309"/>
        <v>0.89529898861496005</v>
      </c>
      <c r="BV388" s="7" t="e">
        <f t="shared" si="310"/>
        <v>#DIV/0!</v>
      </c>
      <c r="BW388" t="e">
        <f t="shared" si="311"/>
        <v>#DIV/0!</v>
      </c>
      <c r="BX388">
        <f t="shared" si="312"/>
        <v>0.34343639613791355</v>
      </c>
      <c r="BY388" s="4">
        <f t="shared" si="313"/>
        <v>0.17389350397890713</v>
      </c>
      <c r="BZ388" s="7">
        <f t="shared" si="314"/>
        <v>0.17389350397890713</v>
      </c>
      <c r="CA388">
        <f t="shared" si="315"/>
        <v>0.17389350397890713</v>
      </c>
      <c r="CB388">
        <f t="shared" si="316"/>
        <v>0.89529898861496005</v>
      </c>
      <c r="CC388" s="4">
        <f t="shared" si="317"/>
        <v>0.17389350397890713</v>
      </c>
      <c r="CD388" s="7">
        <f t="shared" si="318"/>
        <v>0</v>
      </c>
      <c r="CE388" s="4">
        <f t="shared" si="319"/>
        <v>0</v>
      </c>
      <c r="CF388" s="7" t="e">
        <f t="shared" si="320"/>
        <v>#DIV/0!</v>
      </c>
      <c r="CG388">
        <f t="shared" si="321"/>
        <v>9.6723436867175411E-2</v>
      </c>
      <c r="CH388" s="7" t="e">
        <f t="shared" si="322"/>
        <v>#DIV/0!</v>
      </c>
      <c r="CI388" s="4">
        <f t="shared" si="323"/>
        <v>9.6723436867175411E-2</v>
      </c>
      <c r="CJ388">
        <f t="shared" si="324"/>
        <v>9.6723436867175411E-2</v>
      </c>
      <c r="CK388">
        <f t="shared" si="325"/>
        <v>9.6723436867175411E-2</v>
      </c>
      <c r="CL388" s="7">
        <f t="shared" si="326"/>
        <v>0</v>
      </c>
      <c r="CM388" s="4">
        <f t="shared" si="327"/>
        <v>0</v>
      </c>
      <c r="CN388" s="7">
        <f t="shared" si="328"/>
        <v>0.32987680092112481</v>
      </c>
      <c r="CO388" s="4">
        <f t="shared" si="329"/>
        <v>0</v>
      </c>
      <c r="CP388" s="7">
        <f t="shared" si="330"/>
        <v>5</v>
      </c>
      <c r="CQ388" s="4" t="str">
        <f t="shared" si="331"/>
        <v>Glenfiddich 18</v>
      </c>
      <c r="CR388" s="7">
        <f t="shared" si="332"/>
        <v>78</v>
      </c>
      <c r="CS388">
        <f t="shared" si="333"/>
        <v>81</v>
      </c>
      <c r="CT388">
        <f ca="1">COUNTIF(INDIRECT(ADDRESS(ROW(),CR388,1,1)):INDIRECT(ADDRESS(ROW(),CS388,1,1)), "&lt;0.05")</f>
        <v>0</v>
      </c>
      <c r="CU388" s="4">
        <f t="shared" ca="1" si="334"/>
        <v>0</v>
      </c>
    </row>
    <row r="389" spans="1:99" x14ac:dyDescent="0.25">
      <c r="A389" s="48">
        <v>141</v>
      </c>
      <c r="B389" s="7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 s="4">
        <v>0</v>
      </c>
      <c r="L389" s="7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s="4">
        <v>0</v>
      </c>
      <c r="V389" s="7">
        <v>0</v>
      </c>
      <c r="W389">
        <v>9.4973531667957669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 s="4">
        <v>0</v>
      </c>
      <c r="AF389" s="7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 s="4">
        <v>0</v>
      </c>
      <c r="AP389" s="7">
        <v>4.5046791215494384</v>
      </c>
      <c r="AQ389">
        <v>0</v>
      </c>
      <c r="AR389">
        <v>0</v>
      </c>
      <c r="AS389">
        <v>5.3644388323119676</v>
      </c>
      <c r="AT389">
        <v>0</v>
      </c>
      <c r="AU389">
        <v>0</v>
      </c>
      <c r="AV389">
        <v>0</v>
      </c>
      <c r="AW389">
        <v>0</v>
      </c>
      <c r="AX389">
        <v>0</v>
      </c>
      <c r="AY389" s="4">
        <v>0</v>
      </c>
      <c r="AZ389">
        <f t="shared" si="288"/>
        <v>0</v>
      </c>
      <c r="BA389">
        <f t="shared" si="289"/>
        <v>0</v>
      </c>
      <c r="BB389">
        <f t="shared" si="290"/>
        <v>0.94973531667957667</v>
      </c>
      <c r="BC389">
        <f t="shared" si="291"/>
        <v>0</v>
      </c>
      <c r="BD389" s="4">
        <f t="shared" si="292"/>
        <v>0.98691179538614049</v>
      </c>
      <c r="BE389" s="7">
        <f t="shared" si="293"/>
        <v>0</v>
      </c>
      <c r="BF389">
        <f t="shared" si="294"/>
        <v>0</v>
      </c>
      <c r="BG389">
        <f t="shared" si="295"/>
        <v>3.0033267750087664</v>
      </c>
      <c r="BH389">
        <f t="shared" si="296"/>
        <v>0</v>
      </c>
      <c r="BI389" s="4">
        <f t="shared" si="297"/>
        <v>2.0904382596058935</v>
      </c>
      <c r="BJ389" s="7" t="e">
        <f t="shared" si="298"/>
        <v>#DIV/0!</v>
      </c>
      <c r="BK389">
        <f t="shared" si="299"/>
        <v>0.34343639613791355</v>
      </c>
      <c r="BL389" t="e">
        <f t="shared" si="300"/>
        <v>#DIV/0!</v>
      </c>
      <c r="BM389" s="4">
        <f t="shared" si="301"/>
        <v>0.16965570092657878</v>
      </c>
      <c r="BN389" s="7" t="e">
        <f t="shared" si="302"/>
        <v>#DIV/0!</v>
      </c>
      <c r="BO389">
        <f t="shared" si="303"/>
        <v>0.34343639613791355</v>
      </c>
      <c r="BP389" t="e">
        <f t="shared" si="304"/>
        <v>#DIV/0!</v>
      </c>
      <c r="BQ389" s="4">
        <f t="shared" si="305"/>
        <v>0.16965570092657878</v>
      </c>
      <c r="BR389" s="7">
        <f t="shared" si="306"/>
        <v>0.34343639613791355</v>
      </c>
      <c r="BS389">
        <f t="shared" si="307"/>
        <v>0.34343639613791355</v>
      </c>
      <c r="BT389">
        <f t="shared" si="308"/>
        <v>0.34343639613791355</v>
      </c>
      <c r="BU389" s="4">
        <f t="shared" si="309"/>
        <v>0.97476604962776969</v>
      </c>
      <c r="BV389" s="7" t="e">
        <f t="shared" si="310"/>
        <v>#DIV/0!</v>
      </c>
      <c r="BW389" t="e">
        <f t="shared" si="311"/>
        <v>#DIV/0!</v>
      </c>
      <c r="BX389">
        <f t="shared" si="312"/>
        <v>0.34343639613791355</v>
      </c>
      <c r="BY389" s="4">
        <f t="shared" si="313"/>
        <v>0.16965570092657878</v>
      </c>
      <c r="BZ389" s="7">
        <f t="shared" si="314"/>
        <v>0.16965570092657878</v>
      </c>
      <c r="CA389">
        <f t="shared" si="315"/>
        <v>0.16965570092657878</v>
      </c>
      <c r="CB389">
        <f t="shared" si="316"/>
        <v>0.97476604962776969</v>
      </c>
      <c r="CC389" s="4">
        <f t="shared" si="317"/>
        <v>0.16965570092657878</v>
      </c>
      <c r="CD389" s="7">
        <f t="shared" si="318"/>
        <v>0</v>
      </c>
      <c r="CE389" s="4">
        <f t="shared" si="319"/>
        <v>0</v>
      </c>
      <c r="CF389" s="7" t="e">
        <f t="shared" si="320"/>
        <v>#DIV/0!</v>
      </c>
      <c r="CG389">
        <f t="shared" si="321"/>
        <v>0.10152688984376802</v>
      </c>
      <c r="CH389" s="7" t="e">
        <f t="shared" si="322"/>
        <v>#DIV/0!</v>
      </c>
      <c r="CI389" s="4">
        <f t="shared" si="323"/>
        <v>0.10152688984376802</v>
      </c>
      <c r="CJ389">
        <f t="shared" si="324"/>
        <v>0.10152688984376802</v>
      </c>
      <c r="CK389">
        <f t="shared" si="325"/>
        <v>0.10152688984376802</v>
      </c>
      <c r="CL389" s="7">
        <f t="shared" si="326"/>
        <v>0</v>
      </c>
      <c r="CM389" s="4">
        <f t="shared" si="327"/>
        <v>0</v>
      </c>
      <c r="CN389" s="7">
        <f t="shared" si="328"/>
        <v>0.32987680092112481</v>
      </c>
      <c r="CO389" s="4">
        <f t="shared" si="329"/>
        <v>0</v>
      </c>
      <c r="CP389" s="7">
        <f t="shared" si="330"/>
        <v>5</v>
      </c>
      <c r="CQ389" s="4" t="str">
        <f t="shared" si="331"/>
        <v>Glenfiddich 18</v>
      </c>
      <c r="CR389" s="7">
        <f t="shared" si="332"/>
        <v>78</v>
      </c>
      <c r="CS389">
        <f t="shared" si="333"/>
        <v>81</v>
      </c>
      <c r="CT389">
        <f ca="1">COUNTIF(INDIRECT(ADDRESS(ROW(),CR389,1,1)):INDIRECT(ADDRESS(ROW(),CS389,1,1)), "&lt;0.05")</f>
        <v>0</v>
      </c>
      <c r="CU389" s="4">
        <f t="shared" ca="1" si="334"/>
        <v>0</v>
      </c>
    </row>
    <row r="390" spans="1:99" x14ac:dyDescent="0.25">
      <c r="A390" s="48">
        <v>142</v>
      </c>
      <c r="B390" s="7">
        <v>0.14925922160184094</v>
      </c>
      <c r="C390">
        <v>0</v>
      </c>
      <c r="D390">
        <v>0.39810810381766459</v>
      </c>
      <c r="E390">
        <v>0.23821466208803035</v>
      </c>
      <c r="F390">
        <v>0.21891765758124421</v>
      </c>
      <c r="G390">
        <v>0.21163090159229592</v>
      </c>
      <c r="H390">
        <v>0.14411238859765269</v>
      </c>
      <c r="I390">
        <v>5.4219413498733958E-2</v>
      </c>
      <c r="J390">
        <v>0.25747569781343232</v>
      </c>
      <c r="K390" s="4">
        <v>0.15235337112020489</v>
      </c>
      <c r="L390" s="7">
        <v>0.43133787438459276</v>
      </c>
      <c r="M390">
        <v>0.65528275279957149</v>
      </c>
      <c r="N390">
        <v>0.38476257429352129</v>
      </c>
      <c r="O390">
        <v>0.41251675750065414</v>
      </c>
      <c r="P390">
        <v>0.63572143446394491</v>
      </c>
      <c r="Q390">
        <v>0.44006661915785439</v>
      </c>
      <c r="R390">
        <v>0.3621664490243805</v>
      </c>
      <c r="S390">
        <v>0.54555078873384233</v>
      </c>
      <c r="T390">
        <v>0.82373447081005946</v>
      </c>
      <c r="U390" s="4">
        <v>8.0647735591678427E-2</v>
      </c>
      <c r="V390" s="7">
        <v>0.26538542262543352</v>
      </c>
      <c r="W390">
        <v>2.8430917659669874</v>
      </c>
      <c r="X390">
        <v>0.81721581124899534</v>
      </c>
      <c r="Y390">
        <v>0.56901145614733717</v>
      </c>
      <c r="Z390">
        <v>0.65146020141827155</v>
      </c>
      <c r="AA390">
        <v>0.6035530595583406</v>
      </c>
      <c r="AB390">
        <v>0.44866481339778896</v>
      </c>
      <c r="AC390">
        <v>0.22724140016729655</v>
      </c>
      <c r="AD390">
        <v>0.43833365767390164</v>
      </c>
      <c r="AE390" s="4">
        <v>0.41673476052839259</v>
      </c>
      <c r="AF390" s="7">
        <v>8.138198466901439E-2</v>
      </c>
      <c r="AG390">
        <v>0.14587670117251744</v>
      </c>
      <c r="AH390">
        <v>0.15431321693958808</v>
      </c>
      <c r="AI390">
        <v>2.3024522403454404E-2</v>
      </c>
      <c r="AJ390">
        <v>4.7252493147198198E-2</v>
      </c>
      <c r="AK390">
        <v>0.24872060041932431</v>
      </c>
      <c r="AL390">
        <v>9.0076375265450703E-2</v>
      </c>
      <c r="AM390">
        <v>6.1383774210471573E-2</v>
      </c>
      <c r="AN390">
        <v>2.4024569767483399E-2</v>
      </c>
      <c r="AO390" s="4">
        <v>0.13011241586915076</v>
      </c>
      <c r="AP390" s="7">
        <v>0.96737743369690943</v>
      </c>
      <c r="AQ390">
        <v>0.57030205709062498</v>
      </c>
      <c r="AR390">
        <v>0.51011712500410167</v>
      </c>
      <c r="AS390">
        <v>1.1281103747785437</v>
      </c>
      <c r="AT390">
        <v>0.25239157854485283</v>
      </c>
      <c r="AU390">
        <v>0.70096510850575267</v>
      </c>
      <c r="AV390">
        <v>0.39923582691017484</v>
      </c>
      <c r="AW390">
        <v>0.19575230976850022</v>
      </c>
      <c r="AX390">
        <v>0.16828451666470001</v>
      </c>
      <c r="AY390" s="4">
        <v>8.1681454070507128E-2</v>
      </c>
      <c r="AZ390">
        <f t="shared" si="288"/>
        <v>0.18242914177110997</v>
      </c>
      <c r="BA390">
        <f t="shared" si="289"/>
        <v>0.47717874567600987</v>
      </c>
      <c r="BB390">
        <f t="shared" si="290"/>
        <v>0.72806923487327457</v>
      </c>
      <c r="BC390">
        <f t="shared" si="291"/>
        <v>0.10061666538636531</v>
      </c>
      <c r="BD390" s="4">
        <f t="shared" si="292"/>
        <v>0.4974217785034668</v>
      </c>
      <c r="BE390" s="7">
        <f t="shared" si="293"/>
        <v>0.11087363900307622</v>
      </c>
      <c r="BF390">
        <f t="shared" si="294"/>
        <v>0.20229179024905075</v>
      </c>
      <c r="BG390">
        <f t="shared" si="295"/>
        <v>0.76389262905288435</v>
      </c>
      <c r="BH390">
        <f t="shared" si="296"/>
        <v>7.0310012253476675E-2</v>
      </c>
      <c r="BI390" s="4">
        <f t="shared" si="297"/>
        <v>0.35077455884198078</v>
      </c>
      <c r="BJ390" s="7">
        <f t="shared" si="298"/>
        <v>1.222302991745112E-3</v>
      </c>
      <c r="BK390">
        <f t="shared" si="299"/>
        <v>5.1084643326565697E-2</v>
      </c>
      <c r="BL390">
        <f t="shared" si="300"/>
        <v>6.7227079498479711E-2</v>
      </c>
      <c r="BM390" s="4">
        <f t="shared" si="301"/>
        <v>2.0707466744244823E-2</v>
      </c>
      <c r="BN390" s="7">
        <f t="shared" si="302"/>
        <v>1.222302991745112E-3</v>
      </c>
      <c r="BO390">
        <f t="shared" si="303"/>
        <v>0.33847762863258213</v>
      </c>
      <c r="BP390">
        <f t="shared" si="304"/>
        <v>1.6227885894191631E-4</v>
      </c>
      <c r="BQ390" s="4">
        <f t="shared" si="305"/>
        <v>0.87658406245723719</v>
      </c>
      <c r="BR390" s="7">
        <f t="shared" si="306"/>
        <v>5.1084643326565697E-2</v>
      </c>
      <c r="BS390">
        <f t="shared" si="307"/>
        <v>0.33847762863258213</v>
      </c>
      <c r="BT390">
        <f t="shared" si="308"/>
        <v>2.8998799466870531E-2</v>
      </c>
      <c r="BU390" s="4">
        <f t="shared" si="309"/>
        <v>0.40173974183528871</v>
      </c>
      <c r="BV390" s="7">
        <f t="shared" si="310"/>
        <v>6.7227079498479711E-2</v>
      </c>
      <c r="BW390">
        <f t="shared" si="311"/>
        <v>1.6227885894191631E-4</v>
      </c>
      <c r="BX390">
        <f t="shared" si="312"/>
        <v>2.8998799466870531E-2</v>
      </c>
      <c r="BY390" s="4">
        <f t="shared" si="313"/>
        <v>5.9024369701654754E-3</v>
      </c>
      <c r="BZ390" s="7">
        <f t="shared" si="314"/>
        <v>2.0707466744244823E-2</v>
      </c>
      <c r="CA390">
        <f t="shared" si="315"/>
        <v>0.87658406245723719</v>
      </c>
      <c r="CB390">
        <f t="shared" si="316"/>
        <v>0.40173974183528871</v>
      </c>
      <c r="CC390" s="4">
        <f t="shared" si="317"/>
        <v>5.9024369701654754E-3</v>
      </c>
      <c r="CD390" s="7">
        <f t="shared" si="318"/>
        <v>10</v>
      </c>
      <c r="CE390" s="4">
        <f t="shared" si="319"/>
        <v>0</v>
      </c>
      <c r="CF390" s="7">
        <f t="shared" si="320"/>
        <v>1.222302991745112E-3</v>
      </c>
      <c r="CG390">
        <f t="shared" si="321"/>
        <v>1.7839662507045821E-2</v>
      </c>
      <c r="CH390" s="7">
        <f t="shared" si="322"/>
        <v>1.222302991745112E-3</v>
      </c>
      <c r="CI390" s="4">
        <f t="shared" si="323"/>
        <v>0.76622299039598984</v>
      </c>
      <c r="CJ390">
        <f t="shared" si="324"/>
        <v>1.7839662507045821E-2</v>
      </c>
      <c r="CK390">
        <f t="shared" si="325"/>
        <v>0.76622299039598984</v>
      </c>
      <c r="CL390" s="7">
        <f t="shared" si="326"/>
        <v>4</v>
      </c>
      <c r="CM390" s="4">
        <f t="shared" si="327"/>
        <v>0</v>
      </c>
      <c r="CN390" s="7">
        <f t="shared" si="328"/>
        <v>0.56986737430001577</v>
      </c>
      <c r="CO390" s="4">
        <f t="shared" si="329"/>
        <v>0</v>
      </c>
      <c r="CP390" s="7">
        <f t="shared" si="330"/>
        <v>3</v>
      </c>
      <c r="CQ390" s="4" t="str">
        <f t="shared" si="331"/>
        <v>Glenfiddich 12</v>
      </c>
      <c r="CR390" s="7">
        <f t="shared" si="332"/>
        <v>70</v>
      </c>
      <c r="CS390">
        <f t="shared" si="333"/>
        <v>73</v>
      </c>
      <c r="CT390">
        <f ca="1">COUNTIF(INDIRECT(ADDRESS(ROW(),CR390,1,1)):INDIRECT(ADDRESS(ROW(),CS390,1,1)), "&lt;0.05")</f>
        <v>1</v>
      </c>
      <c r="CU390" s="4">
        <f t="shared" ca="1" si="334"/>
        <v>0</v>
      </c>
    </row>
    <row r="391" spans="1:99" x14ac:dyDescent="0.25">
      <c r="A391" s="48">
        <v>143</v>
      </c>
      <c r="B391" s="7">
        <v>0.89379950425520616</v>
      </c>
      <c r="C391">
        <v>0.42624085861964273</v>
      </c>
      <c r="D391">
        <v>1.0815468729405733</v>
      </c>
      <c r="E391">
        <v>0.81037184635502402</v>
      </c>
      <c r="F391">
        <v>0.84067422165033634</v>
      </c>
      <c r="G391">
        <v>0.85887281777930369</v>
      </c>
      <c r="H391">
        <v>0.77851366019858115</v>
      </c>
      <c r="I391">
        <v>0.88430802182370771</v>
      </c>
      <c r="J391">
        <v>2.31892848368904</v>
      </c>
      <c r="K391" s="4">
        <v>1.6506269394353144</v>
      </c>
      <c r="L391" s="7">
        <v>1.3196535882047766</v>
      </c>
      <c r="M391">
        <v>2.1491414420370307</v>
      </c>
      <c r="N391">
        <v>1.3629371283950551</v>
      </c>
      <c r="O391">
        <v>1.5027936744630457</v>
      </c>
      <c r="P391">
        <v>1.9717342902714079</v>
      </c>
      <c r="Q391">
        <v>1.5270264820540993</v>
      </c>
      <c r="R391">
        <v>1.6362895882763591</v>
      </c>
      <c r="S391">
        <v>1.8137049166379975</v>
      </c>
      <c r="T391">
        <v>2.3799381123007004</v>
      </c>
      <c r="U391" s="4">
        <v>1.8186289806196272</v>
      </c>
      <c r="V391" s="7">
        <v>2.1656552687472668</v>
      </c>
      <c r="W391">
        <v>3.9041122812704772</v>
      </c>
      <c r="X391">
        <v>4.3509293360467174</v>
      </c>
      <c r="Y391">
        <v>3.2973199251588849</v>
      </c>
      <c r="Z391">
        <v>3.5211113225302135</v>
      </c>
      <c r="AA391">
        <v>3.6918352425681857</v>
      </c>
      <c r="AB391">
        <v>8.139480922876297</v>
      </c>
      <c r="AC391">
        <v>2.8951493336599494</v>
      </c>
      <c r="AD391">
        <v>4.0161367919479227</v>
      </c>
      <c r="AE391" s="4">
        <v>3.4251349542318819</v>
      </c>
      <c r="AF391" s="7">
        <v>1.6413922850788758</v>
      </c>
      <c r="AG391">
        <v>1.7667260458067333</v>
      </c>
      <c r="AH391">
        <v>1.8479514431939412</v>
      </c>
      <c r="AI391">
        <v>1.5594334277488551</v>
      </c>
      <c r="AJ391">
        <v>2.8389549663256051</v>
      </c>
      <c r="AK391">
        <v>2.1880687528854841</v>
      </c>
      <c r="AL391">
        <v>2.2610019697161992</v>
      </c>
      <c r="AM391">
        <v>1.8770341123825542</v>
      </c>
      <c r="AN391">
        <v>1.2734064120052397</v>
      </c>
      <c r="AO391" s="4">
        <v>1.8152626229635938</v>
      </c>
      <c r="AP391" s="7">
        <v>1.0918037458740533</v>
      </c>
      <c r="AQ391">
        <v>1.3145400213002048</v>
      </c>
      <c r="AR391">
        <v>1.2744725578166929</v>
      </c>
      <c r="AS391">
        <v>1.29570865210228</v>
      </c>
      <c r="AT391">
        <v>2.8957050123216996</v>
      </c>
      <c r="AU391">
        <v>5.2086405757974035</v>
      </c>
      <c r="AV391">
        <v>4.5127306568177996</v>
      </c>
      <c r="AW391">
        <v>1.7426904606321458</v>
      </c>
      <c r="AX391">
        <v>1.5509836513462327</v>
      </c>
      <c r="AY391" s="4">
        <v>1.6235228690514036</v>
      </c>
      <c r="AZ391">
        <f t="shared" si="288"/>
        <v>1.0543883226746731</v>
      </c>
      <c r="BA391">
        <f t="shared" si="289"/>
        <v>1.74818482032601</v>
      </c>
      <c r="BB391">
        <f t="shared" si="290"/>
        <v>3.9406865379037797</v>
      </c>
      <c r="BC391">
        <f t="shared" si="291"/>
        <v>1.9069232038107085</v>
      </c>
      <c r="BD391" s="4">
        <f t="shared" si="292"/>
        <v>2.2510798203059914</v>
      </c>
      <c r="BE391" s="7">
        <f t="shared" si="293"/>
        <v>0.53997284988002414</v>
      </c>
      <c r="BF391">
        <f t="shared" si="294"/>
        <v>0.34525533735031089</v>
      </c>
      <c r="BG391">
        <f t="shared" si="295"/>
        <v>1.5974553470405954</v>
      </c>
      <c r="BH391">
        <f t="shared" si="296"/>
        <v>0.43437375980525356</v>
      </c>
      <c r="BI391" s="4">
        <f t="shared" si="297"/>
        <v>1.4722513940991626</v>
      </c>
      <c r="BJ391" s="7">
        <f t="shared" si="298"/>
        <v>3.6804907849157836E-3</v>
      </c>
      <c r="BK391">
        <f t="shared" si="299"/>
        <v>2.1047863586890438E-4</v>
      </c>
      <c r="BL391">
        <f t="shared" si="300"/>
        <v>1.1529876201133063E-3</v>
      </c>
      <c r="BM391" s="4">
        <f t="shared" si="301"/>
        <v>3.3738600948345521E-2</v>
      </c>
      <c r="BN391" s="7">
        <f t="shared" si="302"/>
        <v>3.6804907849157836E-3</v>
      </c>
      <c r="BO391">
        <f t="shared" si="303"/>
        <v>1.7735630851355188E-3</v>
      </c>
      <c r="BP391">
        <f t="shared" si="304"/>
        <v>0.37819013668339074</v>
      </c>
      <c r="BQ391" s="4">
        <f t="shared" si="305"/>
        <v>0.31774162595477967</v>
      </c>
      <c r="BR391" s="7">
        <f t="shared" si="306"/>
        <v>2.1047863586890438E-4</v>
      </c>
      <c r="BS391">
        <f t="shared" si="307"/>
        <v>1.7735630851355188E-3</v>
      </c>
      <c r="BT391">
        <f t="shared" si="308"/>
        <v>2.8590430115639802E-3</v>
      </c>
      <c r="BU391" s="4">
        <f t="shared" si="309"/>
        <v>2.4338046184429477E-2</v>
      </c>
      <c r="BV391" s="7">
        <f t="shared" si="310"/>
        <v>1.1529876201133063E-3</v>
      </c>
      <c r="BW391">
        <f t="shared" si="311"/>
        <v>0.37819013668339074</v>
      </c>
      <c r="BX391">
        <f t="shared" si="312"/>
        <v>2.8590430115639802E-3</v>
      </c>
      <c r="BY391" s="4">
        <f t="shared" si="313"/>
        <v>0.49368379910340598</v>
      </c>
      <c r="BZ391" s="7">
        <f t="shared" si="314"/>
        <v>3.3738600948345521E-2</v>
      </c>
      <c r="CA391">
        <f t="shared" si="315"/>
        <v>0.31774162595477967</v>
      </c>
      <c r="CB391">
        <f t="shared" si="316"/>
        <v>2.4338046184429477E-2</v>
      </c>
      <c r="CC391" s="4">
        <f t="shared" si="317"/>
        <v>0.49368379910340598</v>
      </c>
      <c r="CD391" s="7">
        <f t="shared" si="318"/>
        <v>14</v>
      </c>
      <c r="CE391" s="4">
        <f t="shared" si="319"/>
        <v>0</v>
      </c>
      <c r="CF391" s="7">
        <f t="shared" si="320"/>
        <v>3.6804907849157836E-3</v>
      </c>
      <c r="CG391">
        <f t="shared" si="321"/>
        <v>1.2454656200825858E-5</v>
      </c>
      <c r="CH391" s="7">
        <f t="shared" si="322"/>
        <v>3.6804907849157836E-3</v>
      </c>
      <c r="CI391" s="4">
        <f t="shared" si="323"/>
        <v>3.0958771859835622E-3</v>
      </c>
      <c r="CJ391">
        <f t="shared" si="324"/>
        <v>1.2454656200825858E-5</v>
      </c>
      <c r="CK391">
        <f t="shared" si="325"/>
        <v>3.0958771859835622E-3</v>
      </c>
      <c r="CL391" s="7">
        <f t="shared" si="326"/>
        <v>6</v>
      </c>
      <c r="CM391" s="4">
        <f t="shared" si="327"/>
        <v>1</v>
      </c>
      <c r="CN391" s="7">
        <f t="shared" si="328"/>
        <v>3.7119864989900364E-4</v>
      </c>
      <c r="CO391" s="4">
        <f t="shared" si="329"/>
        <v>1</v>
      </c>
      <c r="CP391" s="7">
        <f t="shared" si="330"/>
        <v>3</v>
      </c>
      <c r="CQ391" s="4" t="str">
        <f t="shared" si="331"/>
        <v>Glenfiddich 12</v>
      </c>
      <c r="CR391" s="7">
        <f t="shared" si="332"/>
        <v>70</v>
      </c>
      <c r="CS391">
        <f t="shared" si="333"/>
        <v>73</v>
      </c>
      <c r="CT391">
        <f ca="1">COUNTIF(INDIRECT(ADDRESS(ROW(),CR391,1,1)):INDIRECT(ADDRESS(ROW(),CS391,1,1)), "&lt;0.05")</f>
        <v>4</v>
      </c>
      <c r="CU391" s="4">
        <f t="shared" ca="1" si="334"/>
        <v>1</v>
      </c>
    </row>
    <row r="392" spans="1:99" x14ac:dyDescent="0.25">
      <c r="A392" s="48">
        <v>144</v>
      </c>
      <c r="B392" s="7">
        <v>0.13891899200100338</v>
      </c>
      <c r="C392">
        <v>8.2804560835854732E-2</v>
      </c>
      <c r="D392">
        <v>0.17441352752006786</v>
      </c>
      <c r="E392">
        <v>0.10731929903146055</v>
      </c>
      <c r="F392">
        <v>0.15970348651229163</v>
      </c>
      <c r="G392">
        <v>0.13986530090558319</v>
      </c>
      <c r="H392">
        <v>0.11646647456008408</v>
      </c>
      <c r="I392">
        <v>0.16233771913962555</v>
      </c>
      <c r="J392">
        <v>0.33228676227872983</v>
      </c>
      <c r="K392" s="4">
        <v>0.21713025896320856</v>
      </c>
      <c r="L392" s="7">
        <v>0.18971478904553638</v>
      </c>
      <c r="M392">
        <v>0.30386669273970995</v>
      </c>
      <c r="N392">
        <v>0.19644125307287305</v>
      </c>
      <c r="O392">
        <v>0.19491494603685128</v>
      </c>
      <c r="P392">
        <v>0.28274849896442361</v>
      </c>
      <c r="Q392">
        <v>0.19889582975039277</v>
      </c>
      <c r="R392">
        <v>0.23095983046768631</v>
      </c>
      <c r="S392">
        <v>0.25500893099071398</v>
      </c>
      <c r="T392">
        <v>0.38051904761389344</v>
      </c>
      <c r="U392" s="4">
        <v>0.21950769121421673</v>
      </c>
      <c r="V392" s="7">
        <v>1.1446794133382825</v>
      </c>
      <c r="W392">
        <v>1.3489950938044655</v>
      </c>
      <c r="X392">
        <v>1.7768148937927493</v>
      </c>
      <c r="Y392">
        <v>1.4195253645866004</v>
      </c>
      <c r="Z392">
        <v>1.2176329260134175</v>
      </c>
      <c r="AA392">
        <v>1.8015101860767371</v>
      </c>
      <c r="AB392">
        <v>3.4928927943253707</v>
      </c>
      <c r="AC392">
        <v>1.32672167639976</v>
      </c>
      <c r="AD392">
        <v>1.9904909350043589</v>
      </c>
      <c r="AE392" s="4">
        <v>1.650965646326249</v>
      </c>
      <c r="AF392" s="7">
        <v>0.8732710384868192</v>
      </c>
      <c r="AG392">
        <v>1.0097260505651497</v>
      </c>
      <c r="AH392">
        <v>0.84604082201235542</v>
      </c>
      <c r="AI392">
        <v>0.6792801033046203</v>
      </c>
      <c r="AJ392">
        <v>1.1857030043201366</v>
      </c>
      <c r="AK392">
        <v>1.130461250761446</v>
      </c>
      <c r="AL392">
        <v>1.0894387091295017</v>
      </c>
      <c r="AM392">
        <v>0.76791216304462617</v>
      </c>
      <c r="AN392">
        <v>0.6546024064364786</v>
      </c>
      <c r="AO392" s="4">
        <v>0.86909658486934838</v>
      </c>
      <c r="AP392" s="7">
        <v>0.72696754905106165</v>
      </c>
      <c r="AQ392">
        <v>1.5423705239220249</v>
      </c>
      <c r="AR392">
        <v>0.93131475703962352</v>
      </c>
      <c r="AS392">
        <v>0.73409576337057036</v>
      </c>
      <c r="AT392">
        <v>1.4242388008833451</v>
      </c>
      <c r="AU392">
        <v>2.325994164826183</v>
      </c>
      <c r="AV392">
        <v>2.5669318273472612</v>
      </c>
      <c r="AW392">
        <v>0.91520531944526684</v>
      </c>
      <c r="AX392">
        <v>0.77332642980704469</v>
      </c>
      <c r="AY392" s="4">
        <v>0.98833140673393749</v>
      </c>
      <c r="AZ392">
        <f t="shared" si="288"/>
        <v>0.16312463817479092</v>
      </c>
      <c r="BA392">
        <f t="shared" si="289"/>
        <v>0.24525775098962974</v>
      </c>
      <c r="BB392">
        <f t="shared" si="290"/>
        <v>1.7170228929667992</v>
      </c>
      <c r="BC392">
        <f t="shared" si="291"/>
        <v>0.91055321329304806</v>
      </c>
      <c r="BD392" s="4">
        <f t="shared" si="292"/>
        <v>1.2928776542426319</v>
      </c>
      <c r="BE392" s="7">
        <f t="shared" si="293"/>
        <v>7.0349633861828062E-2</v>
      </c>
      <c r="BF392">
        <f t="shared" si="294"/>
        <v>6.1689780410840979E-2</v>
      </c>
      <c r="BG392">
        <f t="shared" si="295"/>
        <v>0.68287196621898028</v>
      </c>
      <c r="BH392">
        <f t="shared" si="296"/>
        <v>0.18634413269129058</v>
      </c>
      <c r="BI392" s="4">
        <f t="shared" si="297"/>
        <v>0.66987425559885139</v>
      </c>
      <c r="BJ392" s="7">
        <f t="shared" si="298"/>
        <v>1.2603369399496023E-2</v>
      </c>
      <c r="BK392">
        <f t="shared" si="299"/>
        <v>4.7753859862021261E-5</v>
      </c>
      <c r="BL392">
        <f t="shared" si="300"/>
        <v>8.3075693656773578E-8</v>
      </c>
      <c r="BM392" s="4">
        <f t="shared" si="301"/>
        <v>4.5681914512784867E-4</v>
      </c>
      <c r="BN392" s="7">
        <f t="shared" si="302"/>
        <v>1.2603369399496023E-2</v>
      </c>
      <c r="BO392">
        <f t="shared" si="303"/>
        <v>7.4161614461350328E-5</v>
      </c>
      <c r="BP392">
        <f t="shared" si="304"/>
        <v>3.8346365190562717E-7</v>
      </c>
      <c r="BQ392" s="4">
        <f t="shared" si="305"/>
        <v>7.7977446138955764E-4</v>
      </c>
      <c r="BR392" s="7">
        <f t="shared" si="306"/>
        <v>4.7753859862021261E-5</v>
      </c>
      <c r="BS392">
        <f t="shared" si="307"/>
        <v>7.4161614461350328E-5</v>
      </c>
      <c r="BT392">
        <f t="shared" si="308"/>
        <v>4.5789439133317464E-3</v>
      </c>
      <c r="BU392" s="4">
        <f t="shared" si="309"/>
        <v>0.17788815360896876</v>
      </c>
      <c r="BV392" s="7">
        <f t="shared" si="310"/>
        <v>8.3075693656773578E-8</v>
      </c>
      <c r="BW392">
        <f t="shared" si="311"/>
        <v>3.8346365190562717E-7</v>
      </c>
      <c r="BX392">
        <f t="shared" si="312"/>
        <v>4.5789439133317464E-3</v>
      </c>
      <c r="BY392" s="4">
        <f t="shared" si="313"/>
        <v>0.11157529599618435</v>
      </c>
      <c r="BZ392" s="7">
        <f t="shared" si="314"/>
        <v>4.5681914512784867E-4</v>
      </c>
      <c r="CA392">
        <f t="shared" si="315"/>
        <v>7.7977446138955764E-4</v>
      </c>
      <c r="CB392">
        <f t="shared" si="316"/>
        <v>0.17788815360896876</v>
      </c>
      <c r="CC392" s="4">
        <f t="shared" si="317"/>
        <v>0.11157529599618435</v>
      </c>
      <c r="CD392" s="7">
        <f t="shared" si="318"/>
        <v>16</v>
      </c>
      <c r="CE392" s="4">
        <f t="shared" si="319"/>
        <v>0</v>
      </c>
      <c r="CF392" s="7">
        <f t="shared" si="320"/>
        <v>1.2603369399496023E-2</v>
      </c>
      <c r="CG392">
        <f t="shared" si="321"/>
        <v>7.4930603222756261E-11</v>
      </c>
      <c r="CH392" s="7">
        <f t="shared" si="322"/>
        <v>1.2603369399496023E-2</v>
      </c>
      <c r="CI392" s="4">
        <f t="shared" si="323"/>
        <v>4.3464476696603625E-10</v>
      </c>
      <c r="CJ392">
        <f t="shared" si="324"/>
        <v>7.4930603222756261E-11</v>
      </c>
      <c r="CK392">
        <f t="shared" si="325"/>
        <v>4.3464476696603625E-10</v>
      </c>
      <c r="CL392" s="7">
        <f t="shared" si="326"/>
        <v>6</v>
      </c>
      <c r="CM392" s="4">
        <f t="shared" si="327"/>
        <v>1</v>
      </c>
      <c r="CN392" s="7">
        <f t="shared" si="328"/>
        <v>2.3952380819903285E-7</v>
      </c>
      <c r="CO392" s="4">
        <f t="shared" si="329"/>
        <v>1</v>
      </c>
      <c r="CP392" s="7">
        <f t="shared" si="330"/>
        <v>3</v>
      </c>
      <c r="CQ392" s="4" t="str">
        <f t="shared" si="331"/>
        <v>Glenfiddich 12</v>
      </c>
      <c r="CR392" s="7">
        <f t="shared" si="332"/>
        <v>70</v>
      </c>
      <c r="CS392">
        <f t="shared" si="333"/>
        <v>73</v>
      </c>
      <c r="CT392">
        <f ca="1">COUNTIF(INDIRECT(ADDRESS(ROW(),CR392,1,1)):INDIRECT(ADDRESS(ROW(),CS392,1,1)), "&lt;0.05")</f>
        <v>3</v>
      </c>
      <c r="CU392" s="4">
        <f t="shared" ca="1" si="334"/>
        <v>0</v>
      </c>
    </row>
    <row r="393" spans="1:99" x14ac:dyDescent="0.25">
      <c r="A393" s="48">
        <v>145</v>
      </c>
      <c r="B393" s="7">
        <v>0.21851959939972829</v>
      </c>
      <c r="C393">
        <v>9.9083484158386789E-2</v>
      </c>
      <c r="D393">
        <v>0.2176331232268835</v>
      </c>
      <c r="E393">
        <v>0.12962524156104882</v>
      </c>
      <c r="F393">
        <v>0.16772140084748682</v>
      </c>
      <c r="G393">
        <v>0.23264079627603867</v>
      </c>
      <c r="H393">
        <v>0.13025636006789934</v>
      </c>
      <c r="I393">
        <v>0.22684331638812319</v>
      </c>
      <c r="J393">
        <v>0.45313134603927085</v>
      </c>
      <c r="K393" s="4">
        <v>0.29412286882374844</v>
      </c>
      <c r="L393" s="7">
        <v>0.20348363149963236</v>
      </c>
      <c r="M393">
        <v>0.34357583894323795</v>
      </c>
      <c r="N393">
        <v>0.18363022379882057</v>
      </c>
      <c r="O393">
        <v>0.18267220028414174</v>
      </c>
      <c r="P393">
        <v>0.2702010500966695</v>
      </c>
      <c r="Q393">
        <v>0.24908673133218806</v>
      </c>
      <c r="R393">
        <v>0.2156154224895433</v>
      </c>
      <c r="S393">
        <v>0.27764583904223744</v>
      </c>
      <c r="T393">
        <v>0.34575142150837795</v>
      </c>
      <c r="U393" s="4">
        <v>0.27354694106140187</v>
      </c>
      <c r="V393" s="7">
        <v>2.0679099079290846</v>
      </c>
      <c r="W393">
        <v>2.8908594052350582</v>
      </c>
      <c r="X393">
        <v>3.3531811575236756</v>
      </c>
      <c r="Y393">
        <v>2.7924694636837515</v>
      </c>
      <c r="Z393">
        <v>2.0957851718393727</v>
      </c>
      <c r="AA393">
        <v>4.3133108572547236</v>
      </c>
      <c r="AB393">
        <v>7.7903392587992224</v>
      </c>
      <c r="AC393">
        <v>3.0852659376122347</v>
      </c>
      <c r="AD393">
        <v>4.3462226412931662</v>
      </c>
      <c r="AE393" s="4">
        <v>3.551887832638748</v>
      </c>
      <c r="AF393" s="7">
        <v>2.0579197320133993</v>
      </c>
      <c r="AG393">
        <v>2.4135773877930897</v>
      </c>
      <c r="AH393">
        <v>2.1550148025930937</v>
      </c>
      <c r="AI393">
        <v>1.7397035367955473</v>
      </c>
      <c r="AJ393">
        <v>3.0106801046230447</v>
      </c>
      <c r="AK393">
        <v>2.6612792888592263</v>
      </c>
      <c r="AL393">
        <v>2.8832777387016444</v>
      </c>
      <c r="AM393">
        <v>1.8713431737264958</v>
      </c>
      <c r="AN393">
        <v>1.464869317323281</v>
      </c>
      <c r="AO393" s="4">
        <v>2.1222470346343907</v>
      </c>
      <c r="AP393" s="7">
        <v>1.6865697864226028</v>
      </c>
      <c r="AQ393">
        <v>3.9984544958286903</v>
      </c>
      <c r="AR393">
        <v>2.4070144889426728</v>
      </c>
      <c r="AS393">
        <v>1.6737867880430044</v>
      </c>
      <c r="AT393">
        <v>3.0047403728304083</v>
      </c>
      <c r="AU393">
        <v>5.0517223018801944</v>
      </c>
      <c r="AV393">
        <v>5.7280403287114279</v>
      </c>
      <c r="AW393">
        <v>1.9238996257590992</v>
      </c>
      <c r="AX393">
        <v>1.7042284268860382</v>
      </c>
      <c r="AY393" s="4">
        <v>2.535803276624502</v>
      </c>
      <c r="AZ393">
        <f t="shared" si="288"/>
        <v>0.21695775367886144</v>
      </c>
      <c r="BA393">
        <f t="shared" si="289"/>
        <v>0.25452093000562509</v>
      </c>
      <c r="BB393">
        <f t="shared" si="290"/>
        <v>3.6287231633809034</v>
      </c>
      <c r="BC393">
        <f t="shared" si="291"/>
        <v>2.2379912117063219</v>
      </c>
      <c r="BD393" s="4">
        <f t="shared" si="292"/>
        <v>2.9714259891928645</v>
      </c>
      <c r="BE393" s="7">
        <f t="shared" si="293"/>
        <v>0.10194860337282288</v>
      </c>
      <c r="BF393">
        <f t="shared" si="294"/>
        <v>5.9378356629913275E-2</v>
      </c>
      <c r="BG393">
        <f t="shared" si="295"/>
        <v>1.6569546107403283</v>
      </c>
      <c r="BH393">
        <f t="shared" si="296"/>
        <v>0.50073196641873563</v>
      </c>
      <c r="BI393" s="4">
        <f t="shared" si="297"/>
        <v>1.4730393507040276</v>
      </c>
      <c r="BJ393" s="7">
        <f t="shared" si="298"/>
        <v>0.33055332551627414</v>
      </c>
      <c r="BK393">
        <f t="shared" si="299"/>
        <v>1.0784693298582268E-4</v>
      </c>
      <c r="BL393">
        <f t="shared" si="300"/>
        <v>2.5443009137976028E-7</v>
      </c>
      <c r="BM393" s="4">
        <f t="shared" si="301"/>
        <v>2.2091032632410608E-4</v>
      </c>
      <c r="BN393" s="7">
        <f t="shared" si="302"/>
        <v>0.33055332551627414</v>
      </c>
      <c r="BO393">
        <f t="shared" si="303"/>
        <v>1.1880173308071891E-4</v>
      </c>
      <c r="BP393">
        <f t="shared" si="304"/>
        <v>4.3764245524648013E-7</v>
      </c>
      <c r="BQ393" s="4">
        <f t="shared" si="305"/>
        <v>2.4748279449685084E-4</v>
      </c>
      <c r="BR393" s="7">
        <f t="shared" si="306"/>
        <v>1.0784693298582268E-4</v>
      </c>
      <c r="BS393">
        <f t="shared" si="307"/>
        <v>1.1880173308071891E-4</v>
      </c>
      <c r="BT393">
        <f t="shared" si="308"/>
        <v>2.8095733414849527E-2</v>
      </c>
      <c r="BU393" s="4">
        <f t="shared" si="309"/>
        <v>0.36106438785964667</v>
      </c>
      <c r="BV393" s="7">
        <f t="shared" si="310"/>
        <v>2.5443009137976028E-7</v>
      </c>
      <c r="BW393">
        <f t="shared" si="311"/>
        <v>4.3764245524648013E-7</v>
      </c>
      <c r="BX393">
        <f t="shared" si="312"/>
        <v>2.8095733414849527E-2</v>
      </c>
      <c r="BY393" s="4">
        <f t="shared" si="313"/>
        <v>0.16400660635096104</v>
      </c>
      <c r="BZ393" s="7">
        <f t="shared" si="314"/>
        <v>2.2091032632410608E-4</v>
      </c>
      <c r="CA393">
        <f t="shared" si="315"/>
        <v>2.4748279449685084E-4</v>
      </c>
      <c r="CB393">
        <f t="shared" si="316"/>
        <v>0.36106438785964667</v>
      </c>
      <c r="CC393" s="4">
        <f t="shared" si="317"/>
        <v>0.16400660635096104</v>
      </c>
      <c r="CD393" s="7">
        <f t="shared" si="318"/>
        <v>14</v>
      </c>
      <c r="CE393" s="4">
        <f t="shared" si="319"/>
        <v>0</v>
      </c>
      <c r="CF393" s="7">
        <f t="shared" si="320"/>
        <v>0.33055332551627414</v>
      </c>
      <c r="CG393">
        <f t="shared" si="321"/>
        <v>1.0588437779726062E-11</v>
      </c>
      <c r="CH393" s="7">
        <f t="shared" si="322"/>
        <v>0.33055332551627414</v>
      </c>
      <c r="CI393" s="4">
        <f t="shared" si="323"/>
        <v>1.6519342702304609E-11</v>
      </c>
      <c r="CJ393">
        <f t="shared" si="324"/>
        <v>1.0588437779726062E-11</v>
      </c>
      <c r="CK393">
        <f t="shared" si="325"/>
        <v>1.6519342702304609E-11</v>
      </c>
      <c r="CL393" s="7">
        <f t="shared" si="326"/>
        <v>4</v>
      </c>
      <c r="CM393" s="4">
        <f t="shared" si="327"/>
        <v>0</v>
      </c>
      <c r="CN393" s="7">
        <f t="shared" si="328"/>
        <v>4.6768267909508087E-8</v>
      </c>
      <c r="CO393" s="4">
        <f t="shared" si="329"/>
        <v>1</v>
      </c>
      <c r="CP393" s="7">
        <f t="shared" si="330"/>
        <v>3</v>
      </c>
      <c r="CQ393" s="4" t="str">
        <f t="shared" si="331"/>
        <v>Glenfiddich 12</v>
      </c>
      <c r="CR393" s="7">
        <f t="shared" si="332"/>
        <v>70</v>
      </c>
      <c r="CS393">
        <f t="shared" si="333"/>
        <v>73</v>
      </c>
      <c r="CT393">
        <f ca="1">COUNTIF(INDIRECT(ADDRESS(ROW(),CR393,1,1)):INDIRECT(ADDRESS(ROW(),CS393,1,1)), "&lt;0.05")</f>
        <v>3</v>
      </c>
      <c r="CU393" s="4">
        <f t="shared" ca="1" si="334"/>
        <v>0</v>
      </c>
    </row>
    <row r="394" spans="1:99" x14ac:dyDescent="0.25">
      <c r="A394" s="48">
        <v>146</v>
      </c>
      <c r="B394" s="7">
        <v>2.0177340854782077E-2</v>
      </c>
      <c r="C394">
        <v>1.9678289389538285E-2</v>
      </c>
      <c r="D394">
        <v>6.5875720064053109E-2</v>
      </c>
      <c r="E394">
        <v>7.0276554902201985E-2</v>
      </c>
      <c r="F394">
        <v>0.12152427709709118</v>
      </c>
      <c r="G394">
        <v>7.7471827529668913E-2</v>
      </c>
      <c r="H394">
        <v>7.8547992876633638E-2</v>
      </c>
      <c r="I394">
        <v>0.13347581974583658</v>
      </c>
      <c r="J394">
        <v>0.27394834425034548</v>
      </c>
      <c r="K394" s="4">
        <v>0.18939670377742268</v>
      </c>
      <c r="L394" s="7">
        <v>0.1388333828152705</v>
      </c>
      <c r="M394">
        <v>0.25381283952441414</v>
      </c>
      <c r="N394">
        <v>0.22249852626248012</v>
      </c>
      <c r="O394">
        <v>0.19012062830429285</v>
      </c>
      <c r="P394">
        <v>0.21063503237585995</v>
      </c>
      <c r="Q394">
        <v>0.16287743343591182</v>
      </c>
      <c r="R394">
        <v>0.15899879417271304</v>
      </c>
      <c r="S394">
        <v>0.22016998382583516</v>
      </c>
      <c r="T394">
        <v>0.30362583188240938</v>
      </c>
      <c r="U394" s="4">
        <v>0.19005533793808557</v>
      </c>
      <c r="V394" s="7">
        <v>0.92757745068894892</v>
      </c>
      <c r="W394">
        <v>0.54180983038884556</v>
      </c>
      <c r="X394">
        <v>1.6604037933879157</v>
      </c>
      <c r="Y394">
        <v>1.1843272006850594</v>
      </c>
      <c r="Z394">
        <v>1.2409314858084108</v>
      </c>
      <c r="AA394">
        <v>1.40119872396845</v>
      </c>
      <c r="AB394">
        <v>2.7906325798025358</v>
      </c>
      <c r="AC394">
        <v>1.0813371101375242</v>
      </c>
      <c r="AD394">
        <v>1.4576208188777773</v>
      </c>
      <c r="AE394" s="4">
        <v>1.2755578499526485</v>
      </c>
      <c r="AF394" s="7">
        <v>0.73944225464914159</v>
      </c>
      <c r="AG394">
        <v>0.78333266263402024</v>
      </c>
      <c r="AH394">
        <v>0.77453253093720342</v>
      </c>
      <c r="AI394">
        <v>0.57798468785679069</v>
      </c>
      <c r="AJ394">
        <v>0.95382687566224467</v>
      </c>
      <c r="AK394">
        <v>1.0207117278077167</v>
      </c>
      <c r="AL394">
        <v>0.92795805621973571</v>
      </c>
      <c r="AM394">
        <v>0.72926252844554673</v>
      </c>
      <c r="AN394">
        <v>0.55831936688097084</v>
      </c>
      <c r="AO394" s="4">
        <v>0.75257404724039256</v>
      </c>
      <c r="AP394" s="7">
        <v>0.30120656464194051</v>
      </c>
      <c r="AQ394">
        <v>0.58574271939035749</v>
      </c>
      <c r="AR394">
        <v>0.3782854579889543</v>
      </c>
      <c r="AS394">
        <v>0.33765815105266345</v>
      </c>
      <c r="AT394">
        <v>1.1927169709152701</v>
      </c>
      <c r="AU394">
        <v>1.9881017513232528</v>
      </c>
      <c r="AV394">
        <v>1.9921524155936126</v>
      </c>
      <c r="AW394">
        <v>0.79842915005455495</v>
      </c>
      <c r="AX394">
        <v>0.64473152885315843</v>
      </c>
      <c r="AY394" s="4">
        <v>0.70981927766334907</v>
      </c>
      <c r="AZ394">
        <f t="shared" si="288"/>
        <v>0.10503728704875739</v>
      </c>
      <c r="BA394">
        <f t="shared" si="289"/>
        <v>0.20516277905372723</v>
      </c>
      <c r="BB394">
        <f t="shared" si="290"/>
        <v>1.3561396843698115</v>
      </c>
      <c r="BC394">
        <f t="shared" si="291"/>
        <v>0.7817944738333763</v>
      </c>
      <c r="BD394" s="4">
        <f t="shared" si="292"/>
        <v>0.89288439874771142</v>
      </c>
      <c r="BE394" s="7">
        <f t="shared" si="293"/>
        <v>7.8470709652501219E-2</v>
      </c>
      <c r="BF394">
        <f t="shared" si="294"/>
        <v>4.8751917198343001E-2</v>
      </c>
      <c r="BG394">
        <f t="shared" si="295"/>
        <v>0.59012958063130538</v>
      </c>
      <c r="BH394">
        <f t="shared" si="296"/>
        <v>0.15091653232264318</v>
      </c>
      <c r="BI394" s="4">
        <f t="shared" si="297"/>
        <v>0.6341496668335429</v>
      </c>
      <c r="BJ394" s="7">
        <f t="shared" si="298"/>
        <v>3.7272288209279293E-3</v>
      </c>
      <c r="BK394">
        <f t="shared" si="299"/>
        <v>8.0110538284598946E-5</v>
      </c>
      <c r="BL394">
        <f t="shared" si="300"/>
        <v>7.4950768979280217E-9</v>
      </c>
      <c r="BM394" s="4">
        <f t="shared" si="301"/>
        <v>3.4216422123967841E-3</v>
      </c>
      <c r="BN394" s="7">
        <f t="shared" si="302"/>
        <v>3.7272288209279293E-3</v>
      </c>
      <c r="BO394">
        <f t="shared" si="303"/>
        <v>1.6008736843818618E-4</v>
      </c>
      <c r="BP394">
        <f t="shared" si="304"/>
        <v>2.0385569913861566E-7</v>
      </c>
      <c r="BQ394" s="4">
        <f t="shared" si="305"/>
        <v>7.5056117705019389E-3</v>
      </c>
      <c r="BR394" s="7">
        <f t="shared" si="306"/>
        <v>8.0110538284598946E-5</v>
      </c>
      <c r="BS394">
        <f t="shared" si="307"/>
        <v>1.6008736843818618E-4</v>
      </c>
      <c r="BT394">
        <f t="shared" si="308"/>
        <v>1.352344848106663E-2</v>
      </c>
      <c r="BU394" s="4">
        <f t="shared" si="309"/>
        <v>0.10814348321163923</v>
      </c>
      <c r="BV394" s="7">
        <f t="shared" si="310"/>
        <v>7.4950768979280217E-9</v>
      </c>
      <c r="BW394">
        <f t="shared" si="311"/>
        <v>2.0385569913861566E-7</v>
      </c>
      <c r="BX394">
        <f t="shared" si="312"/>
        <v>1.352344848106663E-2</v>
      </c>
      <c r="BY394" s="4">
        <f t="shared" si="313"/>
        <v>0.60171724760454848</v>
      </c>
      <c r="BZ394" s="7">
        <f t="shared" si="314"/>
        <v>3.4216422123967841E-3</v>
      </c>
      <c r="CA394">
        <f t="shared" si="315"/>
        <v>7.5056117705019389E-3</v>
      </c>
      <c r="CB394">
        <f t="shared" si="316"/>
        <v>0.10814348321163923</v>
      </c>
      <c r="CC394" s="4">
        <f t="shared" si="317"/>
        <v>0.60171724760454848</v>
      </c>
      <c r="CD394" s="7">
        <f t="shared" si="318"/>
        <v>16</v>
      </c>
      <c r="CE394" s="4">
        <f t="shared" si="319"/>
        <v>0</v>
      </c>
      <c r="CF394" s="7">
        <f t="shared" si="320"/>
        <v>3.7272288209279293E-3</v>
      </c>
      <c r="CG394">
        <f t="shared" si="321"/>
        <v>5.2470022699648708E-10</v>
      </c>
      <c r="CH394" s="7">
        <f t="shared" si="322"/>
        <v>3.7272288209279293E-3</v>
      </c>
      <c r="CI394" s="4">
        <f t="shared" si="323"/>
        <v>7.4059000586959908E-9</v>
      </c>
      <c r="CJ394">
        <f t="shared" si="324"/>
        <v>5.2470022699648708E-10</v>
      </c>
      <c r="CK394">
        <f t="shared" si="325"/>
        <v>7.4059000586959908E-9</v>
      </c>
      <c r="CL394" s="7">
        <f t="shared" si="326"/>
        <v>6</v>
      </c>
      <c r="CM394" s="4">
        <f t="shared" si="327"/>
        <v>1</v>
      </c>
      <c r="CN394" s="7">
        <f t="shared" si="328"/>
        <v>1.4987806820138102E-7</v>
      </c>
      <c r="CO394" s="4">
        <f t="shared" si="329"/>
        <v>1</v>
      </c>
      <c r="CP394" s="7">
        <f t="shared" si="330"/>
        <v>3</v>
      </c>
      <c r="CQ394" s="4" t="str">
        <f t="shared" si="331"/>
        <v>Glenfiddich 12</v>
      </c>
      <c r="CR394" s="7">
        <f t="shared" si="332"/>
        <v>70</v>
      </c>
      <c r="CS394">
        <f t="shared" si="333"/>
        <v>73</v>
      </c>
      <c r="CT394">
        <f ca="1">COUNTIF(INDIRECT(ADDRESS(ROW(),CR394,1,1)):INDIRECT(ADDRESS(ROW(),CS394,1,1)), "&lt;0.05")</f>
        <v>3</v>
      </c>
      <c r="CU394" s="4">
        <f t="shared" ca="1" si="334"/>
        <v>0</v>
      </c>
    </row>
    <row r="395" spans="1:99" x14ac:dyDescent="0.25">
      <c r="A395" s="48">
        <v>147</v>
      </c>
      <c r="B395" s="7">
        <v>4.7799538475229844E-2</v>
      </c>
      <c r="C395">
        <v>2.0023977486915121E-2</v>
      </c>
      <c r="D395">
        <v>0.16923221943074321</v>
      </c>
      <c r="E395">
        <v>0.14871877837287589</v>
      </c>
      <c r="F395">
        <v>0.25769187772100188</v>
      </c>
      <c r="G395">
        <v>0.16052785097391625</v>
      </c>
      <c r="H395">
        <v>0.25229787129226428</v>
      </c>
      <c r="I395">
        <v>0.34014749108368858</v>
      </c>
      <c r="J395">
        <v>0.59696158230700935</v>
      </c>
      <c r="K395" s="4">
        <v>0.44405583307615748</v>
      </c>
      <c r="L395" s="7">
        <v>0.29342308125802191</v>
      </c>
      <c r="M395">
        <v>0.53991676464924965</v>
      </c>
      <c r="N395">
        <v>0.35394153330206374</v>
      </c>
      <c r="O395">
        <v>0.3707086773533278</v>
      </c>
      <c r="P395">
        <v>0.3292162587584691</v>
      </c>
      <c r="Q395">
        <v>0.31865928130948673</v>
      </c>
      <c r="R395">
        <v>0.31855950314360798</v>
      </c>
      <c r="S395">
        <v>0.3606674267552985</v>
      </c>
      <c r="T395">
        <v>0.57181269681542535</v>
      </c>
      <c r="U395" s="4">
        <v>0.41169579467161044</v>
      </c>
      <c r="V395" s="7">
        <v>1.7068687908197706</v>
      </c>
      <c r="W395">
        <v>0.87184040557919229</v>
      </c>
      <c r="X395">
        <v>3.2658158346756707</v>
      </c>
      <c r="Y395">
        <v>2.4833457265288854</v>
      </c>
      <c r="Z395">
        <v>2.690260802318706</v>
      </c>
      <c r="AA395">
        <v>2.837992977693915</v>
      </c>
      <c r="AB395">
        <v>5.8014653238831047</v>
      </c>
      <c r="AC395">
        <v>2.3553087145926912</v>
      </c>
      <c r="AD395">
        <v>3.0165151200754603</v>
      </c>
      <c r="AE395" s="4">
        <v>2.4566342971118709</v>
      </c>
      <c r="AF395" s="7">
        <v>1.4071402323461872</v>
      </c>
      <c r="AG395">
        <v>1.4961668755487139</v>
      </c>
      <c r="AH395">
        <v>1.7066855465238526</v>
      </c>
      <c r="AI395">
        <v>1.3257637373738087</v>
      </c>
      <c r="AJ395">
        <v>2.1929491267839167</v>
      </c>
      <c r="AK395">
        <v>2.0803929705297062</v>
      </c>
      <c r="AL395">
        <v>1.9987010478981382</v>
      </c>
      <c r="AM395">
        <v>1.6273623361785192</v>
      </c>
      <c r="AN395">
        <v>1.1244532060140198</v>
      </c>
      <c r="AO395" s="4">
        <v>1.5795713402846154</v>
      </c>
      <c r="AP395" s="7">
        <v>0.32036729563788024</v>
      </c>
      <c r="AQ395">
        <v>0.59856566429133828</v>
      </c>
      <c r="AR395">
        <v>0.51679968106087559</v>
      </c>
      <c r="AS395">
        <v>0.53134737678417199</v>
      </c>
      <c r="AT395">
        <v>2.4077501808755564</v>
      </c>
      <c r="AU395">
        <v>3.9231416026894368</v>
      </c>
      <c r="AV395">
        <v>3.7240160039711752</v>
      </c>
      <c r="AW395">
        <v>1.4689123740125847</v>
      </c>
      <c r="AX395">
        <v>1.2977584934309248</v>
      </c>
      <c r="AY395" s="4">
        <v>1.2761242569288316</v>
      </c>
      <c r="AZ395">
        <f t="shared" si="288"/>
        <v>0.2437457020219802</v>
      </c>
      <c r="BA395">
        <f t="shared" si="289"/>
        <v>0.38686010180165614</v>
      </c>
      <c r="BB395">
        <f t="shared" si="290"/>
        <v>2.7486047993279268</v>
      </c>
      <c r="BC395">
        <f t="shared" si="291"/>
        <v>1.6539186419481477</v>
      </c>
      <c r="BD395" s="4">
        <f t="shared" si="292"/>
        <v>1.6064782929682775</v>
      </c>
      <c r="BE395" s="7">
        <f t="shared" si="293"/>
        <v>0.17776402651811624</v>
      </c>
      <c r="BF395">
        <f t="shared" si="294"/>
        <v>9.524867226620147E-2</v>
      </c>
      <c r="BG395">
        <f t="shared" si="295"/>
        <v>1.2731581165247039</v>
      </c>
      <c r="BH395">
        <f t="shared" si="296"/>
        <v>0.34546759316199016</v>
      </c>
      <c r="BI395" s="4">
        <f t="shared" si="297"/>
        <v>1.3220175196760657</v>
      </c>
      <c r="BJ395" s="7">
        <f t="shared" si="298"/>
        <v>4.1805270217991512E-2</v>
      </c>
      <c r="BK395">
        <f t="shared" si="299"/>
        <v>1.4169781511602281E-4</v>
      </c>
      <c r="BL395">
        <f t="shared" si="300"/>
        <v>2.5014818422647578E-8</v>
      </c>
      <c r="BM395" s="4">
        <f t="shared" si="301"/>
        <v>9.8500880868010818E-3</v>
      </c>
      <c r="BN395" s="7">
        <f t="shared" si="302"/>
        <v>4.1805270217991512E-2</v>
      </c>
      <c r="BO395">
        <f t="shared" si="303"/>
        <v>2.3353969726267536E-4</v>
      </c>
      <c r="BP395">
        <f t="shared" si="304"/>
        <v>4.1329269124720295E-7</v>
      </c>
      <c r="BQ395" s="4">
        <f t="shared" si="305"/>
        <v>1.7134349974950183E-2</v>
      </c>
      <c r="BR395" s="7">
        <f t="shared" si="306"/>
        <v>1.4169781511602281E-4</v>
      </c>
      <c r="BS395">
        <f t="shared" si="307"/>
        <v>2.3353969726267536E-4</v>
      </c>
      <c r="BT395">
        <f t="shared" si="308"/>
        <v>2.4815825231934787E-2</v>
      </c>
      <c r="BU395" s="4">
        <f t="shared" si="309"/>
        <v>6.471330075741058E-2</v>
      </c>
      <c r="BV395" s="7">
        <f t="shared" si="310"/>
        <v>2.5014818422647578E-8</v>
      </c>
      <c r="BW395">
        <f t="shared" si="311"/>
        <v>4.1329269124720295E-7</v>
      </c>
      <c r="BX395">
        <f t="shared" si="312"/>
        <v>2.4815825231934787E-2</v>
      </c>
      <c r="BY395" s="4">
        <f t="shared" si="313"/>
        <v>0.91470045220080154</v>
      </c>
      <c r="BZ395" s="7">
        <f t="shared" si="314"/>
        <v>9.8500880868010818E-3</v>
      </c>
      <c r="CA395">
        <f t="shared" si="315"/>
        <v>1.7134349974950183E-2</v>
      </c>
      <c r="CB395">
        <f t="shared" si="316"/>
        <v>6.471330075741058E-2</v>
      </c>
      <c r="CC395" s="4">
        <f t="shared" si="317"/>
        <v>0.91470045220080154</v>
      </c>
      <c r="CD395" s="7">
        <f t="shared" si="318"/>
        <v>16</v>
      </c>
      <c r="CE395" s="4">
        <f t="shared" si="319"/>
        <v>0</v>
      </c>
      <c r="CF395" s="7">
        <f t="shared" si="320"/>
        <v>4.1805270217991512E-2</v>
      </c>
      <c r="CG395">
        <f t="shared" si="321"/>
        <v>3.7850847349386021E-9</v>
      </c>
      <c r="CH395" s="7">
        <f t="shared" si="322"/>
        <v>4.1805270217991512E-2</v>
      </c>
      <c r="CI395" s="4">
        <f t="shared" si="323"/>
        <v>2.3379888980990055E-8</v>
      </c>
      <c r="CJ395">
        <f t="shared" si="324"/>
        <v>3.7850847349386021E-9</v>
      </c>
      <c r="CK395">
        <f t="shared" si="325"/>
        <v>2.3379888980990055E-8</v>
      </c>
      <c r="CL395" s="7">
        <f t="shared" si="326"/>
        <v>6</v>
      </c>
      <c r="CM395" s="4">
        <f t="shared" si="327"/>
        <v>1</v>
      </c>
      <c r="CN395" s="7">
        <f t="shared" si="328"/>
        <v>1.7705558099099226E-7</v>
      </c>
      <c r="CO395" s="4">
        <f t="shared" si="329"/>
        <v>1</v>
      </c>
      <c r="CP395" s="7">
        <f t="shared" si="330"/>
        <v>3</v>
      </c>
      <c r="CQ395" s="4" t="str">
        <f t="shared" si="331"/>
        <v>Glenfiddich 12</v>
      </c>
      <c r="CR395" s="7">
        <f t="shared" si="332"/>
        <v>70</v>
      </c>
      <c r="CS395">
        <f t="shared" si="333"/>
        <v>73</v>
      </c>
      <c r="CT395">
        <f ca="1">COUNTIF(INDIRECT(ADDRESS(ROW(),CR395,1,1)):INDIRECT(ADDRESS(ROW(),CS395,1,1)), "&lt;0.05")</f>
        <v>3</v>
      </c>
      <c r="CU395" s="4">
        <f t="shared" ca="1" si="334"/>
        <v>0</v>
      </c>
    </row>
    <row r="396" spans="1:99" x14ac:dyDescent="0.25">
      <c r="A396" s="48">
        <v>148</v>
      </c>
      <c r="B396" s="7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 s="4">
        <v>0</v>
      </c>
      <c r="L396" s="7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s="4">
        <v>0</v>
      </c>
      <c r="V396" s="7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 s="4">
        <v>0</v>
      </c>
      <c r="AF396" s="7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 s="4">
        <v>0</v>
      </c>
      <c r="AP396" s="7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 s="4">
        <v>0</v>
      </c>
      <c r="AZ396">
        <f t="shared" si="288"/>
        <v>0</v>
      </c>
      <c r="BA396">
        <f t="shared" si="289"/>
        <v>0</v>
      </c>
      <c r="BB396">
        <f t="shared" si="290"/>
        <v>0</v>
      </c>
      <c r="BC396">
        <f t="shared" si="291"/>
        <v>0</v>
      </c>
      <c r="BD396" s="4">
        <f t="shared" si="292"/>
        <v>0</v>
      </c>
      <c r="BE396" s="7">
        <f t="shared" si="293"/>
        <v>0</v>
      </c>
      <c r="BF396">
        <f t="shared" si="294"/>
        <v>0</v>
      </c>
      <c r="BG396">
        <f t="shared" si="295"/>
        <v>0</v>
      </c>
      <c r="BH396">
        <f t="shared" si="296"/>
        <v>0</v>
      </c>
      <c r="BI396" s="4">
        <f t="shared" si="297"/>
        <v>0</v>
      </c>
      <c r="BJ396" s="7" t="e">
        <f t="shared" si="298"/>
        <v>#DIV/0!</v>
      </c>
      <c r="BK396" t="e">
        <f t="shared" si="299"/>
        <v>#DIV/0!</v>
      </c>
      <c r="BL396" t="e">
        <f t="shared" si="300"/>
        <v>#DIV/0!</v>
      </c>
      <c r="BM396" s="4" t="e">
        <f t="shared" si="301"/>
        <v>#DIV/0!</v>
      </c>
      <c r="BN396" s="7" t="e">
        <f t="shared" si="302"/>
        <v>#DIV/0!</v>
      </c>
      <c r="BO396" t="e">
        <f t="shared" si="303"/>
        <v>#DIV/0!</v>
      </c>
      <c r="BP396" t="e">
        <f t="shared" si="304"/>
        <v>#DIV/0!</v>
      </c>
      <c r="BQ396" s="4" t="e">
        <f t="shared" si="305"/>
        <v>#DIV/0!</v>
      </c>
      <c r="BR396" s="7" t="e">
        <f t="shared" si="306"/>
        <v>#DIV/0!</v>
      </c>
      <c r="BS396" t="e">
        <f t="shared" si="307"/>
        <v>#DIV/0!</v>
      </c>
      <c r="BT396" t="e">
        <f t="shared" si="308"/>
        <v>#DIV/0!</v>
      </c>
      <c r="BU396" s="4" t="e">
        <f t="shared" si="309"/>
        <v>#DIV/0!</v>
      </c>
      <c r="BV396" s="7" t="e">
        <f t="shared" si="310"/>
        <v>#DIV/0!</v>
      </c>
      <c r="BW396" t="e">
        <f t="shared" si="311"/>
        <v>#DIV/0!</v>
      </c>
      <c r="BX396" t="e">
        <f t="shared" si="312"/>
        <v>#DIV/0!</v>
      </c>
      <c r="BY396" s="4" t="e">
        <f t="shared" si="313"/>
        <v>#DIV/0!</v>
      </c>
      <c r="BZ396" s="7" t="e">
        <f t="shared" si="314"/>
        <v>#DIV/0!</v>
      </c>
      <c r="CA396" t="e">
        <f t="shared" si="315"/>
        <v>#DIV/0!</v>
      </c>
      <c r="CB396" t="e">
        <f t="shared" si="316"/>
        <v>#DIV/0!</v>
      </c>
      <c r="CC396" s="4" t="e">
        <f t="shared" si="317"/>
        <v>#DIV/0!</v>
      </c>
      <c r="CD396" s="7">
        <f t="shared" si="318"/>
        <v>0</v>
      </c>
      <c r="CE396" s="4">
        <f t="shared" si="319"/>
        <v>0</v>
      </c>
      <c r="CF396" s="7" t="e">
        <f t="shared" si="320"/>
        <v>#DIV/0!</v>
      </c>
      <c r="CG396" t="e">
        <f t="shared" si="321"/>
        <v>#DIV/0!</v>
      </c>
      <c r="CH396" s="7" t="e">
        <f t="shared" si="322"/>
        <v>#DIV/0!</v>
      </c>
      <c r="CI396" s="4" t="e">
        <f t="shared" si="323"/>
        <v>#DIV/0!</v>
      </c>
      <c r="CJ396" t="e">
        <f t="shared" si="324"/>
        <v>#DIV/0!</v>
      </c>
      <c r="CK396" t="e">
        <f t="shared" si="325"/>
        <v>#DIV/0!</v>
      </c>
      <c r="CL396" s="7">
        <f t="shared" si="326"/>
        <v>0</v>
      </c>
      <c r="CM396" s="4">
        <f t="shared" si="327"/>
        <v>0</v>
      </c>
      <c r="CN396" s="7" t="e">
        <f t="shared" si="328"/>
        <v>#DIV/0!</v>
      </c>
      <c r="CO396" s="4" t="e">
        <f t="shared" si="329"/>
        <v>#DIV/0!</v>
      </c>
      <c r="CP396" s="7">
        <f t="shared" si="330"/>
        <v>1</v>
      </c>
      <c r="CQ396" s="4" t="str">
        <f t="shared" si="331"/>
        <v>Gentleman Jack</v>
      </c>
      <c r="CR396" s="7">
        <f t="shared" si="332"/>
        <v>62</v>
      </c>
      <c r="CS396">
        <f t="shared" si="333"/>
        <v>65</v>
      </c>
      <c r="CT396">
        <f ca="1">COUNTIF(INDIRECT(ADDRESS(ROW(),CR396,1,1)):INDIRECT(ADDRESS(ROW(),CS396,1,1)), "&lt;0.05")</f>
        <v>0</v>
      </c>
      <c r="CU396" s="4">
        <f t="shared" ca="1" si="334"/>
        <v>0</v>
      </c>
    </row>
    <row r="397" spans="1:99" x14ac:dyDescent="0.25">
      <c r="A397" s="48">
        <v>149</v>
      </c>
      <c r="B397" s="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 s="4">
        <v>0</v>
      </c>
      <c r="L397" s="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s="4">
        <v>0</v>
      </c>
      <c r="V397" s="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 s="4">
        <v>0</v>
      </c>
      <c r="AF397" s="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 s="4">
        <v>0</v>
      </c>
      <c r="AP397" s="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 s="4">
        <v>0</v>
      </c>
      <c r="AZ397">
        <f t="shared" si="288"/>
        <v>0</v>
      </c>
      <c r="BA397">
        <f t="shared" si="289"/>
        <v>0</v>
      </c>
      <c r="BB397">
        <f t="shared" si="290"/>
        <v>0</v>
      </c>
      <c r="BC397">
        <f t="shared" si="291"/>
        <v>0</v>
      </c>
      <c r="BD397" s="4">
        <f t="shared" si="292"/>
        <v>0</v>
      </c>
      <c r="BE397" s="7">
        <f t="shared" si="293"/>
        <v>0</v>
      </c>
      <c r="BF397">
        <f t="shared" si="294"/>
        <v>0</v>
      </c>
      <c r="BG397">
        <f t="shared" si="295"/>
        <v>0</v>
      </c>
      <c r="BH397">
        <f t="shared" si="296"/>
        <v>0</v>
      </c>
      <c r="BI397" s="4">
        <f t="shared" si="297"/>
        <v>0</v>
      </c>
      <c r="BJ397" s="7" t="e">
        <f t="shared" si="298"/>
        <v>#DIV/0!</v>
      </c>
      <c r="BK397" t="e">
        <f t="shared" si="299"/>
        <v>#DIV/0!</v>
      </c>
      <c r="BL397" t="e">
        <f t="shared" si="300"/>
        <v>#DIV/0!</v>
      </c>
      <c r="BM397" s="4" t="e">
        <f t="shared" si="301"/>
        <v>#DIV/0!</v>
      </c>
      <c r="BN397" s="7" t="e">
        <f t="shared" si="302"/>
        <v>#DIV/0!</v>
      </c>
      <c r="BO397" t="e">
        <f t="shared" si="303"/>
        <v>#DIV/0!</v>
      </c>
      <c r="BP397" t="e">
        <f t="shared" si="304"/>
        <v>#DIV/0!</v>
      </c>
      <c r="BQ397" s="4" t="e">
        <f t="shared" si="305"/>
        <v>#DIV/0!</v>
      </c>
      <c r="BR397" s="7" t="e">
        <f t="shared" si="306"/>
        <v>#DIV/0!</v>
      </c>
      <c r="BS397" t="e">
        <f t="shared" si="307"/>
        <v>#DIV/0!</v>
      </c>
      <c r="BT397" t="e">
        <f t="shared" si="308"/>
        <v>#DIV/0!</v>
      </c>
      <c r="BU397" s="4" t="e">
        <f t="shared" si="309"/>
        <v>#DIV/0!</v>
      </c>
      <c r="BV397" s="7" t="e">
        <f t="shared" si="310"/>
        <v>#DIV/0!</v>
      </c>
      <c r="BW397" t="e">
        <f t="shared" si="311"/>
        <v>#DIV/0!</v>
      </c>
      <c r="BX397" t="e">
        <f t="shared" si="312"/>
        <v>#DIV/0!</v>
      </c>
      <c r="BY397" s="4" t="e">
        <f t="shared" si="313"/>
        <v>#DIV/0!</v>
      </c>
      <c r="BZ397" s="7" t="e">
        <f t="shared" si="314"/>
        <v>#DIV/0!</v>
      </c>
      <c r="CA397" t="e">
        <f t="shared" si="315"/>
        <v>#DIV/0!</v>
      </c>
      <c r="CB397" t="e">
        <f t="shared" si="316"/>
        <v>#DIV/0!</v>
      </c>
      <c r="CC397" s="4" t="e">
        <f t="shared" si="317"/>
        <v>#DIV/0!</v>
      </c>
      <c r="CD397" s="7">
        <f t="shared" si="318"/>
        <v>0</v>
      </c>
      <c r="CE397" s="4">
        <f t="shared" si="319"/>
        <v>0</v>
      </c>
      <c r="CF397" s="7" t="e">
        <f t="shared" si="320"/>
        <v>#DIV/0!</v>
      </c>
      <c r="CG397" t="e">
        <f t="shared" si="321"/>
        <v>#DIV/0!</v>
      </c>
      <c r="CH397" s="7" t="e">
        <f t="shared" si="322"/>
        <v>#DIV/0!</v>
      </c>
      <c r="CI397" s="4" t="e">
        <f t="shared" si="323"/>
        <v>#DIV/0!</v>
      </c>
      <c r="CJ397" t="e">
        <f t="shared" si="324"/>
        <v>#DIV/0!</v>
      </c>
      <c r="CK397" t="e">
        <f t="shared" si="325"/>
        <v>#DIV/0!</v>
      </c>
      <c r="CL397" s="7">
        <f t="shared" si="326"/>
        <v>0</v>
      </c>
      <c r="CM397" s="4">
        <f t="shared" si="327"/>
        <v>0</v>
      </c>
      <c r="CN397" s="7" t="e">
        <f t="shared" si="328"/>
        <v>#DIV/0!</v>
      </c>
      <c r="CO397" s="4" t="e">
        <f t="shared" si="329"/>
        <v>#DIV/0!</v>
      </c>
      <c r="CP397" s="7">
        <f t="shared" si="330"/>
        <v>1</v>
      </c>
      <c r="CQ397" s="4" t="str">
        <f t="shared" si="331"/>
        <v>Gentleman Jack</v>
      </c>
      <c r="CR397" s="7">
        <f t="shared" si="332"/>
        <v>62</v>
      </c>
      <c r="CS397">
        <f t="shared" si="333"/>
        <v>65</v>
      </c>
      <c r="CT397">
        <f ca="1">COUNTIF(INDIRECT(ADDRESS(ROW(),CR397,1,1)):INDIRECT(ADDRESS(ROW(),CS397,1,1)), "&lt;0.05")</f>
        <v>0</v>
      </c>
      <c r="CU397" s="4">
        <f t="shared" ca="1" si="334"/>
        <v>0</v>
      </c>
    </row>
    <row r="398" spans="1:99" x14ac:dyDescent="0.25">
      <c r="A398" s="48">
        <v>150</v>
      </c>
      <c r="B398" s="7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 s="4">
        <v>0</v>
      </c>
      <c r="L398" s="7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s="4">
        <v>0</v>
      </c>
      <c r="V398" s="7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 s="4">
        <v>0</v>
      </c>
      <c r="AF398" s="7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 s="4">
        <v>0</v>
      </c>
      <c r="AP398" s="7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 s="4">
        <v>0</v>
      </c>
      <c r="AZ398">
        <f t="shared" si="288"/>
        <v>0</v>
      </c>
      <c r="BA398">
        <f t="shared" si="289"/>
        <v>0</v>
      </c>
      <c r="BB398">
        <f t="shared" si="290"/>
        <v>0</v>
      </c>
      <c r="BC398">
        <f t="shared" si="291"/>
        <v>0</v>
      </c>
      <c r="BD398" s="4">
        <f t="shared" si="292"/>
        <v>0</v>
      </c>
      <c r="BE398" s="7">
        <f t="shared" si="293"/>
        <v>0</v>
      </c>
      <c r="BF398">
        <f t="shared" si="294"/>
        <v>0</v>
      </c>
      <c r="BG398">
        <f t="shared" si="295"/>
        <v>0</v>
      </c>
      <c r="BH398">
        <f t="shared" si="296"/>
        <v>0</v>
      </c>
      <c r="BI398" s="4">
        <f t="shared" si="297"/>
        <v>0</v>
      </c>
      <c r="BJ398" s="7" t="e">
        <f t="shared" si="298"/>
        <v>#DIV/0!</v>
      </c>
      <c r="BK398" t="e">
        <f t="shared" si="299"/>
        <v>#DIV/0!</v>
      </c>
      <c r="BL398" t="e">
        <f t="shared" si="300"/>
        <v>#DIV/0!</v>
      </c>
      <c r="BM398" s="4" t="e">
        <f t="shared" si="301"/>
        <v>#DIV/0!</v>
      </c>
      <c r="BN398" s="7" t="e">
        <f t="shared" si="302"/>
        <v>#DIV/0!</v>
      </c>
      <c r="BO398" t="e">
        <f t="shared" si="303"/>
        <v>#DIV/0!</v>
      </c>
      <c r="BP398" t="e">
        <f t="shared" si="304"/>
        <v>#DIV/0!</v>
      </c>
      <c r="BQ398" s="4" t="e">
        <f t="shared" si="305"/>
        <v>#DIV/0!</v>
      </c>
      <c r="BR398" s="7" t="e">
        <f t="shared" si="306"/>
        <v>#DIV/0!</v>
      </c>
      <c r="BS398" t="e">
        <f t="shared" si="307"/>
        <v>#DIV/0!</v>
      </c>
      <c r="BT398" t="e">
        <f t="shared" si="308"/>
        <v>#DIV/0!</v>
      </c>
      <c r="BU398" s="4" t="e">
        <f t="shared" si="309"/>
        <v>#DIV/0!</v>
      </c>
      <c r="BV398" s="7" t="e">
        <f t="shared" si="310"/>
        <v>#DIV/0!</v>
      </c>
      <c r="BW398" t="e">
        <f t="shared" si="311"/>
        <v>#DIV/0!</v>
      </c>
      <c r="BX398" t="e">
        <f t="shared" si="312"/>
        <v>#DIV/0!</v>
      </c>
      <c r="BY398" s="4" t="e">
        <f t="shared" si="313"/>
        <v>#DIV/0!</v>
      </c>
      <c r="BZ398" s="7" t="e">
        <f t="shared" si="314"/>
        <v>#DIV/0!</v>
      </c>
      <c r="CA398" t="e">
        <f t="shared" si="315"/>
        <v>#DIV/0!</v>
      </c>
      <c r="CB398" t="e">
        <f t="shared" si="316"/>
        <v>#DIV/0!</v>
      </c>
      <c r="CC398" s="4" t="e">
        <f t="shared" si="317"/>
        <v>#DIV/0!</v>
      </c>
      <c r="CD398" s="7">
        <f t="shared" si="318"/>
        <v>0</v>
      </c>
      <c r="CE398" s="4">
        <f t="shared" si="319"/>
        <v>0</v>
      </c>
      <c r="CF398" s="7" t="e">
        <f t="shared" si="320"/>
        <v>#DIV/0!</v>
      </c>
      <c r="CG398" t="e">
        <f t="shared" si="321"/>
        <v>#DIV/0!</v>
      </c>
      <c r="CH398" s="7" t="e">
        <f t="shared" si="322"/>
        <v>#DIV/0!</v>
      </c>
      <c r="CI398" s="4" t="e">
        <f t="shared" si="323"/>
        <v>#DIV/0!</v>
      </c>
      <c r="CJ398" t="e">
        <f t="shared" si="324"/>
        <v>#DIV/0!</v>
      </c>
      <c r="CK398" t="e">
        <f t="shared" si="325"/>
        <v>#DIV/0!</v>
      </c>
      <c r="CL398" s="7">
        <f t="shared" si="326"/>
        <v>0</v>
      </c>
      <c r="CM398" s="4">
        <f t="shared" si="327"/>
        <v>0</v>
      </c>
      <c r="CN398" s="7" t="e">
        <f t="shared" si="328"/>
        <v>#DIV/0!</v>
      </c>
      <c r="CO398" s="4" t="e">
        <f t="shared" si="329"/>
        <v>#DIV/0!</v>
      </c>
      <c r="CP398" s="7">
        <f t="shared" si="330"/>
        <v>1</v>
      </c>
      <c r="CQ398" s="4" t="str">
        <f t="shared" si="331"/>
        <v>Gentleman Jack</v>
      </c>
      <c r="CR398" s="7">
        <f t="shared" si="332"/>
        <v>62</v>
      </c>
      <c r="CS398">
        <f t="shared" si="333"/>
        <v>65</v>
      </c>
      <c r="CT398">
        <f ca="1">COUNTIF(INDIRECT(ADDRESS(ROW(),CR398,1,1)):INDIRECT(ADDRESS(ROW(),CS398,1,1)), "&lt;0.05")</f>
        <v>0</v>
      </c>
      <c r="CU398" s="4">
        <f t="shared" ca="1" si="334"/>
        <v>0</v>
      </c>
    </row>
    <row r="399" spans="1:99" x14ac:dyDescent="0.25">
      <c r="A399" s="48">
        <v>151</v>
      </c>
      <c r="B399" s="7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1.8939703984345545E-2</v>
      </c>
      <c r="J399">
        <v>0</v>
      </c>
      <c r="K399" s="4">
        <v>0</v>
      </c>
      <c r="L399" s="7">
        <v>0</v>
      </c>
      <c r="M399">
        <v>4.0267365904699491E-4</v>
      </c>
      <c r="N399">
        <v>2.8125030627507461E-2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s="4">
        <v>0</v>
      </c>
      <c r="V399" s="7">
        <v>0.31445894115226625</v>
      </c>
      <c r="W399">
        <v>0</v>
      </c>
      <c r="X399">
        <v>0.31536719266798341</v>
      </c>
      <c r="Y399">
        <v>0.19761466571857736</v>
      </c>
      <c r="Z399">
        <v>0.2985040178874705</v>
      </c>
      <c r="AA399">
        <v>0.11572598029389899</v>
      </c>
      <c r="AB399">
        <v>0.14542907699277094</v>
      </c>
      <c r="AC399">
        <v>0.11516910730201173</v>
      </c>
      <c r="AD399">
        <v>0.21167715513556601</v>
      </c>
      <c r="AE399" s="4">
        <v>9.3464626211853058E-2</v>
      </c>
      <c r="AF399" s="7">
        <v>4.7267355750281688E-2</v>
      </c>
      <c r="AG399">
        <v>8.4882780721199425E-2</v>
      </c>
      <c r="AH399">
        <v>0</v>
      </c>
      <c r="AI399">
        <v>3.7501502140268365E-2</v>
      </c>
      <c r="AJ399">
        <v>0</v>
      </c>
      <c r="AK399">
        <v>8.2427480741965028E-2</v>
      </c>
      <c r="AL399">
        <v>0.16269807136414524</v>
      </c>
      <c r="AM399">
        <v>5.954319122722683E-2</v>
      </c>
      <c r="AN399">
        <v>3.3980513744238873E-3</v>
      </c>
      <c r="AO399" s="4">
        <v>0.10669961688503012</v>
      </c>
      <c r="AP399" s="7">
        <v>1.037784652710467E-2</v>
      </c>
      <c r="AQ399">
        <v>4.6584606944178762E-3</v>
      </c>
      <c r="AR399">
        <v>8.2126127358594161E-3</v>
      </c>
      <c r="AS399">
        <v>0</v>
      </c>
      <c r="AT399">
        <v>0.16425301313496649</v>
      </c>
      <c r="AU399">
        <v>0.3351872690569736</v>
      </c>
      <c r="AV399">
        <v>0.38707388728635184</v>
      </c>
      <c r="AW399">
        <v>9.9306294071098145E-2</v>
      </c>
      <c r="AX399">
        <v>5.4351510535618111E-2</v>
      </c>
      <c r="AY399" s="4">
        <v>2.8526559766759083E-2</v>
      </c>
      <c r="AZ399">
        <f t="shared" si="288"/>
        <v>1.8939703984345545E-3</v>
      </c>
      <c r="BA399">
        <f t="shared" si="289"/>
        <v>2.8527704286554455E-3</v>
      </c>
      <c r="BB399">
        <f t="shared" si="290"/>
        <v>0.18074107633623981</v>
      </c>
      <c r="BC399">
        <f t="shared" si="291"/>
        <v>5.8441805020454062E-2</v>
      </c>
      <c r="BD399" s="4">
        <f t="shared" si="292"/>
        <v>0.10919474538091489</v>
      </c>
      <c r="BE399" s="7">
        <f t="shared" si="293"/>
        <v>5.9892602799897958E-3</v>
      </c>
      <c r="BF399">
        <f t="shared" si="294"/>
        <v>8.8806687854250995E-3</v>
      </c>
      <c r="BG399">
        <f t="shared" si="295"/>
        <v>0.10602548253341768</v>
      </c>
      <c r="BH399">
        <f t="shared" si="296"/>
        <v>5.259689991924197E-2</v>
      </c>
      <c r="BI399" s="4">
        <f t="shared" si="297"/>
        <v>0.14288583904915242</v>
      </c>
      <c r="BJ399" s="7">
        <f t="shared" si="298"/>
        <v>0.78081117368657238</v>
      </c>
      <c r="BK399">
        <f t="shared" si="299"/>
        <v>4.6730134876541346E-4</v>
      </c>
      <c r="BL399">
        <f t="shared" si="300"/>
        <v>7.8607409197342746E-3</v>
      </c>
      <c r="BM399" s="4">
        <f t="shared" si="301"/>
        <v>4.1635192511633695E-2</v>
      </c>
      <c r="BN399" s="7">
        <f t="shared" si="302"/>
        <v>0.78081117368657238</v>
      </c>
      <c r="BO399">
        <f t="shared" si="303"/>
        <v>4.7970894319807354E-4</v>
      </c>
      <c r="BP399">
        <f t="shared" si="304"/>
        <v>8.6276613331230274E-3</v>
      </c>
      <c r="BQ399" s="4">
        <f t="shared" si="305"/>
        <v>4.3172292049915684E-2</v>
      </c>
      <c r="BR399" s="7">
        <f t="shared" si="306"/>
        <v>4.6730134876541346E-4</v>
      </c>
      <c r="BS399">
        <f t="shared" si="307"/>
        <v>4.7970894319807354E-4</v>
      </c>
      <c r="BT399">
        <f t="shared" si="308"/>
        <v>6.0202314372312677E-3</v>
      </c>
      <c r="BU399" s="4">
        <f t="shared" si="309"/>
        <v>0.2210411193312497</v>
      </c>
      <c r="BV399" s="7">
        <f t="shared" si="310"/>
        <v>7.8607409197342746E-3</v>
      </c>
      <c r="BW399">
        <f t="shared" si="311"/>
        <v>8.6276613331230274E-3</v>
      </c>
      <c r="BX399">
        <f t="shared" si="312"/>
        <v>6.0202314372312677E-3</v>
      </c>
      <c r="BY399" s="4">
        <f t="shared" si="313"/>
        <v>0.31367917240716764</v>
      </c>
      <c r="BZ399" s="7">
        <f t="shared" si="314"/>
        <v>4.1635192511633695E-2</v>
      </c>
      <c r="CA399">
        <f t="shared" si="315"/>
        <v>4.3172292049915684E-2</v>
      </c>
      <c r="CB399">
        <f t="shared" si="316"/>
        <v>0.2210411193312497</v>
      </c>
      <c r="CC399" s="4">
        <f t="shared" si="317"/>
        <v>0.31367917240716764</v>
      </c>
      <c r="CD399" s="7">
        <f t="shared" si="318"/>
        <v>14</v>
      </c>
      <c r="CE399" s="4">
        <f t="shared" si="319"/>
        <v>0</v>
      </c>
      <c r="CF399" s="7">
        <f t="shared" si="320"/>
        <v>0.78081117368657238</v>
      </c>
      <c r="CG399">
        <f t="shared" si="321"/>
        <v>7.8179865843143017E-6</v>
      </c>
      <c r="CH399" s="7">
        <f t="shared" si="322"/>
        <v>0.78081117368657238</v>
      </c>
      <c r="CI399" s="4">
        <f t="shared" si="323"/>
        <v>9.0330406293187805E-6</v>
      </c>
      <c r="CJ399">
        <f t="shared" si="324"/>
        <v>7.8179865843143017E-6</v>
      </c>
      <c r="CK399">
        <f t="shared" si="325"/>
        <v>9.0330406293187805E-6</v>
      </c>
      <c r="CL399" s="7">
        <f t="shared" si="326"/>
        <v>4</v>
      </c>
      <c r="CM399" s="4">
        <f t="shared" si="327"/>
        <v>0</v>
      </c>
      <c r="CN399" s="7">
        <f t="shared" si="328"/>
        <v>6.3750137536717466E-5</v>
      </c>
      <c r="CO399" s="4">
        <f t="shared" si="329"/>
        <v>1</v>
      </c>
      <c r="CP399" s="7">
        <f t="shared" si="330"/>
        <v>3</v>
      </c>
      <c r="CQ399" s="4" t="str">
        <f t="shared" si="331"/>
        <v>Glenfiddich 12</v>
      </c>
      <c r="CR399" s="7">
        <f t="shared" si="332"/>
        <v>70</v>
      </c>
      <c r="CS399">
        <f t="shared" si="333"/>
        <v>73</v>
      </c>
      <c r="CT399">
        <f ca="1">COUNTIF(INDIRECT(ADDRESS(ROW(),CR399,1,1)):INDIRECT(ADDRESS(ROW(),CS399,1,1)), "&lt;0.05")</f>
        <v>3</v>
      </c>
      <c r="CU399" s="4">
        <f t="shared" ca="1" si="334"/>
        <v>0</v>
      </c>
    </row>
    <row r="400" spans="1:99" x14ac:dyDescent="0.25">
      <c r="A400" s="48">
        <v>152</v>
      </c>
      <c r="B400" s="7">
        <v>0.2935389572438491</v>
      </c>
      <c r="C400">
        <v>0.3808976725239685</v>
      </c>
      <c r="D400">
        <v>0.58168519654663331</v>
      </c>
      <c r="E400">
        <v>0.42324820851537542</v>
      </c>
      <c r="F400">
        <v>0.49206145202311369</v>
      </c>
      <c r="G400">
        <v>0.47425314620454795</v>
      </c>
      <c r="H400">
        <v>0.45362365375299835</v>
      </c>
      <c r="I400">
        <v>0.5783121901530851</v>
      </c>
      <c r="J400">
        <v>1.4104233782761324</v>
      </c>
      <c r="K400" s="4">
        <v>0.8001392462689485</v>
      </c>
      <c r="L400" s="7">
        <v>0.69928316149613157</v>
      </c>
      <c r="M400">
        <v>1.2757725345845805</v>
      </c>
      <c r="N400">
        <v>0.69910118646889041</v>
      </c>
      <c r="O400">
        <v>0.75918709100226145</v>
      </c>
      <c r="P400">
        <v>1.1195404117066483</v>
      </c>
      <c r="Q400">
        <v>0.734417109366581</v>
      </c>
      <c r="R400">
        <v>0.71776017777428114</v>
      </c>
      <c r="S400">
        <v>0.98519965607259163</v>
      </c>
      <c r="T400">
        <v>1.252465305862301</v>
      </c>
      <c r="U400" s="4">
        <v>0.91010024699616154</v>
      </c>
      <c r="V400" s="7">
        <v>2.9212041955546932</v>
      </c>
      <c r="W400">
        <v>0.85527886564460898</v>
      </c>
      <c r="X400">
        <v>3.2020042703552809</v>
      </c>
      <c r="Y400">
        <v>2.2302194815346419</v>
      </c>
      <c r="Z400">
        <v>2.2880314720953447</v>
      </c>
      <c r="AA400">
        <v>2.252026959814323</v>
      </c>
      <c r="AB400">
        <v>4.6005696637685061</v>
      </c>
      <c r="AC400">
        <v>1.8330511802797744</v>
      </c>
      <c r="AD400">
        <v>2.541421098118096</v>
      </c>
      <c r="AE400" s="4">
        <v>2.0358143152063053</v>
      </c>
      <c r="AF400" s="7">
        <v>1.0499397151085261</v>
      </c>
      <c r="AG400">
        <v>1.0948417583283592</v>
      </c>
      <c r="AH400">
        <v>0.84340875378627289</v>
      </c>
      <c r="AI400">
        <v>0.83463177509475883</v>
      </c>
      <c r="AJ400">
        <v>1.2836417021965862</v>
      </c>
      <c r="AK400">
        <v>1.270601123312969</v>
      </c>
      <c r="AL400">
        <v>1.207206853692538</v>
      </c>
      <c r="AM400">
        <v>0.87813019811450577</v>
      </c>
      <c r="AN400">
        <v>0.702537630922626</v>
      </c>
      <c r="AO400" s="4">
        <v>0.95866548355043857</v>
      </c>
      <c r="AP400" s="7">
        <v>0.32196244149511904</v>
      </c>
      <c r="AQ400">
        <v>0.54596895315041805</v>
      </c>
      <c r="AR400">
        <v>0.38790197647583774</v>
      </c>
      <c r="AS400">
        <v>0.32592032617331079</v>
      </c>
      <c r="AT400">
        <v>1.8014643404298611</v>
      </c>
      <c r="AU400">
        <v>2.8637760356858895</v>
      </c>
      <c r="AV400">
        <v>2.8777062743760906</v>
      </c>
      <c r="AW400">
        <v>1.0959803581502037</v>
      </c>
      <c r="AX400">
        <v>0.9986819370978044</v>
      </c>
      <c r="AY400" s="4">
        <v>1.0456887338948757</v>
      </c>
      <c r="AZ400">
        <f t="shared" si="288"/>
        <v>0.58881831015086517</v>
      </c>
      <c r="BA400">
        <f t="shared" si="289"/>
        <v>0.91528268813304281</v>
      </c>
      <c r="BB400">
        <f t="shared" si="290"/>
        <v>2.4759621502371578</v>
      </c>
      <c r="BC400">
        <f t="shared" si="291"/>
        <v>1.012360499410758</v>
      </c>
      <c r="BD400" s="4">
        <f t="shared" si="292"/>
        <v>1.226505137692941</v>
      </c>
      <c r="BE400" s="7">
        <f t="shared" si="293"/>
        <v>0.31945295145526748</v>
      </c>
      <c r="BF400">
        <f t="shared" si="294"/>
        <v>0.2308835870997871</v>
      </c>
      <c r="BG400">
        <f t="shared" si="295"/>
        <v>0.97884018153940433</v>
      </c>
      <c r="BH400">
        <f t="shared" si="296"/>
        <v>0.20096586174146605</v>
      </c>
      <c r="BI400" s="4">
        <f t="shared" si="297"/>
        <v>0.97951060485192643</v>
      </c>
      <c r="BJ400" s="7">
        <f t="shared" si="298"/>
        <v>1.8339012129611601E-2</v>
      </c>
      <c r="BK400">
        <f t="shared" si="299"/>
        <v>1.2457747462734942E-4</v>
      </c>
      <c r="BL400">
        <f t="shared" si="300"/>
        <v>2.8746361855208568E-3</v>
      </c>
      <c r="BM400" s="4">
        <f t="shared" si="301"/>
        <v>7.6426319763575321E-2</v>
      </c>
      <c r="BN400" s="7">
        <f t="shared" si="302"/>
        <v>1.8339012129611601E-2</v>
      </c>
      <c r="BO400">
        <f t="shared" si="303"/>
        <v>6.166577210883358E-4</v>
      </c>
      <c r="BP400">
        <f t="shared" si="304"/>
        <v>0.32944491502017459</v>
      </c>
      <c r="BQ400" s="4">
        <f t="shared" si="305"/>
        <v>0.35116722064692252</v>
      </c>
      <c r="BR400" s="7">
        <f t="shared" si="306"/>
        <v>1.2457747462734942E-4</v>
      </c>
      <c r="BS400">
        <f t="shared" si="307"/>
        <v>6.166577210883358E-4</v>
      </c>
      <c r="BT400">
        <f t="shared" si="308"/>
        <v>9.9625554017843641E-4</v>
      </c>
      <c r="BU400" s="4">
        <f t="shared" si="309"/>
        <v>1.0556762821909113E-2</v>
      </c>
      <c r="BV400" s="7">
        <f t="shared" si="310"/>
        <v>2.8746361855208568E-3</v>
      </c>
      <c r="BW400">
        <f t="shared" si="311"/>
        <v>0.32944491502017459</v>
      </c>
      <c r="BX400">
        <f t="shared" si="312"/>
        <v>9.9625554017843641E-4</v>
      </c>
      <c r="BY400" s="4">
        <f t="shared" si="313"/>
        <v>0.51398913554772108</v>
      </c>
      <c r="BZ400" s="7">
        <f t="shared" si="314"/>
        <v>7.6426319763575321E-2</v>
      </c>
      <c r="CA400">
        <f t="shared" si="315"/>
        <v>0.35116722064692252</v>
      </c>
      <c r="CB400">
        <f t="shared" si="316"/>
        <v>1.0556762821909113E-2</v>
      </c>
      <c r="CC400" s="4">
        <f t="shared" si="317"/>
        <v>0.51398913554772108</v>
      </c>
      <c r="CD400" s="7">
        <f t="shared" si="318"/>
        <v>12</v>
      </c>
      <c r="CE400" s="4">
        <f t="shared" si="319"/>
        <v>0</v>
      </c>
      <c r="CF400" s="7">
        <f t="shared" si="320"/>
        <v>1.8339012129611601E-2</v>
      </c>
      <c r="CG400">
        <f t="shared" si="321"/>
        <v>4.038497487242901E-5</v>
      </c>
      <c r="CH400" s="7">
        <f t="shared" si="322"/>
        <v>1.8339012129611601E-2</v>
      </c>
      <c r="CI400" s="4">
        <f t="shared" si="323"/>
        <v>2.2911934764972999E-3</v>
      </c>
      <c r="CJ400">
        <f t="shared" si="324"/>
        <v>4.038497487242901E-5</v>
      </c>
      <c r="CK400">
        <f t="shared" si="325"/>
        <v>2.2911934764972999E-3</v>
      </c>
      <c r="CL400" s="7">
        <f t="shared" si="326"/>
        <v>6</v>
      </c>
      <c r="CM400" s="4">
        <f t="shared" si="327"/>
        <v>1</v>
      </c>
      <c r="CN400" s="7">
        <f t="shared" si="328"/>
        <v>3.8823015082814694E-4</v>
      </c>
      <c r="CO400" s="4">
        <f t="shared" si="329"/>
        <v>1</v>
      </c>
      <c r="CP400" s="7">
        <f t="shared" si="330"/>
        <v>3</v>
      </c>
      <c r="CQ400" s="4" t="str">
        <f t="shared" si="331"/>
        <v>Glenfiddich 12</v>
      </c>
      <c r="CR400" s="7">
        <f t="shared" si="332"/>
        <v>70</v>
      </c>
      <c r="CS400">
        <f t="shared" si="333"/>
        <v>73</v>
      </c>
      <c r="CT400">
        <f ca="1">COUNTIF(INDIRECT(ADDRESS(ROW(),CR400,1,1)):INDIRECT(ADDRESS(ROW(),CS400,1,1)), "&lt;0.05")</f>
        <v>4</v>
      </c>
      <c r="CU400" s="4">
        <f t="shared" ca="1" si="334"/>
        <v>1</v>
      </c>
    </row>
    <row r="401" spans="1:99" x14ac:dyDescent="0.25">
      <c r="A401" s="48">
        <v>153</v>
      </c>
      <c r="B401" s="7">
        <v>2.6392804899982454</v>
      </c>
      <c r="C401">
        <v>1.6005901713866602</v>
      </c>
      <c r="D401">
        <v>2.0744181844041929</v>
      </c>
      <c r="E401">
        <v>1.6492606804534571</v>
      </c>
      <c r="F401">
        <v>1.5803845299788888</v>
      </c>
      <c r="G401">
        <v>1.6128544270931031</v>
      </c>
      <c r="H401">
        <v>1.6121770158440587</v>
      </c>
      <c r="I401">
        <v>2.2446755685177946</v>
      </c>
      <c r="J401">
        <v>5.5119868067476165</v>
      </c>
      <c r="K401" s="4">
        <v>3.1785043206522854</v>
      </c>
      <c r="L401" s="7">
        <v>1.9518762749164074</v>
      </c>
      <c r="M401">
        <v>3.738526065041734</v>
      </c>
      <c r="N401">
        <v>2.1390544329215389</v>
      </c>
      <c r="O401">
        <v>2.1694597866082028</v>
      </c>
      <c r="P401">
        <v>3.0575475699970491</v>
      </c>
      <c r="Q401">
        <v>2.3608717888432884</v>
      </c>
      <c r="R401">
        <v>2.3619540732458191</v>
      </c>
      <c r="S401">
        <v>2.785047030818149</v>
      </c>
      <c r="T401">
        <v>3.3366095252707137</v>
      </c>
      <c r="U401" s="4">
        <v>3.6339175247085627</v>
      </c>
      <c r="V401" s="7">
        <v>8.1150997913035816</v>
      </c>
      <c r="W401">
        <v>2.9451024473770779</v>
      </c>
      <c r="X401">
        <v>8.7836549292713855</v>
      </c>
      <c r="Y401">
        <v>6.6060393977426104</v>
      </c>
      <c r="Z401">
        <v>6.812212350843982</v>
      </c>
      <c r="AA401">
        <v>7.7100825380540092</v>
      </c>
      <c r="AB401">
        <v>16.029104144880662</v>
      </c>
      <c r="AC401">
        <v>6.2519288538896536</v>
      </c>
      <c r="AD401">
        <v>7.6894921915729491</v>
      </c>
      <c r="AE401" s="4">
        <v>6.0552181306866695</v>
      </c>
      <c r="AF401" s="7">
        <v>3.2820331927293012</v>
      </c>
      <c r="AG401">
        <v>3.4293975202391827</v>
      </c>
      <c r="AH401">
        <v>2.9684801126924616</v>
      </c>
      <c r="AI401">
        <v>3.0669128631858573</v>
      </c>
      <c r="AJ401">
        <v>4.5869695613672139</v>
      </c>
      <c r="AK401">
        <v>3.9265853454906314</v>
      </c>
      <c r="AL401">
        <v>4.1378900681953175</v>
      </c>
      <c r="AM401">
        <v>3.0028129689195739</v>
      </c>
      <c r="AN401">
        <v>2.1916815226972926</v>
      </c>
      <c r="AO401" s="4">
        <v>3.0637562851643128</v>
      </c>
      <c r="AP401" s="7">
        <v>0.82457147179944867</v>
      </c>
      <c r="AQ401">
        <v>1.4675560634757996</v>
      </c>
      <c r="AR401">
        <v>1.0902119308413984</v>
      </c>
      <c r="AS401">
        <v>0.86677926650520398</v>
      </c>
      <c r="AT401">
        <v>5.4104243915340815</v>
      </c>
      <c r="AU401">
        <v>8.5291068223962494</v>
      </c>
      <c r="AV401">
        <v>8.5781353795309201</v>
      </c>
      <c r="AW401">
        <v>3.1753968215452626</v>
      </c>
      <c r="AX401">
        <v>2.8903069722728918</v>
      </c>
      <c r="AY401" s="4">
        <v>3.3425036824145513</v>
      </c>
      <c r="AZ401">
        <f t="shared" si="288"/>
        <v>2.3704132195076304</v>
      </c>
      <c r="BA401">
        <f t="shared" si="289"/>
        <v>2.7534864072371463</v>
      </c>
      <c r="BB401">
        <f t="shared" si="290"/>
        <v>7.6997934775622578</v>
      </c>
      <c r="BC401">
        <f t="shared" si="291"/>
        <v>3.3656519440681145</v>
      </c>
      <c r="BD401" s="4">
        <f t="shared" si="292"/>
        <v>3.6174992802315806</v>
      </c>
      <c r="BE401" s="7">
        <f t="shared" si="293"/>
        <v>1.2285429383989002</v>
      </c>
      <c r="BF401">
        <f t="shared" si="294"/>
        <v>0.65384166198670535</v>
      </c>
      <c r="BG401">
        <f t="shared" si="295"/>
        <v>3.3352825672544508</v>
      </c>
      <c r="BH401">
        <f t="shared" si="296"/>
        <v>0.68812631920624179</v>
      </c>
      <c r="BI401" s="4">
        <f t="shared" si="297"/>
        <v>2.965029678451792</v>
      </c>
      <c r="BJ401" s="7">
        <f t="shared" si="298"/>
        <v>0.3990368385783547</v>
      </c>
      <c r="BK401">
        <f t="shared" si="299"/>
        <v>5.5145459785096475E-4</v>
      </c>
      <c r="BL401">
        <f t="shared" si="300"/>
        <v>4.2051303082585381E-2</v>
      </c>
      <c r="BM401" s="4">
        <f t="shared" si="301"/>
        <v>0.24271544930658631</v>
      </c>
      <c r="BN401" s="7">
        <f t="shared" si="302"/>
        <v>0.3990368385783547</v>
      </c>
      <c r="BO401">
        <f t="shared" si="303"/>
        <v>1.0604291558631222E-3</v>
      </c>
      <c r="BP401">
        <f t="shared" si="304"/>
        <v>5.6408749920465955E-2</v>
      </c>
      <c r="BQ401" s="4">
        <f t="shared" si="305"/>
        <v>0.38960928278350659</v>
      </c>
      <c r="BR401" s="7">
        <f t="shared" si="306"/>
        <v>5.5145459785096475E-4</v>
      </c>
      <c r="BS401">
        <f t="shared" si="307"/>
        <v>1.0604291558631222E-3</v>
      </c>
      <c r="BT401">
        <f t="shared" si="308"/>
        <v>2.5397068250847346E-3</v>
      </c>
      <c r="BU401" s="4">
        <f t="shared" si="309"/>
        <v>9.7937775128739551E-3</v>
      </c>
      <c r="BV401" s="7">
        <f t="shared" si="310"/>
        <v>4.2051303082585381E-2</v>
      </c>
      <c r="BW401">
        <f t="shared" si="311"/>
        <v>5.6408749920465955E-2</v>
      </c>
      <c r="BX401">
        <f t="shared" si="312"/>
        <v>2.5397068250847346E-3</v>
      </c>
      <c r="BY401" s="4">
        <f t="shared" si="313"/>
        <v>0.79892088802690264</v>
      </c>
      <c r="BZ401" s="7">
        <f t="shared" si="314"/>
        <v>0.24271544930658631</v>
      </c>
      <c r="CA401">
        <f t="shared" si="315"/>
        <v>0.38960928278350659</v>
      </c>
      <c r="CB401">
        <f t="shared" si="316"/>
        <v>9.7937775128739551E-3</v>
      </c>
      <c r="CC401" s="4">
        <f t="shared" si="317"/>
        <v>0.79892088802690264</v>
      </c>
      <c r="CD401" s="7">
        <f t="shared" si="318"/>
        <v>10</v>
      </c>
      <c r="CE401" s="4">
        <f t="shared" si="319"/>
        <v>0</v>
      </c>
      <c r="CF401" s="7">
        <f t="shared" si="320"/>
        <v>0.3990368385783547</v>
      </c>
      <c r="CG401">
        <f t="shared" si="321"/>
        <v>9.8895303866594576E-4</v>
      </c>
      <c r="CH401" s="7">
        <f t="shared" si="322"/>
        <v>0.3990368385783547</v>
      </c>
      <c r="CI401" s="4">
        <f t="shared" si="323"/>
        <v>1.5712156994321053E-3</v>
      </c>
      <c r="CJ401">
        <f t="shared" si="324"/>
        <v>9.8895303866594576E-4</v>
      </c>
      <c r="CK401">
        <f t="shared" si="325"/>
        <v>1.5712156994321053E-3</v>
      </c>
      <c r="CL401" s="7">
        <f t="shared" si="326"/>
        <v>4</v>
      </c>
      <c r="CM401" s="4">
        <f t="shared" si="327"/>
        <v>0</v>
      </c>
      <c r="CN401" s="7">
        <f t="shared" si="328"/>
        <v>6.8343578531659965E-4</v>
      </c>
      <c r="CO401" s="4">
        <f t="shared" si="329"/>
        <v>1</v>
      </c>
      <c r="CP401" s="7">
        <f t="shared" si="330"/>
        <v>3</v>
      </c>
      <c r="CQ401" s="4" t="str">
        <f t="shared" si="331"/>
        <v>Glenfiddich 12</v>
      </c>
      <c r="CR401" s="7">
        <f t="shared" si="332"/>
        <v>70</v>
      </c>
      <c r="CS401">
        <f t="shared" si="333"/>
        <v>73</v>
      </c>
      <c r="CT401">
        <f ca="1">COUNTIF(INDIRECT(ADDRESS(ROW(),CR401,1,1)):INDIRECT(ADDRESS(ROW(),CS401,1,1)), "&lt;0.05")</f>
        <v>4</v>
      </c>
      <c r="CU401" s="4">
        <f t="shared" ca="1" si="334"/>
        <v>1</v>
      </c>
    </row>
    <row r="402" spans="1:99" x14ac:dyDescent="0.25">
      <c r="A402" s="48">
        <v>154</v>
      </c>
      <c r="B402" s="7">
        <v>0.1531955812306412</v>
      </c>
      <c r="C402">
        <v>0.11773400173028334</v>
      </c>
      <c r="D402">
        <v>0.21341358704423088</v>
      </c>
      <c r="E402">
        <v>0.11132203797583175</v>
      </c>
      <c r="F402">
        <v>0.15736166972428531</v>
      </c>
      <c r="G402">
        <v>0.13781116701585178</v>
      </c>
      <c r="H402">
        <v>0.17169987314013585</v>
      </c>
      <c r="I402">
        <v>0.22989000240911037</v>
      </c>
      <c r="J402">
        <v>0.52274722058515966</v>
      </c>
      <c r="K402" s="4">
        <v>0.28079935342379603</v>
      </c>
      <c r="L402" s="7">
        <v>0.18824316627551704</v>
      </c>
      <c r="M402">
        <v>0.4155043298108872</v>
      </c>
      <c r="N402">
        <v>0.21161989130727743</v>
      </c>
      <c r="O402">
        <v>0.25185091187312719</v>
      </c>
      <c r="P402">
        <v>0.29868992012910545</v>
      </c>
      <c r="Q402">
        <v>0.22531586108006679</v>
      </c>
      <c r="R402">
        <v>0.21842767575550393</v>
      </c>
      <c r="S402">
        <v>0.2521328797057717</v>
      </c>
      <c r="T402">
        <v>0.36093170276567593</v>
      </c>
      <c r="U402" s="4">
        <v>0.33389797204270255</v>
      </c>
      <c r="V402" s="7">
        <v>1.0808249430728993</v>
      </c>
      <c r="W402">
        <v>0.42204407463193738</v>
      </c>
      <c r="X402">
        <v>1.2779152909386706</v>
      </c>
      <c r="Y402">
        <v>0.9176883969778219</v>
      </c>
      <c r="Z402">
        <v>0.97048404846235081</v>
      </c>
      <c r="AA402">
        <v>1.0334428454633044</v>
      </c>
      <c r="AB402">
        <v>2.2001364624902506</v>
      </c>
      <c r="AC402">
        <v>0.90706536260970339</v>
      </c>
      <c r="AD402">
        <v>1.1050000497106438</v>
      </c>
      <c r="AE402" s="4">
        <v>0.90313948614857031</v>
      </c>
      <c r="AF402" s="7">
        <v>0.46770097661836474</v>
      </c>
      <c r="AG402">
        <v>0.50238018562375408</v>
      </c>
      <c r="AH402">
        <v>0.43189111460608065</v>
      </c>
      <c r="AI402">
        <v>0.41499838259845401</v>
      </c>
      <c r="AJ402">
        <v>0.63440598217574784</v>
      </c>
      <c r="AK402">
        <v>0.56814422169516277</v>
      </c>
      <c r="AL402">
        <v>0.59464944824631927</v>
      </c>
      <c r="AM402">
        <v>0.39342931597435821</v>
      </c>
      <c r="AN402">
        <v>0.33677365972830214</v>
      </c>
      <c r="AO402" s="4">
        <v>0.45127958999366702</v>
      </c>
      <c r="AP402" s="7">
        <v>0.13955137703255582</v>
      </c>
      <c r="AQ402">
        <v>0.24724335363595246</v>
      </c>
      <c r="AR402">
        <v>0.18232561021719432</v>
      </c>
      <c r="AS402">
        <v>0.15110360179469209</v>
      </c>
      <c r="AT402">
        <v>0.80295813105396896</v>
      </c>
      <c r="AU402">
        <v>1.3650504287653156</v>
      </c>
      <c r="AV402">
        <v>1.3717106140738751</v>
      </c>
      <c r="AW402">
        <v>0.50054860544831614</v>
      </c>
      <c r="AX402">
        <v>0.43933323027307247</v>
      </c>
      <c r="AY402" s="4">
        <v>0.50961795128745146</v>
      </c>
      <c r="AZ402">
        <f t="shared" si="288"/>
        <v>0.2095974494279326</v>
      </c>
      <c r="BA402">
        <f t="shared" si="289"/>
        <v>0.27566143107456353</v>
      </c>
      <c r="BB402">
        <f t="shared" si="290"/>
        <v>1.0817740960506153</v>
      </c>
      <c r="BC402">
        <f t="shared" si="291"/>
        <v>0.47956528772602108</v>
      </c>
      <c r="BD402" s="4">
        <f t="shared" si="292"/>
        <v>0.57094429035823935</v>
      </c>
      <c r="BE402" s="7">
        <f t="shared" si="293"/>
        <v>0.12209060137121659</v>
      </c>
      <c r="BF402">
        <f t="shared" si="294"/>
        <v>7.4104315461166165E-2</v>
      </c>
      <c r="BG402">
        <f t="shared" si="295"/>
        <v>0.45081022916615643</v>
      </c>
      <c r="BH402">
        <f t="shared" si="296"/>
        <v>9.4738330281101166E-2</v>
      </c>
      <c r="BI402" s="4">
        <f t="shared" si="297"/>
        <v>0.46784048259735422</v>
      </c>
      <c r="BJ402" s="7">
        <f t="shared" si="298"/>
        <v>0.16438808130941635</v>
      </c>
      <c r="BK402">
        <f t="shared" si="299"/>
        <v>1.3259862263267967E-4</v>
      </c>
      <c r="BL402">
        <f t="shared" si="300"/>
        <v>3.7511470756965873E-5</v>
      </c>
      <c r="BM402" s="4">
        <f t="shared" si="301"/>
        <v>3.9220303630037083E-2</v>
      </c>
      <c r="BN402" s="7">
        <f t="shared" si="302"/>
        <v>0.16438808130941635</v>
      </c>
      <c r="BO402">
        <f t="shared" si="303"/>
        <v>2.8370558768515492E-4</v>
      </c>
      <c r="BP402">
        <f t="shared" si="304"/>
        <v>5.1730420032155136E-5</v>
      </c>
      <c r="BQ402" s="4">
        <f t="shared" si="305"/>
        <v>7.8643458236666269E-2</v>
      </c>
      <c r="BR402" s="7">
        <f t="shared" si="306"/>
        <v>1.3259862263267967E-4</v>
      </c>
      <c r="BS402">
        <f t="shared" si="307"/>
        <v>2.8370558768515492E-4</v>
      </c>
      <c r="BT402">
        <f t="shared" si="308"/>
        <v>2.1235034589689658E-3</v>
      </c>
      <c r="BU402" s="4">
        <f t="shared" si="309"/>
        <v>2.2963498161255563E-2</v>
      </c>
      <c r="BV402" s="7">
        <f t="shared" si="310"/>
        <v>3.7511470756965873E-5</v>
      </c>
      <c r="BW402">
        <f t="shared" si="311"/>
        <v>5.1730420032155136E-5</v>
      </c>
      <c r="BX402">
        <f t="shared" si="312"/>
        <v>2.1235034589689658E-3</v>
      </c>
      <c r="BY402" s="4">
        <f t="shared" si="313"/>
        <v>0.55877707159387202</v>
      </c>
      <c r="BZ402" s="7">
        <f t="shared" si="314"/>
        <v>3.9220303630037083E-2</v>
      </c>
      <c r="CA402">
        <f t="shared" si="315"/>
        <v>7.8643458236666269E-2</v>
      </c>
      <c r="CB402">
        <f t="shared" si="316"/>
        <v>2.2963498161255563E-2</v>
      </c>
      <c r="CC402" s="4">
        <f t="shared" si="317"/>
        <v>0.55877707159387202</v>
      </c>
      <c r="CD402" s="7">
        <f t="shared" si="318"/>
        <v>14</v>
      </c>
      <c r="CE402" s="4">
        <f t="shared" si="319"/>
        <v>0</v>
      </c>
      <c r="CF402" s="7">
        <f t="shared" si="320"/>
        <v>0.16438808130941635</v>
      </c>
      <c r="CG402">
        <f t="shared" si="321"/>
        <v>3.1313752871024033E-6</v>
      </c>
      <c r="CH402" s="7">
        <f t="shared" si="322"/>
        <v>0.16438808130941635</v>
      </c>
      <c r="CI402" s="4">
        <f t="shared" si="323"/>
        <v>1.5866840573760635E-5</v>
      </c>
      <c r="CJ402">
        <f t="shared" si="324"/>
        <v>3.1313752871024033E-6</v>
      </c>
      <c r="CK402">
        <f t="shared" si="325"/>
        <v>1.5866840573760635E-5</v>
      </c>
      <c r="CL402" s="7">
        <f t="shared" si="326"/>
        <v>4</v>
      </c>
      <c r="CM402" s="4">
        <f t="shared" si="327"/>
        <v>0</v>
      </c>
      <c r="CN402" s="7">
        <f t="shared" si="328"/>
        <v>2.9794412321851971E-5</v>
      </c>
      <c r="CO402" s="4">
        <f t="shared" si="329"/>
        <v>1</v>
      </c>
      <c r="CP402" s="7">
        <f t="shared" si="330"/>
        <v>3</v>
      </c>
      <c r="CQ402" s="4" t="str">
        <f t="shared" si="331"/>
        <v>Glenfiddich 12</v>
      </c>
      <c r="CR402" s="7">
        <f t="shared" si="332"/>
        <v>70</v>
      </c>
      <c r="CS402">
        <f t="shared" si="333"/>
        <v>73</v>
      </c>
      <c r="CT402">
        <f ca="1">COUNTIF(INDIRECT(ADDRESS(ROW(),CR402,1,1)):INDIRECT(ADDRESS(ROW(),CS402,1,1)), "&lt;0.05")</f>
        <v>4</v>
      </c>
      <c r="CU402" s="4">
        <f t="shared" ca="1" si="334"/>
        <v>1</v>
      </c>
    </row>
    <row r="403" spans="1:99" x14ac:dyDescent="0.25">
      <c r="A403" s="48">
        <v>155</v>
      </c>
      <c r="B403" s="7">
        <v>0</v>
      </c>
      <c r="C403">
        <v>0</v>
      </c>
      <c r="D403">
        <v>4.3014566879141181E-2</v>
      </c>
      <c r="E403">
        <v>5.0671976903476246E-2</v>
      </c>
      <c r="F403">
        <v>6.4328791079707973E-2</v>
      </c>
      <c r="G403">
        <v>4.5318439747189805E-2</v>
      </c>
      <c r="H403">
        <v>6.6108649024078522E-2</v>
      </c>
      <c r="I403">
        <v>8.1828605692789075E-2</v>
      </c>
      <c r="J403">
        <v>0.16558726905787563</v>
      </c>
      <c r="K403" s="4">
        <v>0.1379455365724567</v>
      </c>
      <c r="L403" s="7">
        <v>8.8899841529996554E-2</v>
      </c>
      <c r="M403">
        <v>0.1599638027707162</v>
      </c>
      <c r="N403">
        <v>0.11200476467752804</v>
      </c>
      <c r="O403">
        <v>8.9164484758107704E-2</v>
      </c>
      <c r="P403">
        <v>9.6819871935228299E-2</v>
      </c>
      <c r="Q403">
        <v>6.9234261572068009E-2</v>
      </c>
      <c r="R403">
        <v>8.8425462581188816E-2</v>
      </c>
      <c r="S403">
        <v>7.9852279790721931E-2</v>
      </c>
      <c r="T403">
        <v>0.1275829916684211</v>
      </c>
      <c r="U403" s="4">
        <v>0.12116713437720392</v>
      </c>
      <c r="V403" s="7">
        <v>1.0270408104491899</v>
      </c>
      <c r="W403">
        <v>0.48142166766972655</v>
      </c>
      <c r="X403">
        <v>1.4883964367626485</v>
      </c>
      <c r="Y403">
        <v>1.0305692224047494</v>
      </c>
      <c r="Z403">
        <v>1.2019144435725135</v>
      </c>
      <c r="AA403">
        <v>1.3508036322591781</v>
      </c>
      <c r="AB403">
        <v>2.6943675043400566</v>
      </c>
      <c r="AC403">
        <v>1.0869348883315995</v>
      </c>
      <c r="AD403">
        <v>1.4397464970251261</v>
      </c>
      <c r="AE403" s="4">
        <v>1.1404533553148708</v>
      </c>
      <c r="AF403" s="7">
        <v>0.59750319464927704</v>
      </c>
      <c r="AG403">
        <v>0.64943472779176914</v>
      </c>
      <c r="AH403">
        <v>0.63975503502366049</v>
      </c>
      <c r="AI403">
        <v>0.5463145450567275</v>
      </c>
      <c r="AJ403">
        <v>0.88963773915135247</v>
      </c>
      <c r="AK403">
        <v>0.79448111669686561</v>
      </c>
      <c r="AL403">
        <v>0.77178223356354136</v>
      </c>
      <c r="AM403">
        <v>0.61378393907117057</v>
      </c>
      <c r="AN403">
        <v>0.4402433854385473</v>
      </c>
      <c r="AO403" s="4">
        <v>0.63401982471127272</v>
      </c>
      <c r="AP403" s="7">
        <v>0.19997312267398004</v>
      </c>
      <c r="AQ403">
        <v>0.36130019505360222</v>
      </c>
      <c r="AR403">
        <v>0.23319417861771607</v>
      </c>
      <c r="AS403">
        <v>0.22030945262958737</v>
      </c>
      <c r="AT403">
        <v>1.0880352137710954</v>
      </c>
      <c r="AU403">
        <v>1.9276789621078401</v>
      </c>
      <c r="AV403">
        <v>1.9878605070387838</v>
      </c>
      <c r="AW403">
        <v>0.70312858002965073</v>
      </c>
      <c r="AX403">
        <v>0.61121419069543637</v>
      </c>
      <c r="AY403" s="4">
        <v>0.71295694610810667</v>
      </c>
      <c r="AZ403">
        <f t="shared" si="288"/>
        <v>6.5480383495671507E-2</v>
      </c>
      <c r="BA403">
        <f t="shared" si="289"/>
        <v>0.10331148956611806</v>
      </c>
      <c r="BB403">
        <f t="shared" si="290"/>
        <v>1.294164845812966</v>
      </c>
      <c r="BC403">
        <f t="shared" si="291"/>
        <v>0.65769557411541846</v>
      </c>
      <c r="BD403" s="4">
        <f t="shared" si="292"/>
        <v>0.80456513487257975</v>
      </c>
      <c r="BE403" s="7">
        <f t="shared" si="293"/>
        <v>5.2964809325861568E-2</v>
      </c>
      <c r="BF403">
        <f t="shared" si="294"/>
        <v>2.7031150186358887E-2</v>
      </c>
      <c r="BG403">
        <f t="shared" si="295"/>
        <v>0.56756461756826571</v>
      </c>
      <c r="BH403">
        <f t="shared" si="296"/>
        <v>0.12983596758654647</v>
      </c>
      <c r="BI403" s="4">
        <f t="shared" si="297"/>
        <v>0.6689817050181498</v>
      </c>
      <c r="BJ403" s="7">
        <f t="shared" si="298"/>
        <v>6.4804745867896529E-2</v>
      </c>
      <c r="BK403">
        <f t="shared" si="299"/>
        <v>7.1429283984606837E-5</v>
      </c>
      <c r="BL403">
        <f t="shared" si="300"/>
        <v>1.5783281153364596E-8</v>
      </c>
      <c r="BM403" s="4">
        <f t="shared" si="301"/>
        <v>6.7786104832663029E-3</v>
      </c>
      <c r="BN403" s="7">
        <f t="shared" si="302"/>
        <v>6.4804745867896529E-2</v>
      </c>
      <c r="BO403">
        <f t="shared" si="303"/>
        <v>9.4190193527040724E-5</v>
      </c>
      <c r="BP403">
        <f t="shared" si="304"/>
        <v>1.4715981892278729E-7</v>
      </c>
      <c r="BQ403" s="4">
        <f t="shared" si="305"/>
        <v>9.0128447571100126E-3</v>
      </c>
      <c r="BR403" s="7">
        <f t="shared" si="306"/>
        <v>7.1429283984606837E-5</v>
      </c>
      <c r="BS403">
        <f t="shared" si="307"/>
        <v>9.4190193527040724E-5</v>
      </c>
      <c r="BT403">
        <f t="shared" si="308"/>
        <v>6.2097828998752365E-3</v>
      </c>
      <c r="BU403" s="4">
        <f t="shared" si="309"/>
        <v>9.5011805471920202E-2</v>
      </c>
      <c r="BV403" s="7">
        <f t="shared" si="310"/>
        <v>1.5783281153364596E-8</v>
      </c>
      <c r="BW403">
        <f t="shared" si="311"/>
        <v>1.4715981892278729E-7</v>
      </c>
      <c r="BX403">
        <f t="shared" si="312"/>
        <v>6.2097828998752365E-3</v>
      </c>
      <c r="BY403" s="4">
        <f t="shared" si="313"/>
        <v>0.51151257876825951</v>
      </c>
      <c r="BZ403" s="7">
        <f t="shared" si="314"/>
        <v>6.7786104832663029E-3</v>
      </c>
      <c r="CA403">
        <f t="shared" si="315"/>
        <v>9.0128447571100126E-3</v>
      </c>
      <c r="CB403">
        <f t="shared" si="316"/>
        <v>9.5011805471920202E-2</v>
      </c>
      <c r="CC403" s="4">
        <f t="shared" si="317"/>
        <v>0.51151257876825951</v>
      </c>
      <c r="CD403" s="7">
        <f t="shared" si="318"/>
        <v>14</v>
      </c>
      <c r="CE403" s="4">
        <f t="shared" si="319"/>
        <v>0</v>
      </c>
      <c r="CF403" s="7">
        <f t="shared" si="320"/>
        <v>6.4804745867896529E-2</v>
      </c>
      <c r="CG403">
        <f t="shared" si="321"/>
        <v>3.8088503167611366E-9</v>
      </c>
      <c r="CH403" s="7">
        <f t="shared" si="322"/>
        <v>6.4804745867896529E-2</v>
      </c>
      <c r="CI403" s="4">
        <f t="shared" si="323"/>
        <v>1.0383033742669894E-8</v>
      </c>
      <c r="CJ403">
        <f t="shared" si="324"/>
        <v>3.8088503167611366E-9</v>
      </c>
      <c r="CK403">
        <f t="shared" si="325"/>
        <v>1.0383033742669894E-8</v>
      </c>
      <c r="CL403" s="7">
        <f t="shared" si="326"/>
        <v>4</v>
      </c>
      <c r="CM403" s="4">
        <f t="shared" si="327"/>
        <v>0</v>
      </c>
      <c r="CN403" s="7">
        <f t="shared" si="328"/>
        <v>2.7423623128347973E-7</v>
      </c>
      <c r="CO403" s="4">
        <f t="shared" si="329"/>
        <v>1</v>
      </c>
      <c r="CP403" s="7">
        <f t="shared" si="330"/>
        <v>3</v>
      </c>
      <c r="CQ403" s="4" t="str">
        <f t="shared" si="331"/>
        <v>Glenfiddich 12</v>
      </c>
      <c r="CR403" s="7">
        <f t="shared" si="332"/>
        <v>70</v>
      </c>
      <c r="CS403">
        <f t="shared" si="333"/>
        <v>73</v>
      </c>
      <c r="CT403">
        <f ca="1">COUNTIF(INDIRECT(ADDRESS(ROW(),CR403,1,1)):INDIRECT(ADDRESS(ROW(),CS403,1,1)), "&lt;0.05")</f>
        <v>3</v>
      </c>
      <c r="CU403" s="4">
        <f t="shared" ca="1" si="334"/>
        <v>0</v>
      </c>
    </row>
    <row r="404" spans="1:99" x14ac:dyDescent="0.25">
      <c r="A404" s="48">
        <v>156</v>
      </c>
      <c r="B404" s="7">
        <v>0.38860938895545366</v>
      </c>
      <c r="C404">
        <v>0.19432577022757491</v>
      </c>
      <c r="D404">
        <v>0.53489076969742788</v>
      </c>
      <c r="E404">
        <v>0.31316627599214808</v>
      </c>
      <c r="F404">
        <v>0.38794883483165443</v>
      </c>
      <c r="G404">
        <v>0.31836286324014751</v>
      </c>
      <c r="H404">
        <v>0.26617812265367136</v>
      </c>
      <c r="I404">
        <v>0.3997268807234432</v>
      </c>
      <c r="J404">
        <v>0.49610027031444937</v>
      </c>
      <c r="K404" s="4">
        <v>0.36429108510696917</v>
      </c>
      <c r="L404" s="7">
        <v>0.38108980483899674</v>
      </c>
      <c r="M404">
        <v>0.69702242557133298</v>
      </c>
      <c r="N404">
        <v>0.4820983431040432</v>
      </c>
      <c r="O404">
        <v>0.4958023142958321</v>
      </c>
      <c r="P404">
        <v>0.59488249916623059</v>
      </c>
      <c r="Q404">
        <v>0.40138924928115605</v>
      </c>
      <c r="R404">
        <v>0.43839140654714814</v>
      </c>
      <c r="S404">
        <v>0.54464182623094515</v>
      </c>
      <c r="T404">
        <v>0.65921843039465544</v>
      </c>
      <c r="U404" s="4">
        <v>0.36329274637005599</v>
      </c>
      <c r="V404" s="7">
        <v>0.24735421313907538</v>
      </c>
      <c r="W404">
        <v>0.61505322555912123</v>
      </c>
      <c r="X404">
        <v>1.1047102518564145</v>
      </c>
      <c r="Y404">
        <v>0.82141622733928676</v>
      </c>
      <c r="Z404">
        <v>0.94743224797453407</v>
      </c>
      <c r="AA404">
        <v>0.92304311053033306</v>
      </c>
      <c r="AB404">
        <v>1.6245440177218826</v>
      </c>
      <c r="AC404">
        <v>0.70153800283363399</v>
      </c>
      <c r="AD404">
        <v>0.91918123783625372</v>
      </c>
      <c r="AE404" s="4">
        <v>0.66591447239844381</v>
      </c>
      <c r="AF404" s="7">
        <v>0.33981755549230708</v>
      </c>
      <c r="AG404">
        <v>0.33796805650692563</v>
      </c>
      <c r="AH404">
        <v>0.308442856659566</v>
      </c>
      <c r="AI404">
        <v>0.25114297676289593</v>
      </c>
      <c r="AJ404">
        <v>0.38517208316514545</v>
      </c>
      <c r="AK404">
        <v>0.39978393356772512</v>
      </c>
      <c r="AL404">
        <v>0.39710261724580415</v>
      </c>
      <c r="AM404">
        <v>0.28292458449824948</v>
      </c>
      <c r="AN404">
        <v>0.22351437479436215</v>
      </c>
      <c r="AO404" s="4">
        <v>0.30454298511718481</v>
      </c>
      <c r="AP404" s="7">
        <v>0.21526569174242385</v>
      </c>
      <c r="AQ404">
        <v>0.27532123090181221</v>
      </c>
      <c r="AR404">
        <v>0.23963926860743209</v>
      </c>
      <c r="AS404">
        <v>0.22235730488550259</v>
      </c>
      <c r="AT404">
        <v>0.46771163923386122</v>
      </c>
      <c r="AU404">
        <v>0.92296512734242964</v>
      </c>
      <c r="AV404">
        <v>0.94629540030872961</v>
      </c>
      <c r="AW404">
        <v>0.39575855229933854</v>
      </c>
      <c r="AX404">
        <v>0.34933885539264831</v>
      </c>
      <c r="AY404" s="4">
        <v>0.30788290665142243</v>
      </c>
      <c r="AZ404">
        <f t="shared" si="288"/>
        <v>0.36636002617429397</v>
      </c>
      <c r="BA404">
        <f t="shared" si="289"/>
        <v>0.50578290458003961</v>
      </c>
      <c r="BB404">
        <f t="shared" si="290"/>
        <v>0.85701870071889807</v>
      </c>
      <c r="BC404">
        <f t="shared" si="291"/>
        <v>0.32304120238101652</v>
      </c>
      <c r="BD404" s="4">
        <f t="shared" si="292"/>
        <v>0.43425359773656008</v>
      </c>
      <c r="BE404" s="7">
        <f t="shared" si="293"/>
        <v>0.10114861589945955</v>
      </c>
      <c r="BF404">
        <f t="shared" si="294"/>
        <v>0.11619705615726379</v>
      </c>
      <c r="BG404">
        <f t="shared" si="295"/>
        <v>0.35886316150642161</v>
      </c>
      <c r="BH404">
        <f t="shared" si="296"/>
        <v>6.053339421177651E-2</v>
      </c>
      <c r="BI404" s="4">
        <f t="shared" si="297"/>
        <v>0.27543846198653593</v>
      </c>
      <c r="BJ404" s="7">
        <f t="shared" si="298"/>
        <v>1.0502179040829404E-2</v>
      </c>
      <c r="BK404">
        <f t="shared" si="299"/>
        <v>1.7792534002159348E-3</v>
      </c>
      <c r="BL404">
        <f t="shared" si="300"/>
        <v>0.26370010153954498</v>
      </c>
      <c r="BM404" s="4">
        <f t="shared" si="301"/>
        <v>0.47914326309306021</v>
      </c>
      <c r="BN404" s="7">
        <f t="shared" si="302"/>
        <v>1.0502179040829404E-2</v>
      </c>
      <c r="BO404">
        <f t="shared" si="303"/>
        <v>1.3499379970054589E-2</v>
      </c>
      <c r="BP404">
        <f t="shared" si="304"/>
        <v>6.390374589596541E-4</v>
      </c>
      <c r="BQ404" s="4">
        <f t="shared" si="305"/>
        <v>0.46373456132724966</v>
      </c>
      <c r="BR404" s="7">
        <f t="shared" si="306"/>
        <v>1.7792534002159348E-3</v>
      </c>
      <c r="BS404">
        <f t="shared" si="307"/>
        <v>1.3499379970054589E-2</v>
      </c>
      <c r="BT404">
        <f t="shared" si="308"/>
        <v>1.0531163343331484E-3</v>
      </c>
      <c r="BU404" s="4">
        <f t="shared" si="309"/>
        <v>8.9138773138294561E-3</v>
      </c>
      <c r="BV404" s="7">
        <f t="shared" si="310"/>
        <v>0.26370010153954498</v>
      </c>
      <c r="BW404">
        <f t="shared" si="311"/>
        <v>6.390374589596541E-4</v>
      </c>
      <c r="BX404">
        <f t="shared" si="312"/>
        <v>1.0531163343331484E-3</v>
      </c>
      <c r="BY404" s="4">
        <f t="shared" si="313"/>
        <v>0.24116450200755671</v>
      </c>
      <c r="BZ404" s="7">
        <f t="shared" si="314"/>
        <v>0.47914326309306021</v>
      </c>
      <c r="CA404">
        <f t="shared" si="315"/>
        <v>0.46373456132724966</v>
      </c>
      <c r="CB404">
        <f t="shared" si="316"/>
        <v>8.9138773138294561E-3</v>
      </c>
      <c r="CC404" s="4">
        <f t="shared" si="317"/>
        <v>0.24116450200755671</v>
      </c>
      <c r="CD404" s="7">
        <f t="shared" si="318"/>
        <v>12</v>
      </c>
      <c r="CE404" s="4">
        <f t="shared" si="319"/>
        <v>0</v>
      </c>
      <c r="CF404" s="7">
        <f t="shared" si="320"/>
        <v>1.0502179040829404E-2</v>
      </c>
      <c r="CG404">
        <f t="shared" si="321"/>
        <v>2.0047921400694613E-2</v>
      </c>
      <c r="CH404" s="7">
        <f t="shared" si="322"/>
        <v>1.0502179040829404E-2</v>
      </c>
      <c r="CI404" s="4">
        <f t="shared" si="323"/>
        <v>0.66047542058781616</v>
      </c>
      <c r="CJ404">
        <f t="shared" si="324"/>
        <v>2.0047921400694613E-2</v>
      </c>
      <c r="CK404">
        <f t="shared" si="325"/>
        <v>0.66047542058781616</v>
      </c>
      <c r="CL404" s="7">
        <f t="shared" si="326"/>
        <v>4</v>
      </c>
      <c r="CM404" s="4">
        <f t="shared" si="327"/>
        <v>0</v>
      </c>
      <c r="CN404" s="7">
        <f t="shared" si="328"/>
        <v>9.2531750993800663E-2</v>
      </c>
      <c r="CO404" s="4">
        <f t="shared" si="329"/>
        <v>0</v>
      </c>
      <c r="CP404" s="7">
        <f t="shared" si="330"/>
        <v>3</v>
      </c>
      <c r="CQ404" s="4" t="str">
        <f t="shared" si="331"/>
        <v>Glenfiddich 12</v>
      </c>
      <c r="CR404" s="7">
        <f t="shared" si="332"/>
        <v>70</v>
      </c>
      <c r="CS404">
        <f t="shared" si="333"/>
        <v>73</v>
      </c>
      <c r="CT404">
        <f ca="1">COUNTIF(INDIRECT(ADDRESS(ROW(),CR404,1,1)):INDIRECT(ADDRESS(ROW(),CS404,1,1)), "&lt;0.05")</f>
        <v>4</v>
      </c>
      <c r="CU404" s="4">
        <f t="shared" ca="1" si="334"/>
        <v>1</v>
      </c>
    </row>
    <row r="405" spans="1:99" x14ac:dyDescent="0.25">
      <c r="A405" s="48">
        <v>157</v>
      </c>
      <c r="B405" s="7">
        <v>2.1814386829771197</v>
      </c>
      <c r="C405">
        <v>0.53421770223543608</v>
      </c>
      <c r="D405">
        <v>1.6405813183571887</v>
      </c>
      <c r="E405">
        <v>1.1890471046909832</v>
      </c>
      <c r="F405">
        <v>1.0330566135008805</v>
      </c>
      <c r="G405">
        <v>0.85908625229673052</v>
      </c>
      <c r="H405">
        <v>0.38684031622495907</v>
      </c>
      <c r="I405">
        <v>0.62284217247292184</v>
      </c>
      <c r="J405">
        <v>0.92475428159037754</v>
      </c>
      <c r="K405" s="4">
        <v>0.67024204058152514</v>
      </c>
      <c r="L405" s="7">
        <v>0.64193512513606632</v>
      </c>
      <c r="M405">
        <v>0.99382602033995049</v>
      </c>
      <c r="N405">
        <v>0.8521732253886104</v>
      </c>
      <c r="O405">
        <v>0.61548935528270454</v>
      </c>
      <c r="P405">
        <v>0.7234420341097918</v>
      </c>
      <c r="Q405">
        <v>0.53712243024080653</v>
      </c>
      <c r="R405">
        <v>0.70656997791597664</v>
      </c>
      <c r="S405">
        <v>0.74304175509193093</v>
      </c>
      <c r="T405">
        <v>0.59138082625509081</v>
      </c>
      <c r="U405" s="4">
        <v>0.41736058155456968</v>
      </c>
      <c r="V405" s="7">
        <v>0.57210548011334039</v>
      </c>
      <c r="W405">
        <v>9.3238534623691862</v>
      </c>
      <c r="X405">
        <v>1.3689184620513051</v>
      </c>
      <c r="Y405">
        <v>1.2704739811224581</v>
      </c>
      <c r="Z405">
        <v>1.4668407908324614</v>
      </c>
      <c r="AA405">
        <v>1.7425970231315049</v>
      </c>
      <c r="AB405">
        <v>1.6887750979003326</v>
      </c>
      <c r="AC405">
        <v>0.84206851539915328</v>
      </c>
      <c r="AD405">
        <v>0.60168947561466057</v>
      </c>
      <c r="AE405" s="4">
        <v>0.48203240851849899</v>
      </c>
      <c r="AF405" s="7">
        <v>0.11145397002930152</v>
      </c>
      <c r="AG405">
        <v>8.6727534078454543E-2</v>
      </c>
      <c r="AH405">
        <v>0.3714801377535018</v>
      </c>
      <c r="AI405">
        <v>0.14838054600704015</v>
      </c>
      <c r="AJ405">
        <v>0.13078255547832515</v>
      </c>
      <c r="AK405">
        <v>0.16342819199818073</v>
      </c>
      <c r="AL405">
        <v>0.1623419536319313</v>
      </c>
      <c r="AM405">
        <v>0.10876270262223446</v>
      </c>
      <c r="AN405">
        <v>0</v>
      </c>
      <c r="AO405" s="4">
        <v>5.3291222170364391E-4</v>
      </c>
      <c r="AP405" s="7">
        <v>2.8129845373412872</v>
      </c>
      <c r="AQ405">
        <v>2.3894721739457081</v>
      </c>
      <c r="AR405">
        <v>1.7648759872605631</v>
      </c>
      <c r="AS405">
        <v>3.2585780688267398</v>
      </c>
      <c r="AT405">
        <v>0.40955798824433609</v>
      </c>
      <c r="AU405">
        <v>0.79497490207891741</v>
      </c>
      <c r="AV405">
        <v>0.40969362503718426</v>
      </c>
      <c r="AW405">
        <v>0.40402835114320862</v>
      </c>
      <c r="AX405">
        <v>0.25849694251859429</v>
      </c>
      <c r="AY405" s="4">
        <v>0.30833883328301664</v>
      </c>
      <c r="AZ405">
        <f t="shared" si="288"/>
        <v>1.0042106484928124</v>
      </c>
      <c r="BA405">
        <f t="shared" si="289"/>
        <v>0.68223413313154979</v>
      </c>
      <c r="BB405">
        <f t="shared" si="290"/>
        <v>1.93593546970529</v>
      </c>
      <c r="BC405">
        <f t="shared" si="291"/>
        <v>0.12838905038206733</v>
      </c>
      <c r="BD405" s="4">
        <f t="shared" si="292"/>
        <v>1.2811001409679554</v>
      </c>
      <c r="BE405" s="7">
        <f t="shared" si="293"/>
        <v>0.54896072787660577</v>
      </c>
      <c r="BF405">
        <f t="shared" si="294"/>
        <v>0.16244838291691369</v>
      </c>
      <c r="BG405">
        <f t="shared" si="295"/>
        <v>2.6376509120902001</v>
      </c>
      <c r="BH405">
        <f t="shared" si="296"/>
        <v>0.10387910673504398</v>
      </c>
      <c r="BI405" s="4">
        <f t="shared" si="297"/>
        <v>1.1660048583634224</v>
      </c>
      <c r="BJ405" s="7">
        <f t="shared" si="298"/>
        <v>0.10407057593146836</v>
      </c>
      <c r="BK405">
        <f t="shared" si="299"/>
        <v>0.30033443992566822</v>
      </c>
      <c r="BL405">
        <f t="shared" si="300"/>
        <v>6.3783686281155064E-4</v>
      </c>
      <c r="BM405" s="4">
        <f t="shared" si="301"/>
        <v>0.50897609298674196</v>
      </c>
      <c r="BN405" s="7">
        <f t="shared" si="302"/>
        <v>0.10407057593146836</v>
      </c>
      <c r="BO405">
        <f t="shared" si="303"/>
        <v>0.16754389242322595</v>
      </c>
      <c r="BP405">
        <f t="shared" si="304"/>
        <v>1.4799798021713349E-7</v>
      </c>
      <c r="BQ405" s="4">
        <f t="shared" si="305"/>
        <v>0.14089790375027517</v>
      </c>
      <c r="BR405" s="7">
        <f t="shared" si="306"/>
        <v>0.30033443992566822</v>
      </c>
      <c r="BS405">
        <f t="shared" si="307"/>
        <v>0.16754389242322595</v>
      </c>
      <c r="BT405">
        <f t="shared" si="308"/>
        <v>5.846012962776178E-2</v>
      </c>
      <c r="BU405" s="4">
        <f t="shared" si="309"/>
        <v>0.48604818792070958</v>
      </c>
      <c r="BV405" s="7">
        <f t="shared" si="310"/>
        <v>6.3783686281155064E-4</v>
      </c>
      <c r="BW405">
        <f t="shared" si="311"/>
        <v>1.4799798021713349E-7</v>
      </c>
      <c r="BX405">
        <f t="shared" si="312"/>
        <v>5.846012962776178E-2</v>
      </c>
      <c r="BY405" s="4">
        <f t="shared" si="313"/>
        <v>1.2208541233292236E-2</v>
      </c>
      <c r="BZ405" s="7">
        <f t="shared" si="314"/>
        <v>0.50897609298674196</v>
      </c>
      <c r="CA405">
        <f t="shared" si="315"/>
        <v>0.14089790375027517</v>
      </c>
      <c r="CB405">
        <f t="shared" si="316"/>
        <v>0.48604818792070958</v>
      </c>
      <c r="CC405" s="4">
        <f t="shared" si="317"/>
        <v>1.2208541233292236E-2</v>
      </c>
      <c r="CD405" s="7">
        <f t="shared" si="318"/>
        <v>6</v>
      </c>
      <c r="CE405" s="4">
        <f t="shared" si="319"/>
        <v>0</v>
      </c>
      <c r="CF405" s="7">
        <f t="shared" si="320"/>
        <v>0.10407057593146836</v>
      </c>
      <c r="CG405">
        <f t="shared" si="321"/>
        <v>0.76481572955406918</v>
      </c>
      <c r="CH405" s="7">
        <f t="shared" si="322"/>
        <v>0.10407057593146836</v>
      </c>
      <c r="CI405" s="4">
        <f t="shared" si="323"/>
        <v>0.19765673072678938</v>
      </c>
      <c r="CJ405">
        <f t="shared" si="324"/>
        <v>0.76481572955406918</v>
      </c>
      <c r="CK405">
        <f t="shared" si="325"/>
        <v>0.19765673072678938</v>
      </c>
      <c r="CL405" s="7">
        <f t="shared" si="326"/>
        <v>0</v>
      </c>
      <c r="CM405" s="4">
        <f t="shared" si="327"/>
        <v>0</v>
      </c>
      <c r="CN405" s="7">
        <f t="shared" si="328"/>
        <v>0.68930816200903355</v>
      </c>
      <c r="CO405" s="4">
        <f t="shared" si="329"/>
        <v>0</v>
      </c>
      <c r="CP405" s="7">
        <f t="shared" si="330"/>
        <v>3</v>
      </c>
      <c r="CQ405" s="4" t="str">
        <f t="shared" si="331"/>
        <v>Glenfiddich 12</v>
      </c>
      <c r="CR405" s="7">
        <f t="shared" si="332"/>
        <v>70</v>
      </c>
      <c r="CS405">
        <f t="shared" si="333"/>
        <v>73</v>
      </c>
      <c r="CT405">
        <f ca="1">COUNTIF(INDIRECT(ADDRESS(ROW(),CR405,1,1)):INDIRECT(ADDRESS(ROW(),CS405,1,1)), "&lt;0.05")</f>
        <v>0</v>
      </c>
      <c r="CU405" s="4">
        <f t="shared" ca="1" si="334"/>
        <v>0</v>
      </c>
    </row>
    <row r="406" spans="1:99" x14ac:dyDescent="0.25">
      <c r="A406" s="48">
        <v>158</v>
      </c>
      <c r="B406" s="7">
        <v>2.4478583704303811</v>
      </c>
      <c r="C406">
        <v>0.17933518025656783</v>
      </c>
      <c r="D406">
        <v>1.798504099888097</v>
      </c>
      <c r="E406">
        <v>1.3703580651967513</v>
      </c>
      <c r="F406">
        <v>0.9218225006894436</v>
      </c>
      <c r="G406">
        <v>0.9308699991603766</v>
      </c>
      <c r="H406">
        <v>0</v>
      </c>
      <c r="I406">
        <v>0</v>
      </c>
      <c r="J406">
        <v>0</v>
      </c>
      <c r="K406" s="4">
        <v>0</v>
      </c>
      <c r="L406" s="7">
        <v>0.48659260011230249</v>
      </c>
      <c r="M406">
        <v>0.36465824615713699</v>
      </c>
      <c r="N406">
        <v>0.35618002546720784</v>
      </c>
      <c r="O406">
        <v>6.8891531275331744E-3</v>
      </c>
      <c r="P406">
        <v>0.18826804415493542</v>
      </c>
      <c r="Q406">
        <v>0.19965910792938502</v>
      </c>
      <c r="R406">
        <v>0.11872730401493785</v>
      </c>
      <c r="S406">
        <v>0.16061089778958593</v>
      </c>
      <c r="T406">
        <v>0</v>
      </c>
      <c r="U406" s="4">
        <v>0</v>
      </c>
      <c r="V406" s="7">
        <v>0.3167693832597141</v>
      </c>
      <c r="W406">
        <v>20.246838386014463</v>
      </c>
      <c r="X406">
        <v>0.38727350749976513</v>
      </c>
      <c r="Y406">
        <v>0.45707265334966235</v>
      </c>
      <c r="Z406">
        <v>0.51794051318796808</v>
      </c>
      <c r="AA406">
        <v>0.80803224137752805</v>
      </c>
      <c r="AB406">
        <v>0</v>
      </c>
      <c r="AC406">
        <v>0</v>
      </c>
      <c r="AD406">
        <v>0</v>
      </c>
      <c r="AE406" s="4">
        <v>0</v>
      </c>
      <c r="AF406" s="7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 s="4">
        <v>0</v>
      </c>
      <c r="AP406" s="7">
        <v>5.3627986937804257</v>
      </c>
      <c r="AQ406">
        <v>5.4387909594468686</v>
      </c>
      <c r="AR406">
        <v>4.0441917245154109</v>
      </c>
      <c r="AS406">
        <v>5.7141630481399881</v>
      </c>
      <c r="AT406">
        <v>0</v>
      </c>
      <c r="AU406">
        <v>0</v>
      </c>
      <c r="AV406">
        <v>0</v>
      </c>
      <c r="AW406">
        <v>8.325059299046661E-2</v>
      </c>
      <c r="AX406">
        <v>0</v>
      </c>
      <c r="AY406" s="4">
        <v>0</v>
      </c>
      <c r="AZ406">
        <f t="shared" si="288"/>
        <v>0.7648748215621618</v>
      </c>
      <c r="BA406">
        <f t="shared" si="289"/>
        <v>0.18815853787530248</v>
      </c>
      <c r="BB406">
        <f t="shared" si="290"/>
        <v>2.2733926684689103</v>
      </c>
      <c r="BC406">
        <f t="shared" si="291"/>
        <v>0</v>
      </c>
      <c r="BD406" s="4">
        <f t="shared" si="292"/>
        <v>2.0643195018873159</v>
      </c>
      <c r="BE406" s="7">
        <f t="shared" si="293"/>
        <v>0.8820815460063457</v>
      </c>
      <c r="BF406">
        <f t="shared" si="294"/>
        <v>0.16925456213443837</v>
      </c>
      <c r="BG406">
        <f t="shared" si="295"/>
        <v>6.3213196572255548</v>
      </c>
      <c r="BH406">
        <f t="shared" si="296"/>
        <v>0</v>
      </c>
      <c r="BI406" s="4">
        <f t="shared" si="297"/>
        <v>2.6820386851641156</v>
      </c>
      <c r="BJ406" s="7">
        <f t="shared" si="298"/>
        <v>7.0731538712360181E-2</v>
      </c>
      <c r="BK406">
        <f t="shared" si="299"/>
        <v>0.47319637038454343</v>
      </c>
      <c r="BL406">
        <f t="shared" si="300"/>
        <v>2.2769593669898846E-2</v>
      </c>
      <c r="BM406" s="4">
        <f t="shared" si="301"/>
        <v>0.17367800235247036</v>
      </c>
      <c r="BN406" s="7">
        <f t="shared" si="302"/>
        <v>7.0731538712360181E-2</v>
      </c>
      <c r="BO406">
        <f t="shared" si="303"/>
        <v>0.32421352766509937</v>
      </c>
      <c r="BP406">
        <f t="shared" si="304"/>
        <v>6.5619599120362599E-3</v>
      </c>
      <c r="BQ406" s="4">
        <f t="shared" si="305"/>
        <v>5.442000993495634E-2</v>
      </c>
      <c r="BR406" s="7">
        <f t="shared" si="306"/>
        <v>0.47319637038454343</v>
      </c>
      <c r="BS406">
        <f t="shared" si="307"/>
        <v>0.32421352766509937</v>
      </c>
      <c r="BT406">
        <f t="shared" si="308"/>
        <v>0.28479331600215857</v>
      </c>
      <c r="BU406" s="4">
        <f t="shared" si="309"/>
        <v>0.9248677649670447</v>
      </c>
      <c r="BV406" s="7">
        <f t="shared" si="310"/>
        <v>2.2769593669898846E-2</v>
      </c>
      <c r="BW406">
        <f t="shared" si="311"/>
        <v>6.5619599120362599E-3</v>
      </c>
      <c r="BX406">
        <f t="shared" si="312"/>
        <v>0.28479331600215857</v>
      </c>
      <c r="BY406" s="4">
        <f t="shared" si="313"/>
        <v>3.7737194322598554E-2</v>
      </c>
      <c r="BZ406" s="7">
        <f t="shared" si="314"/>
        <v>0.17367800235247036</v>
      </c>
      <c r="CA406">
        <f t="shared" si="315"/>
        <v>5.442000993495634E-2</v>
      </c>
      <c r="CB406">
        <f t="shared" si="316"/>
        <v>0.9248677649670447</v>
      </c>
      <c r="CC406" s="4">
        <f t="shared" si="317"/>
        <v>3.7737194322598554E-2</v>
      </c>
      <c r="CD406" s="7">
        <f t="shared" si="318"/>
        <v>6</v>
      </c>
      <c r="CE406" s="4">
        <f t="shared" si="319"/>
        <v>0</v>
      </c>
      <c r="CF406" s="7">
        <f t="shared" si="320"/>
        <v>7.0731538712360181E-2</v>
      </c>
      <c r="CG406">
        <f t="shared" si="321"/>
        <v>0.38590585603783123</v>
      </c>
      <c r="CH406" s="7">
        <f t="shared" si="322"/>
        <v>7.0731538712360181E-2</v>
      </c>
      <c r="CI406" s="4">
        <f t="shared" si="323"/>
        <v>9.3668464216224059E-2</v>
      </c>
      <c r="CJ406">
        <f t="shared" si="324"/>
        <v>0.38590585603783123</v>
      </c>
      <c r="CK406">
        <f t="shared" si="325"/>
        <v>9.3668464216224059E-2</v>
      </c>
      <c r="CL406" s="7">
        <f t="shared" si="326"/>
        <v>0</v>
      </c>
      <c r="CM406" s="4">
        <f t="shared" si="327"/>
        <v>0</v>
      </c>
      <c r="CN406" s="7">
        <f t="shared" si="328"/>
        <v>0.52438787524666752</v>
      </c>
      <c r="CO406" s="4">
        <f t="shared" si="329"/>
        <v>0</v>
      </c>
      <c r="CP406" s="7">
        <f t="shared" si="330"/>
        <v>3</v>
      </c>
      <c r="CQ406" s="4" t="str">
        <f t="shared" si="331"/>
        <v>Glenfiddich 12</v>
      </c>
      <c r="CR406" s="7">
        <f t="shared" si="332"/>
        <v>70</v>
      </c>
      <c r="CS406">
        <f t="shared" si="333"/>
        <v>73</v>
      </c>
      <c r="CT406">
        <f ca="1">COUNTIF(INDIRECT(ADDRESS(ROW(),CR406,1,1)):INDIRECT(ADDRESS(ROW(),CS406,1,1)), "&lt;0.05")</f>
        <v>0</v>
      </c>
      <c r="CU406" s="4">
        <f t="shared" ca="1" si="334"/>
        <v>0</v>
      </c>
    </row>
    <row r="407" spans="1:99" x14ac:dyDescent="0.25">
      <c r="A407" s="48">
        <v>159</v>
      </c>
      <c r="B407" s="7">
        <v>2.4890792799762527</v>
      </c>
      <c r="C407">
        <v>0.86040957985596378</v>
      </c>
      <c r="D407">
        <v>1.5972080621231945</v>
      </c>
      <c r="E407">
        <v>1.3614225796066728</v>
      </c>
      <c r="F407">
        <v>1.1504077667795241</v>
      </c>
      <c r="G407">
        <v>1.0922919609553989</v>
      </c>
      <c r="H407">
        <v>0.60202563384476515</v>
      </c>
      <c r="I407">
        <v>0.50257300128243587</v>
      </c>
      <c r="J407">
        <v>0.93176437163967352</v>
      </c>
      <c r="K407" s="4">
        <v>0.66309412011201851</v>
      </c>
      <c r="L407" s="7">
        <v>0.87868256001439671</v>
      </c>
      <c r="M407">
        <v>1.3386569795618983</v>
      </c>
      <c r="N407">
        <v>0.91871767924618253</v>
      </c>
      <c r="O407">
        <v>0.87902417080916606</v>
      </c>
      <c r="P407">
        <v>0.98666922020028958</v>
      </c>
      <c r="Q407">
        <v>0.84998175334305925</v>
      </c>
      <c r="R407">
        <v>0.85893802939231245</v>
      </c>
      <c r="S407">
        <v>0.76125919113152751</v>
      </c>
      <c r="T407">
        <v>0.96420989793621126</v>
      </c>
      <c r="U407" s="4">
        <v>0.70465998742479852</v>
      </c>
      <c r="V407" s="7">
        <v>1.9124493263337394</v>
      </c>
      <c r="W407">
        <v>13.999088982081576</v>
      </c>
      <c r="X407">
        <v>2.6877760480166901</v>
      </c>
      <c r="Y407">
        <v>2.2138428154693628</v>
      </c>
      <c r="Z407">
        <v>2.1572014585818295</v>
      </c>
      <c r="AA407">
        <v>2.4494932228673845</v>
      </c>
      <c r="AB407">
        <v>4.8604872827088199</v>
      </c>
      <c r="AC407">
        <v>1.9696223840639207</v>
      </c>
      <c r="AD407">
        <v>2.1405408991210644</v>
      </c>
      <c r="AE407" s="4">
        <v>1.8732261178432044</v>
      </c>
      <c r="AF407" s="7">
        <v>0.83363851600487204</v>
      </c>
      <c r="AG407">
        <v>0.93030084022602877</v>
      </c>
      <c r="AH407">
        <v>1.0307312759435772</v>
      </c>
      <c r="AI407">
        <v>0.79039846313001039</v>
      </c>
      <c r="AJ407">
        <v>1.2349612635084677</v>
      </c>
      <c r="AK407">
        <v>1.0238147342404456</v>
      </c>
      <c r="AL407">
        <v>1.1820223580230307</v>
      </c>
      <c r="AM407">
        <v>0.87483843454211485</v>
      </c>
      <c r="AN407">
        <v>0.58396159782349333</v>
      </c>
      <c r="AO407" s="4">
        <v>0.85719955732671238</v>
      </c>
      <c r="AP407" s="7">
        <v>2.9949260677332776</v>
      </c>
      <c r="AQ407">
        <v>4.3990852923204278</v>
      </c>
      <c r="AR407">
        <v>3.3985463976695334</v>
      </c>
      <c r="AS407">
        <v>3.0935026556958003</v>
      </c>
      <c r="AT407">
        <v>1.52136103650731</v>
      </c>
      <c r="AU407">
        <v>2.4535578138488749</v>
      </c>
      <c r="AV407">
        <v>2.4105908617484282</v>
      </c>
      <c r="AW407">
        <v>0.98247532863709108</v>
      </c>
      <c r="AX407">
        <v>0.86424879589807391</v>
      </c>
      <c r="AY407" s="4">
        <v>0.89866093337635411</v>
      </c>
      <c r="AZ407">
        <f t="shared" ref="AZ407:AZ470" si="335">AVERAGE(B407:K407)</f>
        <v>1.1250276356175899</v>
      </c>
      <c r="BA407">
        <f t="shared" ref="BA407:BA470" si="336">AVERAGE(L407:U407)</f>
        <v>0.91407994690598449</v>
      </c>
      <c r="BB407">
        <f t="shared" ref="BB407:BB470" si="337">AVERAGE(V407:AE407)</f>
        <v>3.6263728537087587</v>
      </c>
      <c r="BC407">
        <f t="shared" ref="BC407:BC470" si="338">AVERAGE(AF407:AO407)</f>
        <v>0.93418670407687521</v>
      </c>
      <c r="BD407" s="4">
        <f t="shared" ref="BD407:BD470" si="339">AVERAGE(AP407:AY407)</f>
        <v>2.301695518343517</v>
      </c>
      <c r="BE407" s="7">
        <f t="shared" ref="BE407:BE470" si="340">STDEV(B407:K407)</f>
        <v>0.58906012065352109</v>
      </c>
      <c r="BF407">
        <f t="shared" ref="BF407:BF470" si="341">STDEV(L407:U407)</f>
        <v>0.17156513973611015</v>
      </c>
      <c r="BG407">
        <f t="shared" ref="BG407:BG470" si="342">STDEV(V407:AE407)</f>
        <v>3.7490675830592597</v>
      </c>
      <c r="BH407">
        <f t="shared" ref="BH407:BH470" si="343">STDEV(AF407:AO407)</f>
        <v>0.19210785290352814</v>
      </c>
      <c r="BI407" s="4">
        <f t="shared" ref="BI407:BI470" si="344">STDEV(AP407:AY407)</f>
        <v>1.207780155878112</v>
      </c>
      <c r="BJ407" s="7">
        <f t="shared" ref="BJ407:BJ470" si="345">_xlfn.T.TEST($B407:$K407,L407:U407,2,3)</f>
        <v>0.30121260274106249</v>
      </c>
      <c r="BK407">
        <f t="shared" ref="BK407:BK470" si="346">_xlfn.T.TEST($B407:$K407,V407:AE407,2,3)</f>
        <v>6.5359412728588931E-2</v>
      </c>
      <c r="BL407">
        <f t="shared" ref="BL407:BL470" si="347">_xlfn.T.TEST($B407:$K407,AF407:AO407,2,3)</f>
        <v>0.35118423193628867</v>
      </c>
      <c r="BM407" s="4">
        <f t="shared" ref="BM407:BM470" si="348">_xlfn.T.TEST($B407:$K407,AP407:AY407,2,3)</f>
        <v>1.5897290662554103E-2</v>
      </c>
      <c r="BN407" s="7">
        <f t="shared" ref="BN407:BN470" si="349">_xlfn.T.TEST($L407:$U407,B407:K407,2,3)</f>
        <v>0.30121260274106249</v>
      </c>
      <c r="BO407">
        <f t="shared" ref="BO407:BO470" si="350">_xlfn.T.TEST($L407:$U407,V407:AE407,2,3)</f>
        <v>4.8020765862140144E-2</v>
      </c>
      <c r="BP407">
        <f t="shared" ref="BP407:BP470" si="351">_xlfn.T.TEST($L407:$U407,AF407:AO407,2,3)</f>
        <v>0.80784371405453714</v>
      </c>
      <c r="BQ407" s="4">
        <f t="shared" ref="BQ407:BQ470" si="352">_xlfn.T.TEST($L407:$U407,AP407:AY407,2,3)</f>
        <v>5.4155982786044648E-3</v>
      </c>
      <c r="BR407" s="7">
        <f t="shared" ref="BR407:BR470" si="353">_xlfn.T.TEST($V407:$AE407,B407:K407,2,3)</f>
        <v>6.5359412728588931E-2</v>
      </c>
      <c r="BS407">
        <f t="shared" ref="BS407:BS470" si="354">_xlfn.T.TEST($V407:$AE407,L407:U407,2,3)</f>
        <v>4.8020765862140144E-2</v>
      </c>
      <c r="BT407">
        <f t="shared" ref="BT407:BT470" si="355">_xlfn.T.TEST($V407:$AE407,AF407:AO407,2,3)</f>
        <v>4.9390963990880457E-2</v>
      </c>
      <c r="BU407" s="4">
        <f t="shared" ref="BU407:BU470" si="356">_xlfn.T.TEST($V407:$AE407,AP407:AY407,2,3)</f>
        <v>0.31064791494619648</v>
      </c>
      <c r="BV407" s="7">
        <f t="shared" ref="BV407:BV470" si="357">_xlfn.T.TEST($AF407:$AO407,B407:K407,2,3)</f>
        <v>0.35118423193628867</v>
      </c>
      <c r="BW407">
        <f t="shared" ref="BW407:BW470" si="358">_xlfn.T.TEST($AF407:$AO407,L407:U407,2,3)</f>
        <v>0.80784371405453714</v>
      </c>
      <c r="BX407">
        <f t="shared" ref="BX407:BX470" si="359">_xlfn.T.TEST($AF407:$AO407,V407:AE407,2,3)</f>
        <v>4.9390963990880457E-2</v>
      </c>
      <c r="BY407" s="4">
        <f t="shared" ref="BY407:BY470" si="360">_xlfn.T.TEST($AF407:$AO407,AP407:AY407,2,3)</f>
        <v>5.8809695231330627E-3</v>
      </c>
      <c r="BZ407" s="7">
        <f t="shared" ref="BZ407:BZ470" si="361">_xlfn.T.TEST($AP407:$AY407,B407:K407,2,3)</f>
        <v>1.5897290662554103E-2</v>
      </c>
      <c r="CA407">
        <f t="shared" ref="CA407:CA470" si="362">_xlfn.T.TEST($AP407:$AY407,L407:U407,2,3)</f>
        <v>5.4155982786044648E-3</v>
      </c>
      <c r="CB407">
        <f t="shared" ref="CB407:CB470" si="363">_xlfn.T.TEST($AP407:$AY407,V407:AE407,2,3)</f>
        <v>0.31064791494619648</v>
      </c>
      <c r="CC407" s="4">
        <f t="shared" ref="CC407:CC470" si="364">_xlfn.T.TEST($AP407:$AY407,AF407:AO407,2,3)</f>
        <v>5.8809695231330627E-3</v>
      </c>
      <c r="CD407" s="7">
        <f t="shared" ref="CD407:CD470" si="365">COUNTIF(BJ407:CC407,"&lt;0.05")</f>
        <v>10</v>
      </c>
      <c r="CE407" s="4">
        <f t="shared" ref="CE407:CE470" si="366">IF(CD407=20,1,0)</f>
        <v>0</v>
      </c>
      <c r="CF407" s="7">
        <f t="shared" ref="CF407:CF470" si="367">_xlfn.T.TEST(B407:K407,L407:U407,2,3)</f>
        <v>0.30121260274106249</v>
      </c>
      <c r="CG407">
        <f t="shared" ref="CG407:CG470" si="368">_xlfn.T.TEST(B407:K407,V407:AY407,2,3)</f>
        <v>2.2332896427068791E-2</v>
      </c>
      <c r="CH407" s="7">
        <f t="shared" ref="CH407:CH470" si="369">_xlfn.T.TEST(L407:U407,B407:K407,2,3)</f>
        <v>0.30121260274106249</v>
      </c>
      <c r="CI407" s="4">
        <f t="shared" ref="CI407:CI470" si="370">_xlfn.T.TEST(L407:U407,V407:AY407,2,3)</f>
        <v>5.0187197315644744E-3</v>
      </c>
      <c r="CJ407">
        <f t="shared" ref="CJ407:CJ470" si="371">_xlfn.T.TEST(V407:AY407,B407:K407,2,3)</f>
        <v>2.2332896427068791E-2</v>
      </c>
      <c r="CK407">
        <f t="shared" ref="CK407:CK470" si="372">_xlfn.T.TEST(V407:AY407,L407:U407,2,3)</f>
        <v>5.0187197315644744E-3</v>
      </c>
      <c r="CL407" s="7">
        <f t="shared" ref="CL407:CL470" si="373">COUNTIF(CF407:CK407,"&lt;0.05")</f>
        <v>4</v>
      </c>
      <c r="CM407" s="4">
        <f t="shared" ref="CM407:CM470" si="374">IF(CL407=6,1,0)</f>
        <v>0</v>
      </c>
      <c r="CN407" s="7">
        <f t="shared" ref="CN407:CN470" si="375">_xlfn.T.TEST(B407:U407,V407:AO407,2,3)</f>
        <v>7.1574377112768692E-2</v>
      </c>
      <c r="CO407" s="4">
        <f t="shared" ref="CO407:CO470" si="376">IF(CN407&lt;0.05,1,0)</f>
        <v>0</v>
      </c>
      <c r="CP407" s="7">
        <f t="shared" ref="CP407:CP470" si="377">MATCH(MAX(AZ407:BD407),AZ407:BD407,0)</f>
        <v>3</v>
      </c>
      <c r="CQ407" s="4" t="str">
        <f t="shared" ref="CQ407:CQ470" si="378">_xlfn.SWITCH(CP407,1, "Gentleman Jack", 2, "Jack Daniels", 3, "Glenfiddich 12", 4, "Glenfiddich 15", 5, "Glenfiddich 18")</f>
        <v>Glenfiddich 12</v>
      </c>
      <c r="CR407" s="7">
        <f t="shared" ref="CR407:CR470" si="379">62+(CP407-1)*4</f>
        <v>70</v>
      </c>
      <c r="CS407">
        <f t="shared" ref="CS407:CS470" si="380">CR407+3</f>
        <v>73</v>
      </c>
      <c r="CT407">
        <f ca="1">COUNTIF(INDIRECT(ADDRESS(ROW(),CR407,1,1)):INDIRECT(ADDRESS(ROW(),CS407,1,1)), "&lt;0.05")</f>
        <v>2</v>
      </c>
      <c r="CU407" s="4">
        <f t="shared" ref="CU407:CU470" ca="1" si="381">IF(CT407=4,1,0)</f>
        <v>0</v>
      </c>
    </row>
    <row r="408" spans="1:99" x14ac:dyDescent="0.25">
      <c r="A408" s="48">
        <v>160</v>
      </c>
      <c r="B408" s="7">
        <v>0.46960695749716114</v>
      </c>
      <c r="C408">
        <v>0.1376868976701465</v>
      </c>
      <c r="D408">
        <v>0.35210907183302792</v>
      </c>
      <c r="E408">
        <v>0.26339839331501924</v>
      </c>
      <c r="F408">
        <v>0.22801073104773179</v>
      </c>
      <c r="G408">
        <v>0.19460474516170301</v>
      </c>
      <c r="H408">
        <v>0.13537289367258654</v>
      </c>
      <c r="I408">
        <v>0.12972040684601616</v>
      </c>
      <c r="J408">
        <v>0.28904520166000036</v>
      </c>
      <c r="K408" s="4">
        <v>0.2353802094968121</v>
      </c>
      <c r="L408" s="7">
        <v>0.22902985684473992</v>
      </c>
      <c r="M408">
        <v>0.32365337857402954</v>
      </c>
      <c r="N408">
        <v>0.27897348180738263</v>
      </c>
      <c r="O408">
        <v>0.29363557343845104</v>
      </c>
      <c r="P408">
        <v>0.2887344149094544</v>
      </c>
      <c r="Q408">
        <v>0.2366303431302971</v>
      </c>
      <c r="R408">
        <v>0.21894892724003651</v>
      </c>
      <c r="S408">
        <v>0.2703727672078699</v>
      </c>
      <c r="T408">
        <v>0.36647654416779896</v>
      </c>
      <c r="U408" s="4">
        <v>0.24520606817602497</v>
      </c>
      <c r="V408" s="7">
        <v>1.2424242714052551</v>
      </c>
      <c r="W408">
        <v>2.1416278484617175</v>
      </c>
      <c r="X408">
        <v>1.0067845682714975</v>
      </c>
      <c r="Y408">
        <v>0.65873990746749389</v>
      </c>
      <c r="Z408">
        <v>0.71635572332015263</v>
      </c>
      <c r="AA408">
        <v>0.6490390838675103</v>
      </c>
      <c r="AB408">
        <v>1.247805177565559</v>
      </c>
      <c r="AC408">
        <v>0.52435506655613084</v>
      </c>
      <c r="AD408">
        <v>0.59323521633640963</v>
      </c>
      <c r="AE408" s="4">
        <v>0.47358085173382042</v>
      </c>
      <c r="AF408" s="7">
        <v>0.24117826689890681</v>
      </c>
      <c r="AG408">
        <v>0.23526475767268787</v>
      </c>
      <c r="AH408">
        <v>0.26031605230548027</v>
      </c>
      <c r="AI408">
        <v>0.17776824901356397</v>
      </c>
      <c r="AJ408">
        <v>0.27549658291376489</v>
      </c>
      <c r="AK408">
        <v>0.2823822431981004</v>
      </c>
      <c r="AL408">
        <v>0.31313716617519455</v>
      </c>
      <c r="AM408">
        <v>0.1765001021815189</v>
      </c>
      <c r="AN408">
        <v>0.16781976333332904</v>
      </c>
      <c r="AO408" s="4">
        <v>0.22054815440979228</v>
      </c>
      <c r="AP408" s="7">
        <v>0.52282667284778783</v>
      </c>
      <c r="AQ408">
        <v>0.64089723211162819</v>
      </c>
      <c r="AR408">
        <v>0.50853057285334291</v>
      </c>
      <c r="AS408">
        <v>0.54903670902259205</v>
      </c>
      <c r="AT408">
        <v>0.6071628271249595</v>
      </c>
      <c r="AU408">
        <v>0.87541826473843676</v>
      </c>
      <c r="AV408">
        <v>0.82232687742892463</v>
      </c>
      <c r="AW408">
        <v>0.3529677586544045</v>
      </c>
      <c r="AX408">
        <v>0.27332422243975524</v>
      </c>
      <c r="AY408" s="4">
        <v>0.25166464382380455</v>
      </c>
      <c r="AZ408">
        <f t="shared" si="335"/>
        <v>0.2434935508200205</v>
      </c>
      <c r="BA408">
        <f t="shared" si="336"/>
        <v>0.27516613554960845</v>
      </c>
      <c r="BB408">
        <f t="shared" si="337"/>
        <v>0.92539477149855465</v>
      </c>
      <c r="BC408">
        <f t="shared" si="338"/>
        <v>0.23504113381023392</v>
      </c>
      <c r="BD408" s="4">
        <f t="shared" si="339"/>
        <v>0.54041557810456364</v>
      </c>
      <c r="BE408" s="7">
        <f t="shared" si="340"/>
        <v>0.10745586779376097</v>
      </c>
      <c r="BF408">
        <f t="shared" si="341"/>
        <v>4.5853435254445005E-2</v>
      </c>
      <c r="BG408">
        <f t="shared" si="342"/>
        <v>0.51172655563181202</v>
      </c>
      <c r="BH408">
        <f t="shared" si="343"/>
        <v>4.9541615508013136E-2</v>
      </c>
      <c r="BI408" s="4">
        <f t="shared" si="344"/>
        <v>0.2101598505805235</v>
      </c>
      <c r="BJ408" s="7">
        <f t="shared" si="345"/>
        <v>0.40784624532718339</v>
      </c>
      <c r="BK408">
        <f t="shared" si="346"/>
        <v>2.1579094235015272E-3</v>
      </c>
      <c r="BL408">
        <f t="shared" si="347"/>
        <v>0.82489169926379258</v>
      </c>
      <c r="BM408" s="4">
        <f t="shared" si="348"/>
        <v>1.4887710154116299E-3</v>
      </c>
      <c r="BN408" s="7">
        <f t="shared" si="349"/>
        <v>0.40784624532718339</v>
      </c>
      <c r="BO408">
        <f t="shared" si="350"/>
        <v>3.0023828752922146E-3</v>
      </c>
      <c r="BP408">
        <f t="shared" si="351"/>
        <v>7.6539295957752995E-2</v>
      </c>
      <c r="BQ408" s="4">
        <f t="shared" si="352"/>
        <v>3.0466162071625677E-3</v>
      </c>
      <c r="BR408" s="7">
        <f t="shared" si="353"/>
        <v>2.1579094235015272E-3</v>
      </c>
      <c r="BS408">
        <f t="shared" si="354"/>
        <v>3.0023828752922146E-3</v>
      </c>
      <c r="BT408">
        <f t="shared" si="355"/>
        <v>2.0657982603196953E-3</v>
      </c>
      <c r="BU408" s="4">
        <f t="shared" si="356"/>
        <v>4.8165057990870785E-2</v>
      </c>
      <c r="BV408" s="7">
        <f t="shared" si="357"/>
        <v>0.82489169926379258</v>
      </c>
      <c r="BW408">
        <f t="shared" si="358"/>
        <v>7.6539295957752995E-2</v>
      </c>
      <c r="BX408">
        <f t="shared" si="359"/>
        <v>2.0657982603196953E-3</v>
      </c>
      <c r="BY408" s="4">
        <f t="shared" si="360"/>
        <v>1.1938343991656326E-3</v>
      </c>
      <c r="BZ408" s="7">
        <f t="shared" si="361"/>
        <v>1.4887710154116299E-3</v>
      </c>
      <c r="CA408">
        <f t="shared" si="362"/>
        <v>3.0466162071625677E-3</v>
      </c>
      <c r="CB408">
        <f t="shared" si="363"/>
        <v>4.8165057990870785E-2</v>
      </c>
      <c r="CC408" s="4">
        <f t="shared" si="364"/>
        <v>1.1938343991656326E-3</v>
      </c>
      <c r="CD408" s="7">
        <f t="shared" si="365"/>
        <v>14</v>
      </c>
      <c r="CE408" s="4">
        <f t="shared" si="366"/>
        <v>0</v>
      </c>
      <c r="CF408" s="7">
        <f t="shared" si="367"/>
        <v>0.40784624532718339</v>
      </c>
      <c r="CG408">
        <f t="shared" si="368"/>
        <v>4.6787406395100667E-4</v>
      </c>
      <c r="CH408" s="7">
        <f t="shared" si="369"/>
        <v>0.40784624532718339</v>
      </c>
      <c r="CI408" s="4">
        <f t="shared" si="370"/>
        <v>7.9145235280069913E-4</v>
      </c>
      <c r="CJ408">
        <f t="shared" si="371"/>
        <v>4.6787406395100667E-4</v>
      </c>
      <c r="CK408">
        <f t="shared" si="372"/>
        <v>7.9145235280069913E-4</v>
      </c>
      <c r="CL408" s="7">
        <f t="shared" si="373"/>
        <v>4</v>
      </c>
      <c r="CM408" s="4">
        <f t="shared" si="374"/>
        <v>0</v>
      </c>
      <c r="CN408" s="7">
        <f t="shared" si="375"/>
        <v>1.0366816757523347E-2</v>
      </c>
      <c r="CO408" s="4">
        <f t="shared" si="376"/>
        <v>1</v>
      </c>
      <c r="CP408" s="7">
        <f t="shared" si="377"/>
        <v>3</v>
      </c>
      <c r="CQ408" s="4" t="str">
        <f t="shared" si="378"/>
        <v>Glenfiddich 12</v>
      </c>
      <c r="CR408" s="7">
        <f t="shared" si="379"/>
        <v>70</v>
      </c>
      <c r="CS408">
        <f t="shared" si="380"/>
        <v>73</v>
      </c>
      <c r="CT408">
        <f ca="1">COUNTIF(INDIRECT(ADDRESS(ROW(),CR408,1,1)):INDIRECT(ADDRESS(ROW(),CS408,1,1)), "&lt;0.05")</f>
        <v>4</v>
      </c>
      <c r="CU408" s="4">
        <f t="shared" ca="1" si="381"/>
        <v>1</v>
      </c>
    </row>
    <row r="409" spans="1:99" x14ac:dyDescent="0.25">
      <c r="A409" s="48">
        <v>161</v>
      </c>
      <c r="B409" s="7">
        <v>0.55994621778080256</v>
      </c>
      <c r="C409">
        <v>0.18798786839755829</v>
      </c>
      <c r="D409">
        <v>0.38741786902334985</v>
      </c>
      <c r="E409">
        <v>0.2861203635111953</v>
      </c>
      <c r="F409">
        <v>0.33499052752212483</v>
      </c>
      <c r="G409">
        <v>0.31525674813889243</v>
      </c>
      <c r="H409">
        <v>0.26061127866429606</v>
      </c>
      <c r="I409">
        <v>0.36688418814458168</v>
      </c>
      <c r="J409">
        <v>0.78755234316652156</v>
      </c>
      <c r="K409" s="4">
        <v>0.59686405621077798</v>
      </c>
      <c r="L409" s="7">
        <v>0.34882295023521837</v>
      </c>
      <c r="M409">
        <v>0.63682430444721982</v>
      </c>
      <c r="N409">
        <v>0.56514389819333144</v>
      </c>
      <c r="O409">
        <v>0.43814480832496983</v>
      </c>
      <c r="P409">
        <v>0.47458745658244611</v>
      </c>
      <c r="Q409">
        <v>0.42707248385821295</v>
      </c>
      <c r="R409">
        <v>0.44596535107065904</v>
      </c>
      <c r="S409">
        <v>0.48757434997393617</v>
      </c>
      <c r="T409">
        <v>0.67932244574486389</v>
      </c>
      <c r="U409" s="4">
        <v>0.68428758405342571</v>
      </c>
      <c r="V409" s="7">
        <v>2.1083973493862684</v>
      </c>
      <c r="W409">
        <v>0.96578289427405117</v>
      </c>
      <c r="X409">
        <v>1.6658806709828811</v>
      </c>
      <c r="Y409">
        <v>1.1726804178109718</v>
      </c>
      <c r="Z409">
        <v>1.2439234145381184</v>
      </c>
      <c r="AA409">
        <v>1.2471756415925532</v>
      </c>
      <c r="AB409">
        <v>2.7022496244972465</v>
      </c>
      <c r="AC409">
        <v>1.0166838868932326</v>
      </c>
      <c r="AD409">
        <v>1.1440969677670625</v>
      </c>
      <c r="AE409" s="4">
        <v>0.92572878484975152</v>
      </c>
      <c r="AF409" s="7">
        <v>0.55069716608693853</v>
      </c>
      <c r="AG409">
        <v>0.49404255252802665</v>
      </c>
      <c r="AH409">
        <v>0.53193676140850954</v>
      </c>
      <c r="AI409">
        <v>0.49069222108323723</v>
      </c>
      <c r="AJ409">
        <v>0.66400223953183779</v>
      </c>
      <c r="AK409">
        <v>0.59032248028357515</v>
      </c>
      <c r="AL409">
        <v>0.66146320807611303</v>
      </c>
      <c r="AM409">
        <v>0.50721918558766876</v>
      </c>
      <c r="AN409">
        <v>0.35949748217430982</v>
      </c>
      <c r="AO409" s="4">
        <v>0.49455788947037377</v>
      </c>
      <c r="AP409" s="7">
        <v>0.25088459451526118</v>
      </c>
      <c r="AQ409">
        <v>0.39369021858131276</v>
      </c>
      <c r="AR409">
        <v>0.32376219941101514</v>
      </c>
      <c r="AS409">
        <v>0.29163026604673736</v>
      </c>
      <c r="AT409">
        <v>1.2248197219470973</v>
      </c>
      <c r="AU409">
        <v>1.8542098980949433</v>
      </c>
      <c r="AV409">
        <v>1.5507924185646786</v>
      </c>
      <c r="AW409">
        <v>0.62931678222220822</v>
      </c>
      <c r="AX409">
        <v>0.524745933201895</v>
      </c>
      <c r="AY409" s="4">
        <v>0.51990143275178857</v>
      </c>
      <c r="AZ409">
        <f t="shared" si="335"/>
        <v>0.4083631460560101</v>
      </c>
      <c r="BA409">
        <f t="shared" si="336"/>
        <v>0.5187745632484283</v>
      </c>
      <c r="BB409">
        <f t="shared" si="337"/>
        <v>1.4192599652592137</v>
      </c>
      <c r="BC409">
        <f t="shared" si="338"/>
        <v>0.53444311862305904</v>
      </c>
      <c r="BD409" s="4">
        <f t="shared" si="339"/>
        <v>0.75637534653369376</v>
      </c>
      <c r="BE409" s="7">
        <f t="shared" si="340"/>
        <v>0.18374051577522266</v>
      </c>
      <c r="BF409">
        <f t="shared" si="341"/>
        <v>0.11608289846367446</v>
      </c>
      <c r="BG409">
        <f t="shared" si="342"/>
        <v>0.57638226321139807</v>
      </c>
      <c r="BH409">
        <f t="shared" si="343"/>
        <v>8.993636293613641E-2</v>
      </c>
      <c r="BI409" s="4">
        <f t="shared" si="344"/>
        <v>0.57462053400399238</v>
      </c>
      <c r="BJ409" s="7">
        <f t="shared" si="345"/>
        <v>0.12874038551057149</v>
      </c>
      <c r="BK409">
        <f t="shared" si="346"/>
        <v>2.7407790989014013E-4</v>
      </c>
      <c r="BL409">
        <f t="shared" si="347"/>
        <v>7.3079064896479737E-2</v>
      </c>
      <c r="BM409" s="4">
        <f t="shared" si="348"/>
        <v>9.5826945540358283E-2</v>
      </c>
      <c r="BN409" s="7">
        <f t="shared" si="349"/>
        <v>0.12874038551057149</v>
      </c>
      <c r="BO409">
        <f t="shared" si="350"/>
        <v>7.3377231440849159E-4</v>
      </c>
      <c r="BP409">
        <f t="shared" si="351"/>
        <v>0.73994702839020476</v>
      </c>
      <c r="BQ409" s="4">
        <f t="shared" si="352"/>
        <v>0.22964215178632619</v>
      </c>
      <c r="BR409" s="7">
        <f t="shared" si="353"/>
        <v>2.7407790989014013E-4</v>
      </c>
      <c r="BS409">
        <f t="shared" si="354"/>
        <v>7.3377231440849159E-4</v>
      </c>
      <c r="BT409">
        <f t="shared" si="355"/>
        <v>8.5612231970069329E-4</v>
      </c>
      <c r="BU409" s="4">
        <f t="shared" si="356"/>
        <v>1.905141429319232E-2</v>
      </c>
      <c r="BV409" s="7">
        <f t="shared" si="357"/>
        <v>7.3079064896479737E-2</v>
      </c>
      <c r="BW409">
        <f t="shared" si="358"/>
        <v>0.73994702839020476</v>
      </c>
      <c r="BX409">
        <f t="shared" si="359"/>
        <v>8.5612231970069329E-4</v>
      </c>
      <c r="BY409" s="4">
        <f t="shared" si="360"/>
        <v>0.25692994473141639</v>
      </c>
      <c r="BZ409" s="7">
        <f t="shared" si="361"/>
        <v>9.5826945540358283E-2</v>
      </c>
      <c r="CA409">
        <f t="shared" si="362"/>
        <v>0.22964215178632619</v>
      </c>
      <c r="CB409">
        <f t="shared" si="363"/>
        <v>1.905141429319232E-2</v>
      </c>
      <c r="CC409" s="4">
        <f t="shared" si="364"/>
        <v>0.25692994473141639</v>
      </c>
      <c r="CD409" s="7">
        <f t="shared" si="365"/>
        <v>8</v>
      </c>
      <c r="CE409" s="4">
        <f t="shared" si="366"/>
        <v>0</v>
      </c>
      <c r="CF409" s="7">
        <f t="shared" si="367"/>
        <v>0.12874038551057149</v>
      </c>
      <c r="CG409">
        <f t="shared" si="368"/>
        <v>2.6882814279408399E-4</v>
      </c>
      <c r="CH409" s="7">
        <f t="shared" si="369"/>
        <v>0.12874038551057149</v>
      </c>
      <c r="CI409" s="4">
        <f t="shared" si="370"/>
        <v>1.9492194375407925E-3</v>
      </c>
      <c r="CJ409">
        <f t="shared" si="371"/>
        <v>2.6882814279408399E-4</v>
      </c>
      <c r="CK409">
        <f t="shared" si="372"/>
        <v>1.9492194375407925E-3</v>
      </c>
      <c r="CL409" s="7">
        <f t="shared" si="373"/>
        <v>4</v>
      </c>
      <c r="CM409" s="4">
        <f t="shared" si="374"/>
        <v>0</v>
      </c>
      <c r="CN409" s="7">
        <f t="shared" si="375"/>
        <v>1.3977008882904371E-3</v>
      </c>
      <c r="CO409" s="4">
        <f t="shared" si="376"/>
        <v>1</v>
      </c>
      <c r="CP409" s="7">
        <f t="shared" si="377"/>
        <v>3</v>
      </c>
      <c r="CQ409" s="4" t="str">
        <f t="shared" si="378"/>
        <v>Glenfiddich 12</v>
      </c>
      <c r="CR409" s="7">
        <f t="shared" si="379"/>
        <v>70</v>
      </c>
      <c r="CS409">
        <f t="shared" si="380"/>
        <v>73</v>
      </c>
      <c r="CT409">
        <f ca="1">COUNTIF(INDIRECT(ADDRESS(ROW(),CR409,1,1)):INDIRECT(ADDRESS(ROW(),CS409,1,1)), "&lt;0.05")</f>
        <v>4</v>
      </c>
      <c r="CU409" s="4">
        <f t="shared" ca="1" si="381"/>
        <v>1</v>
      </c>
    </row>
    <row r="410" spans="1:99" x14ac:dyDescent="0.25">
      <c r="A410" s="48">
        <v>162</v>
      </c>
      <c r="B410" s="7">
        <v>0</v>
      </c>
      <c r="C410">
        <v>1.2977957162334068E-2</v>
      </c>
      <c r="D410">
        <v>0.12023596980739346</v>
      </c>
      <c r="E410">
        <v>5.5409207676565646E-2</v>
      </c>
      <c r="F410">
        <v>0.11580133315175845</v>
      </c>
      <c r="G410">
        <v>8.6725679358049701E-2</v>
      </c>
      <c r="H410">
        <v>0.10357345529910582</v>
      </c>
      <c r="I410">
        <v>0.1717929512199044</v>
      </c>
      <c r="J410">
        <v>0.38878792083400981</v>
      </c>
      <c r="K410" s="4">
        <v>0.21424965753073366</v>
      </c>
      <c r="L410" s="7">
        <v>0.22457411231262794</v>
      </c>
      <c r="M410">
        <v>0.34299930087878683</v>
      </c>
      <c r="N410">
        <v>0.15745089440109247</v>
      </c>
      <c r="O410">
        <v>0.18907479805375382</v>
      </c>
      <c r="P410">
        <v>0.30212296409150519</v>
      </c>
      <c r="Q410">
        <v>0.17822634646812927</v>
      </c>
      <c r="R410">
        <v>0.20744303542036252</v>
      </c>
      <c r="S410">
        <v>0.25897737153503553</v>
      </c>
      <c r="T410">
        <v>0.38858113841411945</v>
      </c>
      <c r="U410" s="4">
        <v>0.22967894464823002</v>
      </c>
      <c r="V410" s="7">
        <v>2.4450969727734799</v>
      </c>
      <c r="W410">
        <v>1.332309511944944</v>
      </c>
      <c r="X410">
        <v>5.01332348216794</v>
      </c>
      <c r="Y410">
        <v>3.7683572523295097</v>
      </c>
      <c r="Z410">
        <v>3.6150038406849641</v>
      </c>
      <c r="AA410">
        <v>3.5717242617230744</v>
      </c>
      <c r="AB410">
        <v>7.6517882306652236</v>
      </c>
      <c r="AC410">
        <v>2.7692096383053744</v>
      </c>
      <c r="AD410">
        <v>4.2514212408701049</v>
      </c>
      <c r="AE410" s="4">
        <v>3.4572884113741602</v>
      </c>
      <c r="AF410" s="7">
        <v>1.6930939606480064</v>
      </c>
      <c r="AG410">
        <v>1.8506891439295501</v>
      </c>
      <c r="AH410">
        <v>1.7307788605875405</v>
      </c>
      <c r="AI410">
        <v>1.2566104710386496</v>
      </c>
      <c r="AJ410">
        <v>2.3105230970083066</v>
      </c>
      <c r="AK410">
        <v>2.2513980120651098</v>
      </c>
      <c r="AL410">
        <v>1.95716834022218</v>
      </c>
      <c r="AM410">
        <v>1.5507483307682459</v>
      </c>
      <c r="AN410">
        <v>1.2316808509737807</v>
      </c>
      <c r="AO410" s="4">
        <v>1.6626215115682277</v>
      </c>
      <c r="AP410" s="7">
        <v>0.59511674307945539</v>
      </c>
      <c r="AQ410">
        <v>1.0611537855046209</v>
      </c>
      <c r="AR410">
        <v>0.92472286381899005</v>
      </c>
      <c r="AS410">
        <v>0.71608628826418708</v>
      </c>
      <c r="AT410">
        <v>2.7090043888612807</v>
      </c>
      <c r="AU410">
        <v>4.3277460437996469</v>
      </c>
      <c r="AV410">
        <v>4.5591306426163936</v>
      </c>
      <c r="AW410">
        <v>1.5514733208210336</v>
      </c>
      <c r="AX410">
        <v>1.3237182426961902</v>
      </c>
      <c r="AY410" s="4">
        <v>1.3749480337278428</v>
      </c>
      <c r="AZ410">
        <f t="shared" si="335"/>
        <v>0.12695541320398548</v>
      </c>
      <c r="BA410">
        <f t="shared" si="336"/>
        <v>0.24791289062236435</v>
      </c>
      <c r="BB410">
        <f t="shared" si="337"/>
        <v>3.7875522842838771</v>
      </c>
      <c r="BC410">
        <f t="shared" si="338"/>
        <v>1.7495312578809599</v>
      </c>
      <c r="BD410" s="4">
        <f t="shared" si="339"/>
        <v>1.9143100353189642</v>
      </c>
      <c r="BE410" s="7">
        <f t="shared" si="340"/>
        <v>0.11291543579884053</v>
      </c>
      <c r="BF410">
        <f t="shared" si="341"/>
        <v>7.5208324766840626E-2</v>
      </c>
      <c r="BG410">
        <f t="shared" si="342"/>
        <v>1.6899451451520815</v>
      </c>
      <c r="BH410">
        <f t="shared" si="343"/>
        <v>0.36234926083818836</v>
      </c>
      <c r="BI410" s="4">
        <f t="shared" si="344"/>
        <v>1.4570067676926659</v>
      </c>
      <c r="BJ410" s="7">
        <f t="shared" si="345"/>
        <v>1.2526976418113001E-2</v>
      </c>
      <c r="BK410">
        <f t="shared" si="346"/>
        <v>7.2841879396324792E-5</v>
      </c>
      <c r="BL410">
        <f t="shared" si="347"/>
        <v>4.4396734051995778E-8</v>
      </c>
      <c r="BM410" s="4">
        <f t="shared" si="348"/>
        <v>3.7175841740866833E-3</v>
      </c>
      <c r="BN410" s="7">
        <f t="shared" si="349"/>
        <v>1.2526976418113001E-2</v>
      </c>
      <c r="BO410">
        <f t="shared" si="350"/>
        <v>9.5599162484404028E-5</v>
      </c>
      <c r="BP410">
        <f t="shared" si="351"/>
        <v>1.9498017898349554E-7</v>
      </c>
      <c r="BQ410" s="4">
        <f t="shared" si="352"/>
        <v>5.5932139607051297E-3</v>
      </c>
      <c r="BR410" s="7">
        <f t="shared" si="353"/>
        <v>7.2841879396324792E-5</v>
      </c>
      <c r="BS410">
        <f t="shared" si="354"/>
        <v>9.5599162484404028E-5</v>
      </c>
      <c r="BT410">
        <f t="shared" si="355"/>
        <v>4.0383467286162289E-3</v>
      </c>
      <c r="BU410" s="4">
        <f t="shared" si="356"/>
        <v>1.6325878599697554E-2</v>
      </c>
      <c r="BV410" s="7">
        <f t="shared" si="357"/>
        <v>4.4396734051995778E-8</v>
      </c>
      <c r="BW410">
        <f t="shared" si="358"/>
        <v>1.9498017898349554E-7</v>
      </c>
      <c r="BX410">
        <f t="shared" si="359"/>
        <v>4.0383467286162289E-3</v>
      </c>
      <c r="BY410" s="4">
        <f t="shared" si="360"/>
        <v>0.73566068649234828</v>
      </c>
      <c r="BZ410" s="7">
        <f t="shared" si="361"/>
        <v>3.7175841740866833E-3</v>
      </c>
      <c r="CA410">
        <f t="shared" si="362"/>
        <v>5.5932139607051297E-3</v>
      </c>
      <c r="CB410">
        <f t="shared" si="363"/>
        <v>1.6325878599697554E-2</v>
      </c>
      <c r="CC410" s="4">
        <f t="shared" si="364"/>
        <v>0.73566068649234828</v>
      </c>
      <c r="CD410" s="7">
        <f t="shared" si="365"/>
        <v>18</v>
      </c>
      <c r="CE410" s="4">
        <f t="shared" si="366"/>
        <v>0</v>
      </c>
      <c r="CF410" s="7">
        <f t="shared" si="367"/>
        <v>1.2526976418113001E-2</v>
      </c>
      <c r="CG410">
        <f t="shared" si="368"/>
        <v>4.3683013130884349E-9</v>
      </c>
      <c r="CH410" s="7">
        <f t="shared" si="369"/>
        <v>1.2526976418113001E-2</v>
      </c>
      <c r="CI410" s="4">
        <f t="shared" si="370"/>
        <v>1.3248808736912254E-8</v>
      </c>
      <c r="CJ410">
        <f t="shared" si="371"/>
        <v>4.3683013130884349E-9</v>
      </c>
      <c r="CK410">
        <f t="shared" si="372"/>
        <v>1.3248808736912254E-8</v>
      </c>
      <c r="CL410" s="7">
        <f t="shared" si="373"/>
        <v>6</v>
      </c>
      <c r="CM410" s="4">
        <f t="shared" si="374"/>
        <v>1</v>
      </c>
      <c r="CN410" s="7">
        <f t="shared" si="375"/>
        <v>6.3356801991494761E-7</v>
      </c>
      <c r="CO410" s="4">
        <f t="shared" si="376"/>
        <v>1</v>
      </c>
      <c r="CP410" s="7">
        <f t="shared" si="377"/>
        <v>3</v>
      </c>
      <c r="CQ410" s="4" t="str">
        <f t="shared" si="378"/>
        <v>Glenfiddich 12</v>
      </c>
      <c r="CR410" s="7">
        <f t="shared" si="379"/>
        <v>70</v>
      </c>
      <c r="CS410">
        <f t="shared" si="380"/>
        <v>73</v>
      </c>
      <c r="CT410">
        <f ca="1">COUNTIF(INDIRECT(ADDRESS(ROW(),CR410,1,1)):INDIRECT(ADDRESS(ROW(),CS410,1,1)), "&lt;0.05")</f>
        <v>4</v>
      </c>
      <c r="CU410" s="4">
        <f t="shared" ca="1" si="381"/>
        <v>1</v>
      </c>
    </row>
    <row r="411" spans="1:99" x14ac:dyDescent="0.25">
      <c r="A411" s="48">
        <v>163</v>
      </c>
      <c r="B411" s="7">
        <v>0</v>
      </c>
      <c r="C411">
        <v>0</v>
      </c>
      <c r="D411">
        <v>6.3475723373219883E-2</v>
      </c>
      <c r="E411">
        <v>0</v>
      </c>
      <c r="F411">
        <v>0</v>
      </c>
      <c r="G411">
        <v>9.3084074161055144E-2</v>
      </c>
      <c r="H411">
        <v>0.23120425050191992</v>
      </c>
      <c r="I411">
        <v>0.36446124008252412</v>
      </c>
      <c r="J411">
        <v>0.63540512257377102</v>
      </c>
      <c r="K411" s="4">
        <v>0.31312530592394272</v>
      </c>
      <c r="L411" s="7">
        <v>0.28788052484070981</v>
      </c>
      <c r="M411">
        <v>0.55079461207541347</v>
      </c>
      <c r="N411">
        <v>0.22250721013831054</v>
      </c>
      <c r="O411">
        <v>0.28123964613909547</v>
      </c>
      <c r="P411">
        <v>0.32176477649980018</v>
      </c>
      <c r="Q411">
        <v>0.27853241155448588</v>
      </c>
      <c r="R411">
        <v>0.29641928270161555</v>
      </c>
      <c r="S411">
        <v>0.22755188008792529</v>
      </c>
      <c r="T411">
        <v>0.53049419566101075</v>
      </c>
      <c r="U411" s="4">
        <v>0.44591294965632983</v>
      </c>
      <c r="V411" s="7">
        <v>4.7093225641712211</v>
      </c>
      <c r="W411">
        <v>3.181826852965365</v>
      </c>
      <c r="X411">
        <v>11.243063545459982</v>
      </c>
      <c r="Y411">
        <v>8.4102099645566302</v>
      </c>
      <c r="Z411">
        <v>8.5912397559343159</v>
      </c>
      <c r="AA411">
        <v>9.8158102567659764</v>
      </c>
      <c r="AB411">
        <v>21.17220606223999</v>
      </c>
      <c r="AC411">
        <v>7.7551579699714086</v>
      </c>
      <c r="AD411">
        <v>10.768596827360987</v>
      </c>
      <c r="AE411" s="4">
        <v>8.7395709297885116</v>
      </c>
      <c r="AF411" s="7">
        <v>4.389670558089402</v>
      </c>
      <c r="AG411">
        <v>4.6963657694151557</v>
      </c>
      <c r="AH411">
        <v>5.0292851222366419</v>
      </c>
      <c r="AI411">
        <v>3.8664442001903532</v>
      </c>
      <c r="AJ411">
        <v>7.0460009729122239</v>
      </c>
      <c r="AK411">
        <v>5.9707414843285793</v>
      </c>
      <c r="AL411">
        <v>5.7664647327329739</v>
      </c>
      <c r="AM411">
        <v>4.7099228140968163</v>
      </c>
      <c r="AN411">
        <v>3.1417794361355771</v>
      </c>
      <c r="AO411" s="4">
        <v>4.6173066004340635</v>
      </c>
      <c r="AP411" s="7">
        <v>1.1974403195266909</v>
      </c>
      <c r="AQ411">
        <v>2.5110426695019443</v>
      </c>
      <c r="AR411">
        <v>2.1748713426185371</v>
      </c>
      <c r="AS411">
        <v>1.5901291138554281</v>
      </c>
      <c r="AT411">
        <v>6.5388990239090869</v>
      </c>
      <c r="AU411">
        <v>10.87169005824865</v>
      </c>
      <c r="AV411">
        <v>11.277300011739676</v>
      </c>
      <c r="AW411">
        <v>3.7237353181502066</v>
      </c>
      <c r="AX411">
        <v>3.3215311299926005</v>
      </c>
      <c r="AY411" s="4">
        <v>3.4677514450005495</v>
      </c>
      <c r="AZ411">
        <f t="shared" si="335"/>
        <v>0.17007557166164328</v>
      </c>
      <c r="BA411">
        <f t="shared" si="336"/>
        <v>0.34430974893546967</v>
      </c>
      <c r="BB411">
        <f t="shared" si="337"/>
        <v>9.4387004729214379</v>
      </c>
      <c r="BC411">
        <f t="shared" si="338"/>
        <v>4.9233981690571778</v>
      </c>
      <c r="BD411" s="4">
        <f t="shared" si="339"/>
        <v>4.6674390432543369</v>
      </c>
      <c r="BE411" s="7">
        <f t="shared" si="340"/>
        <v>0.21383049869137635</v>
      </c>
      <c r="BF411">
        <f t="shared" si="341"/>
        <v>0.12036178867168636</v>
      </c>
      <c r="BG411">
        <f t="shared" si="342"/>
        <v>4.8242014697260576</v>
      </c>
      <c r="BH411">
        <f t="shared" si="343"/>
        <v>1.1101217956789695</v>
      </c>
      <c r="BI411" s="4">
        <f t="shared" si="344"/>
        <v>3.6848084061657809</v>
      </c>
      <c r="BJ411" s="7">
        <f t="shared" si="345"/>
        <v>4.1183307235852645E-2</v>
      </c>
      <c r="BK411">
        <f t="shared" si="346"/>
        <v>1.8302120362557976E-4</v>
      </c>
      <c r="BL411">
        <f t="shared" si="347"/>
        <v>1.5680089477522712E-7</v>
      </c>
      <c r="BM411" s="4">
        <f t="shared" si="348"/>
        <v>3.8391108111387154E-3</v>
      </c>
      <c r="BN411" s="7">
        <f t="shared" si="349"/>
        <v>4.1183307235852645E-2</v>
      </c>
      <c r="BO411">
        <f t="shared" si="350"/>
        <v>2.1177149391654246E-4</v>
      </c>
      <c r="BP411">
        <f t="shared" si="351"/>
        <v>3.1699027730435014E-7</v>
      </c>
      <c r="BQ411" s="4">
        <f t="shared" si="352"/>
        <v>4.8412834348157173E-3</v>
      </c>
      <c r="BR411" s="7">
        <f t="shared" si="353"/>
        <v>1.8302120362557976E-4</v>
      </c>
      <c r="BS411">
        <f t="shared" si="354"/>
        <v>2.1177149391654246E-4</v>
      </c>
      <c r="BT411">
        <f t="shared" si="355"/>
        <v>1.6340676835641142E-2</v>
      </c>
      <c r="BU411" s="4">
        <f t="shared" si="356"/>
        <v>2.3754610634311356E-2</v>
      </c>
      <c r="BV411" s="7">
        <f t="shared" si="357"/>
        <v>1.5680089477522712E-7</v>
      </c>
      <c r="BW411">
        <f t="shared" si="358"/>
        <v>3.1699027730435014E-7</v>
      </c>
      <c r="BX411">
        <f t="shared" si="359"/>
        <v>1.6340676835641142E-2</v>
      </c>
      <c r="BY411" s="4">
        <f t="shared" si="360"/>
        <v>0.83739478584970972</v>
      </c>
      <c r="BZ411" s="7">
        <f t="shared" si="361"/>
        <v>3.8391108111387154E-3</v>
      </c>
      <c r="CA411">
        <f t="shared" si="362"/>
        <v>4.8412834348157173E-3</v>
      </c>
      <c r="CB411">
        <f t="shared" si="363"/>
        <v>2.3754610634311356E-2</v>
      </c>
      <c r="CC411" s="4">
        <f t="shared" si="364"/>
        <v>0.83739478584970972</v>
      </c>
      <c r="CD411" s="7">
        <f t="shared" si="365"/>
        <v>18</v>
      </c>
      <c r="CE411" s="4">
        <f t="shared" si="366"/>
        <v>0</v>
      </c>
      <c r="CF411" s="7">
        <f t="shared" si="367"/>
        <v>4.1183307235852645E-2</v>
      </c>
      <c r="CG411">
        <f t="shared" si="368"/>
        <v>4.0853849719467107E-9</v>
      </c>
      <c r="CH411" s="7">
        <f t="shared" si="369"/>
        <v>4.1183307235852645E-2</v>
      </c>
      <c r="CI411" s="4">
        <f t="shared" si="370"/>
        <v>7.5409228846390473E-9</v>
      </c>
      <c r="CJ411">
        <f t="shared" si="371"/>
        <v>4.0853849719467107E-9</v>
      </c>
      <c r="CK411">
        <f t="shared" si="372"/>
        <v>7.5409228846390473E-9</v>
      </c>
      <c r="CL411" s="7">
        <f t="shared" si="373"/>
        <v>6</v>
      </c>
      <c r="CM411" s="4">
        <f t="shared" si="374"/>
        <v>1</v>
      </c>
      <c r="CN411" s="7">
        <f t="shared" si="375"/>
        <v>4.1326726907763278E-7</v>
      </c>
      <c r="CO411" s="4">
        <f t="shared" si="376"/>
        <v>1</v>
      </c>
      <c r="CP411" s="7">
        <f t="shared" si="377"/>
        <v>3</v>
      </c>
      <c r="CQ411" s="4" t="str">
        <f t="shared" si="378"/>
        <v>Glenfiddich 12</v>
      </c>
      <c r="CR411" s="7">
        <f t="shared" si="379"/>
        <v>70</v>
      </c>
      <c r="CS411">
        <f t="shared" si="380"/>
        <v>73</v>
      </c>
      <c r="CT411">
        <f ca="1">COUNTIF(INDIRECT(ADDRESS(ROW(),CR411,1,1)):INDIRECT(ADDRESS(ROW(),CS411,1,1)), "&lt;0.05")</f>
        <v>4</v>
      </c>
      <c r="CU411" s="4">
        <f t="shared" ca="1" si="381"/>
        <v>1</v>
      </c>
    </row>
    <row r="412" spans="1:99" x14ac:dyDescent="0.25">
      <c r="A412" s="48">
        <v>164</v>
      </c>
      <c r="B412" s="7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6.8436297704473806E-2</v>
      </c>
      <c r="I412">
        <v>0.10115772584711709</v>
      </c>
      <c r="J412">
        <v>0</v>
      </c>
      <c r="K412" s="4">
        <v>0</v>
      </c>
      <c r="L412" s="7">
        <v>7.613107616455371E-2</v>
      </c>
      <c r="M412">
        <v>0.10596847985033886</v>
      </c>
      <c r="N412">
        <v>6.4719582528680306E-2</v>
      </c>
      <c r="O412">
        <v>4.522261959501115E-2</v>
      </c>
      <c r="P412">
        <v>6.9054726368085418E-3</v>
      </c>
      <c r="Q412">
        <v>1.4892189877562365E-2</v>
      </c>
      <c r="R412">
        <v>9.2353343300678927E-3</v>
      </c>
      <c r="S412">
        <v>0</v>
      </c>
      <c r="T412">
        <v>0.11507247746101516</v>
      </c>
      <c r="U412" s="4">
        <v>0</v>
      </c>
      <c r="V412" s="7">
        <v>0.51946441485909889</v>
      </c>
      <c r="W412">
        <v>0.12892278652061878</v>
      </c>
      <c r="X412">
        <v>1.1313809856340453</v>
      </c>
      <c r="Y412">
        <v>0.80972021090774815</v>
      </c>
      <c r="Z412">
        <v>0.90988436333076594</v>
      </c>
      <c r="AA412">
        <v>0.97783745559090063</v>
      </c>
      <c r="AB412">
        <v>2.093497874398683</v>
      </c>
      <c r="AC412">
        <v>0.77990289942988711</v>
      </c>
      <c r="AD412">
        <v>1.0874777438238896</v>
      </c>
      <c r="AE412" s="4">
        <v>0.85315378388012364</v>
      </c>
      <c r="AF412" s="7">
        <v>0.43626340185192947</v>
      </c>
      <c r="AG412">
        <v>0.43544368411264328</v>
      </c>
      <c r="AH412">
        <v>0.42009985331171373</v>
      </c>
      <c r="AI412">
        <v>0.35595655273571641</v>
      </c>
      <c r="AJ412">
        <v>0.64103234371974049</v>
      </c>
      <c r="AK412">
        <v>0.5596745331799915</v>
      </c>
      <c r="AL412">
        <v>0.57086584126896212</v>
      </c>
      <c r="AM412">
        <v>0.40108795598450281</v>
      </c>
      <c r="AN412">
        <v>0.28601308069673537</v>
      </c>
      <c r="AO412" s="4">
        <v>0.41326819462234121</v>
      </c>
      <c r="AP412" s="7">
        <v>1.2603838839891836E-2</v>
      </c>
      <c r="AQ412">
        <v>0.15635820384314217</v>
      </c>
      <c r="AR412">
        <v>0.14440920686554987</v>
      </c>
      <c r="AS412">
        <v>0</v>
      </c>
      <c r="AT412">
        <v>0.60519185052018432</v>
      </c>
      <c r="AU412">
        <v>1.1722288298462129</v>
      </c>
      <c r="AV412">
        <v>1.0823624297833616</v>
      </c>
      <c r="AW412">
        <v>0.3401253630953836</v>
      </c>
      <c r="AX412">
        <v>0.30413831221718152</v>
      </c>
      <c r="AY412" s="4">
        <v>0.21050954114403192</v>
      </c>
      <c r="AZ412">
        <f t="shared" si="335"/>
        <v>1.6959402355159088E-2</v>
      </c>
      <c r="BA412">
        <f t="shared" si="336"/>
        <v>4.3814723244403803E-2</v>
      </c>
      <c r="BB412">
        <f t="shared" si="337"/>
        <v>0.92912425183757608</v>
      </c>
      <c r="BC412">
        <f t="shared" si="338"/>
        <v>0.45197054414842758</v>
      </c>
      <c r="BD412" s="4">
        <f t="shared" si="339"/>
        <v>0.40279275761549399</v>
      </c>
      <c r="BE412" s="7">
        <f t="shared" si="340"/>
        <v>3.6575946953054807E-2</v>
      </c>
      <c r="BF412">
        <f t="shared" si="341"/>
        <v>4.4294593069258162E-2</v>
      </c>
      <c r="BG412">
        <f t="shared" si="342"/>
        <v>0.50276260284453278</v>
      </c>
      <c r="BH412">
        <f t="shared" si="343"/>
        <v>0.10742629163158471</v>
      </c>
      <c r="BI412" s="4">
        <f t="shared" si="344"/>
        <v>0.4199770344477996</v>
      </c>
      <c r="BJ412" s="7">
        <f t="shared" si="345"/>
        <v>0.15720291503294589</v>
      </c>
      <c r="BK412">
        <f t="shared" si="346"/>
        <v>2.75086243052532E-4</v>
      </c>
      <c r="BL412">
        <f t="shared" si="347"/>
        <v>9.9385408792104115E-8</v>
      </c>
      <c r="BM412" s="4">
        <f t="shared" si="348"/>
        <v>1.7492479933826754E-2</v>
      </c>
      <c r="BN412" s="7">
        <f t="shared" si="349"/>
        <v>0.15720291503294589</v>
      </c>
      <c r="BO412">
        <f t="shared" si="350"/>
        <v>3.3868283295496518E-4</v>
      </c>
      <c r="BP412">
        <f t="shared" si="351"/>
        <v>1.1618277413077591E-7</v>
      </c>
      <c r="BQ412" s="4">
        <f t="shared" si="352"/>
        <v>2.4413207532443665E-2</v>
      </c>
      <c r="BR412" s="7">
        <f t="shared" si="353"/>
        <v>2.75086243052532E-4</v>
      </c>
      <c r="BS412">
        <f t="shared" si="354"/>
        <v>3.3868283295496518E-4</v>
      </c>
      <c r="BT412">
        <f t="shared" si="355"/>
        <v>1.5190662877083264E-2</v>
      </c>
      <c r="BU412" s="4">
        <f t="shared" si="356"/>
        <v>2.0824809523926929E-2</v>
      </c>
      <c r="BV412" s="7">
        <f t="shared" si="357"/>
        <v>9.9385408792104115E-8</v>
      </c>
      <c r="BW412">
        <f t="shared" si="358"/>
        <v>1.1618277413077591E-7</v>
      </c>
      <c r="BX412">
        <f t="shared" si="359"/>
        <v>1.5190662877083264E-2</v>
      </c>
      <c r="BY412" s="4">
        <f t="shared" si="360"/>
        <v>0.72712247594325552</v>
      </c>
      <c r="BZ412" s="7">
        <f t="shared" si="361"/>
        <v>1.7492479933826754E-2</v>
      </c>
      <c r="CA412">
        <f t="shared" si="362"/>
        <v>2.4413207532443665E-2</v>
      </c>
      <c r="CB412">
        <f t="shared" si="363"/>
        <v>2.0824809523926929E-2</v>
      </c>
      <c r="CC412" s="4">
        <f t="shared" si="364"/>
        <v>0.72712247594325552</v>
      </c>
      <c r="CD412" s="7">
        <f t="shared" si="365"/>
        <v>16</v>
      </c>
      <c r="CE412" s="4">
        <f t="shared" si="366"/>
        <v>0</v>
      </c>
      <c r="CF412" s="7">
        <f t="shared" si="367"/>
        <v>0.15720291503294589</v>
      </c>
      <c r="CG412">
        <f t="shared" si="368"/>
        <v>6.7150100422897869E-8</v>
      </c>
      <c r="CH412" s="7">
        <f t="shared" si="369"/>
        <v>0.15720291503294589</v>
      </c>
      <c r="CI412" s="4">
        <f t="shared" si="370"/>
        <v>1.6480807558842816E-7</v>
      </c>
      <c r="CJ412">
        <f t="shared" si="371"/>
        <v>6.7150100422897869E-8</v>
      </c>
      <c r="CK412">
        <f t="shared" si="372"/>
        <v>1.6480807558842816E-7</v>
      </c>
      <c r="CL412" s="7">
        <f t="shared" si="373"/>
        <v>4</v>
      </c>
      <c r="CM412" s="4">
        <f t="shared" si="374"/>
        <v>0</v>
      </c>
      <c r="CN412" s="7">
        <f t="shared" si="375"/>
        <v>1.4588199951124651E-6</v>
      </c>
      <c r="CO412" s="4">
        <f t="shared" si="376"/>
        <v>1</v>
      </c>
      <c r="CP412" s="7">
        <f t="shared" si="377"/>
        <v>3</v>
      </c>
      <c r="CQ412" s="4" t="str">
        <f t="shared" si="378"/>
        <v>Glenfiddich 12</v>
      </c>
      <c r="CR412" s="7">
        <f t="shared" si="379"/>
        <v>70</v>
      </c>
      <c r="CS412">
        <f t="shared" si="380"/>
        <v>73</v>
      </c>
      <c r="CT412">
        <f ca="1">COUNTIF(INDIRECT(ADDRESS(ROW(),CR412,1,1)):INDIRECT(ADDRESS(ROW(),CS412,1,1)), "&lt;0.05")</f>
        <v>4</v>
      </c>
      <c r="CU412" s="4">
        <f t="shared" ca="1" si="381"/>
        <v>1</v>
      </c>
    </row>
    <row r="413" spans="1:99" x14ac:dyDescent="0.25">
      <c r="A413" s="48">
        <v>165</v>
      </c>
      <c r="B413" s="7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0.13886755058356284</v>
      </c>
      <c r="I413">
        <v>0.20429167225330921</v>
      </c>
      <c r="J413">
        <v>0</v>
      </c>
      <c r="K413" s="4">
        <v>0</v>
      </c>
      <c r="L413" s="7">
        <v>2.9001509795294086E-2</v>
      </c>
      <c r="M413">
        <v>0</v>
      </c>
      <c r="N413">
        <v>5.3213635689410441E-2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s="4">
        <v>0</v>
      </c>
      <c r="V413" s="7">
        <v>0</v>
      </c>
      <c r="W413">
        <v>0</v>
      </c>
      <c r="X413">
        <v>0.10659541713005101</v>
      </c>
      <c r="Y413">
        <v>0</v>
      </c>
      <c r="Z413">
        <v>2.0219332580780024E-2</v>
      </c>
      <c r="AA413">
        <v>0.10601417160542473</v>
      </c>
      <c r="AB413">
        <v>0.37690261220284449</v>
      </c>
      <c r="AC413">
        <v>4.300587634781311E-2</v>
      </c>
      <c r="AD413">
        <v>3.4234384490743251E-2</v>
      </c>
      <c r="AE413" s="4">
        <v>0</v>
      </c>
      <c r="AF413" s="7">
        <v>0</v>
      </c>
      <c r="AG413">
        <v>0</v>
      </c>
      <c r="AH413">
        <v>0</v>
      </c>
      <c r="AI413">
        <v>7.1591032388486934E-3</v>
      </c>
      <c r="AJ413">
        <v>0</v>
      </c>
      <c r="AK413">
        <v>0</v>
      </c>
      <c r="AL413">
        <v>0.10803948582592729</v>
      </c>
      <c r="AM413">
        <v>2.0952622165391094E-2</v>
      </c>
      <c r="AN413">
        <v>0</v>
      </c>
      <c r="AO413" s="4">
        <v>0</v>
      </c>
      <c r="AP413" s="7">
        <v>0</v>
      </c>
      <c r="AQ413">
        <v>0</v>
      </c>
      <c r="AR413">
        <v>0</v>
      </c>
      <c r="AS413">
        <v>0</v>
      </c>
      <c r="AT413">
        <v>0</v>
      </c>
      <c r="AU413">
        <v>7.3647582318469559E-2</v>
      </c>
      <c r="AV413">
        <v>0.11981532497084953</v>
      </c>
      <c r="AW413">
        <v>0</v>
      </c>
      <c r="AX413">
        <v>0</v>
      </c>
      <c r="AY413" s="4">
        <v>0</v>
      </c>
      <c r="AZ413">
        <f t="shared" si="335"/>
        <v>3.4315922283687204E-2</v>
      </c>
      <c r="BA413">
        <f t="shared" si="336"/>
        <v>8.2215145484704523E-3</v>
      </c>
      <c r="BB413">
        <f t="shared" si="337"/>
        <v>6.8697179435765671E-2</v>
      </c>
      <c r="BC413">
        <f t="shared" si="338"/>
        <v>1.3615121123016707E-2</v>
      </c>
      <c r="BD413" s="4">
        <f t="shared" si="339"/>
        <v>1.934629072893191E-2</v>
      </c>
      <c r="BE413" s="7">
        <f t="shared" si="340"/>
        <v>7.396955735325722E-2</v>
      </c>
      <c r="BF413">
        <f t="shared" si="341"/>
        <v>1.8247817461532586E-2</v>
      </c>
      <c r="BG413">
        <f t="shared" si="342"/>
        <v>0.11589960305140518</v>
      </c>
      <c r="BH413">
        <f t="shared" si="343"/>
        <v>3.3844547239099465E-2</v>
      </c>
      <c r="BI413" s="4">
        <f t="shared" si="344"/>
        <v>4.2212279452972318E-2</v>
      </c>
      <c r="BJ413" s="7">
        <f t="shared" si="345"/>
        <v>0.30396688693379315</v>
      </c>
      <c r="BK413">
        <f t="shared" si="346"/>
        <v>0.44118123624946959</v>
      </c>
      <c r="BL413">
        <f t="shared" si="347"/>
        <v>0.43587751776297179</v>
      </c>
      <c r="BM413" s="4">
        <f t="shared" si="348"/>
        <v>0.58691975937155827</v>
      </c>
      <c r="BN413" s="7">
        <f t="shared" si="349"/>
        <v>0.30396688693379315</v>
      </c>
      <c r="BO413">
        <f t="shared" si="350"/>
        <v>0.13594914407103742</v>
      </c>
      <c r="BP413">
        <f t="shared" si="351"/>
        <v>0.6642050748134587</v>
      </c>
      <c r="BQ413" s="4">
        <f t="shared" si="352"/>
        <v>0.45876726779599164</v>
      </c>
      <c r="BR413" s="7">
        <f t="shared" si="353"/>
        <v>0.44118123624946959</v>
      </c>
      <c r="BS413">
        <f t="shared" si="354"/>
        <v>0.13594914407103742</v>
      </c>
      <c r="BT413">
        <f t="shared" si="355"/>
        <v>0.17821601954643829</v>
      </c>
      <c r="BU413" s="4">
        <f t="shared" si="356"/>
        <v>0.23115972445116204</v>
      </c>
      <c r="BV413" s="7">
        <f t="shared" si="357"/>
        <v>0.43587751776297179</v>
      </c>
      <c r="BW413">
        <f t="shared" si="358"/>
        <v>0.6642050748134587</v>
      </c>
      <c r="BX413">
        <f t="shared" si="359"/>
        <v>0.17821601954643829</v>
      </c>
      <c r="BY413" s="4">
        <f t="shared" si="360"/>
        <v>0.74170024756360253</v>
      </c>
      <c r="BZ413" s="7">
        <f t="shared" si="361"/>
        <v>0.58691975937155827</v>
      </c>
      <c r="CA413">
        <f t="shared" si="362"/>
        <v>0.45876726779599164</v>
      </c>
      <c r="CB413">
        <f t="shared" si="363"/>
        <v>0.23115972445116204</v>
      </c>
      <c r="CC413" s="4">
        <f t="shared" si="364"/>
        <v>0.74170024756360253</v>
      </c>
      <c r="CD413" s="7">
        <f t="shared" si="365"/>
        <v>0</v>
      </c>
      <c r="CE413" s="4">
        <f t="shared" si="366"/>
        <v>0</v>
      </c>
      <c r="CF413" s="7">
        <f t="shared" si="367"/>
        <v>0.30396688693379315</v>
      </c>
      <c r="CG413">
        <f t="shared" si="368"/>
        <v>0.98757337577617865</v>
      </c>
      <c r="CH413" s="7">
        <f t="shared" si="369"/>
        <v>0.30396688693379315</v>
      </c>
      <c r="CI413" s="4">
        <f t="shared" si="370"/>
        <v>9.4608746071139185E-2</v>
      </c>
      <c r="CJ413">
        <f t="shared" si="371"/>
        <v>0.98757337577617865</v>
      </c>
      <c r="CK413">
        <f t="shared" si="372"/>
        <v>9.4608746071139185E-2</v>
      </c>
      <c r="CL413" s="7">
        <f t="shared" si="373"/>
        <v>0</v>
      </c>
      <c r="CM413" s="4">
        <f t="shared" si="374"/>
        <v>0</v>
      </c>
      <c r="CN413" s="7">
        <f t="shared" si="375"/>
        <v>0.39488974290143253</v>
      </c>
      <c r="CO413" s="4">
        <f t="shared" si="376"/>
        <v>0</v>
      </c>
      <c r="CP413" s="7">
        <f t="shared" si="377"/>
        <v>3</v>
      </c>
      <c r="CQ413" s="4" t="str">
        <f t="shared" si="378"/>
        <v>Glenfiddich 12</v>
      </c>
      <c r="CR413" s="7">
        <f t="shared" si="379"/>
        <v>70</v>
      </c>
      <c r="CS413">
        <f t="shared" si="380"/>
        <v>73</v>
      </c>
      <c r="CT413">
        <f ca="1">COUNTIF(INDIRECT(ADDRESS(ROW(),CR413,1,1)):INDIRECT(ADDRESS(ROW(),CS413,1,1)), "&lt;0.05")</f>
        <v>0</v>
      </c>
      <c r="CU413" s="4">
        <f t="shared" ca="1" si="381"/>
        <v>0</v>
      </c>
    </row>
    <row r="414" spans="1:99" x14ac:dyDescent="0.25">
      <c r="A414" s="48">
        <v>166</v>
      </c>
      <c r="B414" s="7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4.4194956202004212E-2</v>
      </c>
      <c r="I414">
        <v>3.1232654168465483E-2</v>
      </c>
      <c r="J414">
        <v>0</v>
      </c>
      <c r="K414" s="4">
        <v>0</v>
      </c>
      <c r="L414" s="7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s="4">
        <v>0</v>
      </c>
      <c r="V414" s="7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 s="4">
        <v>0</v>
      </c>
      <c r="AF414" s="7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 s="4">
        <v>0</v>
      </c>
      <c r="AP414" s="7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 s="4">
        <v>0</v>
      </c>
      <c r="AZ414">
        <f t="shared" si="335"/>
        <v>7.542761037046969E-3</v>
      </c>
      <c r="BA414">
        <f t="shared" si="336"/>
        <v>0</v>
      </c>
      <c r="BB414">
        <f t="shared" si="337"/>
        <v>0</v>
      </c>
      <c r="BC414">
        <f t="shared" si="338"/>
        <v>0</v>
      </c>
      <c r="BD414" s="4">
        <f t="shared" si="339"/>
        <v>0</v>
      </c>
      <c r="BE414" s="7">
        <f t="shared" si="340"/>
        <v>1.6192386412152322E-2</v>
      </c>
      <c r="BF414">
        <f t="shared" si="341"/>
        <v>0</v>
      </c>
      <c r="BG414">
        <f t="shared" si="342"/>
        <v>0</v>
      </c>
      <c r="BH414">
        <f t="shared" si="343"/>
        <v>0</v>
      </c>
      <c r="BI414" s="4">
        <f t="shared" si="344"/>
        <v>0</v>
      </c>
      <c r="BJ414" s="7">
        <f t="shared" si="345"/>
        <v>0.174826485305173</v>
      </c>
      <c r="BK414">
        <f t="shared" si="346"/>
        <v>0.174826485305173</v>
      </c>
      <c r="BL414">
        <f t="shared" si="347"/>
        <v>0.174826485305173</v>
      </c>
      <c r="BM414" s="4">
        <f t="shared" si="348"/>
        <v>0.174826485305173</v>
      </c>
      <c r="BN414" s="7">
        <f t="shared" si="349"/>
        <v>0.174826485305173</v>
      </c>
      <c r="BO414" t="e">
        <f t="shared" si="350"/>
        <v>#DIV/0!</v>
      </c>
      <c r="BP414" t="e">
        <f t="shared" si="351"/>
        <v>#DIV/0!</v>
      </c>
      <c r="BQ414" s="4" t="e">
        <f t="shared" si="352"/>
        <v>#DIV/0!</v>
      </c>
      <c r="BR414" s="7">
        <f t="shared" si="353"/>
        <v>0.174826485305173</v>
      </c>
      <c r="BS414" t="e">
        <f t="shared" si="354"/>
        <v>#DIV/0!</v>
      </c>
      <c r="BT414" t="e">
        <f t="shared" si="355"/>
        <v>#DIV/0!</v>
      </c>
      <c r="BU414" s="4" t="e">
        <f t="shared" si="356"/>
        <v>#DIV/0!</v>
      </c>
      <c r="BV414" s="7">
        <f t="shared" si="357"/>
        <v>0.174826485305173</v>
      </c>
      <c r="BW414" t="e">
        <f t="shared" si="358"/>
        <v>#DIV/0!</v>
      </c>
      <c r="BX414" t="e">
        <f t="shared" si="359"/>
        <v>#DIV/0!</v>
      </c>
      <c r="BY414" s="4" t="e">
        <f t="shared" si="360"/>
        <v>#DIV/0!</v>
      </c>
      <c r="BZ414" s="7">
        <f t="shared" si="361"/>
        <v>0.174826485305173</v>
      </c>
      <c r="CA414" t="e">
        <f t="shared" si="362"/>
        <v>#DIV/0!</v>
      </c>
      <c r="CB414" t="e">
        <f t="shared" si="363"/>
        <v>#DIV/0!</v>
      </c>
      <c r="CC414" s="4" t="e">
        <f t="shared" si="364"/>
        <v>#DIV/0!</v>
      </c>
      <c r="CD414" s="7">
        <f t="shared" si="365"/>
        <v>0</v>
      </c>
      <c r="CE414" s="4">
        <f t="shared" si="366"/>
        <v>0</v>
      </c>
      <c r="CF414" s="7">
        <f t="shared" si="367"/>
        <v>0.174826485305173</v>
      </c>
      <c r="CG414">
        <f t="shared" si="368"/>
        <v>0.174826485305173</v>
      </c>
      <c r="CH414" s="7">
        <f t="shared" si="369"/>
        <v>0.174826485305173</v>
      </c>
      <c r="CI414" s="4" t="e">
        <f t="shared" si="370"/>
        <v>#DIV/0!</v>
      </c>
      <c r="CJ414">
        <f t="shared" si="371"/>
        <v>0.174826485305173</v>
      </c>
      <c r="CK414" t="e">
        <f t="shared" si="372"/>
        <v>#DIV/0!</v>
      </c>
      <c r="CL414" s="7">
        <f t="shared" si="373"/>
        <v>0</v>
      </c>
      <c r="CM414" s="4">
        <f t="shared" si="374"/>
        <v>0</v>
      </c>
      <c r="CN414" s="7">
        <f t="shared" si="375"/>
        <v>0.1690416112139044</v>
      </c>
      <c r="CO414" s="4">
        <f t="shared" si="376"/>
        <v>0</v>
      </c>
      <c r="CP414" s="7">
        <f t="shared" si="377"/>
        <v>1</v>
      </c>
      <c r="CQ414" s="4" t="str">
        <f t="shared" si="378"/>
        <v>Gentleman Jack</v>
      </c>
      <c r="CR414" s="7">
        <f t="shared" si="379"/>
        <v>62</v>
      </c>
      <c r="CS414">
        <f t="shared" si="380"/>
        <v>65</v>
      </c>
      <c r="CT414">
        <f ca="1">COUNTIF(INDIRECT(ADDRESS(ROW(),CR414,1,1)):INDIRECT(ADDRESS(ROW(),CS414,1,1)), "&lt;0.05")</f>
        <v>0</v>
      </c>
      <c r="CU414" s="4">
        <f t="shared" ca="1" si="381"/>
        <v>0</v>
      </c>
    </row>
    <row r="415" spans="1:99" x14ac:dyDescent="0.25">
      <c r="A415" s="48">
        <v>167</v>
      </c>
      <c r="B415" s="7">
        <v>0.17627850455778324</v>
      </c>
      <c r="C415">
        <v>3.1191610371496068E-2</v>
      </c>
      <c r="D415">
        <v>0.13851765008472544</v>
      </c>
      <c r="E415">
        <v>0.21279812026529332</v>
      </c>
      <c r="F415">
        <v>0.11885342756943619</v>
      </c>
      <c r="G415">
        <v>0.11579959648817292</v>
      </c>
      <c r="H415">
        <v>0.12300785119005529</v>
      </c>
      <c r="I415">
        <v>0.10989987293066238</v>
      </c>
      <c r="J415">
        <v>0</v>
      </c>
      <c r="K415" s="4">
        <v>0.10476834804239026</v>
      </c>
      <c r="L415" s="7">
        <v>0.1236311138158805</v>
      </c>
      <c r="M415">
        <v>0.19731617847260413</v>
      </c>
      <c r="N415">
        <v>0.32973334608848331</v>
      </c>
      <c r="O415">
        <v>0.14623024173538057</v>
      </c>
      <c r="P415">
        <v>4.0925428401211009E-2</v>
      </c>
      <c r="Q415">
        <v>0.17028454276070404</v>
      </c>
      <c r="R415">
        <v>9.6659778028528043E-2</v>
      </c>
      <c r="S415">
        <v>4.3801568405385606E-2</v>
      </c>
      <c r="T415">
        <v>0.14864411200561886</v>
      </c>
      <c r="U415" s="4">
        <v>2.9861327596370769E-2</v>
      </c>
      <c r="V415" s="7">
        <v>1.0525074808930774</v>
      </c>
      <c r="W415">
        <v>0.10055391971967841</v>
      </c>
      <c r="X415">
        <v>1.1561079925981932</v>
      </c>
      <c r="Y415">
        <v>0.6768849472548486</v>
      </c>
      <c r="Z415">
        <v>0.82728945054895553</v>
      </c>
      <c r="AA415">
        <v>0.9249126821365844</v>
      </c>
      <c r="AB415">
        <v>1.6373139084843698</v>
      </c>
      <c r="AC415">
        <v>0.62215616073726832</v>
      </c>
      <c r="AD415">
        <v>0.66200137777361179</v>
      </c>
      <c r="AE415" s="4">
        <v>0.44039550559298934</v>
      </c>
      <c r="AF415" s="7">
        <v>0.24761421582967502</v>
      </c>
      <c r="AG415">
        <v>0.2607548378773808</v>
      </c>
      <c r="AH415">
        <v>0.18101190177937246</v>
      </c>
      <c r="AI415">
        <v>0.22895441549297757</v>
      </c>
      <c r="AJ415">
        <v>0.24200473956888949</v>
      </c>
      <c r="AK415">
        <v>0.23022769154901859</v>
      </c>
      <c r="AL415">
        <v>0.37482986527770984</v>
      </c>
      <c r="AM415">
        <v>0.20051905355079011</v>
      </c>
      <c r="AN415">
        <v>0.10442852500501427</v>
      </c>
      <c r="AO415" s="4">
        <v>0.19578937362207058</v>
      </c>
      <c r="AP415" s="7">
        <v>3.3165106081692527E-2</v>
      </c>
      <c r="AQ415">
        <v>0.15850236888441377</v>
      </c>
      <c r="AR415">
        <v>6.9359840069243894E-2</v>
      </c>
      <c r="AS415">
        <v>5.6039964734877538E-2</v>
      </c>
      <c r="AT415">
        <v>0.3776561613127622</v>
      </c>
      <c r="AU415">
        <v>0.69108797249466836</v>
      </c>
      <c r="AV415">
        <v>0.67088759301215517</v>
      </c>
      <c r="AW415">
        <v>0.20493439268237273</v>
      </c>
      <c r="AX415">
        <v>0.15819518421062204</v>
      </c>
      <c r="AY415" s="4">
        <v>0.138292023051514</v>
      </c>
      <c r="AZ415">
        <f t="shared" si="335"/>
        <v>0.1131114981500015</v>
      </c>
      <c r="BA415">
        <f t="shared" si="336"/>
        <v>0.13270876373101667</v>
      </c>
      <c r="BB415">
        <f t="shared" si="337"/>
        <v>0.81001234257395771</v>
      </c>
      <c r="BC415">
        <f t="shared" si="338"/>
        <v>0.22661346195528989</v>
      </c>
      <c r="BD415" s="4">
        <f t="shared" si="339"/>
        <v>0.25581206065343215</v>
      </c>
      <c r="BE415" s="7">
        <f t="shared" si="340"/>
        <v>6.1730688415877345E-2</v>
      </c>
      <c r="BF415">
        <f t="shared" si="341"/>
        <v>9.0141683043376192E-2</v>
      </c>
      <c r="BG415">
        <f t="shared" si="342"/>
        <v>0.42050003469441638</v>
      </c>
      <c r="BH415">
        <f t="shared" si="343"/>
        <v>6.8694092623388769E-2</v>
      </c>
      <c r="BI415" s="4">
        <f t="shared" si="344"/>
        <v>0.24409504435792523</v>
      </c>
      <c r="BJ415" s="7">
        <f t="shared" si="345"/>
        <v>0.5784667248807065</v>
      </c>
      <c r="BK415">
        <f t="shared" si="346"/>
        <v>5.0240918411858821E-4</v>
      </c>
      <c r="BL415">
        <f t="shared" si="347"/>
        <v>1.1015475683869994E-3</v>
      </c>
      <c r="BM415" s="4">
        <f t="shared" si="348"/>
        <v>0.10290873930792213</v>
      </c>
      <c r="BN415" s="7">
        <f t="shared" si="349"/>
        <v>0.5784667248807065</v>
      </c>
      <c r="BO415">
        <f t="shared" si="350"/>
        <v>5.8322051178524945E-4</v>
      </c>
      <c r="BP415">
        <f t="shared" si="351"/>
        <v>1.8028060005765949E-2</v>
      </c>
      <c r="BQ415" s="4">
        <f t="shared" si="352"/>
        <v>0.16177586161795471</v>
      </c>
      <c r="BR415" s="7">
        <f t="shared" si="353"/>
        <v>5.0240918411858821E-4</v>
      </c>
      <c r="BS415">
        <f t="shared" si="354"/>
        <v>5.8322051178524945E-4</v>
      </c>
      <c r="BT415">
        <f t="shared" si="355"/>
        <v>1.6872079907876026E-3</v>
      </c>
      <c r="BU415" s="4">
        <f t="shared" si="356"/>
        <v>2.7452358073918586E-3</v>
      </c>
      <c r="BV415" s="7">
        <f t="shared" si="357"/>
        <v>1.1015475683869994E-3</v>
      </c>
      <c r="BW415">
        <f t="shared" si="358"/>
        <v>1.8028060005765949E-2</v>
      </c>
      <c r="BX415">
        <f t="shared" si="359"/>
        <v>1.6872079907876026E-3</v>
      </c>
      <c r="BY415" s="4">
        <f t="shared" si="360"/>
        <v>0.7230464083172774</v>
      </c>
      <c r="BZ415" s="7">
        <f t="shared" si="361"/>
        <v>0.10290873930792213</v>
      </c>
      <c r="CA415">
        <f t="shared" si="362"/>
        <v>0.16177586161795471</v>
      </c>
      <c r="CB415">
        <f t="shared" si="363"/>
        <v>2.7452358073918586E-3</v>
      </c>
      <c r="CC415" s="4">
        <f t="shared" si="364"/>
        <v>0.7230464083172774</v>
      </c>
      <c r="CD415" s="7">
        <f t="shared" si="365"/>
        <v>12</v>
      </c>
      <c r="CE415" s="4">
        <f t="shared" si="366"/>
        <v>0</v>
      </c>
      <c r="CF415" s="7">
        <f t="shared" si="367"/>
        <v>0.5784667248807065</v>
      </c>
      <c r="CG415">
        <f t="shared" si="368"/>
        <v>1.2717762732895714E-4</v>
      </c>
      <c r="CH415" s="7">
        <f t="shared" si="369"/>
        <v>0.5784667248807065</v>
      </c>
      <c r="CI415" s="4">
        <f t="shared" si="370"/>
        <v>3.8178514415477638E-4</v>
      </c>
      <c r="CJ415">
        <f t="shared" si="371"/>
        <v>1.2717762732895714E-4</v>
      </c>
      <c r="CK415">
        <f t="shared" si="372"/>
        <v>3.8178514415477638E-4</v>
      </c>
      <c r="CL415" s="7">
        <f t="shared" si="373"/>
        <v>4</v>
      </c>
      <c r="CM415" s="4">
        <f t="shared" si="374"/>
        <v>0</v>
      </c>
      <c r="CN415" s="7">
        <f t="shared" si="375"/>
        <v>4.814903940027523E-4</v>
      </c>
      <c r="CO415" s="4">
        <f t="shared" si="376"/>
        <v>1</v>
      </c>
      <c r="CP415" s="7">
        <f t="shared" si="377"/>
        <v>3</v>
      </c>
      <c r="CQ415" s="4" t="str">
        <f t="shared" si="378"/>
        <v>Glenfiddich 12</v>
      </c>
      <c r="CR415" s="7">
        <f t="shared" si="379"/>
        <v>70</v>
      </c>
      <c r="CS415">
        <f t="shared" si="380"/>
        <v>73</v>
      </c>
      <c r="CT415">
        <f ca="1">COUNTIF(INDIRECT(ADDRESS(ROW(),CR415,1,1)):INDIRECT(ADDRESS(ROW(),CS415,1,1)), "&lt;0.05")</f>
        <v>4</v>
      </c>
      <c r="CU415" s="4">
        <f t="shared" ca="1" si="381"/>
        <v>1</v>
      </c>
    </row>
    <row r="416" spans="1:99" x14ac:dyDescent="0.25">
      <c r="A416" s="48">
        <v>168</v>
      </c>
      <c r="B416" s="7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3.2445630665077801E-2</v>
      </c>
      <c r="I416">
        <v>5.1589627816880486E-2</v>
      </c>
      <c r="J416">
        <v>0</v>
      </c>
      <c r="K416" s="4">
        <v>0</v>
      </c>
      <c r="L416" s="7">
        <v>1.8688405662468065E-2</v>
      </c>
      <c r="M416">
        <v>6.1508426166343097E-2</v>
      </c>
      <c r="N416">
        <v>7.9650485194283804E-2</v>
      </c>
      <c r="O416">
        <v>4.9809364678371763E-2</v>
      </c>
      <c r="P416">
        <v>2.1336629880827542E-3</v>
      </c>
      <c r="Q416">
        <v>1.0503939315422902E-2</v>
      </c>
      <c r="R416">
        <v>0</v>
      </c>
      <c r="S416">
        <v>0</v>
      </c>
      <c r="T416">
        <v>4.2551766454353122E-2</v>
      </c>
      <c r="U416" s="4">
        <v>0</v>
      </c>
      <c r="V416" s="7">
        <v>8.4937302003713758E-2</v>
      </c>
      <c r="W416">
        <v>0</v>
      </c>
      <c r="X416">
        <v>7.0747465806305407E-2</v>
      </c>
      <c r="Y416">
        <v>1.9893074665368892E-2</v>
      </c>
      <c r="Z416">
        <v>4.8768671642678146E-2</v>
      </c>
      <c r="AA416">
        <v>3.9153836850728013E-2</v>
      </c>
      <c r="AB416">
        <v>8.1889168166978291E-2</v>
      </c>
      <c r="AC416">
        <v>3.1117904239213304E-2</v>
      </c>
      <c r="AD416">
        <v>6.3096313055960029E-2</v>
      </c>
      <c r="AE416" s="4">
        <v>0</v>
      </c>
      <c r="AF416" s="7">
        <v>6.5717679552670322E-3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2.87305649186969E-2</v>
      </c>
      <c r="AM416">
        <v>0</v>
      </c>
      <c r="AN416">
        <v>0</v>
      </c>
      <c r="AO416" s="4">
        <v>7.4194142715981659E-3</v>
      </c>
      <c r="AP416" s="7">
        <v>0</v>
      </c>
      <c r="AQ416">
        <v>0</v>
      </c>
      <c r="AR416">
        <v>0</v>
      </c>
      <c r="AS416">
        <v>0</v>
      </c>
      <c r="AT416">
        <v>0</v>
      </c>
      <c r="AU416">
        <v>9.8145244366446019E-2</v>
      </c>
      <c r="AV416">
        <v>6.2409808113328989E-2</v>
      </c>
      <c r="AW416">
        <v>0</v>
      </c>
      <c r="AX416">
        <v>8.2183382354940708E-3</v>
      </c>
      <c r="AY416" s="4">
        <v>0</v>
      </c>
      <c r="AZ416">
        <f t="shared" si="335"/>
        <v>8.403525848195828E-3</v>
      </c>
      <c r="BA416">
        <f t="shared" si="336"/>
        <v>2.6484605045932551E-2</v>
      </c>
      <c r="BB416">
        <f t="shared" si="337"/>
        <v>4.3960373643094582E-2</v>
      </c>
      <c r="BC416">
        <f t="shared" si="338"/>
        <v>4.2721747145562103E-3</v>
      </c>
      <c r="BD416" s="4">
        <f t="shared" si="339"/>
        <v>1.6877339071526908E-2</v>
      </c>
      <c r="BE416" s="7">
        <f t="shared" si="340"/>
        <v>1.8281794771866876E-2</v>
      </c>
      <c r="BF416">
        <f t="shared" si="341"/>
        <v>2.9568960151365849E-2</v>
      </c>
      <c r="BG416">
        <f t="shared" si="342"/>
        <v>3.1370279500441758E-2</v>
      </c>
      <c r="BH416">
        <f t="shared" si="343"/>
        <v>9.0747906913235428E-3</v>
      </c>
      <c r="BI416" s="4">
        <f t="shared" si="344"/>
        <v>3.4555219066319615E-2</v>
      </c>
      <c r="BJ416" s="7">
        <f t="shared" si="345"/>
        <v>0.12081100053388488</v>
      </c>
      <c r="BK416">
        <f t="shared" si="346"/>
        <v>7.6226380437300675E-3</v>
      </c>
      <c r="BL416">
        <f t="shared" si="347"/>
        <v>0.53307924406624996</v>
      </c>
      <c r="BM416" s="4">
        <f t="shared" si="348"/>
        <v>0.50451624561247377</v>
      </c>
      <c r="BN416" s="7">
        <f t="shared" si="349"/>
        <v>0.12081100053388488</v>
      </c>
      <c r="BO416">
        <f t="shared" si="350"/>
        <v>0.21618908439593987</v>
      </c>
      <c r="BP416">
        <f t="shared" si="351"/>
        <v>4.4905585773592785E-2</v>
      </c>
      <c r="BQ416" s="4">
        <f t="shared" si="352"/>
        <v>0.512801756860229</v>
      </c>
      <c r="BR416" s="7">
        <f t="shared" si="353"/>
        <v>7.6226380437300675E-3</v>
      </c>
      <c r="BS416">
        <f t="shared" si="354"/>
        <v>0.21618908439593987</v>
      </c>
      <c r="BT416">
        <f t="shared" si="355"/>
        <v>2.9734138651173539E-3</v>
      </c>
      <c r="BU416" s="4">
        <f t="shared" si="356"/>
        <v>8.3230709271955056E-2</v>
      </c>
      <c r="BV416" s="7">
        <f t="shared" si="357"/>
        <v>0.53307924406624996</v>
      </c>
      <c r="BW416">
        <f t="shared" si="358"/>
        <v>4.4905585773592785E-2</v>
      </c>
      <c r="BX416">
        <f t="shared" si="359"/>
        <v>2.9734138651173539E-3</v>
      </c>
      <c r="BY416" s="4">
        <f t="shared" si="360"/>
        <v>0.29005355976998254</v>
      </c>
      <c r="BZ416" s="7">
        <f t="shared" si="361"/>
        <v>0.50451624561247377</v>
      </c>
      <c r="CA416">
        <f t="shared" si="362"/>
        <v>0.512801756860229</v>
      </c>
      <c r="CB416">
        <f t="shared" si="363"/>
        <v>8.3230709271955056E-2</v>
      </c>
      <c r="CC416" s="4">
        <f t="shared" si="364"/>
        <v>0.29005355976998254</v>
      </c>
      <c r="CD416" s="7">
        <f t="shared" si="365"/>
        <v>6</v>
      </c>
      <c r="CE416" s="4">
        <f t="shared" si="366"/>
        <v>0</v>
      </c>
      <c r="CF416" s="7">
        <f t="shared" si="367"/>
        <v>0.12081100053388488</v>
      </c>
      <c r="CG416">
        <f t="shared" si="368"/>
        <v>0.11380363524392159</v>
      </c>
      <c r="CH416" s="7">
        <f t="shared" si="369"/>
        <v>0.12081100053388488</v>
      </c>
      <c r="CI416" s="4">
        <f t="shared" si="370"/>
        <v>0.66856500906862493</v>
      </c>
      <c r="CJ416">
        <f t="shared" si="371"/>
        <v>0.11380363524392159</v>
      </c>
      <c r="CK416">
        <f t="shared" si="372"/>
        <v>0.66856500906862493</v>
      </c>
      <c r="CL416" s="7">
        <f t="shared" si="373"/>
        <v>0</v>
      </c>
      <c r="CM416" s="4">
        <f t="shared" si="374"/>
        <v>0</v>
      </c>
      <c r="CN416" s="7">
        <f t="shared" si="375"/>
        <v>0.45733548742959318</v>
      </c>
      <c r="CO416" s="4">
        <f t="shared" si="376"/>
        <v>0</v>
      </c>
      <c r="CP416" s="7">
        <f t="shared" si="377"/>
        <v>3</v>
      </c>
      <c r="CQ416" s="4" t="str">
        <f t="shared" si="378"/>
        <v>Glenfiddich 12</v>
      </c>
      <c r="CR416" s="7">
        <f t="shared" si="379"/>
        <v>70</v>
      </c>
      <c r="CS416">
        <f t="shared" si="380"/>
        <v>73</v>
      </c>
      <c r="CT416">
        <f ca="1">COUNTIF(INDIRECT(ADDRESS(ROW(),CR416,1,1)):INDIRECT(ADDRESS(ROW(),CS416,1,1)), "&lt;0.05")</f>
        <v>2</v>
      </c>
      <c r="CU416" s="4">
        <f t="shared" ca="1" si="381"/>
        <v>0</v>
      </c>
    </row>
    <row r="417" spans="1:99" x14ac:dyDescent="0.25">
      <c r="A417" s="48">
        <v>169</v>
      </c>
      <c r="B417" s="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5.5245802059998322E-2</v>
      </c>
      <c r="I417">
        <v>9.7800974892088458E-2</v>
      </c>
      <c r="J417">
        <v>0</v>
      </c>
      <c r="K417" s="4">
        <v>0</v>
      </c>
      <c r="L417" s="7">
        <v>7.5610370408882785E-2</v>
      </c>
      <c r="M417">
        <v>0.14549400290383926</v>
      </c>
      <c r="N417">
        <v>0.10370565268881406</v>
      </c>
      <c r="O417">
        <v>0.1002613773573497</v>
      </c>
      <c r="P417">
        <v>2.8186538023220801E-2</v>
      </c>
      <c r="Q417">
        <v>4.4808421593006194E-2</v>
      </c>
      <c r="R417">
        <v>4.3656164163412024E-2</v>
      </c>
      <c r="S417">
        <v>0</v>
      </c>
      <c r="T417">
        <v>6.8878294448167524E-2</v>
      </c>
      <c r="U417" s="4">
        <v>2.5941520702603547E-2</v>
      </c>
      <c r="V417" s="7">
        <v>0.16929154046041114</v>
      </c>
      <c r="W417">
        <v>0</v>
      </c>
      <c r="X417">
        <v>0.18553298389499659</v>
      </c>
      <c r="Y417">
        <v>0.13537044284440247</v>
      </c>
      <c r="Z417">
        <v>0.16887002559782252</v>
      </c>
      <c r="AA417">
        <v>0.13197894070052146</v>
      </c>
      <c r="AB417">
        <v>0.45248879430583394</v>
      </c>
      <c r="AC417">
        <v>0.16172349896412017</v>
      </c>
      <c r="AD417">
        <v>0.14169379255964509</v>
      </c>
      <c r="AE417" s="4">
        <v>0.14760843778348021</v>
      </c>
      <c r="AF417" s="7">
        <v>4.2053789479598841E-2</v>
      </c>
      <c r="AG417">
        <v>2.4092698948577896E-2</v>
      </c>
      <c r="AH417">
        <v>2.1955724792641178E-2</v>
      </c>
      <c r="AI417">
        <v>3.1937683130667159E-2</v>
      </c>
      <c r="AJ417">
        <v>5.8547165981649843E-2</v>
      </c>
      <c r="AK417">
        <v>3.276895598795488E-2</v>
      </c>
      <c r="AL417">
        <v>8.893072590973583E-2</v>
      </c>
      <c r="AM417">
        <v>4.4091291595201761E-2</v>
      </c>
      <c r="AN417">
        <v>3.163236016589855E-2</v>
      </c>
      <c r="AO417" s="4">
        <v>5.9532308730577209E-2</v>
      </c>
      <c r="AP417" s="7">
        <v>0</v>
      </c>
      <c r="AQ417">
        <v>0</v>
      </c>
      <c r="AR417">
        <v>0</v>
      </c>
      <c r="AS417">
        <v>0</v>
      </c>
      <c r="AT417">
        <v>6.4996159679518009E-2</v>
      </c>
      <c r="AU417">
        <v>0.19830363590780409</v>
      </c>
      <c r="AV417">
        <v>0.17493649208993015</v>
      </c>
      <c r="AW417">
        <v>5.3074594742319257E-2</v>
      </c>
      <c r="AX417">
        <v>4.6654098114343595E-2</v>
      </c>
      <c r="AY417" s="4">
        <v>0</v>
      </c>
      <c r="AZ417">
        <f t="shared" si="335"/>
        <v>1.530467769520868E-2</v>
      </c>
      <c r="BA417">
        <f t="shared" si="336"/>
        <v>6.3654234228929588E-2</v>
      </c>
      <c r="BB417">
        <f t="shared" si="337"/>
        <v>0.16945584571112335</v>
      </c>
      <c r="BC417">
        <f t="shared" si="338"/>
        <v>4.3554270472250314E-2</v>
      </c>
      <c r="BD417" s="4">
        <f t="shared" si="339"/>
        <v>5.3796498053391505E-2</v>
      </c>
      <c r="BE417" s="7">
        <f t="shared" si="340"/>
        <v>3.378822566377105E-2</v>
      </c>
      <c r="BF417">
        <f t="shared" si="341"/>
        <v>4.3842321022992597E-2</v>
      </c>
      <c r="BG417">
        <f t="shared" si="342"/>
        <v>0.11202972884304249</v>
      </c>
      <c r="BH417">
        <f t="shared" si="343"/>
        <v>2.0494707073599665E-2</v>
      </c>
      <c r="BI417" s="4">
        <f t="shared" si="344"/>
        <v>7.468786492382011E-2</v>
      </c>
      <c r="BJ417" s="7">
        <f t="shared" si="345"/>
        <v>1.3372262763056524E-2</v>
      </c>
      <c r="BK417">
        <f t="shared" si="346"/>
        <v>1.6949897850727421E-3</v>
      </c>
      <c r="BL417">
        <f t="shared" si="347"/>
        <v>3.9268312577333077E-2</v>
      </c>
      <c r="BM417" s="4">
        <f t="shared" si="348"/>
        <v>0.16228713706697678</v>
      </c>
      <c r="BN417" s="7">
        <f t="shared" si="349"/>
        <v>1.3372262763056524E-2</v>
      </c>
      <c r="BO417">
        <f t="shared" si="350"/>
        <v>1.6974219978340296E-2</v>
      </c>
      <c r="BP417">
        <f t="shared" si="351"/>
        <v>0.21219783428928199</v>
      </c>
      <c r="BQ417" s="4">
        <f t="shared" si="352"/>
        <v>0.72406264345913351</v>
      </c>
      <c r="BR417" s="7">
        <f t="shared" si="353"/>
        <v>1.6949897850727421E-3</v>
      </c>
      <c r="BS417">
        <f t="shared" si="354"/>
        <v>1.6974219978340296E-2</v>
      </c>
      <c r="BT417">
        <f t="shared" si="355"/>
        <v>6.131104967599053E-3</v>
      </c>
      <c r="BU417" s="4">
        <f t="shared" si="356"/>
        <v>1.5455748959200216E-2</v>
      </c>
      <c r="BV417" s="7">
        <f t="shared" si="357"/>
        <v>3.9268312577333077E-2</v>
      </c>
      <c r="BW417">
        <f t="shared" si="358"/>
        <v>0.21219783428928199</v>
      </c>
      <c r="BX417">
        <f t="shared" si="359"/>
        <v>6.131104967599053E-3</v>
      </c>
      <c r="BY417" s="4">
        <f t="shared" si="360"/>
        <v>0.68435040699466265</v>
      </c>
      <c r="BZ417" s="7">
        <f t="shared" si="361"/>
        <v>0.16228713706697678</v>
      </c>
      <c r="CA417">
        <f t="shared" si="362"/>
        <v>0.72406264345913351</v>
      </c>
      <c r="CB417">
        <f t="shared" si="363"/>
        <v>1.5455748959200216E-2</v>
      </c>
      <c r="CC417" s="4">
        <f t="shared" si="364"/>
        <v>0.68435040699466265</v>
      </c>
      <c r="CD417" s="7">
        <f t="shared" si="365"/>
        <v>12</v>
      </c>
      <c r="CE417" s="4">
        <f t="shared" si="366"/>
        <v>0</v>
      </c>
      <c r="CF417" s="7">
        <f t="shared" si="367"/>
        <v>1.3372262763056524E-2</v>
      </c>
      <c r="CG417">
        <f t="shared" si="368"/>
        <v>9.135477971069602E-4</v>
      </c>
      <c r="CH417" s="7">
        <f t="shared" si="369"/>
        <v>1.3372262763056524E-2</v>
      </c>
      <c r="CI417" s="4">
        <f t="shared" si="370"/>
        <v>0.26452848809546498</v>
      </c>
      <c r="CJ417">
        <f t="shared" si="371"/>
        <v>9.135477971069602E-4</v>
      </c>
      <c r="CK417">
        <f t="shared" si="372"/>
        <v>0.26452848809546498</v>
      </c>
      <c r="CL417" s="7">
        <f t="shared" si="373"/>
        <v>4</v>
      </c>
      <c r="CM417" s="4">
        <f t="shared" si="374"/>
        <v>0</v>
      </c>
      <c r="CN417" s="7">
        <f t="shared" si="375"/>
        <v>1.2137337558461763E-2</v>
      </c>
      <c r="CO417" s="4">
        <f t="shared" si="376"/>
        <v>1</v>
      </c>
      <c r="CP417" s="7">
        <f t="shared" si="377"/>
        <v>3</v>
      </c>
      <c r="CQ417" s="4" t="str">
        <f t="shared" si="378"/>
        <v>Glenfiddich 12</v>
      </c>
      <c r="CR417" s="7">
        <f t="shared" si="379"/>
        <v>70</v>
      </c>
      <c r="CS417">
        <f t="shared" si="380"/>
        <v>73</v>
      </c>
      <c r="CT417">
        <f ca="1">COUNTIF(INDIRECT(ADDRESS(ROW(),CR417,1,1)):INDIRECT(ADDRESS(ROW(),CS417,1,1)), "&lt;0.05")</f>
        <v>4</v>
      </c>
      <c r="CU417" s="4">
        <f t="shared" ca="1" si="381"/>
        <v>1</v>
      </c>
    </row>
    <row r="418" spans="1:99" x14ac:dyDescent="0.25">
      <c r="A418" s="48">
        <v>170</v>
      </c>
      <c r="B418" s="7">
        <v>0</v>
      </c>
      <c r="C418">
        <v>3.7314712898767325E-3</v>
      </c>
      <c r="D418">
        <v>2.315444260171344E-2</v>
      </c>
      <c r="E418">
        <v>1.477033010834985E-3</v>
      </c>
      <c r="F418">
        <v>8.2965106139286753E-3</v>
      </c>
      <c r="G418">
        <v>9.9646937377537246E-4</v>
      </c>
      <c r="H418">
        <v>4.9374604723090493E-2</v>
      </c>
      <c r="I418">
        <v>4.5688894194581754E-2</v>
      </c>
      <c r="J418">
        <v>8.0974337261139173E-2</v>
      </c>
      <c r="K418" s="4">
        <v>5.4813208021654278E-2</v>
      </c>
      <c r="L418" s="7">
        <v>0.12376728942945912</v>
      </c>
      <c r="M418">
        <v>0.1534338646261808</v>
      </c>
      <c r="N418">
        <v>0.13852302558824786</v>
      </c>
      <c r="O418">
        <v>8.900819205254068E-2</v>
      </c>
      <c r="P418">
        <v>7.8248763819549871E-2</v>
      </c>
      <c r="Q418">
        <v>8.1249122523206263E-2</v>
      </c>
      <c r="R418">
        <v>5.412217554168982E-2</v>
      </c>
      <c r="S418">
        <v>5.3119495281239069E-2</v>
      </c>
      <c r="T418">
        <v>0.15437277369023861</v>
      </c>
      <c r="U418" s="4">
        <v>0.10682448508165188</v>
      </c>
      <c r="V418" s="7">
        <v>0.1634053890402801</v>
      </c>
      <c r="W418">
        <v>0</v>
      </c>
      <c r="X418">
        <v>0.29264752829199703</v>
      </c>
      <c r="Y418">
        <v>0.22010015058153223</v>
      </c>
      <c r="Z418">
        <v>0.23915992590167651</v>
      </c>
      <c r="AA418">
        <v>0.2343686686301136</v>
      </c>
      <c r="AB418">
        <v>0.55414524640415719</v>
      </c>
      <c r="AC418">
        <v>0.23317554942639443</v>
      </c>
      <c r="AD418">
        <v>0.22491429955867778</v>
      </c>
      <c r="AE418" s="4">
        <v>0.2127717739493622</v>
      </c>
      <c r="AF418" s="7">
        <v>0.12923076070738523</v>
      </c>
      <c r="AG418">
        <v>0.10152042597966408</v>
      </c>
      <c r="AH418">
        <v>8.5828376542885651E-2</v>
      </c>
      <c r="AI418">
        <v>0.11279259653789069</v>
      </c>
      <c r="AJ418">
        <v>0.12517245642562913</v>
      </c>
      <c r="AK418">
        <v>0.13428224359580404</v>
      </c>
      <c r="AL418">
        <v>0.17384590045824069</v>
      </c>
      <c r="AM418">
        <v>0.10145975012054403</v>
      </c>
      <c r="AN418">
        <v>7.1969070565602769E-2</v>
      </c>
      <c r="AO418" s="4">
        <v>0.12217187254471562</v>
      </c>
      <c r="AP418" s="7">
        <v>0</v>
      </c>
      <c r="AQ418">
        <v>0</v>
      </c>
      <c r="AR418">
        <v>0</v>
      </c>
      <c r="AS418">
        <v>0</v>
      </c>
      <c r="AT418">
        <v>0.16913211101287165</v>
      </c>
      <c r="AU418">
        <v>0.44205735684623715</v>
      </c>
      <c r="AV418">
        <v>0.35425676436771492</v>
      </c>
      <c r="AW418">
        <v>0.14181380844430153</v>
      </c>
      <c r="AX418">
        <v>0.12791997772116856</v>
      </c>
      <c r="AY418" s="4">
        <v>8.6570079353226081E-2</v>
      </c>
      <c r="AZ418">
        <f t="shared" si="335"/>
        <v>2.685069710905949E-2</v>
      </c>
      <c r="BA418">
        <f t="shared" si="336"/>
        <v>0.10326691876340041</v>
      </c>
      <c r="BB418">
        <f t="shared" si="337"/>
        <v>0.23746885317841909</v>
      </c>
      <c r="BC418">
        <f t="shared" si="338"/>
        <v>0.1158273453478362</v>
      </c>
      <c r="BD418" s="4">
        <f t="shared" si="339"/>
        <v>0.13217500977455199</v>
      </c>
      <c r="BE418" s="7">
        <f t="shared" si="340"/>
        <v>2.8865814299664869E-2</v>
      </c>
      <c r="BF418">
        <f t="shared" si="341"/>
        <v>3.807655737343596E-2</v>
      </c>
      <c r="BG418">
        <f t="shared" si="342"/>
        <v>0.13593528479104372</v>
      </c>
      <c r="BH418">
        <f t="shared" si="343"/>
        <v>2.8397541965511967E-2</v>
      </c>
      <c r="BI418" s="4">
        <f t="shared" si="344"/>
        <v>0.15591484724885016</v>
      </c>
      <c r="BJ418" s="7">
        <f t="shared" si="345"/>
        <v>1.0112057283149439E-4</v>
      </c>
      <c r="BK418">
        <f t="shared" si="346"/>
        <v>7.7205910229141673E-4</v>
      </c>
      <c r="BL418">
        <f t="shared" si="347"/>
        <v>1.7168696498562886E-6</v>
      </c>
      <c r="BM418" s="4">
        <f t="shared" si="348"/>
        <v>6.3115337025802895E-2</v>
      </c>
      <c r="BN418" s="7">
        <f t="shared" si="349"/>
        <v>1.0112057283149439E-4</v>
      </c>
      <c r="BO418">
        <f t="shared" si="350"/>
        <v>1.2659565580559758E-2</v>
      </c>
      <c r="BP418">
        <f t="shared" si="351"/>
        <v>0.41488386242795583</v>
      </c>
      <c r="BQ418" s="4">
        <f t="shared" si="352"/>
        <v>0.58144722271240634</v>
      </c>
      <c r="BR418" s="7">
        <f t="shared" si="353"/>
        <v>7.7205910229141673E-4</v>
      </c>
      <c r="BS418">
        <f t="shared" si="354"/>
        <v>1.2659565580559758E-2</v>
      </c>
      <c r="BT418">
        <f t="shared" si="355"/>
        <v>2.017408230911117E-2</v>
      </c>
      <c r="BU418" s="4">
        <f t="shared" si="356"/>
        <v>0.12518253475378732</v>
      </c>
      <c r="BV418" s="7">
        <f t="shared" si="357"/>
        <v>1.7168696498562886E-6</v>
      </c>
      <c r="BW418">
        <f t="shared" si="358"/>
        <v>0.41488386242795583</v>
      </c>
      <c r="BX418">
        <f t="shared" si="359"/>
        <v>2.017408230911117E-2</v>
      </c>
      <c r="BY418" s="4">
        <f t="shared" si="360"/>
        <v>0.75127612463563787</v>
      </c>
      <c r="BZ418" s="7">
        <f t="shared" si="361"/>
        <v>6.3115337025802895E-2</v>
      </c>
      <c r="CA418">
        <f t="shared" si="362"/>
        <v>0.58144722271240634</v>
      </c>
      <c r="CB418">
        <f t="shared" si="363"/>
        <v>0.12518253475378732</v>
      </c>
      <c r="CC418" s="4">
        <f t="shared" si="364"/>
        <v>0.75127612463563787</v>
      </c>
      <c r="CD418" s="7">
        <f t="shared" si="365"/>
        <v>10</v>
      </c>
      <c r="CE418" s="4">
        <f t="shared" si="366"/>
        <v>0</v>
      </c>
      <c r="CF418" s="7">
        <f t="shared" si="367"/>
        <v>1.0112057283149439E-4</v>
      </c>
      <c r="CG418">
        <f t="shared" si="368"/>
        <v>5.0872505288841081E-6</v>
      </c>
      <c r="CH418" s="7">
        <f t="shared" si="369"/>
        <v>1.0112057283149439E-4</v>
      </c>
      <c r="CI418" s="4">
        <f t="shared" si="370"/>
        <v>3.2535572240304872E-2</v>
      </c>
      <c r="CJ418">
        <f t="shared" si="371"/>
        <v>5.0872505288841081E-6</v>
      </c>
      <c r="CK418">
        <f t="shared" si="372"/>
        <v>3.2535572240304872E-2</v>
      </c>
      <c r="CL418" s="7">
        <f t="shared" si="373"/>
        <v>6</v>
      </c>
      <c r="CM418" s="4">
        <f t="shared" si="374"/>
        <v>1</v>
      </c>
      <c r="CN418" s="7">
        <f t="shared" si="375"/>
        <v>4.7146191628145366E-4</v>
      </c>
      <c r="CO418" s="4">
        <f t="shared" si="376"/>
        <v>1</v>
      </c>
      <c r="CP418" s="7">
        <f t="shared" si="377"/>
        <v>3</v>
      </c>
      <c r="CQ418" s="4" t="str">
        <f t="shared" si="378"/>
        <v>Glenfiddich 12</v>
      </c>
      <c r="CR418" s="7">
        <f t="shared" si="379"/>
        <v>70</v>
      </c>
      <c r="CS418">
        <f t="shared" si="380"/>
        <v>73</v>
      </c>
      <c r="CT418">
        <f ca="1">COUNTIF(INDIRECT(ADDRESS(ROW(),CR418,1,1)):INDIRECT(ADDRESS(ROW(),CS418,1,1)), "&lt;0.05")</f>
        <v>3</v>
      </c>
      <c r="CU418" s="4">
        <f t="shared" ca="1" si="381"/>
        <v>0</v>
      </c>
    </row>
    <row r="419" spans="1:99" x14ac:dyDescent="0.25">
      <c r="A419" s="48">
        <v>171</v>
      </c>
      <c r="B419" s="7">
        <v>0.11167033284663279</v>
      </c>
      <c r="C419">
        <v>2.8464228762593417E-2</v>
      </c>
      <c r="D419">
        <v>0.10877827915968975</v>
      </c>
      <c r="E419">
        <v>6.9301621532027333E-2</v>
      </c>
      <c r="F419">
        <v>7.72690119514792E-2</v>
      </c>
      <c r="G419">
        <v>5.2404025382748666E-2</v>
      </c>
      <c r="H419">
        <v>6.7325026226341844E-2</v>
      </c>
      <c r="I419">
        <v>8.2110668369675108E-2</v>
      </c>
      <c r="J419">
        <v>0.21525643257366645</v>
      </c>
      <c r="K419" s="4">
        <v>0.17535142226896933</v>
      </c>
      <c r="L419" s="7">
        <v>9.6602020835585362E-2</v>
      </c>
      <c r="M419">
        <v>0.15325719662458043</v>
      </c>
      <c r="N419">
        <v>0.12898478252166051</v>
      </c>
      <c r="O419">
        <v>9.9214602847482625E-2</v>
      </c>
      <c r="P419">
        <v>0.13608006578549733</v>
      </c>
      <c r="Q419">
        <v>0.1139121644350229</v>
      </c>
      <c r="R419">
        <v>0.12205166537432718</v>
      </c>
      <c r="S419">
        <v>9.3364910291125008E-2</v>
      </c>
      <c r="T419">
        <v>0.15792224216941494</v>
      </c>
      <c r="U419" s="4">
        <v>0.17514903043594623</v>
      </c>
      <c r="V419" s="7">
        <v>0.36151109089717254</v>
      </c>
      <c r="W419">
        <v>0.22150720873466645</v>
      </c>
      <c r="X419">
        <v>0.51421278856007968</v>
      </c>
      <c r="Y419">
        <v>0.36723079063439101</v>
      </c>
      <c r="Z419">
        <v>0.39535222349284077</v>
      </c>
      <c r="AA419">
        <v>0.46284303973185881</v>
      </c>
      <c r="AB419">
        <v>0.96873512003631002</v>
      </c>
      <c r="AC419">
        <v>0.39888385173272878</v>
      </c>
      <c r="AD419">
        <v>0.44590394303815645</v>
      </c>
      <c r="AE419" s="4">
        <v>0.38087430489651669</v>
      </c>
      <c r="AF419" s="7">
        <v>0.19982126831810723</v>
      </c>
      <c r="AG419">
        <v>0.20871666522351598</v>
      </c>
      <c r="AH419">
        <v>0.21065577574081809</v>
      </c>
      <c r="AI419">
        <v>0.2101259791042091</v>
      </c>
      <c r="AJ419">
        <v>0.29582515828077399</v>
      </c>
      <c r="AK419">
        <v>0.24740203007804479</v>
      </c>
      <c r="AL419">
        <v>0.32705728131935813</v>
      </c>
      <c r="AM419">
        <v>0.21545247690451869</v>
      </c>
      <c r="AN419">
        <v>0.16076455552106447</v>
      </c>
      <c r="AO419" s="4">
        <v>0.234736368425881</v>
      </c>
      <c r="AP419" s="7">
        <v>9.8222993898189961E-2</v>
      </c>
      <c r="AQ419">
        <v>0.13576731007208195</v>
      </c>
      <c r="AR419">
        <v>9.2301086120985004E-2</v>
      </c>
      <c r="AS419">
        <v>0.11159370758922761</v>
      </c>
      <c r="AT419">
        <v>0.4109355127866387</v>
      </c>
      <c r="AU419">
        <v>0.71658724726228928</v>
      </c>
      <c r="AV419">
        <v>0.65292062259586625</v>
      </c>
      <c r="AW419">
        <v>0.26658419349743151</v>
      </c>
      <c r="AX419">
        <v>0.21308535623498887</v>
      </c>
      <c r="AY419" s="4">
        <v>0.23224678355855957</v>
      </c>
      <c r="AZ419">
        <f t="shared" si="335"/>
        <v>9.8793104907382384E-2</v>
      </c>
      <c r="BA419">
        <f t="shared" si="336"/>
        <v>0.12765386813206425</v>
      </c>
      <c r="BB419">
        <f t="shared" si="337"/>
        <v>0.4517054361754721</v>
      </c>
      <c r="BC419">
        <f t="shared" si="338"/>
        <v>0.23105575589162922</v>
      </c>
      <c r="BD419" s="4">
        <f t="shared" si="339"/>
        <v>0.2930244813616259</v>
      </c>
      <c r="BE419" s="7">
        <f t="shared" si="340"/>
        <v>5.7145121990212044E-2</v>
      </c>
      <c r="BF419">
        <f t="shared" si="341"/>
        <v>2.8026234209207891E-2</v>
      </c>
      <c r="BG419">
        <f t="shared" si="342"/>
        <v>0.19737995781635842</v>
      </c>
      <c r="BH419">
        <f t="shared" si="343"/>
        <v>4.8540102613738201E-2</v>
      </c>
      <c r="BI419" s="4">
        <f t="shared" si="344"/>
        <v>0.22840057065300357</v>
      </c>
      <c r="BJ419" s="7">
        <f t="shared" si="345"/>
        <v>0.17504453844631368</v>
      </c>
      <c r="BK419">
        <f t="shared" si="346"/>
        <v>2.4340520184183196E-4</v>
      </c>
      <c r="BL419">
        <f t="shared" si="347"/>
        <v>2.9699223038700811E-5</v>
      </c>
      <c r="BM419" s="4">
        <f t="shared" si="348"/>
        <v>2.5855751045977936E-2</v>
      </c>
      <c r="BN419" s="7">
        <f t="shared" si="349"/>
        <v>0.17504453844631368</v>
      </c>
      <c r="BO419">
        <f t="shared" si="350"/>
        <v>5.3935255782884008E-4</v>
      </c>
      <c r="BP419">
        <f t="shared" si="351"/>
        <v>3.8754703362266239E-5</v>
      </c>
      <c r="BQ419" s="4">
        <f t="shared" si="352"/>
        <v>4.8338775163463306E-2</v>
      </c>
      <c r="BR419" s="7">
        <f t="shared" si="353"/>
        <v>2.4340520184183196E-4</v>
      </c>
      <c r="BS419">
        <f t="shared" si="354"/>
        <v>5.3935255782884008E-4</v>
      </c>
      <c r="BT419">
        <f t="shared" si="355"/>
        <v>6.3309058337760529E-3</v>
      </c>
      <c r="BU419" s="4">
        <f t="shared" si="356"/>
        <v>0.11413309772387985</v>
      </c>
      <c r="BV419" s="7">
        <f t="shared" si="357"/>
        <v>2.9699223038700811E-5</v>
      </c>
      <c r="BW419">
        <f t="shared" si="358"/>
        <v>3.8754703362266239E-5</v>
      </c>
      <c r="BX419">
        <f t="shared" si="359"/>
        <v>6.3309058337760529E-3</v>
      </c>
      <c r="BY419" s="4">
        <f t="shared" si="360"/>
        <v>0.42131572687946561</v>
      </c>
      <c r="BZ419" s="7">
        <f t="shared" si="361"/>
        <v>2.5855751045977936E-2</v>
      </c>
      <c r="CA419">
        <f t="shared" si="362"/>
        <v>4.8338775163463306E-2</v>
      </c>
      <c r="CB419">
        <f t="shared" si="363"/>
        <v>0.11413309772387985</v>
      </c>
      <c r="CC419" s="4">
        <f t="shared" si="364"/>
        <v>0.42131572687946561</v>
      </c>
      <c r="CD419" s="7">
        <f t="shared" si="365"/>
        <v>14</v>
      </c>
      <c r="CE419" s="4">
        <f t="shared" si="366"/>
        <v>0</v>
      </c>
      <c r="CF419" s="7">
        <f t="shared" si="367"/>
        <v>0.17504453844631368</v>
      </c>
      <c r="CG419">
        <f t="shared" si="368"/>
        <v>1.6066903401267931E-6</v>
      </c>
      <c r="CH419" s="7">
        <f t="shared" si="369"/>
        <v>0.17504453844631368</v>
      </c>
      <c r="CI419" s="4">
        <f t="shared" si="370"/>
        <v>6.1784269769242794E-6</v>
      </c>
      <c r="CJ419">
        <f t="shared" si="371"/>
        <v>1.6066903401267931E-6</v>
      </c>
      <c r="CK419">
        <f t="shared" si="372"/>
        <v>6.1784269769242794E-6</v>
      </c>
      <c r="CL419" s="7">
        <f t="shared" si="373"/>
        <v>4</v>
      </c>
      <c r="CM419" s="4">
        <f t="shared" si="374"/>
        <v>0</v>
      </c>
      <c r="CN419" s="7">
        <f t="shared" si="375"/>
        <v>1.7485249226167166E-5</v>
      </c>
      <c r="CO419" s="4">
        <f t="shared" si="376"/>
        <v>1</v>
      </c>
      <c r="CP419" s="7">
        <f t="shared" si="377"/>
        <v>3</v>
      </c>
      <c r="CQ419" s="4" t="str">
        <f t="shared" si="378"/>
        <v>Glenfiddich 12</v>
      </c>
      <c r="CR419" s="7">
        <f t="shared" si="379"/>
        <v>70</v>
      </c>
      <c r="CS419">
        <f t="shared" si="380"/>
        <v>73</v>
      </c>
      <c r="CT419">
        <f ca="1">COUNTIF(INDIRECT(ADDRESS(ROW(),CR419,1,1)):INDIRECT(ADDRESS(ROW(),CS419,1,1)), "&lt;0.05")</f>
        <v>3</v>
      </c>
      <c r="CU419" s="4">
        <f t="shared" ca="1" si="381"/>
        <v>0</v>
      </c>
    </row>
    <row r="420" spans="1:99" x14ac:dyDescent="0.25">
      <c r="A420" s="48">
        <v>172</v>
      </c>
      <c r="B420" s="7">
        <v>2.8451902232004059E-2</v>
      </c>
      <c r="C420">
        <v>2.0886646928656275E-2</v>
      </c>
      <c r="D420">
        <v>4.2649277607698585E-2</v>
      </c>
      <c r="E420">
        <v>2.6046888396276148E-2</v>
      </c>
      <c r="F420">
        <v>4.0583625007941465E-2</v>
      </c>
      <c r="G420">
        <v>5.7618788096923147E-2</v>
      </c>
      <c r="H420">
        <v>1.6113532662998753E-2</v>
      </c>
      <c r="I420">
        <v>4.2838619469699642E-2</v>
      </c>
      <c r="J420">
        <v>7.1002152384767286E-2</v>
      </c>
      <c r="K420" s="4">
        <v>2.7866308873910891E-2</v>
      </c>
      <c r="L420" s="7">
        <v>5.4717511110839459E-2</v>
      </c>
      <c r="M420">
        <v>6.4860184251596106E-2</v>
      </c>
      <c r="N420">
        <v>4.0221953905007803E-2</v>
      </c>
      <c r="O420">
        <v>2.9713566978263495E-2</v>
      </c>
      <c r="P420">
        <v>4.6462189561338949E-2</v>
      </c>
      <c r="Q420">
        <v>3.4631855111211994E-2</v>
      </c>
      <c r="R420">
        <v>1.997455430834923E-2</v>
      </c>
      <c r="S420">
        <v>5.526385815167878E-2</v>
      </c>
      <c r="T420">
        <v>7.6603542975873365E-2</v>
      </c>
      <c r="U420" s="4">
        <v>4.6360312865390135E-2</v>
      </c>
      <c r="V420" s="7">
        <v>1.0096258929448259</v>
      </c>
      <c r="W420">
        <v>1.7024300516745996</v>
      </c>
      <c r="X420">
        <v>1.4307868995408082</v>
      </c>
      <c r="Y420">
        <v>0.91344117615591436</v>
      </c>
      <c r="Z420">
        <v>0.91778748087186546</v>
      </c>
      <c r="AA420">
        <v>1.5264800681111825</v>
      </c>
      <c r="AB420">
        <v>2.1605969442527373</v>
      </c>
      <c r="AC420">
        <v>0.86634839511339701</v>
      </c>
      <c r="AD420">
        <v>1.3654712892951322</v>
      </c>
      <c r="AE420" s="4">
        <v>1.0186659709515131</v>
      </c>
      <c r="AF420" s="7">
        <v>0.64644930849791971</v>
      </c>
      <c r="AG420">
        <v>0.70739543137661531</v>
      </c>
      <c r="AH420">
        <v>0.55406534144240316</v>
      </c>
      <c r="AI420">
        <v>0.37805458908223027</v>
      </c>
      <c r="AJ420">
        <v>0.65684838812006541</v>
      </c>
      <c r="AK420">
        <v>0.74824402558108727</v>
      </c>
      <c r="AL420">
        <v>0.70366054949321233</v>
      </c>
      <c r="AM420">
        <v>0.44934728471877528</v>
      </c>
      <c r="AN420">
        <v>0.40817507594152586</v>
      </c>
      <c r="AO420" s="4">
        <v>0.58268405345689811</v>
      </c>
      <c r="AP420" s="7">
        <v>0.95313201201423048</v>
      </c>
      <c r="AQ420">
        <v>1.8975372080610879</v>
      </c>
      <c r="AR420">
        <v>1.1241202095373952</v>
      </c>
      <c r="AS420">
        <v>0.81265547886472334</v>
      </c>
      <c r="AT420">
        <v>0.92663211066491447</v>
      </c>
      <c r="AU420">
        <v>1.3645596293005189</v>
      </c>
      <c r="AV420">
        <v>1.7395054719077596</v>
      </c>
      <c r="AW420">
        <v>0.61223192305433516</v>
      </c>
      <c r="AX420">
        <v>0.47534253876119836</v>
      </c>
      <c r="AY420" s="4">
        <v>0.73964481993267428</v>
      </c>
      <c r="AZ420">
        <f t="shared" si="335"/>
        <v>3.7405774166087633E-2</v>
      </c>
      <c r="BA420">
        <f t="shared" si="336"/>
        <v>4.6880952921954919E-2</v>
      </c>
      <c r="BB420">
        <f t="shared" si="337"/>
        <v>1.2911634168911976</v>
      </c>
      <c r="BC420">
        <f t="shared" si="338"/>
        <v>0.58349240477107323</v>
      </c>
      <c r="BD420" s="4">
        <f t="shared" si="339"/>
        <v>1.0645361402098839</v>
      </c>
      <c r="BE420" s="7">
        <f t="shared" si="340"/>
        <v>1.7097205923468896E-2</v>
      </c>
      <c r="BF420">
        <f t="shared" si="341"/>
        <v>1.6838686882875792E-2</v>
      </c>
      <c r="BG420">
        <f t="shared" si="342"/>
        <v>0.424462395329821</v>
      </c>
      <c r="BH420">
        <f t="shared" si="343"/>
        <v>0.13253196352924043</v>
      </c>
      <c r="BI420" s="4">
        <f t="shared" si="344"/>
        <v>0.47083773763572473</v>
      </c>
      <c r="BJ420" s="7">
        <f t="shared" si="345"/>
        <v>0.22780397721333745</v>
      </c>
      <c r="BK420">
        <f t="shared" si="346"/>
        <v>6.1942956620768207E-6</v>
      </c>
      <c r="BL420">
        <f t="shared" si="347"/>
        <v>2.9806975322282962E-7</v>
      </c>
      <c r="BM420" s="4">
        <f t="shared" si="348"/>
        <v>7.0239161699089858E-5</v>
      </c>
      <c r="BN420" s="7">
        <f t="shared" si="349"/>
        <v>0.22780397721333745</v>
      </c>
      <c r="BO420">
        <f t="shared" si="350"/>
        <v>6.5975723954275586E-6</v>
      </c>
      <c r="BP420">
        <f t="shared" si="351"/>
        <v>3.504509127500474E-7</v>
      </c>
      <c r="BQ420" s="4">
        <f t="shared" si="352"/>
        <v>7.5452574617051283E-5</v>
      </c>
      <c r="BR420" s="7">
        <f t="shared" si="353"/>
        <v>6.1942956620768207E-6</v>
      </c>
      <c r="BS420">
        <f t="shared" si="354"/>
        <v>6.5975723954275586E-6</v>
      </c>
      <c r="BT420">
        <f t="shared" si="355"/>
        <v>4.1169417041894701E-4</v>
      </c>
      <c r="BU420" s="4">
        <f t="shared" si="356"/>
        <v>0.27325416302642869</v>
      </c>
      <c r="BV420" s="7">
        <f t="shared" si="357"/>
        <v>2.9806975322282962E-7</v>
      </c>
      <c r="BW420">
        <f t="shared" si="358"/>
        <v>3.504509127500474E-7</v>
      </c>
      <c r="BX420">
        <f t="shared" si="359"/>
        <v>4.1169417041894701E-4</v>
      </c>
      <c r="BY420" s="4">
        <f t="shared" si="360"/>
        <v>1.0554511799918818E-2</v>
      </c>
      <c r="BZ420" s="7">
        <f t="shared" si="361"/>
        <v>7.0239161699089858E-5</v>
      </c>
      <c r="CA420">
        <f t="shared" si="362"/>
        <v>7.5452574617051283E-5</v>
      </c>
      <c r="CB420">
        <f t="shared" si="363"/>
        <v>0.27325416302642869</v>
      </c>
      <c r="CC420" s="4">
        <f t="shared" si="364"/>
        <v>1.0554511799918818E-2</v>
      </c>
      <c r="CD420" s="7">
        <f t="shared" si="365"/>
        <v>16</v>
      </c>
      <c r="CE420" s="4">
        <f t="shared" si="366"/>
        <v>0</v>
      </c>
      <c r="CF420" s="7">
        <f t="shared" si="367"/>
        <v>0.22780397721333745</v>
      </c>
      <c r="CG420">
        <f t="shared" si="368"/>
        <v>6.9328024307168208E-12</v>
      </c>
      <c r="CH420" s="7">
        <f t="shared" si="369"/>
        <v>0.22780397721333745</v>
      </c>
      <c r="CI420" s="4">
        <f t="shared" si="370"/>
        <v>8.8184168927959893E-12</v>
      </c>
      <c r="CJ420">
        <f t="shared" si="371"/>
        <v>6.9328024307168208E-12</v>
      </c>
      <c r="CK420">
        <f t="shared" si="372"/>
        <v>8.8184168927959893E-12</v>
      </c>
      <c r="CL420" s="7">
        <f t="shared" si="373"/>
        <v>4</v>
      </c>
      <c r="CM420" s="4">
        <f t="shared" si="374"/>
        <v>0</v>
      </c>
      <c r="CN420" s="7">
        <f t="shared" si="375"/>
        <v>7.5385065365978472E-8</v>
      </c>
      <c r="CO420" s="4">
        <f t="shared" si="376"/>
        <v>1</v>
      </c>
      <c r="CP420" s="7">
        <f t="shared" si="377"/>
        <v>3</v>
      </c>
      <c r="CQ420" s="4" t="str">
        <f t="shared" si="378"/>
        <v>Glenfiddich 12</v>
      </c>
      <c r="CR420" s="7">
        <f t="shared" si="379"/>
        <v>70</v>
      </c>
      <c r="CS420">
        <f t="shared" si="380"/>
        <v>73</v>
      </c>
      <c r="CT420">
        <f ca="1">COUNTIF(INDIRECT(ADDRESS(ROW(),CR420,1,1)):INDIRECT(ADDRESS(ROW(),CS420,1,1)), "&lt;0.05")</f>
        <v>3</v>
      </c>
      <c r="CU420" s="4">
        <f t="shared" ca="1" si="381"/>
        <v>0</v>
      </c>
    </row>
    <row r="421" spans="1:99" x14ac:dyDescent="0.25">
      <c r="A421" s="48">
        <v>173</v>
      </c>
      <c r="B421" s="7">
        <v>0.1918169193934548</v>
      </c>
      <c r="C421">
        <v>7.1619454747772093E-2</v>
      </c>
      <c r="D421">
        <v>0.13329270147769889</v>
      </c>
      <c r="E421">
        <v>5.3543275579099693E-2</v>
      </c>
      <c r="F421">
        <v>8.692493829064514E-2</v>
      </c>
      <c r="G421">
        <v>0.15582042721582151</v>
      </c>
      <c r="H421">
        <v>5.7085774006142467E-2</v>
      </c>
      <c r="I421">
        <v>0.11642041548449662</v>
      </c>
      <c r="J421">
        <v>0.18899761911833179</v>
      </c>
      <c r="K421" s="4">
        <v>0.10263500546137566</v>
      </c>
      <c r="L421" s="7">
        <v>5.6711726845539781E-2</v>
      </c>
      <c r="M421">
        <v>9.2427116997479672E-2</v>
      </c>
      <c r="N421">
        <v>3.0719740850452974E-2</v>
      </c>
      <c r="O421">
        <v>5.6781247806119026E-2</v>
      </c>
      <c r="P421">
        <v>0.1051632645454073</v>
      </c>
      <c r="Q421">
        <v>9.1310525669602058E-2</v>
      </c>
      <c r="R421">
        <v>5.8344973781222512E-2</v>
      </c>
      <c r="S421">
        <v>8.096145055455703E-2</v>
      </c>
      <c r="T421">
        <v>0.11919337599917249</v>
      </c>
      <c r="U421" s="4">
        <v>9.2129751256509948E-2</v>
      </c>
      <c r="V421" s="7">
        <v>2.3780409716575064</v>
      </c>
      <c r="W421">
        <v>5.1780024930515838</v>
      </c>
      <c r="X421">
        <v>3.4042785580831874</v>
      </c>
      <c r="Y421">
        <v>2.2587174564043488</v>
      </c>
      <c r="Z421">
        <v>2.5417776704418316</v>
      </c>
      <c r="AA421">
        <v>4.7405455569407939</v>
      </c>
      <c r="AB421">
        <v>6.663218762007677</v>
      </c>
      <c r="AC421">
        <v>2.6896674811026546</v>
      </c>
      <c r="AD421">
        <v>3.7933279689750838</v>
      </c>
      <c r="AE421" s="4">
        <v>2.8337649188821885</v>
      </c>
      <c r="AF421" s="7">
        <v>1.8507321396818062</v>
      </c>
      <c r="AG421">
        <v>2.062672466874683</v>
      </c>
      <c r="AH421">
        <v>1.8310644614636649</v>
      </c>
      <c r="AI421">
        <v>1.2127104214844935</v>
      </c>
      <c r="AJ421">
        <v>2.2054840613528932</v>
      </c>
      <c r="AK421">
        <v>2.1955596529403776</v>
      </c>
      <c r="AL421">
        <v>2.2596271994597097</v>
      </c>
      <c r="AM421">
        <v>1.4496369592985052</v>
      </c>
      <c r="AN421">
        <v>1.1004242464927407</v>
      </c>
      <c r="AO421" s="4">
        <v>1.7920948315145802</v>
      </c>
      <c r="AP421" s="7">
        <v>2.5424864137848266</v>
      </c>
      <c r="AQ421">
        <v>5.2913528938073053</v>
      </c>
      <c r="AR421">
        <v>3.178024368403277</v>
      </c>
      <c r="AS421">
        <v>2.26917160010658</v>
      </c>
      <c r="AT421">
        <v>2.442625900726084</v>
      </c>
      <c r="AU421">
        <v>3.552193648550626</v>
      </c>
      <c r="AV421">
        <v>4.7203680255859579</v>
      </c>
      <c r="AW421">
        <v>1.6353492948920298</v>
      </c>
      <c r="AX421">
        <v>1.3028458225874839</v>
      </c>
      <c r="AY421" s="4">
        <v>2.2240660433112369</v>
      </c>
      <c r="AZ421">
        <f t="shared" si="335"/>
        <v>0.11581565307748387</v>
      </c>
      <c r="BA421">
        <f t="shared" si="336"/>
        <v>7.8374317430606272E-2</v>
      </c>
      <c r="BB421">
        <f t="shared" si="337"/>
        <v>3.6481341837546859</v>
      </c>
      <c r="BC421">
        <f t="shared" si="338"/>
        <v>1.7960006440563454</v>
      </c>
      <c r="BD421" s="4">
        <f t="shared" si="339"/>
        <v>2.9158484011755408</v>
      </c>
      <c r="BE421" s="7">
        <f t="shared" si="340"/>
        <v>5.0910315546891009E-2</v>
      </c>
      <c r="BF421">
        <f t="shared" si="341"/>
        <v>2.698196284243698E-2</v>
      </c>
      <c r="BG421">
        <f t="shared" si="342"/>
        <v>1.4550539329974543</v>
      </c>
      <c r="BH421">
        <f t="shared" si="343"/>
        <v>0.41655326304385926</v>
      </c>
      <c r="BI421" s="4">
        <f t="shared" si="344"/>
        <v>1.2855838226278675</v>
      </c>
      <c r="BJ421" s="7">
        <f t="shared" si="345"/>
        <v>5.9496503258366987E-2</v>
      </c>
      <c r="BK421">
        <f t="shared" si="346"/>
        <v>3.0454156634935091E-5</v>
      </c>
      <c r="BL421">
        <f t="shared" si="347"/>
        <v>3.6865836278833103E-7</v>
      </c>
      <c r="BM421" s="4">
        <f t="shared" si="348"/>
        <v>7.1002660931088473E-5</v>
      </c>
      <c r="BN421" s="7">
        <f t="shared" si="349"/>
        <v>5.9496503258366987E-2</v>
      </c>
      <c r="BO421">
        <f t="shared" si="350"/>
        <v>2.8190617530231272E-5</v>
      </c>
      <c r="BP421">
        <f t="shared" si="351"/>
        <v>3.5539913097312882E-7</v>
      </c>
      <c r="BQ421" s="4">
        <f t="shared" si="352"/>
        <v>6.4515908847015443E-5</v>
      </c>
      <c r="BR421" s="7">
        <f t="shared" si="353"/>
        <v>3.0454156634935091E-5</v>
      </c>
      <c r="BS421">
        <f t="shared" si="354"/>
        <v>2.8190617530231272E-5</v>
      </c>
      <c r="BT421">
        <f t="shared" si="355"/>
        <v>2.8587873002659009E-3</v>
      </c>
      <c r="BU421" s="4">
        <f t="shared" si="356"/>
        <v>0.24872087965329681</v>
      </c>
      <c r="BV421" s="7">
        <f t="shared" si="357"/>
        <v>3.6865836278833103E-7</v>
      </c>
      <c r="BW421">
        <f t="shared" si="358"/>
        <v>3.5539913097312882E-7</v>
      </c>
      <c r="BX421">
        <f t="shared" si="359"/>
        <v>2.8587873002659009E-3</v>
      </c>
      <c r="BY421" s="4">
        <f t="shared" si="360"/>
        <v>2.401927032643832E-2</v>
      </c>
      <c r="BZ421" s="7">
        <f t="shared" si="361"/>
        <v>7.1002660931088473E-5</v>
      </c>
      <c r="CA421">
        <f t="shared" si="362"/>
        <v>6.4515908847015443E-5</v>
      </c>
      <c r="CB421">
        <f t="shared" si="363"/>
        <v>0.24872087965329681</v>
      </c>
      <c r="CC421" s="4">
        <f t="shared" si="364"/>
        <v>2.401927032643832E-2</v>
      </c>
      <c r="CD421" s="7">
        <f t="shared" si="365"/>
        <v>16</v>
      </c>
      <c r="CE421" s="4">
        <f t="shared" si="366"/>
        <v>0</v>
      </c>
      <c r="CF421" s="7">
        <f t="shared" si="367"/>
        <v>5.9496503258366987E-2</v>
      </c>
      <c r="CG421">
        <f t="shared" si="368"/>
        <v>9.9025768357860456E-12</v>
      </c>
      <c r="CH421" s="7">
        <f t="shared" si="369"/>
        <v>5.9496503258366987E-2</v>
      </c>
      <c r="CI421" s="4">
        <f t="shared" si="370"/>
        <v>7.4130982535937445E-12</v>
      </c>
      <c r="CJ421">
        <f t="shared" si="371"/>
        <v>9.9025768357860456E-12</v>
      </c>
      <c r="CK421">
        <f t="shared" si="372"/>
        <v>7.4130982535937445E-12</v>
      </c>
      <c r="CL421" s="7">
        <f t="shared" si="373"/>
        <v>4</v>
      </c>
      <c r="CM421" s="4">
        <f t="shared" si="374"/>
        <v>0</v>
      </c>
      <c r="CN421" s="7">
        <f t="shared" si="375"/>
        <v>9.141383665517591E-8</v>
      </c>
      <c r="CO421" s="4">
        <f t="shared" si="376"/>
        <v>1</v>
      </c>
      <c r="CP421" s="7">
        <f t="shared" si="377"/>
        <v>3</v>
      </c>
      <c r="CQ421" s="4" t="str">
        <f t="shared" si="378"/>
        <v>Glenfiddich 12</v>
      </c>
      <c r="CR421" s="7">
        <f t="shared" si="379"/>
        <v>70</v>
      </c>
      <c r="CS421">
        <f t="shared" si="380"/>
        <v>73</v>
      </c>
      <c r="CT421">
        <f ca="1">COUNTIF(INDIRECT(ADDRESS(ROW(),CR421,1,1)):INDIRECT(ADDRESS(ROW(),CS421,1,1)), "&lt;0.05")</f>
        <v>3</v>
      </c>
      <c r="CU421" s="4">
        <f t="shared" ca="1" si="381"/>
        <v>0</v>
      </c>
    </row>
    <row r="422" spans="1:99" x14ac:dyDescent="0.25">
      <c r="A422" s="48">
        <v>174</v>
      </c>
      <c r="B422" s="7">
        <v>4.3905504396488812E-2</v>
      </c>
      <c r="C422">
        <v>3.4924350507351584E-2</v>
      </c>
      <c r="D422">
        <v>7.0457700668738521E-2</v>
      </c>
      <c r="E422">
        <v>4.1810422626353358E-2</v>
      </c>
      <c r="F422">
        <v>9.2432754784489424E-2</v>
      </c>
      <c r="G422">
        <v>7.5651865421097517E-2</v>
      </c>
      <c r="H422">
        <v>5.1115649401670626E-2</v>
      </c>
      <c r="I422">
        <v>9.7149177854472787E-2</v>
      </c>
      <c r="J422">
        <v>0.25383472299053683</v>
      </c>
      <c r="K422" s="4">
        <v>0.16331277231845132</v>
      </c>
      <c r="L422" s="7">
        <v>8.5354601870778118E-2</v>
      </c>
      <c r="M422">
        <v>0.19847040153339884</v>
      </c>
      <c r="N422">
        <v>0.18058391570955873</v>
      </c>
      <c r="O422">
        <v>0.16504166483413973</v>
      </c>
      <c r="P422">
        <v>0.15304772265206226</v>
      </c>
      <c r="Q422">
        <v>0.13693106313611608</v>
      </c>
      <c r="R422">
        <v>0.12911711800836373</v>
      </c>
      <c r="S422">
        <v>0.18496526234013125</v>
      </c>
      <c r="T422">
        <v>0.26190223640467475</v>
      </c>
      <c r="U422" s="4">
        <v>0.16510529331343651</v>
      </c>
      <c r="V422" s="7">
        <v>0.97930856497096652</v>
      </c>
      <c r="W422">
        <v>0.7719265550990333</v>
      </c>
      <c r="X422">
        <v>1.6206041822836268</v>
      </c>
      <c r="Y422">
        <v>1.2465816198708644</v>
      </c>
      <c r="Z422">
        <v>1.3630794105362865</v>
      </c>
      <c r="AA422">
        <v>1.5844798380077971</v>
      </c>
      <c r="AB422">
        <v>2.6809311235143802</v>
      </c>
      <c r="AC422">
        <v>1.2832431689383954</v>
      </c>
      <c r="AD422">
        <v>1.5404433185986</v>
      </c>
      <c r="AE422" s="4">
        <v>1.3111050149306478</v>
      </c>
      <c r="AF422" s="7">
        <v>0.8982376443823521</v>
      </c>
      <c r="AG422">
        <v>1.081794038679482</v>
      </c>
      <c r="AH422">
        <v>1.1372133424418966</v>
      </c>
      <c r="AI422">
        <v>0.85191051816259578</v>
      </c>
      <c r="AJ422">
        <v>1.1997181437219639</v>
      </c>
      <c r="AK422">
        <v>1.6112975193707506</v>
      </c>
      <c r="AL422">
        <v>1.3755737052414476</v>
      </c>
      <c r="AM422">
        <v>1.0927878489289815</v>
      </c>
      <c r="AN422">
        <v>0.85855631685149902</v>
      </c>
      <c r="AO422" s="4">
        <v>1.1294223393197125</v>
      </c>
      <c r="AP422" s="7">
        <v>0.39411232762639942</v>
      </c>
      <c r="AQ422">
        <v>0.75262447548627875</v>
      </c>
      <c r="AR422">
        <v>0.50932493822659564</v>
      </c>
      <c r="AS422">
        <v>0.53515316489834441</v>
      </c>
      <c r="AT422">
        <v>1.9872834170493772</v>
      </c>
      <c r="AU422">
        <v>2.7711609875489613</v>
      </c>
      <c r="AV422">
        <v>2.7943681680786607</v>
      </c>
      <c r="AW422">
        <v>1.3143119960870064</v>
      </c>
      <c r="AX422">
        <v>0.99650775338995556</v>
      </c>
      <c r="AY422" s="4">
        <v>1.0787499456690657</v>
      </c>
      <c r="AZ422">
        <f t="shared" si="335"/>
        <v>9.2459492096965065E-2</v>
      </c>
      <c r="BA422">
        <f t="shared" si="336"/>
        <v>0.166051927980266</v>
      </c>
      <c r="BB422">
        <f t="shared" si="337"/>
        <v>1.4381702796750599</v>
      </c>
      <c r="BC422">
        <f t="shared" si="338"/>
        <v>1.1236511417100681</v>
      </c>
      <c r="BD422" s="4">
        <f t="shared" si="339"/>
        <v>1.3133597174060645</v>
      </c>
      <c r="BE422" s="7">
        <f t="shared" si="340"/>
        <v>6.814457284856433E-2</v>
      </c>
      <c r="BF422">
        <f t="shared" si="341"/>
        <v>4.6788438077667589E-2</v>
      </c>
      <c r="BG422">
        <f t="shared" si="342"/>
        <v>0.51061297838413633</v>
      </c>
      <c r="BH422">
        <f t="shared" si="343"/>
        <v>0.23685472195539525</v>
      </c>
      <c r="BI422" s="4">
        <f t="shared" si="344"/>
        <v>0.90306260923030102</v>
      </c>
      <c r="BJ422" s="7">
        <f t="shared" si="345"/>
        <v>1.2473383191980953E-2</v>
      </c>
      <c r="BK422">
        <f t="shared" si="346"/>
        <v>1.3799275752035536E-5</v>
      </c>
      <c r="BL422">
        <f t="shared" si="347"/>
        <v>7.1153029629319342E-8</v>
      </c>
      <c r="BM422" s="4">
        <f t="shared" si="348"/>
        <v>2.0479634195172984E-3</v>
      </c>
      <c r="BN422" s="7">
        <f t="shared" si="349"/>
        <v>1.2473383191980953E-2</v>
      </c>
      <c r="BO422">
        <f t="shared" si="350"/>
        <v>2.3490578052690604E-5</v>
      </c>
      <c r="BP422">
        <f t="shared" si="351"/>
        <v>2.588039534170028E-7</v>
      </c>
      <c r="BQ422" s="4">
        <f t="shared" si="352"/>
        <v>3.0208583568921395E-3</v>
      </c>
      <c r="BR422" s="7">
        <f t="shared" si="353"/>
        <v>1.3799275752035536E-5</v>
      </c>
      <c r="BS422">
        <f t="shared" si="354"/>
        <v>2.3490578052690604E-5</v>
      </c>
      <c r="BT422">
        <f t="shared" si="355"/>
        <v>0.10122880879299169</v>
      </c>
      <c r="BU422" s="4">
        <f t="shared" si="356"/>
        <v>0.70923524993479325</v>
      </c>
      <c r="BV422" s="7">
        <f t="shared" si="357"/>
        <v>7.1153029629319342E-8</v>
      </c>
      <c r="BW422">
        <f t="shared" si="358"/>
        <v>2.588039534170028E-7</v>
      </c>
      <c r="BX422">
        <f t="shared" si="359"/>
        <v>0.10122880879299169</v>
      </c>
      <c r="BY422" s="4">
        <f t="shared" si="360"/>
        <v>0.53463308881331817</v>
      </c>
      <c r="BZ422" s="7">
        <f t="shared" si="361"/>
        <v>2.0479634195172984E-3</v>
      </c>
      <c r="CA422">
        <f t="shared" si="362"/>
        <v>3.0208583568921395E-3</v>
      </c>
      <c r="CB422">
        <f t="shared" si="363"/>
        <v>0.70923524993479325</v>
      </c>
      <c r="CC422" s="4">
        <f t="shared" si="364"/>
        <v>0.53463308881331817</v>
      </c>
      <c r="CD422" s="7">
        <f t="shared" si="365"/>
        <v>14</v>
      </c>
      <c r="CE422" s="4">
        <f t="shared" si="366"/>
        <v>0</v>
      </c>
      <c r="CF422" s="7">
        <f t="shared" si="367"/>
        <v>1.2473383191980953E-2</v>
      </c>
      <c r="CG422">
        <f t="shared" si="368"/>
        <v>7.2373627125067383E-12</v>
      </c>
      <c r="CH422" s="7">
        <f t="shared" si="369"/>
        <v>1.2473383191980953E-2</v>
      </c>
      <c r="CI422" s="4">
        <f t="shared" si="370"/>
        <v>3.9211351336754679E-11</v>
      </c>
      <c r="CJ422">
        <f t="shared" si="371"/>
        <v>7.2373627125067383E-12</v>
      </c>
      <c r="CK422">
        <f t="shared" si="372"/>
        <v>3.9211351336754679E-11</v>
      </c>
      <c r="CL422" s="7">
        <f t="shared" si="373"/>
        <v>6</v>
      </c>
      <c r="CM422" s="4">
        <f t="shared" si="374"/>
        <v>1</v>
      </c>
      <c r="CN422" s="7">
        <f t="shared" si="375"/>
        <v>1.1469041487382223E-10</v>
      </c>
      <c r="CO422" s="4">
        <f t="shared" si="376"/>
        <v>1</v>
      </c>
      <c r="CP422" s="7">
        <f t="shared" si="377"/>
        <v>3</v>
      </c>
      <c r="CQ422" s="4" t="str">
        <f t="shared" si="378"/>
        <v>Glenfiddich 12</v>
      </c>
      <c r="CR422" s="7">
        <f t="shared" si="379"/>
        <v>70</v>
      </c>
      <c r="CS422">
        <f t="shared" si="380"/>
        <v>73</v>
      </c>
      <c r="CT422">
        <f ca="1">COUNTIF(INDIRECT(ADDRESS(ROW(),CR422,1,1)):INDIRECT(ADDRESS(ROW(),CS422,1,1)), "&lt;0.05")</f>
        <v>2</v>
      </c>
      <c r="CU422" s="4">
        <f t="shared" ca="1" si="381"/>
        <v>0</v>
      </c>
    </row>
    <row r="423" spans="1:99" x14ac:dyDescent="0.25">
      <c r="A423" s="48">
        <v>175</v>
      </c>
      <c r="B423" s="7">
        <v>0.12739877461117935</v>
      </c>
      <c r="C423">
        <v>7.118636639632292E-2</v>
      </c>
      <c r="D423">
        <v>0.15940544264721263</v>
      </c>
      <c r="E423">
        <v>0.12997850707008482</v>
      </c>
      <c r="F423">
        <v>0.15483414782528576</v>
      </c>
      <c r="G423">
        <v>0.1314469540114061</v>
      </c>
      <c r="H423">
        <v>0.12787830551077395</v>
      </c>
      <c r="I423">
        <v>0.21239742178215346</v>
      </c>
      <c r="J423">
        <v>0.61750820463994927</v>
      </c>
      <c r="K423" s="4">
        <v>0.40168635053404367</v>
      </c>
      <c r="L423" s="7">
        <v>0.17845685382331947</v>
      </c>
      <c r="M423">
        <v>0.40304094866332119</v>
      </c>
      <c r="N423">
        <v>0.36450253436892199</v>
      </c>
      <c r="O423">
        <v>0.31833521066918463</v>
      </c>
      <c r="P423">
        <v>0.28607148308490532</v>
      </c>
      <c r="Q423">
        <v>0.24541836360472818</v>
      </c>
      <c r="R423">
        <v>0.30377155249369947</v>
      </c>
      <c r="S423">
        <v>0.35639723639164222</v>
      </c>
      <c r="T423">
        <v>0.44605553424245908</v>
      </c>
      <c r="U423" s="4">
        <v>0.42579286941913919</v>
      </c>
      <c r="V423" s="7">
        <v>1.4916764313649082</v>
      </c>
      <c r="W423">
        <v>0.51336190574304785</v>
      </c>
      <c r="X423">
        <v>2.5334149624280169</v>
      </c>
      <c r="Y423">
        <v>1.9919311902221069</v>
      </c>
      <c r="Z423">
        <v>2.3106873772277696</v>
      </c>
      <c r="AA423">
        <v>2.3973619445812138</v>
      </c>
      <c r="AB423">
        <v>4.7098013205735967</v>
      </c>
      <c r="AC423">
        <v>2.3707402099247501</v>
      </c>
      <c r="AD423">
        <v>2.4948212412470281</v>
      </c>
      <c r="AE423" s="4">
        <v>2.1306259766800246</v>
      </c>
      <c r="AF423" s="7">
        <v>1.5162440552890519</v>
      </c>
      <c r="AG423">
        <v>1.8579353461584325</v>
      </c>
      <c r="AH423">
        <v>2.3083203237356309</v>
      </c>
      <c r="AI423">
        <v>1.7543734510069173</v>
      </c>
      <c r="AJ423">
        <v>2.4197235393844814</v>
      </c>
      <c r="AK423">
        <v>2.9376921160102945</v>
      </c>
      <c r="AL423">
        <v>2.6903449368587458</v>
      </c>
      <c r="AM423">
        <v>2.3760507162367959</v>
      </c>
      <c r="AN423">
        <v>1.5823434780482042</v>
      </c>
      <c r="AO423" s="4">
        <v>2.1620124191103325</v>
      </c>
      <c r="AP423" s="7">
        <v>0.28411123222058304</v>
      </c>
      <c r="AQ423">
        <v>0.36725815879859658</v>
      </c>
      <c r="AR423">
        <v>0.34958991639418852</v>
      </c>
      <c r="AS423">
        <v>0.59882833705056926</v>
      </c>
      <c r="AT423">
        <v>3.582712632949105</v>
      </c>
      <c r="AU423">
        <v>5.1336009351381167</v>
      </c>
      <c r="AV423">
        <v>4.8171317433561347</v>
      </c>
      <c r="AW423">
        <v>2.3067079562230974</v>
      </c>
      <c r="AX423">
        <v>1.8309780115175904</v>
      </c>
      <c r="AY423" s="4">
        <v>1.8237420698939746</v>
      </c>
      <c r="AZ423">
        <f t="shared" si="335"/>
        <v>0.21337204750284119</v>
      </c>
      <c r="BA423">
        <f t="shared" si="336"/>
        <v>0.33278425867613209</v>
      </c>
      <c r="BB423">
        <f t="shared" si="337"/>
        <v>2.2944422559992463</v>
      </c>
      <c r="BC423">
        <f t="shared" si="338"/>
        <v>2.1605040381838889</v>
      </c>
      <c r="BD423" s="4">
        <f t="shared" si="339"/>
        <v>2.1094660993541958</v>
      </c>
      <c r="BE423" s="7">
        <f t="shared" si="340"/>
        <v>0.16789940615274515</v>
      </c>
      <c r="BF423">
        <f t="shared" si="341"/>
        <v>8.3441896471099355E-2</v>
      </c>
      <c r="BG423">
        <f t="shared" si="342"/>
        <v>1.0479040323193436</v>
      </c>
      <c r="BH423">
        <f t="shared" si="343"/>
        <v>0.47446931314241342</v>
      </c>
      <c r="BI423" s="4">
        <f t="shared" si="344"/>
        <v>1.8436617491343328</v>
      </c>
      <c r="BJ423" s="7">
        <f t="shared" si="345"/>
        <v>6.4867118948953154E-2</v>
      </c>
      <c r="BK423">
        <f t="shared" si="346"/>
        <v>1.2836981515388998E-4</v>
      </c>
      <c r="BL423">
        <f t="shared" si="347"/>
        <v>7.8105260833578319E-8</v>
      </c>
      <c r="BM423" s="4">
        <f t="shared" si="348"/>
        <v>9.962162343941457E-3</v>
      </c>
      <c r="BN423" s="7">
        <f t="shared" si="349"/>
        <v>6.4867118948953154E-2</v>
      </c>
      <c r="BO423">
        <f t="shared" si="350"/>
        <v>2.1773435460127553E-4</v>
      </c>
      <c r="BP423">
        <f t="shared" si="351"/>
        <v>4.4719677922934396E-7</v>
      </c>
      <c r="BQ423" s="4">
        <f t="shared" si="352"/>
        <v>1.3856573409690029E-2</v>
      </c>
      <c r="BR423" s="7">
        <f t="shared" si="353"/>
        <v>1.2836981515388998E-4</v>
      </c>
      <c r="BS423">
        <f t="shared" si="354"/>
        <v>2.1773435460127553E-4</v>
      </c>
      <c r="BT423">
        <f t="shared" si="355"/>
        <v>0.71886153226377103</v>
      </c>
      <c r="BU423" s="4">
        <f t="shared" si="356"/>
        <v>0.78663242779390763</v>
      </c>
      <c r="BV423" s="7">
        <f t="shared" si="357"/>
        <v>7.8105260833578319E-8</v>
      </c>
      <c r="BW423">
        <f t="shared" si="358"/>
        <v>4.4719677922934396E-7</v>
      </c>
      <c r="BX423">
        <f t="shared" si="359"/>
        <v>0.71886153226377103</v>
      </c>
      <c r="BY423" s="4">
        <f t="shared" si="360"/>
        <v>0.93408042019482262</v>
      </c>
      <c r="BZ423" s="7">
        <f t="shared" si="361"/>
        <v>9.962162343941457E-3</v>
      </c>
      <c r="CA423">
        <f t="shared" si="362"/>
        <v>1.3856573409690029E-2</v>
      </c>
      <c r="CB423">
        <f t="shared" si="363"/>
        <v>0.78663242779390763</v>
      </c>
      <c r="CC423" s="4">
        <f t="shared" si="364"/>
        <v>0.93408042019482262</v>
      </c>
      <c r="CD423" s="7">
        <f t="shared" si="365"/>
        <v>12</v>
      </c>
      <c r="CE423" s="4">
        <f t="shared" si="366"/>
        <v>0</v>
      </c>
      <c r="CF423" s="7">
        <f t="shared" si="367"/>
        <v>6.4867118948953154E-2</v>
      </c>
      <c r="CG423">
        <f t="shared" si="368"/>
        <v>6.4437107731051475E-10</v>
      </c>
      <c r="CH423" s="7">
        <f t="shared" si="369"/>
        <v>6.4867118948953154E-2</v>
      </c>
      <c r="CI423" s="4">
        <f t="shared" si="370"/>
        <v>2.9120232376092222E-9</v>
      </c>
      <c r="CJ423">
        <f t="shared" si="371"/>
        <v>6.4437107731051475E-10</v>
      </c>
      <c r="CK423">
        <f t="shared" si="372"/>
        <v>2.9120232376092222E-9</v>
      </c>
      <c r="CL423" s="7">
        <f t="shared" si="373"/>
        <v>4</v>
      </c>
      <c r="CM423" s="4">
        <f t="shared" si="374"/>
        <v>0</v>
      </c>
      <c r="CN423" s="7">
        <f t="shared" si="375"/>
        <v>7.2392364458560901E-10</v>
      </c>
      <c r="CO423" s="4">
        <f t="shared" si="376"/>
        <v>1</v>
      </c>
      <c r="CP423" s="7">
        <f t="shared" si="377"/>
        <v>3</v>
      </c>
      <c r="CQ423" s="4" t="str">
        <f t="shared" si="378"/>
        <v>Glenfiddich 12</v>
      </c>
      <c r="CR423" s="7">
        <f t="shared" si="379"/>
        <v>70</v>
      </c>
      <c r="CS423">
        <f t="shared" si="380"/>
        <v>73</v>
      </c>
      <c r="CT423">
        <f ca="1">COUNTIF(INDIRECT(ADDRESS(ROW(),CR423,1,1)):INDIRECT(ADDRESS(ROW(),CS423,1,1)), "&lt;0.05")</f>
        <v>2</v>
      </c>
      <c r="CU423" s="4">
        <f t="shared" ca="1" si="381"/>
        <v>0</v>
      </c>
    </row>
    <row r="424" spans="1:99" x14ac:dyDescent="0.25">
      <c r="A424" s="48">
        <v>176</v>
      </c>
      <c r="B424" s="7">
        <v>0.68305616829359672</v>
      </c>
      <c r="C424">
        <v>0.32427907072445133</v>
      </c>
      <c r="D424">
        <v>0.56904882282065516</v>
      </c>
      <c r="E424">
        <v>0.44742102965857589</v>
      </c>
      <c r="F424">
        <v>0.47533658337215717</v>
      </c>
      <c r="G424">
        <v>0.41810478527444844</v>
      </c>
      <c r="H424">
        <v>0.32088630527876283</v>
      </c>
      <c r="I424">
        <v>0.29621374519833893</v>
      </c>
      <c r="J424">
        <v>0.90050348340734188</v>
      </c>
      <c r="K424" s="4">
        <v>0.52117738887518739</v>
      </c>
      <c r="L424" s="7">
        <v>0.74994629871637475</v>
      </c>
      <c r="M424">
        <v>0.95649277690647105</v>
      </c>
      <c r="N424">
        <v>0.65437156380314754</v>
      </c>
      <c r="O424">
        <v>0.61335021646213017</v>
      </c>
      <c r="P424">
        <v>0.82729653354695121</v>
      </c>
      <c r="Q424">
        <v>0.60778814686832772</v>
      </c>
      <c r="R424">
        <v>0.56510529941546428</v>
      </c>
      <c r="S424">
        <v>0.64290769073501264</v>
      </c>
      <c r="T424">
        <v>0.8994634125245845</v>
      </c>
      <c r="U424" s="4">
        <v>0.52844206203218425</v>
      </c>
      <c r="V424" s="7">
        <v>2.1590801114078251</v>
      </c>
      <c r="W424">
        <v>1.6443710785711845</v>
      </c>
      <c r="X424">
        <v>3.1764296271874186</v>
      </c>
      <c r="Y424">
        <v>2.3293836397842167</v>
      </c>
      <c r="Z424">
        <v>2.2909271043494925</v>
      </c>
      <c r="AA424">
        <v>2.4526935790244568</v>
      </c>
      <c r="AB424">
        <v>5.1856819722495784</v>
      </c>
      <c r="AC424">
        <v>1.9429072571012465</v>
      </c>
      <c r="AD424">
        <v>2.5484936393591369</v>
      </c>
      <c r="AE424" s="4">
        <v>2.0679244923590083</v>
      </c>
      <c r="AF424" s="7">
        <v>1.0200798569154583</v>
      </c>
      <c r="AG424">
        <v>1.1241658040352138</v>
      </c>
      <c r="AH424">
        <v>1.1201430839159006</v>
      </c>
      <c r="AI424">
        <v>0.91131786066313392</v>
      </c>
      <c r="AJ424">
        <v>1.4561272941325933</v>
      </c>
      <c r="AK424">
        <v>1.3602233035394493</v>
      </c>
      <c r="AL424">
        <v>1.3159892469561139</v>
      </c>
      <c r="AM424">
        <v>1.0292989220611648</v>
      </c>
      <c r="AN424">
        <v>0.77445676912042649</v>
      </c>
      <c r="AO424" s="4">
        <v>1.0485914631559059</v>
      </c>
      <c r="AP424" s="7">
        <v>0.55659209340807236</v>
      </c>
      <c r="AQ424">
        <v>0.79686553130891136</v>
      </c>
      <c r="AR424">
        <v>0.64820838415348236</v>
      </c>
      <c r="AS424">
        <v>0.7486705589287882</v>
      </c>
      <c r="AT424">
        <v>1.7644459931051084</v>
      </c>
      <c r="AU424">
        <v>2.9396648271995307</v>
      </c>
      <c r="AV424">
        <v>2.7402525189421429</v>
      </c>
      <c r="AW424">
        <v>1.1011098594630322</v>
      </c>
      <c r="AX424">
        <v>0.92063751779601566</v>
      </c>
      <c r="AY424" s="4">
        <v>0.94272331471373905</v>
      </c>
      <c r="AZ424">
        <f t="shared" si="335"/>
        <v>0.49560273829035156</v>
      </c>
      <c r="BA424">
        <f t="shared" si="336"/>
        <v>0.70451640010106464</v>
      </c>
      <c r="BB424">
        <f t="shared" si="337"/>
        <v>2.5797892501393567</v>
      </c>
      <c r="BC424">
        <f t="shared" si="338"/>
        <v>1.116039360449536</v>
      </c>
      <c r="BD424" s="4">
        <f t="shared" si="339"/>
        <v>1.3159170599018821</v>
      </c>
      <c r="BE424" s="7">
        <f t="shared" si="340"/>
        <v>0.18663795026256816</v>
      </c>
      <c r="BF424">
        <f t="shared" si="341"/>
        <v>0.14645843634463193</v>
      </c>
      <c r="BG424">
        <f t="shared" si="342"/>
        <v>1.0016409420398822</v>
      </c>
      <c r="BH424">
        <f t="shared" si="343"/>
        <v>0.20955491071393659</v>
      </c>
      <c r="BI424" s="4">
        <f t="shared" si="344"/>
        <v>0.8706141191028276</v>
      </c>
      <c r="BJ424" s="7">
        <f t="shared" si="345"/>
        <v>1.268975832242546E-2</v>
      </c>
      <c r="BK424">
        <f t="shared" si="346"/>
        <v>8.5440380580746356E-5</v>
      </c>
      <c r="BL424">
        <f t="shared" si="347"/>
        <v>1.6993939971326237E-6</v>
      </c>
      <c r="BM424" s="4">
        <f t="shared" si="348"/>
        <v>1.5748441076461263E-2</v>
      </c>
      <c r="BN424" s="7">
        <f t="shared" si="349"/>
        <v>1.268975832242546E-2</v>
      </c>
      <c r="BO424">
        <f t="shared" si="350"/>
        <v>2.0504068794854969E-4</v>
      </c>
      <c r="BP424">
        <f t="shared" si="351"/>
        <v>1.0714149116395635E-4</v>
      </c>
      <c r="BQ424" s="4">
        <f t="shared" si="352"/>
        <v>5.4689368953181342E-2</v>
      </c>
      <c r="BR424" s="7">
        <f t="shared" si="353"/>
        <v>8.5440380580746356E-5</v>
      </c>
      <c r="BS424">
        <f t="shared" si="354"/>
        <v>2.0504068794854969E-4</v>
      </c>
      <c r="BT424">
        <f t="shared" si="355"/>
        <v>1.1646658777430068E-3</v>
      </c>
      <c r="BU424" s="4">
        <f t="shared" si="356"/>
        <v>7.6136460253256556E-3</v>
      </c>
      <c r="BV424" s="7">
        <f t="shared" si="357"/>
        <v>1.6993939971326237E-6</v>
      </c>
      <c r="BW424">
        <f t="shared" si="358"/>
        <v>1.0714149116395635E-4</v>
      </c>
      <c r="BX424">
        <f t="shared" si="359"/>
        <v>1.1646658777430068E-3</v>
      </c>
      <c r="BY424" s="4">
        <f t="shared" si="360"/>
        <v>0.49633714655828087</v>
      </c>
      <c r="BZ424" s="7">
        <f t="shared" si="361"/>
        <v>1.5748441076461263E-2</v>
      </c>
      <c r="CA424">
        <f t="shared" si="362"/>
        <v>5.4689368953181342E-2</v>
      </c>
      <c r="CB424">
        <f t="shared" si="363"/>
        <v>7.6136460253256556E-3</v>
      </c>
      <c r="CC424" s="4">
        <f t="shared" si="364"/>
        <v>0.49633714655828087</v>
      </c>
      <c r="CD424" s="7">
        <f t="shared" si="365"/>
        <v>16</v>
      </c>
      <c r="CE424" s="4">
        <f t="shared" si="366"/>
        <v>0</v>
      </c>
      <c r="CF424" s="7">
        <f t="shared" si="367"/>
        <v>1.268975832242546E-2</v>
      </c>
      <c r="CG424">
        <f t="shared" si="368"/>
        <v>5.5682109489429673E-7</v>
      </c>
      <c r="CH424" s="7">
        <f t="shared" si="369"/>
        <v>1.268975832242546E-2</v>
      </c>
      <c r="CI424" s="4">
        <f t="shared" si="370"/>
        <v>1.2701439780328656E-5</v>
      </c>
      <c r="CJ424">
        <f t="shared" si="371"/>
        <v>5.5682109489429673E-7</v>
      </c>
      <c r="CK424">
        <f t="shared" si="372"/>
        <v>1.2701439780328656E-5</v>
      </c>
      <c r="CL424" s="7">
        <f t="shared" si="373"/>
        <v>6</v>
      </c>
      <c r="CM424" s="4">
        <f t="shared" si="374"/>
        <v>1</v>
      </c>
      <c r="CN424" s="7">
        <f t="shared" si="375"/>
        <v>3.079702227867841E-5</v>
      </c>
      <c r="CO424" s="4">
        <f t="shared" si="376"/>
        <v>1</v>
      </c>
      <c r="CP424" s="7">
        <f t="shared" si="377"/>
        <v>3</v>
      </c>
      <c r="CQ424" s="4" t="str">
        <f t="shared" si="378"/>
        <v>Glenfiddich 12</v>
      </c>
      <c r="CR424" s="7">
        <f t="shared" si="379"/>
        <v>70</v>
      </c>
      <c r="CS424">
        <f t="shared" si="380"/>
        <v>73</v>
      </c>
      <c r="CT424">
        <f ca="1">COUNTIF(INDIRECT(ADDRESS(ROW(),CR424,1,1)):INDIRECT(ADDRESS(ROW(),CS424,1,1)), "&lt;0.05")</f>
        <v>4</v>
      </c>
      <c r="CU424" s="4">
        <f t="shared" ca="1" si="381"/>
        <v>1</v>
      </c>
    </row>
    <row r="425" spans="1:99" x14ac:dyDescent="0.25">
      <c r="A425" s="48">
        <v>177</v>
      </c>
      <c r="B425" s="7">
        <v>1.2707271565456073</v>
      </c>
      <c r="C425">
        <v>0.55041917192011403</v>
      </c>
      <c r="D425">
        <v>0.9367581459690858</v>
      </c>
      <c r="E425">
        <v>0.79247181908082909</v>
      </c>
      <c r="F425">
        <v>0.71405344785434754</v>
      </c>
      <c r="G425">
        <v>0.70440133903496249</v>
      </c>
      <c r="H425">
        <v>0.5973131002545623</v>
      </c>
      <c r="I425">
        <v>0.59123756763575019</v>
      </c>
      <c r="J425">
        <v>1.7579005836874002</v>
      </c>
      <c r="K425" s="4">
        <v>1.0780966392732303</v>
      </c>
      <c r="L425" s="7">
        <v>1.0549693167273695</v>
      </c>
      <c r="M425">
        <v>1.424807033506952</v>
      </c>
      <c r="N425">
        <v>0.95596088200155238</v>
      </c>
      <c r="O425">
        <v>0.85079498935117615</v>
      </c>
      <c r="P425">
        <v>1.1601401433066434</v>
      </c>
      <c r="Q425">
        <v>0.93161759610906858</v>
      </c>
      <c r="R425">
        <v>0.95201234358866904</v>
      </c>
      <c r="S425">
        <v>0.96520687444066045</v>
      </c>
      <c r="T425">
        <v>1.3185184451750969</v>
      </c>
      <c r="U425" s="4">
        <v>1.1103764723785383</v>
      </c>
      <c r="V425" s="7">
        <v>3.6405554630442225</v>
      </c>
      <c r="W425">
        <v>2.7607779595425437</v>
      </c>
      <c r="X425">
        <v>5.9568334287106666</v>
      </c>
      <c r="Y425">
        <v>4.4386869970889649</v>
      </c>
      <c r="Z425">
        <v>4.5508188248718398</v>
      </c>
      <c r="AA425">
        <v>5.2118668334077647</v>
      </c>
      <c r="AB425">
        <v>11.616192589393375</v>
      </c>
      <c r="AC425">
        <v>4.2000335475742636</v>
      </c>
      <c r="AD425">
        <v>5.1621661945883162</v>
      </c>
      <c r="AE425" s="4">
        <v>4.2505449188481563</v>
      </c>
      <c r="AF425" s="7">
        <v>2.0977816504499631</v>
      </c>
      <c r="AG425">
        <v>2.1560591656653068</v>
      </c>
      <c r="AH425">
        <v>2.3986822947462016</v>
      </c>
      <c r="AI425">
        <v>1.9436990352135883</v>
      </c>
      <c r="AJ425">
        <v>3.2869675505534639</v>
      </c>
      <c r="AK425">
        <v>2.6156597808022068</v>
      </c>
      <c r="AL425">
        <v>2.7968951054630788</v>
      </c>
      <c r="AM425">
        <v>2.2447982615878561</v>
      </c>
      <c r="AN425">
        <v>1.4955848020170139</v>
      </c>
      <c r="AO425" s="4">
        <v>2.1039582999999746</v>
      </c>
      <c r="AP425" s="7">
        <v>0.86461279057848772</v>
      </c>
      <c r="AQ425">
        <v>1.3673288567186752</v>
      </c>
      <c r="AR425">
        <v>1.1675659253829809</v>
      </c>
      <c r="AS425">
        <v>1.2100358413062251</v>
      </c>
      <c r="AT425">
        <v>3.2380099682983481</v>
      </c>
      <c r="AU425">
        <v>5.5296342524484059</v>
      </c>
      <c r="AV425">
        <v>5.2334588039247292</v>
      </c>
      <c r="AW425">
        <v>1.9372340063600468</v>
      </c>
      <c r="AX425">
        <v>1.7129570401818797</v>
      </c>
      <c r="AY425" s="4">
        <v>1.7460289644767888</v>
      </c>
      <c r="AZ425">
        <f t="shared" si="335"/>
        <v>0.89933789712558898</v>
      </c>
      <c r="BA425">
        <f t="shared" si="336"/>
        <v>1.0724404096585727</v>
      </c>
      <c r="BB425">
        <f t="shared" si="337"/>
        <v>5.1788476757070114</v>
      </c>
      <c r="BC425">
        <f t="shared" si="338"/>
        <v>2.3140085946498656</v>
      </c>
      <c r="BD425" s="4">
        <f t="shared" si="339"/>
        <v>2.4006866449676569</v>
      </c>
      <c r="BE425" s="7">
        <f t="shared" si="340"/>
        <v>0.38006649226752726</v>
      </c>
      <c r="BF425">
        <f t="shared" si="341"/>
        <v>0.18338770469082893</v>
      </c>
      <c r="BG425">
        <f t="shared" si="342"/>
        <v>2.4271960311683904</v>
      </c>
      <c r="BH425">
        <f t="shared" si="343"/>
        <v>0.49503665071392561</v>
      </c>
      <c r="BI425" s="4">
        <f t="shared" si="344"/>
        <v>1.6996060284951553</v>
      </c>
      <c r="BJ425" s="7">
        <f t="shared" si="345"/>
        <v>0.21716696623131035</v>
      </c>
      <c r="BK425">
        <f t="shared" si="346"/>
        <v>3.1747230549548211E-4</v>
      </c>
      <c r="BL425">
        <f t="shared" si="347"/>
        <v>1.6435477962778302E-6</v>
      </c>
      <c r="BM425" s="4">
        <f t="shared" si="348"/>
        <v>2.1523405665597038E-2</v>
      </c>
      <c r="BN425" s="7">
        <f t="shared" si="349"/>
        <v>0.21716696623131035</v>
      </c>
      <c r="BO425">
        <f t="shared" si="350"/>
        <v>4.540328243158255E-4</v>
      </c>
      <c r="BP425">
        <f t="shared" si="351"/>
        <v>1.0452882151709415E-5</v>
      </c>
      <c r="BQ425" s="4">
        <f t="shared" si="352"/>
        <v>3.5763524674872059E-2</v>
      </c>
      <c r="BR425" s="7">
        <f t="shared" si="353"/>
        <v>3.1747230549548211E-4</v>
      </c>
      <c r="BS425">
        <f t="shared" si="354"/>
        <v>4.540328243158255E-4</v>
      </c>
      <c r="BT425">
        <f t="shared" si="355"/>
        <v>4.6006640349423407E-3</v>
      </c>
      <c r="BU425" s="4">
        <f t="shared" si="356"/>
        <v>9.0685055988735629E-3</v>
      </c>
      <c r="BV425" s="7">
        <f t="shared" si="357"/>
        <v>1.6435477962778302E-6</v>
      </c>
      <c r="BW425">
        <f t="shared" si="358"/>
        <v>1.0452882151709415E-5</v>
      </c>
      <c r="BX425">
        <f t="shared" si="359"/>
        <v>4.6006640349423407E-3</v>
      </c>
      <c r="BY425" s="4">
        <f t="shared" si="360"/>
        <v>0.87988033629282625</v>
      </c>
      <c r="BZ425" s="7">
        <f t="shared" si="361"/>
        <v>2.1523405665597038E-2</v>
      </c>
      <c r="CA425">
        <f t="shared" si="362"/>
        <v>3.5763524674872059E-2</v>
      </c>
      <c r="CB425">
        <f t="shared" si="363"/>
        <v>9.0685055988735629E-3</v>
      </c>
      <c r="CC425" s="4">
        <f t="shared" si="364"/>
        <v>0.87988033629282625</v>
      </c>
      <c r="CD425" s="7">
        <f t="shared" si="365"/>
        <v>16</v>
      </c>
      <c r="CE425" s="4">
        <f t="shared" si="366"/>
        <v>0</v>
      </c>
      <c r="CF425" s="7">
        <f t="shared" si="367"/>
        <v>0.21716696623131035</v>
      </c>
      <c r="CG425">
        <f t="shared" si="368"/>
        <v>1.4426539909507982E-6</v>
      </c>
      <c r="CH425" s="7">
        <f t="shared" si="369"/>
        <v>0.21716696623131035</v>
      </c>
      <c r="CI425" s="4">
        <f t="shared" si="370"/>
        <v>4.1453361273141944E-6</v>
      </c>
      <c r="CJ425">
        <f t="shared" si="371"/>
        <v>1.4426539909507982E-6</v>
      </c>
      <c r="CK425">
        <f t="shared" si="372"/>
        <v>4.1453361273141944E-6</v>
      </c>
      <c r="CL425" s="7">
        <f t="shared" si="373"/>
        <v>4</v>
      </c>
      <c r="CM425" s="4">
        <f t="shared" si="374"/>
        <v>0</v>
      </c>
      <c r="CN425" s="7">
        <f t="shared" si="375"/>
        <v>2.6855498457848747E-5</v>
      </c>
      <c r="CO425" s="4">
        <f t="shared" si="376"/>
        <v>1</v>
      </c>
      <c r="CP425" s="7">
        <f t="shared" si="377"/>
        <v>3</v>
      </c>
      <c r="CQ425" s="4" t="str">
        <f t="shared" si="378"/>
        <v>Glenfiddich 12</v>
      </c>
      <c r="CR425" s="7">
        <f t="shared" si="379"/>
        <v>70</v>
      </c>
      <c r="CS425">
        <f t="shared" si="380"/>
        <v>73</v>
      </c>
      <c r="CT425">
        <f ca="1">COUNTIF(INDIRECT(ADDRESS(ROW(),CR425,1,1)):INDIRECT(ADDRESS(ROW(),CS425,1,1)), "&lt;0.05")</f>
        <v>4</v>
      </c>
      <c r="CU425" s="4">
        <f t="shared" ca="1" si="381"/>
        <v>1</v>
      </c>
    </row>
    <row r="426" spans="1:99" x14ac:dyDescent="0.25">
      <c r="A426" s="48">
        <v>178</v>
      </c>
      <c r="B426" s="7">
        <v>8.9983969090165719E-2</v>
      </c>
      <c r="C426">
        <v>4.6633804392733957E-2</v>
      </c>
      <c r="D426">
        <v>0.10958251733467184</v>
      </c>
      <c r="E426">
        <v>7.4252906654321243E-2</v>
      </c>
      <c r="F426">
        <v>8.7785394145141665E-2</v>
      </c>
      <c r="G426">
        <v>7.7516206927992201E-2</v>
      </c>
      <c r="H426">
        <v>7.4679786942654133E-2</v>
      </c>
      <c r="I426">
        <v>8.3163216537176773E-2</v>
      </c>
      <c r="J426">
        <v>0.20321597972961591</v>
      </c>
      <c r="K426" s="4">
        <v>0.12630596485283391</v>
      </c>
      <c r="L426" s="7">
        <v>0.11823353601939945</v>
      </c>
      <c r="M426">
        <v>0.17131107938168513</v>
      </c>
      <c r="N426">
        <v>0.1322787903712126</v>
      </c>
      <c r="O426">
        <v>0.122922815235572</v>
      </c>
      <c r="P426">
        <v>0.11699518595902687</v>
      </c>
      <c r="Q426">
        <v>0.10342258588741356</v>
      </c>
      <c r="R426">
        <v>0.11153742338601852</v>
      </c>
      <c r="S426">
        <v>0.11387787907404991</v>
      </c>
      <c r="T426">
        <v>0.17570907777305933</v>
      </c>
      <c r="U426" s="4">
        <v>0.13344203366922355</v>
      </c>
      <c r="V426" s="7">
        <v>0.59094135460667974</v>
      </c>
      <c r="W426">
        <v>0.36763903930791192</v>
      </c>
      <c r="X426">
        <v>0.74001545447068118</v>
      </c>
      <c r="Y426">
        <v>0.50941378253972547</v>
      </c>
      <c r="Z426">
        <v>0.54307571510491059</v>
      </c>
      <c r="AA426">
        <v>0.6324312729707996</v>
      </c>
      <c r="AB426">
        <v>1.3848162781671582</v>
      </c>
      <c r="AC426">
        <v>0.51172842555700582</v>
      </c>
      <c r="AD426">
        <v>0.58311137838006577</v>
      </c>
      <c r="AE426" s="4">
        <v>0.47767543611355484</v>
      </c>
      <c r="AF426" s="7">
        <v>0.25171049842078969</v>
      </c>
      <c r="AG426">
        <v>0.24796705157374113</v>
      </c>
      <c r="AH426">
        <v>0.27354885618081431</v>
      </c>
      <c r="AI426">
        <v>0.21026414423603021</v>
      </c>
      <c r="AJ426">
        <v>0.31263440698296074</v>
      </c>
      <c r="AK426">
        <v>0.2763586522874682</v>
      </c>
      <c r="AL426">
        <v>0.33879178487643741</v>
      </c>
      <c r="AM426">
        <v>0.24415650032460379</v>
      </c>
      <c r="AN426">
        <v>0.1777876377807332</v>
      </c>
      <c r="AO426" s="4">
        <v>0.24783888196868589</v>
      </c>
      <c r="AP426" s="7">
        <v>0.10867317780409501</v>
      </c>
      <c r="AQ426">
        <v>0.15181869751824068</v>
      </c>
      <c r="AR426">
        <v>0.12150228466739962</v>
      </c>
      <c r="AS426">
        <v>0.14185867559423743</v>
      </c>
      <c r="AT426">
        <v>0.36264684469180031</v>
      </c>
      <c r="AU426">
        <v>0.68619441606114295</v>
      </c>
      <c r="AV426">
        <v>0.65189289427620956</v>
      </c>
      <c r="AW426">
        <v>0.23779447184216371</v>
      </c>
      <c r="AX426">
        <v>0.18783599152345512</v>
      </c>
      <c r="AY426" s="4">
        <v>0.19464902549542898</v>
      </c>
      <c r="AZ426">
        <f t="shared" si="335"/>
        <v>9.7311974660730716E-2</v>
      </c>
      <c r="BA426">
        <f t="shared" si="336"/>
        <v>0.12997304067566609</v>
      </c>
      <c r="BB426">
        <f t="shared" si="337"/>
        <v>0.63408481372184933</v>
      </c>
      <c r="BC426">
        <f t="shared" si="338"/>
        <v>0.2581058414632264</v>
      </c>
      <c r="BD426" s="4">
        <f t="shared" si="339"/>
        <v>0.28448664794741735</v>
      </c>
      <c r="BE426" s="7">
        <f t="shared" si="340"/>
        <v>4.2889528161021387E-2</v>
      </c>
      <c r="BF426">
        <f t="shared" si="341"/>
        <v>2.4670648665423237E-2</v>
      </c>
      <c r="BG426">
        <f t="shared" si="342"/>
        <v>0.28157005593799334</v>
      </c>
      <c r="BH426">
        <f t="shared" si="343"/>
        <v>4.6234630615724255E-2</v>
      </c>
      <c r="BI426" s="4">
        <f t="shared" si="344"/>
        <v>0.21537450761926949</v>
      </c>
      <c r="BJ426" s="7">
        <f t="shared" si="345"/>
        <v>5.5115979159673721E-2</v>
      </c>
      <c r="BK426">
        <f t="shared" si="346"/>
        <v>1.7754389833600433E-4</v>
      </c>
      <c r="BL426">
        <f t="shared" si="347"/>
        <v>2.2810188411741268E-7</v>
      </c>
      <c r="BM426" s="4">
        <f t="shared" si="348"/>
        <v>2.3044036686857249E-2</v>
      </c>
      <c r="BN426" s="7">
        <f t="shared" si="349"/>
        <v>5.5115979159673721E-2</v>
      </c>
      <c r="BO426">
        <f t="shared" si="350"/>
        <v>3.0036858483784083E-4</v>
      </c>
      <c r="BP426">
        <f t="shared" si="351"/>
        <v>2.2873340995284222E-6</v>
      </c>
      <c r="BQ426" s="4">
        <f t="shared" si="352"/>
        <v>4.9953380507354012E-2</v>
      </c>
      <c r="BR426" s="7">
        <f t="shared" si="353"/>
        <v>1.7754389833600433E-4</v>
      </c>
      <c r="BS426">
        <f t="shared" si="354"/>
        <v>3.0036858483784083E-4</v>
      </c>
      <c r="BT426">
        <f t="shared" si="355"/>
        <v>2.1616695925390137E-3</v>
      </c>
      <c r="BU426" s="4">
        <f t="shared" si="356"/>
        <v>6.3036472684811148E-3</v>
      </c>
      <c r="BV426" s="7">
        <f t="shared" si="357"/>
        <v>2.2810188411741268E-7</v>
      </c>
      <c r="BW426">
        <f t="shared" si="358"/>
        <v>2.2873340995284222E-6</v>
      </c>
      <c r="BX426">
        <f t="shared" si="359"/>
        <v>2.1616695925390137E-3</v>
      </c>
      <c r="BY426" s="4">
        <f t="shared" si="360"/>
        <v>0.71295349801148356</v>
      </c>
      <c r="BZ426" s="7">
        <f t="shared" si="361"/>
        <v>2.3044036686857249E-2</v>
      </c>
      <c r="CA426">
        <f t="shared" si="362"/>
        <v>4.9953380507354012E-2</v>
      </c>
      <c r="CB426">
        <f t="shared" si="363"/>
        <v>6.3036472684811148E-3</v>
      </c>
      <c r="CC426" s="4">
        <f t="shared" si="364"/>
        <v>0.71295349801148356</v>
      </c>
      <c r="CD426" s="7">
        <f t="shared" si="365"/>
        <v>16</v>
      </c>
      <c r="CE426" s="4">
        <f t="shared" si="366"/>
        <v>0</v>
      </c>
      <c r="CF426" s="7">
        <f t="shared" si="367"/>
        <v>5.5115979159673721E-2</v>
      </c>
      <c r="CG426">
        <f t="shared" si="368"/>
        <v>1.374649032038495E-6</v>
      </c>
      <c r="CH426" s="7">
        <f t="shared" si="369"/>
        <v>5.5115979159673721E-2</v>
      </c>
      <c r="CI426" s="4">
        <f t="shared" si="370"/>
        <v>8.0939311917343292E-6</v>
      </c>
      <c r="CJ426">
        <f t="shared" si="371"/>
        <v>1.374649032038495E-6</v>
      </c>
      <c r="CK426">
        <f t="shared" si="372"/>
        <v>8.0939311917343292E-6</v>
      </c>
      <c r="CL426" s="7">
        <f t="shared" si="373"/>
        <v>4</v>
      </c>
      <c r="CM426" s="4">
        <f t="shared" si="374"/>
        <v>0</v>
      </c>
      <c r="CN426" s="7">
        <f t="shared" si="375"/>
        <v>3.2306711173678912E-5</v>
      </c>
      <c r="CO426" s="4">
        <f t="shared" si="376"/>
        <v>1</v>
      </c>
      <c r="CP426" s="7">
        <f t="shared" si="377"/>
        <v>3</v>
      </c>
      <c r="CQ426" s="4" t="str">
        <f t="shared" si="378"/>
        <v>Glenfiddich 12</v>
      </c>
      <c r="CR426" s="7">
        <f t="shared" si="379"/>
        <v>70</v>
      </c>
      <c r="CS426">
        <f t="shared" si="380"/>
        <v>73</v>
      </c>
      <c r="CT426">
        <f ca="1">COUNTIF(INDIRECT(ADDRESS(ROW(),CR426,1,1)):INDIRECT(ADDRESS(ROW(),CS426,1,1)), "&lt;0.05")</f>
        <v>4</v>
      </c>
      <c r="CU426" s="4">
        <f t="shared" ca="1" si="381"/>
        <v>1</v>
      </c>
    </row>
    <row r="427" spans="1:99" x14ac:dyDescent="0.25">
      <c r="A427" s="48">
        <v>179</v>
      </c>
      <c r="B427" s="7">
        <v>0</v>
      </c>
      <c r="C427">
        <v>0</v>
      </c>
      <c r="D427">
        <v>1.0071992356771826E-2</v>
      </c>
      <c r="E427">
        <v>1.6285832033528336E-2</v>
      </c>
      <c r="F427">
        <v>1.9879839791717792E-2</v>
      </c>
      <c r="G427">
        <v>0</v>
      </c>
      <c r="H427">
        <v>1.3884399335518931E-2</v>
      </c>
      <c r="I427">
        <v>3.4165828194042028E-2</v>
      </c>
      <c r="J427">
        <v>7.1700903399153235E-2</v>
      </c>
      <c r="K427" s="4">
        <v>5.1507501723707598E-2</v>
      </c>
      <c r="L427" s="7">
        <v>3.5809024713725594E-2</v>
      </c>
      <c r="M427">
        <v>5.0539018215767867E-2</v>
      </c>
      <c r="N427">
        <v>5.1426258061709973E-2</v>
      </c>
      <c r="O427">
        <v>3.6909867204178631E-2</v>
      </c>
      <c r="P427">
        <v>3.0993366394150641E-2</v>
      </c>
      <c r="Q427">
        <v>3.0994556190778236E-2</v>
      </c>
      <c r="R427">
        <v>2.136046733924311E-2</v>
      </c>
      <c r="S427">
        <v>3.0251589872889319E-2</v>
      </c>
      <c r="T427">
        <v>6.6668005973336983E-2</v>
      </c>
      <c r="U427" s="4">
        <v>5.8427030293943881E-2</v>
      </c>
      <c r="V427" s="7">
        <v>0.40386479797723968</v>
      </c>
      <c r="W427">
        <v>0.10929610457023826</v>
      </c>
      <c r="X427">
        <v>0.25924050684052879</v>
      </c>
      <c r="Y427">
        <v>0.16130435179302149</v>
      </c>
      <c r="Z427">
        <v>0.22108857125822687</v>
      </c>
      <c r="AA427">
        <v>0.23524302457215041</v>
      </c>
      <c r="AB427">
        <v>0.4079809745886841</v>
      </c>
      <c r="AC427">
        <v>0.15435228171927939</v>
      </c>
      <c r="AD427">
        <v>0.17240736477503404</v>
      </c>
      <c r="AE427" s="4">
        <v>0.15194027360465773</v>
      </c>
      <c r="AF427" s="7">
        <v>6.3465039805185253E-2</v>
      </c>
      <c r="AG427">
        <v>6.1003993975981809E-2</v>
      </c>
      <c r="AH427">
        <v>7.108215447537157E-2</v>
      </c>
      <c r="AI427">
        <v>6.1352158047927444E-2</v>
      </c>
      <c r="AJ427">
        <v>8.0306289951292811E-2</v>
      </c>
      <c r="AK427">
        <v>7.6354497833474741E-2</v>
      </c>
      <c r="AL427">
        <v>0.10692562634224892</v>
      </c>
      <c r="AM427">
        <v>5.2768924800607152E-2</v>
      </c>
      <c r="AN427">
        <v>4.3030941826920723E-2</v>
      </c>
      <c r="AO427" s="4">
        <v>8.0304202605341782E-2</v>
      </c>
      <c r="AP427" s="7">
        <v>3.1795930175618006E-2</v>
      </c>
      <c r="AQ427">
        <v>2.3246485857642749E-2</v>
      </c>
      <c r="AR427">
        <v>4.3974932669059275E-2</v>
      </c>
      <c r="AS427">
        <v>3.4589863628740156E-2</v>
      </c>
      <c r="AT427">
        <v>0.16362320883171036</v>
      </c>
      <c r="AU427">
        <v>0.26478039950588605</v>
      </c>
      <c r="AV427">
        <v>0.23871172303222932</v>
      </c>
      <c r="AW427">
        <v>8.2081076080449997E-2</v>
      </c>
      <c r="AX427">
        <v>6.317550333659025E-2</v>
      </c>
      <c r="AY427" s="4">
        <v>6.7789052104757871E-2</v>
      </c>
      <c r="AZ427">
        <f t="shared" si="335"/>
        <v>2.1749629683443978E-2</v>
      </c>
      <c r="BA427">
        <f t="shared" si="336"/>
        <v>4.1337918425972425E-2</v>
      </c>
      <c r="BB427">
        <f t="shared" si="337"/>
        <v>0.22767182516990606</v>
      </c>
      <c r="BC427">
        <f t="shared" si="338"/>
        <v>6.9659382966435215E-2</v>
      </c>
      <c r="BD427" s="4">
        <f t="shared" si="339"/>
        <v>0.10137681752226842</v>
      </c>
      <c r="BE427" s="7">
        <f t="shared" si="340"/>
        <v>2.40035648155747E-2</v>
      </c>
      <c r="BF427">
        <f t="shared" si="341"/>
        <v>1.4553588135737787E-2</v>
      </c>
      <c r="BG427">
        <f t="shared" si="342"/>
        <v>0.10394188209049596</v>
      </c>
      <c r="BH427">
        <f t="shared" si="343"/>
        <v>1.7760591947336615E-2</v>
      </c>
      <c r="BI427" s="4">
        <f t="shared" si="344"/>
        <v>8.8880285491620706E-2</v>
      </c>
      <c r="BJ427" s="7">
        <f t="shared" si="345"/>
        <v>4.3532214475216505E-2</v>
      </c>
      <c r="BK427">
        <f t="shared" si="346"/>
        <v>1.1713872845729786E-4</v>
      </c>
      <c r="BL427">
        <f t="shared" si="347"/>
        <v>1.0123535289806937E-4</v>
      </c>
      <c r="BM427" s="4">
        <f t="shared" si="348"/>
        <v>2.0479815449578848E-2</v>
      </c>
      <c r="BN427" s="7">
        <f t="shared" si="349"/>
        <v>4.3532214475216505E-2</v>
      </c>
      <c r="BO427">
        <f t="shared" si="350"/>
        <v>2.8535083875182204E-4</v>
      </c>
      <c r="BP427">
        <f t="shared" si="351"/>
        <v>1.1149531590818201E-3</v>
      </c>
      <c r="BQ427" s="4">
        <f t="shared" si="352"/>
        <v>6.272947480306032E-2</v>
      </c>
      <c r="BR427" s="7">
        <f t="shared" si="353"/>
        <v>1.1713872845729786E-4</v>
      </c>
      <c r="BS427">
        <f t="shared" si="354"/>
        <v>2.8535083875182204E-4</v>
      </c>
      <c r="BT427">
        <f t="shared" si="355"/>
        <v>9.0758285350351665E-4</v>
      </c>
      <c r="BU427" s="4">
        <f t="shared" si="356"/>
        <v>9.3021400855332823E-3</v>
      </c>
      <c r="BV427" s="7">
        <f t="shared" si="357"/>
        <v>1.0123535289806937E-4</v>
      </c>
      <c r="BW427">
        <f t="shared" si="358"/>
        <v>1.1149531590818201E-3</v>
      </c>
      <c r="BX427">
        <f t="shared" si="359"/>
        <v>9.0758285350351665E-4</v>
      </c>
      <c r="BY427" s="4">
        <f t="shared" si="360"/>
        <v>0.29510787702010988</v>
      </c>
      <c r="BZ427" s="7">
        <f t="shared" si="361"/>
        <v>2.0479815449578848E-2</v>
      </c>
      <c r="CA427">
        <f t="shared" si="362"/>
        <v>6.272947480306032E-2</v>
      </c>
      <c r="CB427">
        <f t="shared" si="363"/>
        <v>9.3021400855332823E-3</v>
      </c>
      <c r="CC427" s="4">
        <f t="shared" si="364"/>
        <v>0.29510787702010988</v>
      </c>
      <c r="CD427" s="7">
        <f t="shared" si="365"/>
        <v>16</v>
      </c>
      <c r="CE427" s="4">
        <f t="shared" si="366"/>
        <v>0</v>
      </c>
      <c r="CF427" s="7">
        <f t="shared" si="367"/>
        <v>4.3532214475216505E-2</v>
      </c>
      <c r="CG427">
        <f t="shared" si="368"/>
        <v>3.6800711872244285E-6</v>
      </c>
      <c r="CH427" s="7">
        <f t="shared" si="369"/>
        <v>4.3532214475216505E-2</v>
      </c>
      <c r="CI427" s="4">
        <f t="shared" si="370"/>
        <v>4.6074216672224507E-5</v>
      </c>
      <c r="CJ427">
        <f t="shared" si="371"/>
        <v>3.6800711872244285E-6</v>
      </c>
      <c r="CK427">
        <f t="shared" si="372"/>
        <v>4.6074216672224507E-5</v>
      </c>
      <c r="CL427" s="7">
        <f t="shared" si="373"/>
        <v>6</v>
      </c>
      <c r="CM427" s="4">
        <f t="shared" si="374"/>
        <v>1</v>
      </c>
      <c r="CN427" s="7">
        <f t="shared" si="375"/>
        <v>1.2300620599593889E-4</v>
      </c>
      <c r="CO427" s="4">
        <f t="shared" si="376"/>
        <v>1</v>
      </c>
      <c r="CP427" s="7">
        <f t="shared" si="377"/>
        <v>3</v>
      </c>
      <c r="CQ427" s="4" t="str">
        <f t="shared" si="378"/>
        <v>Glenfiddich 12</v>
      </c>
      <c r="CR427" s="7">
        <f t="shared" si="379"/>
        <v>70</v>
      </c>
      <c r="CS427">
        <f t="shared" si="380"/>
        <v>73</v>
      </c>
      <c r="CT427">
        <f ca="1">COUNTIF(INDIRECT(ADDRESS(ROW(),CR427,1,1)):INDIRECT(ADDRESS(ROW(),CS427,1,1)), "&lt;0.05")</f>
        <v>4</v>
      </c>
      <c r="CU427" s="4">
        <f t="shared" ca="1" si="381"/>
        <v>1</v>
      </c>
    </row>
    <row r="428" spans="1:99" x14ac:dyDescent="0.25">
      <c r="A428" s="48">
        <v>180</v>
      </c>
      <c r="B428" s="7">
        <v>0</v>
      </c>
      <c r="C428">
        <v>0</v>
      </c>
      <c r="D428">
        <v>0</v>
      </c>
      <c r="E428">
        <v>1.5981683597380972E-3</v>
      </c>
      <c r="F428">
        <v>0</v>
      </c>
      <c r="G428">
        <v>1.0988877861546084E-2</v>
      </c>
      <c r="H428">
        <v>1.4622716167531089E-2</v>
      </c>
      <c r="I428">
        <v>1.9161900546408088E-2</v>
      </c>
      <c r="J428">
        <v>5.6040456514008935E-2</v>
      </c>
      <c r="K428" s="4">
        <v>3.7647050995853547E-2</v>
      </c>
      <c r="L428" s="7">
        <v>2.6320446100240171E-2</v>
      </c>
      <c r="M428">
        <v>5.7259633178959463E-2</v>
      </c>
      <c r="N428">
        <v>3.205842736976814E-2</v>
      </c>
      <c r="O428">
        <v>2.977733965628997E-2</v>
      </c>
      <c r="P428">
        <v>2.7765014626228622E-2</v>
      </c>
      <c r="Q428">
        <v>2.7592339822323047E-2</v>
      </c>
      <c r="R428">
        <v>1.5456282149207606E-2</v>
      </c>
      <c r="S428">
        <v>1.8369158511625482E-2</v>
      </c>
      <c r="T428">
        <v>4.1331573742293334E-2</v>
      </c>
      <c r="U428" s="4">
        <v>3.7211181925290861E-2</v>
      </c>
      <c r="V428" s="7">
        <v>0.49726880419370173</v>
      </c>
      <c r="W428">
        <v>0.13767421847665295</v>
      </c>
      <c r="X428">
        <v>0.57297178086888956</v>
      </c>
      <c r="Y428">
        <v>0.37937920522146223</v>
      </c>
      <c r="Z428">
        <v>0.39510360784108833</v>
      </c>
      <c r="AA428">
        <v>0.34439687669227947</v>
      </c>
      <c r="AB428">
        <v>0.73668769566259851</v>
      </c>
      <c r="AC428">
        <v>0.28955668737395379</v>
      </c>
      <c r="AD428">
        <v>0.3803228564535196</v>
      </c>
      <c r="AE428" s="4">
        <v>0.31351024093047591</v>
      </c>
      <c r="AF428" s="7">
        <v>0.16768617331563843</v>
      </c>
      <c r="AG428">
        <v>0.18446284154764209</v>
      </c>
      <c r="AH428">
        <v>0.1452625095455953</v>
      </c>
      <c r="AI428">
        <v>0.14483983520189186</v>
      </c>
      <c r="AJ428">
        <v>0.20435650161628019</v>
      </c>
      <c r="AK428">
        <v>0.20022160881315418</v>
      </c>
      <c r="AL428">
        <v>0.19628325072360983</v>
      </c>
      <c r="AM428">
        <v>0.13830437507662685</v>
      </c>
      <c r="AN428">
        <v>0.11569013454643141</v>
      </c>
      <c r="AO428" s="4">
        <v>0.13073332222169792</v>
      </c>
      <c r="AP428" s="7">
        <v>7.6007367589922201E-2</v>
      </c>
      <c r="AQ428">
        <v>7.7239681652726253E-2</v>
      </c>
      <c r="AR428">
        <v>7.9710515412241931E-2</v>
      </c>
      <c r="AS428">
        <v>5.7007693507359916E-2</v>
      </c>
      <c r="AT428">
        <v>0.32968093578338786</v>
      </c>
      <c r="AU428">
        <v>0.55553417803734206</v>
      </c>
      <c r="AV428">
        <v>0.51071322716886647</v>
      </c>
      <c r="AW428">
        <v>0.17695779515651897</v>
      </c>
      <c r="AX428">
        <v>0.15275121524235913</v>
      </c>
      <c r="AY428" s="4">
        <v>0.16134244936259207</v>
      </c>
      <c r="AZ428">
        <f t="shared" si="335"/>
        <v>1.4005917044508584E-2</v>
      </c>
      <c r="BA428">
        <f t="shared" si="336"/>
        <v>3.1314139708222673E-2</v>
      </c>
      <c r="BB428">
        <f t="shared" si="337"/>
        <v>0.40468719737146219</v>
      </c>
      <c r="BC428">
        <f t="shared" si="338"/>
        <v>0.16278405526085682</v>
      </c>
      <c r="BD428" s="4">
        <f t="shared" si="339"/>
        <v>0.21769450589133163</v>
      </c>
      <c r="BE428" s="7">
        <f t="shared" si="340"/>
        <v>1.9149957736637493E-2</v>
      </c>
      <c r="BF428">
        <f t="shared" si="341"/>
        <v>1.1933322556469193E-2</v>
      </c>
      <c r="BG428">
        <f t="shared" si="342"/>
        <v>0.16497153693140063</v>
      </c>
      <c r="BH428">
        <f t="shared" si="343"/>
        <v>3.2005861513863108E-2</v>
      </c>
      <c r="BI428" s="4">
        <f t="shared" si="344"/>
        <v>0.18446676200643139</v>
      </c>
      <c r="BJ428" s="7">
        <f t="shared" si="345"/>
        <v>2.8291151933898577E-2</v>
      </c>
      <c r="BK428">
        <f t="shared" si="346"/>
        <v>3.4107887314351874E-5</v>
      </c>
      <c r="BL428">
        <f t="shared" si="347"/>
        <v>2.7455359594638983E-9</v>
      </c>
      <c r="BM428" s="4">
        <f t="shared" si="348"/>
        <v>6.7913915053421214E-3</v>
      </c>
      <c r="BN428" s="7">
        <f t="shared" si="349"/>
        <v>2.8291151933898577E-2</v>
      </c>
      <c r="BO428">
        <f t="shared" si="350"/>
        <v>5.1526300668627061E-5</v>
      </c>
      <c r="BP428">
        <f t="shared" si="351"/>
        <v>6.6740712861065996E-8</v>
      </c>
      <c r="BQ428" s="4">
        <f t="shared" si="352"/>
        <v>1.0919216569114898E-2</v>
      </c>
      <c r="BR428" s="7">
        <f t="shared" si="353"/>
        <v>3.4107887314351874E-5</v>
      </c>
      <c r="BS428">
        <f t="shared" si="354"/>
        <v>5.1526300668627061E-5</v>
      </c>
      <c r="BT428">
        <f t="shared" si="355"/>
        <v>1.1475274936908627E-3</v>
      </c>
      <c r="BU428" s="4">
        <f t="shared" si="356"/>
        <v>2.8176057538299638E-2</v>
      </c>
      <c r="BV428" s="7">
        <f t="shared" si="357"/>
        <v>2.7455359594638983E-9</v>
      </c>
      <c r="BW428">
        <f t="shared" si="358"/>
        <v>6.6740712861065996E-8</v>
      </c>
      <c r="BX428">
        <f t="shared" si="359"/>
        <v>1.1475274936908627E-3</v>
      </c>
      <c r="BY428" s="4">
        <f t="shared" si="360"/>
        <v>0.37655131947298881</v>
      </c>
      <c r="BZ428" s="7">
        <f t="shared" si="361"/>
        <v>6.7913915053421214E-3</v>
      </c>
      <c r="CA428">
        <f t="shared" si="362"/>
        <v>1.0919216569114898E-2</v>
      </c>
      <c r="CB428">
        <f t="shared" si="363"/>
        <v>2.8176057538299638E-2</v>
      </c>
      <c r="CC428" s="4">
        <f t="shared" si="364"/>
        <v>0.37655131947298881</v>
      </c>
      <c r="CD428" s="7">
        <f t="shared" si="365"/>
        <v>18</v>
      </c>
      <c r="CE428" s="4">
        <f t="shared" si="366"/>
        <v>0</v>
      </c>
      <c r="CF428" s="7">
        <f t="shared" si="367"/>
        <v>2.8291151933898577E-2</v>
      </c>
      <c r="CG428">
        <f t="shared" si="368"/>
        <v>1.281067567243086E-8</v>
      </c>
      <c r="CH428" s="7">
        <f t="shared" si="369"/>
        <v>2.8291151933898577E-2</v>
      </c>
      <c r="CI428" s="4">
        <f t="shared" si="370"/>
        <v>5.5859569170779561E-8</v>
      </c>
      <c r="CJ428">
        <f t="shared" si="371"/>
        <v>1.281067567243086E-8</v>
      </c>
      <c r="CK428">
        <f t="shared" si="372"/>
        <v>5.5859569170779561E-8</v>
      </c>
      <c r="CL428" s="7">
        <f t="shared" si="373"/>
        <v>6</v>
      </c>
      <c r="CM428" s="4">
        <f t="shared" si="374"/>
        <v>1</v>
      </c>
      <c r="CN428" s="7">
        <f t="shared" si="375"/>
        <v>1.3897731707121204E-6</v>
      </c>
      <c r="CO428" s="4">
        <f t="shared" si="376"/>
        <v>1</v>
      </c>
      <c r="CP428" s="7">
        <f t="shared" si="377"/>
        <v>3</v>
      </c>
      <c r="CQ428" s="4" t="str">
        <f t="shared" si="378"/>
        <v>Glenfiddich 12</v>
      </c>
      <c r="CR428" s="7">
        <f t="shared" si="379"/>
        <v>70</v>
      </c>
      <c r="CS428">
        <f t="shared" si="380"/>
        <v>73</v>
      </c>
      <c r="CT428">
        <f ca="1">COUNTIF(INDIRECT(ADDRESS(ROW(),CR428,1,1)):INDIRECT(ADDRESS(ROW(),CS428,1,1)), "&lt;0.05")</f>
        <v>4</v>
      </c>
      <c r="CU428" s="4">
        <f t="shared" ca="1" si="381"/>
        <v>1</v>
      </c>
    </row>
    <row r="429" spans="1:99" x14ac:dyDescent="0.25">
      <c r="A429" s="48">
        <v>181</v>
      </c>
      <c r="B429" s="7">
        <v>0</v>
      </c>
      <c r="C429">
        <v>0</v>
      </c>
      <c r="D429">
        <v>3.0958403353590729E-2</v>
      </c>
      <c r="E429">
        <v>9.4260255998108618E-3</v>
      </c>
      <c r="F429">
        <v>5.4115769350415446E-3</v>
      </c>
      <c r="G429">
        <v>3.5775732975504258E-2</v>
      </c>
      <c r="H429">
        <v>3.2197189764134014E-2</v>
      </c>
      <c r="I429">
        <v>3.4417936437383875E-2</v>
      </c>
      <c r="J429">
        <v>0.1712223793813531</v>
      </c>
      <c r="K429" s="4">
        <v>9.4144423488749213E-2</v>
      </c>
      <c r="L429" s="7">
        <v>5.4959490812755918E-2</v>
      </c>
      <c r="M429">
        <v>9.8733992775000209E-2</v>
      </c>
      <c r="N429">
        <v>5.5515008376194309E-2</v>
      </c>
      <c r="O429">
        <v>3.341964760105981E-2</v>
      </c>
      <c r="P429">
        <v>7.1887810873089403E-2</v>
      </c>
      <c r="Q429">
        <v>5.9872651293437607E-2</v>
      </c>
      <c r="R429">
        <v>6.2993266951586857E-2</v>
      </c>
      <c r="S429">
        <v>5.3138262364341833E-2</v>
      </c>
      <c r="T429">
        <v>9.0728274296157999E-2</v>
      </c>
      <c r="U429" s="4">
        <v>0.11280906119682999</v>
      </c>
      <c r="V429" s="7">
        <v>1.1394544415886965</v>
      </c>
      <c r="W429">
        <v>0.35710318194564949</v>
      </c>
      <c r="X429">
        <v>1.3875071634040901</v>
      </c>
      <c r="Y429">
        <v>1.0462853570353043</v>
      </c>
      <c r="Z429">
        <v>1.0755375502958981</v>
      </c>
      <c r="AA429">
        <v>1.0899772087806994</v>
      </c>
      <c r="AB429">
        <v>2.39859439267352</v>
      </c>
      <c r="AC429">
        <v>0.88644837711859481</v>
      </c>
      <c r="AD429">
        <v>1.1062223824060997</v>
      </c>
      <c r="AE429" s="4">
        <v>0.93468449100951922</v>
      </c>
      <c r="AF429" s="7">
        <v>0.48437080911845914</v>
      </c>
      <c r="AG429">
        <v>0.5128360765126202</v>
      </c>
      <c r="AH429">
        <v>0.48243936977903135</v>
      </c>
      <c r="AI429">
        <v>0.48533387582172122</v>
      </c>
      <c r="AJ429">
        <v>0.73950229809404078</v>
      </c>
      <c r="AK429">
        <v>0.59604660642525775</v>
      </c>
      <c r="AL429">
        <v>0.63521956625521581</v>
      </c>
      <c r="AM429">
        <v>0.46260741782965631</v>
      </c>
      <c r="AN429">
        <v>0.33625919806925025</v>
      </c>
      <c r="AO429" s="4">
        <v>0.43922033460220206</v>
      </c>
      <c r="AP429" s="7">
        <v>0.14437476788768891</v>
      </c>
      <c r="AQ429">
        <v>0.21775848171374831</v>
      </c>
      <c r="AR429">
        <v>0.17870632627661798</v>
      </c>
      <c r="AS429">
        <v>0.1362902974911559</v>
      </c>
      <c r="AT429">
        <v>0.94463060485427386</v>
      </c>
      <c r="AU429">
        <v>1.5169555381748951</v>
      </c>
      <c r="AV429">
        <v>1.3768302334901386</v>
      </c>
      <c r="AW429">
        <v>0.48639923623277265</v>
      </c>
      <c r="AX429">
        <v>0.42830825063023359</v>
      </c>
      <c r="AY429" s="4">
        <v>0.48216808358740426</v>
      </c>
      <c r="AZ429">
        <f t="shared" si="335"/>
        <v>4.135536679355676E-2</v>
      </c>
      <c r="BA429">
        <f t="shared" si="336"/>
        <v>6.9405746654045392E-2</v>
      </c>
      <c r="BB429">
        <f t="shared" si="337"/>
        <v>1.1421814546258076</v>
      </c>
      <c r="BC429">
        <f t="shared" si="338"/>
        <v>0.51738355525074542</v>
      </c>
      <c r="BD429" s="4">
        <f t="shared" si="339"/>
        <v>0.59124218203389289</v>
      </c>
      <c r="BE429" s="7">
        <f t="shared" si="340"/>
        <v>5.3390933851409868E-2</v>
      </c>
      <c r="BF429">
        <f t="shared" si="341"/>
        <v>2.4262640812251476E-2</v>
      </c>
      <c r="BG429">
        <f t="shared" si="342"/>
        <v>0.51437380610188721</v>
      </c>
      <c r="BH429">
        <f t="shared" si="343"/>
        <v>0.11288375688143651</v>
      </c>
      <c r="BI429" s="4">
        <f t="shared" si="344"/>
        <v>0.5125926972770527</v>
      </c>
      <c r="BJ429" s="7">
        <f t="shared" si="345"/>
        <v>0.15513553325210075</v>
      </c>
      <c r="BK429">
        <f t="shared" si="346"/>
        <v>7.7212447572543418E-5</v>
      </c>
      <c r="BL429">
        <f t="shared" si="347"/>
        <v>2.2683796995730035E-8</v>
      </c>
      <c r="BM429" s="4">
        <f t="shared" si="348"/>
        <v>7.9566727349047444E-3</v>
      </c>
      <c r="BN429" s="7">
        <f t="shared" si="349"/>
        <v>0.15513553325210075</v>
      </c>
      <c r="BO429">
        <f t="shared" si="350"/>
        <v>9.8635587226680199E-5</v>
      </c>
      <c r="BP429">
        <f t="shared" si="351"/>
        <v>2.795044778689968E-7</v>
      </c>
      <c r="BQ429" s="4">
        <f t="shared" si="352"/>
        <v>1.0501361610688955E-2</v>
      </c>
      <c r="BR429" s="7">
        <f t="shared" si="353"/>
        <v>7.7212447572543418E-5</v>
      </c>
      <c r="BS429">
        <f t="shared" si="354"/>
        <v>9.8635587226680199E-5</v>
      </c>
      <c r="BT429">
        <f t="shared" si="355"/>
        <v>3.8629830715523087E-3</v>
      </c>
      <c r="BU429" s="4">
        <f t="shared" si="356"/>
        <v>2.7473529902571698E-2</v>
      </c>
      <c r="BV429" s="7">
        <f t="shared" si="357"/>
        <v>2.2683796995730035E-8</v>
      </c>
      <c r="BW429">
        <f t="shared" si="358"/>
        <v>2.795044778689968E-7</v>
      </c>
      <c r="BX429">
        <f t="shared" si="359"/>
        <v>3.8629830715523087E-3</v>
      </c>
      <c r="BY429" s="4">
        <f t="shared" si="360"/>
        <v>0.6659295750292209</v>
      </c>
      <c r="BZ429" s="7">
        <f t="shared" si="361"/>
        <v>7.9566727349047444E-3</v>
      </c>
      <c r="CA429">
        <f t="shared" si="362"/>
        <v>1.0501361610688955E-2</v>
      </c>
      <c r="CB429">
        <f t="shared" si="363"/>
        <v>2.7473529902571698E-2</v>
      </c>
      <c r="CC429" s="4">
        <f t="shared" si="364"/>
        <v>0.6659295750292209</v>
      </c>
      <c r="CD429" s="7">
        <f t="shared" si="365"/>
        <v>16</v>
      </c>
      <c r="CE429" s="4">
        <f t="shared" si="366"/>
        <v>0</v>
      </c>
      <c r="CF429" s="7">
        <f t="shared" si="367"/>
        <v>0.15513553325210075</v>
      </c>
      <c r="CG429">
        <f t="shared" si="368"/>
        <v>1.2263387059480005E-8</v>
      </c>
      <c r="CH429" s="7">
        <f t="shared" si="369"/>
        <v>0.15513553325210075</v>
      </c>
      <c r="CI429" s="4">
        <f t="shared" si="370"/>
        <v>2.9126050334507911E-8</v>
      </c>
      <c r="CJ429">
        <f t="shared" si="371"/>
        <v>1.2263387059480005E-8</v>
      </c>
      <c r="CK429">
        <f t="shared" si="372"/>
        <v>2.9126050334507911E-8</v>
      </c>
      <c r="CL429" s="7">
        <f t="shared" si="373"/>
        <v>4</v>
      </c>
      <c r="CM429" s="4">
        <f t="shared" si="374"/>
        <v>0</v>
      </c>
      <c r="CN429" s="7">
        <f t="shared" si="375"/>
        <v>8.0994651538326307E-7</v>
      </c>
      <c r="CO429" s="4">
        <f t="shared" si="376"/>
        <v>1</v>
      </c>
      <c r="CP429" s="7">
        <f t="shared" si="377"/>
        <v>3</v>
      </c>
      <c r="CQ429" s="4" t="str">
        <f t="shared" si="378"/>
        <v>Glenfiddich 12</v>
      </c>
      <c r="CR429" s="7">
        <f t="shared" si="379"/>
        <v>70</v>
      </c>
      <c r="CS429">
        <f t="shared" si="380"/>
        <v>73</v>
      </c>
      <c r="CT429">
        <f ca="1">COUNTIF(INDIRECT(ADDRESS(ROW(),CR429,1,1)):INDIRECT(ADDRESS(ROW(),CS429,1,1)), "&lt;0.05")</f>
        <v>4</v>
      </c>
      <c r="CU429" s="4">
        <f t="shared" ca="1" si="381"/>
        <v>1</v>
      </c>
    </row>
    <row r="430" spans="1:99" x14ac:dyDescent="0.25">
      <c r="A430" s="48">
        <v>182</v>
      </c>
      <c r="B430" s="7">
        <v>0</v>
      </c>
      <c r="C430">
        <v>0</v>
      </c>
      <c r="D430">
        <v>0</v>
      </c>
      <c r="E430">
        <v>8.2277731864867087E-3</v>
      </c>
      <c r="F430">
        <v>1.3687232731389566E-2</v>
      </c>
      <c r="G430">
        <v>7.2438066674979122E-3</v>
      </c>
      <c r="H430">
        <v>1.5678282921458672E-2</v>
      </c>
      <c r="I430">
        <v>2.2524587821073881E-2</v>
      </c>
      <c r="J430">
        <v>3.1784776595420713E-2</v>
      </c>
      <c r="K430" s="4">
        <v>2.1979709285840039E-2</v>
      </c>
      <c r="L430" s="7">
        <v>2.7040005353047066E-2</v>
      </c>
      <c r="M430">
        <v>2.4698403614791864E-2</v>
      </c>
      <c r="N430">
        <v>2.9434408022011735E-2</v>
      </c>
      <c r="O430">
        <v>1.065019609781041E-2</v>
      </c>
      <c r="P430">
        <v>1.9214414533347123E-2</v>
      </c>
      <c r="Q430">
        <v>1.5494209273755754E-2</v>
      </c>
      <c r="R430">
        <v>1.8911609588609171E-2</v>
      </c>
      <c r="S430">
        <v>1.4031165892826322E-2</v>
      </c>
      <c r="T430">
        <v>3.7544742678760047E-2</v>
      </c>
      <c r="U430" s="4">
        <v>2.1155946526416468E-2</v>
      </c>
      <c r="V430" s="7">
        <v>0.1861333830139546</v>
      </c>
      <c r="W430">
        <v>6.0707174853619969E-2</v>
      </c>
      <c r="X430">
        <v>0.24728795301390605</v>
      </c>
      <c r="Y430">
        <v>0.20724961767313102</v>
      </c>
      <c r="Z430">
        <v>0.16797953980285954</v>
      </c>
      <c r="AA430">
        <v>0.19221456971726919</v>
      </c>
      <c r="AB430">
        <v>0.32799210084214064</v>
      </c>
      <c r="AC430">
        <v>0.17341202553803789</v>
      </c>
      <c r="AD430">
        <v>0.18992114210942412</v>
      </c>
      <c r="AE430" s="4">
        <v>0.13929356230686557</v>
      </c>
      <c r="AF430" s="7">
        <v>8.8200902977487158E-2</v>
      </c>
      <c r="AG430">
        <v>7.583873770042561E-2</v>
      </c>
      <c r="AH430">
        <v>8.9775575494926901E-2</v>
      </c>
      <c r="AI430">
        <v>8.4223842142906777E-2</v>
      </c>
      <c r="AJ430">
        <v>0.11597129469694369</v>
      </c>
      <c r="AK430">
        <v>9.1683861436286263E-2</v>
      </c>
      <c r="AL430">
        <v>0.11633651461603679</v>
      </c>
      <c r="AM430">
        <v>7.2809380424778164E-2</v>
      </c>
      <c r="AN430">
        <v>5.880482339418925E-2</v>
      </c>
      <c r="AO430" s="4">
        <v>7.5096062023048554E-2</v>
      </c>
      <c r="AP430" s="7">
        <v>2.1717790763379301E-2</v>
      </c>
      <c r="AQ430">
        <v>1.1374592182908027E-2</v>
      </c>
      <c r="AR430">
        <v>2.6685189666495822E-2</v>
      </c>
      <c r="AS430">
        <v>2.4793793643947258E-2</v>
      </c>
      <c r="AT430">
        <v>0.15730004864358332</v>
      </c>
      <c r="AU430">
        <v>0.29219823180906229</v>
      </c>
      <c r="AV430">
        <v>0.24945528437885464</v>
      </c>
      <c r="AW430">
        <v>8.7591772100544196E-2</v>
      </c>
      <c r="AX430">
        <v>7.8464927714463228E-2</v>
      </c>
      <c r="AY430" s="4">
        <v>7.648295589788498E-2</v>
      </c>
      <c r="AZ430">
        <f t="shared" si="335"/>
        <v>1.2112616920916749E-2</v>
      </c>
      <c r="BA430">
        <f t="shared" si="336"/>
        <v>2.1817510158137599E-2</v>
      </c>
      <c r="BB430">
        <f t="shared" si="337"/>
        <v>0.18921910688712085</v>
      </c>
      <c r="BC430">
        <f t="shared" si="338"/>
        <v>8.6874099490702905E-2</v>
      </c>
      <c r="BD430" s="4">
        <f t="shared" si="339"/>
        <v>0.10260645868011228</v>
      </c>
      <c r="BE430" s="7">
        <f t="shared" si="340"/>
        <v>1.0989387280180873E-2</v>
      </c>
      <c r="BF430">
        <f t="shared" si="341"/>
        <v>8.0409728875222748E-3</v>
      </c>
      <c r="BG430">
        <f t="shared" si="342"/>
        <v>6.8866118996776679E-2</v>
      </c>
      <c r="BH430">
        <f t="shared" si="343"/>
        <v>1.8261128350751093E-2</v>
      </c>
      <c r="BI430" s="4">
        <f t="shared" si="344"/>
        <v>9.9262154894673729E-2</v>
      </c>
      <c r="BJ430" s="7">
        <f t="shared" si="345"/>
        <v>3.8139722399569302E-2</v>
      </c>
      <c r="BK430">
        <f t="shared" si="346"/>
        <v>1.5961634973584805E-5</v>
      </c>
      <c r="BL430">
        <f t="shared" si="347"/>
        <v>1.4815279587692347E-8</v>
      </c>
      <c r="BM430" s="4">
        <f t="shared" si="348"/>
        <v>1.8174460341742357E-2</v>
      </c>
      <c r="BN430" s="7">
        <f t="shared" si="349"/>
        <v>3.8139722399569302E-2</v>
      </c>
      <c r="BO430">
        <f t="shared" si="350"/>
        <v>2.7602964810130881E-5</v>
      </c>
      <c r="BP430">
        <f t="shared" si="351"/>
        <v>1.9759186515586769E-7</v>
      </c>
      <c r="BQ430" s="4">
        <f t="shared" si="352"/>
        <v>3.0117171729020009E-2</v>
      </c>
      <c r="BR430" s="7">
        <f t="shared" si="353"/>
        <v>1.5961634973584805E-5</v>
      </c>
      <c r="BS430">
        <f t="shared" si="354"/>
        <v>2.7602964810130881E-5</v>
      </c>
      <c r="BT430">
        <f t="shared" si="355"/>
        <v>1.0028365241358727E-3</v>
      </c>
      <c r="BU430" s="4">
        <f t="shared" si="356"/>
        <v>3.7562955042947002E-2</v>
      </c>
      <c r="BV430" s="7">
        <f t="shared" si="357"/>
        <v>1.4815279587692347E-8</v>
      </c>
      <c r="BW430">
        <f t="shared" si="358"/>
        <v>1.9759186515586769E-7</v>
      </c>
      <c r="BX430">
        <f t="shared" si="359"/>
        <v>1.0028365241358727E-3</v>
      </c>
      <c r="BY430" s="4">
        <f t="shared" si="360"/>
        <v>0.63313358834678191</v>
      </c>
      <c r="BZ430" s="7">
        <f t="shared" si="361"/>
        <v>1.8174460341742357E-2</v>
      </c>
      <c r="CA430">
        <f t="shared" si="362"/>
        <v>3.0117171729020009E-2</v>
      </c>
      <c r="CB430">
        <f t="shared" si="363"/>
        <v>3.7562955042947002E-2</v>
      </c>
      <c r="CC430" s="4">
        <f t="shared" si="364"/>
        <v>0.63313358834678191</v>
      </c>
      <c r="CD430" s="7">
        <f t="shared" si="365"/>
        <v>18</v>
      </c>
      <c r="CE430" s="4">
        <f t="shared" si="366"/>
        <v>0</v>
      </c>
      <c r="CF430" s="7">
        <f t="shared" si="367"/>
        <v>3.8139722399569302E-2</v>
      </c>
      <c r="CG430">
        <f t="shared" si="368"/>
        <v>1.938979403531111E-8</v>
      </c>
      <c r="CH430" s="7">
        <f t="shared" si="369"/>
        <v>3.8139722399569302E-2</v>
      </c>
      <c r="CI430" s="4">
        <f t="shared" si="370"/>
        <v>1.1209740538751616E-7</v>
      </c>
      <c r="CJ430">
        <f t="shared" si="371"/>
        <v>1.938979403531111E-8</v>
      </c>
      <c r="CK430">
        <f t="shared" si="372"/>
        <v>1.1209740538751616E-7</v>
      </c>
      <c r="CL430" s="7">
        <f t="shared" si="373"/>
        <v>6</v>
      </c>
      <c r="CM430" s="4">
        <f t="shared" si="374"/>
        <v>1</v>
      </c>
      <c r="CN430" s="7">
        <f t="shared" si="375"/>
        <v>3.5839502843535757E-7</v>
      </c>
      <c r="CO430" s="4">
        <f t="shared" si="376"/>
        <v>1</v>
      </c>
      <c r="CP430" s="7">
        <f t="shared" si="377"/>
        <v>3</v>
      </c>
      <c r="CQ430" s="4" t="str">
        <f t="shared" si="378"/>
        <v>Glenfiddich 12</v>
      </c>
      <c r="CR430" s="7">
        <f t="shared" si="379"/>
        <v>70</v>
      </c>
      <c r="CS430">
        <f t="shared" si="380"/>
        <v>73</v>
      </c>
      <c r="CT430">
        <f ca="1">COUNTIF(INDIRECT(ADDRESS(ROW(),CR430,1,1)):INDIRECT(ADDRESS(ROW(),CS430,1,1)), "&lt;0.05")</f>
        <v>4</v>
      </c>
      <c r="CU430" s="4">
        <f t="shared" ca="1" si="381"/>
        <v>1</v>
      </c>
    </row>
    <row r="431" spans="1:99" x14ac:dyDescent="0.25">
      <c r="A431" s="48">
        <v>183</v>
      </c>
      <c r="B431" s="7">
        <v>0</v>
      </c>
      <c r="C431">
        <v>0</v>
      </c>
      <c r="D431">
        <v>2.2361714771961687E-2</v>
      </c>
      <c r="E431">
        <v>1.3788047569701003E-2</v>
      </c>
      <c r="F431">
        <v>2.0443723678959247E-2</v>
      </c>
      <c r="G431">
        <v>4.7829128551961225E-3</v>
      </c>
      <c r="H431">
        <v>9.7397397985235414E-3</v>
      </c>
      <c r="I431">
        <v>3.6293703456517841E-2</v>
      </c>
      <c r="J431">
        <v>6.9872746612862816E-2</v>
      </c>
      <c r="K431" s="4">
        <v>3.696098581326402E-2</v>
      </c>
      <c r="L431" s="7">
        <v>3.0121181443909718E-2</v>
      </c>
      <c r="M431">
        <v>4.9099030951726429E-2</v>
      </c>
      <c r="N431">
        <v>3.6300189424743966E-2</v>
      </c>
      <c r="O431">
        <v>3.8400007624329158E-2</v>
      </c>
      <c r="P431">
        <v>3.2036260165532404E-2</v>
      </c>
      <c r="Q431">
        <v>2.675860942428358E-2</v>
      </c>
      <c r="R431">
        <v>2.0108554050635847E-2</v>
      </c>
      <c r="S431">
        <v>2.2567624921192651E-2</v>
      </c>
      <c r="T431">
        <v>4.5820928017397372E-2</v>
      </c>
      <c r="U431" s="4">
        <v>3.6109456163309239E-2</v>
      </c>
      <c r="V431" s="7">
        <v>0.23949462300892704</v>
      </c>
      <c r="W431">
        <v>0.10035393133156804</v>
      </c>
      <c r="X431">
        <v>0.28839161059447049</v>
      </c>
      <c r="Y431">
        <v>0.25684714630776567</v>
      </c>
      <c r="Z431">
        <v>0.23185617520077953</v>
      </c>
      <c r="AA431">
        <v>0.22222438130510572</v>
      </c>
      <c r="AB431">
        <v>0.4860619798328592</v>
      </c>
      <c r="AC431">
        <v>0.22427451978768426</v>
      </c>
      <c r="AD431">
        <v>0.27751446343015457</v>
      </c>
      <c r="AE431" s="4">
        <v>0.20911551876481418</v>
      </c>
      <c r="AF431" s="7">
        <v>9.2236372911162393E-2</v>
      </c>
      <c r="AG431">
        <v>9.9754819265214179E-2</v>
      </c>
      <c r="AH431">
        <v>0.1255132361104338</v>
      </c>
      <c r="AI431">
        <v>0.10041240621755008</v>
      </c>
      <c r="AJ431">
        <v>0.12164109249435529</v>
      </c>
      <c r="AK431">
        <v>0.12952725719491556</v>
      </c>
      <c r="AL431">
        <v>0.15972096112880002</v>
      </c>
      <c r="AM431">
        <v>0.1161643054935132</v>
      </c>
      <c r="AN431">
        <v>8.0922814322916425E-2</v>
      </c>
      <c r="AO431" s="4">
        <v>9.8795343920897116E-2</v>
      </c>
      <c r="AP431" s="7">
        <v>4.4104059413678814E-2</v>
      </c>
      <c r="AQ431">
        <v>5.6251612979990755E-2</v>
      </c>
      <c r="AR431">
        <v>3.3553971948637254E-2</v>
      </c>
      <c r="AS431">
        <v>4.6309672398695524E-2</v>
      </c>
      <c r="AT431">
        <v>0.19280160697722168</v>
      </c>
      <c r="AU431">
        <v>0.3847817567154998</v>
      </c>
      <c r="AV431">
        <v>0.32067697816833646</v>
      </c>
      <c r="AW431">
        <v>0.13111393667561952</v>
      </c>
      <c r="AX431">
        <v>0.11132194081651124</v>
      </c>
      <c r="AY431" s="4">
        <v>9.8354667604659579E-2</v>
      </c>
      <c r="AZ431">
        <f t="shared" si="335"/>
        <v>2.142435745569863E-2</v>
      </c>
      <c r="BA431">
        <f t="shared" si="336"/>
        <v>3.3732184218706038E-2</v>
      </c>
      <c r="BB431">
        <f t="shared" si="337"/>
        <v>0.25361343495641286</v>
      </c>
      <c r="BC431">
        <f t="shared" si="338"/>
        <v>0.11246886090597581</v>
      </c>
      <c r="BD431" s="4">
        <f t="shared" si="339"/>
        <v>0.14192702036988508</v>
      </c>
      <c r="BE431" s="7">
        <f t="shared" si="340"/>
        <v>2.1605962001570271E-2</v>
      </c>
      <c r="BF431">
        <f t="shared" si="341"/>
        <v>9.3755549835174163E-3</v>
      </c>
      <c r="BG431">
        <f t="shared" si="342"/>
        <v>9.6500355439246857E-2</v>
      </c>
      <c r="BH431">
        <f t="shared" si="343"/>
        <v>2.2828267987111944E-2</v>
      </c>
      <c r="BI431" s="4">
        <f t="shared" si="344"/>
        <v>0.1221416934541736</v>
      </c>
      <c r="BJ431" s="7">
        <f t="shared" si="345"/>
        <v>0.12376440550083599</v>
      </c>
      <c r="BK431">
        <f t="shared" si="346"/>
        <v>2.3777414297486752E-5</v>
      </c>
      <c r="BL431">
        <f t="shared" si="347"/>
        <v>3.4752185649993663E-8</v>
      </c>
      <c r="BM431" s="4">
        <f t="shared" si="348"/>
        <v>1.2409986692692859E-2</v>
      </c>
      <c r="BN431" s="7">
        <f t="shared" si="349"/>
        <v>0.12376440550083599</v>
      </c>
      <c r="BO431">
        <f t="shared" si="350"/>
        <v>4.760090659656379E-5</v>
      </c>
      <c r="BP431">
        <f t="shared" si="351"/>
        <v>3.3664188250827543E-7</v>
      </c>
      <c r="BQ431" s="4">
        <f t="shared" si="352"/>
        <v>2.0723789935059935E-2</v>
      </c>
      <c r="BR431" s="7">
        <f t="shared" si="353"/>
        <v>2.3777414297486752E-5</v>
      </c>
      <c r="BS431">
        <f t="shared" si="354"/>
        <v>4.760090659656379E-5</v>
      </c>
      <c r="BT431">
        <f t="shared" si="355"/>
        <v>1.1401111312429591E-3</v>
      </c>
      <c r="BU431" s="4">
        <f t="shared" si="356"/>
        <v>3.6514494770504259E-2</v>
      </c>
      <c r="BV431" s="7">
        <f t="shared" si="357"/>
        <v>3.4752185649993663E-8</v>
      </c>
      <c r="BW431">
        <f t="shared" si="358"/>
        <v>3.3664188250827543E-7</v>
      </c>
      <c r="BX431">
        <f t="shared" si="359"/>
        <v>1.1401111312429591E-3</v>
      </c>
      <c r="BY431" s="4">
        <f t="shared" si="360"/>
        <v>0.47135837086404375</v>
      </c>
      <c r="BZ431" s="7">
        <f t="shared" si="361"/>
        <v>1.2409986692692859E-2</v>
      </c>
      <c r="CA431">
        <f t="shared" si="362"/>
        <v>2.0723789935059935E-2</v>
      </c>
      <c r="CB431">
        <f t="shared" si="363"/>
        <v>3.6514494770504259E-2</v>
      </c>
      <c r="CC431" s="4">
        <f t="shared" si="364"/>
        <v>0.47135837086404375</v>
      </c>
      <c r="CD431" s="7">
        <f t="shared" si="365"/>
        <v>16</v>
      </c>
      <c r="CE431" s="4">
        <f t="shared" si="366"/>
        <v>0</v>
      </c>
      <c r="CF431" s="7">
        <f t="shared" si="367"/>
        <v>0.12376440550083599</v>
      </c>
      <c r="CG431">
        <f t="shared" si="368"/>
        <v>2.6605246253713692E-8</v>
      </c>
      <c r="CH431" s="7">
        <f t="shared" si="369"/>
        <v>0.12376440550083599</v>
      </c>
      <c r="CI431" s="4">
        <f t="shared" si="370"/>
        <v>1.2785208670864134E-7</v>
      </c>
      <c r="CJ431">
        <f t="shared" si="371"/>
        <v>2.6605246253713692E-8</v>
      </c>
      <c r="CK431">
        <f t="shared" si="372"/>
        <v>1.2785208670864134E-7</v>
      </c>
      <c r="CL431" s="7">
        <f t="shared" si="373"/>
        <v>4</v>
      </c>
      <c r="CM431" s="4">
        <f t="shared" si="374"/>
        <v>0</v>
      </c>
      <c r="CN431" s="7">
        <f t="shared" si="375"/>
        <v>1.0491995367859569E-6</v>
      </c>
      <c r="CO431" s="4">
        <f t="shared" si="376"/>
        <v>1</v>
      </c>
      <c r="CP431" s="7">
        <f t="shared" si="377"/>
        <v>3</v>
      </c>
      <c r="CQ431" s="4" t="str">
        <f t="shared" si="378"/>
        <v>Glenfiddich 12</v>
      </c>
      <c r="CR431" s="7">
        <f t="shared" si="379"/>
        <v>70</v>
      </c>
      <c r="CS431">
        <f t="shared" si="380"/>
        <v>73</v>
      </c>
      <c r="CT431">
        <f ca="1">COUNTIF(INDIRECT(ADDRESS(ROW(),CR431,1,1)):INDIRECT(ADDRESS(ROW(),CS431,1,1)), "&lt;0.05")</f>
        <v>4</v>
      </c>
      <c r="CU431" s="4">
        <f t="shared" ca="1" si="381"/>
        <v>1</v>
      </c>
    </row>
    <row r="432" spans="1:99" x14ac:dyDescent="0.25">
      <c r="A432" s="48">
        <v>184</v>
      </c>
      <c r="B432" s="7">
        <v>5.4488588935051249E-2</v>
      </c>
      <c r="C432">
        <v>0</v>
      </c>
      <c r="D432">
        <v>2.3224673027771738E-2</v>
      </c>
      <c r="E432">
        <v>1.1043641534230889E-2</v>
      </c>
      <c r="F432">
        <v>1.2926670138913864E-2</v>
      </c>
      <c r="G432">
        <v>1.6155631516606168E-2</v>
      </c>
      <c r="H432">
        <v>1.3620740171002938E-2</v>
      </c>
      <c r="I432">
        <v>2.1655085863717914E-2</v>
      </c>
      <c r="J432">
        <v>4.1189913035743604E-2</v>
      </c>
      <c r="K432" s="4">
        <v>2.368424221797889E-2</v>
      </c>
      <c r="L432" s="7">
        <v>3.387826213235981E-2</v>
      </c>
      <c r="M432">
        <v>3.5832640839363078E-2</v>
      </c>
      <c r="N432">
        <v>1.9265082684251231E-2</v>
      </c>
      <c r="O432">
        <v>1.6358435601053004E-2</v>
      </c>
      <c r="P432">
        <v>3.810110940491282E-2</v>
      </c>
      <c r="Q432">
        <v>2.296035481106504E-2</v>
      </c>
      <c r="R432">
        <v>9.6229902055615501E-3</v>
      </c>
      <c r="S432">
        <v>2.3494960429745582E-2</v>
      </c>
      <c r="T432">
        <v>4.9832525871504434E-2</v>
      </c>
      <c r="U432" s="4">
        <v>1.3335837713624631E-2</v>
      </c>
      <c r="V432" s="7">
        <v>0.22183695260002995</v>
      </c>
      <c r="W432">
        <v>4.8636455500497285E-2</v>
      </c>
      <c r="X432">
        <v>0.15017246138005025</v>
      </c>
      <c r="Y432">
        <v>9.5302007231603633E-2</v>
      </c>
      <c r="Z432">
        <v>9.0269570884931191E-2</v>
      </c>
      <c r="AA432">
        <v>8.2707036763838532E-2</v>
      </c>
      <c r="AB432">
        <v>0.19168721480658246</v>
      </c>
      <c r="AC432">
        <v>8.1077859694976592E-2</v>
      </c>
      <c r="AD432">
        <v>7.1717557502806714E-2</v>
      </c>
      <c r="AE432" s="4">
        <v>6.4635162959918807E-2</v>
      </c>
      <c r="AF432" s="7">
        <v>3.0668995198662299E-2</v>
      </c>
      <c r="AG432">
        <v>3.4198691054821734E-2</v>
      </c>
      <c r="AH432">
        <v>3.7745670053080708E-2</v>
      </c>
      <c r="AI432">
        <v>2.5626990137042314E-2</v>
      </c>
      <c r="AJ432">
        <v>2.9131682278613739E-2</v>
      </c>
      <c r="AK432">
        <v>3.6076355204978358E-2</v>
      </c>
      <c r="AL432">
        <v>3.5001986018051802E-2</v>
      </c>
      <c r="AM432">
        <v>2.780283547713085E-2</v>
      </c>
      <c r="AN432">
        <v>2.73809907010568E-2</v>
      </c>
      <c r="AO432" s="4">
        <v>4.1389035763831274E-2</v>
      </c>
      <c r="AP432" s="7">
        <v>2.4543883265402154E-2</v>
      </c>
      <c r="AQ432">
        <v>1.2289785990230419E-2</v>
      </c>
      <c r="AR432">
        <v>2.0430189987316782E-2</v>
      </c>
      <c r="AS432">
        <v>1.8101402451711723E-2</v>
      </c>
      <c r="AT432">
        <v>8.2594985150493072E-2</v>
      </c>
      <c r="AU432">
        <v>0.157518051326271</v>
      </c>
      <c r="AV432">
        <v>0.12461638272742502</v>
      </c>
      <c r="AW432">
        <v>4.2468861650007045E-2</v>
      </c>
      <c r="AX432">
        <v>3.7119349271217239E-2</v>
      </c>
      <c r="AY432" s="4">
        <v>3.4108929229271306E-2</v>
      </c>
      <c r="AZ432">
        <f t="shared" si="335"/>
        <v>2.1798918644101724E-2</v>
      </c>
      <c r="BA432">
        <f t="shared" si="336"/>
        <v>2.6268219969344114E-2</v>
      </c>
      <c r="BB432">
        <f t="shared" si="337"/>
        <v>0.10980422793252353</v>
      </c>
      <c r="BC432">
        <f t="shared" si="338"/>
        <v>3.2502323188726992E-2</v>
      </c>
      <c r="BD432" s="4">
        <f t="shared" si="339"/>
        <v>5.5379182104934574E-2</v>
      </c>
      <c r="BE432" s="7">
        <f t="shared" si="340"/>
        <v>1.5700488462601192E-2</v>
      </c>
      <c r="BF432">
        <f t="shared" si="341"/>
        <v>1.2714276999075977E-2</v>
      </c>
      <c r="BG432">
        <f t="shared" si="342"/>
        <v>5.7993738856794493E-2</v>
      </c>
      <c r="BH432">
        <f t="shared" si="343"/>
        <v>5.1496685677542182E-3</v>
      </c>
      <c r="BI432" s="4">
        <f t="shared" si="344"/>
        <v>4.9819604168986488E-2</v>
      </c>
      <c r="BJ432" s="7">
        <f t="shared" si="345"/>
        <v>0.4935259037003048</v>
      </c>
      <c r="BK432">
        <f t="shared" si="346"/>
        <v>8.6057542585668925E-4</v>
      </c>
      <c r="BL432">
        <f t="shared" si="347"/>
        <v>6.5350325394766443E-2</v>
      </c>
      <c r="BM432" s="4">
        <f t="shared" si="348"/>
        <v>6.7456519761162598E-2</v>
      </c>
      <c r="BN432" s="7">
        <f t="shared" si="349"/>
        <v>0.4935259037003048</v>
      </c>
      <c r="BO432">
        <f t="shared" si="350"/>
        <v>1.2788223271619314E-3</v>
      </c>
      <c r="BP432">
        <f t="shared" si="351"/>
        <v>0.17650192421627603</v>
      </c>
      <c r="BQ432" s="4">
        <f t="shared" si="352"/>
        <v>0.1031601201539219</v>
      </c>
      <c r="BR432" s="7">
        <f t="shared" si="353"/>
        <v>8.6057542585668925E-4</v>
      </c>
      <c r="BS432">
        <f t="shared" si="354"/>
        <v>1.2788223271619314E-3</v>
      </c>
      <c r="BT432">
        <f t="shared" si="355"/>
        <v>2.2329112503552914E-3</v>
      </c>
      <c r="BU432" s="4">
        <f t="shared" si="356"/>
        <v>3.7416146962335091E-2</v>
      </c>
      <c r="BV432" s="7">
        <f t="shared" si="357"/>
        <v>6.5350325394766443E-2</v>
      </c>
      <c r="BW432">
        <f t="shared" si="358"/>
        <v>0.17650192421627603</v>
      </c>
      <c r="BX432">
        <f t="shared" si="359"/>
        <v>2.2329112503552914E-3</v>
      </c>
      <c r="BY432" s="4">
        <f t="shared" si="360"/>
        <v>0.18183267420517057</v>
      </c>
      <c r="BZ432" s="7">
        <f t="shared" si="361"/>
        <v>6.7456519761162598E-2</v>
      </c>
      <c r="CA432">
        <f t="shared" si="362"/>
        <v>0.1031601201539219</v>
      </c>
      <c r="CB432">
        <f t="shared" si="363"/>
        <v>3.7416146962335091E-2</v>
      </c>
      <c r="CC432" s="4">
        <f t="shared" si="364"/>
        <v>0.18183267420517057</v>
      </c>
      <c r="CD432" s="7">
        <f t="shared" si="365"/>
        <v>8</v>
      </c>
      <c r="CE432" s="4">
        <f t="shared" si="366"/>
        <v>0</v>
      </c>
      <c r="CF432" s="7">
        <f t="shared" si="367"/>
        <v>0.4935259037003048</v>
      </c>
      <c r="CG432">
        <f t="shared" si="368"/>
        <v>2.8612604274303821E-4</v>
      </c>
      <c r="CH432" s="7">
        <f t="shared" si="369"/>
        <v>0.4935259037003048</v>
      </c>
      <c r="CI432" s="4">
        <f t="shared" si="370"/>
        <v>6.6239861404826278E-4</v>
      </c>
      <c r="CJ432">
        <f t="shared" si="371"/>
        <v>2.8612604274303821E-4</v>
      </c>
      <c r="CK432">
        <f t="shared" si="372"/>
        <v>6.6239861404826278E-4</v>
      </c>
      <c r="CL432" s="7">
        <f t="shared" si="373"/>
        <v>4</v>
      </c>
      <c r="CM432" s="4">
        <f t="shared" si="374"/>
        <v>0</v>
      </c>
      <c r="CN432" s="7">
        <f t="shared" si="375"/>
        <v>1.5483406985392911E-3</v>
      </c>
      <c r="CO432" s="4">
        <f t="shared" si="376"/>
        <v>1</v>
      </c>
      <c r="CP432" s="7">
        <f t="shared" si="377"/>
        <v>3</v>
      </c>
      <c r="CQ432" s="4" t="str">
        <f t="shared" si="378"/>
        <v>Glenfiddich 12</v>
      </c>
      <c r="CR432" s="7">
        <f t="shared" si="379"/>
        <v>70</v>
      </c>
      <c r="CS432">
        <f t="shared" si="380"/>
        <v>73</v>
      </c>
      <c r="CT432">
        <f ca="1">COUNTIF(INDIRECT(ADDRESS(ROW(),CR432,1,1)):INDIRECT(ADDRESS(ROW(),CS432,1,1)), "&lt;0.05")</f>
        <v>4</v>
      </c>
      <c r="CU432" s="4">
        <f t="shared" ca="1" si="381"/>
        <v>1</v>
      </c>
    </row>
    <row r="433" spans="1:99" x14ac:dyDescent="0.25">
      <c r="A433" s="48">
        <v>185</v>
      </c>
      <c r="B433" s="7">
        <v>7.4864920997708431E-2</v>
      </c>
      <c r="C433">
        <v>6.8411457868132334E-3</v>
      </c>
      <c r="D433">
        <v>3.8926681449763391E-2</v>
      </c>
      <c r="E433">
        <v>2.2402630938599878E-2</v>
      </c>
      <c r="F433">
        <v>3.1104049611814285E-2</v>
      </c>
      <c r="G433">
        <v>2.3295943489195562E-2</v>
      </c>
      <c r="H433">
        <v>2.2726972329562833E-2</v>
      </c>
      <c r="I433">
        <v>2.3710747869698696E-2</v>
      </c>
      <c r="J433">
        <v>4.2648517669366129E-2</v>
      </c>
      <c r="K433" s="4">
        <v>5.3693896334138368E-2</v>
      </c>
      <c r="L433" s="7">
        <v>3.2148810849477551E-2</v>
      </c>
      <c r="M433">
        <v>6.4908107574976087E-2</v>
      </c>
      <c r="N433">
        <v>5.9538279922334972E-2</v>
      </c>
      <c r="O433">
        <v>4.1688930416076686E-2</v>
      </c>
      <c r="P433">
        <v>4.452287013607234E-2</v>
      </c>
      <c r="Q433">
        <v>3.4021294931412857E-2</v>
      </c>
      <c r="R433">
        <v>4.4208252131212156E-2</v>
      </c>
      <c r="S433">
        <v>3.5806564997872603E-2</v>
      </c>
      <c r="T433">
        <v>6.3490186334490717E-2</v>
      </c>
      <c r="U433" s="4">
        <v>5.8481723668374973E-2</v>
      </c>
      <c r="V433" s="7">
        <v>0.25962957980448431</v>
      </c>
      <c r="W433">
        <v>0.11050227724421589</v>
      </c>
      <c r="X433">
        <v>0.16073691577302932</v>
      </c>
      <c r="Y433">
        <v>9.8634589762306726E-2</v>
      </c>
      <c r="Z433">
        <v>0.11181698182433618</v>
      </c>
      <c r="AA433">
        <v>0.11437209968073771</v>
      </c>
      <c r="AB433">
        <v>0.17741264383839098</v>
      </c>
      <c r="AC433">
        <v>6.7487975342657047E-2</v>
      </c>
      <c r="AD433">
        <v>8.7141170808106155E-2</v>
      </c>
      <c r="AE433" s="4">
        <v>9.150460520989559E-2</v>
      </c>
      <c r="AF433" s="7">
        <v>4.086126717234996E-2</v>
      </c>
      <c r="AG433">
        <v>3.1969705299572389E-2</v>
      </c>
      <c r="AH433">
        <v>3.92584489529181E-2</v>
      </c>
      <c r="AI433">
        <v>2.9672008230612123E-2</v>
      </c>
      <c r="AJ433">
        <v>4.3324346700073318E-2</v>
      </c>
      <c r="AK433">
        <v>3.844708272940555E-2</v>
      </c>
      <c r="AL433">
        <v>5.8409494260269645E-2</v>
      </c>
      <c r="AM433">
        <v>3.0543340124420067E-2</v>
      </c>
      <c r="AN433">
        <v>2.1804931989676524E-2</v>
      </c>
      <c r="AO433" s="4">
        <v>4.441969257732771E-2</v>
      </c>
      <c r="AP433" s="7">
        <v>2.3927924240973113E-2</v>
      </c>
      <c r="AQ433">
        <v>1.7131904357778522E-2</v>
      </c>
      <c r="AR433">
        <v>2.0687380276792386E-2</v>
      </c>
      <c r="AS433">
        <v>2.1747186302236928E-2</v>
      </c>
      <c r="AT433">
        <v>9.8539761563139969E-2</v>
      </c>
      <c r="AU433">
        <v>0.13857724366086643</v>
      </c>
      <c r="AV433">
        <v>0.11835491436609995</v>
      </c>
      <c r="AW433">
        <v>4.6858947315900658E-2</v>
      </c>
      <c r="AX433">
        <v>4.1403461166380273E-2</v>
      </c>
      <c r="AY433" s="4">
        <v>3.5478421341435577E-2</v>
      </c>
      <c r="AZ433">
        <f t="shared" si="335"/>
        <v>3.4021550647666078E-2</v>
      </c>
      <c r="BA433">
        <f t="shared" si="336"/>
        <v>4.7881502096230086E-2</v>
      </c>
      <c r="BB433">
        <f t="shared" si="337"/>
        <v>0.12792388392881601</v>
      </c>
      <c r="BC433">
        <f t="shared" si="338"/>
        <v>3.7871031803662539E-2</v>
      </c>
      <c r="BD433" s="4">
        <f t="shared" si="339"/>
        <v>5.6270714459160376E-2</v>
      </c>
      <c r="BE433" s="7">
        <f t="shared" si="340"/>
        <v>1.9393215516616765E-2</v>
      </c>
      <c r="BF433">
        <f t="shared" si="341"/>
        <v>1.2606566299856294E-2</v>
      </c>
      <c r="BG433">
        <f t="shared" si="342"/>
        <v>5.6880746229646416E-2</v>
      </c>
      <c r="BH433">
        <f t="shared" si="343"/>
        <v>1.0107832939430763E-2</v>
      </c>
      <c r="BI433" s="4">
        <f t="shared" si="344"/>
        <v>4.4960935152275686E-2</v>
      </c>
      <c r="BJ433" s="7">
        <f t="shared" si="345"/>
        <v>7.6978208388336952E-2</v>
      </c>
      <c r="BK433">
        <f t="shared" si="346"/>
        <v>4.3416310861628046E-4</v>
      </c>
      <c r="BL433">
        <f t="shared" si="347"/>
        <v>0.58685290014517166</v>
      </c>
      <c r="BM433" s="4">
        <f t="shared" si="348"/>
        <v>0.1758191608285844</v>
      </c>
      <c r="BN433" s="7">
        <f t="shared" si="349"/>
        <v>7.6978208388336952E-2</v>
      </c>
      <c r="BO433">
        <f t="shared" si="350"/>
        <v>1.4970567712955329E-3</v>
      </c>
      <c r="BP433">
        <f t="shared" si="351"/>
        <v>6.6527695752239324E-2</v>
      </c>
      <c r="BQ433" s="4">
        <f t="shared" si="352"/>
        <v>0.58199381707222742</v>
      </c>
      <c r="BR433" s="7">
        <f t="shared" si="353"/>
        <v>4.3416310861628046E-4</v>
      </c>
      <c r="BS433">
        <f t="shared" si="354"/>
        <v>1.4970567712955329E-3</v>
      </c>
      <c r="BT433">
        <f t="shared" si="355"/>
        <v>6.7975376700941698E-4</v>
      </c>
      <c r="BU433" s="4">
        <f t="shared" si="356"/>
        <v>6.1333840840149317E-3</v>
      </c>
      <c r="BV433" s="7">
        <f t="shared" si="357"/>
        <v>0.58685290014517166</v>
      </c>
      <c r="BW433">
        <f t="shared" si="358"/>
        <v>6.6527695752239324E-2</v>
      </c>
      <c r="BX433">
        <f t="shared" si="359"/>
        <v>6.7975376700941698E-4</v>
      </c>
      <c r="BY433" s="4">
        <f t="shared" si="360"/>
        <v>0.23563851369741318</v>
      </c>
      <c r="BZ433" s="7">
        <f t="shared" si="361"/>
        <v>0.1758191608285844</v>
      </c>
      <c r="CA433">
        <f t="shared" si="362"/>
        <v>0.58199381707222742</v>
      </c>
      <c r="CB433">
        <f t="shared" si="363"/>
        <v>6.1333840840149317E-3</v>
      </c>
      <c r="CC433" s="4">
        <f t="shared" si="364"/>
        <v>0.23563851369741318</v>
      </c>
      <c r="CD433" s="7">
        <f t="shared" si="365"/>
        <v>8</v>
      </c>
      <c r="CE433" s="4">
        <f t="shared" si="366"/>
        <v>0</v>
      </c>
      <c r="CF433" s="7">
        <f t="shared" si="367"/>
        <v>7.6978208388336952E-2</v>
      </c>
      <c r="CG433">
        <f t="shared" si="368"/>
        <v>1.993712345134136E-3</v>
      </c>
      <c r="CH433" s="7">
        <f t="shared" si="369"/>
        <v>7.6978208388336952E-2</v>
      </c>
      <c r="CI433" s="4">
        <f t="shared" si="370"/>
        <v>2.4229266086728745E-2</v>
      </c>
      <c r="CJ433">
        <f t="shared" si="371"/>
        <v>1.993712345134136E-3</v>
      </c>
      <c r="CK433">
        <f t="shared" si="372"/>
        <v>2.4229266086728745E-2</v>
      </c>
      <c r="CL433" s="7">
        <f t="shared" si="373"/>
        <v>4</v>
      </c>
      <c r="CM433" s="4">
        <f t="shared" si="374"/>
        <v>0</v>
      </c>
      <c r="CN433" s="7">
        <f t="shared" si="375"/>
        <v>7.2306549606531746E-3</v>
      </c>
      <c r="CO433" s="4">
        <f t="shared" si="376"/>
        <v>1</v>
      </c>
      <c r="CP433" s="7">
        <f t="shared" si="377"/>
        <v>3</v>
      </c>
      <c r="CQ433" s="4" t="str">
        <f t="shared" si="378"/>
        <v>Glenfiddich 12</v>
      </c>
      <c r="CR433" s="7">
        <f t="shared" si="379"/>
        <v>70</v>
      </c>
      <c r="CS433">
        <f t="shared" si="380"/>
        <v>73</v>
      </c>
      <c r="CT433">
        <f ca="1">COUNTIF(INDIRECT(ADDRESS(ROW(),CR433,1,1)):INDIRECT(ADDRESS(ROW(),CS433,1,1)), "&lt;0.05")</f>
        <v>4</v>
      </c>
      <c r="CU433" s="4">
        <f t="shared" ca="1" si="381"/>
        <v>1</v>
      </c>
    </row>
    <row r="434" spans="1:99" x14ac:dyDescent="0.25">
      <c r="A434" s="48">
        <v>186</v>
      </c>
      <c r="B434" s="7">
        <v>0.19921596642223136</v>
      </c>
      <c r="C434">
        <v>7.2512343984787064E-2</v>
      </c>
      <c r="D434">
        <v>0.17087436423190883</v>
      </c>
      <c r="E434">
        <v>0.14017012817630042</v>
      </c>
      <c r="F434">
        <v>0.14776979676599325</v>
      </c>
      <c r="G434">
        <v>0.12353803845946747</v>
      </c>
      <c r="H434">
        <v>7.942782942149075E-2</v>
      </c>
      <c r="I434">
        <v>6.5190913398540759E-2</v>
      </c>
      <c r="J434">
        <v>8.9434999004421784E-2</v>
      </c>
      <c r="K434" s="4">
        <v>7.4115100360899661E-2</v>
      </c>
      <c r="L434" s="7">
        <v>0.11416599581428852</v>
      </c>
      <c r="M434">
        <v>0.18167224719983105</v>
      </c>
      <c r="N434">
        <v>0.13078694490229556</v>
      </c>
      <c r="O434">
        <v>0.13320411382183217</v>
      </c>
      <c r="P434">
        <v>0.14188077940473159</v>
      </c>
      <c r="Q434">
        <v>0.10862906767285499</v>
      </c>
      <c r="R434">
        <v>0.11134806900598097</v>
      </c>
      <c r="S434">
        <v>0.11834218657005963</v>
      </c>
      <c r="T434">
        <v>0.16642202561319461</v>
      </c>
      <c r="U434" s="4">
        <v>6.5902997144443698E-2</v>
      </c>
      <c r="V434" s="7">
        <v>0.26484826968621566</v>
      </c>
      <c r="W434">
        <v>1.3816979609849873</v>
      </c>
      <c r="X434">
        <v>0.31178788840079491</v>
      </c>
      <c r="Y434">
        <v>0.23024820915133734</v>
      </c>
      <c r="Z434">
        <v>0.20680356283485321</v>
      </c>
      <c r="AA434">
        <v>0.21871236505384958</v>
      </c>
      <c r="AB434">
        <v>0.51286515763111562</v>
      </c>
      <c r="AC434">
        <v>0.17188807711200083</v>
      </c>
      <c r="AD434">
        <v>0.21350907744249192</v>
      </c>
      <c r="AE434" s="4">
        <v>0.17522133565420134</v>
      </c>
      <c r="AF434" s="7">
        <v>8.8987420500592121E-2</v>
      </c>
      <c r="AG434">
        <v>8.2914841384429339E-2</v>
      </c>
      <c r="AH434">
        <v>8.4547851269948363E-2</v>
      </c>
      <c r="AI434">
        <v>6.3807261697414797E-2</v>
      </c>
      <c r="AJ434">
        <v>9.2549774383354516E-2</v>
      </c>
      <c r="AK434">
        <v>8.5634276424193342E-2</v>
      </c>
      <c r="AL434">
        <v>9.7214032691974456E-2</v>
      </c>
      <c r="AM434">
        <v>5.8997684622218598E-2</v>
      </c>
      <c r="AN434">
        <v>6.36506312599706E-2</v>
      </c>
      <c r="AO434" s="4">
        <v>6.8003734885277528E-2</v>
      </c>
      <c r="AP434" s="7">
        <v>0.29073163403503754</v>
      </c>
      <c r="AQ434">
        <v>0.44171673385029087</v>
      </c>
      <c r="AR434">
        <v>0.31895980268011898</v>
      </c>
      <c r="AS434">
        <v>0.28880494866308609</v>
      </c>
      <c r="AT434">
        <v>0.14067236749560497</v>
      </c>
      <c r="AU434">
        <v>0.24328697051001999</v>
      </c>
      <c r="AV434">
        <v>0.20664939628101972</v>
      </c>
      <c r="AW434">
        <v>7.7249171966630531E-2</v>
      </c>
      <c r="AX434">
        <v>6.6874599366539694E-2</v>
      </c>
      <c r="AY434" s="4">
        <v>6.8079796739725681E-2</v>
      </c>
      <c r="AZ434">
        <f t="shared" si="335"/>
        <v>0.11622494802260415</v>
      </c>
      <c r="BA434">
        <f t="shared" si="336"/>
        <v>0.12723544271495127</v>
      </c>
      <c r="BB434">
        <f t="shared" si="337"/>
        <v>0.36875819039518476</v>
      </c>
      <c r="BC434">
        <f t="shared" si="338"/>
        <v>7.8630750911937358E-2</v>
      </c>
      <c r="BD434" s="4">
        <f t="shared" si="339"/>
        <v>0.21430254215880745</v>
      </c>
      <c r="BE434" s="7">
        <f t="shared" si="340"/>
        <v>4.6970713418291295E-2</v>
      </c>
      <c r="BF434">
        <f t="shared" si="341"/>
        <v>3.2269444118537251E-2</v>
      </c>
      <c r="BG434">
        <f t="shared" si="342"/>
        <v>0.36954948435659679</v>
      </c>
      <c r="BH434">
        <f t="shared" si="343"/>
        <v>1.3708406331535984E-2</v>
      </c>
      <c r="BI434" s="4">
        <f t="shared" si="344"/>
        <v>0.12573435738667682</v>
      </c>
      <c r="BJ434" s="7">
        <f t="shared" si="345"/>
        <v>0.54982182141115454</v>
      </c>
      <c r="BK434">
        <f t="shared" si="346"/>
        <v>5.9719510580849192E-2</v>
      </c>
      <c r="BL434">
        <f t="shared" si="347"/>
        <v>3.4353776108633161E-2</v>
      </c>
      <c r="BM434" s="4">
        <f t="shared" si="348"/>
        <v>4.0359165756805253E-2</v>
      </c>
      <c r="BN434" s="7">
        <f t="shared" si="349"/>
        <v>0.54982182141115454</v>
      </c>
      <c r="BO434">
        <f t="shared" si="350"/>
        <v>6.9138149701706578E-2</v>
      </c>
      <c r="BP434">
        <f t="shared" si="351"/>
        <v>8.6544403642331048E-4</v>
      </c>
      <c r="BQ434" s="4">
        <f t="shared" si="352"/>
        <v>5.9439609946067611E-2</v>
      </c>
      <c r="BR434" s="7">
        <f t="shared" si="353"/>
        <v>5.9719510580849192E-2</v>
      </c>
      <c r="BS434">
        <f t="shared" si="354"/>
        <v>6.9138149701706578E-2</v>
      </c>
      <c r="BT434">
        <f t="shared" si="355"/>
        <v>3.486933038129067E-2</v>
      </c>
      <c r="BU434" s="4">
        <f t="shared" si="356"/>
        <v>0.23667010088751481</v>
      </c>
      <c r="BV434" s="7">
        <f t="shared" si="357"/>
        <v>3.4353776108633161E-2</v>
      </c>
      <c r="BW434">
        <f t="shared" si="358"/>
        <v>8.6544403642331048E-4</v>
      </c>
      <c r="BX434">
        <f t="shared" si="359"/>
        <v>3.486933038129067E-2</v>
      </c>
      <c r="BY434" s="4">
        <f t="shared" si="360"/>
        <v>7.7074282628688505E-3</v>
      </c>
      <c r="BZ434" s="7">
        <f t="shared" si="361"/>
        <v>4.0359165756805253E-2</v>
      </c>
      <c r="CA434">
        <f t="shared" si="362"/>
        <v>5.9439609946067611E-2</v>
      </c>
      <c r="CB434">
        <f t="shared" si="363"/>
        <v>0.23667010088751481</v>
      </c>
      <c r="CC434" s="4">
        <f t="shared" si="364"/>
        <v>7.7074282628688505E-3</v>
      </c>
      <c r="CD434" s="7">
        <f t="shared" si="365"/>
        <v>10</v>
      </c>
      <c r="CE434" s="4">
        <f t="shared" si="366"/>
        <v>0</v>
      </c>
      <c r="CF434" s="7">
        <f t="shared" si="367"/>
        <v>0.54982182141115454</v>
      </c>
      <c r="CG434">
        <f t="shared" si="368"/>
        <v>3.5934960382333521E-2</v>
      </c>
      <c r="CH434" s="7">
        <f t="shared" si="369"/>
        <v>0.54982182141115454</v>
      </c>
      <c r="CI434" s="4">
        <f t="shared" si="370"/>
        <v>5.3560040127274916E-2</v>
      </c>
      <c r="CJ434">
        <f t="shared" si="371"/>
        <v>3.5934960382333521E-2</v>
      </c>
      <c r="CK434">
        <f t="shared" si="372"/>
        <v>5.3560040127274916E-2</v>
      </c>
      <c r="CL434" s="7">
        <f t="shared" si="373"/>
        <v>2</v>
      </c>
      <c r="CM434" s="4">
        <f t="shared" si="374"/>
        <v>0</v>
      </c>
      <c r="CN434" s="7">
        <f t="shared" si="375"/>
        <v>0.14123351124117928</v>
      </c>
      <c r="CO434" s="4">
        <f t="shared" si="376"/>
        <v>0</v>
      </c>
      <c r="CP434" s="7">
        <f t="shared" si="377"/>
        <v>3</v>
      </c>
      <c r="CQ434" s="4" t="str">
        <f t="shared" si="378"/>
        <v>Glenfiddich 12</v>
      </c>
      <c r="CR434" s="7">
        <f t="shared" si="379"/>
        <v>70</v>
      </c>
      <c r="CS434">
        <f t="shared" si="380"/>
        <v>73</v>
      </c>
      <c r="CT434">
        <f ca="1">COUNTIF(INDIRECT(ADDRESS(ROW(),CR434,1,1)):INDIRECT(ADDRESS(ROW(),CS434,1,1)), "&lt;0.05")</f>
        <v>1</v>
      </c>
      <c r="CU434" s="4">
        <f t="shared" ca="1" si="381"/>
        <v>0</v>
      </c>
    </row>
    <row r="435" spans="1:99" x14ac:dyDescent="0.25">
      <c r="A435" s="48">
        <v>187</v>
      </c>
      <c r="B435" s="7">
        <v>0.35914362150163653</v>
      </c>
      <c r="C435">
        <v>0.137392529259379</v>
      </c>
      <c r="D435">
        <v>0.22165729021675737</v>
      </c>
      <c r="E435">
        <v>0.19293503640313192</v>
      </c>
      <c r="F435">
        <v>0.16277403430834844</v>
      </c>
      <c r="G435">
        <v>0.16079476366934112</v>
      </c>
      <c r="H435">
        <v>0.11817561957355772</v>
      </c>
      <c r="I435">
        <v>7.0156356458658892E-2</v>
      </c>
      <c r="J435">
        <v>0.13391949959091809</v>
      </c>
      <c r="K435" s="4">
        <v>0.12390501768140068</v>
      </c>
      <c r="L435" s="7">
        <v>0.14304845904091448</v>
      </c>
      <c r="M435">
        <v>0.20296234962791362</v>
      </c>
      <c r="N435">
        <v>0.17125612043607921</v>
      </c>
      <c r="O435">
        <v>0.16778375219622552</v>
      </c>
      <c r="P435">
        <v>0.17749369088472466</v>
      </c>
      <c r="Q435">
        <v>0.14538050682794929</v>
      </c>
      <c r="R435">
        <v>0.1461123079005387</v>
      </c>
      <c r="S435">
        <v>0.14195515896178157</v>
      </c>
      <c r="T435">
        <v>0.19874197240795585</v>
      </c>
      <c r="U435" s="4">
        <v>0.12873024917394754</v>
      </c>
      <c r="V435" s="7">
        <v>0.29481965804692201</v>
      </c>
      <c r="W435">
        <v>1.9179957636591516</v>
      </c>
      <c r="X435">
        <v>0.42787927990449282</v>
      </c>
      <c r="Y435">
        <v>0.3335937676523969</v>
      </c>
      <c r="Z435">
        <v>0.34911789827346962</v>
      </c>
      <c r="AA435">
        <v>0.4088453404948616</v>
      </c>
      <c r="AB435">
        <v>0.81726046856217371</v>
      </c>
      <c r="AC435">
        <v>0.31691796489020013</v>
      </c>
      <c r="AD435">
        <v>0.34028711859802446</v>
      </c>
      <c r="AE435" s="4">
        <v>0.2649409781867666</v>
      </c>
      <c r="AF435" s="7">
        <v>0.13640749571552849</v>
      </c>
      <c r="AG435">
        <v>0.1299238801554975</v>
      </c>
      <c r="AH435">
        <v>0.13958468208184524</v>
      </c>
      <c r="AI435">
        <v>0.12927490499692243</v>
      </c>
      <c r="AJ435">
        <v>0.17016408875207195</v>
      </c>
      <c r="AK435">
        <v>0.15330853215482745</v>
      </c>
      <c r="AL435">
        <v>0.1787268439366631</v>
      </c>
      <c r="AM435">
        <v>0.10659409041615708</v>
      </c>
      <c r="AN435">
        <v>8.9158415333294397E-2</v>
      </c>
      <c r="AO435" s="4">
        <v>0.12656676946102785</v>
      </c>
      <c r="AP435" s="7">
        <v>0.35477220211001859</v>
      </c>
      <c r="AQ435">
        <v>0.58178946710119572</v>
      </c>
      <c r="AR435">
        <v>0.4802964330160161</v>
      </c>
      <c r="AS435">
        <v>0.3958842258807902</v>
      </c>
      <c r="AT435">
        <v>0.21703465123895518</v>
      </c>
      <c r="AU435">
        <v>0.33574120925842227</v>
      </c>
      <c r="AV435">
        <v>0.3318659343080948</v>
      </c>
      <c r="AW435">
        <v>0.14237612690200091</v>
      </c>
      <c r="AX435">
        <v>0.11319102018454499</v>
      </c>
      <c r="AY435" s="4">
        <v>0.13036957163923232</v>
      </c>
      <c r="AZ435">
        <f t="shared" si="335"/>
        <v>0.168085376866313</v>
      </c>
      <c r="BA435">
        <f t="shared" si="336"/>
        <v>0.16234645674580303</v>
      </c>
      <c r="BB435">
        <f t="shared" si="337"/>
        <v>0.54716582382684587</v>
      </c>
      <c r="BC435">
        <f t="shared" si="338"/>
        <v>0.13597097030038358</v>
      </c>
      <c r="BD435" s="4">
        <f t="shared" si="339"/>
        <v>0.30833208416392716</v>
      </c>
      <c r="BE435" s="7">
        <f t="shared" si="340"/>
        <v>7.90319280317648E-2</v>
      </c>
      <c r="BF435">
        <f t="shared" si="341"/>
        <v>2.5347205639253315E-2</v>
      </c>
      <c r="BG435">
        <f t="shared" si="342"/>
        <v>0.5065642447818347</v>
      </c>
      <c r="BH435">
        <f t="shared" si="343"/>
        <v>2.6947138697130328E-2</v>
      </c>
      <c r="BI435" s="4">
        <f t="shared" si="344"/>
        <v>0.15673939219773977</v>
      </c>
      <c r="BJ435" s="7">
        <f t="shared" si="345"/>
        <v>0.83098091299933197</v>
      </c>
      <c r="BK435">
        <f t="shared" si="346"/>
        <v>4.290372692069068E-2</v>
      </c>
      <c r="BL435">
        <f t="shared" si="347"/>
        <v>0.24920727104482379</v>
      </c>
      <c r="BM435" s="4">
        <f t="shared" si="348"/>
        <v>2.4944004314942442E-2</v>
      </c>
      <c r="BN435" s="7">
        <f t="shared" si="349"/>
        <v>0.83098091299933197</v>
      </c>
      <c r="BO435">
        <f t="shared" si="350"/>
        <v>3.9815960243622987E-2</v>
      </c>
      <c r="BP435">
        <f t="shared" si="351"/>
        <v>3.6907334712468098E-2</v>
      </c>
      <c r="BQ435" s="4">
        <f t="shared" si="352"/>
        <v>1.6502533482562667E-2</v>
      </c>
      <c r="BR435" s="7">
        <f t="shared" si="353"/>
        <v>4.290372692069068E-2</v>
      </c>
      <c r="BS435">
        <f t="shared" si="354"/>
        <v>3.9815960243622987E-2</v>
      </c>
      <c r="BT435">
        <f t="shared" si="355"/>
        <v>3.039017986259019E-2</v>
      </c>
      <c r="BU435" s="4">
        <f t="shared" si="356"/>
        <v>0.18283900065594669</v>
      </c>
      <c r="BV435" s="7">
        <f t="shared" si="357"/>
        <v>0.24920727104482379</v>
      </c>
      <c r="BW435">
        <f t="shared" si="358"/>
        <v>3.6907334712468098E-2</v>
      </c>
      <c r="BX435">
        <f t="shared" si="359"/>
        <v>3.039017986259019E-2</v>
      </c>
      <c r="BY435" s="4">
        <f t="shared" si="360"/>
        <v>6.9338176140654227E-3</v>
      </c>
      <c r="BZ435" s="7">
        <f t="shared" si="361"/>
        <v>2.4944004314942442E-2</v>
      </c>
      <c r="CA435">
        <f t="shared" si="362"/>
        <v>1.6502533482562667E-2</v>
      </c>
      <c r="CB435">
        <f t="shared" si="363"/>
        <v>0.18283900065594669</v>
      </c>
      <c r="CC435" s="4">
        <f t="shared" si="364"/>
        <v>6.9338176140654227E-3</v>
      </c>
      <c r="CD435" s="7">
        <f t="shared" si="365"/>
        <v>14</v>
      </c>
      <c r="CE435" s="4">
        <f t="shared" si="366"/>
        <v>0</v>
      </c>
      <c r="CF435" s="7">
        <f t="shared" si="367"/>
        <v>0.83098091299933197</v>
      </c>
      <c r="CG435">
        <f t="shared" si="368"/>
        <v>2.0914989247902745E-2</v>
      </c>
      <c r="CH435" s="7">
        <f t="shared" si="369"/>
        <v>0.83098091299933197</v>
      </c>
      <c r="CI435" s="4">
        <f t="shared" si="370"/>
        <v>1.2087015216815865E-2</v>
      </c>
      <c r="CJ435">
        <f t="shared" si="371"/>
        <v>2.0914989247902745E-2</v>
      </c>
      <c r="CK435">
        <f t="shared" si="372"/>
        <v>1.2087015216815865E-2</v>
      </c>
      <c r="CL435" s="7">
        <f t="shared" si="373"/>
        <v>4</v>
      </c>
      <c r="CM435" s="4">
        <f t="shared" si="374"/>
        <v>0</v>
      </c>
      <c r="CN435" s="7">
        <f t="shared" si="375"/>
        <v>7.0129042864019803E-2</v>
      </c>
      <c r="CO435" s="4">
        <f t="shared" si="376"/>
        <v>0</v>
      </c>
      <c r="CP435" s="7">
        <f t="shared" si="377"/>
        <v>3</v>
      </c>
      <c r="CQ435" s="4" t="str">
        <f t="shared" si="378"/>
        <v>Glenfiddich 12</v>
      </c>
      <c r="CR435" s="7">
        <f t="shared" si="379"/>
        <v>70</v>
      </c>
      <c r="CS435">
        <f t="shared" si="380"/>
        <v>73</v>
      </c>
      <c r="CT435">
        <f ca="1">COUNTIF(INDIRECT(ADDRESS(ROW(),CR435,1,1)):INDIRECT(ADDRESS(ROW(),CS435,1,1)), "&lt;0.05")</f>
        <v>3</v>
      </c>
      <c r="CU435" s="4">
        <f t="shared" ca="1" si="381"/>
        <v>0</v>
      </c>
    </row>
    <row r="436" spans="1:99" x14ac:dyDescent="0.25">
      <c r="A436" s="48">
        <v>188</v>
      </c>
      <c r="B436" s="7">
        <v>7.4921061683616619E-2</v>
      </c>
      <c r="C436">
        <v>3.23876402611257E-2</v>
      </c>
      <c r="D436">
        <v>6.5538249130941958E-2</v>
      </c>
      <c r="E436">
        <v>4.7941123250756272E-2</v>
      </c>
      <c r="F436">
        <v>7.1157929667219552E-2</v>
      </c>
      <c r="G436">
        <v>6.186209315761499E-2</v>
      </c>
      <c r="H436">
        <v>6.427102119613666E-2</v>
      </c>
      <c r="I436">
        <v>6.5345587415725728E-2</v>
      </c>
      <c r="J436">
        <v>0.13011043721821355</v>
      </c>
      <c r="K436" s="4">
        <v>8.2814029949156376E-2</v>
      </c>
      <c r="L436" s="7">
        <v>8.2605596544294127E-2</v>
      </c>
      <c r="M436">
        <v>0.13838734767186528</v>
      </c>
      <c r="N436">
        <v>0.10543822509058488</v>
      </c>
      <c r="O436">
        <v>0.11892951473342979</v>
      </c>
      <c r="P436">
        <v>0.13196303197144565</v>
      </c>
      <c r="Q436">
        <v>9.6131610166652198E-2</v>
      </c>
      <c r="R436">
        <v>0.10136353941356405</v>
      </c>
      <c r="S436">
        <v>0.11261306735933099</v>
      </c>
      <c r="T436">
        <v>0.17316573317990816</v>
      </c>
      <c r="U436" s="4">
        <v>8.923680425590487E-2</v>
      </c>
      <c r="V436" s="7">
        <v>0.17527516509431335</v>
      </c>
      <c r="W436">
        <v>0.48987610670865028</v>
      </c>
      <c r="X436">
        <v>0.3209073870766106</v>
      </c>
      <c r="Y436">
        <v>0.21277195928784173</v>
      </c>
      <c r="Z436">
        <v>0.2276727179747722</v>
      </c>
      <c r="AA436">
        <v>0.23500643504765026</v>
      </c>
      <c r="AB436">
        <v>0.52623611185616581</v>
      </c>
      <c r="AC436">
        <v>0.19632181916856087</v>
      </c>
      <c r="AD436">
        <v>0.24917608197683441</v>
      </c>
      <c r="AE436" s="4">
        <v>0.20765314992194225</v>
      </c>
      <c r="AF436" s="7">
        <v>0.10056832619760865</v>
      </c>
      <c r="AG436">
        <v>9.5640880939573444E-2</v>
      </c>
      <c r="AH436">
        <v>9.4063966484520672E-2</v>
      </c>
      <c r="AI436">
        <v>8.8794595325130149E-2</v>
      </c>
      <c r="AJ436">
        <v>0.13261711255404937</v>
      </c>
      <c r="AK436">
        <v>0.12728637373104248</v>
      </c>
      <c r="AL436">
        <v>0.13769501347145011</v>
      </c>
      <c r="AM436">
        <v>8.8054003295625488E-2</v>
      </c>
      <c r="AN436">
        <v>7.6810008263214602E-2</v>
      </c>
      <c r="AO436" s="4">
        <v>9.520268395586029E-2</v>
      </c>
      <c r="AP436" s="7">
        <v>7.4363745771985151E-2</v>
      </c>
      <c r="AQ436">
        <v>0.13285414684895977</v>
      </c>
      <c r="AR436">
        <v>0.11369444110969779</v>
      </c>
      <c r="AS436">
        <v>8.8461807455545396E-2</v>
      </c>
      <c r="AT436">
        <v>0.16423346099107675</v>
      </c>
      <c r="AU436">
        <v>0.28732436953536999</v>
      </c>
      <c r="AV436">
        <v>0.25636713747089901</v>
      </c>
      <c r="AW436">
        <v>0.100454956944001</v>
      </c>
      <c r="AX436">
        <v>7.8826324264467243E-2</v>
      </c>
      <c r="AY436" s="4">
        <v>7.7380922333912194E-2</v>
      </c>
      <c r="AZ436">
        <f t="shared" si="335"/>
        <v>6.9634917293050741E-2</v>
      </c>
      <c r="BA436">
        <f t="shared" si="336"/>
        <v>0.11498344703869798</v>
      </c>
      <c r="BB436">
        <f t="shared" si="337"/>
        <v>0.28408969341133411</v>
      </c>
      <c r="BC436">
        <f t="shared" si="338"/>
        <v>0.10367329642180753</v>
      </c>
      <c r="BD436" s="4">
        <f t="shared" si="339"/>
        <v>0.13739613127259143</v>
      </c>
      <c r="BE436" s="7">
        <f t="shared" si="340"/>
        <v>2.548112585442016E-2</v>
      </c>
      <c r="BF436">
        <f t="shared" si="341"/>
        <v>2.7050646236802738E-2</v>
      </c>
      <c r="BG436">
        <f t="shared" si="342"/>
        <v>0.12455344491677933</v>
      </c>
      <c r="BH436">
        <f t="shared" si="343"/>
        <v>2.1023860767276886E-2</v>
      </c>
      <c r="BI436" s="4">
        <f t="shared" si="344"/>
        <v>7.6521432420339583E-2</v>
      </c>
      <c r="BJ436" s="7">
        <f t="shared" si="345"/>
        <v>1.156537089795448E-3</v>
      </c>
      <c r="BK436">
        <f t="shared" si="346"/>
        <v>3.6024996677042152E-4</v>
      </c>
      <c r="BL436">
        <f t="shared" si="347"/>
        <v>4.5249400655433857E-3</v>
      </c>
      <c r="BM436" s="4">
        <f t="shared" si="348"/>
        <v>2.2356480557772434E-2</v>
      </c>
      <c r="BN436" s="7">
        <f t="shared" si="349"/>
        <v>1.156537089795448E-3</v>
      </c>
      <c r="BO436">
        <f t="shared" si="350"/>
        <v>1.9046493746321203E-3</v>
      </c>
      <c r="BP436">
        <f t="shared" si="351"/>
        <v>0.31115288203518798</v>
      </c>
      <c r="BQ436" s="4">
        <f t="shared" si="352"/>
        <v>0.40083579784210677</v>
      </c>
      <c r="BR436" s="7">
        <f t="shared" si="353"/>
        <v>3.6024996677042152E-4</v>
      </c>
      <c r="BS436">
        <f t="shared" si="354"/>
        <v>1.9046493746321203E-3</v>
      </c>
      <c r="BT436">
        <f t="shared" si="355"/>
        <v>1.2637838967515032E-3</v>
      </c>
      <c r="BU436" s="4">
        <f t="shared" si="356"/>
        <v>6.3213120848225361E-3</v>
      </c>
      <c r="BV436" s="7">
        <f t="shared" si="357"/>
        <v>4.5249400655433857E-3</v>
      </c>
      <c r="BW436">
        <f t="shared" si="358"/>
        <v>0.31115288203518798</v>
      </c>
      <c r="BX436">
        <f t="shared" si="359"/>
        <v>1.2637838967515032E-3</v>
      </c>
      <c r="BY436" s="4">
        <f t="shared" si="360"/>
        <v>0.20772324096237196</v>
      </c>
      <c r="BZ436" s="7">
        <f t="shared" si="361"/>
        <v>2.2356480557772434E-2</v>
      </c>
      <c r="CA436">
        <f t="shared" si="362"/>
        <v>0.40083579784210677</v>
      </c>
      <c r="CB436">
        <f t="shared" si="363"/>
        <v>6.3213120848225361E-3</v>
      </c>
      <c r="CC436" s="4">
        <f t="shared" si="364"/>
        <v>0.20772324096237196</v>
      </c>
      <c r="CD436" s="7">
        <f t="shared" si="365"/>
        <v>14</v>
      </c>
      <c r="CE436" s="4">
        <f t="shared" si="366"/>
        <v>0</v>
      </c>
      <c r="CF436" s="7">
        <f t="shared" si="367"/>
        <v>1.156537089795448E-3</v>
      </c>
      <c r="CG436">
        <f t="shared" si="368"/>
        <v>3.7491076794946044E-5</v>
      </c>
      <c r="CH436" s="7">
        <f t="shared" si="369"/>
        <v>1.156537089795448E-3</v>
      </c>
      <c r="CI436" s="4">
        <f t="shared" si="370"/>
        <v>1.1591757240456066E-2</v>
      </c>
      <c r="CJ436">
        <f t="shared" si="371"/>
        <v>3.7491076794946044E-5</v>
      </c>
      <c r="CK436">
        <f t="shared" si="372"/>
        <v>1.1591757240456066E-2</v>
      </c>
      <c r="CL436" s="7">
        <f t="shared" si="373"/>
        <v>6</v>
      </c>
      <c r="CM436" s="4">
        <f t="shared" si="374"/>
        <v>1</v>
      </c>
      <c r="CN436" s="7">
        <f t="shared" si="375"/>
        <v>2.2947252544260103E-3</v>
      </c>
      <c r="CO436" s="4">
        <f t="shared" si="376"/>
        <v>1</v>
      </c>
      <c r="CP436" s="7">
        <f t="shared" si="377"/>
        <v>3</v>
      </c>
      <c r="CQ436" s="4" t="str">
        <f t="shared" si="378"/>
        <v>Glenfiddich 12</v>
      </c>
      <c r="CR436" s="7">
        <f t="shared" si="379"/>
        <v>70</v>
      </c>
      <c r="CS436">
        <f t="shared" si="380"/>
        <v>73</v>
      </c>
      <c r="CT436">
        <f ca="1">COUNTIF(INDIRECT(ADDRESS(ROW(),CR436,1,1)):INDIRECT(ADDRESS(ROW(),CS436,1,1)), "&lt;0.05")</f>
        <v>4</v>
      </c>
      <c r="CU436" s="4">
        <f t="shared" ca="1" si="381"/>
        <v>1</v>
      </c>
    </row>
    <row r="437" spans="1:99" x14ac:dyDescent="0.25">
      <c r="A437" s="48">
        <v>189</v>
      </c>
      <c r="B437" s="7">
        <v>4.8410562071974535E-2</v>
      </c>
      <c r="C437">
        <v>4.5904769794900824E-2</v>
      </c>
      <c r="D437">
        <v>9.615972032458428E-2</v>
      </c>
      <c r="E437">
        <v>7.5104318923361349E-2</v>
      </c>
      <c r="F437">
        <v>7.8409480279325733E-2</v>
      </c>
      <c r="G437">
        <v>7.5536515840389784E-2</v>
      </c>
      <c r="H437">
        <v>9.9454381057029764E-2</v>
      </c>
      <c r="I437">
        <v>0.13480380621003454</v>
      </c>
      <c r="J437">
        <v>0.23365275401433747</v>
      </c>
      <c r="K437" s="4">
        <v>0.1667735935335479</v>
      </c>
      <c r="L437" s="7">
        <v>0.12463024439989684</v>
      </c>
      <c r="M437">
        <v>0.20346175843924733</v>
      </c>
      <c r="N437">
        <v>0.16017743275561505</v>
      </c>
      <c r="O437">
        <v>0.15816735645317775</v>
      </c>
      <c r="P437">
        <v>0.16276007219163324</v>
      </c>
      <c r="Q437">
        <v>0.15517205828628958</v>
      </c>
      <c r="R437">
        <v>0.16573087017109622</v>
      </c>
      <c r="S437">
        <v>0.14502057380733044</v>
      </c>
      <c r="T437">
        <v>0.22723726314837983</v>
      </c>
      <c r="U437" s="4">
        <v>0.17790763688834482</v>
      </c>
      <c r="V437" s="7">
        <v>0.26533312373404522</v>
      </c>
      <c r="W437">
        <v>0.50095565493918925</v>
      </c>
      <c r="X437">
        <v>0.46056475651712103</v>
      </c>
      <c r="Y437">
        <v>0.33577311179642522</v>
      </c>
      <c r="Z437">
        <v>0.36748492645672937</v>
      </c>
      <c r="AA437">
        <v>0.41944714196112448</v>
      </c>
      <c r="AB437">
        <v>0.96373114192768883</v>
      </c>
      <c r="AC437">
        <v>0.35577192214318465</v>
      </c>
      <c r="AD437">
        <v>0.40359488989976772</v>
      </c>
      <c r="AE437" s="4">
        <v>0.334789371146751</v>
      </c>
      <c r="AF437" s="7">
        <v>0.17064635165630171</v>
      </c>
      <c r="AG437">
        <v>0.16934425427416425</v>
      </c>
      <c r="AH437">
        <v>0.18794188389966529</v>
      </c>
      <c r="AI437">
        <v>0.18060263598226303</v>
      </c>
      <c r="AJ437">
        <v>0.26336734560816627</v>
      </c>
      <c r="AK437">
        <v>0.20572095162178802</v>
      </c>
      <c r="AL437">
        <v>0.25294340345891098</v>
      </c>
      <c r="AM437">
        <v>0.17337384748020729</v>
      </c>
      <c r="AN437">
        <v>0.13223891293377771</v>
      </c>
      <c r="AO437" s="4">
        <v>0.19868794035112272</v>
      </c>
      <c r="AP437" s="7">
        <v>7.8100719069760072E-2</v>
      </c>
      <c r="AQ437">
        <v>0.12376964721112396</v>
      </c>
      <c r="AR437">
        <v>0.11819359241540854</v>
      </c>
      <c r="AS437">
        <v>9.4749820038769222E-2</v>
      </c>
      <c r="AT437">
        <v>0.28288547337431824</v>
      </c>
      <c r="AU437">
        <v>0.51540671454406339</v>
      </c>
      <c r="AV437">
        <v>0.44836109738659474</v>
      </c>
      <c r="AW437">
        <v>0.17334755440063365</v>
      </c>
      <c r="AX437">
        <v>0.13994747966695403</v>
      </c>
      <c r="AY437" s="4">
        <v>0.15653381979892803</v>
      </c>
      <c r="AZ437">
        <f t="shared" si="335"/>
        <v>0.10542099020494862</v>
      </c>
      <c r="BA437">
        <f t="shared" si="336"/>
        <v>0.16802652665410112</v>
      </c>
      <c r="BB437">
        <f t="shared" si="337"/>
        <v>0.44074460405220267</v>
      </c>
      <c r="BC437">
        <f t="shared" si="338"/>
        <v>0.19348675272663671</v>
      </c>
      <c r="BD437" s="4">
        <f t="shared" si="339"/>
        <v>0.21312959179065535</v>
      </c>
      <c r="BE437" s="7">
        <f t="shared" si="340"/>
        <v>5.8239373897427539E-2</v>
      </c>
      <c r="BF437">
        <f t="shared" si="341"/>
        <v>2.9114274730195885E-2</v>
      </c>
      <c r="BG437">
        <f t="shared" si="342"/>
        <v>0.19578016613619006</v>
      </c>
      <c r="BH437">
        <f t="shared" si="343"/>
        <v>3.9514041916205653E-2</v>
      </c>
      <c r="BI437" s="4">
        <f t="shared" si="344"/>
        <v>0.15310023119315963</v>
      </c>
      <c r="BJ437" s="7">
        <f t="shared" si="345"/>
        <v>9.3054424173280286E-3</v>
      </c>
      <c r="BK437">
        <f t="shared" si="346"/>
        <v>3.3851696248336717E-4</v>
      </c>
      <c r="BL437">
        <f t="shared" si="347"/>
        <v>1.1500560290263941E-3</v>
      </c>
      <c r="BM437" s="4">
        <f t="shared" si="348"/>
        <v>6.0577611944675987E-2</v>
      </c>
      <c r="BN437" s="7">
        <f t="shared" si="349"/>
        <v>9.3054424173280286E-3</v>
      </c>
      <c r="BO437">
        <f t="shared" si="350"/>
        <v>1.652990207447112E-3</v>
      </c>
      <c r="BP437">
        <f t="shared" si="351"/>
        <v>0.11979550734525592</v>
      </c>
      <c r="BQ437" s="4">
        <f t="shared" si="352"/>
        <v>0.38238607726071427</v>
      </c>
      <c r="BR437" s="7">
        <f t="shared" si="353"/>
        <v>3.3851696248336717E-4</v>
      </c>
      <c r="BS437">
        <f t="shared" si="354"/>
        <v>1.652990207447112E-3</v>
      </c>
      <c r="BT437">
        <f t="shared" si="355"/>
        <v>3.0444504371192715E-3</v>
      </c>
      <c r="BU437" s="4">
        <f t="shared" si="356"/>
        <v>1.0040099598975401E-2</v>
      </c>
      <c r="BV437" s="7">
        <f t="shared" si="357"/>
        <v>1.1500560290263941E-3</v>
      </c>
      <c r="BW437">
        <f t="shared" si="358"/>
        <v>0.11979550734525592</v>
      </c>
      <c r="BX437">
        <f t="shared" si="359"/>
        <v>3.0444504371192715E-3</v>
      </c>
      <c r="BY437" s="4">
        <f t="shared" si="360"/>
        <v>0.70252128123958379</v>
      </c>
      <c r="BZ437" s="7">
        <f t="shared" si="361"/>
        <v>6.0577611944675987E-2</v>
      </c>
      <c r="CA437">
        <f t="shared" si="362"/>
        <v>0.38238607726071427</v>
      </c>
      <c r="CB437">
        <f t="shared" si="363"/>
        <v>1.0040099598975401E-2</v>
      </c>
      <c r="CC437" s="4">
        <f t="shared" si="364"/>
        <v>0.70252128123958379</v>
      </c>
      <c r="CD437" s="7">
        <f t="shared" si="365"/>
        <v>12</v>
      </c>
      <c r="CE437" s="4">
        <f t="shared" si="366"/>
        <v>0</v>
      </c>
      <c r="CF437" s="7">
        <f t="shared" si="367"/>
        <v>9.3054424173280286E-3</v>
      </c>
      <c r="CG437">
        <f t="shared" si="368"/>
        <v>3.5456973259250157E-5</v>
      </c>
      <c r="CH437" s="7">
        <f t="shared" si="369"/>
        <v>9.3054424173280286E-3</v>
      </c>
      <c r="CI437" s="4">
        <f t="shared" si="370"/>
        <v>2.0908302652435091E-3</v>
      </c>
      <c r="CJ437">
        <f t="shared" si="371"/>
        <v>3.5456973259250157E-5</v>
      </c>
      <c r="CK437">
        <f t="shared" si="372"/>
        <v>2.0908302652435091E-3</v>
      </c>
      <c r="CL437" s="7">
        <f t="shared" si="373"/>
        <v>6</v>
      </c>
      <c r="CM437" s="4">
        <f t="shared" si="374"/>
        <v>1</v>
      </c>
      <c r="CN437" s="7">
        <f t="shared" si="375"/>
        <v>4.2239482445139982E-4</v>
      </c>
      <c r="CO437" s="4">
        <f t="shared" si="376"/>
        <v>1</v>
      </c>
      <c r="CP437" s="7">
        <f t="shared" si="377"/>
        <v>3</v>
      </c>
      <c r="CQ437" s="4" t="str">
        <f t="shared" si="378"/>
        <v>Glenfiddich 12</v>
      </c>
      <c r="CR437" s="7">
        <f t="shared" si="379"/>
        <v>70</v>
      </c>
      <c r="CS437">
        <f t="shared" si="380"/>
        <v>73</v>
      </c>
      <c r="CT437">
        <f ca="1">COUNTIF(INDIRECT(ADDRESS(ROW(),CR437,1,1)):INDIRECT(ADDRESS(ROW(),CS437,1,1)), "&lt;0.05")</f>
        <v>4</v>
      </c>
      <c r="CU437" s="4">
        <f t="shared" ca="1" si="381"/>
        <v>1</v>
      </c>
    </row>
    <row r="438" spans="1:99" x14ac:dyDescent="0.25">
      <c r="A438" s="48">
        <v>190</v>
      </c>
      <c r="B438" s="7">
        <v>1.4752776905481456E-2</v>
      </c>
      <c r="C438">
        <v>2.5550767902079146E-2</v>
      </c>
      <c r="D438">
        <v>4.527857727653422E-2</v>
      </c>
      <c r="E438">
        <v>1.2982327220496829E-2</v>
      </c>
      <c r="F438">
        <v>4.8195967687957732E-2</v>
      </c>
      <c r="G438">
        <v>4.2010477716686992E-2</v>
      </c>
      <c r="H438">
        <v>4.2299107054420339E-2</v>
      </c>
      <c r="I438">
        <v>5.9197002441867909E-2</v>
      </c>
      <c r="J438">
        <v>0.10935224994243092</v>
      </c>
      <c r="K438" s="4">
        <v>6.0636334559984871E-2</v>
      </c>
      <c r="L438" s="7">
        <v>6.3795754138723682E-2</v>
      </c>
      <c r="M438">
        <v>0.10707364006072274</v>
      </c>
      <c r="N438">
        <v>4.5839076567281006E-2</v>
      </c>
      <c r="O438">
        <v>6.594824655391604E-2</v>
      </c>
      <c r="P438">
        <v>8.2863656079265408E-2</v>
      </c>
      <c r="Q438">
        <v>7.269925347252025E-2</v>
      </c>
      <c r="R438">
        <v>6.0431293797233158E-2</v>
      </c>
      <c r="S438">
        <v>8.318751852908246E-2</v>
      </c>
      <c r="T438">
        <v>0.13041437860218907</v>
      </c>
      <c r="U438" s="4">
        <v>6.9405701257319583E-2</v>
      </c>
      <c r="V438" s="7">
        <v>0.66025093953888236</v>
      </c>
      <c r="W438">
        <v>0.54670327675737018</v>
      </c>
      <c r="X438">
        <v>1.3297416536890232</v>
      </c>
      <c r="Y438">
        <v>0.92107549499182795</v>
      </c>
      <c r="Z438">
        <v>0.89607653905716844</v>
      </c>
      <c r="AA438">
        <v>1.0593186665982421</v>
      </c>
      <c r="AB438">
        <v>2.1143163456007597</v>
      </c>
      <c r="AC438">
        <v>0.80939935784918826</v>
      </c>
      <c r="AD438">
        <v>1.2214563969782515</v>
      </c>
      <c r="AE438" s="4">
        <v>0.97436948610439877</v>
      </c>
      <c r="AF438" s="7">
        <v>0.55555337289944784</v>
      </c>
      <c r="AG438">
        <v>0.60212548141420019</v>
      </c>
      <c r="AH438">
        <v>0.49082639454686317</v>
      </c>
      <c r="AI438">
        <v>0.33195193364349074</v>
      </c>
      <c r="AJ438">
        <v>0.59769837905239487</v>
      </c>
      <c r="AK438">
        <v>0.68831455801402519</v>
      </c>
      <c r="AL438">
        <v>0.64228116356429477</v>
      </c>
      <c r="AM438">
        <v>0.43410152337315744</v>
      </c>
      <c r="AN438">
        <v>0.37393676998523395</v>
      </c>
      <c r="AO438" s="4">
        <v>0.52865931411832956</v>
      </c>
      <c r="AP438" s="7">
        <v>0.29794952908270739</v>
      </c>
      <c r="AQ438">
        <v>0.61284567795693601</v>
      </c>
      <c r="AR438">
        <v>0.47373711034510629</v>
      </c>
      <c r="AS438">
        <v>0.35686594369567731</v>
      </c>
      <c r="AT438">
        <v>0.80282730490874166</v>
      </c>
      <c r="AU438">
        <v>1.2751012582849206</v>
      </c>
      <c r="AV438">
        <v>1.4252899874759302</v>
      </c>
      <c r="AW438">
        <v>0.46716347788610063</v>
      </c>
      <c r="AX438">
        <v>0.39254759566530806</v>
      </c>
      <c r="AY438" s="4">
        <v>0.48098684182700546</v>
      </c>
      <c r="AZ438">
        <f t="shared" si="335"/>
        <v>4.6025558870794035E-2</v>
      </c>
      <c r="BA438">
        <f t="shared" si="336"/>
        <v>7.816585190582534E-2</v>
      </c>
      <c r="BB438">
        <f t="shared" si="337"/>
        <v>1.0532708157165112</v>
      </c>
      <c r="BC438">
        <f t="shared" si="338"/>
        <v>0.52454488906114383</v>
      </c>
      <c r="BD438" s="4">
        <f t="shared" si="339"/>
        <v>0.65853147271284329</v>
      </c>
      <c r="BE438" s="7">
        <f t="shared" si="340"/>
        <v>2.7731984311692697E-2</v>
      </c>
      <c r="BF438">
        <f t="shared" si="341"/>
        <v>2.4573661918942846E-2</v>
      </c>
      <c r="BG438">
        <f t="shared" si="342"/>
        <v>0.44090013391694938</v>
      </c>
      <c r="BH438">
        <f t="shared" si="343"/>
        <v>0.11648689103711739</v>
      </c>
      <c r="BI438" s="4">
        <f t="shared" si="344"/>
        <v>0.39229340119007672</v>
      </c>
      <c r="BJ438" s="7">
        <f t="shared" si="345"/>
        <v>1.3492731367566856E-2</v>
      </c>
      <c r="BK438">
        <f t="shared" si="346"/>
        <v>4.8271282553859534E-5</v>
      </c>
      <c r="BL438">
        <f t="shared" si="347"/>
        <v>1.7635088293765508E-7</v>
      </c>
      <c r="BM438" s="4">
        <f t="shared" si="348"/>
        <v>7.9520547820835009E-4</v>
      </c>
      <c r="BN438" s="7">
        <f t="shared" si="349"/>
        <v>1.3492731367566856E-2</v>
      </c>
      <c r="BO438">
        <f t="shared" si="350"/>
        <v>6.2498516838637491E-5</v>
      </c>
      <c r="BP438">
        <f t="shared" si="351"/>
        <v>3.9470014672678323E-7</v>
      </c>
      <c r="BQ438" s="4">
        <f t="shared" si="352"/>
        <v>1.1456661730534514E-3</v>
      </c>
      <c r="BR438" s="7">
        <f t="shared" si="353"/>
        <v>4.8271282553859534E-5</v>
      </c>
      <c r="BS438">
        <f t="shared" si="354"/>
        <v>6.2498516838637491E-5</v>
      </c>
      <c r="BT438">
        <f t="shared" si="355"/>
        <v>4.1685439655505365E-3</v>
      </c>
      <c r="BU438" s="4">
        <f t="shared" si="356"/>
        <v>4.8821214815917183E-2</v>
      </c>
      <c r="BV438" s="7">
        <f t="shared" si="357"/>
        <v>1.7635088293765508E-7</v>
      </c>
      <c r="BW438">
        <f t="shared" si="358"/>
        <v>3.9470014672678323E-7</v>
      </c>
      <c r="BX438">
        <f t="shared" si="359"/>
        <v>4.1685439655505365E-3</v>
      </c>
      <c r="BY438" s="4">
        <f t="shared" si="360"/>
        <v>0.3235864897333548</v>
      </c>
      <c r="BZ438" s="7">
        <f t="shared" si="361"/>
        <v>7.9520547820835009E-4</v>
      </c>
      <c r="CA438">
        <f t="shared" si="362"/>
        <v>1.1456661730534514E-3</v>
      </c>
      <c r="CB438">
        <f t="shared" si="363"/>
        <v>4.8821214815917183E-2</v>
      </c>
      <c r="CC438" s="4">
        <f t="shared" si="364"/>
        <v>0.3235864897333548</v>
      </c>
      <c r="CD438" s="7">
        <f t="shared" si="365"/>
        <v>18</v>
      </c>
      <c r="CE438" s="4">
        <f t="shared" si="366"/>
        <v>0</v>
      </c>
      <c r="CF438" s="7">
        <f t="shared" si="367"/>
        <v>1.3492731367566856E-2</v>
      </c>
      <c r="CG438">
        <f t="shared" si="368"/>
        <v>2.1085740109469517E-10</v>
      </c>
      <c r="CH438" s="7">
        <f t="shared" si="369"/>
        <v>1.3492731367566856E-2</v>
      </c>
      <c r="CI438" s="4">
        <f t="shared" si="370"/>
        <v>6.1135473674667341E-10</v>
      </c>
      <c r="CJ438">
        <f t="shared" si="371"/>
        <v>2.1085740109469517E-10</v>
      </c>
      <c r="CK438">
        <f t="shared" si="372"/>
        <v>6.1135473674667341E-10</v>
      </c>
      <c r="CL438" s="7">
        <f t="shared" si="373"/>
        <v>6</v>
      </c>
      <c r="CM438" s="4">
        <f t="shared" si="374"/>
        <v>1</v>
      </c>
      <c r="CN438" s="7">
        <f t="shared" si="375"/>
        <v>2.2035186269648818E-7</v>
      </c>
      <c r="CO438" s="4">
        <f t="shared" si="376"/>
        <v>1</v>
      </c>
      <c r="CP438" s="7">
        <f t="shared" si="377"/>
        <v>3</v>
      </c>
      <c r="CQ438" s="4" t="str">
        <f t="shared" si="378"/>
        <v>Glenfiddich 12</v>
      </c>
      <c r="CR438" s="7">
        <f t="shared" si="379"/>
        <v>70</v>
      </c>
      <c r="CS438">
        <f t="shared" si="380"/>
        <v>73</v>
      </c>
      <c r="CT438">
        <f ca="1">COUNTIF(INDIRECT(ADDRESS(ROW(),CR438,1,1)):INDIRECT(ADDRESS(ROW(),CS438,1,1)), "&lt;0.05")</f>
        <v>4</v>
      </c>
      <c r="CU438" s="4">
        <f t="shared" ca="1" si="381"/>
        <v>1</v>
      </c>
    </row>
    <row r="439" spans="1:99" x14ac:dyDescent="0.25">
      <c r="A439" s="48">
        <v>191</v>
      </c>
      <c r="B439" s="7">
        <v>2.3843622418823773E-2</v>
      </c>
      <c r="C439">
        <v>4.8995051941421397E-2</v>
      </c>
      <c r="D439">
        <v>0.11443552842456475</v>
      </c>
      <c r="E439">
        <v>5.711525432021327E-2</v>
      </c>
      <c r="F439">
        <v>0.10260822172181286</v>
      </c>
      <c r="G439">
        <v>0.13927090002606349</v>
      </c>
      <c r="H439">
        <v>0.10613213376454557</v>
      </c>
      <c r="I439">
        <v>0.14928449828449852</v>
      </c>
      <c r="J439">
        <v>0.29716664620262428</v>
      </c>
      <c r="K439" s="4">
        <v>0.17720307797977719</v>
      </c>
      <c r="L439" s="7">
        <v>0.12858438989157883</v>
      </c>
      <c r="M439">
        <v>0.23784063729670249</v>
      </c>
      <c r="N439">
        <v>9.0048667577114216E-2</v>
      </c>
      <c r="O439">
        <v>0.13635070173902458</v>
      </c>
      <c r="P439">
        <v>0.19188526690956317</v>
      </c>
      <c r="Q439">
        <v>0.13109668456210932</v>
      </c>
      <c r="R439">
        <v>0.15670268146504887</v>
      </c>
      <c r="S439">
        <v>0.18502457112935605</v>
      </c>
      <c r="T439">
        <v>0.24971037068842164</v>
      </c>
      <c r="U439" s="4">
        <v>0.16398653668591859</v>
      </c>
      <c r="V439" s="7">
        <v>1.6120779638185829</v>
      </c>
      <c r="W439">
        <v>1.5750242216484491</v>
      </c>
      <c r="X439">
        <v>3.4671025434759812</v>
      </c>
      <c r="Y439">
        <v>2.5143229789048136</v>
      </c>
      <c r="Z439">
        <v>2.4872026965963312</v>
      </c>
      <c r="AA439">
        <v>3.6543604735290787</v>
      </c>
      <c r="AB439">
        <v>7.0684524402814004</v>
      </c>
      <c r="AC439">
        <v>2.6520943667494352</v>
      </c>
      <c r="AD439">
        <v>3.6542648445774901</v>
      </c>
      <c r="AE439" s="4">
        <v>2.8610852373978446</v>
      </c>
      <c r="AF439" s="7">
        <v>1.733217745893664</v>
      </c>
      <c r="AG439">
        <v>1.8883409056325711</v>
      </c>
      <c r="AH439">
        <v>1.8108266162777491</v>
      </c>
      <c r="AI439">
        <v>1.278321737139211</v>
      </c>
      <c r="AJ439">
        <v>2.2436748479782906</v>
      </c>
      <c r="AK439">
        <v>2.1202703996814085</v>
      </c>
      <c r="AL439">
        <v>2.335490273378876</v>
      </c>
      <c r="AM439">
        <v>1.5835328040797574</v>
      </c>
      <c r="AN439">
        <v>1.1627658915077859</v>
      </c>
      <c r="AO439" s="4">
        <v>1.731512892816313</v>
      </c>
      <c r="AP439" s="7">
        <v>0.81188659391656137</v>
      </c>
      <c r="AQ439">
        <v>1.8247266486175804</v>
      </c>
      <c r="AR439">
        <v>1.479385036260239</v>
      </c>
      <c r="AS439">
        <v>1.07707885572717</v>
      </c>
      <c r="AT439">
        <v>2.3760341034198156</v>
      </c>
      <c r="AU439">
        <v>3.5725515067414855</v>
      </c>
      <c r="AV439">
        <v>4.2114919429570978</v>
      </c>
      <c r="AW439">
        <v>1.3400018960775313</v>
      </c>
      <c r="AX439">
        <v>1.1438102034518438</v>
      </c>
      <c r="AY439" s="4">
        <v>1.5432515747663094</v>
      </c>
      <c r="AZ439">
        <f t="shared" si="335"/>
        <v>0.12160549350843453</v>
      </c>
      <c r="BA439">
        <f t="shared" si="336"/>
        <v>0.16712305079448378</v>
      </c>
      <c r="BB439">
        <f t="shared" si="337"/>
        <v>3.1545987766979406</v>
      </c>
      <c r="BC439">
        <f t="shared" si="338"/>
        <v>1.7887954114385629</v>
      </c>
      <c r="BD439" s="4">
        <f t="shared" si="339"/>
        <v>1.9380218361935633</v>
      </c>
      <c r="BE439" s="7">
        <f t="shared" si="340"/>
        <v>7.7911191492223947E-2</v>
      </c>
      <c r="BF439">
        <f t="shared" si="341"/>
        <v>5.0049110887578865E-2</v>
      </c>
      <c r="BG439">
        <f t="shared" si="342"/>
        <v>1.5628959862695229</v>
      </c>
      <c r="BH439">
        <f t="shared" si="343"/>
        <v>0.38399365661637419</v>
      </c>
      <c r="BI439" s="4">
        <f t="shared" si="344"/>
        <v>1.1259089540578699</v>
      </c>
      <c r="BJ439" s="7">
        <f t="shared" si="345"/>
        <v>0.14046825521560533</v>
      </c>
      <c r="BK439">
        <f t="shared" si="346"/>
        <v>1.6949738908285882E-4</v>
      </c>
      <c r="BL439">
        <f t="shared" si="347"/>
        <v>1.3002114627188455E-7</v>
      </c>
      <c r="BM439" s="4">
        <f t="shared" si="348"/>
        <v>6.3527017496638563E-4</v>
      </c>
      <c r="BN439" s="7">
        <f t="shared" si="349"/>
        <v>0.14046825521560533</v>
      </c>
      <c r="BO439">
        <f t="shared" si="350"/>
        <v>1.9085559840229601E-4</v>
      </c>
      <c r="BP439">
        <f t="shared" si="351"/>
        <v>2.3838453986033872E-7</v>
      </c>
      <c r="BQ439" s="4">
        <f t="shared" si="352"/>
        <v>7.6201742116272116E-4</v>
      </c>
      <c r="BR439" s="7">
        <f t="shared" si="353"/>
        <v>1.6949738908285882E-4</v>
      </c>
      <c r="BS439">
        <f t="shared" si="354"/>
        <v>1.9085559840229601E-4</v>
      </c>
      <c r="BT439">
        <f t="shared" si="355"/>
        <v>2.2794311263207325E-2</v>
      </c>
      <c r="BU439" s="4">
        <f t="shared" si="356"/>
        <v>6.2709296513626792E-2</v>
      </c>
      <c r="BV439" s="7">
        <f t="shared" si="357"/>
        <v>1.3002114627188455E-7</v>
      </c>
      <c r="BW439">
        <f t="shared" si="358"/>
        <v>2.3838453986033872E-7</v>
      </c>
      <c r="BX439">
        <f t="shared" si="359"/>
        <v>2.2794311263207325E-2</v>
      </c>
      <c r="BY439" s="4">
        <f t="shared" si="360"/>
        <v>0.69914093442542002</v>
      </c>
      <c r="BZ439" s="7">
        <f t="shared" si="361"/>
        <v>6.3527017496638563E-4</v>
      </c>
      <c r="CA439">
        <f t="shared" si="362"/>
        <v>7.6201742116272116E-4</v>
      </c>
      <c r="CB439">
        <f t="shared" si="363"/>
        <v>6.2709296513626792E-2</v>
      </c>
      <c r="CC439" s="4">
        <f t="shared" si="364"/>
        <v>0.69914093442542002</v>
      </c>
      <c r="CD439" s="7">
        <f t="shared" si="365"/>
        <v>14</v>
      </c>
      <c r="CE439" s="4">
        <f t="shared" si="366"/>
        <v>0</v>
      </c>
      <c r="CF439" s="7">
        <f t="shared" si="367"/>
        <v>0.14046825521560533</v>
      </c>
      <c r="CG439">
        <f t="shared" si="368"/>
        <v>2.1265685622387184E-10</v>
      </c>
      <c r="CH439" s="7">
        <f t="shared" si="369"/>
        <v>0.14046825521560533</v>
      </c>
      <c r="CI439" s="4">
        <f t="shared" si="370"/>
        <v>3.5817177100871304E-10</v>
      </c>
      <c r="CJ439">
        <f t="shared" si="371"/>
        <v>2.1265685622387184E-10</v>
      </c>
      <c r="CK439">
        <f t="shared" si="372"/>
        <v>3.5817177100871304E-10</v>
      </c>
      <c r="CL439" s="7">
        <f t="shared" si="373"/>
        <v>4</v>
      </c>
      <c r="CM439" s="4">
        <f t="shared" si="374"/>
        <v>0</v>
      </c>
      <c r="CN439" s="7">
        <f t="shared" si="375"/>
        <v>1.8372798681526253E-7</v>
      </c>
      <c r="CO439" s="4">
        <f t="shared" si="376"/>
        <v>1</v>
      </c>
      <c r="CP439" s="7">
        <f t="shared" si="377"/>
        <v>3</v>
      </c>
      <c r="CQ439" s="4" t="str">
        <f t="shared" si="378"/>
        <v>Glenfiddich 12</v>
      </c>
      <c r="CR439" s="7">
        <f t="shared" si="379"/>
        <v>70</v>
      </c>
      <c r="CS439">
        <f t="shared" si="380"/>
        <v>73</v>
      </c>
      <c r="CT439">
        <f ca="1">COUNTIF(INDIRECT(ADDRESS(ROW(),CR439,1,1)):INDIRECT(ADDRESS(ROW(),CS439,1,1)), "&lt;0.05")</f>
        <v>3</v>
      </c>
      <c r="CU439" s="4">
        <f t="shared" ca="1" si="381"/>
        <v>0</v>
      </c>
    </row>
    <row r="440" spans="1:99" x14ac:dyDescent="0.25">
      <c r="A440" s="48">
        <v>192</v>
      </c>
      <c r="B440" s="7">
        <v>0</v>
      </c>
      <c r="C440">
        <v>2.2337883221410833E-3</v>
      </c>
      <c r="D440">
        <v>1.3780500980064257E-2</v>
      </c>
      <c r="E440">
        <v>9.4873153013618448E-3</v>
      </c>
      <c r="F440">
        <v>2.5708689753792074E-2</v>
      </c>
      <c r="G440">
        <v>2.0006424115575624E-2</v>
      </c>
      <c r="H440">
        <v>1.9380040472643661E-2</v>
      </c>
      <c r="I440">
        <v>3.5712010539013524E-2</v>
      </c>
      <c r="J440">
        <v>5.9644930318838142E-2</v>
      </c>
      <c r="K440" s="4">
        <v>3.3011335812474549E-2</v>
      </c>
      <c r="L440" s="7">
        <v>2.7944387025738145E-2</v>
      </c>
      <c r="M440">
        <v>5.6307725821604308E-2</v>
      </c>
      <c r="N440">
        <v>3.2256928566933629E-2</v>
      </c>
      <c r="O440">
        <v>4.2660787314798353E-2</v>
      </c>
      <c r="P440">
        <v>4.1574548507617465E-2</v>
      </c>
      <c r="Q440">
        <v>3.0055264194565921E-2</v>
      </c>
      <c r="R440">
        <v>1.8765140854539748E-2</v>
      </c>
      <c r="S440">
        <v>4.6018750380702127E-2</v>
      </c>
      <c r="T440">
        <v>5.1558656727817703E-2</v>
      </c>
      <c r="U440" s="4">
        <v>3.7917601597827463E-2</v>
      </c>
      <c r="V440" s="7">
        <v>0.25375601905619399</v>
      </c>
      <c r="W440">
        <v>0.23857012962496507</v>
      </c>
      <c r="X440">
        <v>0.46122948444235845</v>
      </c>
      <c r="Y440">
        <v>0.32162004471250588</v>
      </c>
      <c r="Z440">
        <v>0.35962756428106851</v>
      </c>
      <c r="AA440">
        <v>0.46402112932107437</v>
      </c>
      <c r="AB440">
        <v>0.95458196590376709</v>
      </c>
      <c r="AC440">
        <v>0.38685585524321681</v>
      </c>
      <c r="AD440">
        <v>0.47882632760527155</v>
      </c>
      <c r="AE440" s="4">
        <v>0.40179665025753836</v>
      </c>
      <c r="AF440" s="7">
        <v>0.22764986879674284</v>
      </c>
      <c r="AG440">
        <v>0.23372577306000247</v>
      </c>
      <c r="AH440">
        <v>0.23582674553155808</v>
      </c>
      <c r="AI440">
        <v>0.17614989259793593</v>
      </c>
      <c r="AJ440">
        <v>0.26688664694459485</v>
      </c>
      <c r="AK440">
        <v>0.27292477451744335</v>
      </c>
      <c r="AL440">
        <v>0.29882835497041998</v>
      </c>
      <c r="AM440">
        <v>0.18234521672525494</v>
      </c>
      <c r="AN440">
        <v>0.15724882316730643</v>
      </c>
      <c r="AO440" s="4">
        <v>0.2168418549243582</v>
      </c>
      <c r="AP440" s="7">
        <v>0.10764360401039381</v>
      </c>
      <c r="AQ440">
        <v>0.22236725010490507</v>
      </c>
      <c r="AR440">
        <v>0.18443943315679426</v>
      </c>
      <c r="AS440">
        <v>0.12948181336502729</v>
      </c>
      <c r="AT440">
        <v>0.31386584317960775</v>
      </c>
      <c r="AU440">
        <v>0.49873180762268815</v>
      </c>
      <c r="AV440">
        <v>0.54115770225187976</v>
      </c>
      <c r="AW440">
        <v>0.18450233649203041</v>
      </c>
      <c r="AX440">
        <v>0.1535525198853846</v>
      </c>
      <c r="AY440" s="4">
        <v>0.18592405403303194</v>
      </c>
      <c r="AZ440">
        <f t="shared" si="335"/>
        <v>2.1896503561590473E-2</v>
      </c>
      <c r="BA440">
        <f t="shared" si="336"/>
        <v>3.8505979099214487E-2</v>
      </c>
      <c r="BB440">
        <f t="shared" si="337"/>
        <v>0.43208851704479601</v>
      </c>
      <c r="BC440">
        <f t="shared" si="338"/>
        <v>0.22684279512356165</v>
      </c>
      <c r="BD440" s="4">
        <f t="shared" si="339"/>
        <v>0.25216663641017428</v>
      </c>
      <c r="BE440" s="7">
        <f t="shared" si="340"/>
        <v>1.7794274647268047E-2</v>
      </c>
      <c r="BF440">
        <f t="shared" si="341"/>
        <v>1.1462277194066181E-2</v>
      </c>
      <c r="BG440">
        <f t="shared" si="342"/>
        <v>0.20185859318800883</v>
      </c>
      <c r="BH440">
        <f t="shared" si="343"/>
        <v>4.5376036780823602E-2</v>
      </c>
      <c r="BI440" s="4">
        <f t="shared" si="344"/>
        <v>0.15210440247594226</v>
      </c>
      <c r="BJ440" s="7">
        <f t="shared" si="345"/>
        <v>2.5090259878840372E-2</v>
      </c>
      <c r="BK440">
        <f t="shared" si="346"/>
        <v>1.1686256358650343E-4</v>
      </c>
      <c r="BL440">
        <f t="shared" si="347"/>
        <v>2.0271899869018196E-8</v>
      </c>
      <c r="BM440" s="4">
        <f t="shared" si="348"/>
        <v>9.6226986438298064E-4</v>
      </c>
      <c r="BN440" s="7">
        <f t="shared" si="349"/>
        <v>2.5090259878840372E-2</v>
      </c>
      <c r="BO440">
        <f t="shared" si="350"/>
        <v>1.6309437284263629E-4</v>
      </c>
      <c r="BP440">
        <f t="shared" si="351"/>
        <v>1.455395594998342E-7</v>
      </c>
      <c r="BQ440" s="4">
        <f t="shared" si="352"/>
        <v>1.6035505066082114E-3</v>
      </c>
      <c r="BR440" s="7">
        <f t="shared" si="353"/>
        <v>1.1686256358650343E-4</v>
      </c>
      <c r="BS440">
        <f t="shared" si="354"/>
        <v>1.6309437284263629E-4</v>
      </c>
      <c r="BT440">
        <f t="shared" si="355"/>
        <v>1.0679738564236823E-2</v>
      </c>
      <c r="BU440" s="4">
        <f t="shared" si="356"/>
        <v>3.8131698756600919E-2</v>
      </c>
      <c r="BV440" s="7">
        <f t="shared" si="357"/>
        <v>2.0271899869018196E-8</v>
      </c>
      <c r="BW440">
        <f t="shared" si="358"/>
        <v>1.455395594998342E-7</v>
      </c>
      <c r="BX440">
        <f t="shared" si="359"/>
        <v>1.0679738564236823E-2</v>
      </c>
      <c r="BY440" s="4">
        <f t="shared" si="360"/>
        <v>0.62423149270480405</v>
      </c>
      <c r="BZ440" s="7">
        <f t="shared" si="361"/>
        <v>9.6226986438298064E-4</v>
      </c>
      <c r="CA440">
        <f t="shared" si="362"/>
        <v>1.6035505066082114E-3</v>
      </c>
      <c r="CB440">
        <f t="shared" si="363"/>
        <v>3.8131698756600919E-2</v>
      </c>
      <c r="CC440" s="4">
        <f t="shared" si="364"/>
        <v>0.62423149270480405</v>
      </c>
      <c r="CD440" s="7">
        <f t="shared" si="365"/>
        <v>18</v>
      </c>
      <c r="CE440" s="4">
        <f t="shared" si="366"/>
        <v>0</v>
      </c>
      <c r="CF440" s="7">
        <f t="shared" si="367"/>
        <v>2.5090259878840372E-2</v>
      </c>
      <c r="CG440">
        <f t="shared" si="368"/>
        <v>5.0077225184629009E-10</v>
      </c>
      <c r="CH440" s="7">
        <f t="shared" si="369"/>
        <v>2.5090259878840372E-2</v>
      </c>
      <c r="CI440" s="4">
        <f t="shared" si="370"/>
        <v>2.0640598972771774E-9</v>
      </c>
      <c r="CJ440">
        <f t="shared" si="371"/>
        <v>5.0077225184629009E-10</v>
      </c>
      <c r="CK440">
        <f t="shared" si="372"/>
        <v>2.0640598972771774E-9</v>
      </c>
      <c r="CL440" s="7">
        <f t="shared" si="373"/>
        <v>6</v>
      </c>
      <c r="CM440" s="4">
        <f t="shared" si="374"/>
        <v>1</v>
      </c>
      <c r="CN440" s="7">
        <f t="shared" si="375"/>
        <v>3.6764804797502185E-7</v>
      </c>
      <c r="CO440" s="4">
        <f t="shared" si="376"/>
        <v>1</v>
      </c>
      <c r="CP440" s="7">
        <f t="shared" si="377"/>
        <v>3</v>
      </c>
      <c r="CQ440" s="4" t="str">
        <f t="shared" si="378"/>
        <v>Glenfiddich 12</v>
      </c>
      <c r="CR440" s="7">
        <f t="shared" si="379"/>
        <v>70</v>
      </c>
      <c r="CS440">
        <f t="shared" si="380"/>
        <v>73</v>
      </c>
      <c r="CT440">
        <f ca="1">COUNTIF(INDIRECT(ADDRESS(ROW(),CR440,1,1)):INDIRECT(ADDRESS(ROW(),CS440,1,1)), "&lt;0.05")</f>
        <v>4</v>
      </c>
      <c r="CU440" s="4">
        <f t="shared" ca="1" si="381"/>
        <v>1</v>
      </c>
    </row>
    <row r="441" spans="1:99" x14ac:dyDescent="0.25">
      <c r="A441" s="48">
        <v>193</v>
      </c>
      <c r="B441" s="7">
        <v>0</v>
      </c>
      <c r="C441">
        <v>0</v>
      </c>
      <c r="D441">
        <v>2.6471078295156401E-2</v>
      </c>
      <c r="E441">
        <v>5.0729545239901318E-3</v>
      </c>
      <c r="F441">
        <v>2.6191724316690685E-3</v>
      </c>
      <c r="G441">
        <v>1.6872767241516828E-2</v>
      </c>
      <c r="H441">
        <v>3.4657220869347451E-2</v>
      </c>
      <c r="I441">
        <v>3.3306127771828842E-2</v>
      </c>
      <c r="J441">
        <v>7.9394642511547334E-2</v>
      </c>
      <c r="K441" s="4">
        <v>6.2035310881554145E-2</v>
      </c>
      <c r="L441" s="7">
        <v>2.8812294124902264E-2</v>
      </c>
      <c r="M441">
        <v>6.2927013104187871E-2</v>
      </c>
      <c r="N441">
        <v>4.4746339383218384E-2</v>
      </c>
      <c r="O441">
        <v>4.4945829755824972E-2</v>
      </c>
      <c r="P441">
        <v>2.6696612966309062E-2</v>
      </c>
      <c r="Q441">
        <v>2.2270808977030102E-2</v>
      </c>
      <c r="R441">
        <v>2.4917650168871798E-2</v>
      </c>
      <c r="S441">
        <v>3.1444520632123898E-2</v>
      </c>
      <c r="T441">
        <v>7.9993697780082557E-2</v>
      </c>
      <c r="U441" s="4">
        <v>4.8147843174763574E-2</v>
      </c>
      <c r="V441" s="7">
        <v>0.1310337001837785</v>
      </c>
      <c r="W441">
        <v>5.4525408768675704E-2</v>
      </c>
      <c r="X441">
        <v>0.24771494762628435</v>
      </c>
      <c r="Y441">
        <v>0.12561703291603513</v>
      </c>
      <c r="Z441">
        <v>0.16906189202591659</v>
      </c>
      <c r="AA441">
        <v>0.17848398975248866</v>
      </c>
      <c r="AB441">
        <v>0.38687082221092228</v>
      </c>
      <c r="AC441">
        <v>0.14482959503173762</v>
      </c>
      <c r="AD441">
        <v>0.18163669594316295</v>
      </c>
      <c r="AE441" s="4">
        <v>0.14112158504757408</v>
      </c>
      <c r="AF441" s="7">
        <v>7.6566666057558588E-2</v>
      </c>
      <c r="AG441">
        <v>7.6820302109315439E-2</v>
      </c>
      <c r="AH441">
        <v>7.9898949020317259E-2</v>
      </c>
      <c r="AI441">
        <v>7.481184224253748E-2</v>
      </c>
      <c r="AJ441">
        <v>0.10327945039156236</v>
      </c>
      <c r="AK441">
        <v>7.925126558429664E-2</v>
      </c>
      <c r="AL441">
        <v>0.10122048628603021</v>
      </c>
      <c r="AM441">
        <v>6.683224060087388E-2</v>
      </c>
      <c r="AN441">
        <v>5.468219739146906E-2</v>
      </c>
      <c r="AO441" s="4">
        <v>8.6945600629580802E-2</v>
      </c>
      <c r="AP441" s="7">
        <v>1.9048567188202366E-2</v>
      </c>
      <c r="AQ441">
        <v>2.7567443064306956E-2</v>
      </c>
      <c r="AR441">
        <v>2.1917655877210389E-2</v>
      </c>
      <c r="AS441">
        <v>8.1492545054728874E-3</v>
      </c>
      <c r="AT441">
        <v>0.12403472380872246</v>
      </c>
      <c r="AU441">
        <v>0.1707909021635618</v>
      </c>
      <c r="AV441">
        <v>0.18617002605471872</v>
      </c>
      <c r="AW441">
        <v>6.5529431788672432E-2</v>
      </c>
      <c r="AX441">
        <v>4.8096641004825115E-2</v>
      </c>
      <c r="AY441" s="4">
        <v>5.3220315334160564E-2</v>
      </c>
      <c r="AZ441">
        <f t="shared" si="335"/>
        <v>2.6042927452661024E-2</v>
      </c>
      <c r="BA441">
        <f t="shared" si="336"/>
        <v>4.1490261006731449E-2</v>
      </c>
      <c r="BB441">
        <f t="shared" si="337"/>
        <v>0.17608956695065756</v>
      </c>
      <c r="BC441">
        <f t="shared" si="338"/>
        <v>8.0030900031354171E-2</v>
      </c>
      <c r="BD441" s="4">
        <f t="shared" si="339"/>
        <v>7.2452496078985379E-2</v>
      </c>
      <c r="BE441" s="7">
        <f t="shared" si="340"/>
        <v>2.7280380924608987E-2</v>
      </c>
      <c r="BF441">
        <f t="shared" si="341"/>
        <v>1.8659087504557758E-2</v>
      </c>
      <c r="BG441">
        <f t="shared" si="342"/>
        <v>8.8944503809156555E-2</v>
      </c>
      <c r="BH441">
        <f t="shared" si="343"/>
        <v>1.4545868987185573E-2</v>
      </c>
      <c r="BI441" s="4">
        <f t="shared" si="344"/>
        <v>6.4832418828635899E-2</v>
      </c>
      <c r="BJ441" s="7">
        <f t="shared" si="345"/>
        <v>0.15893954093856372</v>
      </c>
      <c r="BK441">
        <f t="shared" si="346"/>
        <v>3.7754868782236928E-4</v>
      </c>
      <c r="BL441">
        <f t="shared" si="347"/>
        <v>8.0585316565000113E-5</v>
      </c>
      <c r="BM441" s="4">
        <f t="shared" si="348"/>
        <v>5.8771652763860115E-2</v>
      </c>
      <c r="BN441" s="7">
        <f t="shared" si="349"/>
        <v>0.15893954093856372</v>
      </c>
      <c r="BO441">
        <f t="shared" si="350"/>
        <v>9.1354859199874975E-4</v>
      </c>
      <c r="BP441">
        <f t="shared" si="351"/>
        <v>8.0095231528031974E-5</v>
      </c>
      <c r="BQ441" s="4">
        <f t="shared" si="352"/>
        <v>0.17595929481351</v>
      </c>
      <c r="BR441" s="7">
        <f t="shared" si="353"/>
        <v>3.7754868782236928E-4</v>
      </c>
      <c r="BS441">
        <f t="shared" si="354"/>
        <v>9.1354859199874975E-4</v>
      </c>
      <c r="BT441">
        <f t="shared" si="355"/>
        <v>7.6654222817765126E-3</v>
      </c>
      <c r="BU441" s="4">
        <f t="shared" si="356"/>
        <v>8.6773219494257117E-3</v>
      </c>
      <c r="BV441" s="7">
        <f t="shared" si="357"/>
        <v>8.0585316565000113E-5</v>
      </c>
      <c r="BW441">
        <f t="shared" si="358"/>
        <v>8.0095231528031974E-5</v>
      </c>
      <c r="BX441">
        <f t="shared" si="359"/>
        <v>7.6654222817765126E-3</v>
      </c>
      <c r="BY441" s="4">
        <f t="shared" si="360"/>
        <v>0.72591344425016635</v>
      </c>
      <c r="BZ441" s="7">
        <f t="shared" si="361"/>
        <v>5.8771652763860115E-2</v>
      </c>
      <c r="CA441">
        <f t="shared" si="362"/>
        <v>0.17595929481351</v>
      </c>
      <c r="CB441">
        <f t="shared" si="363"/>
        <v>8.6773219494257117E-3</v>
      </c>
      <c r="CC441" s="4">
        <f t="shared" si="364"/>
        <v>0.72591344425016635</v>
      </c>
      <c r="CD441" s="7">
        <f t="shared" si="365"/>
        <v>12</v>
      </c>
      <c r="CE441" s="4">
        <f t="shared" si="366"/>
        <v>0</v>
      </c>
      <c r="CF441" s="7">
        <f t="shared" si="367"/>
        <v>0.15893954093856372</v>
      </c>
      <c r="CG441">
        <f t="shared" si="368"/>
        <v>1.3388037264317E-5</v>
      </c>
      <c r="CH441" s="7">
        <f t="shared" si="369"/>
        <v>0.15893954093856372</v>
      </c>
      <c r="CI441" s="4">
        <f t="shared" si="370"/>
        <v>9.0963748276183843E-5</v>
      </c>
      <c r="CJ441">
        <f t="shared" si="371"/>
        <v>1.3388037264317E-5</v>
      </c>
      <c r="CK441">
        <f t="shared" si="372"/>
        <v>9.0963748276183843E-5</v>
      </c>
      <c r="CL441" s="7">
        <f t="shared" si="373"/>
        <v>4</v>
      </c>
      <c r="CM441" s="4">
        <f t="shared" si="374"/>
        <v>0</v>
      </c>
      <c r="CN441" s="7">
        <f t="shared" si="375"/>
        <v>3.9543782244172781E-5</v>
      </c>
      <c r="CO441" s="4">
        <f t="shared" si="376"/>
        <v>1</v>
      </c>
      <c r="CP441" s="7">
        <f t="shared" si="377"/>
        <v>3</v>
      </c>
      <c r="CQ441" s="4" t="str">
        <f t="shared" si="378"/>
        <v>Glenfiddich 12</v>
      </c>
      <c r="CR441" s="7">
        <f t="shared" si="379"/>
        <v>70</v>
      </c>
      <c r="CS441">
        <f t="shared" si="380"/>
        <v>73</v>
      </c>
      <c r="CT441">
        <f ca="1">COUNTIF(INDIRECT(ADDRESS(ROW(),CR441,1,1)):INDIRECT(ADDRESS(ROW(),CS441,1,1)), "&lt;0.05")</f>
        <v>4</v>
      </c>
      <c r="CU441" s="4">
        <f t="shared" ca="1" si="381"/>
        <v>1</v>
      </c>
    </row>
    <row r="442" spans="1:99" x14ac:dyDescent="0.25">
      <c r="A442" s="48">
        <v>194</v>
      </c>
      <c r="B442" s="7">
        <v>1.4539473632394702</v>
      </c>
      <c r="C442">
        <v>0.74699315294519109</v>
      </c>
      <c r="D442">
        <v>1.2155129675214846</v>
      </c>
      <c r="E442">
        <v>1.0223856944895391</v>
      </c>
      <c r="F442">
        <v>1.1483639745402936</v>
      </c>
      <c r="G442">
        <v>0.99948671435017555</v>
      </c>
      <c r="H442">
        <v>0.76091146298143097</v>
      </c>
      <c r="I442">
        <v>0.79949251642386665</v>
      </c>
      <c r="J442">
        <v>2.1077388105308406</v>
      </c>
      <c r="K442" s="4">
        <v>1.2377734230091542</v>
      </c>
      <c r="L442" s="7">
        <v>2.0380524357850183</v>
      </c>
      <c r="M442">
        <v>2.3615408053513902</v>
      </c>
      <c r="N442">
        <v>1.5143709498994451</v>
      </c>
      <c r="O442">
        <v>1.5308227917337889</v>
      </c>
      <c r="P442">
        <v>2.1032138460518977</v>
      </c>
      <c r="Q442">
        <v>1.5286156577144341</v>
      </c>
      <c r="R442">
        <v>1.4121601677816114</v>
      </c>
      <c r="S442">
        <v>1.5337114113665835</v>
      </c>
      <c r="T442">
        <v>2.0804469230522002</v>
      </c>
      <c r="U442" s="4">
        <v>1.2643936368923514</v>
      </c>
      <c r="V442" s="7">
        <v>4.1380130912905724</v>
      </c>
      <c r="W442">
        <v>1.0988913716325988</v>
      </c>
      <c r="X442">
        <v>4.3789289417676365</v>
      </c>
      <c r="Y442">
        <v>3.0586513604868486</v>
      </c>
      <c r="Z442">
        <v>3.0043596965247512</v>
      </c>
      <c r="AA442">
        <v>3.6273694486286634</v>
      </c>
      <c r="AB442">
        <v>7.8181144255639383</v>
      </c>
      <c r="AC442">
        <v>2.5987786359848539</v>
      </c>
      <c r="AD442">
        <v>3.1708853391009284</v>
      </c>
      <c r="AE442" s="4">
        <v>2.5740226021907238</v>
      </c>
      <c r="AF442" s="7">
        <v>1.2367386630886739</v>
      </c>
      <c r="AG442">
        <v>1.322942765445714</v>
      </c>
      <c r="AH442">
        <v>1.2544023360261509</v>
      </c>
      <c r="AI442">
        <v>1.0446805647701247</v>
      </c>
      <c r="AJ442">
        <v>1.6253827364563416</v>
      </c>
      <c r="AK442">
        <v>1.388868344651687</v>
      </c>
      <c r="AL442">
        <v>1.5760999945573149</v>
      </c>
      <c r="AM442">
        <v>1.1873076773943474</v>
      </c>
      <c r="AN442">
        <v>0.87188060643406651</v>
      </c>
      <c r="AO442" s="4">
        <v>1.1017075429551109</v>
      </c>
      <c r="AP442" s="7">
        <v>0.56645351918023301</v>
      </c>
      <c r="AQ442">
        <v>0.7660885370029431</v>
      </c>
      <c r="AR442">
        <v>0.61902762606589734</v>
      </c>
      <c r="AS442">
        <v>0.88359430282969531</v>
      </c>
      <c r="AT442">
        <v>2.0738969459012342</v>
      </c>
      <c r="AU442">
        <v>3.5334997136178288</v>
      </c>
      <c r="AV442">
        <v>3.1666145852131145</v>
      </c>
      <c r="AW442">
        <v>1.2968457424795106</v>
      </c>
      <c r="AX442">
        <v>1.0665472373433664</v>
      </c>
      <c r="AY442" s="4">
        <v>1.2357708814723516</v>
      </c>
      <c r="AZ442">
        <f t="shared" si="335"/>
        <v>1.1492606080031447</v>
      </c>
      <c r="BA442">
        <f t="shared" si="336"/>
        <v>1.736732862562872</v>
      </c>
      <c r="BB442">
        <f t="shared" si="337"/>
        <v>3.5468014913171517</v>
      </c>
      <c r="BC442">
        <f t="shared" si="338"/>
        <v>1.2610011231779532</v>
      </c>
      <c r="BD442" s="4">
        <f t="shared" si="339"/>
        <v>1.5208339091106173</v>
      </c>
      <c r="BE442" s="7">
        <f t="shared" si="340"/>
        <v>0.4078726007079948</v>
      </c>
      <c r="BF442">
        <f t="shared" si="341"/>
        <v>0.37095255066324245</v>
      </c>
      <c r="BG442">
        <f t="shared" si="342"/>
        <v>1.7576413895276559</v>
      </c>
      <c r="BH442">
        <f t="shared" si="343"/>
        <v>0.23139547493131085</v>
      </c>
      <c r="BI442" s="4">
        <f t="shared" si="344"/>
        <v>1.0595028078797233</v>
      </c>
      <c r="BJ442" s="7">
        <f t="shared" si="345"/>
        <v>3.4477249520483656E-3</v>
      </c>
      <c r="BK442">
        <f t="shared" si="346"/>
        <v>1.8366538776385011E-3</v>
      </c>
      <c r="BL442">
        <f t="shared" si="347"/>
        <v>0.46340756012540496</v>
      </c>
      <c r="BM442" s="4">
        <f t="shared" si="348"/>
        <v>0.32175313323028976</v>
      </c>
      <c r="BN442" s="7">
        <f t="shared" si="349"/>
        <v>3.4477249520483656E-3</v>
      </c>
      <c r="BO442">
        <f t="shared" si="350"/>
        <v>9.9563405501304266E-3</v>
      </c>
      <c r="BP442">
        <f t="shared" si="351"/>
        <v>3.6136898765104942E-3</v>
      </c>
      <c r="BQ442" s="4">
        <f t="shared" si="352"/>
        <v>0.55522249318950156</v>
      </c>
      <c r="BR442" s="7">
        <f t="shared" si="353"/>
        <v>1.8366538776385011E-3</v>
      </c>
      <c r="BS442">
        <f t="shared" si="354"/>
        <v>9.9563405501304266E-3</v>
      </c>
      <c r="BT442">
        <f t="shared" si="355"/>
        <v>2.5787979935134645E-3</v>
      </c>
      <c r="BU442" s="4">
        <f t="shared" si="356"/>
        <v>7.1037379408820447E-3</v>
      </c>
      <c r="BV442" s="7">
        <f t="shared" si="357"/>
        <v>0.46340756012540496</v>
      </c>
      <c r="BW442">
        <f t="shared" si="358"/>
        <v>3.6136898765104942E-3</v>
      </c>
      <c r="BX442">
        <f t="shared" si="359"/>
        <v>2.5787979935134645E-3</v>
      </c>
      <c r="BY442" s="4">
        <f t="shared" si="360"/>
        <v>0.46638265633271569</v>
      </c>
      <c r="BZ442" s="7">
        <f t="shared" si="361"/>
        <v>0.32175313323028976</v>
      </c>
      <c r="CA442">
        <f t="shared" si="362"/>
        <v>0.55522249318950156</v>
      </c>
      <c r="CB442">
        <f t="shared" si="363"/>
        <v>7.1037379408820447E-3</v>
      </c>
      <c r="CC442" s="4">
        <f t="shared" si="364"/>
        <v>0.46638265633271569</v>
      </c>
      <c r="CD442" s="7">
        <f t="shared" si="365"/>
        <v>12</v>
      </c>
      <c r="CE442" s="4">
        <f t="shared" si="366"/>
        <v>0</v>
      </c>
      <c r="CF442" s="7">
        <f t="shared" si="367"/>
        <v>3.4477249520483656E-3</v>
      </c>
      <c r="CG442">
        <f t="shared" si="368"/>
        <v>3.8115407735264096E-3</v>
      </c>
      <c r="CH442" s="7">
        <f t="shared" si="369"/>
        <v>3.4477249520483656E-3</v>
      </c>
      <c r="CI442" s="4">
        <f t="shared" si="370"/>
        <v>0.23155747765881779</v>
      </c>
      <c r="CJ442">
        <f t="shared" si="371"/>
        <v>3.8115407735264096E-3</v>
      </c>
      <c r="CK442">
        <f t="shared" si="372"/>
        <v>0.23155747765881779</v>
      </c>
      <c r="CL442" s="7">
        <f t="shared" si="373"/>
        <v>4</v>
      </c>
      <c r="CM442" s="4">
        <f t="shared" si="374"/>
        <v>0</v>
      </c>
      <c r="CN442" s="7">
        <f t="shared" si="375"/>
        <v>2.3100820615329223E-2</v>
      </c>
      <c r="CO442" s="4">
        <f t="shared" si="376"/>
        <v>1</v>
      </c>
      <c r="CP442" s="7">
        <f t="shared" si="377"/>
        <v>3</v>
      </c>
      <c r="CQ442" s="4" t="str">
        <f t="shared" si="378"/>
        <v>Glenfiddich 12</v>
      </c>
      <c r="CR442" s="7">
        <f t="shared" si="379"/>
        <v>70</v>
      </c>
      <c r="CS442">
        <f t="shared" si="380"/>
        <v>73</v>
      </c>
      <c r="CT442">
        <f ca="1">COUNTIF(INDIRECT(ADDRESS(ROW(),CR442,1,1)):INDIRECT(ADDRESS(ROW(),CS442,1,1)), "&lt;0.05")</f>
        <v>4</v>
      </c>
      <c r="CU442" s="4">
        <f t="shared" ca="1" si="381"/>
        <v>1</v>
      </c>
    </row>
    <row r="443" spans="1:99" x14ac:dyDescent="0.25">
      <c r="A443" s="48">
        <v>195</v>
      </c>
      <c r="B443" s="7">
        <v>3.0530943744012444</v>
      </c>
      <c r="C443">
        <v>1.3633802066997236</v>
      </c>
      <c r="D443">
        <v>2.1907763485980567</v>
      </c>
      <c r="E443">
        <v>1.9301359416060873</v>
      </c>
      <c r="F443">
        <v>1.8331347647843204</v>
      </c>
      <c r="G443">
        <v>1.782294550091704</v>
      </c>
      <c r="H443">
        <v>1.4422523136237999</v>
      </c>
      <c r="I443">
        <v>1.6220789983250929</v>
      </c>
      <c r="J443">
        <v>4.238272439038834</v>
      </c>
      <c r="K443" s="4">
        <v>2.5626251291034303</v>
      </c>
      <c r="L443" s="7">
        <v>2.9541713925046107</v>
      </c>
      <c r="M443">
        <v>3.7149914127870951</v>
      </c>
      <c r="N443">
        <v>2.5761402421998407</v>
      </c>
      <c r="O443">
        <v>2.2844600030199622</v>
      </c>
      <c r="P443">
        <v>3.1192922765499493</v>
      </c>
      <c r="Q443">
        <v>2.4539090574182212</v>
      </c>
      <c r="R443">
        <v>2.4454328086124786</v>
      </c>
      <c r="S443">
        <v>2.3590854464045643</v>
      </c>
      <c r="T443">
        <v>3.1032587157816054</v>
      </c>
      <c r="U443" s="4">
        <v>2.6975300715275066</v>
      </c>
      <c r="V443" s="7">
        <v>6.5650367314581066</v>
      </c>
      <c r="W443">
        <v>2.1330309230059235</v>
      </c>
      <c r="X443">
        <v>7.1666648454709208</v>
      </c>
      <c r="Y443">
        <v>5.1487924017249052</v>
      </c>
      <c r="Z443">
        <v>5.4067489145251919</v>
      </c>
      <c r="AA443">
        <v>7.3357100786440146</v>
      </c>
      <c r="AB443">
        <v>15.555991942984026</v>
      </c>
      <c r="AC443">
        <v>5.2579958362462271</v>
      </c>
      <c r="AD443">
        <v>5.876112086176799</v>
      </c>
      <c r="AE443" s="4">
        <v>4.6631664986793746</v>
      </c>
      <c r="AF443" s="7">
        <v>2.3778268037693238</v>
      </c>
      <c r="AG443">
        <v>2.4627418008027289</v>
      </c>
      <c r="AH443">
        <v>2.690297217489058</v>
      </c>
      <c r="AI443">
        <v>2.3127037723258841</v>
      </c>
      <c r="AJ443">
        <v>3.4319843137510611</v>
      </c>
      <c r="AK443">
        <v>2.6911976500923696</v>
      </c>
      <c r="AL443">
        <v>3.3466587823632192</v>
      </c>
      <c r="AM443">
        <v>2.5130884439026375</v>
      </c>
      <c r="AN443">
        <v>1.6006513403137343</v>
      </c>
      <c r="AO443" s="4">
        <v>2.212126901792272</v>
      </c>
      <c r="AP443" s="7">
        <v>0.96478581873017599</v>
      </c>
      <c r="AQ443">
        <v>1.3386049541437708</v>
      </c>
      <c r="AR443">
        <v>1.0816139258489197</v>
      </c>
      <c r="AS443">
        <v>1.5255305995371786</v>
      </c>
      <c r="AT443">
        <v>3.7405692656741718</v>
      </c>
      <c r="AU443">
        <v>6.5445143161290673</v>
      </c>
      <c r="AV443">
        <v>5.833751297523655</v>
      </c>
      <c r="AW443">
        <v>2.3453608052484558</v>
      </c>
      <c r="AX443">
        <v>1.996490580722134</v>
      </c>
      <c r="AY443" s="4">
        <v>2.3602125743482305</v>
      </c>
      <c r="AZ443">
        <f t="shared" si="335"/>
        <v>2.2018045066272296</v>
      </c>
      <c r="BA443">
        <f t="shared" si="336"/>
        <v>2.7708271426805835</v>
      </c>
      <c r="BB443">
        <f t="shared" si="337"/>
        <v>6.5109250258915496</v>
      </c>
      <c r="BC443">
        <f t="shared" si="338"/>
        <v>2.5639277026602292</v>
      </c>
      <c r="BD443" s="4">
        <f t="shared" si="339"/>
        <v>2.7731434137905762</v>
      </c>
      <c r="BE443" s="7">
        <f t="shared" si="340"/>
        <v>0.88216120456613256</v>
      </c>
      <c r="BF443">
        <f t="shared" si="341"/>
        <v>0.44878579367848237</v>
      </c>
      <c r="BG443">
        <f t="shared" si="342"/>
        <v>3.5048224911458745</v>
      </c>
      <c r="BH443">
        <f t="shared" si="343"/>
        <v>0.53339504803789817</v>
      </c>
      <c r="BI443" s="4">
        <f t="shared" si="344"/>
        <v>1.9784685117534162</v>
      </c>
      <c r="BJ443" s="7">
        <f t="shared" si="345"/>
        <v>9.1534350734163869E-2</v>
      </c>
      <c r="BK443">
        <f t="shared" si="346"/>
        <v>3.5734546251775575E-3</v>
      </c>
      <c r="BL443">
        <f t="shared" si="347"/>
        <v>0.28435771076556987</v>
      </c>
      <c r="BM443" s="4">
        <f t="shared" si="348"/>
        <v>0.41998004208185358</v>
      </c>
      <c r="BN443" s="7">
        <f t="shared" si="349"/>
        <v>9.1534350734163869E-2</v>
      </c>
      <c r="BO443">
        <f t="shared" si="350"/>
        <v>8.1839585066321944E-3</v>
      </c>
      <c r="BP443">
        <f t="shared" si="351"/>
        <v>0.36072281352022051</v>
      </c>
      <c r="BQ443" s="4">
        <f t="shared" si="352"/>
        <v>0.99719080685339501</v>
      </c>
      <c r="BR443" s="7">
        <f t="shared" si="353"/>
        <v>3.5734546251775575E-3</v>
      </c>
      <c r="BS443">
        <f t="shared" si="354"/>
        <v>8.1839585066321944E-3</v>
      </c>
      <c r="BT443">
        <f t="shared" si="355"/>
        <v>6.0665593439695586E-3</v>
      </c>
      <c r="BU443" s="4">
        <f t="shared" si="356"/>
        <v>1.068670111651971E-2</v>
      </c>
      <c r="BV443" s="7">
        <f t="shared" si="357"/>
        <v>0.28435771076556987</v>
      </c>
      <c r="BW443">
        <f t="shared" si="358"/>
        <v>0.36072281352022051</v>
      </c>
      <c r="BX443">
        <f t="shared" si="359"/>
        <v>6.0665593439695586E-3</v>
      </c>
      <c r="BY443" s="4">
        <f t="shared" si="360"/>
        <v>0.75325104742600568</v>
      </c>
      <c r="BZ443" s="7">
        <f t="shared" si="361"/>
        <v>0.41998004208185358</v>
      </c>
      <c r="CA443">
        <f t="shared" si="362"/>
        <v>0.99719080685339501</v>
      </c>
      <c r="CB443">
        <f t="shared" si="363"/>
        <v>1.068670111651971E-2</v>
      </c>
      <c r="CC443" s="4">
        <f t="shared" si="364"/>
        <v>0.75325104742600568</v>
      </c>
      <c r="CD443" s="7">
        <f t="shared" si="365"/>
        <v>8</v>
      </c>
      <c r="CE443" s="4">
        <f t="shared" si="366"/>
        <v>0</v>
      </c>
      <c r="CF443" s="7">
        <f t="shared" si="367"/>
        <v>9.1534350734163869E-2</v>
      </c>
      <c r="CG443">
        <f t="shared" si="368"/>
        <v>6.088308010668622E-3</v>
      </c>
      <c r="CH443" s="7">
        <f t="shared" si="369"/>
        <v>9.1534350734163869E-2</v>
      </c>
      <c r="CI443" s="4">
        <f t="shared" si="370"/>
        <v>4.0136772149170274E-2</v>
      </c>
      <c r="CJ443">
        <f t="shared" si="371"/>
        <v>6.088308010668622E-3</v>
      </c>
      <c r="CK443">
        <f t="shared" si="372"/>
        <v>4.0136772149170274E-2</v>
      </c>
      <c r="CL443" s="7">
        <f t="shared" si="373"/>
        <v>4</v>
      </c>
      <c r="CM443" s="4">
        <f t="shared" si="374"/>
        <v>0</v>
      </c>
      <c r="CN443" s="7">
        <f t="shared" si="375"/>
        <v>1.030437417168939E-2</v>
      </c>
      <c r="CO443" s="4">
        <f t="shared" si="376"/>
        <v>1</v>
      </c>
      <c r="CP443" s="7">
        <f t="shared" si="377"/>
        <v>3</v>
      </c>
      <c r="CQ443" s="4" t="str">
        <f t="shared" si="378"/>
        <v>Glenfiddich 12</v>
      </c>
      <c r="CR443" s="7">
        <f t="shared" si="379"/>
        <v>70</v>
      </c>
      <c r="CS443">
        <f t="shared" si="380"/>
        <v>73</v>
      </c>
      <c r="CT443">
        <f ca="1">COUNTIF(INDIRECT(ADDRESS(ROW(),CR443,1,1)):INDIRECT(ADDRESS(ROW(),CS443,1,1)), "&lt;0.05")</f>
        <v>4</v>
      </c>
      <c r="CU443" s="4">
        <f t="shared" ca="1" si="381"/>
        <v>1</v>
      </c>
    </row>
    <row r="444" spans="1:99" x14ac:dyDescent="0.25">
      <c r="A444" s="48">
        <v>196</v>
      </c>
      <c r="B444" s="7">
        <v>0.49312004190553854</v>
      </c>
      <c r="C444">
        <v>0.17745314042445773</v>
      </c>
      <c r="D444">
        <v>0.34074694721469706</v>
      </c>
      <c r="E444">
        <v>0.29741009237822019</v>
      </c>
      <c r="F444">
        <v>0.2517396383348805</v>
      </c>
      <c r="G444">
        <v>0.27043224887503958</v>
      </c>
      <c r="H444">
        <v>0.23143440447211408</v>
      </c>
      <c r="I444">
        <v>0.22161233136103686</v>
      </c>
      <c r="J444">
        <v>0.57604222849925124</v>
      </c>
      <c r="K444" s="4">
        <v>0.37157991103462845</v>
      </c>
      <c r="L444" s="7">
        <v>0.45083282677590059</v>
      </c>
      <c r="M444">
        <v>0.54550909125807778</v>
      </c>
      <c r="N444">
        <v>0.40382059450947017</v>
      </c>
      <c r="O444">
        <v>0.37044312467796386</v>
      </c>
      <c r="P444">
        <v>0.46339295510382367</v>
      </c>
      <c r="Q444">
        <v>0.35216926383901914</v>
      </c>
      <c r="R444">
        <v>0.36556046975391931</v>
      </c>
      <c r="S444">
        <v>0.36602760702701664</v>
      </c>
      <c r="T444">
        <v>0.46710770260323431</v>
      </c>
      <c r="U444" s="4">
        <v>0.40118270006965001</v>
      </c>
      <c r="V444" s="7">
        <v>0.9522026848730003</v>
      </c>
      <c r="W444">
        <v>0.33067559179709699</v>
      </c>
      <c r="X444">
        <v>1.0050817160528225</v>
      </c>
      <c r="Y444">
        <v>0.77536179398771499</v>
      </c>
      <c r="Z444">
        <v>0.85282802848237627</v>
      </c>
      <c r="AA444">
        <v>1.1388517147100528</v>
      </c>
      <c r="AB444">
        <v>2.2146936492074989</v>
      </c>
      <c r="AC444">
        <v>0.80012104387118244</v>
      </c>
      <c r="AD444">
        <v>0.89386386277911245</v>
      </c>
      <c r="AE444" s="4">
        <v>0.73980630965174921</v>
      </c>
      <c r="AF444" s="7">
        <v>0.36277009070095917</v>
      </c>
      <c r="AG444">
        <v>0.34971202022693304</v>
      </c>
      <c r="AH444">
        <v>0.39430540742483461</v>
      </c>
      <c r="AI444">
        <v>0.32510821191108263</v>
      </c>
      <c r="AJ444">
        <v>0.49125728207332425</v>
      </c>
      <c r="AK444">
        <v>0.38141010995740982</v>
      </c>
      <c r="AL444">
        <v>0.51302531410646657</v>
      </c>
      <c r="AM444">
        <v>0.35676943118762755</v>
      </c>
      <c r="AN444">
        <v>0.23810924563690922</v>
      </c>
      <c r="AO444" s="4">
        <v>0.3293148995059712</v>
      </c>
      <c r="AP444" s="7">
        <v>0.14475004089532897</v>
      </c>
      <c r="AQ444">
        <v>0.20900650398862097</v>
      </c>
      <c r="AR444">
        <v>0.17478169166855412</v>
      </c>
      <c r="AS444">
        <v>0.20391733739022472</v>
      </c>
      <c r="AT444">
        <v>0.57449065745377459</v>
      </c>
      <c r="AU444">
        <v>1.0395738627837328</v>
      </c>
      <c r="AV444">
        <v>0.95499805231233448</v>
      </c>
      <c r="AW444">
        <v>0.35037361238837372</v>
      </c>
      <c r="AX444">
        <v>0.31276663490526202</v>
      </c>
      <c r="AY444" s="4">
        <v>0.35965559288662707</v>
      </c>
      <c r="AZ444">
        <f t="shared" si="335"/>
        <v>0.32315709844998641</v>
      </c>
      <c r="BA444">
        <f t="shared" si="336"/>
        <v>0.41860463356180749</v>
      </c>
      <c r="BB444">
        <f t="shared" si="337"/>
        <v>0.9703486395412606</v>
      </c>
      <c r="BC444">
        <f t="shared" si="338"/>
        <v>0.37417820127315182</v>
      </c>
      <c r="BD444" s="4">
        <f t="shared" si="339"/>
        <v>0.43243139866728331</v>
      </c>
      <c r="BE444" s="7">
        <f t="shared" si="340"/>
        <v>0.12648661330044522</v>
      </c>
      <c r="BF444">
        <f t="shared" si="341"/>
        <v>6.1765908587554173E-2</v>
      </c>
      <c r="BG444">
        <f t="shared" si="342"/>
        <v>0.48617705336237954</v>
      </c>
      <c r="BH444">
        <f t="shared" si="343"/>
        <v>7.9868351054121239E-2</v>
      </c>
      <c r="BI444" s="4">
        <f t="shared" si="344"/>
        <v>0.32309432076819311</v>
      </c>
      <c r="BJ444" s="7">
        <f t="shared" si="345"/>
        <v>5.1396925279711098E-2</v>
      </c>
      <c r="BK444">
        <f t="shared" si="346"/>
        <v>2.1409380411088917E-3</v>
      </c>
      <c r="BL444">
        <f t="shared" si="347"/>
        <v>0.29761483467421007</v>
      </c>
      <c r="BM444" s="4">
        <f t="shared" si="348"/>
        <v>0.33944795162526642</v>
      </c>
      <c r="BN444" s="7">
        <f t="shared" si="349"/>
        <v>5.1396925279711098E-2</v>
      </c>
      <c r="BO444">
        <f t="shared" si="350"/>
        <v>5.8163426761068766E-3</v>
      </c>
      <c r="BP444">
        <f t="shared" si="351"/>
        <v>0.18210302044226506</v>
      </c>
      <c r="BQ444" s="4">
        <f t="shared" si="352"/>
        <v>0.89698389244461585</v>
      </c>
      <c r="BR444" s="7">
        <f t="shared" si="353"/>
        <v>2.1409380411088917E-3</v>
      </c>
      <c r="BS444">
        <f t="shared" si="354"/>
        <v>5.8163426761068766E-3</v>
      </c>
      <c r="BT444">
        <f t="shared" si="355"/>
        <v>3.676387300250477E-3</v>
      </c>
      <c r="BU444" s="4">
        <f t="shared" si="356"/>
        <v>1.0321827741240549E-2</v>
      </c>
      <c r="BV444" s="7">
        <f t="shared" si="357"/>
        <v>0.29761483467421007</v>
      </c>
      <c r="BW444">
        <f t="shared" si="358"/>
        <v>0.18210302044226506</v>
      </c>
      <c r="BX444">
        <f t="shared" si="359"/>
        <v>3.676387300250477E-3</v>
      </c>
      <c r="BY444" s="4">
        <f t="shared" si="360"/>
        <v>0.59197265152981238</v>
      </c>
      <c r="BZ444" s="7">
        <f t="shared" si="361"/>
        <v>0.33944795162526642</v>
      </c>
      <c r="CA444">
        <f t="shared" si="362"/>
        <v>0.89698389244461585</v>
      </c>
      <c r="CB444">
        <f t="shared" si="363"/>
        <v>1.0321827741240549E-2</v>
      </c>
      <c r="CC444" s="4">
        <f t="shared" si="364"/>
        <v>0.59197265152981238</v>
      </c>
      <c r="CD444" s="7">
        <f t="shared" si="365"/>
        <v>8</v>
      </c>
      <c r="CE444" s="4">
        <f t="shared" si="366"/>
        <v>0</v>
      </c>
      <c r="CF444" s="7">
        <f t="shared" si="367"/>
        <v>5.1396925279711098E-2</v>
      </c>
      <c r="CG444">
        <f t="shared" si="368"/>
        <v>3.9227578018144341E-3</v>
      </c>
      <c r="CH444" s="7">
        <f t="shared" si="369"/>
        <v>5.1396925279711098E-2</v>
      </c>
      <c r="CI444" s="4">
        <f t="shared" si="370"/>
        <v>3.8119355581034381E-2</v>
      </c>
      <c r="CJ444">
        <f t="shared" si="371"/>
        <v>3.9227578018144341E-3</v>
      </c>
      <c r="CK444">
        <f t="shared" si="372"/>
        <v>3.8119355581034381E-2</v>
      </c>
      <c r="CL444" s="7">
        <f t="shared" si="373"/>
        <v>4</v>
      </c>
      <c r="CM444" s="4">
        <f t="shared" si="374"/>
        <v>0</v>
      </c>
      <c r="CN444" s="7">
        <f t="shared" si="375"/>
        <v>9.0930658853710239E-3</v>
      </c>
      <c r="CO444" s="4">
        <f t="shared" si="376"/>
        <v>1</v>
      </c>
      <c r="CP444" s="7">
        <f t="shared" si="377"/>
        <v>3</v>
      </c>
      <c r="CQ444" s="4" t="str">
        <f t="shared" si="378"/>
        <v>Glenfiddich 12</v>
      </c>
      <c r="CR444" s="7">
        <f t="shared" si="379"/>
        <v>70</v>
      </c>
      <c r="CS444">
        <f t="shared" si="380"/>
        <v>73</v>
      </c>
      <c r="CT444">
        <f ca="1">COUNTIF(INDIRECT(ADDRESS(ROW(),CR444,1,1)):INDIRECT(ADDRESS(ROW(),CS444,1,1)), "&lt;0.05")</f>
        <v>4</v>
      </c>
      <c r="CU444" s="4">
        <f t="shared" ca="1" si="381"/>
        <v>1</v>
      </c>
    </row>
    <row r="445" spans="1:99" x14ac:dyDescent="0.25">
      <c r="A445" s="48">
        <v>197</v>
      </c>
      <c r="B445" s="7">
        <v>0.13029156113616891</v>
      </c>
      <c r="C445">
        <v>2.6970093308645832E-2</v>
      </c>
      <c r="D445">
        <v>8.7029897738614664E-2</v>
      </c>
      <c r="E445">
        <v>9.2055232096670339E-2</v>
      </c>
      <c r="F445">
        <v>7.53909816936809E-2</v>
      </c>
      <c r="G445">
        <v>7.5473847173339936E-2</v>
      </c>
      <c r="H445">
        <v>7.5012161608744535E-2</v>
      </c>
      <c r="I445">
        <v>4.974963533790256E-2</v>
      </c>
      <c r="J445">
        <v>0.16458694642022154</v>
      </c>
      <c r="K445" s="4">
        <v>0.11584659443045829</v>
      </c>
      <c r="L445" s="7">
        <v>0.11580337939036121</v>
      </c>
      <c r="M445">
        <v>0.17638649785365579</v>
      </c>
      <c r="N445">
        <v>0.12321015970644199</v>
      </c>
      <c r="O445">
        <v>9.9547931250506247E-2</v>
      </c>
      <c r="P445">
        <v>0.13058464852042792</v>
      </c>
      <c r="Q445">
        <v>0.1100334806130025</v>
      </c>
      <c r="R445">
        <v>0.12101414002694678</v>
      </c>
      <c r="S445">
        <v>0.11684308748242322</v>
      </c>
      <c r="T445">
        <v>0.14471626125927683</v>
      </c>
      <c r="U445" s="4">
        <v>0.10647776112809221</v>
      </c>
      <c r="V445" s="7">
        <v>0.34571428808241395</v>
      </c>
      <c r="W445">
        <v>0.1744857501084888</v>
      </c>
      <c r="X445">
        <v>0.38855905752866876</v>
      </c>
      <c r="Y445">
        <v>0.24880716082222026</v>
      </c>
      <c r="Z445">
        <v>0.29111457375460087</v>
      </c>
      <c r="AA445">
        <v>0.38295578325130247</v>
      </c>
      <c r="AB445">
        <v>0.68419254893203552</v>
      </c>
      <c r="AC445">
        <v>0.26270634693388173</v>
      </c>
      <c r="AD445">
        <v>0.29141183259667541</v>
      </c>
      <c r="AE445" s="4">
        <v>0.23132624152174003</v>
      </c>
      <c r="AF445" s="7">
        <v>0.12564755485923576</v>
      </c>
      <c r="AG445">
        <v>0.11924925297951916</v>
      </c>
      <c r="AH445">
        <v>0.10973253038724623</v>
      </c>
      <c r="AI445">
        <v>9.0113594176163825E-2</v>
      </c>
      <c r="AJ445">
        <v>0.14779998542259937</v>
      </c>
      <c r="AK445">
        <v>0.12406484511176169</v>
      </c>
      <c r="AL445">
        <v>0.15207074718078309</v>
      </c>
      <c r="AM445">
        <v>0.10117408483461181</v>
      </c>
      <c r="AN445">
        <v>7.1376682726208632E-2</v>
      </c>
      <c r="AO445" s="4">
        <v>0.10197142305495592</v>
      </c>
      <c r="AP445" s="7">
        <v>4.5389727056513986E-2</v>
      </c>
      <c r="AQ445">
        <v>5.2196107184338737E-2</v>
      </c>
      <c r="AR445">
        <v>3.3071427116191578E-2</v>
      </c>
      <c r="AS445">
        <v>6.7336900009854206E-2</v>
      </c>
      <c r="AT445">
        <v>0.20398569627049354</v>
      </c>
      <c r="AU445">
        <v>0.36617374108358336</v>
      </c>
      <c r="AV445">
        <v>0.35718435115539843</v>
      </c>
      <c r="AW445">
        <v>0.13731043037408072</v>
      </c>
      <c r="AX445">
        <v>9.6361916345749268E-2</v>
      </c>
      <c r="AY445" s="4">
        <v>0.1021588401609141</v>
      </c>
      <c r="AZ445">
        <f t="shared" si="335"/>
        <v>8.9240695094444752E-2</v>
      </c>
      <c r="BA445">
        <f t="shared" si="336"/>
        <v>0.12446173472311346</v>
      </c>
      <c r="BB445">
        <f t="shared" si="337"/>
        <v>0.33012735835320273</v>
      </c>
      <c r="BC445">
        <f t="shared" si="338"/>
        <v>0.11432007007330854</v>
      </c>
      <c r="BD445" s="4">
        <f t="shared" si="339"/>
        <v>0.14611691367571178</v>
      </c>
      <c r="BE445" s="7">
        <f t="shared" si="340"/>
        <v>3.9586582730019866E-2</v>
      </c>
      <c r="BF445">
        <f t="shared" si="341"/>
        <v>2.2217799729041424E-2</v>
      </c>
      <c r="BG445">
        <f t="shared" si="342"/>
        <v>0.14141178837074991</v>
      </c>
      <c r="BH445">
        <f t="shared" si="343"/>
        <v>2.4877538449528828E-2</v>
      </c>
      <c r="BI445" s="4">
        <f t="shared" si="344"/>
        <v>0.12416894816137505</v>
      </c>
      <c r="BJ445" s="7">
        <f t="shared" si="345"/>
        <v>2.7685681005382962E-2</v>
      </c>
      <c r="BK445">
        <f t="shared" si="346"/>
        <v>3.598540111244449E-4</v>
      </c>
      <c r="BL445">
        <f t="shared" si="347"/>
        <v>0.1102824050339976</v>
      </c>
      <c r="BM445" s="4">
        <f t="shared" si="348"/>
        <v>0.19543896233863792</v>
      </c>
      <c r="BN445" s="7">
        <f t="shared" si="349"/>
        <v>2.7685681005382962E-2</v>
      </c>
      <c r="BO445">
        <f t="shared" si="350"/>
        <v>1.2370705706328691E-3</v>
      </c>
      <c r="BP445">
        <f t="shared" si="351"/>
        <v>0.34919343209767761</v>
      </c>
      <c r="BQ445" s="4">
        <f t="shared" si="352"/>
        <v>0.59961811581240165</v>
      </c>
      <c r="BR445" s="7">
        <f t="shared" si="353"/>
        <v>3.598540111244449E-4</v>
      </c>
      <c r="BS445">
        <f t="shared" si="354"/>
        <v>1.2370705706328691E-3</v>
      </c>
      <c r="BT445">
        <f t="shared" si="355"/>
        <v>8.8073240437873672E-4</v>
      </c>
      <c r="BU445" s="4">
        <f t="shared" si="356"/>
        <v>6.380178932854196E-3</v>
      </c>
      <c r="BV445" s="7">
        <f t="shared" si="357"/>
        <v>0.1102824050339976</v>
      </c>
      <c r="BW445">
        <f t="shared" si="358"/>
        <v>0.34919343209767761</v>
      </c>
      <c r="BX445">
        <f t="shared" si="359"/>
        <v>8.8073240437873672E-4</v>
      </c>
      <c r="BY445" s="4">
        <f t="shared" si="360"/>
        <v>0.44613955223877944</v>
      </c>
      <c r="BZ445" s="7">
        <f t="shared" si="361"/>
        <v>0.19543896233863792</v>
      </c>
      <c r="CA445">
        <f t="shared" si="362"/>
        <v>0.59961811581240165</v>
      </c>
      <c r="CB445">
        <f t="shared" si="363"/>
        <v>6.380178932854196E-3</v>
      </c>
      <c r="CC445" s="4">
        <f t="shared" si="364"/>
        <v>0.44613955223877944</v>
      </c>
      <c r="CD445" s="7">
        <f t="shared" si="365"/>
        <v>10</v>
      </c>
      <c r="CE445" s="4">
        <f t="shared" si="366"/>
        <v>0</v>
      </c>
      <c r="CF445" s="7">
        <f t="shared" si="367"/>
        <v>2.7685681005382962E-2</v>
      </c>
      <c r="CG445">
        <f t="shared" si="368"/>
        <v>6.7025359374695427E-4</v>
      </c>
      <c r="CH445" s="7">
        <f t="shared" si="369"/>
        <v>2.7685681005382962E-2</v>
      </c>
      <c r="CI445" s="4">
        <f t="shared" si="370"/>
        <v>1.1658259351223948E-2</v>
      </c>
      <c r="CJ445">
        <f t="shared" si="371"/>
        <v>6.7025359374695427E-4</v>
      </c>
      <c r="CK445">
        <f t="shared" si="372"/>
        <v>1.1658259351223948E-2</v>
      </c>
      <c r="CL445" s="7">
        <f t="shared" si="373"/>
        <v>6</v>
      </c>
      <c r="CM445" s="4">
        <f t="shared" si="374"/>
        <v>1</v>
      </c>
      <c r="CN445" s="7">
        <f t="shared" si="375"/>
        <v>2.8052596767460035E-3</v>
      </c>
      <c r="CO445" s="4">
        <f t="shared" si="376"/>
        <v>1</v>
      </c>
      <c r="CP445" s="7">
        <f t="shared" si="377"/>
        <v>3</v>
      </c>
      <c r="CQ445" s="4" t="str">
        <f t="shared" si="378"/>
        <v>Glenfiddich 12</v>
      </c>
      <c r="CR445" s="7">
        <f t="shared" si="379"/>
        <v>70</v>
      </c>
      <c r="CS445">
        <f t="shared" si="380"/>
        <v>73</v>
      </c>
      <c r="CT445">
        <f ca="1">COUNTIF(INDIRECT(ADDRESS(ROW(),CR445,1,1)):INDIRECT(ADDRESS(ROW(),CS445,1,1)), "&lt;0.05")</f>
        <v>4</v>
      </c>
      <c r="CU445" s="4">
        <f t="shared" ca="1" si="381"/>
        <v>1</v>
      </c>
    </row>
    <row r="446" spans="1:99" x14ac:dyDescent="0.25">
      <c r="A446" s="48">
        <v>198</v>
      </c>
      <c r="B446" s="7">
        <v>0.25733963500736118</v>
      </c>
      <c r="C446">
        <v>6.5779924249814645E-3</v>
      </c>
      <c r="D446">
        <v>0.24978658256614067</v>
      </c>
      <c r="E446">
        <v>0.14445700860324903</v>
      </c>
      <c r="F446">
        <v>0.10759741640550927</v>
      </c>
      <c r="G446">
        <v>0.13775698726694</v>
      </c>
      <c r="H446">
        <v>6.2779488971722405E-2</v>
      </c>
      <c r="I446">
        <v>0.10442968180214481</v>
      </c>
      <c r="J446">
        <v>0.26719191438400686</v>
      </c>
      <c r="K446" s="4">
        <v>0.18108520567914044</v>
      </c>
      <c r="L446" s="7">
        <v>0.11051064229925171</v>
      </c>
      <c r="M446">
        <v>0.20083729371046805</v>
      </c>
      <c r="N446">
        <v>0.16756962486222973</v>
      </c>
      <c r="O446">
        <v>0.14520664387558599</v>
      </c>
      <c r="P446">
        <v>0.16772381957378552</v>
      </c>
      <c r="Q446">
        <v>0.1432237976657339</v>
      </c>
      <c r="R446">
        <v>0.13766261703010096</v>
      </c>
      <c r="S446">
        <v>0.12469111112222668</v>
      </c>
      <c r="T446">
        <v>0.19643932103075293</v>
      </c>
      <c r="U446" s="4">
        <v>0.16764254997376016</v>
      </c>
      <c r="V446" s="7">
        <v>0.36669558551472614</v>
      </c>
      <c r="W446">
        <v>0.39500341594973754</v>
      </c>
      <c r="X446">
        <v>0.53946880896667437</v>
      </c>
      <c r="Y446">
        <v>0.39974588974277264</v>
      </c>
      <c r="Z446">
        <v>0.44762753759617158</v>
      </c>
      <c r="AA446">
        <v>0.56500420799431506</v>
      </c>
      <c r="AB446">
        <v>1.0410546567719536</v>
      </c>
      <c r="AC446">
        <v>0.38511916826909753</v>
      </c>
      <c r="AD446">
        <v>0.4966791264780076</v>
      </c>
      <c r="AE446" s="4">
        <v>0.39922615100936315</v>
      </c>
      <c r="AF446" s="7">
        <v>0.14789690792936899</v>
      </c>
      <c r="AG446">
        <v>0.18831418179440229</v>
      </c>
      <c r="AH446">
        <v>0.2134106505474781</v>
      </c>
      <c r="AI446">
        <v>0.15375650269730379</v>
      </c>
      <c r="AJ446">
        <v>0.21323234366965937</v>
      </c>
      <c r="AK446">
        <v>0.15137309576109806</v>
      </c>
      <c r="AL446">
        <v>0.21239325110428814</v>
      </c>
      <c r="AM446">
        <v>0.17497687507527751</v>
      </c>
      <c r="AN446">
        <v>8.9549103568117239E-2</v>
      </c>
      <c r="AO446" s="4">
        <v>0.15144357563718841</v>
      </c>
      <c r="AP446" s="7">
        <v>0.12172412085402866</v>
      </c>
      <c r="AQ446">
        <v>0.12435047934940864</v>
      </c>
      <c r="AR446">
        <v>0.14600448902006852</v>
      </c>
      <c r="AS446">
        <v>0.10718079421484868</v>
      </c>
      <c r="AT446">
        <v>0.37447220728292185</v>
      </c>
      <c r="AU446">
        <v>0.70325226383273498</v>
      </c>
      <c r="AV446">
        <v>0.55449808332996198</v>
      </c>
      <c r="AW446">
        <v>0.22240910565528701</v>
      </c>
      <c r="AX446">
        <v>0.1777268959638075</v>
      </c>
      <c r="AY446" s="4">
        <v>0.20817411855538256</v>
      </c>
      <c r="AZ446">
        <f t="shared" si="335"/>
        <v>0.15190019131111962</v>
      </c>
      <c r="BA446">
        <f t="shared" si="336"/>
        <v>0.15615074211438956</v>
      </c>
      <c r="BB446">
        <f t="shared" si="337"/>
        <v>0.50356245482928197</v>
      </c>
      <c r="BC446">
        <f t="shared" si="338"/>
        <v>0.16963464877841819</v>
      </c>
      <c r="BD446" s="4">
        <f t="shared" si="339"/>
        <v>0.27397925580584503</v>
      </c>
      <c r="BE446" s="7">
        <f t="shared" si="340"/>
        <v>8.7162572086167692E-2</v>
      </c>
      <c r="BF446">
        <f t="shared" si="341"/>
        <v>2.9283789939688339E-2</v>
      </c>
      <c r="BG446">
        <f t="shared" si="342"/>
        <v>0.20092803523053843</v>
      </c>
      <c r="BH446">
        <f t="shared" si="343"/>
        <v>3.9194101953592263E-2</v>
      </c>
      <c r="BI446" s="4">
        <f t="shared" si="344"/>
        <v>0.20523399630363415</v>
      </c>
      <c r="BJ446" s="7">
        <f t="shared" si="345"/>
        <v>0.88642122463094231</v>
      </c>
      <c r="BK446">
        <f t="shared" si="346"/>
        <v>2.535462666140498E-4</v>
      </c>
      <c r="BL446">
        <f t="shared" si="347"/>
        <v>0.56777965301561584</v>
      </c>
      <c r="BM446" s="4">
        <f t="shared" si="348"/>
        <v>0.10869194074543342</v>
      </c>
      <c r="BN446" s="7">
        <f t="shared" si="349"/>
        <v>0.88642122463094231</v>
      </c>
      <c r="BO446">
        <f t="shared" si="350"/>
        <v>3.7017786265263207E-4</v>
      </c>
      <c r="BP446">
        <f t="shared" si="351"/>
        <v>0.39585364191520223</v>
      </c>
      <c r="BQ446" s="4">
        <f t="shared" si="352"/>
        <v>0.10453377642991603</v>
      </c>
      <c r="BR446" s="7">
        <f t="shared" si="353"/>
        <v>2.535462666140498E-4</v>
      </c>
      <c r="BS446">
        <f t="shared" si="354"/>
        <v>3.7017786265263207E-4</v>
      </c>
      <c r="BT446">
        <f t="shared" si="355"/>
        <v>4.7237313580289638E-4</v>
      </c>
      <c r="BU446" s="4">
        <f t="shared" si="356"/>
        <v>2.1061096790265559E-2</v>
      </c>
      <c r="BV446" s="7">
        <f t="shared" si="357"/>
        <v>0.56777965301561584</v>
      </c>
      <c r="BW446">
        <f t="shared" si="358"/>
        <v>0.39585364191520223</v>
      </c>
      <c r="BX446">
        <f t="shared" si="359"/>
        <v>4.7237313580289638E-4</v>
      </c>
      <c r="BY446" s="4">
        <f t="shared" si="360"/>
        <v>0.14645197387458581</v>
      </c>
      <c r="BZ446" s="7">
        <f t="shared" si="361"/>
        <v>0.10869194074543342</v>
      </c>
      <c r="CA446">
        <f t="shared" si="362"/>
        <v>0.10453377642991603</v>
      </c>
      <c r="CB446">
        <f t="shared" si="363"/>
        <v>2.1061096790265559E-2</v>
      </c>
      <c r="CC446" s="4">
        <f t="shared" si="364"/>
        <v>0.14645197387458581</v>
      </c>
      <c r="CD446" s="7">
        <f t="shared" si="365"/>
        <v>8</v>
      </c>
      <c r="CE446" s="4">
        <f t="shared" si="366"/>
        <v>0</v>
      </c>
      <c r="CF446" s="7">
        <f t="shared" si="367"/>
        <v>0.88642122463094231</v>
      </c>
      <c r="CG446">
        <f t="shared" si="368"/>
        <v>1.581333230800131E-3</v>
      </c>
      <c r="CH446" s="7">
        <f t="shared" si="369"/>
        <v>0.88642122463094231</v>
      </c>
      <c r="CI446" s="4">
        <f t="shared" si="370"/>
        <v>3.9466712130727658E-4</v>
      </c>
      <c r="CJ446">
        <f t="shared" si="371"/>
        <v>1.581333230800131E-3</v>
      </c>
      <c r="CK446">
        <f t="shared" si="372"/>
        <v>3.9466712130727658E-4</v>
      </c>
      <c r="CL446" s="7">
        <f t="shared" si="373"/>
        <v>4</v>
      </c>
      <c r="CM446" s="4">
        <f t="shared" si="374"/>
        <v>0</v>
      </c>
      <c r="CN446" s="7">
        <f t="shared" si="375"/>
        <v>1.8324473047491333E-3</v>
      </c>
      <c r="CO446" s="4">
        <f t="shared" si="376"/>
        <v>1</v>
      </c>
      <c r="CP446" s="7">
        <f t="shared" si="377"/>
        <v>3</v>
      </c>
      <c r="CQ446" s="4" t="str">
        <f t="shared" si="378"/>
        <v>Glenfiddich 12</v>
      </c>
      <c r="CR446" s="7">
        <f t="shared" si="379"/>
        <v>70</v>
      </c>
      <c r="CS446">
        <f t="shared" si="380"/>
        <v>73</v>
      </c>
      <c r="CT446">
        <f ca="1">COUNTIF(INDIRECT(ADDRESS(ROW(),CR446,1,1)):INDIRECT(ADDRESS(ROW(),CS446,1,1)), "&lt;0.05")</f>
        <v>4</v>
      </c>
      <c r="CU446" s="4">
        <f t="shared" ca="1" si="381"/>
        <v>1</v>
      </c>
    </row>
    <row r="447" spans="1:99" x14ac:dyDescent="0.25">
      <c r="A447" s="48">
        <v>199</v>
      </c>
      <c r="B447" s="7">
        <v>5.5464933152307876E-2</v>
      </c>
      <c r="C447">
        <v>2.4147823023631752E-3</v>
      </c>
      <c r="D447">
        <v>4.547795510298281E-2</v>
      </c>
      <c r="E447">
        <v>4.1267977098630955E-2</v>
      </c>
      <c r="F447">
        <v>3.5311489965831999E-2</v>
      </c>
      <c r="G447">
        <v>3.5694771483639719E-2</v>
      </c>
      <c r="H447">
        <v>3.0021838753610558E-2</v>
      </c>
      <c r="I447">
        <v>2.6608119518726638E-2</v>
      </c>
      <c r="J447">
        <v>6.7571672853599912E-2</v>
      </c>
      <c r="K447" s="4">
        <v>4.3597785929380191E-2</v>
      </c>
      <c r="L447" s="7">
        <v>2.5846433699781651E-2</v>
      </c>
      <c r="M447">
        <v>5.7073946537121147E-2</v>
      </c>
      <c r="N447">
        <v>4.4464031412992308E-2</v>
      </c>
      <c r="O447">
        <v>4.0123765242920717E-2</v>
      </c>
      <c r="P447">
        <v>5.2661047083089697E-2</v>
      </c>
      <c r="Q447">
        <v>5.1058263276680997E-2</v>
      </c>
      <c r="R447">
        <v>4.5852339726558326E-2</v>
      </c>
      <c r="S447">
        <v>3.9442919857564693E-2</v>
      </c>
      <c r="T447">
        <v>4.9792457477560281E-2</v>
      </c>
      <c r="U447" s="4">
        <v>4.3616892081577791E-2</v>
      </c>
      <c r="V447" s="7">
        <v>0.11430941626305903</v>
      </c>
      <c r="W447">
        <v>0.28373262704468066</v>
      </c>
      <c r="X447">
        <v>0.17723785933791061</v>
      </c>
      <c r="Y447">
        <v>0.1020262389051458</v>
      </c>
      <c r="Z447">
        <v>0.16150834934270927</v>
      </c>
      <c r="AA447">
        <v>0.15365356700102145</v>
      </c>
      <c r="AB447">
        <v>0.28078914911062386</v>
      </c>
      <c r="AC447">
        <v>9.3710382592943967E-2</v>
      </c>
      <c r="AD447">
        <v>0.13215431572849878</v>
      </c>
      <c r="AE447" s="4">
        <v>0.11342427499477573</v>
      </c>
      <c r="AF447" s="7">
        <v>3.5155751271268347E-2</v>
      </c>
      <c r="AG447">
        <v>4.6864841083926266E-2</v>
      </c>
      <c r="AH447">
        <v>5.4911679884755489E-2</v>
      </c>
      <c r="AI447">
        <v>4.0816029315873754E-2</v>
      </c>
      <c r="AJ447">
        <v>6.1948425126949244E-2</v>
      </c>
      <c r="AK447">
        <v>4.7404686635792115E-2</v>
      </c>
      <c r="AL447">
        <v>5.29216500793976E-2</v>
      </c>
      <c r="AM447">
        <v>5.5552310310981665E-2</v>
      </c>
      <c r="AN447">
        <v>2.7627721148200977E-2</v>
      </c>
      <c r="AO447" s="4">
        <v>4.4038250452072485E-2</v>
      </c>
      <c r="AP447" s="7">
        <v>5.5872015727969987E-2</v>
      </c>
      <c r="AQ447">
        <v>5.1193003485152933E-2</v>
      </c>
      <c r="AR447">
        <v>3.0755683662566993E-2</v>
      </c>
      <c r="AS447">
        <v>3.7312321974817063E-2</v>
      </c>
      <c r="AT447">
        <v>9.2564125865786356E-2</v>
      </c>
      <c r="AU447">
        <v>0.16914747469320068</v>
      </c>
      <c r="AV447">
        <v>0.14959645010728637</v>
      </c>
      <c r="AW447">
        <v>4.881128809939695E-2</v>
      </c>
      <c r="AX447">
        <v>3.8437944667908078E-2</v>
      </c>
      <c r="AY447" s="4">
        <v>4.9677898489308654E-2</v>
      </c>
      <c r="AZ447">
        <f t="shared" si="335"/>
        <v>3.8343132616107382E-2</v>
      </c>
      <c r="BA447">
        <f t="shared" si="336"/>
        <v>4.4993209639584766E-2</v>
      </c>
      <c r="BB447">
        <f t="shared" si="337"/>
        <v>0.16125461803213692</v>
      </c>
      <c r="BC447">
        <f t="shared" si="338"/>
        <v>4.6724134530921793E-2</v>
      </c>
      <c r="BD447" s="4">
        <f t="shared" si="339"/>
        <v>7.2336820677339403E-2</v>
      </c>
      <c r="BE447" s="7">
        <f t="shared" si="340"/>
        <v>1.7475509532170377E-2</v>
      </c>
      <c r="BF447">
        <f t="shared" si="341"/>
        <v>8.7469754066866173E-3</v>
      </c>
      <c r="BG447">
        <f t="shared" si="342"/>
        <v>6.9130566550449093E-2</v>
      </c>
      <c r="BH447">
        <f t="shared" si="343"/>
        <v>1.0307839168943152E-2</v>
      </c>
      <c r="BI447" s="4">
        <f t="shared" si="344"/>
        <v>4.9035548840273467E-2</v>
      </c>
      <c r="BJ447" s="7">
        <f t="shared" si="345"/>
        <v>0.30109909322276468</v>
      </c>
      <c r="BK447">
        <f t="shared" si="346"/>
        <v>2.6661232634466071E-4</v>
      </c>
      <c r="BL447">
        <f t="shared" si="347"/>
        <v>0.211683198731596</v>
      </c>
      <c r="BM447" s="4">
        <f t="shared" si="348"/>
        <v>6.2757538197494731E-2</v>
      </c>
      <c r="BN447" s="7">
        <f t="shared" si="349"/>
        <v>0.30109909322276468</v>
      </c>
      <c r="BO447">
        <f t="shared" si="350"/>
        <v>4.5935537950434721E-4</v>
      </c>
      <c r="BP447">
        <f t="shared" si="351"/>
        <v>0.69045530975658109</v>
      </c>
      <c r="BQ447" s="4">
        <f t="shared" si="352"/>
        <v>0.11457454717205171</v>
      </c>
      <c r="BR447" s="7">
        <f t="shared" si="353"/>
        <v>2.6661232634466071E-4</v>
      </c>
      <c r="BS447">
        <f t="shared" si="354"/>
        <v>4.5935537950434721E-4</v>
      </c>
      <c r="BT447">
        <f t="shared" si="355"/>
        <v>5.0278083418547794E-4</v>
      </c>
      <c r="BU447" s="4">
        <f t="shared" si="356"/>
        <v>4.2870256487523763E-3</v>
      </c>
      <c r="BV447" s="7">
        <f t="shared" si="357"/>
        <v>0.211683198731596</v>
      </c>
      <c r="BW447">
        <f t="shared" si="358"/>
        <v>0.69045530975658109</v>
      </c>
      <c r="BX447">
        <f t="shared" si="359"/>
        <v>5.0278083418547794E-4</v>
      </c>
      <c r="BY447" s="4">
        <f t="shared" si="360"/>
        <v>0.1377175415343915</v>
      </c>
      <c r="BZ447" s="7">
        <f t="shared" si="361"/>
        <v>6.2757538197494731E-2</v>
      </c>
      <c r="CA447">
        <f t="shared" si="362"/>
        <v>0.11457454717205171</v>
      </c>
      <c r="CB447">
        <f t="shared" si="363"/>
        <v>4.2870256487523763E-3</v>
      </c>
      <c r="CC447" s="4">
        <f t="shared" si="364"/>
        <v>0.1377175415343915</v>
      </c>
      <c r="CD447" s="7">
        <f t="shared" si="365"/>
        <v>8</v>
      </c>
      <c r="CE447" s="4">
        <f t="shared" si="366"/>
        <v>0</v>
      </c>
      <c r="CF447" s="7">
        <f t="shared" si="367"/>
        <v>0.30109909322276468</v>
      </c>
      <c r="CG447">
        <f t="shared" si="368"/>
        <v>2.8671390850725116E-4</v>
      </c>
      <c r="CH447" s="7">
        <f t="shared" si="369"/>
        <v>0.30109909322276468</v>
      </c>
      <c r="CI447" s="4">
        <f t="shared" si="370"/>
        <v>6.9524476726282979E-4</v>
      </c>
      <c r="CJ447">
        <f t="shared" si="371"/>
        <v>2.8671390850725116E-4</v>
      </c>
      <c r="CK447">
        <f t="shared" si="372"/>
        <v>6.9524476726282979E-4</v>
      </c>
      <c r="CL447" s="7">
        <f t="shared" si="373"/>
        <v>4</v>
      </c>
      <c r="CM447" s="4">
        <f t="shared" si="374"/>
        <v>0</v>
      </c>
      <c r="CN447" s="7">
        <f t="shared" si="375"/>
        <v>1.7158533304306085E-3</v>
      </c>
      <c r="CO447" s="4">
        <f t="shared" si="376"/>
        <v>1</v>
      </c>
      <c r="CP447" s="7">
        <f t="shared" si="377"/>
        <v>3</v>
      </c>
      <c r="CQ447" s="4" t="str">
        <f t="shared" si="378"/>
        <v>Glenfiddich 12</v>
      </c>
      <c r="CR447" s="7">
        <f t="shared" si="379"/>
        <v>70</v>
      </c>
      <c r="CS447">
        <f t="shared" si="380"/>
        <v>73</v>
      </c>
      <c r="CT447">
        <f ca="1">COUNTIF(INDIRECT(ADDRESS(ROW(),CR447,1,1)):INDIRECT(ADDRESS(ROW(),CS447,1,1)), "&lt;0.05")</f>
        <v>4</v>
      </c>
      <c r="CU447" s="4">
        <f t="shared" ca="1" si="381"/>
        <v>1</v>
      </c>
    </row>
    <row r="448" spans="1:99" x14ac:dyDescent="0.25">
      <c r="A448" s="48">
        <v>200</v>
      </c>
      <c r="B448" s="7">
        <v>4.9302570296676104E-2</v>
      </c>
      <c r="C448">
        <v>0</v>
      </c>
      <c r="D448">
        <v>3.5191162947433893E-2</v>
      </c>
      <c r="E448">
        <v>2.6834179836040476E-2</v>
      </c>
      <c r="F448">
        <v>6.5256119315319858E-3</v>
      </c>
      <c r="G448">
        <v>1.1595932753309862E-2</v>
      </c>
      <c r="H448">
        <v>0</v>
      </c>
      <c r="I448">
        <v>1.0959372377798355E-2</v>
      </c>
      <c r="J448">
        <v>2.1576049215669638E-2</v>
      </c>
      <c r="K448" s="4">
        <v>1.1860960608705659E-2</v>
      </c>
      <c r="L448" s="7">
        <v>2.5767702775756343E-3</v>
      </c>
      <c r="M448">
        <v>2.8603369667257267E-2</v>
      </c>
      <c r="N448">
        <v>9.1882783806270813E-3</v>
      </c>
      <c r="O448">
        <v>0</v>
      </c>
      <c r="P448">
        <v>1.0847492674978379E-2</v>
      </c>
      <c r="Q448">
        <v>9.4737026946261557E-3</v>
      </c>
      <c r="R448">
        <v>1.1015836640046718E-2</v>
      </c>
      <c r="S448">
        <v>9.8666916326154291E-3</v>
      </c>
      <c r="T448">
        <v>2.6799567623895376E-2</v>
      </c>
      <c r="U448" s="4">
        <v>1.7447866449842631E-2</v>
      </c>
      <c r="V448" s="7">
        <v>0.42868363953970917</v>
      </c>
      <c r="W448">
        <v>1.4150321469696261</v>
      </c>
      <c r="X448">
        <v>0.58670640721844158</v>
      </c>
      <c r="Y448">
        <v>0.43114622510641193</v>
      </c>
      <c r="Z448">
        <v>0.44753202342067994</v>
      </c>
      <c r="AA448">
        <v>0.53012015203248097</v>
      </c>
      <c r="AB448">
        <v>0.74733268428563493</v>
      </c>
      <c r="AC448">
        <v>0.40407975259194551</v>
      </c>
      <c r="AD448">
        <v>0.59475412092886026</v>
      </c>
      <c r="AE448" s="4">
        <v>0.45018356210126681</v>
      </c>
      <c r="AF448" s="7">
        <v>0.25340610514523831</v>
      </c>
      <c r="AG448">
        <v>0.27301151609313595</v>
      </c>
      <c r="AH448">
        <v>0.21314494217925453</v>
      </c>
      <c r="AI448">
        <v>0.14326441168057119</v>
      </c>
      <c r="AJ448">
        <v>0.2942834545199921</v>
      </c>
      <c r="AK448">
        <v>0.33519486693948053</v>
      </c>
      <c r="AL448">
        <v>0.23323636228355529</v>
      </c>
      <c r="AM448">
        <v>0.17091125301100374</v>
      </c>
      <c r="AN448">
        <v>0.16943892070635846</v>
      </c>
      <c r="AO448" s="4">
        <v>0.24072296388960221</v>
      </c>
      <c r="AP448" s="7">
        <v>0.4141694481417772</v>
      </c>
      <c r="AQ448">
        <v>0.45303065279548238</v>
      </c>
      <c r="AR448">
        <v>0.26404602763441837</v>
      </c>
      <c r="AS448">
        <v>0.27766206811115307</v>
      </c>
      <c r="AT448">
        <v>0.44065205679599811</v>
      </c>
      <c r="AU448">
        <v>0.68281129622247061</v>
      </c>
      <c r="AV448">
        <v>0.87418273714549888</v>
      </c>
      <c r="AW448">
        <v>0.28938963922393268</v>
      </c>
      <c r="AX448">
        <v>0.23402538931404826</v>
      </c>
      <c r="AY448" s="4">
        <v>0.28883677646080907</v>
      </c>
      <c r="AZ448">
        <f t="shared" si="335"/>
        <v>1.7384583996716597E-2</v>
      </c>
      <c r="BA448">
        <f t="shared" si="336"/>
        <v>1.2581957604146468E-2</v>
      </c>
      <c r="BB448">
        <f t="shared" si="337"/>
        <v>0.60355707141950576</v>
      </c>
      <c r="BC448">
        <f t="shared" si="338"/>
        <v>0.23266147964481926</v>
      </c>
      <c r="BD448" s="4">
        <f t="shared" si="339"/>
        <v>0.42188060918455889</v>
      </c>
      <c r="BE448" s="7">
        <f t="shared" si="340"/>
        <v>1.5882773282428774E-2</v>
      </c>
      <c r="BF448">
        <f t="shared" si="341"/>
        <v>9.2791562036891109E-3</v>
      </c>
      <c r="BG448">
        <f t="shared" si="342"/>
        <v>0.30420795333283918</v>
      </c>
      <c r="BH448">
        <f t="shared" si="343"/>
        <v>6.0200645703207128E-2</v>
      </c>
      <c r="BI448" s="4">
        <f t="shared" si="344"/>
        <v>0.20824639192954703</v>
      </c>
      <c r="BJ448" s="7">
        <f t="shared" si="345"/>
        <v>0.4223878054327731</v>
      </c>
      <c r="BK448">
        <f t="shared" si="346"/>
        <v>1.7850155391720878E-4</v>
      </c>
      <c r="BL448">
        <f t="shared" si="347"/>
        <v>5.6410549527959144E-7</v>
      </c>
      <c r="BM448" s="4">
        <f t="shared" si="348"/>
        <v>1.6583621909881804E-4</v>
      </c>
      <c r="BN448" s="7">
        <f t="shared" si="349"/>
        <v>0.4223878054327731</v>
      </c>
      <c r="BO448">
        <f t="shared" si="350"/>
        <v>1.6937375751760957E-4</v>
      </c>
      <c r="BP448">
        <f t="shared" si="351"/>
        <v>7.8139601239992521E-7</v>
      </c>
      <c r="BQ448" s="4">
        <f t="shared" si="352"/>
        <v>1.5452194825102842E-4</v>
      </c>
      <c r="BR448" s="7">
        <f t="shared" si="353"/>
        <v>1.7850155391720878E-4</v>
      </c>
      <c r="BS448">
        <f t="shared" si="354"/>
        <v>1.6937375751760957E-4</v>
      </c>
      <c r="BT448">
        <f t="shared" si="355"/>
        <v>3.7864637652333232E-3</v>
      </c>
      <c r="BU448" s="4">
        <f t="shared" si="356"/>
        <v>0.13880213926704141</v>
      </c>
      <c r="BV448" s="7">
        <f t="shared" si="357"/>
        <v>5.6410549527959144E-7</v>
      </c>
      <c r="BW448">
        <f t="shared" si="358"/>
        <v>7.8139601239992521E-7</v>
      </c>
      <c r="BX448">
        <f t="shared" si="359"/>
        <v>3.7864637652333232E-3</v>
      </c>
      <c r="BY448" s="4">
        <f t="shared" si="360"/>
        <v>1.9298733021454729E-2</v>
      </c>
      <c r="BZ448" s="7">
        <f t="shared" si="361"/>
        <v>1.6583621909881804E-4</v>
      </c>
      <c r="CA448">
        <f t="shared" si="362"/>
        <v>1.5452194825102842E-4</v>
      </c>
      <c r="CB448">
        <f t="shared" si="363"/>
        <v>0.13880213926704141</v>
      </c>
      <c r="CC448" s="4">
        <f t="shared" si="364"/>
        <v>1.9298733021454729E-2</v>
      </c>
      <c r="CD448" s="7">
        <f t="shared" si="365"/>
        <v>16</v>
      </c>
      <c r="CE448" s="4">
        <f t="shared" si="366"/>
        <v>0</v>
      </c>
      <c r="CF448" s="7">
        <f t="shared" si="367"/>
        <v>0.4223878054327731</v>
      </c>
      <c r="CG448">
        <f t="shared" si="368"/>
        <v>2.1398720519547326E-9</v>
      </c>
      <c r="CH448" s="7">
        <f t="shared" si="369"/>
        <v>0.4223878054327731</v>
      </c>
      <c r="CI448" s="4">
        <f t="shared" si="370"/>
        <v>1.7303131612082704E-9</v>
      </c>
      <c r="CJ448">
        <f t="shared" si="371"/>
        <v>2.1398720519547326E-9</v>
      </c>
      <c r="CK448">
        <f t="shared" si="372"/>
        <v>1.7303131612082704E-9</v>
      </c>
      <c r="CL448" s="7">
        <f t="shared" si="373"/>
        <v>4</v>
      </c>
      <c r="CM448" s="4">
        <f t="shared" si="374"/>
        <v>0</v>
      </c>
      <c r="CN448" s="7">
        <f t="shared" si="375"/>
        <v>4.6995865283289496E-6</v>
      </c>
      <c r="CO448" s="4">
        <f t="shared" si="376"/>
        <v>1</v>
      </c>
      <c r="CP448" s="7">
        <f t="shared" si="377"/>
        <v>3</v>
      </c>
      <c r="CQ448" s="4" t="str">
        <f t="shared" si="378"/>
        <v>Glenfiddich 12</v>
      </c>
      <c r="CR448" s="7">
        <f t="shared" si="379"/>
        <v>70</v>
      </c>
      <c r="CS448">
        <f t="shared" si="380"/>
        <v>73</v>
      </c>
      <c r="CT448">
        <f ca="1">COUNTIF(INDIRECT(ADDRESS(ROW(),CR448,1,1)):INDIRECT(ADDRESS(ROW(),CS448,1,1)), "&lt;0.05")</f>
        <v>3</v>
      </c>
      <c r="CU448" s="4">
        <f t="shared" ca="1" si="381"/>
        <v>0</v>
      </c>
    </row>
    <row r="449" spans="1:99" x14ac:dyDescent="0.25">
      <c r="A449" s="48">
        <v>201</v>
      </c>
      <c r="B449" s="7">
        <v>2.8139604892576345E-2</v>
      </c>
      <c r="C449">
        <v>0</v>
      </c>
      <c r="D449">
        <v>7.857942341904996E-4</v>
      </c>
      <c r="E449">
        <v>0</v>
      </c>
      <c r="F449">
        <v>6.1011493425025031E-3</v>
      </c>
      <c r="G449">
        <v>5.9349840692848824E-3</v>
      </c>
      <c r="H449">
        <v>0</v>
      </c>
      <c r="I449">
        <v>2.1136545441187603E-2</v>
      </c>
      <c r="J449">
        <v>5.1185393205698794E-2</v>
      </c>
      <c r="K449" s="4">
        <v>3.4972672513117663E-2</v>
      </c>
      <c r="L449" s="7">
        <v>1.8261796859426762E-3</v>
      </c>
      <c r="M449">
        <v>7.5022140218231762E-3</v>
      </c>
      <c r="N449">
        <v>0</v>
      </c>
      <c r="O449">
        <v>0</v>
      </c>
      <c r="P449">
        <v>0</v>
      </c>
      <c r="Q449">
        <v>0</v>
      </c>
      <c r="R449">
        <v>1.2331462303110269E-2</v>
      </c>
      <c r="S449">
        <v>0</v>
      </c>
      <c r="T449">
        <v>9.5805108314329212E-3</v>
      </c>
      <c r="U449" s="4">
        <v>3.290637359218717E-2</v>
      </c>
      <c r="V449" s="7">
        <v>1.2075630577757341</v>
      </c>
      <c r="W449">
        <v>2.3096009065414407</v>
      </c>
      <c r="X449">
        <v>1.7690060074399387</v>
      </c>
      <c r="Y449">
        <v>1.3899318643955632</v>
      </c>
      <c r="Z449">
        <v>1.4826185841974033</v>
      </c>
      <c r="AA449">
        <v>2.139502058759156</v>
      </c>
      <c r="AB449">
        <v>3.2233841572990252</v>
      </c>
      <c r="AC449">
        <v>1.6282642284668678</v>
      </c>
      <c r="AD449">
        <v>2.0992140856160479</v>
      </c>
      <c r="AE449" s="4">
        <v>1.610548966796373</v>
      </c>
      <c r="AF449" s="7">
        <v>0.95011914843950984</v>
      </c>
      <c r="AG449">
        <v>1.029141488939048</v>
      </c>
      <c r="AH449">
        <v>1.0052354743554437</v>
      </c>
      <c r="AI449">
        <v>0.67247525020157206</v>
      </c>
      <c r="AJ449">
        <v>1.344553899615831</v>
      </c>
      <c r="AK449">
        <v>1.2556574933935014</v>
      </c>
      <c r="AL449">
        <v>1.0116113799357753</v>
      </c>
      <c r="AM449">
        <v>0.77880457716731311</v>
      </c>
      <c r="AN449">
        <v>0.64742151870374087</v>
      </c>
      <c r="AO449" s="4">
        <v>0.9985811541718792</v>
      </c>
      <c r="AP449" s="7">
        <v>1.0152696833033588</v>
      </c>
      <c r="AQ449">
        <v>1.4262624428312747</v>
      </c>
      <c r="AR449">
        <v>0.83447075979808294</v>
      </c>
      <c r="AS449">
        <v>0.81644045877402216</v>
      </c>
      <c r="AT449">
        <v>1.4858153446291309</v>
      </c>
      <c r="AU449">
        <v>2.5187517816908849</v>
      </c>
      <c r="AV449">
        <v>3.037222689147284</v>
      </c>
      <c r="AW449">
        <v>0.99238593028599165</v>
      </c>
      <c r="AX449">
        <v>0.82895588893756167</v>
      </c>
      <c r="AY449" s="4">
        <v>1.1537218416996464</v>
      </c>
      <c r="AZ449">
        <f t="shared" si="335"/>
        <v>1.4825614369855831E-2</v>
      </c>
      <c r="BA449">
        <f t="shared" si="336"/>
        <v>6.4146740434496211E-3</v>
      </c>
      <c r="BB449">
        <f t="shared" si="337"/>
        <v>1.885963391728755</v>
      </c>
      <c r="BC449">
        <f t="shared" si="338"/>
        <v>0.96936013849236136</v>
      </c>
      <c r="BD449" s="4">
        <f t="shared" si="339"/>
        <v>1.4109296821097237</v>
      </c>
      <c r="BE449" s="7">
        <f t="shared" si="340"/>
        <v>1.812518301631242E-2</v>
      </c>
      <c r="BF449">
        <f t="shared" si="341"/>
        <v>1.0407360055644133E-2</v>
      </c>
      <c r="BG449">
        <f t="shared" si="342"/>
        <v>0.58716106811439739</v>
      </c>
      <c r="BH449">
        <f t="shared" si="343"/>
        <v>0.22575876210673534</v>
      </c>
      <c r="BI449" s="4">
        <f t="shared" si="344"/>
        <v>0.7674082722450164</v>
      </c>
      <c r="BJ449" s="7">
        <f t="shared" si="345"/>
        <v>0.22339620153306841</v>
      </c>
      <c r="BK449">
        <f t="shared" si="346"/>
        <v>3.3207169747700929E-6</v>
      </c>
      <c r="BL449">
        <f t="shared" si="347"/>
        <v>2.7637766017839522E-7</v>
      </c>
      <c r="BM449" s="4">
        <f t="shared" si="348"/>
        <v>2.7466729061436653E-4</v>
      </c>
      <c r="BN449" s="7">
        <f t="shared" si="349"/>
        <v>0.22339620153306841</v>
      </c>
      <c r="BO449">
        <f t="shared" si="350"/>
        <v>3.221324314005672E-6</v>
      </c>
      <c r="BP449">
        <f t="shared" si="351"/>
        <v>2.7362759981231145E-7</v>
      </c>
      <c r="BQ449" s="4">
        <f t="shared" si="352"/>
        <v>2.6334096087910695E-4</v>
      </c>
      <c r="BR449" s="7">
        <f t="shared" si="353"/>
        <v>3.3207169747700929E-6</v>
      </c>
      <c r="BS449">
        <f t="shared" si="354"/>
        <v>3.221324314005672E-6</v>
      </c>
      <c r="BT449">
        <f t="shared" si="355"/>
        <v>6.5748443499738388E-4</v>
      </c>
      <c r="BU449" s="4">
        <f t="shared" si="356"/>
        <v>0.13861735721186463</v>
      </c>
      <c r="BV449" s="7">
        <f t="shared" si="357"/>
        <v>2.7637766017839522E-7</v>
      </c>
      <c r="BW449">
        <f t="shared" si="358"/>
        <v>2.7362759981231145E-7</v>
      </c>
      <c r="BX449">
        <f t="shared" si="359"/>
        <v>6.5748443499738388E-4</v>
      </c>
      <c r="BY449" s="4">
        <f t="shared" si="360"/>
        <v>0.10989658928856198</v>
      </c>
      <c r="BZ449" s="7">
        <f t="shared" si="361"/>
        <v>2.7466729061436653E-4</v>
      </c>
      <c r="CA449">
        <f t="shared" si="362"/>
        <v>2.6334096087910695E-4</v>
      </c>
      <c r="CB449">
        <f t="shared" si="363"/>
        <v>0.13861735721186463</v>
      </c>
      <c r="CC449" s="4">
        <f t="shared" si="364"/>
        <v>0.10989658928856198</v>
      </c>
      <c r="CD449" s="7">
        <f t="shared" si="365"/>
        <v>14</v>
      </c>
      <c r="CE449" s="4">
        <f t="shared" si="366"/>
        <v>0</v>
      </c>
      <c r="CF449" s="7">
        <f t="shared" si="367"/>
        <v>0.22339620153306841</v>
      </c>
      <c r="CG449">
        <f t="shared" si="368"/>
        <v>2.5337661141615661E-12</v>
      </c>
      <c r="CH449" s="7">
        <f t="shared" si="369"/>
        <v>0.22339620153306841</v>
      </c>
      <c r="CI449" s="4">
        <f t="shared" si="370"/>
        <v>2.2436771287296729E-12</v>
      </c>
      <c r="CJ449">
        <f t="shared" si="371"/>
        <v>2.5337661141615661E-12</v>
      </c>
      <c r="CK449">
        <f t="shared" si="372"/>
        <v>2.2436771287296729E-12</v>
      </c>
      <c r="CL449" s="7">
        <f t="shared" si="373"/>
        <v>4</v>
      </c>
      <c r="CM449" s="4">
        <f t="shared" si="374"/>
        <v>0</v>
      </c>
      <c r="CN449" s="7">
        <f t="shared" si="375"/>
        <v>6.0030170405192062E-9</v>
      </c>
      <c r="CO449" s="4">
        <f t="shared" si="376"/>
        <v>1</v>
      </c>
      <c r="CP449" s="7">
        <f t="shared" si="377"/>
        <v>3</v>
      </c>
      <c r="CQ449" s="4" t="str">
        <f t="shared" si="378"/>
        <v>Glenfiddich 12</v>
      </c>
      <c r="CR449" s="7">
        <f t="shared" si="379"/>
        <v>70</v>
      </c>
      <c r="CS449">
        <f t="shared" si="380"/>
        <v>73</v>
      </c>
      <c r="CT449">
        <f ca="1">COUNTIF(INDIRECT(ADDRESS(ROW(),CR449,1,1)):INDIRECT(ADDRESS(ROW(),CS449,1,1)), "&lt;0.05")</f>
        <v>3</v>
      </c>
      <c r="CU449" s="4">
        <f t="shared" ca="1" si="381"/>
        <v>0</v>
      </c>
    </row>
    <row r="450" spans="1:99" x14ac:dyDescent="0.25">
      <c r="A450" s="48">
        <v>202</v>
      </c>
      <c r="B450" s="7">
        <v>3.3549464937811864E-2</v>
      </c>
      <c r="C450">
        <v>4.4839778096532629E-3</v>
      </c>
      <c r="D450">
        <v>2.9060680755061144E-2</v>
      </c>
      <c r="E450">
        <v>1.5827691832218167E-2</v>
      </c>
      <c r="F450">
        <v>1.2173576411758319E-2</v>
      </c>
      <c r="G450">
        <v>1.1038752929690207E-2</v>
      </c>
      <c r="H450">
        <v>5.2413278103533838E-3</v>
      </c>
      <c r="I450">
        <v>1.7592200522686081E-2</v>
      </c>
      <c r="J450">
        <v>1.7423485815382833E-2</v>
      </c>
      <c r="K450" s="4">
        <v>1.5036889372747142E-2</v>
      </c>
      <c r="L450" s="7">
        <v>1.0265155502189934E-2</v>
      </c>
      <c r="M450">
        <v>1.9656935985771187E-2</v>
      </c>
      <c r="N450">
        <v>1.2574714260928177E-2</v>
      </c>
      <c r="O450">
        <v>1.8701019073931575E-2</v>
      </c>
      <c r="P450">
        <v>1.4740987707103737E-2</v>
      </c>
      <c r="Q450">
        <v>6.3367308602305982E-3</v>
      </c>
      <c r="R450">
        <v>1.0985697651591169E-2</v>
      </c>
      <c r="S450">
        <v>8.2943958625801631E-3</v>
      </c>
      <c r="T450">
        <v>2.0954877767128982E-2</v>
      </c>
      <c r="U450" s="4">
        <v>1.4613370830326034E-2</v>
      </c>
      <c r="V450" s="7">
        <v>0.62049626525416846</v>
      </c>
      <c r="W450">
        <v>0.32956839146240424</v>
      </c>
      <c r="X450">
        <v>0.39011611873208668</v>
      </c>
      <c r="Y450">
        <v>0.24817909716752795</v>
      </c>
      <c r="Z450">
        <v>0.24717018474468391</v>
      </c>
      <c r="AA450">
        <v>0.3516639594637011</v>
      </c>
      <c r="AB450">
        <v>0.53494965925903648</v>
      </c>
      <c r="AC450">
        <v>0.26060455096543306</v>
      </c>
      <c r="AD450">
        <v>0.30795595314473939</v>
      </c>
      <c r="AE450" s="4">
        <v>0.27978775534585681</v>
      </c>
      <c r="AF450" s="7">
        <v>0.15163929933341552</v>
      </c>
      <c r="AG450">
        <v>0.15747499932233638</v>
      </c>
      <c r="AH450">
        <v>0.15433025398776065</v>
      </c>
      <c r="AI450">
        <v>0.10512481784271722</v>
      </c>
      <c r="AJ450">
        <v>0.19011969441847665</v>
      </c>
      <c r="AK450">
        <v>0.17958817722974141</v>
      </c>
      <c r="AL450">
        <v>0.15142831518906669</v>
      </c>
      <c r="AM450">
        <v>9.5730645405141201E-2</v>
      </c>
      <c r="AN450">
        <v>0.10158473404926475</v>
      </c>
      <c r="AO450" s="4">
        <v>0.1495716164584896</v>
      </c>
      <c r="AP450" s="7">
        <v>0.13439079868895368</v>
      </c>
      <c r="AQ450">
        <v>0.19690956433258458</v>
      </c>
      <c r="AR450">
        <v>0.10651039095723235</v>
      </c>
      <c r="AS450">
        <v>0.1178257946183343</v>
      </c>
      <c r="AT450">
        <v>0.27819360494455558</v>
      </c>
      <c r="AU450">
        <v>0.46009073783930216</v>
      </c>
      <c r="AV450">
        <v>0.50907095320826257</v>
      </c>
      <c r="AW450">
        <v>0.17945965105327458</v>
      </c>
      <c r="AX450">
        <v>0.12927109936087294</v>
      </c>
      <c r="AY450" s="4">
        <v>0.16739992692983915</v>
      </c>
      <c r="AZ450">
        <f t="shared" si="335"/>
        <v>1.6142804819736241E-2</v>
      </c>
      <c r="BA450">
        <f t="shared" si="336"/>
        <v>1.3712388550178155E-2</v>
      </c>
      <c r="BB450">
        <f t="shared" si="337"/>
        <v>0.35704919355396381</v>
      </c>
      <c r="BC450">
        <f t="shared" si="338"/>
        <v>0.14365925532364102</v>
      </c>
      <c r="BD450" s="4">
        <f t="shared" si="339"/>
        <v>0.22791225219332117</v>
      </c>
      <c r="BE450" s="7">
        <f t="shared" si="340"/>
        <v>9.258648450214341E-3</v>
      </c>
      <c r="BF450">
        <f t="shared" si="341"/>
        <v>4.9319260033547953E-3</v>
      </c>
      <c r="BG450">
        <f t="shared" si="342"/>
        <v>0.12672704337013596</v>
      </c>
      <c r="BH450">
        <f t="shared" si="343"/>
        <v>3.2430301492217227E-2</v>
      </c>
      <c r="BI450" s="4">
        <f t="shared" si="344"/>
        <v>0.14444899940388972</v>
      </c>
      <c r="BJ450" s="7">
        <f t="shared" si="345"/>
        <v>0.47610103969192041</v>
      </c>
      <c r="BK450">
        <f t="shared" si="346"/>
        <v>1.2905102663647095E-5</v>
      </c>
      <c r="BL450">
        <f t="shared" si="347"/>
        <v>1.9756043718261178E-7</v>
      </c>
      <c r="BM450" s="4">
        <f t="shared" si="348"/>
        <v>1.2161574851352621E-3</v>
      </c>
      <c r="BN450" s="7">
        <f t="shared" si="349"/>
        <v>0.47610103969192041</v>
      </c>
      <c r="BO450">
        <f t="shared" si="350"/>
        <v>1.2584764862758041E-5</v>
      </c>
      <c r="BP450">
        <f t="shared" si="351"/>
        <v>3.4859714320889405E-7</v>
      </c>
      <c r="BQ450" s="4">
        <f t="shared" si="352"/>
        <v>1.1344769386860091E-3</v>
      </c>
      <c r="BR450" s="7">
        <f t="shared" si="353"/>
        <v>1.2905102663647095E-5</v>
      </c>
      <c r="BS450">
        <f t="shared" si="354"/>
        <v>1.2584764862758041E-5</v>
      </c>
      <c r="BT450">
        <f t="shared" si="355"/>
        <v>4.0326095670928743E-4</v>
      </c>
      <c r="BU450" s="4">
        <f t="shared" si="356"/>
        <v>4.7923773066943773E-2</v>
      </c>
      <c r="BV450" s="7">
        <f t="shared" si="357"/>
        <v>1.9756043718261178E-7</v>
      </c>
      <c r="BW450">
        <f t="shared" si="358"/>
        <v>3.4859714320889405E-7</v>
      </c>
      <c r="BX450">
        <f t="shared" si="359"/>
        <v>4.0326095670928743E-4</v>
      </c>
      <c r="BY450" s="4">
        <f t="shared" si="360"/>
        <v>0.10239590583892344</v>
      </c>
      <c r="BZ450" s="7">
        <f t="shared" si="361"/>
        <v>1.2161574851352621E-3</v>
      </c>
      <c r="CA450">
        <f t="shared" si="362"/>
        <v>1.1344769386860091E-3</v>
      </c>
      <c r="CB450">
        <f t="shared" si="363"/>
        <v>4.7923773066943773E-2</v>
      </c>
      <c r="CC450" s="4">
        <f t="shared" si="364"/>
        <v>0.10239590583892344</v>
      </c>
      <c r="CD450" s="7">
        <f t="shared" si="365"/>
        <v>16</v>
      </c>
      <c r="CE450" s="4">
        <f t="shared" si="366"/>
        <v>0</v>
      </c>
      <c r="CF450" s="7">
        <f t="shared" si="367"/>
        <v>0.47610103969192041</v>
      </c>
      <c r="CG450">
        <f t="shared" si="368"/>
        <v>9.3290616070455139E-10</v>
      </c>
      <c r="CH450" s="7">
        <f t="shared" si="369"/>
        <v>0.47610103969192041</v>
      </c>
      <c r="CI450" s="4">
        <f t="shared" si="370"/>
        <v>7.841782469894093E-10</v>
      </c>
      <c r="CJ450">
        <f t="shared" si="371"/>
        <v>9.3290616070455139E-10</v>
      </c>
      <c r="CK450">
        <f t="shared" si="372"/>
        <v>7.841782469894093E-10</v>
      </c>
      <c r="CL450" s="7">
        <f t="shared" si="373"/>
        <v>4</v>
      </c>
      <c r="CM450" s="4">
        <f t="shared" si="374"/>
        <v>0</v>
      </c>
      <c r="CN450" s="7">
        <f t="shared" si="375"/>
        <v>4.8806773068884137E-7</v>
      </c>
      <c r="CO450" s="4">
        <f t="shared" si="376"/>
        <v>1</v>
      </c>
      <c r="CP450" s="7">
        <f t="shared" si="377"/>
        <v>3</v>
      </c>
      <c r="CQ450" s="4" t="str">
        <f t="shared" si="378"/>
        <v>Glenfiddich 12</v>
      </c>
      <c r="CR450" s="7">
        <f t="shared" si="379"/>
        <v>70</v>
      </c>
      <c r="CS450">
        <f t="shared" si="380"/>
        <v>73</v>
      </c>
      <c r="CT450">
        <f ca="1">COUNTIF(INDIRECT(ADDRESS(ROW(),CR450,1,1)):INDIRECT(ADDRESS(ROW(),CS450,1,1)), "&lt;0.05")</f>
        <v>4</v>
      </c>
      <c r="CU450" s="4">
        <f t="shared" ca="1" si="381"/>
        <v>1</v>
      </c>
    </row>
    <row r="451" spans="1:99" x14ac:dyDescent="0.25">
      <c r="A451" s="48">
        <v>203</v>
      </c>
      <c r="B451" s="7">
        <v>0.35710779042568391</v>
      </c>
      <c r="C451">
        <v>0.15130663123902158</v>
      </c>
      <c r="D451">
        <v>0.30289642596201477</v>
      </c>
      <c r="E451">
        <v>0.22207489328652749</v>
      </c>
      <c r="F451">
        <v>0.26195407371316343</v>
      </c>
      <c r="G451">
        <v>0.22638183721900476</v>
      </c>
      <c r="H451">
        <v>0.21405281001892335</v>
      </c>
      <c r="I451">
        <v>0.21783186704072516</v>
      </c>
      <c r="J451">
        <v>0.4388324402013935</v>
      </c>
      <c r="K451" s="4">
        <v>0.31685524569565826</v>
      </c>
      <c r="L451" s="7">
        <v>0.32111416459752223</v>
      </c>
      <c r="M451">
        <v>0.55890829112679363</v>
      </c>
      <c r="N451">
        <v>0.35529998269788832</v>
      </c>
      <c r="O451">
        <v>0.38710048970411776</v>
      </c>
      <c r="P451">
        <v>0.47288950920475792</v>
      </c>
      <c r="Q451">
        <v>0.35686573804674887</v>
      </c>
      <c r="R451">
        <v>0.35252586292033483</v>
      </c>
      <c r="S451">
        <v>0.42626011925237112</v>
      </c>
      <c r="T451">
        <v>0.58485823287432626</v>
      </c>
      <c r="U451" s="4">
        <v>0.3321904804313221</v>
      </c>
      <c r="V451" s="7">
        <v>1.3030769479714346</v>
      </c>
      <c r="W451">
        <v>1.5127278725743123</v>
      </c>
      <c r="X451">
        <v>1.2124725469846485</v>
      </c>
      <c r="Y451">
        <v>0.83950492855008085</v>
      </c>
      <c r="Z451">
        <v>0.79417704579291815</v>
      </c>
      <c r="AA451">
        <v>0.84954596820993977</v>
      </c>
      <c r="AB451">
        <v>1.9417945555855616</v>
      </c>
      <c r="AC451">
        <v>0.74787590663608805</v>
      </c>
      <c r="AD451">
        <v>0.9474379443854235</v>
      </c>
      <c r="AE451" s="4">
        <v>0.77675600129329647</v>
      </c>
      <c r="AF451" s="7">
        <v>0.40103719749584216</v>
      </c>
      <c r="AG451">
        <v>0.39254862813965075</v>
      </c>
      <c r="AH451">
        <v>0.32812870357337748</v>
      </c>
      <c r="AI451">
        <v>0.34053559653779114</v>
      </c>
      <c r="AJ451">
        <v>0.52563428218513775</v>
      </c>
      <c r="AK451">
        <v>0.45879214219223263</v>
      </c>
      <c r="AL451">
        <v>0.49446800441405109</v>
      </c>
      <c r="AM451">
        <v>0.38084421080058739</v>
      </c>
      <c r="AN451">
        <v>0.30023380925306675</v>
      </c>
      <c r="AO451" s="4">
        <v>0.38432728939414185</v>
      </c>
      <c r="AP451" s="7">
        <v>0.27442107464272297</v>
      </c>
      <c r="AQ451">
        <v>0.45243012091843893</v>
      </c>
      <c r="AR451">
        <v>0.40164689262260972</v>
      </c>
      <c r="AS451">
        <v>0.33331972989191172</v>
      </c>
      <c r="AT451">
        <v>0.77725357913756987</v>
      </c>
      <c r="AU451">
        <v>1.2659082024374415</v>
      </c>
      <c r="AV451">
        <v>1.1253259573976704</v>
      </c>
      <c r="AW451">
        <v>0.4136007921022184</v>
      </c>
      <c r="AX451">
        <v>0.34193829297073353</v>
      </c>
      <c r="AY451" s="4">
        <v>0.39505197712033818</v>
      </c>
      <c r="AZ451">
        <f t="shared" si="335"/>
        <v>0.27092940148021161</v>
      </c>
      <c r="BA451">
        <f t="shared" si="336"/>
        <v>0.41480128708561831</v>
      </c>
      <c r="BB451">
        <f t="shared" si="337"/>
        <v>1.0925369717983704</v>
      </c>
      <c r="BC451">
        <f t="shared" si="338"/>
        <v>0.40065498639858788</v>
      </c>
      <c r="BD451" s="4">
        <f t="shared" si="339"/>
        <v>0.57808966192416555</v>
      </c>
      <c r="BE451" s="7">
        <f t="shared" si="340"/>
        <v>8.4040285244060681E-2</v>
      </c>
      <c r="BF451">
        <f t="shared" si="341"/>
        <v>9.4478720591394727E-2</v>
      </c>
      <c r="BG451">
        <f t="shared" si="342"/>
        <v>0.39555327602775092</v>
      </c>
      <c r="BH451">
        <f t="shared" si="343"/>
        <v>7.2636362805127946E-2</v>
      </c>
      <c r="BI451" s="4">
        <f t="shared" si="344"/>
        <v>0.35396238448967454</v>
      </c>
      <c r="BJ451" s="7">
        <f t="shared" si="345"/>
        <v>2.0929959836661067E-3</v>
      </c>
      <c r="BK451">
        <f t="shared" si="346"/>
        <v>8.2701047604620597E-5</v>
      </c>
      <c r="BL451">
        <f t="shared" si="347"/>
        <v>1.7134694739603621E-3</v>
      </c>
      <c r="BM451" s="4">
        <f t="shared" si="348"/>
        <v>2.3473781475019353E-2</v>
      </c>
      <c r="BN451" s="7">
        <f t="shared" si="349"/>
        <v>2.0929959836661067E-3</v>
      </c>
      <c r="BO451">
        <f t="shared" si="350"/>
        <v>3.6000890276779648E-4</v>
      </c>
      <c r="BP451">
        <f t="shared" si="351"/>
        <v>0.71205633082680064</v>
      </c>
      <c r="BQ451" s="4">
        <f t="shared" si="352"/>
        <v>0.18823634568197409</v>
      </c>
      <c r="BR451" s="7">
        <f t="shared" si="353"/>
        <v>8.2701047604620597E-5</v>
      </c>
      <c r="BS451">
        <f t="shared" si="354"/>
        <v>3.6000890276779648E-4</v>
      </c>
      <c r="BT451">
        <f t="shared" si="355"/>
        <v>3.2756516972645662E-4</v>
      </c>
      <c r="BU451" s="4">
        <f t="shared" si="356"/>
        <v>6.7429978806785021E-3</v>
      </c>
      <c r="BV451" s="7">
        <f t="shared" si="357"/>
        <v>1.7134694739603621E-3</v>
      </c>
      <c r="BW451">
        <f t="shared" si="358"/>
        <v>0.71205633082680064</v>
      </c>
      <c r="BX451">
        <f t="shared" si="359"/>
        <v>3.2756516972645662E-4</v>
      </c>
      <c r="BY451" s="4">
        <f t="shared" si="360"/>
        <v>0.15227000051251777</v>
      </c>
      <c r="BZ451" s="7">
        <f t="shared" si="361"/>
        <v>2.3473781475019353E-2</v>
      </c>
      <c r="CA451">
        <f t="shared" si="362"/>
        <v>0.18823634568197409</v>
      </c>
      <c r="CB451">
        <f t="shared" si="363"/>
        <v>6.7429978806785021E-3</v>
      </c>
      <c r="CC451" s="4">
        <f t="shared" si="364"/>
        <v>0.15227000051251777</v>
      </c>
      <c r="CD451" s="7">
        <f t="shared" si="365"/>
        <v>14</v>
      </c>
      <c r="CE451" s="4">
        <f t="shared" si="366"/>
        <v>0</v>
      </c>
      <c r="CF451" s="7">
        <f t="shared" si="367"/>
        <v>2.0929959836661067E-3</v>
      </c>
      <c r="CG451">
        <f t="shared" si="368"/>
        <v>1.050994061482494E-5</v>
      </c>
      <c r="CH451" s="7">
        <f t="shared" si="369"/>
        <v>2.0929959836661067E-3</v>
      </c>
      <c r="CI451" s="4">
        <f t="shared" si="370"/>
        <v>1.9963784834115569E-3</v>
      </c>
      <c r="CJ451">
        <f t="shared" si="371"/>
        <v>1.050994061482494E-5</v>
      </c>
      <c r="CK451">
        <f t="shared" si="372"/>
        <v>1.9963784834115569E-3</v>
      </c>
      <c r="CL451" s="7">
        <f t="shared" si="373"/>
        <v>6</v>
      </c>
      <c r="CM451" s="4">
        <f t="shared" si="374"/>
        <v>1</v>
      </c>
      <c r="CN451" s="7">
        <f t="shared" si="375"/>
        <v>8.2259024992968404E-4</v>
      </c>
      <c r="CO451" s="4">
        <f t="shared" si="376"/>
        <v>1</v>
      </c>
      <c r="CP451" s="7">
        <f t="shared" si="377"/>
        <v>3</v>
      </c>
      <c r="CQ451" s="4" t="str">
        <f t="shared" si="378"/>
        <v>Glenfiddich 12</v>
      </c>
      <c r="CR451" s="7">
        <f t="shared" si="379"/>
        <v>70</v>
      </c>
      <c r="CS451">
        <f t="shared" si="380"/>
        <v>73</v>
      </c>
      <c r="CT451">
        <f ca="1">COUNTIF(INDIRECT(ADDRESS(ROW(),CR451,1,1)):INDIRECT(ADDRESS(ROW(),CS451,1,1)), "&lt;0.05")</f>
        <v>4</v>
      </c>
      <c r="CU451" s="4">
        <f t="shared" ca="1" si="381"/>
        <v>1</v>
      </c>
    </row>
    <row r="452" spans="1:99" x14ac:dyDescent="0.25">
      <c r="A452" s="48">
        <v>204</v>
      </c>
      <c r="B452" s="7">
        <v>1.1737420612882832</v>
      </c>
      <c r="C452">
        <v>0.55224796898681494</v>
      </c>
      <c r="D452">
        <v>1.0226266019667904</v>
      </c>
      <c r="E452">
        <v>0.85043417227382545</v>
      </c>
      <c r="F452">
        <v>0.88822649696012534</v>
      </c>
      <c r="G452">
        <v>0.81969817742292483</v>
      </c>
      <c r="H452">
        <v>0.77394305131188745</v>
      </c>
      <c r="I452">
        <v>0.88424815868912154</v>
      </c>
      <c r="J452">
        <v>1.3901010546616401</v>
      </c>
      <c r="K452" s="4">
        <v>0.96955180327319646</v>
      </c>
      <c r="L452" s="7">
        <v>1.0430923198678541</v>
      </c>
      <c r="M452">
        <v>1.7117370738385629</v>
      </c>
      <c r="N452">
        <v>1.1679933189891227</v>
      </c>
      <c r="O452">
        <v>1.2255402359478618</v>
      </c>
      <c r="P452">
        <v>1.4028805960686852</v>
      </c>
      <c r="Q452">
        <v>1.1404202613772376</v>
      </c>
      <c r="R452">
        <v>1.1382277308676265</v>
      </c>
      <c r="S452">
        <v>1.2804547354023832</v>
      </c>
      <c r="T452">
        <v>1.6744982189836879</v>
      </c>
      <c r="U452" s="4">
        <v>1.0810002240588468</v>
      </c>
      <c r="V452" s="7">
        <v>1.8866132954975887</v>
      </c>
      <c r="W452">
        <v>6.3081188962176276</v>
      </c>
      <c r="X452">
        <v>2.830167846479366</v>
      </c>
      <c r="Y452">
        <v>2.2791035273665012</v>
      </c>
      <c r="Z452">
        <v>2.2899313653330964</v>
      </c>
      <c r="AA452">
        <v>2.5670683537983749</v>
      </c>
      <c r="AB452">
        <v>6.1325172619257717</v>
      </c>
      <c r="AC452">
        <v>2.258408343498906</v>
      </c>
      <c r="AD452">
        <v>2.7606005272081222</v>
      </c>
      <c r="AE452" s="4">
        <v>2.3946997651859219</v>
      </c>
      <c r="AF452" s="7">
        <v>1.1913851649989746</v>
      </c>
      <c r="AG452">
        <v>1.1757876259927238</v>
      </c>
      <c r="AH452">
        <v>1.1693266537802667</v>
      </c>
      <c r="AI452">
        <v>1.1110991607723908</v>
      </c>
      <c r="AJ452">
        <v>1.7425181534848659</v>
      </c>
      <c r="AK452">
        <v>1.401720249764471</v>
      </c>
      <c r="AL452">
        <v>1.5726161245841073</v>
      </c>
      <c r="AM452">
        <v>1.2802112937221002</v>
      </c>
      <c r="AN452">
        <v>0.89119953514143224</v>
      </c>
      <c r="AO452" s="4">
        <v>1.2089068257736113</v>
      </c>
      <c r="AP452" s="7">
        <v>1.0282232300888243</v>
      </c>
      <c r="AQ452">
        <v>1.7200390670509669</v>
      </c>
      <c r="AR452">
        <v>1.5126881165639043</v>
      </c>
      <c r="AS452">
        <v>1.2056465945383263</v>
      </c>
      <c r="AT452">
        <v>1.7608975403729454</v>
      </c>
      <c r="AU452">
        <v>3.1230958359414625</v>
      </c>
      <c r="AV452">
        <v>2.9311851422747668</v>
      </c>
      <c r="AW452">
        <v>1.0763566878295527</v>
      </c>
      <c r="AX452">
        <v>0.95996940541398246</v>
      </c>
      <c r="AY452" s="4">
        <v>1.0970527312642</v>
      </c>
      <c r="AZ452">
        <f t="shared" si="335"/>
        <v>0.93248195468346096</v>
      </c>
      <c r="BA452">
        <f t="shared" si="336"/>
        <v>1.2865844715401868</v>
      </c>
      <c r="BB452">
        <f t="shared" si="337"/>
        <v>3.1707229182511276</v>
      </c>
      <c r="BC452">
        <f t="shared" si="338"/>
        <v>1.2744770788014945</v>
      </c>
      <c r="BD452" s="4">
        <f t="shared" si="339"/>
        <v>1.641515435133893</v>
      </c>
      <c r="BE452" s="7">
        <f t="shared" si="340"/>
        <v>0.22866070016485832</v>
      </c>
      <c r="BF452">
        <f t="shared" si="341"/>
        <v>0.23746612452649232</v>
      </c>
      <c r="BG452">
        <f t="shared" si="342"/>
        <v>1.630211385783809</v>
      </c>
      <c r="BH452">
        <f t="shared" si="343"/>
        <v>0.24261698387040723</v>
      </c>
      <c r="BI452" s="4">
        <f t="shared" si="344"/>
        <v>0.78470100282864219</v>
      </c>
      <c r="BJ452" s="7">
        <f t="shared" si="345"/>
        <v>3.2198048087644445E-3</v>
      </c>
      <c r="BK452">
        <f t="shared" si="346"/>
        <v>1.8218766193482828E-3</v>
      </c>
      <c r="BL452">
        <f t="shared" si="347"/>
        <v>4.5213012495761377E-3</v>
      </c>
      <c r="BM452" s="4">
        <f t="shared" si="348"/>
        <v>1.9847208352780036E-2</v>
      </c>
      <c r="BN452" s="7">
        <f t="shared" si="349"/>
        <v>3.2198048087644445E-3</v>
      </c>
      <c r="BO452">
        <f t="shared" si="350"/>
        <v>5.2311248703779548E-3</v>
      </c>
      <c r="BP452">
        <f t="shared" si="351"/>
        <v>0.91145541571449729</v>
      </c>
      <c r="BQ452" s="4">
        <f t="shared" si="352"/>
        <v>0.19920976586583844</v>
      </c>
      <c r="BR452" s="7">
        <f t="shared" si="353"/>
        <v>1.8218766193482828E-3</v>
      </c>
      <c r="BS452">
        <f t="shared" si="354"/>
        <v>5.2311248703779548E-3</v>
      </c>
      <c r="BT452">
        <f t="shared" si="355"/>
        <v>5.0390204356247923E-3</v>
      </c>
      <c r="BU452" s="4">
        <f t="shared" si="356"/>
        <v>1.9204943029113693E-2</v>
      </c>
      <c r="BV452" s="7">
        <f t="shared" si="357"/>
        <v>4.5213012495761377E-3</v>
      </c>
      <c r="BW452">
        <f t="shared" si="358"/>
        <v>0.91145541571449729</v>
      </c>
      <c r="BX452">
        <f t="shared" si="359"/>
        <v>5.0390204356247923E-3</v>
      </c>
      <c r="BY452" s="4">
        <f t="shared" si="360"/>
        <v>0.18602772378800397</v>
      </c>
      <c r="BZ452" s="7">
        <f t="shared" si="361"/>
        <v>1.9847208352780036E-2</v>
      </c>
      <c r="CA452">
        <f t="shared" si="362"/>
        <v>0.19920976586583844</v>
      </c>
      <c r="CB452">
        <f t="shared" si="363"/>
        <v>1.9204943029113693E-2</v>
      </c>
      <c r="CC452" s="4">
        <f t="shared" si="364"/>
        <v>0.18602772378800397</v>
      </c>
      <c r="CD452" s="7">
        <f t="shared" si="365"/>
        <v>14</v>
      </c>
      <c r="CE452" s="4">
        <f t="shared" si="366"/>
        <v>0</v>
      </c>
      <c r="CF452" s="7">
        <f t="shared" si="367"/>
        <v>3.2198048087644445E-3</v>
      </c>
      <c r="CG452">
        <f t="shared" si="368"/>
        <v>1.1300831821207556E-4</v>
      </c>
      <c r="CH452" s="7">
        <f t="shared" si="369"/>
        <v>3.2198048087644445E-3</v>
      </c>
      <c r="CI452" s="4">
        <f t="shared" si="370"/>
        <v>5.7398049115185571E-3</v>
      </c>
      <c r="CJ452">
        <f t="shared" si="371"/>
        <v>1.1300831821207556E-4</v>
      </c>
      <c r="CK452">
        <f t="shared" si="372"/>
        <v>5.7398049115185571E-3</v>
      </c>
      <c r="CL452" s="7">
        <f t="shared" si="373"/>
        <v>6</v>
      </c>
      <c r="CM452" s="4">
        <f t="shared" si="374"/>
        <v>1</v>
      </c>
      <c r="CN452" s="7">
        <f t="shared" si="375"/>
        <v>3.7538419721143057E-3</v>
      </c>
      <c r="CO452" s="4">
        <f t="shared" si="376"/>
        <v>1</v>
      </c>
      <c r="CP452" s="7">
        <f t="shared" si="377"/>
        <v>3</v>
      </c>
      <c r="CQ452" s="4" t="str">
        <f t="shared" si="378"/>
        <v>Glenfiddich 12</v>
      </c>
      <c r="CR452" s="7">
        <f t="shared" si="379"/>
        <v>70</v>
      </c>
      <c r="CS452">
        <f t="shared" si="380"/>
        <v>73</v>
      </c>
      <c r="CT452">
        <f ca="1">COUNTIF(INDIRECT(ADDRESS(ROW(),CR452,1,1)):INDIRECT(ADDRESS(ROW(),CS452,1,1)), "&lt;0.05")</f>
        <v>4</v>
      </c>
      <c r="CU452" s="4">
        <f t="shared" ca="1" si="381"/>
        <v>1</v>
      </c>
    </row>
    <row r="453" spans="1:99" x14ac:dyDescent="0.25">
      <c r="A453" s="48">
        <v>205</v>
      </c>
      <c r="B453" s="7">
        <v>1.2150762912338424</v>
      </c>
      <c r="C453">
        <v>0.53513422759951712</v>
      </c>
      <c r="D453">
        <v>0.97954870834736074</v>
      </c>
      <c r="E453">
        <v>0.82315903910442478</v>
      </c>
      <c r="F453">
        <v>0.8078702073846209</v>
      </c>
      <c r="G453">
        <v>0.76026179418405782</v>
      </c>
      <c r="H453">
        <v>0.78997524946961872</v>
      </c>
      <c r="I453">
        <v>0.93031017951167583</v>
      </c>
      <c r="J453">
        <v>1.2567951888055715</v>
      </c>
      <c r="K453" s="4">
        <v>0.89644921522569387</v>
      </c>
      <c r="L453" s="7">
        <v>0.86235646233767382</v>
      </c>
      <c r="M453">
        <v>1.4899148512772498</v>
      </c>
      <c r="N453">
        <v>1.0035437397780711</v>
      </c>
      <c r="O453">
        <v>1.0067979760823682</v>
      </c>
      <c r="P453">
        <v>1.1108033998130098</v>
      </c>
      <c r="Q453">
        <v>0.9691869053274369</v>
      </c>
      <c r="R453">
        <v>1.0027298509562044</v>
      </c>
      <c r="S453">
        <v>1.0234690341429251</v>
      </c>
      <c r="T453">
        <v>1.3065393299290089</v>
      </c>
      <c r="U453" s="4">
        <v>0.9722097929735023</v>
      </c>
      <c r="V453" s="7">
        <v>1.5665374166618165</v>
      </c>
      <c r="W453">
        <v>6.4249655170607376</v>
      </c>
      <c r="X453">
        <v>2.6337773629969918</v>
      </c>
      <c r="Y453">
        <v>2.1139977982333518</v>
      </c>
      <c r="Z453">
        <v>2.1875329170286544</v>
      </c>
      <c r="AA453">
        <v>2.5420197345846289</v>
      </c>
      <c r="AB453">
        <v>5.9475990373468282</v>
      </c>
      <c r="AC453">
        <v>2.2134854933099692</v>
      </c>
      <c r="AD453">
        <v>2.5942329828264259</v>
      </c>
      <c r="AE453" s="4">
        <v>2.1592070231541136</v>
      </c>
      <c r="AF453" s="7">
        <v>1.1071875162695701</v>
      </c>
      <c r="AG453">
        <v>1.1084784397141385</v>
      </c>
      <c r="AH453">
        <v>1.1684391650532446</v>
      </c>
      <c r="AI453">
        <v>1.071950676716618</v>
      </c>
      <c r="AJ453">
        <v>1.6756167602150658</v>
      </c>
      <c r="AK453">
        <v>1.3109549386081667</v>
      </c>
      <c r="AL453">
        <v>1.5349231762734632</v>
      </c>
      <c r="AM453">
        <v>1.1664430447399672</v>
      </c>
      <c r="AN453">
        <v>0.80298411556262006</v>
      </c>
      <c r="AO453" s="4">
        <v>1.1353348668110181</v>
      </c>
      <c r="AP453" s="7">
        <v>0.97582959947991732</v>
      </c>
      <c r="AQ453">
        <v>1.6788486653836534</v>
      </c>
      <c r="AR453">
        <v>1.4584640429543689</v>
      </c>
      <c r="AS453">
        <v>1.0924571942327392</v>
      </c>
      <c r="AT453">
        <v>1.5653729980515572</v>
      </c>
      <c r="AU453">
        <v>2.6817367471236651</v>
      </c>
      <c r="AV453">
        <v>2.5526174218468176</v>
      </c>
      <c r="AW453">
        <v>0.93144408247353627</v>
      </c>
      <c r="AX453">
        <v>0.84737999409520426</v>
      </c>
      <c r="AY453" s="4">
        <v>0.94352589534907938</v>
      </c>
      <c r="AZ453">
        <f t="shared" si="335"/>
        <v>0.89945801008663828</v>
      </c>
      <c r="BA453">
        <f t="shared" si="336"/>
        <v>1.0747551342617452</v>
      </c>
      <c r="BB453">
        <f t="shared" si="337"/>
        <v>3.0383355283203519</v>
      </c>
      <c r="BC453">
        <f t="shared" si="338"/>
        <v>1.2082312699963871</v>
      </c>
      <c r="BD453" s="4">
        <f t="shared" si="339"/>
        <v>1.4727676640990539</v>
      </c>
      <c r="BE453" s="7">
        <f t="shared" si="340"/>
        <v>0.21421275153924632</v>
      </c>
      <c r="BF453">
        <f t="shared" si="341"/>
        <v>0.18608884342070126</v>
      </c>
      <c r="BG453">
        <f t="shared" si="342"/>
        <v>1.691087753348304</v>
      </c>
      <c r="BH453">
        <f t="shared" si="343"/>
        <v>0.24660598955691276</v>
      </c>
      <c r="BI453" s="4">
        <f t="shared" si="344"/>
        <v>0.66955646718353867</v>
      </c>
      <c r="BJ453" s="7">
        <f t="shared" si="345"/>
        <v>6.6782588298545179E-2</v>
      </c>
      <c r="BK453">
        <f t="shared" si="346"/>
        <v>3.0668007642878897E-3</v>
      </c>
      <c r="BL453">
        <f t="shared" si="347"/>
        <v>7.9917287070310847E-3</v>
      </c>
      <c r="BM453" s="4">
        <f t="shared" si="348"/>
        <v>2.5934547606403752E-2</v>
      </c>
      <c r="BN453" s="7">
        <f t="shared" si="349"/>
        <v>6.6782588298545179E-2</v>
      </c>
      <c r="BO453">
        <f t="shared" si="350"/>
        <v>5.1099649780772718E-3</v>
      </c>
      <c r="BP453">
        <f t="shared" si="351"/>
        <v>0.18993423514280036</v>
      </c>
      <c r="BQ453" s="4">
        <f t="shared" si="352"/>
        <v>9.911037069265842E-2</v>
      </c>
      <c r="BR453" s="7">
        <f t="shared" si="353"/>
        <v>3.0668007642878897E-3</v>
      </c>
      <c r="BS453">
        <f t="shared" si="354"/>
        <v>5.1099649780772718E-3</v>
      </c>
      <c r="BT453">
        <f t="shared" si="355"/>
        <v>7.5795263671553396E-3</v>
      </c>
      <c r="BU453" s="4">
        <f t="shared" si="356"/>
        <v>1.8841332548849898E-2</v>
      </c>
      <c r="BV453" s="7">
        <f t="shared" si="357"/>
        <v>7.9917287070310847E-3</v>
      </c>
      <c r="BW453">
        <f t="shared" si="358"/>
        <v>0.18993423514280036</v>
      </c>
      <c r="BX453">
        <f t="shared" si="359"/>
        <v>7.5795263671553396E-3</v>
      </c>
      <c r="BY453" s="4">
        <f t="shared" si="360"/>
        <v>0.26495949053816675</v>
      </c>
      <c r="BZ453" s="7">
        <f t="shared" si="361"/>
        <v>2.5934547606403752E-2</v>
      </c>
      <c r="CA453">
        <f t="shared" si="362"/>
        <v>9.911037069265842E-2</v>
      </c>
      <c r="CB453">
        <f t="shared" si="363"/>
        <v>1.8841332548849898E-2</v>
      </c>
      <c r="CC453" s="4">
        <f t="shared" si="364"/>
        <v>0.26495949053816675</v>
      </c>
      <c r="CD453" s="7">
        <f t="shared" si="365"/>
        <v>12</v>
      </c>
      <c r="CE453" s="4">
        <f t="shared" si="366"/>
        <v>0</v>
      </c>
      <c r="CF453" s="7">
        <f t="shared" si="367"/>
        <v>6.6782588298545179E-2</v>
      </c>
      <c r="CG453">
        <f t="shared" si="368"/>
        <v>2.9316600883600797E-4</v>
      </c>
      <c r="CH453" s="7">
        <f t="shared" si="369"/>
        <v>6.6782588298545179E-2</v>
      </c>
      <c r="CI453" s="4">
        <f t="shared" si="370"/>
        <v>1.9492301418128934E-3</v>
      </c>
      <c r="CJ453">
        <f t="shared" si="371"/>
        <v>2.9316600883600797E-4</v>
      </c>
      <c r="CK453">
        <f t="shared" si="372"/>
        <v>1.9492301418128934E-3</v>
      </c>
      <c r="CL453" s="7">
        <f t="shared" si="373"/>
        <v>4</v>
      </c>
      <c r="CM453" s="4">
        <f t="shared" si="374"/>
        <v>0</v>
      </c>
      <c r="CN453" s="7">
        <f t="shared" si="375"/>
        <v>3.2824936545785537E-3</v>
      </c>
      <c r="CO453" s="4">
        <f t="shared" si="376"/>
        <v>1</v>
      </c>
      <c r="CP453" s="7">
        <f t="shared" si="377"/>
        <v>3</v>
      </c>
      <c r="CQ453" s="4" t="str">
        <f t="shared" si="378"/>
        <v>Glenfiddich 12</v>
      </c>
      <c r="CR453" s="7">
        <f t="shared" si="379"/>
        <v>70</v>
      </c>
      <c r="CS453">
        <f t="shared" si="380"/>
        <v>73</v>
      </c>
      <c r="CT453">
        <f ca="1">COUNTIF(INDIRECT(ADDRESS(ROW(),CR453,1,1)):INDIRECT(ADDRESS(ROW(),CS453,1,1)), "&lt;0.05")</f>
        <v>4</v>
      </c>
      <c r="CU453" s="4">
        <f t="shared" ca="1" si="381"/>
        <v>1</v>
      </c>
    </row>
    <row r="454" spans="1:99" x14ac:dyDescent="0.25">
      <c r="A454" s="48">
        <v>206</v>
      </c>
      <c r="B454" s="7">
        <v>0.11952019248657667</v>
      </c>
      <c r="C454">
        <v>6.4232472825542924E-2</v>
      </c>
      <c r="D454">
        <v>0.14476647035155077</v>
      </c>
      <c r="E454">
        <v>8.9170051849107229E-2</v>
      </c>
      <c r="F454">
        <v>0.12017186779798845</v>
      </c>
      <c r="G454">
        <v>0.10066280532859652</v>
      </c>
      <c r="H454">
        <v>0.12695022182326374</v>
      </c>
      <c r="I454">
        <v>0.14516620676068917</v>
      </c>
      <c r="J454">
        <v>0.20061833014781788</v>
      </c>
      <c r="K454" s="4">
        <v>0.14267471785479713</v>
      </c>
      <c r="L454" s="7">
        <v>0.14416405521357836</v>
      </c>
      <c r="M454">
        <v>0.24426498529502816</v>
      </c>
      <c r="N454">
        <v>0.15973062180125941</v>
      </c>
      <c r="O454">
        <v>0.16259689479969799</v>
      </c>
      <c r="P454">
        <v>0.17264350909352993</v>
      </c>
      <c r="Q454">
        <v>0.15155536092364191</v>
      </c>
      <c r="R454">
        <v>0.15771901819945522</v>
      </c>
      <c r="S454">
        <v>0.17428915937211248</v>
      </c>
      <c r="T454">
        <v>0.25032145541470385</v>
      </c>
      <c r="U454" s="4">
        <v>0.15530462999917544</v>
      </c>
      <c r="V454" s="7">
        <v>0.30482264059667735</v>
      </c>
      <c r="W454">
        <v>0.95973295571463035</v>
      </c>
      <c r="X454">
        <v>0.43829508601872674</v>
      </c>
      <c r="Y454">
        <v>0.33732970435049325</v>
      </c>
      <c r="Z454">
        <v>0.37985379282685522</v>
      </c>
      <c r="AA454">
        <v>0.41741581443791098</v>
      </c>
      <c r="AB454">
        <v>0.98544255119540847</v>
      </c>
      <c r="AC454">
        <v>0.33899637544526862</v>
      </c>
      <c r="AD454">
        <v>0.4314320916300986</v>
      </c>
      <c r="AE454" s="4">
        <v>0.36930866397186279</v>
      </c>
      <c r="AF454" s="7">
        <v>0.18751251052513743</v>
      </c>
      <c r="AG454">
        <v>0.18411782836119556</v>
      </c>
      <c r="AH454">
        <v>0.18071746566756755</v>
      </c>
      <c r="AI454">
        <v>0.16222344702077243</v>
      </c>
      <c r="AJ454">
        <v>0.24084510422834091</v>
      </c>
      <c r="AK454">
        <v>0.21543652211351449</v>
      </c>
      <c r="AL454">
        <v>0.23960086533334271</v>
      </c>
      <c r="AM454">
        <v>0.17599278091912632</v>
      </c>
      <c r="AN454">
        <v>0.14687400310952831</v>
      </c>
      <c r="AO454" s="4">
        <v>0.18949798710859089</v>
      </c>
      <c r="AP454" s="7">
        <v>0.13196480260507576</v>
      </c>
      <c r="AQ454">
        <v>0.242032813406027</v>
      </c>
      <c r="AR454">
        <v>0.21567691015055343</v>
      </c>
      <c r="AS454">
        <v>0.15568130238679251</v>
      </c>
      <c r="AT454">
        <v>0.26093989379976856</v>
      </c>
      <c r="AU454">
        <v>0.44868769970136368</v>
      </c>
      <c r="AV454">
        <v>0.42907641687036652</v>
      </c>
      <c r="AW454">
        <v>0.15074725120044744</v>
      </c>
      <c r="AX454">
        <v>0.13508614331475588</v>
      </c>
      <c r="AY454" s="4">
        <v>0.15105875774118255</v>
      </c>
      <c r="AZ454">
        <f t="shared" si="335"/>
        <v>0.12539333372259304</v>
      </c>
      <c r="BA454">
        <f t="shared" si="336"/>
        <v>0.17725896901121826</v>
      </c>
      <c r="BB454">
        <f t="shared" si="337"/>
        <v>0.49626296761879318</v>
      </c>
      <c r="BC454">
        <f t="shared" si="338"/>
        <v>0.19228185143871168</v>
      </c>
      <c r="BD454" s="4">
        <f t="shared" si="339"/>
        <v>0.23209519911763335</v>
      </c>
      <c r="BE454" s="7">
        <f t="shared" si="340"/>
        <v>3.7196607880981412E-2</v>
      </c>
      <c r="BF454">
        <f t="shared" si="341"/>
        <v>3.8005885831454284E-2</v>
      </c>
      <c r="BG454">
        <f t="shared" si="342"/>
        <v>0.25477478930412961</v>
      </c>
      <c r="BH454">
        <f t="shared" si="343"/>
        <v>3.0903459641620196E-2</v>
      </c>
      <c r="BI454" s="4">
        <f t="shared" si="344"/>
        <v>0.11802757424834412</v>
      </c>
      <c r="BJ454" s="7">
        <f t="shared" si="345"/>
        <v>6.3996207189231493E-3</v>
      </c>
      <c r="BK454">
        <f t="shared" si="346"/>
        <v>1.236329575347694E-3</v>
      </c>
      <c r="BL454">
        <f t="shared" si="347"/>
        <v>3.9273941736643999E-4</v>
      </c>
      <c r="BM454" s="4">
        <f t="shared" si="348"/>
        <v>2.003838479879318E-2</v>
      </c>
      <c r="BN454" s="7">
        <f t="shared" si="349"/>
        <v>6.3996207189231493E-3</v>
      </c>
      <c r="BO454">
        <f t="shared" si="350"/>
        <v>3.246991905323997E-3</v>
      </c>
      <c r="BP454">
        <f t="shared" si="351"/>
        <v>0.34551057436294697</v>
      </c>
      <c r="BQ454" s="4">
        <f t="shared" si="352"/>
        <v>0.18990053783079486</v>
      </c>
      <c r="BR454" s="7">
        <f t="shared" si="353"/>
        <v>1.236329575347694E-3</v>
      </c>
      <c r="BS454">
        <f t="shared" si="354"/>
        <v>3.246991905323997E-3</v>
      </c>
      <c r="BT454">
        <f t="shared" si="355"/>
        <v>4.356786160071572E-3</v>
      </c>
      <c r="BU454" s="4">
        <f t="shared" si="356"/>
        <v>1.0984470165545459E-2</v>
      </c>
      <c r="BV454" s="7">
        <f t="shared" si="357"/>
        <v>3.9273941736643999E-4</v>
      </c>
      <c r="BW454">
        <f t="shared" si="358"/>
        <v>0.34551057436294697</v>
      </c>
      <c r="BX454">
        <f t="shared" si="359"/>
        <v>4.356786160071572E-3</v>
      </c>
      <c r="BY454" s="4">
        <f t="shared" si="360"/>
        <v>0.32589226780338854</v>
      </c>
      <c r="BZ454" s="7">
        <f t="shared" si="361"/>
        <v>2.003838479879318E-2</v>
      </c>
      <c r="CA454">
        <f t="shared" si="362"/>
        <v>0.18990053783079486</v>
      </c>
      <c r="CB454">
        <f t="shared" si="363"/>
        <v>1.0984470165545459E-2</v>
      </c>
      <c r="CC454" s="4">
        <f t="shared" si="364"/>
        <v>0.32589226780338854</v>
      </c>
      <c r="CD454" s="7">
        <f t="shared" si="365"/>
        <v>14</v>
      </c>
      <c r="CE454" s="4">
        <f t="shared" si="366"/>
        <v>0</v>
      </c>
      <c r="CF454" s="7">
        <f t="shared" si="367"/>
        <v>6.3996207189231493E-3</v>
      </c>
      <c r="CG454">
        <f t="shared" si="368"/>
        <v>6.6120701219819281E-5</v>
      </c>
      <c r="CH454" s="7">
        <f t="shared" si="369"/>
        <v>6.3996207189231493E-3</v>
      </c>
      <c r="CI454" s="4">
        <f t="shared" si="370"/>
        <v>2.6524067050524053E-3</v>
      </c>
      <c r="CJ454">
        <f t="shared" si="371"/>
        <v>6.6120701219819281E-5</v>
      </c>
      <c r="CK454">
        <f t="shared" si="372"/>
        <v>2.6524067050524053E-3</v>
      </c>
      <c r="CL454" s="7">
        <f t="shared" si="373"/>
        <v>6</v>
      </c>
      <c r="CM454" s="4">
        <f t="shared" si="374"/>
        <v>1</v>
      </c>
      <c r="CN454" s="7">
        <f t="shared" si="375"/>
        <v>1.7592643561309021E-3</v>
      </c>
      <c r="CO454" s="4">
        <f t="shared" si="376"/>
        <v>1</v>
      </c>
      <c r="CP454" s="7">
        <f t="shared" si="377"/>
        <v>3</v>
      </c>
      <c r="CQ454" s="4" t="str">
        <f t="shared" si="378"/>
        <v>Glenfiddich 12</v>
      </c>
      <c r="CR454" s="7">
        <f t="shared" si="379"/>
        <v>70</v>
      </c>
      <c r="CS454">
        <f t="shared" si="380"/>
        <v>73</v>
      </c>
      <c r="CT454">
        <f ca="1">COUNTIF(INDIRECT(ADDRESS(ROW(),CR454,1,1)):INDIRECT(ADDRESS(ROW(),CS454,1,1)), "&lt;0.05")</f>
        <v>4</v>
      </c>
      <c r="CU454" s="4">
        <f t="shared" ca="1" si="381"/>
        <v>1</v>
      </c>
    </row>
    <row r="455" spans="1:99" x14ac:dyDescent="0.25">
      <c r="A455" s="48">
        <v>207</v>
      </c>
      <c r="B455" s="7">
        <v>0</v>
      </c>
      <c r="C455">
        <v>1.0704324393106774E-2</v>
      </c>
      <c r="D455">
        <v>3.2958844552870181E-2</v>
      </c>
      <c r="E455">
        <v>1.9300633194201455E-2</v>
      </c>
      <c r="F455">
        <v>3.8188266625454458E-2</v>
      </c>
      <c r="G455">
        <v>2.0189532954937344E-2</v>
      </c>
      <c r="H455">
        <v>6.3066048441754577E-2</v>
      </c>
      <c r="I455">
        <v>8.4476304954921921E-2</v>
      </c>
      <c r="J455">
        <v>0.1358652093466802</v>
      </c>
      <c r="K455" s="4">
        <v>8.9334329757170997E-2</v>
      </c>
      <c r="L455" s="7">
        <v>5.2387738060844853E-2</v>
      </c>
      <c r="M455">
        <v>0.11751999189234177</v>
      </c>
      <c r="N455">
        <v>8.1689272149516309E-2</v>
      </c>
      <c r="O455">
        <v>7.2276282341412854E-2</v>
      </c>
      <c r="P455">
        <v>5.9333537578019083E-2</v>
      </c>
      <c r="Q455">
        <v>6.245904956586576E-2</v>
      </c>
      <c r="R455">
        <v>6.9343480923546252E-2</v>
      </c>
      <c r="S455">
        <v>7.7128295040245001E-2</v>
      </c>
      <c r="T455">
        <v>0.10043737873082849</v>
      </c>
      <c r="U455" s="4">
        <v>9.3533357073952925E-2</v>
      </c>
      <c r="V455" s="7">
        <v>0.20815928114953253</v>
      </c>
      <c r="W455">
        <v>0.33524694155324081</v>
      </c>
      <c r="X455">
        <v>0.21892798440315461</v>
      </c>
      <c r="Y455">
        <v>0.17888602318172031</v>
      </c>
      <c r="Z455">
        <v>0.23248430158728084</v>
      </c>
      <c r="AA455">
        <v>0.22635851805749804</v>
      </c>
      <c r="AB455">
        <v>0.50605112750461323</v>
      </c>
      <c r="AC455">
        <v>0.1951358640226786</v>
      </c>
      <c r="AD455">
        <v>0.21180830990297153</v>
      </c>
      <c r="AE455" s="4">
        <v>0.17381634979688637</v>
      </c>
      <c r="AF455" s="7">
        <v>8.6200785781632802E-2</v>
      </c>
      <c r="AG455">
        <v>8.8026377785229981E-2</v>
      </c>
      <c r="AH455">
        <v>9.4210934925329226E-2</v>
      </c>
      <c r="AI455">
        <v>9.6077158758233347E-2</v>
      </c>
      <c r="AJ455">
        <v>0.10813463399697784</v>
      </c>
      <c r="AK455">
        <v>0.10630488525710562</v>
      </c>
      <c r="AL455">
        <v>0.11226036480312708</v>
      </c>
      <c r="AM455">
        <v>8.8892038752596172E-2</v>
      </c>
      <c r="AN455">
        <v>6.8209973298597862E-2</v>
      </c>
      <c r="AO455" s="4">
        <v>8.254760298567615E-2</v>
      </c>
      <c r="AP455" s="7">
        <v>4.3815122670317251E-2</v>
      </c>
      <c r="AQ455">
        <v>6.1575566941432333E-2</v>
      </c>
      <c r="AR455">
        <v>4.883236933331115E-2</v>
      </c>
      <c r="AS455">
        <v>3.3278655977024653E-2</v>
      </c>
      <c r="AT455">
        <v>0.13748033258371006</v>
      </c>
      <c r="AU455">
        <v>0.25827083317343169</v>
      </c>
      <c r="AV455">
        <v>0.21602958523145893</v>
      </c>
      <c r="AW455">
        <v>8.521162289421072E-2</v>
      </c>
      <c r="AX455">
        <v>6.3696168126954736E-2</v>
      </c>
      <c r="AY455" s="4">
        <v>6.8522283568571984E-2</v>
      </c>
      <c r="AZ455">
        <f t="shared" si="335"/>
        <v>4.9408349422109796E-2</v>
      </c>
      <c r="BA455">
        <f t="shared" si="336"/>
        <v>7.8610838335657324E-2</v>
      </c>
      <c r="BB455">
        <f t="shared" si="337"/>
        <v>0.24868747011595776</v>
      </c>
      <c r="BC455">
        <f t="shared" si="338"/>
        <v>9.3086475634450605E-2</v>
      </c>
      <c r="BD455" s="4">
        <f t="shared" si="339"/>
        <v>0.10167125405004236</v>
      </c>
      <c r="BE455" s="7">
        <f t="shared" si="340"/>
        <v>4.2922467061962712E-2</v>
      </c>
      <c r="BF455">
        <f t="shared" si="341"/>
        <v>2.0195798399719092E-2</v>
      </c>
      <c r="BG455">
        <f t="shared" si="342"/>
        <v>0.10095304393973571</v>
      </c>
      <c r="BH455">
        <f t="shared" si="343"/>
        <v>1.3331411795179871E-2</v>
      </c>
      <c r="BI455" s="4">
        <f t="shared" si="344"/>
        <v>7.7545626943475346E-2</v>
      </c>
      <c r="BJ455" s="7">
        <f t="shared" si="345"/>
        <v>7.385067638507492E-2</v>
      </c>
      <c r="BK455">
        <f t="shared" si="346"/>
        <v>8.8038746365177168E-5</v>
      </c>
      <c r="BL455">
        <f t="shared" si="347"/>
        <v>1.090239348598262E-2</v>
      </c>
      <c r="BM455" s="4">
        <f t="shared" si="348"/>
        <v>8.3264972431663878E-2</v>
      </c>
      <c r="BN455" s="7">
        <f t="shared" si="349"/>
        <v>7.385067638507492E-2</v>
      </c>
      <c r="BO455">
        <f t="shared" si="350"/>
        <v>4.2539005965316044E-4</v>
      </c>
      <c r="BP455">
        <f t="shared" si="351"/>
        <v>7.7263479443410901E-2</v>
      </c>
      <c r="BQ455" s="4">
        <f t="shared" si="352"/>
        <v>0.3837728841951209</v>
      </c>
      <c r="BR455" s="7">
        <f t="shared" si="353"/>
        <v>8.8038746365177168E-5</v>
      </c>
      <c r="BS455">
        <f t="shared" si="354"/>
        <v>4.2539005965316044E-4</v>
      </c>
      <c r="BT455">
        <f t="shared" si="355"/>
        <v>8.4451847517288839E-4</v>
      </c>
      <c r="BU455" s="4">
        <f t="shared" si="356"/>
        <v>1.9926568746546276E-3</v>
      </c>
      <c r="BV455" s="7">
        <f t="shared" si="357"/>
        <v>1.090239348598262E-2</v>
      </c>
      <c r="BW455">
        <f t="shared" si="358"/>
        <v>7.7263479443410901E-2</v>
      </c>
      <c r="BX455">
        <f t="shared" si="359"/>
        <v>8.4451847517288839E-4</v>
      </c>
      <c r="BY455" s="4">
        <f t="shared" si="360"/>
        <v>0.73756974195421865</v>
      </c>
      <c r="BZ455" s="7">
        <f t="shared" si="361"/>
        <v>8.3264972431663878E-2</v>
      </c>
      <c r="CA455">
        <f t="shared" si="362"/>
        <v>0.3837728841951209</v>
      </c>
      <c r="CB455">
        <f t="shared" si="363"/>
        <v>1.9926568746546276E-3</v>
      </c>
      <c r="CC455" s="4">
        <f t="shared" si="364"/>
        <v>0.73756974195421865</v>
      </c>
      <c r="CD455" s="7">
        <f t="shared" si="365"/>
        <v>10</v>
      </c>
      <c r="CE455" s="4">
        <f t="shared" si="366"/>
        <v>0</v>
      </c>
      <c r="CF455" s="7">
        <f t="shared" si="367"/>
        <v>7.385067638507492E-2</v>
      </c>
      <c r="CG455">
        <f t="shared" si="368"/>
        <v>1.3601538968684171E-4</v>
      </c>
      <c r="CH455" s="7">
        <f t="shared" si="369"/>
        <v>7.385067638507492E-2</v>
      </c>
      <c r="CI455" s="4">
        <f t="shared" si="370"/>
        <v>1.2221682499280798E-3</v>
      </c>
      <c r="CJ455">
        <f t="shared" si="371"/>
        <v>1.3601538968684171E-4</v>
      </c>
      <c r="CK455">
        <f t="shared" si="372"/>
        <v>1.2221682499280798E-3</v>
      </c>
      <c r="CL455" s="7">
        <f t="shared" si="373"/>
        <v>4</v>
      </c>
      <c r="CM455" s="4">
        <f t="shared" si="374"/>
        <v>0</v>
      </c>
      <c r="CN455" s="7">
        <f t="shared" si="375"/>
        <v>2.8603209731505594E-4</v>
      </c>
      <c r="CO455" s="4">
        <f t="shared" si="376"/>
        <v>1</v>
      </c>
      <c r="CP455" s="7">
        <f t="shared" si="377"/>
        <v>3</v>
      </c>
      <c r="CQ455" s="4" t="str">
        <f t="shared" si="378"/>
        <v>Glenfiddich 12</v>
      </c>
      <c r="CR455" s="7">
        <f t="shared" si="379"/>
        <v>70</v>
      </c>
      <c r="CS455">
        <f t="shared" si="380"/>
        <v>73</v>
      </c>
      <c r="CT455">
        <f ca="1">COUNTIF(INDIRECT(ADDRESS(ROW(),CR455,1,1)):INDIRECT(ADDRESS(ROW(),CS455,1,1)), "&lt;0.05")</f>
        <v>4</v>
      </c>
      <c r="CU455" s="4">
        <f t="shared" ca="1" si="381"/>
        <v>1</v>
      </c>
    </row>
    <row r="456" spans="1:99" x14ac:dyDescent="0.25">
      <c r="A456" s="48">
        <v>208</v>
      </c>
      <c r="B456" s="7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5.6846793242193005E-3</v>
      </c>
      <c r="I456">
        <v>9.5839000272624209E-3</v>
      </c>
      <c r="J456">
        <v>4.9680304846464379E-2</v>
      </c>
      <c r="K456" s="4">
        <v>3.719714302709981E-2</v>
      </c>
      <c r="L456" s="7">
        <v>1.442348716029431E-2</v>
      </c>
      <c r="M456">
        <v>2.8177416233835337E-2</v>
      </c>
      <c r="N456">
        <v>1.1091744072448303E-2</v>
      </c>
      <c r="O456">
        <v>9.8455998903532772E-3</v>
      </c>
      <c r="P456">
        <v>1.4871789294598392E-2</v>
      </c>
      <c r="Q456">
        <v>1.2164835344241334E-2</v>
      </c>
      <c r="R456">
        <v>1.4641175141364853E-2</v>
      </c>
      <c r="S456">
        <v>3.6954614884508498E-2</v>
      </c>
      <c r="T456">
        <v>5.9030577756000055E-2</v>
      </c>
      <c r="U456" s="4">
        <v>4.0062880208438664E-2</v>
      </c>
      <c r="V456" s="7">
        <v>0.20911889140396617</v>
      </c>
      <c r="W456">
        <v>7.2077305286112718E-3</v>
      </c>
      <c r="X456">
        <v>0.26516762376390196</v>
      </c>
      <c r="Y456">
        <v>0.15447296595446944</v>
      </c>
      <c r="Z456">
        <v>0.16151752523110582</v>
      </c>
      <c r="AA456">
        <v>0.16006042665226561</v>
      </c>
      <c r="AB456">
        <v>0.3860821647036059</v>
      </c>
      <c r="AC456">
        <v>0.13526819719257036</v>
      </c>
      <c r="AD456">
        <v>0.17812479422386412</v>
      </c>
      <c r="AE456" s="4">
        <v>0.14056270407358204</v>
      </c>
      <c r="AF456" s="7">
        <v>7.2936180626529443E-2</v>
      </c>
      <c r="AG456">
        <v>7.0384578370281295E-2</v>
      </c>
      <c r="AH456">
        <v>6.3810669588696967E-2</v>
      </c>
      <c r="AI456">
        <v>6.1630039271733106E-2</v>
      </c>
      <c r="AJ456">
        <v>7.1956378362586421E-2</v>
      </c>
      <c r="AK456">
        <v>8.4480241702421799E-2</v>
      </c>
      <c r="AL456">
        <v>9.3344093543406587E-2</v>
      </c>
      <c r="AM456">
        <v>6.1052201488234689E-2</v>
      </c>
      <c r="AN456">
        <v>5.2795883075731617E-2</v>
      </c>
      <c r="AO456" s="4">
        <v>7.4084880138351128E-2</v>
      </c>
      <c r="AP456" s="7">
        <v>7.9751292989346887E-3</v>
      </c>
      <c r="AQ456">
        <v>4.2210852273697102E-3</v>
      </c>
      <c r="AR456">
        <v>5.205542360478835E-4</v>
      </c>
      <c r="AS456">
        <v>5.1817385896444999E-3</v>
      </c>
      <c r="AT456">
        <v>0.11702118531467767</v>
      </c>
      <c r="AU456">
        <v>0.16181938730909678</v>
      </c>
      <c r="AV456">
        <v>0.1864127138934755</v>
      </c>
      <c r="AW456">
        <v>5.9170158730946713E-2</v>
      </c>
      <c r="AX456">
        <v>4.7414170295380198E-2</v>
      </c>
      <c r="AY456" s="4">
        <v>5.5889746202218121E-2</v>
      </c>
      <c r="AZ456">
        <f t="shared" si="335"/>
        <v>1.0214602722504591E-2</v>
      </c>
      <c r="BA456">
        <f t="shared" si="336"/>
        <v>2.4126411998608304E-2</v>
      </c>
      <c r="BB456">
        <f t="shared" si="337"/>
        <v>0.17975830237279428</v>
      </c>
      <c r="BC456">
        <f t="shared" si="338"/>
        <v>7.0647514616797302E-2</v>
      </c>
      <c r="BD456" s="4">
        <f t="shared" si="339"/>
        <v>6.456258690977916E-2</v>
      </c>
      <c r="BE456" s="7">
        <f t="shared" si="340"/>
        <v>1.8050994955594053E-2</v>
      </c>
      <c r="BF456">
        <f t="shared" si="341"/>
        <v>1.6465226722947087E-2</v>
      </c>
      <c r="BG456">
        <f t="shared" si="342"/>
        <v>9.7398634264826173E-2</v>
      </c>
      <c r="BH456">
        <f t="shared" si="343"/>
        <v>1.1851501833828016E-2</v>
      </c>
      <c r="BI456" s="4">
        <f t="shared" si="344"/>
        <v>6.8253866098717655E-2</v>
      </c>
      <c r="BJ456" s="7">
        <f t="shared" si="345"/>
        <v>8.8687381000806323E-2</v>
      </c>
      <c r="BK456">
        <f t="shared" si="346"/>
        <v>3.3894531514736366E-4</v>
      </c>
      <c r="BL456">
        <f t="shared" si="347"/>
        <v>1.8379208976134346E-7</v>
      </c>
      <c r="BM456" s="4">
        <f t="shared" si="348"/>
        <v>3.4635068320591419E-2</v>
      </c>
      <c r="BN456" s="7">
        <f t="shared" si="349"/>
        <v>8.8687381000806323E-2</v>
      </c>
      <c r="BO456">
        <f t="shared" si="350"/>
        <v>6.407775283186083E-4</v>
      </c>
      <c r="BP456">
        <f t="shared" si="351"/>
        <v>1.702654880879357E-6</v>
      </c>
      <c r="BQ456" s="4">
        <f t="shared" si="352"/>
        <v>9.8450721955318718E-2</v>
      </c>
      <c r="BR456" s="7">
        <f t="shared" si="353"/>
        <v>3.3894531514736366E-4</v>
      </c>
      <c r="BS456">
        <f t="shared" si="354"/>
        <v>6.407775283186083E-4</v>
      </c>
      <c r="BT456">
        <f t="shared" si="355"/>
        <v>6.2603287206087878E-3</v>
      </c>
      <c r="BU456" s="4">
        <f t="shared" si="356"/>
        <v>7.3842766124936256E-3</v>
      </c>
      <c r="BV456" s="7">
        <f t="shared" si="357"/>
        <v>1.8379208976134346E-7</v>
      </c>
      <c r="BW456">
        <f t="shared" si="358"/>
        <v>1.702654880879357E-6</v>
      </c>
      <c r="BX456">
        <f t="shared" si="359"/>
        <v>6.2603287206087878E-3</v>
      </c>
      <c r="BY456" s="4">
        <f t="shared" si="360"/>
        <v>0.78711744746139467</v>
      </c>
      <c r="BZ456" s="7">
        <f t="shared" si="361"/>
        <v>3.4635068320591419E-2</v>
      </c>
      <c r="CA456">
        <f t="shared" si="362"/>
        <v>9.8450721955318718E-2</v>
      </c>
      <c r="CB456">
        <f t="shared" si="363"/>
        <v>7.3842766124936256E-3</v>
      </c>
      <c r="CC456" s="4">
        <f t="shared" si="364"/>
        <v>0.78711744746139467</v>
      </c>
      <c r="CD456" s="7">
        <f t="shared" si="365"/>
        <v>14</v>
      </c>
      <c r="CE456" s="4">
        <f t="shared" si="366"/>
        <v>0</v>
      </c>
      <c r="CF456" s="7">
        <f t="shared" si="367"/>
        <v>8.8687381000806323E-2</v>
      </c>
      <c r="CG456">
        <f t="shared" si="368"/>
        <v>1.908069962017324E-6</v>
      </c>
      <c r="CH456" s="7">
        <f t="shared" si="369"/>
        <v>8.8687381000806323E-2</v>
      </c>
      <c r="CI456" s="4">
        <f t="shared" si="370"/>
        <v>2.1997373852313334E-5</v>
      </c>
      <c r="CJ456">
        <f t="shared" si="371"/>
        <v>1.908069962017324E-6</v>
      </c>
      <c r="CK456">
        <f t="shared" si="372"/>
        <v>2.1997373852313334E-5</v>
      </c>
      <c r="CL456" s="7">
        <f t="shared" si="373"/>
        <v>4</v>
      </c>
      <c r="CM456" s="4">
        <f t="shared" si="374"/>
        <v>0</v>
      </c>
      <c r="CN456" s="7">
        <f t="shared" si="375"/>
        <v>2.5249851531548139E-5</v>
      </c>
      <c r="CO456" s="4">
        <f t="shared" si="376"/>
        <v>1</v>
      </c>
      <c r="CP456" s="7">
        <f t="shared" si="377"/>
        <v>3</v>
      </c>
      <c r="CQ456" s="4" t="str">
        <f t="shared" si="378"/>
        <v>Glenfiddich 12</v>
      </c>
      <c r="CR456" s="7">
        <f t="shared" si="379"/>
        <v>70</v>
      </c>
      <c r="CS456">
        <f t="shared" si="380"/>
        <v>73</v>
      </c>
      <c r="CT456">
        <f ca="1">COUNTIF(INDIRECT(ADDRESS(ROW(),CR456,1,1)):INDIRECT(ADDRESS(ROW(),CS456,1,1)), "&lt;0.05")</f>
        <v>4</v>
      </c>
      <c r="CU456" s="4">
        <f t="shared" ca="1" si="381"/>
        <v>1</v>
      </c>
    </row>
    <row r="457" spans="1:99" x14ac:dyDescent="0.25">
      <c r="A457" s="48">
        <v>209</v>
      </c>
      <c r="B457" s="7">
        <v>0</v>
      </c>
      <c r="C457">
        <v>0</v>
      </c>
      <c r="D457">
        <v>3.6077264748743841E-3</v>
      </c>
      <c r="E457">
        <v>0</v>
      </c>
      <c r="F457">
        <v>8.789939608453267E-3</v>
      </c>
      <c r="G457">
        <v>0</v>
      </c>
      <c r="H457">
        <v>1.0077482926680091E-2</v>
      </c>
      <c r="I457">
        <v>1.0634629747383828E-2</v>
      </c>
      <c r="J457">
        <v>0.15753633896845684</v>
      </c>
      <c r="K457" s="4">
        <v>0.11293295979116315</v>
      </c>
      <c r="L457" s="7">
        <v>3.5378219688954045E-3</v>
      </c>
      <c r="M457">
        <v>4.0252270105960886E-2</v>
      </c>
      <c r="N457">
        <v>0</v>
      </c>
      <c r="O457">
        <v>1.6197400733292115E-2</v>
      </c>
      <c r="P457">
        <v>1.9471612662356152E-2</v>
      </c>
      <c r="Q457">
        <v>1.4132215977656595E-2</v>
      </c>
      <c r="R457">
        <v>2.8345458582866773E-2</v>
      </c>
      <c r="S457">
        <v>6.409933513961763E-2</v>
      </c>
      <c r="T457">
        <v>0.10338545156006235</v>
      </c>
      <c r="U457" s="4">
        <v>0.12096661245337116</v>
      </c>
      <c r="V457" s="7">
        <v>0.55119931368452257</v>
      </c>
      <c r="W457">
        <v>0.16301206614308886</v>
      </c>
      <c r="X457">
        <v>0.70997043840186547</v>
      </c>
      <c r="Y457">
        <v>0.48038932135728607</v>
      </c>
      <c r="Z457">
        <v>0.46701192457193158</v>
      </c>
      <c r="AA457">
        <v>0.58883199913972684</v>
      </c>
      <c r="AB457">
        <v>1.2753126373276771</v>
      </c>
      <c r="AC457">
        <v>0.48266549993227043</v>
      </c>
      <c r="AD457">
        <v>0.57974706922390951</v>
      </c>
      <c r="AE457" s="4">
        <v>0.47620974239132097</v>
      </c>
      <c r="AF457" s="7">
        <v>0.25856735445111584</v>
      </c>
      <c r="AG457">
        <v>0.23391840109447964</v>
      </c>
      <c r="AH457">
        <v>0.22895710283012347</v>
      </c>
      <c r="AI457">
        <v>0.25658649075265794</v>
      </c>
      <c r="AJ457">
        <v>0.34573794818582726</v>
      </c>
      <c r="AK457">
        <v>0.26864000369510643</v>
      </c>
      <c r="AL457">
        <v>0.36085384429808454</v>
      </c>
      <c r="AM457">
        <v>0.25256444875789336</v>
      </c>
      <c r="AN457">
        <v>0.19318088998255653</v>
      </c>
      <c r="AO457" s="4">
        <v>0.24792518057947105</v>
      </c>
      <c r="AP457" s="7">
        <v>5.1317247064311455E-2</v>
      </c>
      <c r="AQ457">
        <v>7.7984700235871687E-2</v>
      </c>
      <c r="AR457">
        <v>6.6577701257805752E-2</v>
      </c>
      <c r="AS457">
        <v>5.5356553104625852E-2</v>
      </c>
      <c r="AT457">
        <v>0.33926237791037739</v>
      </c>
      <c r="AU457">
        <v>0.61707273831114551</v>
      </c>
      <c r="AV457">
        <v>0.59170494862160405</v>
      </c>
      <c r="AW457">
        <v>0.20188948312306559</v>
      </c>
      <c r="AX457">
        <v>0.16380337846053694</v>
      </c>
      <c r="AY457" s="4">
        <v>0.21262977008602651</v>
      </c>
      <c r="AZ457">
        <f t="shared" si="335"/>
        <v>3.0357907751701156E-2</v>
      </c>
      <c r="BA457">
        <f t="shared" si="336"/>
        <v>4.1038817918407904E-2</v>
      </c>
      <c r="BB457">
        <f t="shared" si="337"/>
        <v>0.57743500121735991</v>
      </c>
      <c r="BC457">
        <f t="shared" si="338"/>
        <v>0.26469316646273156</v>
      </c>
      <c r="BD457" s="4">
        <f t="shared" si="339"/>
        <v>0.2377598898175371</v>
      </c>
      <c r="BE457" s="7">
        <f t="shared" si="340"/>
        <v>5.6431330553955647E-2</v>
      </c>
      <c r="BF457">
        <f t="shared" si="341"/>
        <v>4.1986502329157842E-2</v>
      </c>
      <c r="BG457">
        <f t="shared" si="342"/>
        <v>0.28245111395350542</v>
      </c>
      <c r="BH457">
        <f t="shared" si="343"/>
        <v>5.1316429200332102E-2</v>
      </c>
      <c r="BI457" s="4">
        <f t="shared" si="344"/>
        <v>0.21336175865474186</v>
      </c>
      <c r="BJ457" s="7">
        <f t="shared" si="345"/>
        <v>0.63734236151941048</v>
      </c>
      <c r="BK457">
        <f t="shared" si="346"/>
        <v>1.4728486255523025E-4</v>
      </c>
      <c r="BL457">
        <f t="shared" si="347"/>
        <v>1.5111250823545897E-8</v>
      </c>
      <c r="BM457" s="4">
        <f t="shared" si="348"/>
        <v>1.364613381497717E-2</v>
      </c>
      <c r="BN457" s="7">
        <f t="shared" si="349"/>
        <v>0.63734236151941048</v>
      </c>
      <c r="BO457">
        <f t="shared" si="350"/>
        <v>1.8357637435906886E-4</v>
      </c>
      <c r="BP457">
        <f t="shared" si="351"/>
        <v>4.9080544759306655E-9</v>
      </c>
      <c r="BQ457" s="4">
        <f t="shared" si="352"/>
        <v>1.7441641558293235E-2</v>
      </c>
      <c r="BR457" s="7">
        <f t="shared" si="353"/>
        <v>1.4728486255523025E-4</v>
      </c>
      <c r="BS457">
        <f t="shared" si="354"/>
        <v>1.8357637435906886E-4</v>
      </c>
      <c r="BT457">
        <f t="shared" si="355"/>
        <v>6.6709342668656215E-3</v>
      </c>
      <c r="BU457" s="4">
        <f t="shared" si="356"/>
        <v>7.5802749157336639E-3</v>
      </c>
      <c r="BV457" s="7">
        <f t="shared" si="357"/>
        <v>1.5111250823545897E-8</v>
      </c>
      <c r="BW457">
        <f t="shared" si="358"/>
        <v>4.9080544759306655E-9</v>
      </c>
      <c r="BX457">
        <f t="shared" si="359"/>
        <v>6.6709342668656215E-3</v>
      </c>
      <c r="BY457" s="4">
        <f t="shared" si="360"/>
        <v>0.70603432978879321</v>
      </c>
      <c r="BZ457" s="7">
        <f t="shared" si="361"/>
        <v>1.364613381497717E-2</v>
      </c>
      <c r="CA457">
        <f t="shared" si="362"/>
        <v>1.7441641558293235E-2</v>
      </c>
      <c r="CB457">
        <f t="shared" si="363"/>
        <v>7.5802749157336639E-3</v>
      </c>
      <c r="CC457" s="4">
        <f t="shared" si="364"/>
        <v>0.70603432978879321</v>
      </c>
      <c r="CD457" s="7">
        <f t="shared" si="365"/>
        <v>16</v>
      </c>
      <c r="CE457" s="4">
        <f t="shared" si="366"/>
        <v>0</v>
      </c>
      <c r="CF457" s="7">
        <f t="shared" si="367"/>
        <v>0.63734236151941048</v>
      </c>
      <c r="CG457">
        <f t="shared" si="368"/>
        <v>1.0053165345739917E-7</v>
      </c>
      <c r="CH457" s="7">
        <f t="shared" si="369"/>
        <v>0.63734236151941048</v>
      </c>
      <c r="CI457" s="4">
        <f t="shared" si="370"/>
        <v>1.5100981055072642E-7</v>
      </c>
      <c r="CJ457">
        <f t="shared" si="371"/>
        <v>1.0053165345739917E-7</v>
      </c>
      <c r="CK457">
        <f t="shared" si="372"/>
        <v>1.5100981055072642E-7</v>
      </c>
      <c r="CL457" s="7">
        <f t="shared" si="373"/>
        <v>4</v>
      </c>
      <c r="CM457" s="4">
        <f t="shared" si="374"/>
        <v>0</v>
      </c>
      <c r="CN457" s="7">
        <f t="shared" si="375"/>
        <v>1.615559147327064E-6</v>
      </c>
      <c r="CO457" s="4">
        <f t="shared" si="376"/>
        <v>1</v>
      </c>
      <c r="CP457" s="7">
        <f t="shared" si="377"/>
        <v>3</v>
      </c>
      <c r="CQ457" s="4" t="str">
        <f t="shared" si="378"/>
        <v>Glenfiddich 12</v>
      </c>
      <c r="CR457" s="7">
        <f t="shared" si="379"/>
        <v>70</v>
      </c>
      <c r="CS457">
        <f t="shared" si="380"/>
        <v>73</v>
      </c>
      <c r="CT457">
        <f ca="1">COUNTIF(INDIRECT(ADDRESS(ROW(),CR457,1,1)):INDIRECT(ADDRESS(ROW(),CS457,1,1)), "&lt;0.05")</f>
        <v>4</v>
      </c>
      <c r="CU457" s="4">
        <f t="shared" ca="1" si="381"/>
        <v>1</v>
      </c>
    </row>
    <row r="458" spans="1:99" x14ac:dyDescent="0.25">
      <c r="A458" s="48">
        <v>210</v>
      </c>
      <c r="B458" s="7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5.6140711584451225E-3</v>
      </c>
      <c r="J458">
        <v>1.0269695584938825E-2</v>
      </c>
      <c r="K458" s="4">
        <v>1.8306124272921265E-2</v>
      </c>
      <c r="L458" s="7">
        <v>7.0734873750353845E-3</v>
      </c>
      <c r="M458">
        <v>9.8130207242180887E-3</v>
      </c>
      <c r="N458">
        <v>6.1692005222937585E-4</v>
      </c>
      <c r="O458">
        <v>4.0888347455849414E-3</v>
      </c>
      <c r="P458">
        <v>0</v>
      </c>
      <c r="Q458">
        <v>9.7094325556812688E-3</v>
      </c>
      <c r="R458">
        <v>0</v>
      </c>
      <c r="S458">
        <v>0</v>
      </c>
      <c r="T458">
        <v>3.3223101823020129E-2</v>
      </c>
      <c r="U458" s="4">
        <v>1.337969251291808E-2</v>
      </c>
      <c r="V458" s="7">
        <v>8.2452654626075081E-2</v>
      </c>
      <c r="W458">
        <v>9.6974648988233977E-2</v>
      </c>
      <c r="X458">
        <v>0.10043143470056153</v>
      </c>
      <c r="Y458">
        <v>8.913954619869828E-2</v>
      </c>
      <c r="Z458">
        <v>8.5641500514921434E-2</v>
      </c>
      <c r="AA458">
        <v>8.5371638655694582E-2</v>
      </c>
      <c r="AB458">
        <v>0.23232717036067083</v>
      </c>
      <c r="AC458">
        <v>7.3849388301891694E-2</v>
      </c>
      <c r="AD458">
        <v>8.7678113695516285E-2</v>
      </c>
      <c r="AE458" s="4">
        <v>6.7779509343800892E-2</v>
      </c>
      <c r="AF458" s="7">
        <v>3.8742207259838242E-2</v>
      </c>
      <c r="AG458">
        <v>3.869674829214869E-2</v>
      </c>
      <c r="AH458">
        <v>3.4100032526779109E-2</v>
      </c>
      <c r="AI458">
        <v>3.719869302091236E-2</v>
      </c>
      <c r="AJ458">
        <v>3.7960269496957529E-2</v>
      </c>
      <c r="AK458">
        <v>4.7474933003236797E-2</v>
      </c>
      <c r="AL458">
        <v>4.8385415447200091E-2</v>
      </c>
      <c r="AM458">
        <v>3.4759089147287356E-2</v>
      </c>
      <c r="AN458">
        <v>3.1601929874053351E-2</v>
      </c>
      <c r="AO458" s="4">
        <v>4.3097536201716843E-2</v>
      </c>
      <c r="AP458" s="7">
        <v>2.0499261789656789E-2</v>
      </c>
      <c r="AQ458">
        <v>1.4947399732014635E-2</v>
      </c>
      <c r="AR458">
        <v>9.302858413092252E-3</v>
      </c>
      <c r="AS458">
        <v>6.4201479750437777E-3</v>
      </c>
      <c r="AT458">
        <v>4.8601372391031204E-2</v>
      </c>
      <c r="AU458">
        <v>9.3432443690716224E-2</v>
      </c>
      <c r="AV458">
        <v>9.4714146828122972E-2</v>
      </c>
      <c r="AW458">
        <v>3.3575189532037308E-2</v>
      </c>
      <c r="AX458">
        <v>2.8286151455712231E-2</v>
      </c>
      <c r="AY458" s="4">
        <v>2.7403828179513839E-2</v>
      </c>
      <c r="AZ458">
        <f t="shared" si="335"/>
        <v>3.4189891016305216E-3</v>
      </c>
      <c r="BA458">
        <f t="shared" si="336"/>
        <v>7.7904489788687276E-3</v>
      </c>
      <c r="BB458">
        <f t="shared" si="337"/>
        <v>0.10016456053860645</v>
      </c>
      <c r="BC458">
        <f t="shared" si="338"/>
        <v>3.9201685427013036E-2</v>
      </c>
      <c r="BD458" s="4">
        <f t="shared" si="339"/>
        <v>3.7718279998694128E-2</v>
      </c>
      <c r="BE458" s="7">
        <f t="shared" si="340"/>
        <v>6.282283409224456E-3</v>
      </c>
      <c r="BF458">
        <f t="shared" si="341"/>
        <v>1.0184855605909409E-2</v>
      </c>
      <c r="BG458">
        <f t="shared" si="342"/>
        <v>4.7421755134742463E-2</v>
      </c>
      <c r="BH458">
        <f t="shared" si="343"/>
        <v>5.5528186843394585E-3</v>
      </c>
      <c r="BI458" s="4">
        <f t="shared" si="344"/>
        <v>3.2120560330687359E-2</v>
      </c>
      <c r="BJ458" s="7">
        <f t="shared" si="345"/>
        <v>0.26609997720728817</v>
      </c>
      <c r="BK458">
        <f t="shared" si="346"/>
        <v>1.0812568209761151E-4</v>
      </c>
      <c r="BL458">
        <f t="shared" si="347"/>
        <v>9.1723703696633242E-11</v>
      </c>
      <c r="BM458" s="4">
        <f t="shared" si="348"/>
        <v>8.166650533220049E-3</v>
      </c>
      <c r="BN458" s="7">
        <f t="shared" si="349"/>
        <v>0.26609997720728817</v>
      </c>
      <c r="BO458">
        <f t="shared" si="350"/>
        <v>1.3763399107290003E-4</v>
      </c>
      <c r="BP458">
        <f t="shared" si="351"/>
        <v>6.4294987328623381E-7</v>
      </c>
      <c r="BQ458" s="4">
        <f t="shared" si="352"/>
        <v>1.7298834601635022E-2</v>
      </c>
      <c r="BR458" s="7">
        <f t="shared" si="353"/>
        <v>1.0812568209761151E-4</v>
      </c>
      <c r="BS458">
        <f t="shared" si="354"/>
        <v>1.3763399107290003E-4</v>
      </c>
      <c r="BT458">
        <f t="shared" si="355"/>
        <v>2.7802881415070952E-3</v>
      </c>
      <c r="BU458" s="4">
        <f t="shared" si="356"/>
        <v>3.3556089948423799E-3</v>
      </c>
      <c r="BV458" s="7">
        <f t="shared" si="357"/>
        <v>9.1723703696633242E-11</v>
      </c>
      <c r="BW458">
        <f t="shared" si="358"/>
        <v>6.4294987328623381E-7</v>
      </c>
      <c r="BX458">
        <f t="shared" si="359"/>
        <v>2.7802881415070952E-3</v>
      </c>
      <c r="BY458" s="4">
        <f t="shared" si="360"/>
        <v>0.8885688897658679</v>
      </c>
      <c r="BZ458" s="7">
        <f t="shared" si="361"/>
        <v>8.166650533220049E-3</v>
      </c>
      <c r="CA458">
        <f t="shared" si="362"/>
        <v>1.7298834601635022E-2</v>
      </c>
      <c r="CB458">
        <f t="shared" si="363"/>
        <v>3.3556089948423799E-3</v>
      </c>
      <c r="CC458" s="4">
        <f t="shared" si="364"/>
        <v>0.8885688897658679</v>
      </c>
      <c r="CD458" s="7">
        <f t="shared" si="365"/>
        <v>16</v>
      </c>
      <c r="CE458" s="4">
        <f t="shared" si="366"/>
        <v>0</v>
      </c>
      <c r="CF458" s="7">
        <f t="shared" si="367"/>
        <v>0.26609997720728817</v>
      </c>
      <c r="CG458">
        <f t="shared" si="368"/>
        <v>1.1206788829236523E-7</v>
      </c>
      <c r="CH458" s="7">
        <f t="shared" si="369"/>
        <v>0.26609997720728817</v>
      </c>
      <c r="CI458" s="4">
        <f t="shared" si="370"/>
        <v>7.6587581516291703E-7</v>
      </c>
      <c r="CJ458">
        <f t="shared" si="371"/>
        <v>1.1206788829236523E-7</v>
      </c>
      <c r="CK458">
        <f t="shared" si="372"/>
        <v>7.6587581516291703E-7</v>
      </c>
      <c r="CL458" s="7">
        <f t="shared" si="373"/>
        <v>4</v>
      </c>
      <c r="CM458" s="4">
        <f t="shared" si="374"/>
        <v>0</v>
      </c>
      <c r="CN458" s="7">
        <f t="shared" si="375"/>
        <v>4.2617449223763938E-6</v>
      </c>
      <c r="CO458" s="4">
        <f t="shared" si="376"/>
        <v>1</v>
      </c>
      <c r="CP458" s="7">
        <f t="shared" si="377"/>
        <v>3</v>
      </c>
      <c r="CQ458" s="4" t="str">
        <f t="shared" si="378"/>
        <v>Glenfiddich 12</v>
      </c>
      <c r="CR458" s="7">
        <f t="shared" si="379"/>
        <v>70</v>
      </c>
      <c r="CS458">
        <f t="shared" si="380"/>
        <v>73</v>
      </c>
      <c r="CT458">
        <f ca="1">COUNTIF(INDIRECT(ADDRESS(ROW(),CR458,1,1)):INDIRECT(ADDRESS(ROW(),CS458,1,1)), "&lt;0.05")</f>
        <v>4</v>
      </c>
      <c r="CU458" s="4">
        <f t="shared" ca="1" si="381"/>
        <v>1</v>
      </c>
    </row>
    <row r="459" spans="1:99" x14ac:dyDescent="0.25">
      <c r="A459" s="48">
        <v>211</v>
      </c>
      <c r="B459" s="7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6.245304181560005E-3</v>
      </c>
      <c r="J459">
        <v>0</v>
      </c>
      <c r="K459" s="4">
        <v>7.9951417969945215E-3</v>
      </c>
      <c r="L459" s="7">
        <v>0</v>
      </c>
      <c r="M459">
        <v>7.6367481813175864E-3</v>
      </c>
      <c r="N459">
        <v>4.8775796804364554E-3</v>
      </c>
      <c r="O459">
        <v>1.2908315042845766E-3</v>
      </c>
      <c r="P459">
        <v>0</v>
      </c>
      <c r="Q459">
        <v>3.2882674265264536E-3</v>
      </c>
      <c r="R459">
        <v>0</v>
      </c>
      <c r="S459">
        <v>0</v>
      </c>
      <c r="T459">
        <v>5.1535083194750378E-3</v>
      </c>
      <c r="U459" s="4">
        <v>6.84461847183504E-3</v>
      </c>
      <c r="V459" s="7">
        <v>4.3785240577652776E-2</v>
      </c>
      <c r="W459">
        <v>0.13894259184872018</v>
      </c>
      <c r="X459">
        <v>5.4661230029294405E-2</v>
      </c>
      <c r="Y459">
        <v>3.9551515503079962E-2</v>
      </c>
      <c r="Z459">
        <v>2.7320856482452534E-2</v>
      </c>
      <c r="AA459">
        <v>2.4256545052588296E-2</v>
      </c>
      <c r="AB459">
        <v>0.10456870978306666</v>
      </c>
      <c r="AC459">
        <v>3.2066775067347314E-2</v>
      </c>
      <c r="AD459">
        <v>4.0149171678907171E-2</v>
      </c>
      <c r="AE459" s="4">
        <v>2.1315141522543376E-2</v>
      </c>
      <c r="AF459" s="7">
        <v>1.527427652597786E-2</v>
      </c>
      <c r="AG459">
        <v>8.9968212963411412E-3</v>
      </c>
      <c r="AH459">
        <v>8.0078469458159003E-3</v>
      </c>
      <c r="AI459">
        <v>1.3087853726314339E-2</v>
      </c>
      <c r="AJ459">
        <v>1.8255881940657238E-2</v>
      </c>
      <c r="AK459">
        <v>1.617636091241843E-2</v>
      </c>
      <c r="AL459">
        <v>2.4367347786707266E-2</v>
      </c>
      <c r="AM459">
        <v>1.4357452570113418E-2</v>
      </c>
      <c r="AN459">
        <v>1.1219079202760678E-2</v>
      </c>
      <c r="AO459" s="4">
        <v>8.5954058772209213E-3</v>
      </c>
      <c r="AP459" s="7">
        <v>2.681069215031184E-2</v>
      </c>
      <c r="AQ459">
        <v>0</v>
      </c>
      <c r="AR459">
        <v>0</v>
      </c>
      <c r="AS459">
        <v>2.0987573223504898E-2</v>
      </c>
      <c r="AT459">
        <v>3.8063077492921656E-2</v>
      </c>
      <c r="AU459">
        <v>3.9843106563909755E-2</v>
      </c>
      <c r="AV459">
        <v>4.0991477801787801E-2</v>
      </c>
      <c r="AW459">
        <v>1.7100737826373683E-2</v>
      </c>
      <c r="AX459">
        <v>7.1969408987752328E-3</v>
      </c>
      <c r="AY459" s="4">
        <v>1.4123927546738663E-2</v>
      </c>
      <c r="AZ459">
        <f t="shared" si="335"/>
        <v>1.4240445978554526E-3</v>
      </c>
      <c r="BA459">
        <f t="shared" si="336"/>
        <v>2.9091553583875151E-3</v>
      </c>
      <c r="BB459">
        <f t="shared" si="337"/>
        <v>5.2661777754565264E-2</v>
      </c>
      <c r="BC459">
        <f t="shared" si="338"/>
        <v>1.3833832678432722E-2</v>
      </c>
      <c r="BD459" s="4">
        <f t="shared" si="339"/>
        <v>2.051175335043235E-2</v>
      </c>
      <c r="BE459" s="7">
        <f t="shared" si="340"/>
        <v>3.0303481007861988E-3</v>
      </c>
      <c r="BF459">
        <f t="shared" si="341"/>
        <v>3.0434858668640049E-3</v>
      </c>
      <c r="BG459">
        <f t="shared" si="342"/>
        <v>3.8594370281231208E-2</v>
      </c>
      <c r="BH459">
        <f t="shared" si="343"/>
        <v>5.0609537920132241E-3</v>
      </c>
      <c r="BI459" s="4">
        <f t="shared" si="344"/>
        <v>1.5678222587125572E-2</v>
      </c>
      <c r="BJ459" s="7">
        <f t="shared" si="345"/>
        <v>0.28860280996283394</v>
      </c>
      <c r="BK459">
        <f t="shared" si="346"/>
        <v>2.294672613440467E-3</v>
      </c>
      <c r="BL459">
        <f t="shared" si="347"/>
        <v>8.4802576182587619E-6</v>
      </c>
      <c r="BM459" s="4">
        <f t="shared" si="348"/>
        <v>3.8222618728137657E-3</v>
      </c>
      <c r="BN459" s="7">
        <f t="shared" si="349"/>
        <v>0.28860280996283394</v>
      </c>
      <c r="BO459">
        <f t="shared" si="350"/>
        <v>2.7536052304609473E-3</v>
      </c>
      <c r="BP459">
        <f t="shared" si="351"/>
        <v>3.4132950902524952E-5</v>
      </c>
      <c r="BQ459" s="4">
        <f t="shared" si="352"/>
        <v>6.1636791522864205E-3</v>
      </c>
      <c r="BR459" s="7">
        <f t="shared" si="353"/>
        <v>2.294672613440467E-3</v>
      </c>
      <c r="BS459">
        <f t="shared" si="354"/>
        <v>2.7536052304609473E-3</v>
      </c>
      <c r="BT459">
        <f t="shared" si="355"/>
        <v>1.1181093062643225E-2</v>
      </c>
      <c r="BU459" s="4">
        <f t="shared" si="356"/>
        <v>3.1291526021493654E-2</v>
      </c>
      <c r="BV459" s="7">
        <f t="shared" si="357"/>
        <v>8.4802576182587619E-6</v>
      </c>
      <c r="BW459">
        <f t="shared" si="358"/>
        <v>3.4132950902524952E-5</v>
      </c>
      <c r="BX459">
        <f t="shared" si="359"/>
        <v>1.1181093062643225E-2</v>
      </c>
      <c r="BY459" s="4">
        <f t="shared" si="360"/>
        <v>0.22661272846976577</v>
      </c>
      <c r="BZ459" s="7">
        <f t="shared" si="361"/>
        <v>3.8222618728137657E-3</v>
      </c>
      <c r="CA459">
        <f t="shared" si="362"/>
        <v>6.1636791522864205E-3</v>
      </c>
      <c r="CB459">
        <f t="shared" si="363"/>
        <v>3.1291526021493654E-2</v>
      </c>
      <c r="CC459" s="4">
        <f t="shared" si="364"/>
        <v>0.22661272846976577</v>
      </c>
      <c r="CD459" s="7">
        <f t="shared" si="365"/>
        <v>16</v>
      </c>
      <c r="CE459" s="4">
        <f t="shared" si="366"/>
        <v>0</v>
      </c>
      <c r="CF459" s="7">
        <f t="shared" si="367"/>
        <v>0.28860280996283394</v>
      </c>
      <c r="CG459">
        <f t="shared" si="368"/>
        <v>1.5575051024558645E-5</v>
      </c>
      <c r="CH459" s="7">
        <f t="shared" si="369"/>
        <v>0.28860280996283394</v>
      </c>
      <c r="CI459" s="4">
        <f t="shared" si="370"/>
        <v>3.4256256104861844E-5</v>
      </c>
      <c r="CJ459">
        <f t="shared" si="371"/>
        <v>1.5575051024558645E-5</v>
      </c>
      <c r="CK459">
        <f t="shared" si="372"/>
        <v>3.4256256104861844E-5</v>
      </c>
      <c r="CL459" s="7">
        <f t="shared" si="373"/>
        <v>4</v>
      </c>
      <c r="CM459" s="4">
        <f t="shared" si="374"/>
        <v>0</v>
      </c>
      <c r="CN459" s="7">
        <f t="shared" si="375"/>
        <v>5.3197997950191287E-4</v>
      </c>
      <c r="CO459" s="4">
        <f t="shared" si="376"/>
        <v>1</v>
      </c>
      <c r="CP459" s="7">
        <f t="shared" si="377"/>
        <v>3</v>
      </c>
      <c r="CQ459" s="4" t="str">
        <f t="shared" si="378"/>
        <v>Glenfiddich 12</v>
      </c>
      <c r="CR459" s="7">
        <f t="shared" si="379"/>
        <v>70</v>
      </c>
      <c r="CS459">
        <f t="shared" si="380"/>
        <v>73</v>
      </c>
      <c r="CT459">
        <f ca="1">COUNTIF(INDIRECT(ADDRESS(ROW(),CR459,1,1)):INDIRECT(ADDRESS(ROW(),CS459,1,1)), "&lt;0.05")</f>
        <v>4</v>
      </c>
      <c r="CU459" s="4">
        <f t="shared" ca="1" si="381"/>
        <v>1</v>
      </c>
    </row>
    <row r="460" spans="1:99" x14ac:dyDescent="0.25">
      <c r="A460" s="48">
        <v>212</v>
      </c>
      <c r="B460" s="7">
        <v>0</v>
      </c>
      <c r="C460">
        <v>0</v>
      </c>
      <c r="D460">
        <v>5.5394132585147842E-3</v>
      </c>
      <c r="E460">
        <v>0</v>
      </c>
      <c r="F460">
        <v>8.2524235299106536E-3</v>
      </c>
      <c r="G460">
        <v>0</v>
      </c>
      <c r="H460">
        <v>2.3754082134172183E-2</v>
      </c>
      <c r="I460">
        <v>2.0023178790546704E-2</v>
      </c>
      <c r="J460">
        <v>6.6722146119267437E-3</v>
      </c>
      <c r="K460" s="4">
        <v>0</v>
      </c>
      <c r="L460" s="7">
        <v>2.1448336414551947E-2</v>
      </c>
      <c r="M460">
        <v>1.5874199546721975E-2</v>
      </c>
      <c r="N460">
        <v>2.5925957229697431E-2</v>
      </c>
      <c r="O460">
        <v>2.0504156151282271E-2</v>
      </c>
      <c r="P460">
        <v>2.5384662717120071E-3</v>
      </c>
      <c r="Q460">
        <v>6.892674808546855E-3</v>
      </c>
      <c r="R460">
        <v>1.1322625345710794E-3</v>
      </c>
      <c r="S460">
        <v>0</v>
      </c>
      <c r="T460">
        <v>9.3162054931025563E-3</v>
      </c>
      <c r="U460" s="4">
        <v>0</v>
      </c>
      <c r="V460" s="7">
        <v>7.7120607241924002E-2</v>
      </c>
      <c r="W460">
        <v>0.27158223738014731</v>
      </c>
      <c r="X460">
        <v>8.1505172265999487E-2</v>
      </c>
      <c r="Y460">
        <v>5.5896196497437427E-2</v>
      </c>
      <c r="Z460">
        <v>4.4442346007423028E-2</v>
      </c>
      <c r="AA460">
        <v>3.1552983310962651E-2</v>
      </c>
      <c r="AB460">
        <v>0.11220959882829945</v>
      </c>
      <c r="AC460">
        <v>3.0276396101543295E-2</v>
      </c>
      <c r="AD460">
        <v>4.0420146104960301E-2</v>
      </c>
      <c r="AE460" s="4">
        <v>3.038094058075707E-2</v>
      </c>
      <c r="AF460" s="7">
        <v>1.8282141204354011E-2</v>
      </c>
      <c r="AG460">
        <v>1.2422972908079413E-2</v>
      </c>
      <c r="AH460">
        <v>4.0046068320995342E-3</v>
      </c>
      <c r="AI460">
        <v>0</v>
      </c>
      <c r="AJ460">
        <v>0</v>
      </c>
      <c r="AK460">
        <v>0</v>
      </c>
      <c r="AL460">
        <v>9.3357727050496116E-3</v>
      </c>
      <c r="AM460">
        <v>0</v>
      </c>
      <c r="AN460">
        <v>0</v>
      </c>
      <c r="AO460" s="4">
        <v>4.1433991941115852E-3</v>
      </c>
      <c r="AP460" s="7">
        <v>5.5013322366519131E-2</v>
      </c>
      <c r="AQ460">
        <v>7.9235778960376844E-3</v>
      </c>
      <c r="AR460">
        <v>0</v>
      </c>
      <c r="AS460">
        <v>4.1734879909745802E-2</v>
      </c>
      <c r="AT460">
        <v>1.6377393734022291E-2</v>
      </c>
      <c r="AU460">
        <v>2.0365571142634792E-2</v>
      </c>
      <c r="AV460">
        <v>2.7978266272871415E-2</v>
      </c>
      <c r="AW460">
        <v>1.3921997991937378E-2</v>
      </c>
      <c r="AX460">
        <v>0</v>
      </c>
      <c r="AY460" s="4">
        <v>0</v>
      </c>
      <c r="AZ460">
        <f t="shared" si="335"/>
        <v>6.424131232507106E-3</v>
      </c>
      <c r="BA460">
        <f t="shared" si="336"/>
        <v>1.0363225845018611E-2</v>
      </c>
      <c r="BB460">
        <f t="shared" si="337"/>
        <v>7.753866243194539E-2</v>
      </c>
      <c r="BC460">
        <f t="shared" si="338"/>
        <v>4.8188892843694158E-3</v>
      </c>
      <c r="BD460" s="4">
        <f t="shared" si="339"/>
        <v>1.8331500931376848E-2</v>
      </c>
      <c r="BE460" s="7">
        <f t="shared" si="340"/>
        <v>8.7926454569442775E-3</v>
      </c>
      <c r="BF460">
        <f t="shared" si="341"/>
        <v>9.8469341256301503E-3</v>
      </c>
      <c r="BG460">
        <f t="shared" si="342"/>
        <v>7.3321736022135139E-2</v>
      </c>
      <c r="BH460">
        <f t="shared" si="343"/>
        <v>6.4696839035142473E-3</v>
      </c>
      <c r="BI460" s="4">
        <f t="shared" si="344"/>
        <v>1.8649368731632258E-2</v>
      </c>
      <c r="BJ460" s="7">
        <f t="shared" si="345"/>
        <v>0.35803158756963216</v>
      </c>
      <c r="BK460">
        <f t="shared" si="346"/>
        <v>1.3458846568586062E-2</v>
      </c>
      <c r="BL460">
        <f t="shared" si="347"/>
        <v>0.64798935618882836</v>
      </c>
      <c r="BM460" s="4">
        <f t="shared" si="348"/>
        <v>9.1192473649437153E-2</v>
      </c>
      <c r="BN460" s="7">
        <f t="shared" si="349"/>
        <v>0.35803158756963216</v>
      </c>
      <c r="BO460">
        <f t="shared" si="350"/>
        <v>1.7797882313025502E-2</v>
      </c>
      <c r="BP460">
        <f t="shared" si="351"/>
        <v>0.15672894309862434</v>
      </c>
      <c r="BQ460" s="4">
        <f t="shared" si="352"/>
        <v>0.25249785388989088</v>
      </c>
      <c r="BR460" s="7">
        <f t="shared" si="353"/>
        <v>1.3458846568586062E-2</v>
      </c>
      <c r="BS460">
        <f t="shared" si="354"/>
        <v>1.7797882313025502E-2</v>
      </c>
      <c r="BT460">
        <f t="shared" si="355"/>
        <v>1.201040594074209E-2</v>
      </c>
      <c r="BU460" s="4">
        <f t="shared" si="356"/>
        <v>3.2493514165305687E-2</v>
      </c>
      <c r="BV460" s="7">
        <f t="shared" si="357"/>
        <v>0.64798935618882836</v>
      </c>
      <c r="BW460">
        <f t="shared" si="358"/>
        <v>0.15672894309862434</v>
      </c>
      <c r="BX460">
        <f t="shared" si="359"/>
        <v>1.201040594074209E-2</v>
      </c>
      <c r="BY460" s="4">
        <f t="shared" si="360"/>
        <v>5.2975523033524312E-2</v>
      </c>
      <c r="BZ460" s="7">
        <f t="shared" si="361"/>
        <v>9.1192473649437153E-2</v>
      </c>
      <c r="CA460">
        <f t="shared" si="362"/>
        <v>0.25249785388989088</v>
      </c>
      <c r="CB460">
        <f t="shared" si="363"/>
        <v>3.2493514165305687E-2</v>
      </c>
      <c r="CC460" s="4">
        <f t="shared" si="364"/>
        <v>5.2975523033524312E-2</v>
      </c>
      <c r="CD460" s="7">
        <f t="shared" si="365"/>
        <v>8</v>
      </c>
      <c r="CE460" s="4">
        <f t="shared" si="366"/>
        <v>0</v>
      </c>
      <c r="CF460" s="7">
        <f t="shared" si="367"/>
        <v>0.35803158756963216</v>
      </c>
      <c r="CG460">
        <f t="shared" si="368"/>
        <v>1.1084794819195751E-2</v>
      </c>
      <c r="CH460" s="7">
        <f t="shared" si="369"/>
        <v>0.35803158756963216</v>
      </c>
      <c r="CI460" s="4">
        <f t="shared" si="370"/>
        <v>2.911867827441832E-2</v>
      </c>
      <c r="CJ460">
        <f t="shared" si="371"/>
        <v>1.1084794819195751E-2</v>
      </c>
      <c r="CK460">
        <f t="shared" si="372"/>
        <v>2.911867827441832E-2</v>
      </c>
      <c r="CL460" s="7">
        <f t="shared" si="373"/>
        <v>4</v>
      </c>
      <c r="CM460" s="4">
        <f t="shared" si="374"/>
        <v>0</v>
      </c>
      <c r="CN460" s="7">
        <f t="shared" si="375"/>
        <v>3.2082669728949624E-2</v>
      </c>
      <c r="CO460" s="4">
        <f t="shared" si="376"/>
        <v>1</v>
      </c>
      <c r="CP460" s="7">
        <f t="shared" si="377"/>
        <v>3</v>
      </c>
      <c r="CQ460" s="4" t="str">
        <f t="shared" si="378"/>
        <v>Glenfiddich 12</v>
      </c>
      <c r="CR460" s="7">
        <f t="shared" si="379"/>
        <v>70</v>
      </c>
      <c r="CS460">
        <f t="shared" si="380"/>
        <v>73</v>
      </c>
      <c r="CT460">
        <f ca="1">COUNTIF(INDIRECT(ADDRESS(ROW(),CR460,1,1)):INDIRECT(ADDRESS(ROW(),CS460,1,1)), "&lt;0.05")</f>
        <v>4</v>
      </c>
      <c r="CU460" s="4">
        <f t="shared" ca="1" si="381"/>
        <v>1</v>
      </c>
    </row>
    <row r="461" spans="1:99" x14ac:dyDescent="0.25">
      <c r="A461" s="48">
        <v>213</v>
      </c>
      <c r="B461" s="7">
        <v>0.13495167403462721</v>
      </c>
      <c r="C461">
        <v>4.6687152240545211E-2</v>
      </c>
      <c r="D461">
        <v>8.6982560715210544E-2</v>
      </c>
      <c r="E461">
        <v>7.3572648341791363E-2</v>
      </c>
      <c r="F461">
        <v>6.9685593293247819E-2</v>
      </c>
      <c r="G461">
        <v>5.7634031226881662E-2</v>
      </c>
      <c r="H461">
        <v>5.1054751857337467E-2</v>
      </c>
      <c r="I461">
        <v>7.8865347602546543E-2</v>
      </c>
      <c r="J461">
        <v>7.7403410700805891E-2</v>
      </c>
      <c r="K461" s="4">
        <v>6.2085912781004018E-2</v>
      </c>
      <c r="L461" s="7">
        <v>8.3358274828682688E-2</v>
      </c>
      <c r="M461">
        <v>9.6566059203247817E-2</v>
      </c>
      <c r="N461">
        <v>8.9598209830746497E-2</v>
      </c>
      <c r="O461">
        <v>6.6031441912942301E-2</v>
      </c>
      <c r="P461">
        <v>7.9247163824619035E-2</v>
      </c>
      <c r="Q461">
        <v>7.9026727301291122E-2</v>
      </c>
      <c r="R461">
        <v>6.3980097657205678E-2</v>
      </c>
      <c r="S461">
        <v>6.6688474499254802E-2</v>
      </c>
      <c r="T461">
        <v>0.10168407159768646</v>
      </c>
      <c r="U461" s="4">
        <v>5.9726910985233195E-2</v>
      </c>
      <c r="V461" s="7">
        <v>0.31253712069905815</v>
      </c>
      <c r="W461">
        <v>0.31181339160732641</v>
      </c>
      <c r="X461">
        <v>0.25186981978954992</v>
      </c>
      <c r="Y461">
        <v>0.17627304143232028</v>
      </c>
      <c r="Z461">
        <v>0.19412685772003305</v>
      </c>
      <c r="AA461">
        <v>0.22156474481589772</v>
      </c>
      <c r="AB461">
        <v>0.4160961163141656</v>
      </c>
      <c r="AC461">
        <v>0.16537484882282752</v>
      </c>
      <c r="AD461">
        <v>0.1721050922383642</v>
      </c>
      <c r="AE461" s="4">
        <v>0.13626098668065675</v>
      </c>
      <c r="AF461" s="7">
        <v>6.9153888770164734E-2</v>
      </c>
      <c r="AG461">
        <v>6.3810140818959138E-2</v>
      </c>
      <c r="AH461">
        <v>5.4786224641004355E-2</v>
      </c>
      <c r="AI461">
        <v>4.057443146604605E-2</v>
      </c>
      <c r="AJ461">
        <v>5.2075500090964677E-2</v>
      </c>
      <c r="AK461">
        <v>7.3043689342634083E-2</v>
      </c>
      <c r="AL461">
        <v>8.1313812240139588E-2</v>
      </c>
      <c r="AM461">
        <v>5.3938718554993659E-2</v>
      </c>
      <c r="AN461">
        <v>3.2812875117912109E-2</v>
      </c>
      <c r="AO461" s="4">
        <v>5.5769924647177574E-2</v>
      </c>
      <c r="AP461" s="7">
        <v>8.6996374596777726E-2</v>
      </c>
      <c r="AQ461">
        <v>9.1215559607147778E-2</v>
      </c>
      <c r="AR461">
        <v>7.4667345528001972E-2</v>
      </c>
      <c r="AS461">
        <v>0.10718220542296575</v>
      </c>
      <c r="AT461">
        <v>0.13100866258844265</v>
      </c>
      <c r="AU461">
        <v>0.20673968073847113</v>
      </c>
      <c r="AV461">
        <v>0.20703743431485111</v>
      </c>
      <c r="AW461">
        <v>7.2033435415711999E-2</v>
      </c>
      <c r="AX461">
        <v>5.74991153681738E-2</v>
      </c>
      <c r="AY461" s="4">
        <v>6.3302177970076048E-2</v>
      </c>
      <c r="AZ461">
        <f t="shared" si="335"/>
        <v>7.3892308279399771E-2</v>
      </c>
      <c r="BA461">
        <f t="shared" si="336"/>
        <v>7.8590743164090954E-2</v>
      </c>
      <c r="BB461">
        <f t="shared" si="337"/>
        <v>0.23580220201201998</v>
      </c>
      <c r="BC461">
        <f t="shared" si="338"/>
        <v>5.7727920568999593E-2</v>
      </c>
      <c r="BD461" s="4">
        <f t="shared" si="339"/>
        <v>0.109768199155062</v>
      </c>
      <c r="BE461" s="7">
        <f t="shared" si="340"/>
        <v>2.4988565151213081E-2</v>
      </c>
      <c r="BF461">
        <f t="shared" si="341"/>
        <v>1.4413125305230106E-2</v>
      </c>
      <c r="BG461">
        <f t="shared" si="342"/>
        <v>8.7457329566431249E-2</v>
      </c>
      <c r="BH461">
        <f t="shared" si="343"/>
        <v>1.4652304035407841E-2</v>
      </c>
      <c r="BI461" s="4">
        <f t="shared" si="344"/>
        <v>5.551026330719222E-2</v>
      </c>
      <c r="BJ461" s="7">
        <f t="shared" si="345"/>
        <v>0.61433875498921842</v>
      </c>
      <c r="BK461">
        <f t="shared" si="346"/>
        <v>1.8514955466287212E-4</v>
      </c>
      <c r="BL461">
        <f t="shared" si="347"/>
        <v>9.8626636883283478E-2</v>
      </c>
      <c r="BM461" s="4">
        <f t="shared" si="348"/>
        <v>8.6019907442128341E-2</v>
      </c>
      <c r="BN461" s="7">
        <f t="shared" si="349"/>
        <v>0.61433875498921842</v>
      </c>
      <c r="BO461">
        <f t="shared" si="350"/>
        <v>2.7265058933528049E-4</v>
      </c>
      <c r="BP461">
        <f t="shared" si="351"/>
        <v>4.8565071772044719E-3</v>
      </c>
      <c r="BQ461" s="4">
        <f t="shared" si="352"/>
        <v>0.11572155197271219</v>
      </c>
      <c r="BR461" s="7">
        <f t="shared" si="353"/>
        <v>1.8514955466287212E-4</v>
      </c>
      <c r="BS461">
        <f t="shared" si="354"/>
        <v>2.7265058933528049E-4</v>
      </c>
      <c r="BT461">
        <f t="shared" si="355"/>
        <v>1.0455494376118605E-4</v>
      </c>
      <c r="BU461" s="4">
        <f t="shared" si="356"/>
        <v>1.5409418155862696E-3</v>
      </c>
      <c r="BV461" s="7">
        <f t="shared" si="357"/>
        <v>9.8626636883283478E-2</v>
      </c>
      <c r="BW461">
        <f t="shared" si="358"/>
        <v>4.8565071772044719E-3</v>
      </c>
      <c r="BX461">
        <f t="shared" si="359"/>
        <v>1.0455494376118605E-4</v>
      </c>
      <c r="BY461" s="4">
        <f t="shared" si="360"/>
        <v>1.6385220420971392E-2</v>
      </c>
      <c r="BZ461" s="7">
        <f t="shared" si="361"/>
        <v>8.6019907442128341E-2</v>
      </c>
      <c r="CA461">
        <f t="shared" si="362"/>
        <v>0.11572155197271219</v>
      </c>
      <c r="CB461">
        <f t="shared" si="363"/>
        <v>1.5409418155862696E-3</v>
      </c>
      <c r="CC461" s="4">
        <f t="shared" si="364"/>
        <v>1.6385220420971392E-2</v>
      </c>
      <c r="CD461" s="7">
        <f t="shared" si="365"/>
        <v>12</v>
      </c>
      <c r="CE461" s="4">
        <f t="shared" si="366"/>
        <v>0</v>
      </c>
      <c r="CF461" s="7">
        <f t="shared" si="367"/>
        <v>0.61433875498921842</v>
      </c>
      <c r="CG461">
        <f t="shared" si="368"/>
        <v>3.1867229428749122E-3</v>
      </c>
      <c r="CH461" s="7">
        <f t="shared" si="369"/>
        <v>0.61433875498921842</v>
      </c>
      <c r="CI461" s="4">
        <f t="shared" si="370"/>
        <v>4.0841064038472158E-3</v>
      </c>
      <c r="CJ461">
        <f t="shared" si="371"/>
        <v>3.1867229428749122E-3</v>
      </c>
      <c r="CK461">
        <f t="shared" si="372"/>
        <v>4.0841064038472158E-3</v>
      </c>
      <c r="CL461" s="7">
        <f t="shared" si="373"/>
        <v>4</v>
      </c>
      <c r="CM461" s="4">
        <f t="shared" si="374"/>
        <v>0</v>
      </c>
      <c r="CN461" s="7">
        <f t="shared" si="375"/>
        <v>1.0390836720099696E-2</v>
      </c>
      <c r="CO461" s="4">
        <f t="shared" si="376"/>
        <v>1</v>
      </c>
      <c r="CP461" s="7">
        <f t="shared" si="377"/>
        <v>3</v>
      </c>
      <c r="CQ461" s="4" t="str">
        <f t="shared" si="378"/>
        <v>Glenfiddich 12</v>
      </c>
      <c r="CR461" s="7">
        <f t="shared" si="379"/>
        <v>70</v>
      </c>
      <c r="CS461">
        <f t="shared" si="380"/>
        <v>73</v>
      </c>
      <c r="CT461">
        <f ca="1">COUNTIF(INDIRECT(ADDRESS(ROW(),CR461,1,1)):INDIRECT(ADDRESS(ROW(),CS461,1,1)), "&lt;0.05")</f>
        <v>4</v>
      </c>
      <c r="CU461" s="4">
        <f t="shared" ca="1" si="381"/>
        <v>1</v>
      </c>
    </row>
    <row r="462" spans="1:99" x14ac:dyDescent="0.25">
      <c r="A462" s="48">
        <v>214</v>
      </c>
      <c r="B462" s="7">
        <v>8.1029641374693234E-2</v>
      </c>
      <c r="C462">
        <v>8.5503729332672938E-3</v>
      </c>
      <c r="D462">
        <v>7.3173662352027158E-2</v>
      </c>
      <c r="E462">
        <v>4.6977779071580683E-2</v>
      </c>
      <c r="F462">
        <v>3.0509624066576809E-2</v>
      </c>
      <c r="G462">
        <v>2.7893449171421489E-2</v>
      </c>
      <c r="H462">
        <v>2.8278495462115253E-2</v>
      </c>
      <c r="I462">
        <v>3.3975389772573063E-2</v>
      </c>
      <c r="J462">
        <v>9.9317978785283853E-2</v>
      </c>
      <c r="K462" s="4">
        <v>8.0569172028771702E-2</v>
      </c>
      <c r="L462" s="7">
        <v>4.8294679489012698E-2</v>
      </c>
      <c r="M462">
        <v>6.946493226659449E-2</v>
      </c>
      <c r="N462">
        <v>5.6615123181702913E-2</v>
      </c>
      <c r="O462">
        <v>3.5038002304616261E-2</v>
      </c>
      <c r="P462">
        <v>5.950711538756185E-2</v>
      </c>
      <c r="Q462">
        <v>5.3836080403126839E-2</v>
      </c>
      <c r="R462">
        <v>3.9656590197103853E-2</v>
      </c>
      <c r="S462">
        <v>5.3326412885522333E-2</v>
      </c>
      <c r="T462">
        <v>8.0670828669327399E-2</v>
      </c>
      <c r="U462" s="4">
        <v>6.7982363753073677E-2</v>
      </c>
      <c r="V462" s="7">
        <v>0.15653896737758261</v>
      </c>
      <c r="W462">
        <v>0.61629351101430274</v>
      </c>
      <c r="X462">
        <v>0.19258082082038322</v>
      </c>
      <c r="Y462">
        <v>0.15196208026370916</v>
      </c>
      <c r="Z462">
        <v>0.18747025206797052</v>
      </c>
      <c r="AA462">
        <v>0.21221378262411636</v>
      </c>
      <c r="AB462">
        <v>0.39042504799944694</v>
      </c>
      <c r="AC462">
        <v>0.17019627221968972</v>
      </c>
      <c r="AD462">
        <v>0.1903107098804073</v>
      </c>
      <c r="AE462" s="4">
        <v>0.16708786931999473</v>
      </c>
      <c r="AF462" s="7">
        <v>6.8527270747441388E-2</v>
      </c>
      <c r="AG462">
        <v>8.154994422371567E-2</v>
      </c>
      <c r="AH462">
        <v>9.4547608356413168E-2</v>
      </c>
      <c r="AI462">
        <v>8.7360200621852624E-2</v>
      </c>
      <c r="AJ462">
        <v>0.10353017321797271</v>
      </c>
      <c r="AK462">
        <v>9.1432042566899505E-2</v>
      </c>
      <c r="AL462">
        <v>0.1231919966220693</v>
      </c>
      <c r="AM462">
        <v>5.6807709221271888E-2</v>
      </c>
      <c r="AN462">
        <v>6.0002448720138817E-2</v>
      </c>
      <c r="AO462" s="4">
        <v>7.8445638765277562E-2</v>
      </c>
      <c r="AP462" s="7">
        <v>0.12896753172072839</v>
      </c>
      <c r="AQ462">
        <v>0.14730176362655548</v>
      </c>
      <c r="AR462">
        <v>0.12685875890491427</v>
      </c>
      <c r="AS462">
        <v>0.13673921200669747</v>
      </c>
      <c r="AT462">
        <v>0.15208468579106138</v>
      </c>
      <c r="AU462">
        <v>0.29324061076949476</v>
      </c>
      <c r="AV462">
        <v>0.26819585596963641</v>
      </c>
      <c r="AW462">
        <v>0.10533523887819002</v>
      </c>
      <c r="AX462">
        <v>7.3186061355871079E-2</v>
      </c>
      <c r="AY462" s="4">
        <v>9.9646811989696008E-2</v>
      </c>
      <c r="AZ462">
        <f t="shared" si="335"/>
        <v>5.1027556501831065E-2</v>
      </c>
      <c r="BA462">
        <f t="shared" si="336"/>
        <v>5.6439212853764222E-2</v>
      </c>
      <c r="BB462">
        <f t="shared" si="337"/>
        <v>0.24350793135876031</v>
      </c>
      <c r="BC462">
        <f t="shared" si="338"/>
        <v>8.4539503306305247E-2</v>
      </c>
      <c r="BD462" s="4">
        <f t="shared" si="339"/>
        <v>0.15315565310128454</v>
      </c>
      <c r="BE462" s="7">
        <f t="shared" si="340"/>
        <v>3.0148571914212535E-2</v>
      </c>
      <c r="BF462">
        <f t="shared" si="341"/>
        <v>1.3832310630756449E-2</v>
      </c>
      <c r="BG462">
        <f t="shared" si="342"/>
        <v>0.14804490931383293</v>
      </c>
      <c r="BH462">
        <f t="shared" si="343"/>
        <v>2.0231631097337874E-2</v>
      </c>
      <c r="BI462" s="4">
        <f t="shared" si="344"/>
        <v>7.1480124455735553E-2</v>
      </c>
      <c r="BJ462" s="7">
        <f t="shared" si="345"/>
        <v>0.61482509710934063</v>
      </c>
      <c r="BK462">
        <f t="shared" si="346"/>
        <v>2.5332276532645569E-3</v>
      </c>
      <c r="BL462">
        <f t="shared" si="347"/>
        <v>1.017544978244043E-2</v>
      </c>
      <c r="BM462" s="4">
        <f t="shared" si="348"/>
        <v>1.2921848311554245E-3</v>
      </c>
      <c r="BN462" s="7">
        <f t="shared" si="349"/>
        <v>0.61482509710934063</v>
      </c>
      <c r="BO462">
        <f t="shared" si="350"/>
        <v>3.1040367370380887E-3</v>
      </c>
      <c r="BP462">
        <f t="shared" si="351"/>
        <v>2.291196645570117E-3</v>
      </c>
      <c r="BQ462" s="4">
        <f t="shared" si="352"/>
        <v>1.9647534378005199E-3</v>
      </c>
      <c r="BR462" s="7">
        <f t="shared" si="353"/>
        <v>2.5332276532645569E-3</v>
      </c>
      <c r="BS462">
        <f t="shared" si="354"/>
        <v>3.1040367370380887E-3</v>
      </c>
      <c r="BT462">
        <f t="shared" si="355"/>
        <v>7.9114209589218991E-3</v>
      </c>
      <c r="BU462" s="4">
        <f t="shared" si="356"/>
        <v>0.10586553019712337</v>
      </c>
      <c r="BV462" s="7">
        <f t="shared" si="357"/>
        <v>1.017544978244043E-2</v>
      </c>
      <c r="BW462">
        <f t="shared" si="358"/>
        <v>2.291196645570117E-3</v>
      </c>
      <c r="BX462">
        <f t="shared" si="359"/>
        <v>7.9114209589218991E-3</v>
      </c>
      <c r="BY462" s="4">
        <f t="shared" si="360"/>
        <v>1.4651004359892193E-2</v>
      </c>
      <c r="BZ462" s="7">
        <f t="shared" si="361"/>
        <v>1.2921848311554245E-3</v>
      </c>
      <c r="CA462">
        <f t="shared" si="362"/>
        <v>1.9647534378005199E-3</v>
      </c>
      <c r="CB462">
        <f t="shared" si="363"/>
        <v>0.10586553019712337</v>
      </c>
      <c r="CC462" s="4">
        <f t="shared" si="364"/>
        <v>1.4651004359892193E-2</v>
      </c>
      <c r="CD462" s="7">
        <f t="shared" si="365"/>
        <v>16</v>
      </c>
      <c r="CE462" s="4">
        <f t="shared" si="366"/>
        <v>0</v>
      </c>
      <c r="CF462" s="7">
        <f t="shared" si="367"/>
        <v>0.61482509710934063</v>
      </c>
      <c r="CG462">
        <f t="shared" si="368"/>
        <v>2.6450012230470291E-5</v>
      </c>
      <c r="CH462" s="7">
        <f t="shared" si="369"/>
        <v>0.61482509710934063</v>
      </c>
      <c r="CI462" s="4">
        <f t="shared" si="370"/>
        <v>2.7227511671756247E-5</v>
      </c>
      <c r="CJ462">
        <f t="shared" si="371"/>
        <v>2.6450012230470291E-5</v>
      </c>
      <c r="CK462">
        <f t="shared" si="372"/>
        <v>2.7227511671756247E-5</v>
      </c>
      <c r="CL462" s="7">
        <f t="shared" si="373"/>
        <v>4</v>
      </c>
      <c r="CM462" s="4">
        <f t="shared" si="374"/>
        <v>0</v>
      </c>
      <c r="CN462" s="7">
        <f t="shared" si="375"/>
        <v>1.3962678024848525E-3</v>
      </c>
      <c r="CO462" s="4">
        <f t="shared" si="376"/>
        <v>1</v>
      </c>
      <c r="CP462" s="7">
        <f t="shared" si="377"/>
        <v>3</v>
      </c>
      <c r="CQ462" s="4" t="str">
        <f t="shared" si="378"/>
        <v>Glenfiddich 12</v>
      </c>
      <c r="CR462" s="7">
        <f t="shared" si="379"/>
        <v>70</v>
      </c>
      <c r="CS462">
        <f t="shared" si="380"/>
        <v>73</v>
      </c>
      <c r="CT462">
        <f ca="1">COUNTIF(INDIRECT(ADDRESS(ROW(),CR462,1,1)):INDIRECT(ADDRESS(ROW(),CS462,1,1)), "&lt;0.05")</f>
        <v>3</v>
      </c>
      <c r="CU462" s="4">
        <f t="shared" ca="1" si="381"/>
        <v>0</v>
      </c>
    </row>
    <row r="463" spans="1:99" x14ac:dyDescent="0.25">
      <c r="A463" s="48">
        <v>215</v>
      </c>
      <c r="B463" s="7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1.7617307241115456E-2</v>
      </c>
      <c r="K463" s="4">
        <v>8.1422377377781754E-3</v>
      </c>
      <c r="L463" s="7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s="4">
        <v>3.3432031811484082E-3</v>
      </c>
      <c r="V463" s="7">
        <v>3.6017285024354091E-2</v>
      </c>
      <c r="W463">
        <v>7.2934739446118363E-2</v>
      </c>
      <c r="X463">
        <v>2.3482251826458682E-2</v>
      </c>
      <c r="Y463">
        <v>1.5413962596167202E-2</v>
      </c>
      <c r="Z463">
        <v>3.2208324519260388E-2</v>
      </c>
      <c r="AA463">
        <v>3.6117658595415436E-2</v>
      </c>
      <c r="AB463">
        <v>6.3113503054382736E-2</v>
      </c>
      <c r="AC463">
        <v>1.6975062090700609E-2</v>
      </c>
      <c r="AD463">
        <v>3.0901195853869336E-2</v>
      </c>
      <c r="AE463" s="4">
        <v>7.8795661725394074E-3</v>
      </c>
      <c r="AF463" s="7">
        <v>1.057429486207107E-2</v>
      </c>
      <c r="AG463">
        <v>9.4656795757662449E-3</v>
      </c>
      <c r="AH463">
        <v>5.7775356821461316E-3</v>
      </c>
      <c r="AI463">
        <v>9.1496085717228514E-3</v>
      </c>
      <c r="AJ463">
        <v>1.5132009025856518E-2</v>
      </c>
      <c r="AK463">
        <v>7.7721803563710074E-3</v>
      </c>
      <c r="AL463">
        <v>8.1160108229664674E-3</v>
      </c>
      <c r="AM463">
        <v>1.673121268766289E-3</v>
      </c>
      <c r="AN463">
        <v>4.8986158949537663E-4</v>
      </c>
      <c r="AO463" s="4">
        <v>5.5893471549842864E-3</v>
      </c>
      <c r="AP463" s="7">
        <v>1.6212914190078531E-2</v>
      </c>
      <c r="AQ463">
        <v>1.3361021012064208E-2</v>
      </c>
      <c r="AR463">
        <v>1.357418005295127E-2</v>
      </c>
      <c r="AS463">
        <v>1.5301121294051638E-2</v>
      </c>
      <c r="AT463">
        <v>3.1767678710978353E-2</v>
      </c>
      <c r="AU463">
        <v>5.9889269555556686E-2</v>
      </c>
      <c r="AV463">
        <v>4.7669564505132316E-2</v>
      </c>
      <c r="AW463">
        <v>2.3012444677123732E-2</v>
      </c>
      <c r="AX463">
        <v>1.6052653558496117E-2</v>
      </c>
      <c r="AY463" s="4">
        <v>1.1961882620269619E-2</v>
      </c>
      <c r="AZ463">
        <f t="shared" si="335"/>
        <v>2.5759544978893631E-3</v>
      </c>
      <c r="BA463">
        <f t="shared" si="336"/>
        <v>3.3432031811484082E-4</v>
      </c>
      <c r="BB463">
        <f t="shared" si="337"/>
        <v>3.3504354917926631E-2</v>
      </c>
      <c r="BC463">
        <f t="shared" si="338"/>
        <v>7.3739648910146243E-3</v>
      </c>
      <c r="BD463" s="4">
        <f t="shared" si="339"/>
        <v>2.4880273017670249E-2</v>
      </c>
      <c r="BE463" s="7">
        <f t="shared" si="340"/>
        <v>5.8718739584413355E-3</v>
      </c>
      <c r="BF463">
        <f t="shared" si="341"/>
        <v>1.0572136733149472E-3</v>
      </c>
      <c r="BG463">
        <f t="shared" si="342"/>
        <v>2.0576711073688164E-2</v>
      </c>
      <c r="BH463">
        <f t="shared" si="343"/>
        <v>4.2725310245413754E-3</v>
      </c>
      <c r="BI463" s="4">
        <f t="shared" si="344"/>
        <v>1.656006784220445E-2</v>
      </c>
      <c r="BJ463" s="7">
        <f t="shared" si="345"/>
        <v>0.2633976424392403</v>
      </c>
      <c r="BK463">
        <f t="shared" si="346"/>
        <v>9.1398756155922024E-4</v>
      </c>
      <c r="BL463">
        <f t="shared" si="347"/>
        <v>5.2550866633784707E-2</v>
      </c>
      <c r="BM463" s="4">
        <f t="shared" si="348"/>
        <v>1.9552144610361128E-3</v>
      </c>
      <c r="BN463" s="7">
        <f t="shared" si="349"/>
        <v>0.2633976424392403</v>
      </c>
      <c r="BO463">
        <f t="shared" si="350"/>
        <v>6.4249630221315597E-4</v>
      </c>
      <c r="BP463">
        <f t="shared" si="351"/>
        <v>4.7891907904471187E-4</v>
      </c>
      <c r="BQ463" s="4">
        <f t="shared" si="352"/>
        <v>1.1309264510657802E-3</v>
      </c>
      <c r="BR463" s="7">
        <f t="shared" si="353"/>
        <v>9.1398756155922024E-4</v>
      </c>
      <c r="BS463">
        <f t="shared" si="354"/>
        <v>6.4249630221315597E-4</v>
      </c>
      <c r="BT463">
        <f t="shared" si="355"/>
        <v>2.9376450954652078E-3</v>
      </c>
      <c r="BU463" s="4">
        <f t="shared" si="356"/>
        <v>0.31611892893831656</v>
      </c>
      <c r="BV463" s="7">
        <f t="shared" si="357"/>
        <v>5.2550866633784707E-2</v>
      </c>
      <c r="BW463">
        <f t="shared" si="358"/>
        <v>4.7891907904471187E-4</v>
      </c>
      <c r="BX463">
        <f t="shared" si="359"/>
        <v>2.9376450954652078E-3</v>
      </c>
      <c r="BY463" s="4">
        <f t="shared" si="360"/>
        <v>8.702708811603347E-3</v>
      </c>
      <c r="BZ463" s="7">
        <f t="shared" si="361"/>
        <v>1.9552144610361128E-3</v>
      </c>
      <c r="CA463">
        <f t="shared" si="362"/>
        <v>1.1309264510657802E-3</v>
      </c>
      <c r="CB463">
        <f t="shared" si="363"/>
        <v>0.31611892893831656</v>
      </c>
      <c r="CC463" s="4">
        <f t="shared" si="364"/>
        <v>8.702708811603347E-3</v>
      </c>
      <c r="CD463" s="7">
        <f t="shared" si="365"/>
        <v>14</v>
      </c>
      <c r="CE463" s="4">
        <f t="shared" si="366"/>
        <v>0</v>
      </c>
      <c r="CF463" s="7">
        <f t="shared" si="367"/>
        <v>0.2633976424392403</v>
      </c>
      <c r="CG463">
        <f t="shared" si="368"/>
        <v>1.3020705465990835E-5</v>
      </c>
      <c r="CH463" s="7">
        <f t="shared" si="369"/>
        <v>0.2633976424392403</v>
      </c>
      <c r="CI463" s="4">
        <f t="shared" si="370"/>
        <v>5.787464191759136E-7</v>
      </c>
      <c r="CJ463">
        <f t="shared" si="371"/>
        <v>1.3020705465990835E-5</v>
      </c>
      <c r="CK463">
        <f t="shared" si="372"/>
        <v>5.787464191759136E-7</v>
      </c>
      <c r="CL463" s="7">
        <f t="shared" si="373"/>
        <v>4</v>
      </c>
      <c r="CM463" s="4">
        <f t="shared" si="374"/>
        <v>0</v>
      </c>
      <c r="CN463" s="7">
        <f t="shared" si="375"/>
        <v>4.0320202970739444E-4</v>
      </c>
      <c r="CO463" s="4">
        <f t="shared" si="376"/>
        <v>1</v>
      </c>
      <c r="CP463" s="7">
        <f t="shared" si="377"/>
        <v>3</v>
      </c>
      <c r="CQ463" s="4" t="str">
        <f t="shared" si="378"/>
        <v>Glenfiddich 12</v>
      </c>
      <c r="CR463" s="7">
        <f t="shared" si="379"/>
        <v>70</v>
      </c>
      <c r="CS463">
        <f t="shared" si="380"/>
        <v>73</v>
      </c>
      <c r="CT463">
        <f ca="1">COUNTIF(INDIRECT(ADDRESS(ROW(),CR463,1,1)):INDIRECT(ADDRESS(ROW(),CS463,1,1)), "&lt;0.05")</f>
        <v>3</v>
      </c>
      <c r="CU463" s="4">
        <f t="shared" ca="1" si="381"/>
        <v>0</v>
      </c>
    </row>
    <row r="464" spans="1:99" x14ac:dyDescent="0.25">
      <c r="A464" s="48">
        <v>216</v>
      </c>
      <c r="B464" s="7">
        <v>0</v>
      </c>
      <c r="C464">
        <v>3.8726793904174657E-3</v>
      </c>
      <c r="D464">
        <v>4.1724630238652183E-3</v>
      </c>
      <c r="E464">
        <v>6.018104283640538E-3</v>
      </c>
      <c r="F464">
        <v>7.9706650446220127E-3</v>
      </c>
      <c r="G464">
        <v>3.1363304030227949E-3</v>
      </c>
      <c r="H464">
        <v>8.1647863365294469E-3</v>
      </c>
      <c r="I464">
        <v>2.4292860537452894E-2</v>
      </c>
      <c r="J464">
        <v>4.0736608943931593E-2</v>
      </c>
      <c r="K464" s="4">
        <v>2.7498456339003108E-2</v>
      </c>
      <c r="L464" s="7">
        <v>2.3482940563047276E-2</v>
      </c>
      <c r="M464">
        <v>3.7118506704554834E-2</v>
      </c>
      <c r="N464">
        <v>2.7086836104047909E-2</v>
      </c>
      <c r="O464">
        <v>2.2374873741804385E-2</v>
      </c>
      <c r="P464">
        <v>9.4885978626369147E-3</v>
      </c>
      <c r="Q464">
        <v>1.1521064187966445E-2</v>
      </c>
      <c r="R464">
        <v>4.5692544258149823E-3</v>
      </c>
      <c r="S464">
        <v>2.7876692254087506E-2</v>
      </c>
      <c r="T464">
        <v>3.161104020073395E-2</v>
      </c>
      <c r="U464" s="4">
        <v>1.1961110308207323E-2</v>
      </c>
      <c r="V464" s="7">
        <v>7.1387775818022609E-2</v>
      </c>
      <c r="W464">
        <v>4.7502544625173025E-2</v>
      </c>
      <c r="X464">
        <v>9.0690729569498585E-2</v>
      </c>
      <c r="Y464">
        <v>5.7620565714613568E-2</v>
      </c>
      <c r="Z464">
        <v>9.0790056857348755E-2</v>
      </c>
      <c r="AA464">
        <v>3.7466556843912389E-2</v>
      </c>
      <c r="AB464">
        <v>0.12082555521937247</v>
      </c>
      <c r="AC464">
        <v>6.1138552679315505E-2</v>
      </c>
      <c r="AD464">
        <v>5.0409249924588069E-2</v>
      </c>
      <c r="AE464" s="4">
        <v>6.3279200853653836E-2</v>
      </c>
      <c r="AF464" s="7">
        <v>2.9505605922348872E-2</v>
      </c>
      <c r="AG464">
        <v>2.1819570362438381E-2</v>
      </c>
      <c r="AH464">
        <v>2.10676737088051E-2</v>
      </c>
      <c r="AI464">
        <v>2.7722533795746938E-2</v>
      </c>
      <c r="AJ464">
        <v>3.1645063017071394E-2</v>
      </c>
      <c r="AK464">
        <v>2.283848830365932E-2</v>
      </c>
      <c r="AL464">
        <v>2.1775051452233327E-2</v>
      </c>
      <c r="AM464">
        <v>2.0443429654237386E-2</v>
      </c>
      <c r="AN464">
        <v>2.3301222913792458E-2</v>
      </c>
      <c r="AO464" s="4">
        <v>2.9890232590342337E-2</v>
      </c>
      <c r="AP464" s="7">
        <v>4.1737612542982905E-3</v>
      </c>
      <c r="AQ464">
        <v>1.7335870275947692E-2</v>
      </c>
      <c r="AR464">
        <v>9.3501726297243234E-3</v>
      </c>
      <c r="AS464">
        <v>6.7367890367920173E-3</v>
      </c>
      <c r="AT464">
        <v>3.0617987822338707E-2</v>
      </c>
      <c r="AU464">
        <v>7.067258142906381E-2</v>
      </c>
      <c r="AV464">
        <v>5.7430311983878594E-2</v>
      </c>
      <c r="AW464">
        <v>2.4295532430354431E-2</v>
      </c>
      <c r="AX464">
        <v>1.6272874040972215E-2</v>
      </c>
      <c r="AY464" s="4">
        <v>1.0250571043325774E-2</v>
      </c>
      <c r="AZ464">
        <f t="shared" si="335"/>
        <v>1.2586295430248506E-2</v>
      </c>
      <c r="BA464">
        <f t="shared" si="336"/>
        <v>2.0709091635290153E-2</v>
      </c>
      <c r="BB464">
        <f t="shared" si="337"/>
        <v>6.911107881054987E-2</v>
      </c>
      <c r="BC464">
        <f t="shared" si="338"/>
        <v>2.5000887172067547E-2</v>
      </c>
      <c r="BD464" s="4">
        <f t="shared" si="339"/>
        <v>2.4713645194669585E-2</v>
      </c>
      <c r="BE464" s="7">
        <f t="shared" si="340"/>
        <v>1.3458940167466469E-2</v>
      </c>
      <c r="BF464">
        <f t="shared" si="341"/>
        <v>1.0739239719629562E-2</v>
      </c>
      <c r="BG464">
        <f t="shared" si="342"/>
        <v>2.5084073353373773E-2</v>
      </c>
      <c r="BH464">
        <f t="shared" si="343"/>
        <v>4.2174614535261858E-3</v>
      </c>
      <c r="BI464" s="4">
        <f t="shared" si="344"/>
        <v>2.244397805630793E-2</v>
      </c>
      <c r="BJ464" s="7">
        <f t="shared" si="345"/>
        <v>0.15391123204396787</v>
      </c>
      <c r="BK464">
        <f t="shared" si="346"/>
        <v>2.172780452708308E-5</v>
      </c>
      <c r="BL464">
        <f t="shared" si="347"/>
        <v>1.8147705273208133E-2</v>
      </c>
      <c r="BM464" s="4">
        <f t="shared" si="348"/>
        <v>0.16382459168756827</v>
      </c>
      <c r="BN464" s="7">
        <f t="shared" si="349"/>
        <v>0.15391123204396787</v>
      </c>
      <c r="BO464">
        <f t="shared" si="350"/>
        <v>1.0784073917559073E-4</v>
      </c>
      <c r="BP464">
        <f t="shared" si="351"/>
        <v>0.26282943871160974</v>
      </c>
      <c r="BQ464" s="4">
        <f t="shared" si="352"/>
        <v>0.61936082456901431</v>
      </c>
      <c r="BR464" s="7">
        <f t="shared" si="353"/>
        <v>2.172780452708308E-5</v>
      </c>
      <c r="BS464">
        <f t="shared" si="354"/>
        <v>1.0784073917559073E-4</v>
      </c>
      <c r="BT464">
        <f t="shared" si="355"/>
        <v>3.200049495848117E-4</v>
      </c>
      <c r="BU464" s="4">
        <f t="shared" si="356"/>
        <v>5.873425591686397E-4</v>
      </c>
      <c r="BV464" s="7">
        <f t="shared" si="357"/>
        <v>1.8147705273208133E-2</v>
      </c>
      <c r="BW464">
        <f t="shared" si="358"/>
        <v>0.26282943871160974</v>
      </c>
      <c r="BX464">
        <f t="shared" si="359"/>
        <v>3.200049495848117E-4</v>
      </c>
      <c r="BY464" s="4">
        <f t="shared" si="360"/>
        <v>0.96908440997362555</v>
      </c>
      <c r="BZ464" s="7">
        <f t="shared" si="361"/>
        <v>0.16382459168756827</v>
      </c>
      <c r="CA464">
        <f t="shared" si="362"/>
        <v>0.61936082456901431</v>
      </c>
      <c r="CB464">
        <f t="shared" si="363"/>
        <v>5.873425591686397E-4</v>
      </c>
      <c r="CC464" s="4">
        <f t="shared" si="364"/>
        <v>0.96908440997362555</v>
      </c>
      <c r="CD464" s="7">
        <f t="shared" si="365"/>
        <v>10</v>
      </c>
      <c r="CE464" s="4">
        <f t="shared" si="366"/>
        <v>0</v>
      </c>
      <c r="CF464" s="7">
        <f t="shared" si="367"/>
        <v>0.15391123204396787</v>
      </c>
      <c r="CG464">
        <f t="shared" si="368"/>
        <v>3.1152399427871927E-4</v>
      </c>
      <c r="CH464" s="7">
        <f t="shared" si="369"/>
        <v>0.15391123204396787</v>
      </c>
      <c r="CI464" s="4">
        <f t="shared" si="370"/>
        <v>4.2248060973175796E-3</v>
      </c>
      <c r="CJ464">
        <f t="shared" si="371"/>
        <v>3.1152399427871927E-4</v>
      </c>
      <c r="CK464">
        <f t="shared" si="372"/>
        <v>4.2248060973175796E-3</v>
      </c>
      <c r="CL464" s="7">
        <f t="shared" si="373"/>
        <v>4</v>
      </c>
      <c r="CM464" s="4">
        <f t="shared" si="374"/>
        <v>0</v>
      </c>
      <c r="CN464" s="7">
        <f t="shared" si="375"/>
        <v>1.8484433190851912E-4</v>
      </c>
      <c r="CO464" s="4">
        <f t="shared" si="376"/>
        <v>1</v>
      </c>
      <c r="CP464" s="7">
        <f t="shared" si="377"/>
        <v>3</v>
      </c>
      <c r="CQ464" s="4" t="str">
        <f t="shared" si="378"/>
        <v>Glenfiddich 12</v>
      </c>
      <c r="CR464" s="7">
        <f t="shared" si="379"/>
        <v>70</v>
      </c>
      <c r="CS464">
        <f t="shared" si="380"/>
        <v>73</v>
      </c>
      <c r="CT464">
        <f ca="1">COUNTIF(INDIRECT(ADDRESS(ROW(),CR464,1,1)):INDIRECT(ADDRESS(ROW(),CS464,1,1)), "&lt;0.05")</f>
        <v>4</v>
      </c>
      <c r="CU464" s="4">
        <f t="shared" ca="1" si="381"/>
        <v>1</v>
      </c>
    </row>
    <row r="465" spans="1:99" x14ac:dyDescent="0.25">
      <c r="A465" s="48">
        <v>217</v>
      </c>
      <c r="B465" s="7">
        <v>0</v>
      </c>
      <c r="C465">
        <v>5.2563996121554137E-2</v>
      </c>
      <c r="D465">
        <v>2.1200177692908592E-2</v>
      </c>
      <c r="E465">
        <v>4.8584912157468461E-3</v>
      </c>
      <c r="F465">
        <v>2.1284828937281661E-2</v>
      </c>
      <c r="G465">
        <v>2.1823266365321004E-2</v>
      </c>
      <c r="H465">
        <v>3.4773229527991126E-2</v>
      </c>
      <c r="I465">
        <v>6.237358346931323E-2</v>
      </c>
      <c r="J465">
        <v>0.14621521717514377</v>
      </c>
      <c r="K465" s="4">
        <v>9.5707448988531896E-2</v>
      </c>
      <c r="L465" s="7">
        <v>4.2013492977840856E-2</v>
      </c>
      <c r="M465">
        <v>7.7456406363710206E-2</v>
      </c>
      <c r="N465">
        <v>5.0996701084147673E-2</v>
      </c>
      <c r="O465">
        <v>5.821066142689648E-2</v>
      </c>
      <c r="P465">
        <v>4.510776809716259E-2</v>
      </c>
      <c r="Q465">
        <v>4.1139822443965017E-2</v>
      </c>
      <c r="R465">
        <v>2.7605770201197578E-2</v>
      </c>
      <c r="S465">
        <v>7.6380551760833817E-2</v>
      </c>
      <c r="T465">
        <v>8.0610941734948025E-2</v>
      </c>
      <c r="U465" s="4">
        <v>6.5029572734519495E-2</v>
      </c>
      <c r="V465" s="7">
        <v>0.12233089158278421</v>
      </c>
      <c r="W465">
        <v>2.4466989831665276E-2</v>
      </c>
      <c r="X465">
        <v>0.24103697989244985</v>
      </c>
      <c r="Y465">
        <v>0.15165913934855554</v>
      </c>
      <c r="Z465">
        <v>0.22244565687432133</v>
      </c>
      <c r="AA465">
        <v>0.13439337552419039</v>
      </c>
      <c r="AB465">
        <v>0.43909848618802533</v>
      </c>
      <c r="AC465">
        <v>0.1619605011021584</v>
      </c>
      <c r="AD465">
        <v>0.18351757452787362</v>
      </c>
      <c r="AE465" s="4">
        <v>0.14871514796037338</v>
      </c>
      <c r="AF465" s="7">
        <v>5.7919124518390888E-2</v>
      </c>
      <c r="AG465">
        <v>7.3997339774030516E-2</v>
      </c>
      <c r="AH465">
        <v>7.6339115598479418E-2</v>
      </c>
      <c r="AI465">
        <v>7.4893309334301689E-2</v>
      </c>
      <c r="AJ465">
        <v>8.7877000864544932E-2</v>
      </c>
      <c r="AK465">
        <v>0.10689561906766816</v>
      </c>
      <c r="AL465">
        <v>8.8425134469265365E-2</v>
      </c>
      <c r="AM465">
        <v>7.7929153544512006E-2</v>
      </c>
      <c r="AN465">
        <v>7.5924310621951221E-2</v>
      </c>
      <c r="AO465" s="4">
        <v>0.11222793602614776</v>
      </c>
      <c r="AP465" s="7">
        <v>6.3718184653675809E-3</v>
      </c>
      <c r="AQ465">
        <v>6.7308247620401183E-3</v>
      </c>
      <c r="AR465">
        <v>1.0660205632254671E-2</v>
      </c>
      <c r="AS465">
        <v>6.2822223238752882E-3</v>
      </c>
      <c r="AT465">
        <v>7.5776064761116091E-2</v>
      </c>
      <c r="AU465">
        <v>0.13793586892250106</v>
      </c>
      <c r="AV465">
        <v>0.13849135584465919</v>
      </c>
      <c r="AW465">
        <v>4.7694819824607423E-2</v>
      </c>
      <c r="AX465">
        <v>4.0857994631582142E-2</v>
      </c>
      <c r="AY465" s="4">
        <v>3.8404662252147365E-2</v>
      </c>
      <c r="AZ465">
        <f t="shared" si="335"/>
        <v>4.6080023949379226E-2</v>
      </c>
      <c r="BA465">
        <f t="shared" si="336"/>
        <v>5.645516888252218E-2</v>
      </c>
      <c r="BB465">
        <f t="shared" si="337"/>
        <v>0.18296247428323975</v>
      </c>
      <c r="BC465">
        <f t="shared" si="338"/>
        <v>8.32428043819292E-2</v>
      </c>
      <c r="BD465" s="4">
        <f t="shared" si="339"/>
        <v>5.0920583742015094E-2</v>
      </c>
      <c r="BE465" s="7">
        <f t="shared" si="340"/>
        <v>4.5424034163810537E-2</v>
      </c>
      <c r="BF465">
        <f t="shared" si="341"/>
        <v>1.8049759601998474E-2</v>
      </c>
      <c r="BG465">
        <f t="shared" si="342"/>
        <v>0.1076451786722416</v>
      </c>
      <c r="BH465">
        <f t="shared" si="343"/>
        <v>1.6240769759113968E-2</v>
      </c>
      <c r="BI465" s="4">
        <f t="shared" si="344"/>
        <v>5.1291338995543306E-2</v>
      </c>
      <c r="BJ465" s="7">
        <f t="shared" si="345"/>
        <v>0.51502610034415541</v>
      </c>
      <c r="BK465">
        <f t="shared" si="346"/>
        <v>2.966128984375007E-3</v>
      </c>
      <c r="BL465">
        <f t="shared" si="347"/>
        <v>3.2576977494171148E-2</v>
      </c>
      <c r="BM465" s="4">
        <f t="shared" si="348"/>
        <v>0.82576292574835619</v>
      </c>
      <c r="BN465" s="7">
        <f t="shared" si="349"/>
        <v>0.51502610034415541</v>
      </c>
      <c r="BO465">
        <f t="shared" si="350"/>
        <v>4.7357439533451994E-3</v>
      </c>
      <c r="BP465">
        <f t="shared" si="351"/>
        <v>2.6565720877718682E-3</v>
      </c>
      <c r="BQ465" s="4">
        <f t="shared" si="352"/>
        <v>0.75347651773720148</v>
      </c>
      <c r="BR465" s="7">
        <f t="shared" si="353"/>
        <v>2.966128984375007E-3</v>
      </c>
      <c r="BS465">
        <f t="shared" si="354"/>
        <v>4.7357439533451994E-3</v>
      </c>
      <c r="BT465">
        <f t="shared" si="355"/>
        <v>1.6913619730403302E-2</v>
      </c>
      <c r="BU465" s="4">
        <f t="shared" si="356"/>
        <v>3.9488425053204315E-3</v>
      </c>
      <c r="BV465" s="7">
        <f t="shared" si="357"/>
        <v>3.2576977494171148E-2</v>
      </c>
      <c r="BW465">
        <f t="shared" si="358"/>
        <v>2.6565720877718682E-3</v>
      </c>
      <c r="BX465">
        <f t="shared" si="359"/>
        <v>1.6913619730403302E-2</v>
      </c>
      <c r="BY465" s="4">
        <f t="shared" si="360"/>
        <v>8.4506134039302017E-2</v>
      </c>
      <c r="BZ465" s="7">
        <f t="shared" si="361"/>
        <v>0.82576292574835619</v>
      </c>
      <c r="CA465">
        <f t="shared" si="362"/>
        <v>0.75347651773720148</v>
      </c>
      <c r="CB465">
        <f t="shared" si="363"/>
        <v>3.9488425053204315E-3</v>
      </c>
      <c r="CC465" s="4">
        <f t="shared" si="364"/>
        <v>8.4506134039302017E-2</v>
      </c>
      <c r="CD465" s="7">
        <f t="shared" si="365"/>
        <v>12</v>
      </c>
      <c r="CE465" s="4">
        <f t="shared" si="366"/>
        <v>0</v>
      </c>
      <c r="CF465" s="7">
        <f t="shared" si="367"/>
        <v>0.51502610034415541</v>
      </c>
      <c r="CG465">
        <f t="shared" si="368"/>
        <v>9.5368752554054262E-3</v>
      </c>
      <c r="CH465" s="7">
        <f t="shared" si="369"/>
        <v>0.51502610034415541</v>
      </c>
      <c r="CI465" s="4">
        <f t="shared" si="370"/>
        <v>6.6464468171266835E-3</v>
      </c>
      <c r="CJ465">
        <f t="shared" si="371"/>
        <v>9.5368752554054262E-3</v>
      </c>
      <c r="CK465">
        <f t="shared" si="372"/>
        <v>6.6464468171266835E-3</v>
      </c>
      <c r="CL465" s="7">
        <f t="shared" si="373"/>
        <v>4</v>
      </c>
      <c r="CM465" s="4">
        <f t="shared" si="374"/>
        <v>0</v>
      </c>
      <c r="CN465" s="7">
        <f t="shared" si="375"/>
        <v>9.122080646247633E-4</v>
      </c>
      <c r="CO465" s="4">
        <f t="shared" si="376"/>
        <v>1</v>
      </c>
      <c r="CP465" s="7">
        <f t="shared" si="377"/>
        <v>3</v>
      </c>
      <c r="CQ465" s="4" t="str">
        <f t="shared" si="378"/>
        <v>Glenfiddich 12</v>
      </c>
      <c r="CR465" s="7">
        <f t="shared" si="379"/>
        <v>70</v>
      </c>
      <c r="CS465">
        <f t="shared" si="380"/>
        <v>73</v>
      </c>
      <c r="CT465">
        <f ca="1">COUNTIF(INDIRECT(ADDRESS(ROW(),CR465,1,1)):INDIRECT(ADDRESS(ROW(),CS465,1,1)), "&lt;0.05")</f>
        <v>4</v>
      </c>
      <c r="CU465" s="4">
        <f t="shared" ca="1" si="381"/>
        <v>1</v>
      </c>
    </row>
    <row r="466" spans="1:99" x14ac:dyDescent="0.25">
      <c r="A466" s="48">
        <v>218</v>
      </c>
      <c r="B466" s="7">
        <v>2.9853498962005762E-2</v>
      </c>
      <c r="C466">
        <v>4.5751732483338851E-2</v>
      </c>
      <c r="D466">
        <v>6.6309235557817828E-2</v>
      </c>
      <c r="E466">
        <v>4.4160823176964625E-2</v>
      </c>
      <c r="F466">
        <v>6.5434930752333142E-2</v>
      </c>
      <c r="G466">
        <v>5.3505601324955757E-2</v>
      </c>
      <c r="H466">
        <v>3.9996448056686382E-2</v>
      </c>
      <c r="I466">
        <v>5.589021128176646E-2</v>
      </c>
      <c r="J466">
        <v>9.5005290260554626E-2</v>
      </c>
      <c r="K466" s="4">
        <v>7.1062837551165034E-2</v>
      </c>
      <c r="L466" s="7">
        <v>8.5042584385477196E-2</v>
      </c>
      <c r="M466">
        <v>0.13253631508495656</v>
      </c>
      <c r="N466">
        <v>6.6485485653993884E-2</v>
      </c>
      <c r="O466">
        <v>8.2095955571251406E-2</v>
      </c>
      <c r="P466">
        <v>0.10609181455647873</v>
      </c>
      <c r="Q466">
        <v>7.10918189064422E-2</v>
      </c>
      <c r="R466">
        <v>7.1278740025243495E-2</v>
      </c>
      <c r="S466">
        <v>9.5774863107658148E-2</v>
      </c>
      <c r="T466">
        <v>0.13257771870522256</v>
      </c>
      <c r="U466" s="4">
        <v>5.9391530929870741E-2</v>
      </c>
      <c r="V466" s="7">
        <v>1.8007353867110556</v>
      </c>
      <c r="W466">
        <v>0.81354104086033385</v>
      </c>
      <c r="X466">
        <v>2.9860398573977522</v>
      </c>
      <c r="Y466">
        <v>2.1334463214774586</v>
      </c>
      <c r="Z466">
        <v>2.0491059020713496</v>
      </c>
      <c r="AA466">
        <v>2.1814920571878411</v>
      </c>
      <c r="AB466">
        <v>4.0627207230754356</v>
      </c>
      <c r="AC466">
        <v>1.5434741773023986</v>
      </c>
      <c r="AD466">
        <v>2.6389776033749892</v>
      </c>
      <c r="AE466" s="4">
        <v>2.0389250948321558</v>
      </c>
      <c r="AF466" s="7">
        <v>0.89263374652379623</v>
      </c>
      <c r="AG466">
        <v>1.0178945042018424</v>
      </c>
      <c r="AH466">
        <v>0.791900150951374</v>
      </c>
      <c r="AI466">
        <v>0.61315704757519918</v>
      </c>
      <c r="AJ466">
        <v>1.0688201575275373</v>
      </c>
      <c r="AK466">
        <v>1.2230691166327436</v>
      </c>
      <c r="AL466">
        <v>0.93722924944253871</v>
      </c>
      <c r="AM466">
        <v>0.71642890506066681</v>
      </c>
      <c r="AN466">
        <v>0.61903654826757593</v>
      </c>
      <c r="AO466" s="4">
        <v>0.8693003115786444</v>
      </c>
      <c r="AP466" s="7">
        <v>0.37278893088461523</v>
      </c>
      <c r="AQ466">
        <v>0.76268108577304161</v>
      </c>
      <c r="AR466">
        <v>0.55832249890342667</v>
      </c>
      <c r="AS466">
        <v>0.47721573724890359</v>
      </c>
      <c r="AT466">
        <v>1.5184892189392867</v>
      </c>
      <c r="AU466">
        <v>2.34912135148618</v>
      </c>
      <c r="AV466">
        <v>2.6248483481526219</v>
      </c>
      <c r="AW466">
        <v>0.86695725198191476</v>
      </c>
      <c r="AX466">
        <v>0.69656981039811527</v>
      </c>
      <c r="AY466" s="4">
        <v>0.78372825014247505</v>
      </c>
      <c r="AZ466">
        <f t="shared" si="335"/>
        <v>5.6697060940758846E-2</v>
      </c>
      <c r="BA466">
        <f t="shared" si="336"/>
        <v>9.0236682692659498E-2</v>
      </c>
      <c r="BB466">
        <f t="shared" si="337"/>
        <v>2.224845816429077</v>
      </c>
      <c r="BC466">
        <f t="shared" si="338"/>
        <v>0.87494697377619191</v>
      </c>
      <c r="BD466" s="4">
        <f t="shared" si="339"/>
        <v>1.1010722483910582</v>
      </c>
      <c r="BE466" s="7">
        <f t="shared" si="340"/>
        <v>1.8648566893179518E-2</v>
      </c>
      <c r="BF466">
        <f t="shared" si="341"/>
        <v>2.6244155164682793E-2</v>
      </c>
      <c r="BG466">
        <f t="shared" si="342"/>
        <v>0.87179943300724927</v>
      </c>
      <c r="BH466">
        <f t="shared" si="343"/>
        <v>0.19705681273317172</v>
      </c>
      <c r="BI466" s="4">
        <f t="shared" si="344"/>
        <v>0.79593242084101545</v>
      </c>
      <c r="BJ466" s="7">
        <f t="shared" si="345"/>
        <v>4.4987008991994931E-3</v>
      </c>
      <c r="BK466">
        <f t="shared" si="346"/>
        <v>2.5276864699101045E-5</v>
      </c>
      <c r="BL466">
        <f t="shared" si="347"/>
        <v>3.1164767831004414E-7</v>
      </c>
      <c r="BM466" s="4">
        <f t="shared" si="348"/>
        <v>2.4850889486503266E-3</v>
      </c>
      <c r="BN466" s="7">
        <f t="shared" si="349"/>
        <v>4.4987008991994931E-3</v>
      </c>
      <c r="BO466">
        <f t="shared" si="350"/>
        <v>2.8518228841939813E-5</v>
      </c>
      <c r="BP466">
        <f t="shared" si="351"/>
        <v>3.9692059290533339E-7</v>
      </c>
      <c r="BQ466" s="4">
        <f t="shared" si="352"/>
        <v>3.0324411345501187E-3</v>
      </c>
      <c r="BR466" s="7">
        <f t="shared" si="353"/>
        <v>2.5276864699101045E-5</v>
      </c>
      <c r="BS466">
        <f t="shared" si="354"/>
        <v>2.8518228841939813E-5</v>
      </c>
      <c r="BT466">
        <f t="shared" si="355"/>
        <v>7.678465458153212E-4</v>
      </c>
      <c r="BU466" s="4">
        <f t="shared" si="356"/>
        <v>7.5647326971652017E-3</v>
      </c>
      <c r="BV466" s="7">
        <f t="shared" si="357"/>
        <v>3.1164767831004414E-7</v>
      </c>
      <c r="BW466">
        <f t="shared" si="358"/>
        <v>3.9692059290533339E-7</v>
      </c>
      <c r="BX466">
        <f t="shared" si="359"/>
        <v>7.678465458153212E-4</v>
      </c>
      <c r="BY466" s="4">
        <f t="shared" si="360"/>
        <v>0.40342295089793911</v>
      </c>
      <c r="BZ466" s="7">
        <f t="shared" si="361"/>
        <v>2.4850889486503266E-3</v>
      </c>
      <c r="CA466">
        <f t="shared" si="362"/>
        <v>3.0324411345501187E-3</v>
      </c>
      <c r="CB466">
        <f t="shared" si="363"/>
        <v>7.5647326971652017E-3</v>
      </c>
      <c r="CC466" s="4">
        <f t="shared" si="364"/>
        <v>0.40342295089793911</v>
      </c>
      <c r="CD466" s="7">
        <f t="shared" si="365"/>
        <v>18</v>
      </c>
      <c r="CE466" s="4">
        <f t="shared" si="366"/>
        <v>0</v>
      </c>
      <c r="CF466" s="7">
        <f t="shared" si="367"/>
        <v>4.4987008991994931E-3</v>
      </c>
      <c r="CG466">
        <f t="shared" si="368"/>
        <v>4.7870451315247842E-9</v>
      </c>
      <c r="CH466" s="7">
        <f t="shared" si="369"/>
        <v>4.4987008991994931E-3</v>
      </c>
      <c r="CI466" s="4">
        <f t="shared" si="370"/>
        <v>7.9779826980914807E-9</v>
      </c>
      <c r="CJ466">
        <f t="shared" si="371"/>
        <v>4.7870451315247842E-9</v>
      </c>
      <c r="CK466">
        <f t="shared" si="372"/>
        <v>7.9779826980914807E-9</v>
      </c>
      <c r="CL466" s="7">
        <f t="shared" si="373"/>
        <v>6</v>
      </c>
      <c r="CM466" s="4">
        <f t="shared" si="374"/>
        <v>1</v>
      </c>
      <c r="CN466" s="7">
        <f t="shared" si="375"/>
        <v>8.8548955365078403E-7</v>
      </c>
      <c r="CO466" s="4">
        <f t="shared" si="376"/>
        <v>1</v>
      </c>
      <c r="CP466" s="7">
        <f t="shared" si="377"/>
        <v>3</v>
      </c>
      <c r="CQ466" s="4" t="str">
        <f t="shared" si="378"/>
        <v>Glenfiddich 12</v>
      </c>
      <c r="CR466" s="7">
        <f t="shared" si="379"/>
        <v>70</v>
      </c>
      <c r="CS466">
        <f t="shared" si="380"/>
        <v>73</v>
      </c>
      <c r="CT466">
        <f ca="1">COUNTIF(INDIRECT(ADDRESS(ROW(),CR466,1,1)):INDIRECT(ADDRESS(ROW(),CS466,1,1)), "&lt;0.05")</f>
        <v>4</v>
      </c>
      <c r="CU466" s="4">
        <f t="shared" ca="1" si="381"/>
        <v>1</v>
      </c>
    </row>
    <row r="467" spans="1:99" x14ac:dyDescent="0.25">
      <c r="A467" s="48">
        <v>219</v>
      </c>
      <c r="B467" s="7">
        <v>0.14218661817437578</v>
      </c>
      <c r="C467">
        <v>0.14836524360801015</v>
      </c>
      <c r="D467">
        <v>0.24086177849160398</v>
      </c>
      <c r="E467">
        <v>0.18299483198875413</v>
      </c>
      <c r="F467">
        <v>0.20794116473339927</v>
      </c>
      <c r="G467">
        <v>0.20987217282329068</v>
      </c>
      <c r="H467">
        <v>0.14704709102292982</v>
      </c>
      <c r="I467">
        <v>0.22301944336516846</v>
      </c>
      <c r="J467">
        <v>0.48794673195051436</v>
      </c>
      <c r="K467" s="4">
        <v>0.30381927215396393</v>
      </c>
      <c r="L467" s="7">
        <v>0.23058746625033902</v>
      </c>
      <c r="M467">
        <v>0.39942299090162969</v>
      </c>
      <c r="N467">
        <v>0.21542083301693182</v>
      </c>
      <c r="O467">
        <v>0.2295990466496563</v>
      </c>
      <c r="P467">
        <v>0.27794516950771109</v>
      </c>
      <c r="Q467">
        <v>0.22549492864926807</v>
      </c>
      <c r="R467">
        <v>0.22787411947840847</v>
      </c>
      <c r="S467">
        <v>0.27786735727999279</v>
      </c>
      <c r="T467">
        <v>0.37253462931651632</v>
      </c>
      <c r="U467" s="4">
        <v>0.29543240476418048</v>
      </c>
      <c r="V467" s="7">
        <v>5.8901439364577408</v>
      </c>
      <c r="W467">
        <v>3.9299843634194578</v>
      </c>
      <c r="X467">
        <v>10.609378126178893</v>
      </c>
      <c r="Y467">
        <v>7.7582896567797732</v>
      </c>
      <c r="Z467">
        <v>8.2559393248047677</v>
      </c>
      <c r="AA467">
        <v>10.607224519039757</v>
      </c>
      <c r="AB467">
        <v>20.327766750324393</v>
      </c>
      <c r="AC467">
        <v>7.7773748323014011</v>
      </c>
      <c r="AD467">
        <v>11.042074773564012</v>
      </c>
      <c r="AE467" s="4">
        <v>8.3713448988773624</v>
      </c>
      <c r="AF467" s="7">
        <v>4.0319129238468081</v>
      </c>
      <c r="AG467">
        <v>4.4352623250766809</v>
      </c>
      <c r="AH467">
        <v>4.2780118316447222</v>
      </c>
      <c r="AI467">
        <v>3.3797606216903291</v>
      </c>
      <c r="AJ467">
        <v>6.0607772250754506</v>
      </c>
      <c r="AK467">
        <v>5.4037616614253086</v>
      </c>
      <c r="AL467">
        <v>5.0210523222600285</v>
      </c>
      <c r="AM467">
        <v>3.9160909987140733</v>
      </c>
      <c r="AN467">
        <v>2.7191949111309626</v>
      </c>
      <c r="AO467" s="4">
        <v>4.1392381077855323</v>
      </c>
      <c r="AP467" s="7">
        <v>1.5133178562090963</v>
      </c>
      <c r="AQ467">
        <v>3.1659575325345881</v>
      </c>
      <c r="AR467">
        <v>2.3701572423911443</v>
      </c>
      <c r="AS467">
        <v>2.0469700245112761</v>
      </c>
      <c r="AT467">
        <v>6.1573885116913605</v>
      </c>
      <c r="AU467">
        <v>9.8606728887464072</v>
      </c>
      <c r="AV467">
        <v>10.848885104409611</v>
      </c>
      <c r="AW467">
        <v>3.4186012330596536</v>
      </c>
      <c r="AX467">
        <v>2.942111947777355</v>
      </c>
      <c r="AY467" s="4">
        <v>3.4769394362858939</v>
      </c>
      <c r="AZ467">
        <f t="shared" si="335"/>
        <v>0.22940543483120104</v>
      </c>
      <c r="BA467">
        <f t="shared" si="336"/>
        <v>0.27521789458146334</v>
      </c>
      <c r="BB467">
        <f t="shared" si="337"/>
        <v>9.4569521181747564</v>
      </c>
      <c r="BC467">
        <f t="shared" si="338"/>
        <v>4.3385062928649898</v>
      </c>
      <c r="BD467" s="4">
        <f t="shared" si="339"/>
        <v>4.580100177761639</v>
      </c>
      <c r="BE467" s="7">
        <f t="shared" si="340"/>
        <v>0.10355180605611822</v>
      </c>
      <c r="BF467">
        <f t="shared" si="341"/>
        <v>6.470702030257125E-2</v>
      </c>
      <c r="BG467">
        <f t="shared" si="342"/>
        <v>4.4087707892333379</v>
      </c>
      <c r="BH467">
        <f t="shared" si="343"/>
        <v>0.96800947844803731</v>
      </c>
      <c r="BI467" s="4">
        <f t="shared" si="344"/>
        <v>3.2935045391109172</v>
      </c>
      <c r="BJ467" s="7">
        <f t="shared" si="345"/>
        <v>0.25378340844975017</v>
      </c>
      <c r="BK467">
        <f t="shared" si="346"/>
        <v>9.6879884340360766E-5</v>
      </c>
      <c r="BL467">
        <f t="shared" si="347"/>
        <v>2.4752026059290461E-7</v>
      </c>
      <c r="BM467" s="4">
        <f t="shared" si="348"/>
        <v>2.3824591164584475E-3</v>
      </c>
      <c r="BN467" s="7">
        <f t="shared" si="349"/>
        <v>0.25378340844975017</v>
      </c>
      <c r="BO467">
        <f t="shared" si="350"/>
        <v>1.0079774087635425E-4</v>
      </c>
      <c r="BP467">
        <f t="shared" si="351"/>
        <v>3.0330628791048679E-7</v>
      </c>
      <c r="BQ467" s="4">
        <f t="shared" si="352"/>
        <v>2.5455185241317034E-3</v>
      </c>
      <c r="BR467" s="7">
        <f t="shared" si="353"/>
        <v>9.6879884340360766E-5</v>
      </c>
      <c r="BS467">
        <f t="shared" si="354"/>
        <v>1.0079774087635425E-4</v>
      </c>
      <c r="BT467">
        <f t="shared" si="355"/>
        <v>5.0705525631506865E-3</v>
      </c>
      <c r="BU467" s="4">
        <f t="shared" si="356"/>
        <v>1.2417170876771629E-2</v>
      </c>
      <c r="BV467" s="7">
        <f t="shared" si="357"/>
        <v>2.4752026059290461E-7</v>
      </c>
      <c r="BW467">
        <f t="shared" si="358"/>
        <v>3.0330628791048679E-7</v>
      </c>
      <c r="BX467">
        <f t="shared" si="359"/>
        <v>5.0705525631506865E-3</v>
      </c>
      <c r="BY467" s="4">
        <f t="shared" si="360"/>
        <v>0.8281349090359591</v>
      </c>
      <c r="BZ467" s="7">
        <f t="shared" si="361"/>
        <v>2.3824591164584475E-3</v>
      </c>
      <c r="CA467">
        <f t="shared" si="362"/>
        <v>2.5455185241317034E-3</v>
      </c>
      <c r="CB467">
        <f t="shared" si="363"/>
        <v>1.2417170876771629E-2</v>
      </c>
      <c r="CC467" s="4">
        <f t="shared" si="364"/>
        <v>0.8281349090359591</v>
      </c>
      <c r="CD467" s="7">
        <f t="shared" si="365"/>
        <v>16</v>
      </c>
      <c r="CE467" s="4">
        <f t="shared" si="366"/>
        <v>0</v>
      </c>
      <c r="CF467" s="7">
        <f t="shared" si="367"/>
        <v>0.25378340844975017</v>
      </c>
      <c r="CG467">
        <f t="shared" si="368"/>
        <v>4.5836216691220956E-9</v>
      </c>
      <c r="CH467" s="7">
        <f t="shared" si="369"/>
        <v>0.25378340844975017</v>
      </c>
      <c r="CI467" s="4">
        <f t="shared" si="370"/>
        <v>5.413334032092989E-9</v>
      </c>
      <c r="CJ467">
        <f t="shared" si="371"/>
        <v>4.5836216691220956E-9</v>
      </c>
      <c r="CK467">
        <f t="shared" si="372"/>
        <v>5.413334032092989E-9</v>
      </c>
      <c r="CL467" s="7">
        <f t="shared" si="373"/>
        <v>4</v>
      </c>
      <c r="CM467" s="4">
        <f t="shared" si="374"/>
        <v>0</v>
      </c>
      <c r="CN467" s="7">
        <f t="shared" si="375"/>
        <v>6.2590891764135446E-7</v>
      </c>
      <c r="CO467" s="4">
        <f t="shared" si="376"/>
        <v>1</v>
      </c>
      <c r="CP467" s="7">
        <f t="shared" si="377"/>
        <v>3</v>
      </c>
      <c r="CQ467" s="4" t="str">
        <f t="shared" si="378"/>
        <v>Glenfiddich 12</v>
      </c>
      <c r="CR467" s="7">
        <f t="shared" si="379"/>
        <v>70</v>
      </c>
      <c r="CS467">
        <f t="shared" si="380"/>
        <v>73</v>
      </c>
      <c r="CT467">
        <f ca="1">COUNTIF(INDIRECT(ADDRESS(ROW(),CR467,1,1)):INDIRECT(ADDRESS(ROW(),CS467,1,1)), "&lt;0.05")</f>
        <v>4</v>
      </c>
      <c r="CU467" s="4">
        <f t="shared" ca="1" si="381"/>
        <v>1</v>
      </c>
    </row>
    <row r="468" spans="1:99" x14ac:dyDescent="0.25">
      <c r="A468" s="48">
        <v>220</v>
      </c>
      <c r="B468" s="7">
        <v>0</v>
      </c>
      <c r="C468">
        <v>6.0340689076555072E-3</v>
      </c>
      <c r="D468">
        <v>2.4969702382648763E-2</v>
      </c>
      <c r="E468">
        <v>5.5099661633150011E-3</v>
      </c>
      <c r="F468">
        <v>3.2168220207448926E-3</v>
      </c>
      <c r="G468">
        <v>9.2146695540229022E-3</v>
      </c>
      <c r="H468">
        <v>2.7738030405934398E-2</v>
      </c>
      <c r="I468">
        <v>4.6068222639900236E-2</v>
      </c>
      <c r="J468">
        <v>6.7230866452212601E-2</v>
      </c>
      <c r="K468" s="4">
        <v>4.8994411009417434E-2</v>
      </c>
      <c r="L468" s="7">
        <v>3.8304583114574291E-2</v>
      </c>
      <c r="M468">
        <v>4.9336443854431006E-2</v>
      </c>
      <c r="N468">
        <v>3.5336352797964904E-2</v>
      </c>
      <c r="O468">
        <v>3.6353444937328054E-2</v>
      </c>
      <c r="P468">
        <v>4.0905827369245411E-2</v>
      </c>
      <c r="Q468">
        <v>3.6494817329505297E-2</v>
      </c>
      <c r="R468">
        <v>3.4894970432036536E-2</v>
      </c>
      <c r="S468">
        <v>3.4219767512315764E-2</v>
      </c>
      <c r="T468">
        <v>4.8300380859174E-2</v>
      </c>
      <c r="U468" s="4">
        <v>4.3879341359277138E-2</v>
      </c>
      <c r="V468" s="7">
        <v>0.87700989728541934</v>
      </c>
      <c r="W468">
        <v>0.57083613412004963</v>
      </c>
      <c r="X468">
        <v>1.4664895628502637</v>
      </c>
      <c r="Y468">
        <v>1.1209808791368998</v>
      </c>
      <c r="Z468">
        <v>1.1832541379116213</v>
      </c>
      <c r="AA468">
        <v>1.5686944070486055</v>
      </c>
      <c r="AB468">
        <v>2.9359086886242611</v>
      </c>
      <c r="AC468">
        <v>1.1660561109785825</v>
      </c>
      <c r="AD468">
        <v>1.5957237348701145</v>
      </c>
      <c r="AE468" s="4">
        <v>1.2171567710207607</v>
      </c>
      <c r="AF468" s="7">
        <v>0.60747305826564268</v>
      </c>
      <c r="AG468">
        <v>0.6466173271343103</v>
      </c>
      <c r="AH468">
        <v>0.62966811786361121</v>
      </c>
      <c r="AI468">
        <v>0.49234704091455284</v>
      </c>
      <c r="AJ468">
        <v>0.83619996628260518</v>
      </c>
      <c r="AK468">
        <v>0.7702251340442352</v>
      </c>
      <c r="AL468">
        <v>0.75070423901811145</v>
      </c>
      <c r="AM468">
        <v>0.53251238705820503</v>
      </c>
      <c r="AN468">
        <v>0.41309787105127199</v>
      </c>
      <c r="AO468" s="4">
        <v>0.60122513669512745</v>
      </c>
      <c r="AP468" s="7">
        <v>0.21511348994975768</v>
      </c>
      <c r="AQ468">
        <v>0.45383377699976357</v>
      </c>
      <c r="AR468">
        <v>0.34115016510221208</v>
      </c>
      <c r="AS468">
        <v>0.27857365083822838</v>
      </c>
      <c r="AT468">
        <v>0.89997914047451566</v>
      </c>
      <c r="AU468">
        <v>1.4222708480356443</v>
      </c>
      <c r="AV468">
        <v>1.6125356177583983</v>
      </c>
      <c r="AW468">
        <v>0.49261422003337424</v>
      </c>
      <c r="AX468">
        <v>0.41984190226930074</v>
      </c>
      <c r="AY468" s="4">
        <v>0.48981726817264537</v>
      </c>
      <c r="AZ468">
        <f t="shared" si="335"/>
        <v>2.3897675953585173E-2</v>
      </c>
      <c r="BA468">
        <f t="shared" si="336"/>
        <v>3.9802592956585239E-2</v>
      </c>
      <c r="BB468">
        <f t="shared" si="337"/>
        <v>1.3702110323846579</v>
      </c>
      <c r="BC468">
        <f t="shared" si="338"/>
        <v>0.6280070278327673</v>
      </c>
      <c r="BD468" s="4">
        <f t="shared" si="339"/>
        <v>0.66257300796338403</v>
      </c>
      <c r="BE468" s="7">
        <f t="shared" si="340"/>
        <v>2.330151605209305E-2</v>
      </c>
      <c r="BF468">
        <f t="shared" si="341"/>
        <v>5.5899289497729947E-3</v>
      </c>
      <c r="BG468">
        <f t="shared" si="342"/>
        <v>0.6320470544505622</v>
      </c>
      <c r="BH468">
        <f t="shared" si="343"/>
        <v>0.13073370524447242</v>
      </c>
      <c r="BI468" s="4">
        <f t="shared" si="344"/>
        <v>0.4885512144038649</v>
      </c>
      <c r="BJ468" s="7">
        <f t="shared" si="345"/>
        <v>6.2101135983333583E-2</v>
      </c>
      <c r="BK468">
        <f t="shared" si="346"/>
        <v>8.4347658490109103E-5</v>
      </c>
      <c r="BL468">
        <f t="shared" si="347"/>
        <v>8.431545173015666E-8</v>
      </c>
      <c r="BM468" s="4">
        <f t="shared" si="348"/>
        <v>2.5373440432823278E-3</v>
      </c>
      <c r="BN468" s="7">
        <f t="shared" si="349"/>
        <v>6.2101135983333583E-2</v>
      </c>
      <c r="BO468">
        <f t="shared" si="350"/>
        <v>9.3020665618336667E-5</v>
      </c>
      <c r="BP468">
        <f t="shared" si="351"/>
        <v>1.7310945445875651E-7</v>
      </c>
      <c r="BQ468" s="4">
        <f t="shared" si="352"/>
        <v>2.967880978124672E-3</v>
      </c>
      <c r="BR468" s="7">
        <f t="shared" si="353"/>
        <v>8.4347658490109103E-5</v>
      </c>
      <c r="BS468">
        <f t="shared" si="354"/>
        <v>9.3020665618336667E-5</v>
      </c>
      <c r="BT468">
        <f t="shared" si="355"/>
        <v>4.7418766278524782E-3</v>
      </c>
      <c r="BU468" s="4">
        <f t="shared" si="356"/>
        <v>1.2311762845235594E-2</v>
      </c>
      <c r="BV468" s="7">
        <f t="shared" si="357"/>
        <v>8.431545173015666E-8</v>
      </c>
      <c r="BW468">
        <f t="shared" si="358"/>
        <v>1.7310945445875651E-7</v>
      </c>
      <c r="BX468">
        <f t="shared" si="359"/>
        <v>4.7418766278524782E-3</v>
      </c>
      <c r="BY468" s="4">
        <f t="shared" si="360"/>
        <v>0.83311169357172332</v>
      </c>
      <c r="BZ468" s="7">
        <f t="shared" si="361"/>
        <v>2.5373440432823278E-3</v>
      </c>
      <c r="CA468">
        <f t="shared" si="362"/>
        <v>2.967880978124672E-3</v>
      </c>
      <c r="CB468">
        <f t="shared" si="363"/>
        <v>1.2311762845235594E-2</v>
      </c>
      <c r="CC468" s="4">
        <f t="shared" si="364"/>
        <v>0.83311169357172332</v>
      </c>
      <c r="CD468" s="7">
        <f t="shared" si="365"/>
        <v>16</v>
      </c>
      <c r="CE468" s="4">
        <f t="shared" si="366"/>
        <v>0</v>
      </c>
      <c r="CF468" s="7">
        <f t="shared" si="367"/>
        <v>6.2101135983333583E-2</v>
      </c>
      <c r="CG468">
        <f t="shared" si="368"/>
        <v>3.6803672161059623E-9</v>
      </c>
      <c r="CH468" s="7">
        <f t="shared" si="369"/>
        <v>6.2101135983333583E-2</v>
      </c>
      <c r="CI468" s="4">
        <f t="shared" si="370"/>
        <v>5.5258540085845473E-9</v>
      </c>
      <c r="CJ468">
        <f t="shared" si="371"/>
        <v>3.6803672161059623E-9</v>
      </c>
      <c r="CK468">
        <f t="shared" si="372"/>
        <v>5.5258540085845473E-9</v>
      </c>
      <c r="CL468" s="7">
        <f t="shared" si="373"/>
        <v>4</v>
      </c>
      <c r="CM468" s="4">
        <f t="shared" si="374"/>
        <v>0</v>
      </c>
      <c r="CN468" s="7">
        <f t="shared" si="375"/>
        <v>5.2668747289691318E-7</v>
      </c>
      <c r="CO468" s="4">
        <f t="shared" si="376"/>
        <v>1</v>
      </c>
      <c r="CP468" s="7">
        <f t="shared" si="377"/>
        <v>3</v>
      </c>
      <c r="CQ468" s="4" t="str">
        <f t="shared" si="378"/>
        <v>Glenfiddich 12</v>
      </c>
      <c r="CR468" s="7">
        <f t="shared" si="379"/>
        <v>70</v>
      </c>
      <c r="CS468">
        <f t="shared" si="380"/>
        <v>73</v>
      </c>
      <c r="CT468">
        <f ca="1">COUNTIF(INDIRECT(ADDRESS(ROW(),CR468,1,1)):INDIRECT(ADDRESS(ROW(),CS468,1,1)), "&lt;0.05")</f>
        <v>4</v>
      </c>
      <c r="CU468" s="4">
        <f t="shared" ca="1" si="381"/>
        <v>1</v>
      </c>
    </row>
    <row r="469" spans="1:99" x14ac:dyDescent="0.25">
      <c r="A469" s="48">
        <v>221</v>
      </c>
      <c r="B469" s="7">
        <v>0</v>
      </c>
      <c r="C469">
        <v>0</v>
      </c>
      <c r="D469">
        <v>0</v>
      </c>
      <c r="E469">
        <v>4.5466089973605011E-4</v>
      </c>
      <c r="F469">
        <v>0</v>
      </c>
      <c r="G469">
        <v>0</v>
      </c>
      <c r="H469">
        <v>3.8059895600507723E-2</v>
      </c>
      <c r="I469">
        <v>4.5499581835682874E-2</v>
      </c>
      <c r="J469">
        <v>0.10302428607134016</v>
      </c>
      <c r="K469" s="4">
        <v>5.9831313870360982E-2</v>
      </c>
      <c r="L469" s="7">
        <v>3.8564319638918307E-2</v>
      </c>
      <c r="M469">
        <v>5.3944634292657133E-2</v>
      </c>
      <c r="N469">
        <v>2.5501113385248009E-2</v>
      </c>
      <c r="O469">
        <v>4.9438818159314814E-2</v>
      </c>
      <c r="P469">
        <v>5.0637138879540855E-2</v>
      </c>
      <c r="Q469">
        <v>3.4920342911998796E-2</v>
      </c>
      <c r="R469">
        <v>3.3793055579772281E-2</v>
      </c>
      <c r="S469">
        <v>2.293543458213174E-2</v>
      </c>
      <c r="T469">
        <v>6.6110242880283304E-2</v>
      </c>
      <c r="U469" s="4">
        <v>7.4742596114382484E-2</v>
      </c>
      <c r="V469" s="7">
        <v>0.35133868181937888</v>
      </c>
      <c r="W469">
        <v>0.12443100080403505</v>
      </c>
      <c r="X469">
        <v>0.35290626681955245</v>
      </c>
      <c r="Y469">
        <v>0.26579194401130601</v>
      </c>
      <c r="Z469">
        <v>0.29748797810533689</v>
      </c>
      <c r="AA469">
        <v>0.34870138585181026</v>
      </c>
      <c r="AB469">
        <v>0.69889534985567725</v>
      </c>
      <c r="AC469">
        <v>0.27825743885477444</v>
      </c>
      <c r="AD469">
        <v>0.33640484274334082</v>
      </c>
      <c r="AE469" s="4">
        <v>0.30050994963224315</v>
      </c>
      <c r="AF469" s="7">
        <v>0.14620321010275075</v>
      </c>
      <c r="AG469">
        <v>0.14498191518848014</v>
      </c>
      <c r="AH469">
        <v>0.13506918221309439</v>
      </c>
      <c r="AI469">
        <v>0.12603159846762535</v>
      </c>
      <c r="AJ469">
        <v>0.17667793277060062</v>
      </c>
      <c r="AK469">
        <v>0.1475253460320608</v>
      </c>
      <c r="AL469">
        <v>0.18266240035773743</v>
      </c>
      <c r="AM469">
        <v>0.11986928588229763</v>
      </c>
      <c r="AN469">
        <v>0.1065854088813724</v>
      </c>
      <c r="AO469" s="4">
        <v>0.13613027487368565</v>
      </c>
      <c r="AP469" s="7">
        <v>1.9185534730094881E-2</v>
      </c>
      <c r="AQ469">
        <v>7.2902572973937471E-2</v>
      </c>
      <c r="AR469">
        <v>2.7865803912983347E-2</v>
      </c>
      <c r="AS469">
        <v>5.4305981986157666E-2</v>
      </c>
      <c r="AT469">
        <v>0.2821396670408497</v>
      </c>
      <c r="AU469">
        <v>0.50955152889212496</v>
      </c>
      <c r="AV469">
        <v>0.482263277967108</v>
      </c>
      <c r="AW469">
        <v>0.15730847975891965</v>
      </c>
      <c r="AX469">
        <v>0.13504077519951174</v>
      </c>
      <c r="AY469" s="4">
        <v>0.15551390055731601</v>
      </c>
      <c r="AZ469">
        <f t="shared" si="335"/>
        <v>2.4686973827762779E-2</v>
      </c>
      <c r="BA469">
        <f t="shared" si="336"/>
        <v>4.5058769642424779E-2</v>
      </c>
      <c r="BB469">
        <f t="shared" si="337"/>
        <v>0.33547248384974548</v>
      </c>
      <c r="BC469">
        <f t="shared" si="338"/>
        <v>0.14217365547697053</v>
      </c>
      <c r="BD469" s="4">
        <f t="shared" si="339"/>
        <v>0.18960775230190036</v>
      </c>
      <c r="BE469" s="7">
        <f t="shared" si="340"/>
        <v>3.5929401747058602E-2</v>
      </c>
      <c r="BF469">
        <f t="shared" si="341"/>
        <v>1.6988170595581796E-2</v>
      </c>
      <c r="BG469">
        <f t="shared" si="342"/>
        <v>0.14458383717550838</v>
      </c>
      <c r="BH469">
        <f t="shared" si="343"/>
        <v>2.3556593866199339E-2</v>
      </c>
      <c r="BI469" s="4">
        <f t="shared" si="344"/>
        <v>0.17916084607395283</v>
      </c>
      <c r="BJ469" s="7">
        <f t="shared" si="345"/>
        <v>0.12933118257772405</v>
      </c>
      <c r="BK469">
        <f t="shared" si="346"/>
        <v>5.8037559812857563E-5</v>
      </c>
      <c r="BL469">
        <f t="shared" si="347"/>
        <v>2.5022927329800424E-7</v>
      </c>
      <c r="BM469" s="4">
        <f t="shared" si="348"/>
        <v>1.7592962584473654E-2</v>
      </c>
      <c r="BN469" s="7">
        <f t="shared" si="349"/>
        <v>0.12933118257772405</v>
      </c>
      <c r="BO469">
        <f t="shared" si="350"/>
        <v>1.240493751443567E-4</v>
      </c>
      <c r="BP469">
        <f t="shared" si="351"/>
        <v>9.9877005902320743E-9</v>
      </c>
      <c r="BQ469" s="4">
        <f t="shared" si="352"/>
        <v>3.1294246377172062E-2</v>
      </c>
      <c r="BR469" s="7">
        <f t="shared" si="353"/>
        <v>5.8037559812857563E-5</v>
      </c>
      <c r="BS469">
        <f t="shared" si="354"/>
        <v>1.240493751443567E-4</v>
      </c>
      <c r="BT469">
        <f t="shared" si="355"/>
        <v>2.1456483092052452E-3</v>
      </c>
      <c r="BU469" s="4">
        <f t="shared" si="356"/>
        <v>6.1101973477039509E-2</v>
      </c>
      <c r="BV469" s="7">
        <f t="shared" si="357"/>
        <v>2.5022927329800424E-7</v>
      </c>
      <c r="BW469">
        <f t="shared" si="358"/>
        <v>9.9877005902320743E-9</v>
      </c>
      <c r="BX469">
        <f t="shared" si="359"/>
        <v>2.1456483092052452E-3</v>
      </c>
      <c r="BY469" s="4">
        <f t="shared" si="360"/>
        <v>0.42725739131463458</v>
      </c>
      <c r="BZ469" s="7">
        <f t="shared" si="361"/>
        <v>1.7592962584473654E-2</v>
      </c>
      <c r="CA469">
        <f t="shared" si="362"/>
        <v>3.1294246377172062E-2</v>
      </c>
      <c r="CB469">
        <f t="shared" si="363"/>
        <v>6.1101973477039509E-2</v>
      </c>
      <c r="CC469" s="4">
        <f t="shared" si="364"/>
        <v>0.42725739131463458</v>
      </c>
      <c r="CD469" s="7">
        <f t="shared" si="365"/>
        <v>14</v>
      </c>
      <c r="CE469" s="4">
        <f t="shared" si="366"/>
        <v>0</v>
      </c>
      <c r="CF469" s="7">
        <f t="shared" si="367"/>
        <v>0.12933118257772405</v>
      </c>
      <c r="CG469">
        <f t="shared" si="368"/>
        <v>1.3348473295504639E-7</v>
      </c>
      <c r="CH469" s="7">
        <f t="shared" si="369"/>
        <v>0.12933118257772405</v>
      </c>
      <c r="CI469" s="4">
        <f t="shared" si="370"/>
        <v>6.7699733160264869E-7</v>
      </c>
      <c r="CJ469">
        <f t="shared" si="371"/>
        <v>1.3348473295504639E-7</v>
      </c>
      <c r="CK469">
        <f t="shared" si="372"/>
        <v>6.7699733160264869E-7</v>
      </c>
      <c r="CL469" s="7">
        <f t="shared" si="373"/>
        <v>4</v>
      </c>
      <c r="CM469" s="4">
        <f t="shared" si="374"/>
        <v>0</v>
      </c>
      <c r="CN469" s="7">
        <f t="shared" si="375"/>
        <v>3.1594921114600133E-6</v>
      </c>
      <c r="CO469" s="4">
        <f t="shared" si="376"/>
        <v>1</v>
      </c>
      <c r="CP469" s="7">
        <f t="shared" si="377"/>
        <v>3</v>
      </c>
      <c r="CQ469" s="4" t="str">
        <f t="shared" si="378"/>
        <v>Glenfiddich 12</v>
      </c>
      <c r="CR469" s="7">
        <f t="shared" si="379"/>
        <v>70</v>
      </c>
      <c r="CS469">
        <f t="shared" si="380"/>
        <v>73</v>
      </c>
      <c r="CT469">
        <f ca="1">COUNTIF(INDIRECT(ADDRESS(ROW(),CR469,1,1)):INDIRECT(ADDRESS(ROW(),CS469,1,1)), "&lt;0.05")</f>
        <v>3</v>
      </c>
      <c r="CU469" s="4">
        <f t="shared" ca="1" si="381"/>
        <v>0</v>
      </c>
    </row>
    <row r="470" spans="1:99" x14ac:dyDescent="0.25">
      <c r="A470" s="48">
        <v>222</v>
      </c>
      <c r="B470" s="7">
        <v>0.19503712850154797</v>
      </c>
      <c r="C470">
        <v>0.16171780476028663</v>
      </c>
      <c r="D470">
        <v>0.21222110806853711</v>
      </c>
      <c r="E470">
        <v>0.26016437932098313</v>
      </c>
      <c r="F470">
        <v>0.25747800251453862</v>
      </c>
      <c r="G470">
        <v>0.23395156820426785</v>
      </c>
      <c r="H470">
        <v>0.20513558242752505</v>
      </c>
      <c r="I470">
        <v>0.28550379458186881</v>
      </c>
      <c r="J470">
        <v>0.49781830536188654</v>
      </c>
      <c r="K470" s="4">
        <v>0.35829994436974472</v>
      </c>
      <c r="L470" s="7">
        <v>0.34898921093631707</v>
      </c>
      <c r="M470">
        <v>0.43333591244664527</v>
      </c>
      <c r="N470">
        <v>0.31614955128112476</v>
      </c>
      <c r="O470">
        <v>0.29463080768079908</v>
      </c>
      <c r="P470">
        <v>0.42225296263091339</v>
      </c>
      <c r="Q470">
        <v>0.30149040534998156</v>
      </c>
      <c r="R470">
        <v>0.32146016965163199</v>
      </c>
      <c r="S470">
        <v>0.34449939160745002</v>
      </c>
      <c r="T470">
        <v>0.40965703629487088</v>
      </c>
      <c r="U470" s="4">
        <v>0.38504398251084976</v>
      </c>
      <c r="V470" s="7">
        <v>1.0300836956743475</v>
      </c>
      <c r="W470">
        <v>0.39599337380624627</v>
      </c>
      <c r="X470">
        <v>1.1338058324318772</v>
      </c>
      <c r="Y470">
        <v>0.80452501851745994</v>
      </c>
      <c r="Z470">
        <v>0.78646933175172129</v>
      </c>
      <c r="AA470">
        <v>0.95646344870923306</v>
      </c>
      <c r="AB470">
        <v>1.9383329735799915</v>
      </c>
      <c r="AC470">
        <v>0.76618349625116833</v>
      </c>
      <c r="AD470">
        <v>0.84681166214440806</v>
      </c>
      <c r="AE470" s="4">
        <v>0.67447841058598157</v>
      </c>
      <c r="AF470" s="7">
        <v>0.38483129467890131</v>
      </c>
      <c r="AG470">
        <v>0.3609120458942835</v>
      </c>
      <c r="AH470">
        <v>0.3495616487859447</v>
      </c>
      <c r="AI470">
        <v>0.3453566525987285</v>
      </c>
      <c r="AJ470">
        <v>0.41380934427386412</v>
      </c>
      <c r="AK470">
        <v>0.3860277395300844</v>
      </c>
      <c r="AL470">
        <v>0.48649254595588243</v>
      </c>
      <c r="AM470">
        <v>0.35133885967183809</v>
      </c>
      <c r="AN470">
        <v>0.26853536567769054</v>
      </c>
      <c r="AO470" s="4">
        <v>0.35293745226132717</v>
      </c>
      <c r="AP470" s="7">
        <v>7.6068383836231698E-2</v>
      </c>
      <c r="AQ470">
        <v>0.10445040211938628</v>
      </c>
      <c r="AR470">
        <v>8.0545947230428377E-2</v>
      </c>
      <c r="AS470">
        <v>9.8295723428184878E-2</v>
      </c>
      <c r="AT470">
        <v>0.74179655298476477</v>
      </c>
      <c r="AU470">
        <v>1.305929847928976</v>
      </c>
      <c r="AV470">
        <v>1.1499181510444345</v>
      </c>
      <c r="AW470">
        <v>0.45918759166586942</v>
      </c>
      <c r="AX470">
        <v>0.3722208757115496</v>
      </c>
      <c r="AY470" s="4">
        <v>0.44984128491874603</v>
      </c>
      <c r="AZ470">
        <f t="shared" si="335"/>
        <v>0.26673276181111866</v>
      </c>
      <c r="BA470">
        <f t="shared" si="336"/>
        <v>0.3577509430390583</v>
      </c>
      <c r="BB470">
        <f t="shared" si="337"/>
        <v>0.93331472434524332</v>
      </c>
      <c r="BC470">
        <f t="shared" si="338"/>
        <v>0.3699802949328545</v>
      </c>
      <c r="BD470" s="4">
        <f t="shared" si="339"/>
        <v>0.48382547608685711</v>
      </c>
      <c r="BE470" s="7">
        <f t="shared" si="340"/>
        <v>9.790866937295159E-2</v>
      </c>
      <c r="BF470">
        <f t="shared" si="341"/>
        <v>5.1383328289774426E-2</v>
      </c>
      <c r="BG470">
        <f t="shared" si="342"/>
        <v>0.40680802445673203</v>
      </c>
      <c r="BH470">
        <f t="shared" si="343"/>
        <v>5.578597609071792E-2</v>
      </c>
      <c r="BI470" s="4">
        <f t="shared" si="344"/>
        <v>0.44990869757481372</v>
      </c>
      <c r="BJ470" s="7">
        <f t="shared" si="345"/>
        <v>2.1236062968103375E-2</v>
      </c>
      <c r="BK470">
        <f t="shared" si="346"/>
        <v>5.0224257306964639E-4</v>
      </c>
      <c r="BL470">
        <f t="shared" si="347"/>
        <v>1.1505084816037001E-2</v>
      </c>
      <c r="BM470" s="4">
        <f t="shared" si="348"/>
        <v>0.16727606682282814</v>
      </c>
      <c r="BN470" s="7">
        <f t="shared" si="349"/>
        <v>2.1236062968103375E-2</v>
      </c>
      <c r="BO470">
        <f t="shared" si="350"/>
        <v>1.5058392606812606E-3</v>
      </c>
      <c r="BP470">
        <f t="shared" si="351"/>
        <v>0.61636054815307995</v>
      </c>
      <c r="BQ470" s="4">
        <f t="shared" si="352"/>
        <v>0.40096448358359316</v>
      </c>
      <c r="BR470" s="7">
        <f t="shared" si="353"/>
        <v>5.0224257306964639E-4</v>
      </c>
      <c r="BS470">
        <f t="shared" si="354"/>
        <v>1.5058392606812606E-3</v>
      </c>
      <c r="BT470">
        <f t="shared" si="355"/>
        <v>1.7255341601257615E-3</v>
      </c>
      <c r="BU470" s="4">
        <f t="shared" si="356"/>
        <v>3.0916486706272412E-2</v>
      </c>
      <c r="BV470" s="7">
        <f t="shared" si="357"/>
        <v>1.1505084816037001E-2</v>
      </c>
      <c r="BW470">
        <f t="shared" si="358"/>
        <v>0.61636054815307995</v>
      </c>
      <c r="BX470">
        <f t="shared" si="359"/>
        <v>1.7255341601257615E-3</v>
      </c>
      <c r="BY470" s="4">
        <f t="shared" si="360"/>
        <v>0.44697249866766975</v>
      </c>
      <c r="BZ470" s="7">
        <f t="shared" si="361"/>
        <v>0.16727606682282814</v>
      </c>
      <c r="CA470">
        <f t="shared" si="362"/>
        <v>0.40096448358359316</v>
      </c>
      <c r="CB470">
        <f t="shared" si="363"/>
        <v>3.0916486706272412E-2</v>
      </c>
      <c r="CC470" s="4">
        <f t="shared" si="364"/>
        <v>0.44697249866766975</v>
      </c>
      <c r="CD470" s="7">
        <f t="shared" si="365"/>
        <v>12</v>
      </c>
      <c r="CE470" s="4">
        <f t="shared" si="366"/>
        <v>0</v>
      </c>
      <c r="CF470" s="7">
        <f t="shared" si="367"/>
        <v>2.1236062968103375E-2</v>
      </c>
      <c r="CG470">
        <f t="shared" si="368"/>
        <v>3.1932029962638241E-4</v>
      </c>
      <c r="CH470" s="7">
        <f t="shared" si="369"/>
        <v>2.1236062968103375E-2</v>
      </c>
      <c r="CI470" s="4">
        <f t="shared" si="370"/>
        <v>4.7809026023436689E-3</v>
      </c>
      <c r="CJ470">
        <f t="shared" si="371"/>
        <v>3.1932029962638241E-4</v>
      </c>
      <c r="CK470">
        <f t="shared" si="372"/>
        <v>4.7809026023436689E-3</v>
      </c>
      <c r="CL470" s="7">
        <f t="shared" si="373"/>
        <v>6</v>
      </c>
      <c r="CM470" s="4">
        <f t="shared" si="374"/>
        <v>1</v>
      </c>
      <c r="CN470" s="7">
        <f t="shared" si="375"/>
        <v>1.4501900317757334E-3</v>
      </c>
      <c r="CO470" s="4">
        <f t="shared" si="376"/>
        <v>1</v>
      </c>
      <c r="CP470" s="7">
        <f t="shared" si="377"/>
        <v>3</v>
      </c>
      <c r="CQ470" s="4" t="str">
        <f t="shared" si="378"/>
        <v>Glenfiddich 12</v>
      </c>
      <c r="CR470" s="7">
        <f t="shared" si="379"/>
        <v>70</v>
      </c>
      <c r="CS470">
        <f t="shared" si="380"/>
        <v>73</v>
      </c>
      <c r="CT470">
        <f ca="1">COUNTIF(INDIRECT(ADDRESS(ROW(),CR470,1,1)):INDIRECT(ADDRESS(ROW(),CS470,1,1)), "&lt;0.05")</f>
        <v>4</v>
      </c>
      <c r="CU470" s="4">
        <f t="shared" ca="1" si="381"/>
        <v>1</v>
      </c>
    </row>
    <row r="471" spans="1:99" x14ac:dyDescent="0.25">
      <c r="A471" s="48">
        <v>223</v>
      </c>
      <c r="B471" s="7">
        <v>0.46635484580080971</v>
      </c>
      <c r="C471">
        <v>0.29952686995821703</v>
      </c>
      <c r="D471">
        <v>0.35848610747224913</v>
      </c>
      <c r="E471">
        <v>0.45014125923318804</v>
      </c>
      <c r="F471">
        <v>0.43155993059986314</v>
      </c>
      <c r="G471">
        <v>0.42307830307360644</v>
      </c>
      <c r="H471">
        <v>0.36858096646984251</v>
      </c>
      <c r="I471">
        <v>0.53321712869956706</v>
      </c>
      <c r="J471">
        <v>0.7483666717508819</v>
      </c>
      <c r="K471" s="4">
        <v>0.58800904935140053</v>
      </c>
      <c r="L471" s="7">
        <v>0.54794198527360982</v>
      </c>
      <c r="M471">
        <v>0.62732598922118621</v>
      </c>
      <c r="N471">
        <v>0.49636252123269481</v>
      </c>
      <c r="O471">
        <v>0.41670370153480707</v>
      </c>
      <c r="P471">
        <v>0.59981475224048086</v>
      </c>
      <c r="Q471">
        <v>0.43905780100317016</v>
      </c>
      <c r="R471">
        <v>0.49557041471543217</v>
      </c>
      <c r="S471">
        <v>0.47271875178892331</v>
      </c>
      <c r="T471">
        <v>0.59039053850831202</v>
      </c>
      <c r="U471" s="4">
        <v>0.5729095035507431</v>
      </c>
      <c r="V471" s="7">
        <v>1.2079592716434435</v>
      </c>
      <c r="W471">
        <v>0.41591801772386383</v>
      </c>
      <c r="X471">
        <v>1.4528434637784333</v>
      </c>
      <c r="Y471">
        <v>1.0063025111906017</v>
      </c>
      <c r="Z471">
        <v>1.0732804193325949</v>
      </c>
      <c r="AA471">
        <v>1.5803598299899235</v>
      </c>
      <c r="AB471">
        <v>2.8919937014753399</v>
      </c>
      <c r="AC471">
        <v>1.1359212617035142</v>
      </c>
      <c r="AD471">
        <v>1.1611808642123045</v>
      </c>
      <c r="AE471" s="4">
        <v>0.98372286841075629</v>
      </c>
      <c r="AF471" s="7">
        <v>0.48522544815775848</v>
      </c>
      <c r="AG471">
        <v>0.50970073323385567</v>
      </c>
      <c r="AH471">
        <v>0.49570242745110998</v>
      </c>
      <c r="AI471">
        <v>0.47716754261905897</v>
      </c>
      <c r="AJ471">
        <v>0.56907866647914684</v>
      </c>
      <c r="AK471">
        <v>0.53482859375087954</v>
      </c>
      <c r="AL471">
        <v>0.73722329518332497</v>
      </c>
      <c r="AM471">
        <v>0.49122888938443254</v>
      </c>
      <c r="AN471">
        <v>0.34072477602529683</v>
      </c>
      <c r="AO471" s="4">
        <v>0.50246213663150407</v>
      </c>
      <c r="AP471" s="7">
        <v>0.10037215610760181</v>
      </c>
      <c r="AQ471">
        <v>0.16255093102402274</v>
      </c>
      <c r="AR471">
        <v>0.11761084747599368</v>
      </c>
      <c r="AS471">
        <v>0.1420814777101401</v>
      </c>
      <c r="AT471">
        <v>0.82546237313416038</v>
      </c>
      <c r="AU471">
        <v>1.4772030515921377</v>
      </c>
      <c r="AV471">
        <v>1.3946260268604016</v>
      </c>
      <c r="AW471">
        <v>0.53661399700074408</v>
      </c>
      <c r="AX471">
        <v>0.44866576649870094</v>
      </c>
      <c r="AY471" s="4">
        <v>0.52659077958021705</v>
      </c>
      <c r="AZ471">
        <f t="shared" ref="AZ471:AZ534" si="382">AVERAGE(B471:K471)</f>
        <v>0.46673211324096259</v>
      </c>
      <c r="BA471">
        <f t="shared" ref="BA471:BA534" si="383">AVERAGE(L471:U471)</f>
        <v>0.52587959590693589</v>
      </c>
      <c r="BB471">
        <f t="shared" ref="BB471:BB534" si="384">AVERAGE(V471:AE471)</f>
        <v>1.2909482209460776</v>
      </c>
      <c r="BC471">
        <f t="shared" ref="BC471:BC534" si="385">AVERAGE(AF471:AO471)</f>
        <v>0.51433425089163687</v>
      </c>
      <c r="BD471" s="4">
        <f t="shared" ref="BD471:BD534" si="386">AVERAGE(AP471:AY471)</f>
        <v>0.57317774069841199</v>
      </c>
      <c r="BE471" s="7">
        <f t="shared" ref="BE471:BE534" si="387">STDEV(B471:K471)</f>
        <v>0.12960322019312395</v>
      </c>
      <c r="BF471">
        <f t="shared" ref="BF471:BF534" si="388">STDEV(L471:U471)</f>
        <v>7.2027294597129449E-2</v>
      </c>
      <c r="BG471">
        <f t="shared" ref="BG471:BG534" si="389">STDEV(V471:AE471)</f>
        <v>0.6420058494220624</v>
      </c>
      <c r="BH471">
        <f t="shared" ref="BH471:BH534" si="390">STDEV(AF471:AO471)</f>
        <v>9.8041289892623548E-2</v>
      </c>
      <c r="BI471" s="4">
        <f t="shared" ref="BI471:BI534" si="391">STDEV(AP471:AY471)</f>
        <v>0.51210261006984603</v>
      </c>
      <c r="BJ471" s="7">
        <f t="shared" ref="BJ471:BJ534" si="392">_xlfn.T.TEST($B471:$K471,L471:U471,2,3)</f>
        <v>0.22764902457672836</v>
      </c>
      <c r="BK471">
        <f t="shared" ref="BK471:BK534" si="393">_xlfn.T.TEST($B471:$K471,V471:AE471,2,3)</f>
        <v>2.7462515517195549E-3</v>
      </c>
      <c r="BL471">
        <f t="shared" ref="BL471:BL534" si="394">_xlfn.T.TEST($B471:$K471,AF471:AO471,2,3)</f>
        <v>0.36743977828505614</v>
      </c>
      <c r="BM471" s="4">
        <f t="shared" ref="BM471:BM534" si="395">_xlfn.T.TEST($B471:$K471,AP471:AY471,2,3)</f>
        <v>0.53809062207700098</v>
      </c>
      <c r="BN471" s="7">
        <f t="shared" ref="BN471:BN534" si="396">_xlfn.T.TEST($L471:$U471,B471:K471,2,3)</f>
        <v>0.22764902457672836</v>
      </c>
      <c r="BO471">
        <f t="shared" ref="BO471:BO534" si="397">_xlfn.T.TEST($L471:$U471,V471:AE471,2,3)</f>
        <v>4.3930386400147852E-3</v>
      </c>
      <c r="BP471">
        <f t="shared" ref="BP471:BP534" si="398">_xlfn.T.TEST($L471:$U471,AF471:AO471,2,3)</f>
        <v>0.76783847643286374</v>
      </c>
      <c r="BQ471" s="4">
        <f t="shared" ref="BQ471:BQ534" si="399">_xlfn.T.TEST($L471:$U471,AP471:AY471,2,3)</f>
        <v>0.77871737520157858</v>
      </c>
      <c r="BR471" s="7">
        <f t="shared" ref="BR471:BR534" si="400">_xlfn.T.TEST($V471:$AE471,B471:K471,2,3)</f>
        <v>2.7462515517195549E-3</v>
      </c>
      <c r="BS471">
        <f t="shared" ref="BS471:BS534" si="401">_xlfn.T.TEST($V471:$AE471,L471:U471,2,3)</f>
        <v>4.3930386400147852E-3</v>
      </c>
      <c r="BT471">
        <f t="shared" ref="BT471:BT534" si="402">_xlfn.T.TEST($V471:$AE471,AF471:AO471,2,3)</f>
        <v>3.9976687389221078E-3</v>
      </c>
      <c r="BU471" s="4">
        <f t="shared" ref="BU471:BU534" si="403">_xlfn.T.TEST($V471:$AE471,AP471:AY471,2,3)</f>
        <v>1.3197117436090568E-2</v>
      </c>
      <c r="BV471" s="7">
        <f t="shared" ref="BV471:BV534" si="404">_xlfn.T.TEST($AF471:$AO471,B471:K471,2,3)</f>
        <v>0.36743977828505614</v>
      </c>
      <c r="BW471">
        <f t="shared" ref="BW471:BW534" si="405">_xlfn.T.TEST($AF471:$AO471,L471:U471,2,3)</f>
        <v>0.76783847643286374</v>
      </c>
      <c r="BX471">
        <f t="shared" ref="BX471:BX534" si="406">_xlfn.T.TEST($AF471:$AO471,V471:AE471,2,3)</f>
        <v>3.9976687389221078E-3</v>
      </c>
      <c r="BY471" s="4">
        <f t="shared" ref="BY471:BY534" si="407">_xlfn.T.TEST($AF471:$AO471,AP471:AY471,2,3)</f>
        <v>0.72885332272137826</v>
      </c>
      <c r="BZ471" s="7">
        <f t="shared" ref="BZ471:BZ534" si="408">_xlfn.T.TEST($AP471:$AY471,B471:K471,2,3)</f>
        <v>0.53809062207700098</v>
      </c>
      <c r="CA471">
        <f t="shared" ref="CA471:CA534" si="409">_xlfn.T.TEST($AP471:$AY471,L471:U471,2,3)</f>
        <v>0.77871737520157858</v>
      </c>
      <c r="CB471">
        <f t="shared" ref="CB471:CB534" si="410">_xlfn.T.TEST($AP471:$AY471,V471:AE471,2,3)</f>
        <v>1.3197117436090568E-2</v>
      </c>
      <c r="CC471" s="4">
        <f t="shared" ref="CC471:CC531" si="411">_xlfn.T.TEST($AP471:$AY471,AF471:AO471,2,3)</f>
        <v>0.72885332272137826</v>
      </c>
      <c r="CD471" s="7">
        <f t="shared" ref="CD471:CD534" si="412">COUNTIF(BJ471:CC471,"&lt;0.05")</f>
        <v>8</v>
      </c>
      <c r="CE471" s="4">
        <f t="shared" ref="CE471:CE534" si="413">IF(CD471=20,1,0)</f>
        <v>0</v>
      </c>
      <c r="CF471" s="7">
        <f t="shared" ref="CF471:CF534" si="414">_xlfn.T.TEST(B471:K471,L471:U471,2,3)</f>
        <v>0.22764902457672836</v>
      </c>
      <c r="CG471">
        <f t="shared" ref="CG471:CG534" si="415">_xlfn.T.TEST(B471:K471,V471:AY471,2,3)</f>
        <v>7.1425384769540651E-3</v>
      </c>
      <c r="CH471" s="7">
        <f t="shared" ref="CH471:CH534" si="416">_xlfn.T.TEST(L471:U471,B471:K471,2,3)</f>
        <v>0.22764902457672836</v>
      </c>
      <c r="CI471" s="4">
        <f t="shared" ref="CI471:CI534" si="417">_xlfn.T.TEST(L471:U471,V471:AY471,2,3)</f>
        <v>2.0138910684181281E-2</v>
      </c>
      <c r="CJ471">
        <f t="shared" ref="CJ471:CJ534" si="418">_xlfn.T.TEST(V471:AY471,B471:K471,2,3)</f>
        <v>7.1425384769540651E-3</v>
      </c>
      <c r="CK471">
        <f t="shared" ref="CK471:CK534" si="419">_xlfn.T.TEST(V471:AY471,L471:U471,2,3)</f>
        <v>2.0138910684181281E-2</v>
      </c>
      <c r="CL471" s="7">
        <f t="shared" ref="CL471:CL534" si="420">COUNTIF(CF471:CK471,"&lt;0.05")</f>
        <v>4</v>
      </c>
      <c r="CM471" s="4">
        <f t="shared" ref="CM471:CM534" si="421">IF(CL471=6,1,0)</f>
        <v>0</v>
      </c>
      <c r="CN471" s="7">
        <f t="shared" ref="CN471:CN534" si="422">_xlfn.T.TEST(B471:U471,V471:AO471,2,3)</f>
        <v>7.2144343190154543E-3</v>
      </c>
      <c r="CO471" s="4">
        <f t="shared" ref="CO471:CO534" si="423">IF(CN471&lt;0.05,1,0)</f>
        <v>1</v>
      </c>
      <c r="CP471" s="7">
        <f t="shared" ref="CP471:CP534" si="424">MATCH(MAX(AZ471:BD471),AZ471:BD471,0)</f>
        <v>3</v>
      </c>
      <c r="CQ471" s="4" t="str">
        <f t="shared" ref="CQ471:CQ534" si="425">_xlfn.SWITCH(CP471,1, "Gentleman Jack", 2, "Jack Daniels", 3, "Glenfiddich 12", 4, "Glenfiddich 15", 5, "Glenfiddich 18")</f>
        <v>Glenfiddich 12</v>
      </c>
      <c r="CR471" s="7">
        <f t="shared" ref="CR471:CR534" si="426">62+(CP471-1)*4</f>
        <v>70</v>
      </c>
      <c r="CS471">
        <f t="shared" ref="CS471:CS534" si="427">CR471+3</f>
        <v>73</v>
      </c>
      <c r="CT471">
        <f ca="1">COUNTIF(INDIRECT(ADDRESS(ROW(),CR471,1,1)):INDIRECT(ADDRESS(ROW(),CS471,1,1)), "&lt;0.05")</f>
        <v>4</v>
      </c>
      <c r="CU471" s="4">
        <f t="shared" ref="CU471:CU534" ca="1" si="428">IF(CT471=4,1,0)</f>
        <v>1</v>
      </c>
    </row>
    <row r="472" spans="1:99" x14ac:dyDescent="0.25">
      <c r="A472" s="48">
        <v>224</v>
      </c>
      <c r="B472" s="7">
        <v>0.13629697684775496</v>
      </c>
      <c r="C472">
        <v>8.806121319186104E-2</v>
      </c>
      <c r="D472">
        <v>8.9090614215791661E-2</v>
      </c>
      <c r="E472">
        <v>0.14728733578042599</v>
      </c>
      <c r="F472">
        <v>0.1233492622297591</v>
      </c>
      <c r="G472">
        <v>0.10905447636515533</v>
      </c>
      <c r="H472">
        <v>9.1111433066504502E-2</v>
      </c>
      <c r="I472">
        <v>0.12437042738550876</v>
      </c>
      <c r="J472">
        <v>0.1485821487457348</v>
      </c>
      <c r="K472" s="4">
        <v>0.1296323426439443</v>
      </c>
      <c r="L472" s="7">
        <v>0.15452298101257511</v>
      </c>
      <c r="M472">
        <v>0.1566813135972849</v>
      </c>
      <c r="N472">
        <v>0.14029166708845889</v>
      </c>
      <c r="O472">
        <v>9.7023774777682134E-2</v>
      </c>
      <c r="P472">
        <v>0.150694529478757</v>
      </c>
      <c r="Q472">
        <v>0.11490530547940578</v>
      </c>
      <c r="R472">
        <v>0.10923360625396451</v>
      </c>
      <c r="S472">
        <v>0.10129398529567578</v>
      </c>
      <c r="T472">
        <v>0.14224488850864483</v>
      </c>
      <c r="U472" s="4">
        <v>0.10468178216200918</v>
      </c>
      <c r="V472" s="7">
        <v>0.25098964678825531</v>
      </c>
      <c r="W472">
        <v>0.11131978262606909</v>
      </c>
      <c r="X472">
        <v>0.32154103159167519</v>
      </c>
      <c r="Y472">
        <v>0.20354301811311379</v>
      </c>
      <c r="Z472">
        <v>0.22539820616030776</v>
      </c>
      <c r="AA472">
        <v>0.33056683431694145</v>
      </c>
      <c r="AB472">
        <v>0.59455285896729537</v>
      </c>
      <c r="AC472">
        <v>0.24000188645356377</v>
      </c>
      <c r="AD472">
        <v>0.22724218724289971</v>
      </c>
      <c r="AE472" s="4">
        <v>0.19800378179638073</v>
      </c>
      <c r="AF472" s="7">
        <v>9.9853393226459169E-2</v>
      </c>
      <c r="AG472">
        <v>0.10531366996886811</v>
      </c>
      <c r="AH472">
        <v>0.10695226952347414</v>
      </c>
      <c r="AI472">
        <v>8.7206794751424371E-2</v>
      </c>
      <c r="AJ472">
        <v>0.10292031452556014</v>
      </c>
      <c r="AK472">
        <v>0.10517299167099604</v>
      </c>
      <c r="AL472">
        <v>0.14137101876648875</v>
      </c>
      <c r="AM472">
        <v>8.8881188056871785E-2</v>
      </c>
      <c r="AN472">
        <v>6.1838899107970413E-2</v>
      </c>
      <c r="AO472" s="4">
        <v>9.7772858570764939E-2</v>
      </c>
      <c r="AP472" s="7">
        <v>2.236048791161234E-2</v>
      </c>
      <c r="AQ472">
        <v>4.4022049655793691E-2</v>
      </c>
      <c r="AR472">
        <v>2.2804823101297549E-2</v>
      </c>
      <c r="AS472">
        <v>4.023916529440081E-2</v>
      </c>
      <c r="AT472">
        <v>0.17030910693607634</v>
      </c>
      <c r="AU472">
        <v>0.29416399795491499</v>
      </c>
      <c r="AV472">
        <v>0.28644325468472698</v>
      </c>
      <c r="AW472">
        <v>0.10878953158321078</v>
      </c>
      <c r="AX472">
        <v>8.102652768216051E-2</v>
      </c>
      <c r="AY472" s="4">
        <v>9.7072497858534126E-2</v>
      </c>
      <c r="AZ472">
        <f t="shared" si="382"/>
        <v>0.11868362304724403</v>
      </c>
      <c r="BA472">
        <f t="shared" si="383"/>
        <v>0.12715738336544583</v>
      </c>
      <c r="BB472">
        <f t="shared" si="384"/>
        <v>0.27031592340565025</v>
      </c>
      <c r="BC472">
        <f t="shared" si="385"/>
        <v>9.9728339816887779E-2</v>
      </c>
      <c r="BD472" s="4">
        <f t="shared" si="386"/>
        <v>0.11672314426627281</v>
      </c>
      <c r="BE472" s="7">
        <f t="shared" si="387"/>
        <v>2.3244428555263385E-2</v>
      </c>
      <c r="BF472">
        <f t="shared" si="388"/>
        <v>2.3870380140809073E-2</v>
      </c>
      <c r="BG472">
        <f t="shared" si="389"/>
        <v>0.12975044753449566</v>
      </c>
      <c r="BH472">
        <f t="shared" si="390"/>
        <v>1.9919911240292319E-2</v>
      </c>
      <c r="BI472" s="4">
        <f t="shared" si="391"/>
        <v>0.10205944702592738</v>
      </c>
      <c r="BJ472" s="7">
        <f t="shared" si="392"/>
        <v>0.43174978632841565</v>
      </c>
      <c r="BK472">
        <f t="shared" si="393"/>
        <v>4.8892501681826695E-3</v>
      </c>
      <c r="BL472">
        <f t="shared" si="394"/>
        <v>6.6274370220890735E-2</v>
      </c>
      <c r="BM472" s="4">
        <f t="shared" si="395"/>
        <v>0.95394530895534357</v>
      </c>
      <c r="BN472" s="7">
        <f t="shared" si="396"/>
        <v>0.43174978632841565</v>
      </c>
      <c r="BO472">
        <f t="shared" si="397"/>
        <v>6.805059131709229E-3</v>
      </c>
      <c r="BP472">
        <f t="shared" si="398"/>
        <v>1.2352961571055945E-2</v>
      </c>
      <c r="BQ472" s="4">
        <f t="shared" si="399"/>
        <v>0.75939125635942462</v>
      </c>
      <c r="BR472" s="7">
        <f t="shared" si="400"/>
        <v>4.8892501681826695E-3</v>
      </c>
      <c r="BS472">
        <f t="shared" si="401"/>
        <v>6.805059131709229E-3</v>
      </c>
      <c r="BT472">
        <f t="shared" si="402"/>
        <v>2.3939284284678359E-3</v>
      </c>
      <c r="BU472" s="4">
        <f t="shared" si="403"/>
        <v>9.0858154988516081E-3</v>
      </c>
      <c r="BV472" s="7">
        <f t="shared" si="404"/>
        <v>6.6274370220890735E-2</v>
      </c>
      <c r="BW472">
        <f t="shared" si="405"/>
        <v>1.2352961571055945E-2</v>
      </c>
      <c r="BX472">
        <f t="shared" si="406"/>
        <v>2.3939284284678359E-3</v>
      </c>
      <c r="BY472" s="4">
        <f t="shared" si="407"/>
        <v>0.61687300533718803</v>
      </c>
      <c r="BZ472" s="7">
        <f t="shared" si="408"/>
        <v>0.95394530895534357</v>
      </c>
      <c r="CA472">
        <f t="shared" si="409"/>
        <v>0.75939125635942462</v>
      </c>
      <c r="CB472">
        <f t="shared" si="410"/>
        <v>9.0858154988516081E-3</v>
      </c>
      <c r="CC472" s="4">
        <f t="shared" si="411"/>
        <v>0.61687300533718803</v>
      </c>
      <c r="CD472" s="7">
        <f t="shared" si="412"/>
        <v>10</v>
      </c>
      <c r="CE472" s="4">
        <f t="shared" si="413"/>
        <v>0</v>
      </c>
      <c r="CF472" s="7">
        <f t="shared" si="414"/>
        <v>0.43174978632841565</v>
      </c>
      <c r="CG472">
        <f t="shared" si="415"/>
        <v>7.00392968337918E-2</v>
      </c>
      <c r="CH472" s="7">
        <f t="shared" si="416"/>
        <v>0.43174978632841565</v>
      </c>
      <c r="CI472" s="4">
        <f t="shared" si="417"/>
        <v>0.14213449330272487</v>
      </c>
      <c r="CJ472">
        <f t="shared" si="418"/>
        <v>7.00392968337918E-2</v>
      </c>
      <c r="CK472">
        <f t="shared" si="419"/>
        <v>0.14213449330272487</v>
      </c>
      <c r="CL472" s="7">
        <f t="shared" si="420"/>
        <v>0</v>
      </c>
      <c r="CM472" s="4">
        <f t="shared" si="421"/>
        <v>0</v>
      </c>
      <c r="CN472" s="7">
        <f t="shared" si="422"/>
        <v>4.195068580887E-2</v>
      </c>
      <c r="CO472" s="4">
        <f t="shared" si="423"/>
        <v>1</v>
      </c>
      <c r="CP472" s="7">
        <f t="shared" si="424"/>
        <v>3</v>
      </c>
      <c r="CQ472" s="4" t="str">
        <f t="shared" si="425"/>
        <v>Glenfiddich 12</v>
      </c>
      <c r="CR472" s="7">
        <f t="shared" si="426"/>
        <v>70</v>
      </c>
      <c r="CS472">
        <f t="shared" si="427"/>
        <v>73</v>
      </c>
      <c r="CT472">
        <f ca="1">COUNTIF(INDIRECT(ADDRESS(ROW(),CR472,1,1)):INDIRECT(ADDRESS(ROW(),CS472,1,1)), "&lt;0.05")</f>
        <v>4</v>
      </c>
      <c r="CU472" s="4">
        <f t="shared" ca="1" si="428"/>
        <v>1</v>
      </c>
    </row>
    <row r="473" spans="1:99" x14ac:dyDescent="0.25">
      <c r="A473" s="48">
        <v>225</v>
      </c>
      <c r="B473" s="7">
        <v>8.751205655715491E-2</v>
      </c>
      <c r="C473">
        <v>3.5627910127933725E-2</v>
      </c>
      <c r="D473">
        <v>3.0925488018995136E-2</v>
      </c>
      <c r="E473">
        <v>8.5883084386105826E-2</v>
      </c>
      <c r="F473">
        <v>4.1659764689075736E-2</v>
      </c>
      <c r="G473">
        <v>5.0356190008399998E-2</v>
      </c>
      <c r="H473">
        <v>5.8282743268058539E-2</v>
      </c>
      <c r="I473">
        <v>9.7392991923175437E-2</v>
      </c>
      <c r="J473">
        <v>4.110387344666773E-2</v>
      </c>
      <c r="K473" s="4">
        <v>3.3569954200463173E-2</v>
      </c>
      <c r="L473" s="7">
        <v>7.4016382440019318E-2</v>
      </c>
      <c r="M473">
        <v>4.3542838955428743E-2</v>
      </c>
      <c r="N473">
        <v>9.4704309779713503E-2</v>
      </c>
      <c r="O473">
        <v>3.6515409344636401E-2</v>
      </c>
      <c r="P473">
        <v>4.9417963057141294E-2</v>
      </c>
      <c r="Q473">
        <v>5.3469004829673282E-2</v>
      </c>
      <c r="R473">
        <v>5.2941669210122146E-2</v>
      </c>
      <c r="S473">
        <v>4.2312181787263481E-2</v>
      </c>
      <c r="T473">
        <v>3.4761109402882587E-2</v>
      </c>
      <c r="U473" s="4">
        <v>3.4749465513416296E-2</v>
      </c>
      <c r="V473" s="7">
        <v>0.14317190517176431</v>
      </c>
      <c r="W473">
        <v>3.6650351304056104E-2</v>
      </c>
      <c r="X473">
        <v>0.13943725837888496</v>
      </c>
      <c r="Y473">
        <v>5.2617606743387897E-2</v>
      </c>
      <c r="Z473">
        <v>0.1464405240367746</v>
      </c>
      <c r="AA473">
        <v>0.20407269255580499</v>
      </c>
      <c r="AB473">
        <v>0.26800527020474779</v>
      </c>
      <c r="AC473">
        <v>0.1298005877774337</v>
      </c>
      <c r="AD473">
        <v>0.11564395769996279</v>
      </c>
      <c r="AE473" s="4">
        <v>9.5888678517923195E-2</v>
      </c>
      <c r="AF473" s="7">
        <v>2.428959979121487E-2</v>
      </c>
      <c r="AG473">
        <v>4.5932737509704315E-2</v>
      </c>
      <c r="AH473">
        <v>4.0146133408285982E-2</v>
      </c>
      <c r="AI473">
        <v>3.2172933767463913E-2</v>
      </c>
      <c r="AJ473">
        <v>0</v>
      </c>
      <c r="AK473">
        <v>1.6397397355277794E-2</v>
      </c>
      <c r="AL473">
        <v>5.5584392220546293E-2</v>
      </c>
      <c r="AM473">
        <v>3.9312896503608278E-3</v>
      </c>
      <c r="AN473">
        <v>1.1560998187464405E-2</v>
      </c>
      <c r="AO473" s="4">
        <v>2.5679230942582218E-2</v>
      </c>
      <c r="AP473" s="7">
        <v>1.5010942126012774E-2</v>
      </c>
      <c r="AQ473">
        <v>3.2208170891520824E-2</v>
      </c>
      <c r="AR473">
        <v>5.267649875089573E-3</v>
      </c>
      <c r="AS473">
        <v>1.9947642378892873E-2</v>
      </c>
      <c r="AT473">
        <v>5.2859530602964534E-2</v>
      </c>
      <c r="AU473">
        <v>0.10903316095390561</v>
      </c>
      <c r="AV473">
        <v>0.10532358028100527</v>
      </c>
      <c r="AW473">
        <v>4.715162871521076E-2</v>
      </c>
      <c r="AX473">
        <v>3.150804969261739E-2</v>
      </c>
      <c r="AY473" s="4">
        <v>2.2384975826043298E-2</v>
      </c>
      <c r="AZ473">
        <f t="shared" si="382"/>
        <v>5.6231405662603026E-2</v>
      </c>
      <c r="BA473">
        <f t="shared" si="383"/>
        <v>5.1643033432029709E-2</v>
      </c>
      <c r="BB473">
        <f t="shared" si="384"/>
        <v>0.13317288323907403</v>
      </c>
      <c r="BC473">
        <f t="shared" si="385"/>
        <v>2.5569471283290058E-2</v>
      </c>
      <c r="BD473" s="4">
        <f t="shared" si="386"/>
        <v>4.4069533134326294E-2</v>
      </c>
      <c r="BE473" s="7">
        <f t="shared" si="387"/>
        <v>2.4967341624073644E-2</v>
      </c>
      <c r="BF473">
        <f t="shared" si="388"/>
        <v>1.919701012767595E-2</v>
      </c>
      <c r="BG473">
        <f t="shared" si="389"/>
        <v>6.7524734509509354E-2</v>
      </c>
      <c r="BH473">
        <f t="shared" si="390"/>
        <v>1.818322190215417E-2</v>
      </c>
      <c r="BI473" s="4">
        <f t="shared" si="391"/>
        <v>3.6147307992025715E-2</v>
      </c>
      <c r="BJ473" s="7">
        <f t="shared" si="392"/>
        <v>0.65088595830955731</v>
      </c>
      <c r="BK473">
        <f t="shared" si="393"/>
        <v>5.8467548286673041E-3</v>
      </c>
      <c r="BL473">
        <f t="shared" si="394"/>
        <v>6.168850986331304E-3</v>
      </c>
      <c r="BM473" s="4">
        <f t="shared" si="395"/>
        <v>0.39429537997681219</v>
      </c>
      <c r="BN473" s="7">
        <f t="shared" si="396"/>
        <v>0.65088595830955731</v>
      </c>
      <c r="BO473">
        <f t="shared" si="397"/>
        <v>3.9984585763329942E-3</v>
      </c>
      <c r="BP473">
        <f t="shared" si="398"/>
        <v>5.9527959606083015E-3</v>
      </c>
      <c r="BQ473" s="4">
        <f t="shared" si="399"/>
        <v>0.56795651522181645</v>
      </c>
      <c r="BR473" s="7">
        <f t="shared" si="400"/>
        <v>5.8467548286673041E-3</v>
      </c>
      <c r="BS473">
        <f t="shared" si="401"/>
        <v>3.9984585763329942E-3</v>
      </c>
      <c r="BT473">
        <f t="shared" si="402"/>
        <v>6.0226251109347614E-4</v>
      </c>
      <c r="BU473" s="4">
        <f t="shared" si="403"/>
        <v>2.5435135279470514E-3</v>
      </c>
      <c r="BV473" s="7">
        <f t="shared" si="404"/>
        <v>6.168850986331304E-3</v>
      </c>
      <c r="BW473">
        <f t="shared" si="405"/>
        <v>5.9527959606083015E-3</v>
      </c>
      <c r="BX473">
        <f t="shared" si="406"/>
        <v>6.0226251109347614E-4</v>
      </c>
      <c r="BY473" s="4">
        <f t="shared" si="407"/>
        <v>0.1714110779619093</v>
      </c>
      <c r="BZ473" s="7">
        <f t="shared" si="408"/>
        <v>0.39429537997681219</v>
      </c>
      <c r="CA473">
        <f t="shared" si="409"/>
        <v>0.56795651522181645</v>
      </c>
      <c r="CB473">
        <f t="shared" si="410"/>
        <v>2.5435135279470514E-3</v>
      </c>
      <c r="CC473" s="4">
        <f t="shared" si="411"/>
        <v>0.1714110779619093</v>
      </c>
      <c r="CD473" s="7">
        <f t="shared" si="412"/>
        <v>12</v>
      </c>
      <c r="CE473" s="4">
        <f t="shared" si="413"/>
        <v>0</v>
      </c>
      <c r="CF473" s="7">
        <f t="shared" si="414"/>
        <v>0.65088595830955731</v>
      </c>
      <c r="CG473">
        <f t="shared" si="415"/>
        <v>0.42932890122637291</v>
      </c>
      <c r="CH473" s="7">
        <f t="shared" si="416"/>
        <v>0.65088595830955731</v>
      </c>
      <c r="CI473" s="4">
        <f t="shared" si="417"/>
        <v>0.23778297853682434</v>
      </c>
      <c r="CJ473">
        <f t="shared" si="418"/>
        <v>0.42932890122637291</v>
      </c>
      <c r="CK473">
        <f t="shared" si="419"/>
        <v>0.23778297853682434</v>
      </c>
      <c r="CL473" s="7">
        <f t="shared" si="420"/>
        <v>0</v>
      </c>
      <c r="CM473" s="4">
        <f t="shared" si="421"/>
        <v>0</v>
      </c>
      <c r="CN473" s="7">
        <f t="shared" si="422"/>
        <v>0.15058225125782576</v>
      </c>
      <c r="CO473" s="4">
        <f t="shared" si="423"/>
        <v>0</v>
      </c>
      <c r="CP473" s="7">
        <f t="shared" si="424"/>
        <v>3</v>
      </c>
      <c r="CQ473" s="4" t="str">
        <f t="shared" si="425"/>
        <v>Glenfiddich 12</v>
      </c>
      <c r="CR473" s="7">
        <f t="shared" si="426"/>
        <v>70</v>
      </c>
      <c r="CS473">
        <f t="shared" si="427"/>
        <v>73</v>
      </c>
      <c r="CT473">
        <f ca="1">COUNTIF(INDIRECT(ADDRESS(ROW(),CR473,1,1)):INDIRECT(ADDRESS(ROW(),CS473,1,1)), "&lt;0.05")</f>
        <v>4</v>
      </c>
      <c r="CU473" s="4">
        <f t="shared" ca="1" si="428"/>
        <v>1</v>
      </c>
    </row>
    <row r="474" spans="1:99" x14ac:dyDescent="0.25">
      <c r="A474" s="48">
        <v>226</v>
      </c>
      <c r="B474" s="7">
        <v>0</v>
      </c>
      <c r="C474">
        <v>0</v>
      </c>
      <c r="D474">
        <v>7.4213104951264593E-3</v>
      </c>
      <c r="E474">
        <v>1.4595623831800571E-2</v>
      </c>
      <c r="F474">
        <v>1.1927950570253485E-2</v>
      </c>
      <c r="G474">
        <v>1.5579187523622849E-2</v>
      </c>
      <c r="H474">
        <v>1.049250656611277E-2</v>
      </c>
      <c r="I474">
        <v>1.0065494511581853E-2</v>
      </c>
      <c r="J474">
        <v>9.2745213550822093E-3</v>
      </c>
      <c r="K474" s="4">
        <v>1.3970461222548138E-2</v>
      </c>
      <c r="L474" s="7">
        <v>1.5078773097817053E-2</v>
      </c>
      <c r="M474">
        <v>1.9228607118708871E-2</v>
      </c>
      <c r="N474">
        <v>1.8318672696067444E-2</v>
      </c>
      <c r="O474">
        <v>8.8962952154365907E-3</v>
      </c>
      <c r="P474">
        <v>0</v>
      </c>
      <c r="Q474">
        <v>1.6162819850935744E-2</v>
      </c>
      <c r="R474">
        <v>9.6283613645600074E-3</v>
      </c>
      <c r="S474">
        <v>9.4990597263906549E-3</v>
      </c>
      <c r="T474">
        <v>2.1100014883945507E-2</v>
      </c>
      <c r="U474" s="4">
        <v>2.7587732344167754E-3</v>
      </c>
      <c r="V474" s="7">
        <v>4.6484033466925409E-2</v>
      </c>
      <c r="W474">
        <v>3.044521641604055E-2</v>
      </c>
      <c r="X474">
        <v>4.1405389229606127E-2</v>
      </c>
      <c r="Y474">
        <v>4.5134664884497085E-2</v>
      </c>
      <c r="Z474">
        <v>4.5887874965010317E-2</v>
      </c>
      <c r="AA474">
        <v>5.4813225910387911E-2</v>
      </c>
      <c r="AB474">
        <v>3.492708837846039E-2</v>
      </c>
      <c r="AC474">
        <v>2.8828302591407517E-2</v>
      </c>
      <c r="AD474">
        <v>4.3938717820159054E-2</v>
      </c>
      <c r="AE474" s="4">
        <v>3.4965489815004698E-2</v>
      </c>
      <c r="AF474" s="7">
        <v>5.202401870765613E-3</v>
      </c>
      <c r="AG474">
        <v>1.5753695258291137E-2</v>
      </c>
      <c r="AH474">
        <v>1.0867154746633571E-2</v>
      </c>
      <c r="AI474">
        <v>2.742128263785571E-3</v>
      </c>
      <c r="AJ474">
        <v>0</v>
      </c>
      <c r="AK474">
        <v>3.6946338150135203E-3</v>
      </c>
      <c r="AL474">
        <v>1.3409693052528756E-2</v>
      </c>
      <c r="AM474">
        <v>1.0946677282171085E-3</v>
      </c>
      <c r="AN474">
        <v>1.4104636829297683E-3</v>
      </c>
      <c r="AO474" s="4">
        <v>5.3070603307206008E-3</v>
      </c>
      <c r="AP474" s="7">
        <v>2.1384322554618841E-2</v>
      </c>
      <c r="AQ474">
        <v>3.1568110122807184E-3</v>
      </c>
      <c r="AR474">
        <v>4.6360470923222671E-4</v>
      </c>
      <c r="AS474">
        <v>7.7396948132475718E-3</v>
      </c>
      <c r="AT474">
        <v>1.9633337960178941E-2</v>
      </c>
      <c r="AU474">
        <v>6.2208088316969827E-2</v>
      </c>
      <c r="AV474">
        <v>3.7454343804462283E-2</v>
      </c>
      <c r="AW474">
        <v>1.3364566878567383E-2</v>
      </c>
      <c r="AX474">
        <v>9.1787531311192851E-3</v>
      </c>
      <c r="AY474" s="4">
        <v>0</v>
      </c>
      <c r="AZ474">
        <f t="shared" si="382"/>
        <v>9.3327056076128335E-3</v>
      </c>
      <c r="BA474">
        <f t="shared" si="383"/>
        <v>1.2067137718827866E-2</v>
      </c>
      <c r="BB474">
        <f t="shared" si="384"/>
        <v>4.0683000347749902E-2</v>
      </c>
      <c r="BC474">
        <f t="shared" si="385"/>
        <v>5.9481898748885648E-3</v>
      </c>
      <c r="BD474" s="4">
        <f t="shared" si="386"/>
        <v>1.7458352318067707E-2</v>
      </c>
      <c r="BE474" s="7">
        <f t="shared" si="387"/>
        <v>5.5246783773923187E-3</v>
      </c>
      <c r="BF474">
        <f t="shared" si="388"/>
        <v>7.0919682439826515E-3</v>
      </c>
      <c r="BG474">
        <f t="shared" si="389"/>
        <v>8.1820356513765628E-3</v>
      </c>
      <c r="BH474">
        <f t="shared" si="390"/>
        <v>5.4961741513849171E-3</v>
      </c>
      <c r="BI474" s="4">
        <f t="shared" si="391"/>
        <v>1.9437749908719104E-2</v>
      </c>
      <c r="BJ474" s="7">
        <f t="shared" si="392"/>
        <v>0.34961475514052109</v>
      </c>
      <c r="BK474">
        <f t="shared" si="393"/>
        <v>2.9270981764835674E-8</v>
      </c>
      <c r="BL474">
        <f t="shared" si="394"/>
        <v>0.18649675862899007</v>
      </c>
      <c r="BM474" s="4">
        <f t="shared" si="395"/>
        <v>0.23110851817925673</v>
      </c>
      <c r="BN474" s="7">
        <f t="shared" si="396"/>
        <v>0.34961475514052109</v>
      </c>
      <c r="BO474">
        <f t="shared" si="397"/>
        <v>1.5189033890081713E-7</v>
      </c>
      <c r="BP474">
        <f t="shared" si="398"/>
        <v>4.5697982209042878E-2</v>
      </c>
      <c r="BQ474" s="4">
        <f t="shared" si="399"/>
        <v>0.42693482892863854</v>
      </c>
      <c r="BR474" s="7">
        <f t="shared" si="400"/>
        <v>2.9270981764835674E-8</v>
      </c>
      <c r="BS474">
        <f t="shared" si="401"/>
        <v>1.5189033890081713E-7</v>
      </c>
      <c r="BT474">
        <f t="shared" si="402"/>
        <v>7.0668555110925681E-9</v>
      </c>
      <c r="BU474" s="4">
        <f t="shared" si="403"/>
        <v>4.4775280336090172E-3</v>
      </c>
      <c r="BV474" s="7">
        <f t="shared" si="404"/>
        <v>0.18649675862899007</v>
      </c>
      <c r="BW474">
        <f t="shared" si="405"/>
        <v>4.5697982209042878E-2</v>
      </c>
      <c r="BX474">
        <f t="shared" si="406"/>
        <v>7.0668555110925681E-9</v>
      </c>
      <c r="BY474" s="4">
        <f t="shared" si="407"/>
        <v>0.10049511324812332</v>
      </c>
      <c r="BZ474" s="7">
        <f t="shared" si="408"/>
        <v>0.23110851817925673</v>
      </c>
      <c r="CA474">
        <f t="shared" si="409"/>
        <v>0.42693482892863854</v>
      </c>
      <c r="CB474">
        <f t="shared" si="410"/>
        <v>4.4775280336090172E-3</v>
      </c>
      <c r="CC474" s="4">
        <f t="shared" si="411"/>
        <v>0.10049511324812332</v>
      </c>
      <c r="CD474" s="7">
        <f t="shared" si="412"/>
        <v>10</v>
      </c>
      <c r="CE474" s="4">
        <f t="shared" si="413"/>
        <v>0</v>
      </c>
      <c r="CF474" s="7">
        <f t="shared" si="414"/>
        <v>0.34961475514052109</v>
      </c>
      <c r="CG474">
        <f t="shared" si="415"/>
        <v>3.752965585301703E-3</v>
      </c>
      <c r="CH474" s="7">
        <f t="shared" si="416"/>
        <v>0.34961475514052109</v>
      </c>
      <c r="CI474" s="4">
        <f t="shared" si="417"/>
        <v>3.0747552399248878E-2</v>
      </c>
      <c r="CJ474">
        <f t="shared" si="418"/>
        <v>3.752965585301703E-3</v>
      </c>
      <c r="CK474">
        <f t="shared" si="419"/>
        <v>3.0747552399248878E-2</v>
      </c>
      <c r="CL474" s="7">
        <f t="shared" si="420"/>
        <v>4</v>
      </c>
      <c r="CM474" s="4">
        <f t="shared" si="421"/>
        <v>0</v>
      </c>
      <c r="CN474" s="7">
        <f t="shared" si="422"/>
        <v>9.9517846419360356E-3</v>
      </c>
      <c r="CO474" s="4">
        <f t="shared" si="423"/>
        <v>1</v>
      </c>
      <c r="CP474" s="7">
        <f t="shared" si="424"/>
        <v>3</v>
      </c>
      <c r="CQ474" s="4" t="str">
        <f t="shared" si="425"/>
        <v>Glenfiddich 12</v>
      </c>
      <c r="CR474" s="7">
        <f t="shared" si="426"/>
        <v>70</v>
      </c>
      <c r="CS474">
        <f t="shared" si="427"/>
        <v>73</v>
      </c>
      <c r="CT474">
        <f ca="1">COUNTIF(INDIRECT(ADDRESS(ROW(),CR474,1,1)):INDIRECT(ADDRESS(ROW(),CS474,1,1)), "&lt;0.05")</f>
        <v>4</v>
      </c>
      <c r="CU474" s="4">
        <f t="shared" ca="1" si="428"/>
        <v>1</v>
      </c>
    </row>
    <row r="475" spans="1:99" x14ac:dyDescent="0.25">
      <c r="A475" s="48">
        <v>227</v>
      </c>
      <c r="B475" s="7">
        <v>0</v>
      </c>
      <c r="C475">
        <v>0</v>
      </c>
      <c r="D475">
        <v>8.0327140454661532E-3</v>
      </c>
      <c r="E475">
        <v>3.3304332867031411E-3</v>
      </c>
      <c r="F475">
        <v>1.5478658474620377E-3</v>
      </c>
      <c r="G475">
        <v>0</v>
      </c>
      <c r="H475">
        <v>0</v>
      </c>
      <c r="I475">
        <v>0</v>
      </c>
      <c r="J475">
        <v>0</v>
      </c>
      <c r="K475" s="4">
        <v>6.3336092907005969E-3</v>
      </c>
      <c r="L475" s="7">
        <v>0</v>
      </c>
      <c r="M475">
        <v>6.9451086345669304E-3</v>
      </c>
      <c r="N475">
        <v>4.5119464991602558E-3</v>
      </c>
      <c r="O475">
        <v>3.8410993916860713E-3</v>
      </c>
      <c r="P475">
        <v>0</v>
      </c>
      <c r="Q475">
        <v>9.8639365787675927E-4</v>
      </c>
      <c r="R475">
        <v>1.8690149237800201E-3</v>
      </c>
      <c r="S475">
        <v>0</v>
      </c>
      <c r="T475">
        <v>1.8350049095377394E-2</v>
      </c>
      <c r="U475" s="4">
        <v>7.881388436960908E-3</v>
      </c>
      <c r="V475" s="7">
        <v>2.9409278162994091E-2</v>
      </c>
      <c r="W475">
        <v>1.6290074574377165E-2</v>
      </c>
      <c r="X475">
        <v>5.0048966890413639E-2</v>
      </c>
      <c r="Y475">
        <v>2.3162592942066566E-2</v>
      </c>
      <c r="Z475">
        <v>2.9457635364844394E-2</v>
      </c>
      <c r="AA475">
        <v>4.5336218690805896E-2</v>
      </c>
      <c r="AB475">
        <v>2.6366984167440898E-2</v>
      </c>
      <c r="AC475">
        <v>1.1483877295665364E-2</v>
      </c>
      <c r="AD475">
        <v>9.7408606700842386E-3</v>
      </c>
      <c r="AE475" s="4">
        <v>2.4207456439442176E-2</v>
      </c>
      <c r="AF475" s="7">
        <v>9.1955769722996163E-3</v>
      </c>
      <c r="AG475">
        <v>2.6327487948734607E-3</v>
      </c>
      <c r="AH475">
        <v>6.9415593584430486E-3</v>
      </c>
      <c r="AI475">
        <v>1.3807242861451898E-2</v>
      </c>
      <c r="AJ475">
        <v>0</v>
      </c>
      <c r="AK475">
        <v>0</v>
      </c>
      <c r="AL475">
        <v>9.1657572169707106E-3</v>
      </c>
      <c r="AM475">
        <v>3.19873434706036E-3</v>
      </c>
      <c r="AN475">
        <v>0</v>
      </c>
      <c r="AO475" s="4">
        <v>3.8253376567443081E-3</v>
      </c>
      <c r="AP475" s="7">
        <v>8.3642240551907703E-3</v>
      </c>
      <c r="AQ475">
        <v>8.6927594350847005E-3</v>
      </c>
      <c r="AR475">
        <v>4.2871267345336288E-3</v>
      </c>
      <c r="AS475">
        <v>6.2429666537152607E-3</v>
      </c>
      <c r="AT475">
        <v>9.4732929056196378E-3</v>
      </c>
      <c r="AU475">
        <v>2.657063201781025E-2</v>
      </c>
      <c r="AV475">
        <v>4.3187450250410445E-2</v>
      </c>
      <c r="AW475">
        <v>1.1948371215693459E-2</v>
      </c>
      <c r="AX475">
        <v>8.2189231982990815E-3</v>
      </c>
      <c r="AY475" s="4">
        <v>0</v>
      </c>
      <c r="AZ475">
        <f t="shared" si="382"/>
        <v>1.924462247033193E-3</v>
      </c>
      <c r="BA475">
        <f t="shared" si="383"/>
        <v>4.4385000639408341E-3</v>
      </c>
      <c r="BB475">
        <f t="shared" si="384"/>
        <v>2.655039451981344E-2</v>
      </c>
      <c r="BC475">
        <f t="shared" si="385"/>
        <v>4.8766957207843405E-3</v>
      </c>
      <c r="BD475" s="4">
        <f t="shared" si="386"/>
        <v>1.2698574646635725E-2</v>
      </c>
      <c r="BE475" s="7">
        <f t="shared" si="387"/>
        <v>3.0016889086689797E-3</v>
      </c>
      <c r="BF475">
        <f t="shared" si="388"/>
        <v>5.6730374604462468E-3</v>
      </c>
      <c r="BG475">
        <f t="shared" si="389"/>
        <v>1.3138366594255746E-2</v>
      </c>
      <c r="BH475">
        <f t="shared" si="390"/>
        <v>4.7301609941212451E-3</v>
      </c>
      <c r="BI475" s="4">
        <f t="shared" si="391"/>
        <v>1.2743417974424714E-2</v>
      </c>
      <c r="BJ475" s="7">
        <f t="shared" si="392"/>
        <v>0.23631008345604931</v>
      </c>
      <c r="BK475">
        <f t="shared" si="393"/>
        <v>1.8252947812522356E-4</v>
      </c>
      <c r="BL475">
        <f t="shared" si="394"/>
        <v>0.11604242846171406</v>
      </c>
      <c r="BM475" s="4">
        <f t="shared" si="395"/>
        <v>2.6392457124157376E-2</v>
      </c>
      <c r="BN475" s="7">
        <f t="shared" si="396"/>
        <v>0.23631008345604931</v>
      </c>
      <c r="BO475">
        <f t="shared" si="397"/>
        <v>3.5352267087182217E-4</v>
      </c>
      <c r="BP475">
        <f t="shared" si="398"/>
        <v>0.85335371911702584</v>
      </c>
      <c r="BQ475" s="4">
        <f t="shared" si="399"/>
        <v>8.4830260787667713E-2</v>
      </c>
      <c r="BR475" s="7">
        <f t="shared" si="400"/>
        <v>1.8252947812522356E-4</v>
      </c>
      <c r="BS475">
        <f t="shared" si="401"/>
        <v>3.5352267087182217E-4</v>
      </c>
      <c r="BT475">
        <f t="shared" si="402"/>
        <v>4.308149327702578E-4</v>
      </c>
      <c r="BU475" s="4">
        <f t="shared" si="403"/>
        <v>2.7823880425445292E-2</v>
      </c>
      <c r="BV475" s="7">
        <f t="shared" si="404"/>
        <v>0.11604242846171406</v>
      </c>
      <c r="BW475">
        <f t="shared" si="405"/>
        <v>0.85335371911702584</v>
      </c>
      <c r="BX475">
        <f t="shared" si="406"/>
        <v>4.308149327702578E-4</v>
      </c>
      <c r="BY475" s="4">
        <f t="shared" si="407"/>
        <v>9.5066887099008443E-2</v>
      </c>
      <c r="BZ475" s="7">
        <f t="shared" si="408"/>
        <v>2.6392457124157376E-2</v>
      </c>
      <c r="CA475">
        <f t="shared" si="409"/>
        <v>8.4830260787667713E-2</v>
      </c>
      <c r="CB475">
        <f t="shared" si="410"/>
        <v>2.7823880425445292E-2</v>
      </c>
      <c r="CC475" s="4">
        <f t="shared" si="411"/>
        <v>9.5066887099008443E-2</v>
      </c>
      <c r="CD475" s="7">
        <f t="shared" si="412"/>
        <v>10</v>
      </c>
      <c r="CE475" s="4">
        <f t="shared" si="413"/>
        <v>0</v>
      </c>
      <c r="CF475" s="7">
        <f t="shared" si="414"/>
        <v>0.23631008345604931</v>
      </c>
      <c r="CG475">
        <f t="shared" si="415"/>
        <v>3.7498256218702985E-5</v>
      </c>
      <c r="CH475" s="7">
        <f t="shared" si="416"/>
        <v>0.23631008345604931</v>
      </c>
      <c r="CI475" s="4">
        <f t="shared" si="417"/>
        <v>2.1785878994425847E-3</v>
      </c>
      <c r="CJ475">
        <f t="shared" si="418"/>
        <v>3.7498256218702985E-5</v>
      </c>
      <c r="CK475">
        <f t="shared" si="419"/>
        <v>2.1785878994425847E-3</v>
      </c>
      <c r="CL475" s="7">
        <f t="shared" si="420"/>
        <v>4</v>
      </c>
      <c r="CM475" s="4">
        <f t="shared" si="421"/>
        <v>0</v>
      </c>
      <c r="CN475" s="7">
        <f t="shared" si="422"/>
        <v>1.3939513401822934E-3</v>
      </c>
      <c r="CO475" s="4">
        <f t="shared" si="423"/>
        <v>1</v>
      </c>
      <c r="CP475" s="7">
        <f t="shared" si="424"/>
        <v>3</v>
      </c>
      <c r="CQ475" s="4" t="str">
        <f t="shared" si="425"/>
        <v>Glenfiddich 12</v>
      </c>
      <c r="CR475" s="7">
        <f t="shared" si="426"/>
        <v>70</v>
      </c>
      <c r="CS475">
        <f t="shared" si="427"/>
        <v>73</v>
      </c>
      <c r="CT475">
        <f ca="1">COUNTIF(INDIRECT(ADDRESS(ROW(),CR475,1,1)):INDIRECT(ADDRESS(ROW(),CS475,1,1)), "&lt;0.05")</f>
        <v>4</v>
      </c>
      <c r="CU475" s="4">
        <f t="shared" ca="1" si="428"/>
        <v>1</v>
      </c>
    </row>
    <row r="476" spans="1:99" x14ac:dyDescent="0.25">
      <c r="A476" s="48">
        <v>228</v>
      </c>
      <c r="B476" s="7">
        <v>0</v>
      </c>
      <c r="C476">
        <v>0</v>
      </c>
      <c r="D476">
        <v>0</v>
      </c>
      <c r="E476">
        <v>4.6540309121779984E-4</v>
      </c>
      <c r="F476">
        <v>0</v>
      </c>
      <c r="G476">
        <v>0</v>
      </c>
      <c r="H476">
        <v>0</v>
      </c>
      <c r="I476">
        <v>0</v>
      </c>
      <c r="J476">
        <v>0</v>
      </c>
      <c r="K476" s="4">
        <v>6.3337694989655533E-3</v>
      </c>
      <c r="L476" s="7">
        <v>0</v>
      </c>
      <c r="M476">
        <v>0</v>
      </c>
      <c r="N476">
        <v>2.9941517221887129E-3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1.2074350056942792E-3</v>
      </c>
      <c r="U476" s="4">
        <v>0</v>
      </c>
      <c r="V476" s="7">
        <v>8.6717377780466759E-2</v>
      </c>
      <c r="W476">
        <v>8.0097161781108428E-2</v>
      </c>
      <c r="X476">
        <v>0.17274201551550666</v>
      </c>
      <c r="Y476">
        <v>0.13377549358448096</v>
      </c>
      <c r="Z476">
        <v>0.10777887852410829</v>
      </c>
      <c r="AA476">
        <v>0.10084696214558583</v>
      </c>
      <c r="AB476">
        <v>0.1728746815770596</v>
      </c>
      <c r="AC476">
        <v>0.10261759184577103</v>
      </c>
      <c r="AD476">
        <v>0.10607419888615965</v>
      </c>
      <c r="AE476" s="4">
        <v>0.12322118671864278</v>
      </c>
      <c r="AF476" s="7">
        <v>5.853225079702204E-2</v>
      </c>
      <c r="AG476">
        <v>5.7710009418180698E-2</v>
      </c>
      <c r="AH476">
        <v>4.7798262707030789E-2</v>
      </c>
      <c r="AI476">
        <v>4.3053346004879214E-2</v>
      </c>
      <c r="AJ476">
        <v>8.5011651079922923E-2</v>
      </c>
      <c r="AK476">
        <v>0.10072033855201125</v>
      </c>
      <c r="AL476">
        <v>5.7735171654553198E-2</v>
      </c>
      <c r="AM476">
        <v>5.3915542220791618E-2</v>
      </c>
      <c r="AN476">
        <v>5.4829308017618365E-2</v>
      </c>
      <c r="AO476" s="4">
        <v>5.6522415741217309E-2</v>
      </c>
      <c r="AP476" s="7">
        <v>3.9684839146847534E-2</v>
      </c>
      <c r="AQ476">
        <v>3.7741174564203651E-2</v>
      </c>
      <c r="AR476">
        <v>3.832164004214398E-2</v>
      </c>
      <c r="AS476">
        <v>4.0260404373384864E-2</v>
      </c>
      <c r="AT476">
        <v>0.14131144703425375</v>
      </c>
      <c r="AU476">
        <v>0.26791280936426964</v>
      </c>
      <c r="AV476">
        <v>0.27619418771172183</v>
      </c>
      <c r="AW476">
        <v>0.10037584590765694</v>
      </c>
      <c r="AX476">
        <v>8.660383464643015E-2</v>
      </c>
      <c r="AY476" s="4">
        <v>6.1360210976472818E-2</v>
      </c>
      <c r="AZ476">
        <f t="shared" si="382"/>
        <v>6.7991725901833525E-4</v>
      </c>
      <c r="BA476">
        <f t="shared" si="383"/>
        <v>4.201586727882992E-4</v>
      </c>
      <c r="BB476">
        <f t="shared" si="384"/>
        <v>0.118674554835889</v>
      </c>
      <c r="BC476">
        <f t="shared" si="385"/>
        <v>6.1582829619322731E-2</v>
      </c>
      <c r="BD476" s="4">
        <f t="shared" si="386"/>
        <v>0.10897663937673852</v>
      </c>
      <c r="BE476" s="7">
        <f t="shared" si="387"/>
        <v>1.9919382328730134E-3</v>
      </c>
      <c r="BF476">
        <f t="shared" si="388"/>
        <v>9.8078827284028857E-4</v>
      </c>
      <c r="BG476">
        <f t="shared" si="389"/>
        <v>3.2441853163039484E-2</v>
      </c>
      <c r="BH476">
        <f t="shared" si="390"/>
        <v>1.7585109567269105E-2</v>
      </c>
      <c r="BI476" s="4">
        <f t="shared" si="391"/>
        <v>9.2315696023829649E-2</v>
      </c>
      <c r="BJ476" s="7">
        <f t="shared" si="392"/>
        <v>0.71731365087662402</v>
      </c>
      <c r="BK476">
        <f t="shared" si="393"/>
        <v>1.051654184954199E-6</v>
      </c>
      <c r="BL476">
        <f t="shared" si="394"/>
        <v>1.4308110590318744E-6</v>
      </c>
      <c r="BM476" s="4">
        <f t="shared" si="395"/>
        <v>4.8458107243720509E-3</v>
      </c>
      <c r="BN476" s="7">
        <f t="shared" si="396"/>
        <v>0.71731365087662402</v>
      </c>
      <c r="BO476">
        <f t="shared" si="397"/>
        <v>1.0710284243265996E-6</v>
      </c>
      <c r="BP476">
        <f t="shared" si="398"/>
        <v>1.5511822163199018E-6</v>
      </c>
      <c r="BQ476" s="4">
        <f t="shared" si="399"/>
        <v>4.780582280748992E-3</v>
      </c>
      <c r="BR476" s="7">
        <f t="shared" si="400"/>
        <v>1.051654184954199E-6</v>
      </c>
      <c r="BS476">
        <f t="shared" si="401"/>
        <v>1.0710284243265996E-6</v>
      </c>
      <c r="BT476">
        <f t="shared" si="402"/>
        <v>2.4411385358273573E-4</v>
      </c>
      <c r="BU476" s="4">
        <f t="shared" si="403"/>
        <v>0.75973194258887067</v>
      </c>
      <c r="BV476" s="7">
        <f t="shared" si="404"/>
        <v>1.4308110590318744E-6</v>
      </c>
      <c r="BW476">
        <f t="shared" si="405"/>
        <v>1.5511822163199018E-6</v>
      </c>
      <c r="BX476">
        <f t="shared" si="406"/>
        <v>2.4411385358273573E-4</v>
      </c>
      <c r="BY476" s="4">
        <f t="shared" si="407"/>
        <v>0.14293881277168166</v>
      </c>
      <c r="BZ476" s="7">
        <f t="shared" si="408"/>
        <v>4.8458107243720509E-3</v>
      </c>
      <c r="CA476">
        <f t="shared" si="409"/>
        <v>4.780582280748992E-3</v>
      </c>
      <c r="CB476">
        <f t="shared" si="410"/>
        <v>0.75973194258887067</v>
      </c>
      <c r="CC476" s="4">
        <f t="shared" si="411"/>
        <v>0.14293881277168166</v>
      </c>
      <c r="CD476" s="7">
        <f t="shared" si="412"/>
        <v>14</v>
      </c>
      <c r="CE476" s="4">
        <f t="shared" si="413"/>
        <v>0</v>
      </c>
      <c r="CF476" s="7">
        <f t="shared" si="414"/>
        <v>0.71731365087662402</v>
      </c>
      <c r="CG476">
        <f t="shared" si="415"/>
        <v>1.7318820824046328E-9</v>
      </c>
      <c r="CH476" s="7">
        <f t="shared" si="416"/>
        <v>0.71731365087662402</v>
      </c>
      <c r="CI476" s="4">
        <f t="shared" si="417"/>
        <v>1.6591897560440045E-9</v>
      </c>
      <c r="CJ476">
        <f t="shared" si="418"/>
        <v>1.7318820824046328E-9</v>
      </c>
      <c r="CK476">
        <f t="shared" si="419"/>
        <v>1.6591897560440045E-9</v>
      </c>
      <c r="CL476" s="7">
        <f t="shared" si="420"/>
        <v>4</v>
      </c>
      <c r="CM476" s="4">
        <f t="shared" si="421"/>
        <v>0</v>
      </c>
      <c r="CN476" s="7">
        <f t="shared" si="422"/>
        <v>3.0320849924977619E-9</v>
      </c>
      <c r="CO476" s="4">
        <f t="shared" si="423"/>
        <v>1</v>
      </c>
      <c r="CP476" s="7">
        <f t="shared" si="424"/>
        <v>3</v>
      </c>
      <c r="CQ476" s="4" t="str">
        <f t="shared" si="425"/>
        <v>Glenfiddich 12</v>
      </c>
      <c r="CR476" s="7">
        <f t="shared" si="426"/>
        <v>70</v>
      </c>
      <c r="CS476">
        <f t="shared" si="427"/>
        <v>73</v>
      </c>
      <c r="CT476">
        <f ca="1">COUNTIF(INDIRECT(ADDRESS(ROW(),CR476,1,1)):INDIRECT(ADDRESS(ROW(),CS476,1,1)), "&lt;0.05")</f>
        <v>3</v>
      </c>
      <c r="CU476" s="4">
        <f t="shared" ca="1" si="428"/>
        <v>0</v>
      </c>
    </row>
    <row r="477" spans="1:99" x14ac:dyDescent="0.25">
      <c r="A477" s="48">
        <v>229</v>
      </c>
      <c r="B477" s="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1.8993218251718708E-2</v>
      </c>
      <c r="K477" s="4">
        <v>0</v>
      </c>
      <c r="L477" s="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s="4">
        <v>0</v>
      </c>
      <c r="V477" s="7">
        <v>0.32561032449120225</v>
      </c>
      <c r="W477">
        <v>0.33524929218110427</v>
      </c>
      <c r="X477">
        <v>0.63165141164949545</v>
      </c>
      <c r="Y477">
        <v>0.56764390660887476</v>
      </c>
      <c r="Z477">
        <v>0.49543809404468986</v>
      </c>
      <c r="AA477">
        <v>0.53745745459324301</v>
      </c>
      <c r="AB477">
        <v>1.0764343177832092</v>
      </c>
      <c r="AC477">
        <v>0.6409643960586302</v>
      </c>
      <c r="AD477">
        <v>0.67053295821632797</v>
      </c>
      <c r="AE477" s="4">
        <v>0.59697181162656687</v>
      </c>
      <c r="AF477" s="7">
        <v>0.27485377878651257</v>
      </c>
      <c r="AG477">
        <v>0.33910361349631563</v>
      </c>
      <c r="AH477">
        <v>0.39520729345190525</v>
      </c>
      <c r="AI477">
        <v>0.28699236807624906</v>
      </c>
      <c r="AJ477">
        <v>0.52731863342282881</v>
      </c>
      <c r="AK477">
        <v>0.5278990555996802</v>
      </c>
      <c r="AL477">
        <v>0.47215142652743092</v>
      </c>
      <c r="AM477">
        <v>0.3127953012990336</v>
      </c>
      <c r="AN477">
        <v>0.26574132777513859</v>
      </c>
      <c r="AO477" s="4">
        <v>0.39903995680482268</v>
      </c>
      <c r="AP477" s="7">
        <v>0.13913408592841175</v>
      </c>
      <c r="AQ477">
        <v>0.18195459208863557</v>
      </c>
      <c r="AR477">
        <v>0.12621622128455687</v>
      </c>
      <c r="AS477">
        <v>0.1473189083992428</v>
      </c>
      <c r="AT477">
        <v>0.68953393400646024</v>
      </c>
      <c r="AU477">
        <v>1.2832215074321645</v>
      </c>
      <c r="AV477">
        <v>1.2427119537555933</v>
      </c>
      <c r="AW477">
        <v>0.46215929902009878</v>
      </c>
      <c r="AX477">
        <v>0.42998316550250137</v>
      </c>
      <c r="AY477" s="4">
        <v>0.39111841486262439</v>
      </c>
      <c r="AZ477">
        <f t="shared" si="382"/>
        <v>1.8993218251718708E-3</v>
      </c>
      <c r="BA477">
        <f t="shared" si="383"/>
        <v>0</v>
      </c>
      <c r="BB477">
        <f t="shared" si="384"/>
        <v>0.58779539672533443</v>
      </c>
      <c r="BC477">
        <f t="shared" si="385"/>
        <v>0.38011027552399174</v>
      </c>
      <c r="BD477" s="4">
        <f t="shared" si="386"/>
        <v>0.50933520822802902</v>
      </c>
      <c r="BE477" s="7">
        <f t="shared" si="387"/>
        <v>6.0061829772112387E-3</v>
      </c>
      <c r="BF477">
        <f t="shared" si="388"/>
        <v>0</v>
      </c>
      <c r="BG477">
        <f t="shared" si="389"/>
        <v>0.2093477722549475</v>
      </c>
      <c r="BH477">
        <f t="shared" si="390"/>
        <v>0.10089192980660697</v>
      </c>
      <c r="BI477" s="4">
        <f t="shared" si="391"/>
        <v>0.43637056848388922</v>
      </c>
      <c r="BJ477" s="7">
        <f t="shared" si="392"/>
        <v>0.34343639613791355</v>
      </c>
      <c r="BK477">
        <f t="shared" si="393"/>
        <v>9.7194189765631836E-6</v>
      </c>
      <c r="BL477">
        <f t="shared" si="394"/>
        <v>8.1467575887814294E-7</v>
      </c>
      <c r="BM477" s="4">
        <f t="shared" si="395"/>
        <v>5.0964558117652502E-3</v>
      </c>
      <c r="BN477" s="7">
        <f t="shared" si="396"/>
        <v>0.34343639613791355</v>
      </c>
      <c r="BO477">
        <f t="shared" si="397"/>
        <v>9.5376089796855728E-6</v>
      </c>
      <c r="BP477">
        <f t="shared" si="398"/>
        <v>8.1869068566194723E-7</v>
      </c>
      <c r="BQ477" s="4">
        <f t="shared" si="399"/>
        <v>4.9893696358214142E-3</v>
      </c>
      <c r="BR477" s="7">
        <f t="shared" si="400"/>
        <v>9.7194189765631836E-6</v>
      </c>
      <c r="BS477">
        <f t="shared" si="401"/>
        <v>9.5376089796855728E-6</v>
      </c>
      <c r="BT477">
        <f t="shared" si="402"/>
        <v>1.4327423860711095E-2</v>
      </c>
      <c r="BU477" s="4">
        <f t="shared" si="403"/>
        <v>0.61684426266635328</v>
      </c>
      <c r="BV477" s="7">
        <f t="shared" si="404"/>
        <v>8.1467575887814294E-7</v>
      </c>
      <c r="BW477">
        <f t="shared" si="405"/>
        <v>8.1869068566194723E-7</v>
      </c>
      <c r="BX477">
        <f t="shared" si="406"/>
        <v>1.4327423860711095E-2</v>
      </c>
      <c r="BY477" s="4">
        <f t="shared" si="407"/>
        <v>0.38311547851429639</v>
      </c>
      <c r="BZ477" s="7">
        <f t="shared" si="408"/>
        <v>5.0964558117652502E-3</v>
      </c>
      <c r="CA477">
        <f t="shared" si="409"/>
        <v>4.9893696358214142E-3</v>
      </c>
      <c r="CB477">
        <f t="shared" si="410"/>
        <v>0.61684426266635328</v>
      </c>
      <c r="CC477" s="4">
        <f t="shared" si="411"/>
        <v>0.38311547851429639</v>
      </c>
      <c r="CD477" s="7">
        <f t="shared" si="412"/>
        <v>14</v>
      </c>
      <c r="CE477" s="4">
        <f t="shared" si="413"/>
        <v>0</v>
      </c>
      <c r="CF477" s="7">
        <f t="shared" si="414"/>
        <v>0.34343639613791355</v>
      </c>
      <c r="CG477">
        <f t="shared" si="415"/>
        <v>3.2935574800979536E-10</v>
      </c>
      <c r="CH477" s="7">
        <f t="shared" si="416"/>
        <v>0.34343639613791355</v>
      </c>
      <c r="CI477" s="4">
        <f t="shared" si="417"/>
        <v>3.0572365795481199E-10</v>
      </c>
      <c r="CJ477">
        <f t="shared" si="418"/>
        <v>3.2935574800979536E-10</v>
      </c>
      <c r="CK477">
        <f t="shared" si="419"/>
        <v>3.0572365795481199E-10</v>
      </c>
      <c r="CL477" s="7">
        <f t="shared" si="420"/>
        <v>4</v>
      </c>
      <c r="CM477" s="4">
        <f t="shared" si="421"/>
        <v>0</v>
      </c>
      <c r="CN477" s="7">
        <f t="shared" si="422"/>
        <v>7.7048090579360412E-10</v>
      </c>
      <c r="CO477" s="4">
        <f t="shared" si="423"/>
        <v>1</v>
      </c>
      <c r="CP477" s="7">
        <f t="shared" si="424"/>
        <v>3</v>
      </c>
      <c r="CQ477" s="4" t="str">
        <f t="shared" si="425"/>
        <v>Glenfiddich 12</v>
      </c>
      <c r="CR477" s="7">
        <f t="shared" si="426"/>
        <v>70</v>
      </c>
      <c r="CS477">
        <f t="shared" si="427"/>
        <v>73</v>
      </c>
      <c r="CT477">
        <f ca="1">COUNTIF(INDIRECT(ADDRESS(ROW(),CR477,1,1)):INDIRECT(ADDRESS(ROW(),CS477,1,1)), "&lt;0.05")</f>
        <v>3</v>
      </c>
      <c r="CU477" s="4">
        <f t="shared" ca="1" si="428"/>
        <v>0</v>
      </c>
    </row>
    <row r="478" spans="1:99" x14ac:dyDescent="0.25">
      <c r="A478" s="48">
        <v>230</v>
      </c>
      <c r="B478" s="7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6.5234298954657917E-3</v>
      </c>
      <c r="K478" s="4">
        <v>0</v>
      </c>
      <c r="L478" s="7">
        <v>0</v>
      </c>
      <c r="M478">
        <v>5.1301597307637703E-3</v>
      </c>
      <c r="N478">
        <v>2.5486084968374297E-3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s="4">
        <v>0</v>
      </c>
      <c r="V478" s="7">
        <v>9.0379196351724367E-2</v>
      </c>
      <c r="W478">
        <v>3.7390851039710848E-2</v>
      </c>
      <c r="X478">
        <v>0.13815650425426232</v>
      </c>
      <c r="Y478">
        <v>0.10606205804694659</v>
      </c>
      <c r="Z478">
        <v>9.1349641904667503E-2</v>
      </c>
      <c r="AA478">
        <v>0.10391648987513538</v>
      </c>
      <c r="AB478">
        <v>0.19433183697596243</v>
      </c>
      <c r="AC478">
        <v>0.12281656034156051</v>
      </c>
      <c r="AD478">
        <v>0.12766115791019228</v>
      </c>
      <c r="AE478" s="4">
        <v>0.10760282739953431</v>
      </c>
      <c r="AF478" s="7">
        <v>5.7206511085233815E-2</v>
      </c>
      <c r="AG478">
        <v>5.2519966015150361E-2</v>
      </c>
      <c r="AH478">
        <v>5.6581957313852259E-2</v>
      </c>
      <c r="AI478">
        <v>4.9066092042817394E-2</v>
      </c>
      <c r="AJ478">
        <v>9.2585517966228076E-2</v>
      </c>
      <c r="AK478">
        <v>7.809541698623787E-2</v>
      </c>
      <c r="AL478">
        <v>8.2804476893939979E-2</v>
      </c>
      <c r="AM478">
        <v>4.9834493633756471E-2</v>
      </c>
      <c r="AN478">
        <v>4.3520306871565065E-2</v>
      </c>
      <c r="AO478" s="4">
        <v>6.9749060032861687E-2</v>
      </c>
      <c r="AP478" s="7">
        <v>2.1269821874041757E-2</v>
      </c>
      <c r="AQ478">
        <v>2.3016532512442466E-2</v>
      </c>
      <c r="AR478">
        <v>1.2571094253027647E-2</v>
      </c>
      <c r="AS478">
        <v>1.6253356680868952E-2</v>
      </c>
      <c r="AT478">
        <v>0.11209268861279569</v>
      </c>
      <c r="AU478">
        <v>0.21312487316006704</v>
      </c>
      <c r="AV478">
        <v>0.22439914059221944</v>
      </c>
      <c r="AW478">
        <v>8.341796273954441E-2</v>
      </c>
      <c r="AX478">
        <v>6.966267370928321E-2</v>
      </c>
      <c r="AY478" s="4">
        <v>6.2835612859983875E-2</v>
      </c>
      <c r="AZ478">
        <f t="shared" si="382"/>
        <v>6.5234298954657921E-4</v>
      </c>
      <c r="BA478">
        <f t="shared" si="383"/>
        <v>7.6787682276012004E-4</v>
      </c>
      <c r="BB478">
        <f t="shared" si="384"/>
        <v>0.11196671240996965</v>
      </c>
      <c r="BC478">
        <f t="shared" si="385"/>
        <v>6.3196379884164294E-2</v>
      </c>
      <c r="BD478" s="4">
        <f t="shared" si="386"/>
        <v>8.3864375699427451E-2</v>
      </c>
      <c r="BE478" s="7">
        <f t="shared" si="387"/>
        <v>2.0628896626106018E-3</v>
      </c>
      <c r="BF478">
        <f t="shared" si="388"/>
        <v>1.7294056777459826E-3</v>
      </c>
      <c r="BG478">
        <f t="shared" si="389"/>
        <v>4.0007376853955987E-2</v>
      </c>
      <c r="BH478">
        <f t="shared" si="390"/>
        <v>1.6573357617192929E-2</v>
      </c>
      <c r="BI478" s="4">
        <f t="shared" si="391"/>
        <v>7.8296977768348278E-2</v>
      </c>
      <c r="BJ478" s="7">
        <f t="shared" si="392"/>
        <v>0.89359310251682111</v>
      </c>
      <c r="BK478">
        <f t="shared" si="393"/>
        <v>1.0027468207688558E-5</v>
      </c>
      <c r="BL478">
        <f t="shared" si="394"/>
        <v>6.564424047865269E-7</v>
      </c>
      <c r="BM478" s="4">
        <f t="shared" si="395"/>
        <v>8.3777512542988191E-3</v>
      </c>
      <c r="BN478" s="7">
        <f t="shared" si="396"/>
        <v>0.89359310251682111</v>
      </c>
      <c r="BO478">
        <f t="shared" si="397"/>
        <v>1.0185139609495049E-5</v>
      </c>
      <c r="BP478">
        <f t="shared" si="398"/>
        <v>7.0880263843671656E-7</v>
      </c>
      <c r="BQ478" s="4">
        <f t="shared" si="399"/>
        <v>8.440384144536274E-3</v>
      </c>
      <c r="BR478" s="7">
        <f t="shared" si="400"/>
        <v>1.0027468207688558E-5</v>
      </c>
      <c r="BS478">
        <f t="shared" si="401"/>
        <v>1.0185139609495049E-5</v>
      </c>
      <c r="BT478">
        <f t="shared" si="402"/>
        <v>3.9132620576771285E-3</v>
      </c>
      <c r="BU478" s="4">
        <f t="shared" si="403"/>
        <v>0.33006103833661193</v>
      </c>
      <c r="BV478" s="7">
        <f t="shared" si="404"/>
        <v>6.564424047865269E-7</v>
      </c>
      <c r="BW478">
        <f t="shared" si="405"/>
        <v>7.0880263843671656E-7</v>
      </c>
      <c r="BX478">
        <f t="shared" si="406"/>
        <v>3.9132620576771285E-3</v>
      </c>
      <c r="BY478" s="4">
        <f t="shared" si="407"/>
        <v>0.43352221928137535</v>
      </c>
      <c r="BZ478" s="7">
        <f t="shared" si="408"/>
        <v>8.3777512542988191E-3</v>
      </c>
      <c r="CA478">
        <f t="shared" si="409"/>
        <v>8.440384144536274E-3</v>
      </c>
      <c r="CB478">
        <f t="shared" si="410"/>
        <v>0.33006103833661193</v>
      </c>
      <c r="CC478" s="4">
        <f t="shared" si="411"/>
        <v>0.43352221928137535</v>
      </c>
      <c r="CD478" s="7">
        <f t="shared" si="412"/>
        <v>14</v>
      </c>
      <c r="CE478" s="4">
        <f t="shared" si="413"/>
        <v>0</v>
      </c>
      <c r="CF478" s="7">
        <f t="shared" si="414"/>
        <v>0.89359310251682111</v>
      </c>
      <c r="CG478">
        <f t="shared" si="415"/>
        <v>1.307751399268312E-9</v>
      </c>
      <c r="CH478" s="7">
        <f t="shared" si="416"/>
        <v>0.89359310251682111</v>
      </c>
      <c r="CI478" s="4">
        <f t="shared" si="417"/>
        <v>1.3566709921215449E-9</v>
      </c>
      <c r="CJ478">
        <f t="shared" si="418"/>
        <v>1.307751399268312E-9</v>
      </c>
      <c r="CK478">
        <f t="shared" si="419"/>
        <v>1.3566709921215449E-9</v>
      </c>
      <c r="CL478" s="7">
        <f t="shared" si="420"/>
        <v>4</v>
      </c>
      <c r="CM478" s="4">
        <f t="shared" si="421"/>
        <v>0</v>
      </c>
      <c r="CN478" s="7">
        <f t="shared" si="422"/>
        <v>5.2619721072823091E-9</v>
      </c>
      <c r="CO478" s="4">
        <f t="shared" si="423"/>
        <v>1</v>
      </c>
      <c r="CP478" s="7">
        <f t="shared" si="424"/>
        <v>3</v>
      </c>
      <c r="CQ478" s="4" t="str">
        <f t="shared" si="425"/>
        <v>Glenfiddich 12</v>
      </c>
      <c r="CR478" s="7">
        <f t="shared" si="426"/>
        <v>70</v>
      </c>
      <c r="CS478">
        <f t="shared" si="427"/>
        <v>73</v>
      </c>
      <c r="CT478">
        <f ca="1">COUNTIF(INDIRECT(ADDRESS(ROW(),CR478,1,1)):INDIRECT(ADDRESS(ROW(),CS478,1,1)), "&lt;0.05")</f>
        <v>3</v>
      </c>
      <c r="CU478" s="4">
        <f t="shared" ca="1" si="428"/>
        <v>0</v>
      </c>
    </row>
    <row r="479" spans="1:99" x14ac:dyDescent="0.25">
      <c r="A479" s="48">
        <v>231</v>
      </c>
      <c r="B479" s="7">
        <v>0</v>
      </c>
      <c r="C479">
        <v>0</v>
      </c>
      <c r="D479">
        <v>5.6247168931261244E-3</v>
      </c>
      <c r="E479">
        <v>0</v>
      </c>
      <c r="F479">
        <v>0</v>
      </c>
      <c r="G479">
        <v>0</v>
      </c>
      <c r="H479">
        <v>1.7328739587742208E-2</v>
      </c>
      <c r="I479">
        <v>1.4464424201098256E-2</v>
      </c>
      <c r="J479">
        <v>2.0681617303373614E-2</v>
      </c>
      <c r="K479" s="4">
        <v>9.5493436640961583E-3</v>
      </c>
      <c r="L479" s="7">
        <v>5.0862896470406744E-3</v>
      </c>
      <c r="M479">
        <v>1.3843007248211458E-2</v>
      </c>
      <c r="N479">
        <v>1.5419242960522763E-2</v>
      </c>
      <c r="O479">
        <v>1.6393758947027739E-2</v>
      </c>
      <c r="P479">
        <v>5.2394611364535602E-3</v>
      </c>
      <c r="Q479">
        <v>0</v>
      </c>
      <c r="R479">
        <v>0</v>
      </c>
      <c r="S479">
        <v>0</v>
      </c>
      <c r="T479">
        <v>2.0856372731901079E-2</v>
      </c>
      <c r="U479" s="4">
        <v>1.4190820447535104E-2</v>
      </c>
      <c r="V479" s="7">
        <v>0.12279613434449214</v>
      </c>
      <c r="W479">
        <v>1.3104885235920134E-2</v>
      </c>
      <c r="X479">
        <v>9.9280838907771118E-2</v>
      </c>
      <c r="Y479">
        <v>6.1308327935182795E-2</v>
      </c>
      <c r="Z479">
        <v>6.3550187572866776E-2</v>
      </c>
      <c r="AA479">
        <v>6.6885231475801069E-2</v>
      </c>
      <c r="AB479">
        <v>0.13588034576476182</v>
      </c>
      <c r="AC479">
        <v>5.3881038261403121E-2</v>
      </c>
      <c r="AD479">
        <v>6.1009354114857292E-2</v>
      </c>
      <c r="AE479" s="4">
        <v>4.4869035284452546E-2</v>
      </c>
      <c r="AF479" s="7">
        <v>2.4375853406446667E-2</v>
      </c>
      <c r="AG479">
        <v>2.3660932001205351E-2</v>
      </c>
      <c r="AH479">
        <v>2.388394478834133E-2</v>
      </c>
      <c r="AI479">
        <v>2.121166947273043E-2</v>
      </c>
      <c r="AJ479">
        <v>2.4969300506432274E-2</v>
      </c>
      <c r="AK479">
        <v>3.4048430051963868E-2</v>
      </c>
      <c r="AL479">
        <v>2.5318938223112618E-2</v>
      </c>
      <c r="AM479">
        <v>1.6578378993488796E-2</v>
      </c>
      <c r="AN479">
        <v>1.4397749901987418E-2</v>
      </c>
      <c r="AO479" s="4">
        <v>2.3381161176733001E-2</v>
      </c>
      <c r="AP479" s="7">
        <v>0</v>
      </c>
      <c r="AQ479">
        <v>3.0110004382602794E-3</v>
      </c>
      <c r="AR479">
        <v>2.8193183810724227E-3</v>
      </c>
      <c r="AS479">
        <v>0</v>
      </c>
      <c r="AT479">
        <v>4.8562054708482238E-2</v>
      </c>
      <c r="AU479">
        <v>0.10209203678265735</v>
      </c>
      <c r="AV479">
        <v>8.7055001447469568E-2</v>
      </c>
      <c r="AW479">
        <v>2.7338660873288373E-2</v>
      </c>
      <c r="AX479">
        <v>2.3247956172285159E-2</v>
      </c>
      <c r="AY479" s="4">
        <v>1.2487814585687419E-2</v>
      </c>
      <c r="AZ479">
        <f t="shared" si="382"/>
        <v>6.7648841649436357E-3</v>
      </c>
      <c r="BA479">
        <f t="shared" si="383"/>
        <v>9.1028953118692368E-3</v>
      </c>
      <c r="BB479">
        <f t="shared" si="384"/>
        <v>7.225653788975088E-2</v>
      </c>
      <c r="BC479">
        <f t="shared" si="385"/>
        <v>2.3182635852244178E-2</v>
      </c>
      <c r="BD479" s="4">
        <f t="shared" si="386"/>
        <v>3.0661384338920277E-2</v>
      </c>
      <c r="BE479" s="7">
        <f t="shared" si="387"/>
        <v>8.1814485565012279E-3</v>
      </c>
      <c r="BF479">
        <f t="shared" si="388"/>
        <v>7.8824711921422781E-3</v>
      </c>
      <c r="BG479">
        <f t="shared" si="389"/>
        <v>3.6923673215569407E-2</v>
      </c>
      <c r="BH479">
        <f t="shared" si="390"/>
        <v>5.2986409384090131E-3</v>
      </c>
      <c r="BI479" s="4">
        <f t="shared" si="391"/>
        <v>3.7147237897323132E-2</v>
      </c>
      <c r="BJ479" s="7">
        <f t="shared" si="392"/>
        <v>0.52342039502713811</v>
      </c>
      <c r="BK479">
        <f t="shared" si="393"/>
        <v>2.8234669391052002E-4</v>
      </c>
      <c r="BL479">
        <f t="shared" si="394"/>
        <v>7.7186020683064327E-5</v>
      </c>
      <c r="BM479" s="4">
        <f t="shared" si="395"/>
        <v>7.5410926198189759E-2</v>
      </c>
      <c r="BN479" s="7">
        <f t="shared" si="396"/>
        <v>0.52342039502713811</v>
      </c>
      <c r="BO479">
        <f t="shared" si="397"/>
        <v>3.7500176929017808E-4</v>
      </c>
      <c r="BP479">
        <f t="shared" si="398"/>
        <v>2.5694571263167179E-4</v>
      </c>
      <c r="BQ479" s="4">
        <f t="shared" si="399"/>
        <v>0.10342902129503048</v>
      </c>
      <c r="BR479" s="7">
        <f t="shared" si="400"/>
        <v>2.8234669391052002E-4</v>
      </c>
      <c r="BS479">
        <f t="shared" si="401"/>
        <v>3.7500176929017808E-4</v>
      </c>
      <c r="BT479">
        <f t="shared" si="402"/>
        <v>2.2416359310019002E-3</v>
      </c>
      <c r="BU479" s="4">
        <f t="shared" si="403"/>
        <v>2.1787705392874966E-2</v>
      </c>
      <c r="BV479" s="7">
        <f t="shared" si="404"/>
        <v>7.7186020683064327E-5</v>
      </c>
      <c r="BW479">
        <f t="shared" si="405"/>
        <v>2.5694571263167179E-4</v>
      </c>
      <c r="BX479">
        <f t="shared" si="406"/>
        <v>2.2416359310019002E-3</v>
      </c>
      <c r="BY479" s="4">
        <f t="shared" si="407"/>
        <v>0.54358555846560153</v>
      </c>
      <c r="BZ479" s="7">
        <f t="shared" si="408"/>
        <v>7.5410926198189759E-2</v>
      </c>
      <c r="CA479">
        <f t="shared" si="409"/>
        <v>0.10342902129503048</v>
      </c>
      <c r="CB479">
        <f t="shared" si="410"/>
        <v>2.1787705392874966E-2</v>
      </c>
      <c r="CC479" s="4">
        <f t="shared" si="411"/>
        <v>0.54358555846560153</v>
      </c>
      <c r="CD479" s="7">
        <f t="shared" si="412"/>
        <v>12</v>
      </c>
      <c r="CE479" s="4">
        <f t="shared" si="413"/>
        <v>0</v>
      </c>
      <c r="CF479" s="7">
        <f t="shared" si="414"/>
        <v>0.52342039502713811</v>
      </c>
      <c r="CG479">
        <f t="shared" si="415"/>
        <v>1.9614042607056496E-5</v>
      </c>
      <c r="CH479" s="7">
        <f t="shared" si="416"/>
        <v>0.52342039502713811</v>
      </c>
      <c r="CI479" s="4">
        <f t="shared" si="417"/>
        <v>5.0165810355051032E-5</v>
      </c>
      <c r="CJ479">
        <f t="shared" si="418"/>
        <v>1.9614042607056496E-5</v>
      </c>
      <c r="CK479">
        <f t="shared" si="419"/>
        <v>5.0165810355051032E-5</v>
      </c>
      <c r="CL479" s="7">
        <f t="shared" si="420"/>
        <v>4</v>
      </c>
      <c r="CM479" s="4">
        <f t="shared" si="421"/>
        <v>0</v>
      </c>
      <c r="CN479" s="7">
        <f t="shared" si="422"/>
        <v>9.0854328702250282E-5</v>
      </c>
      <c r="CO479" s="4">
        <f t="shared" si="423"/>
        <v>1</v>
      </c>
      <c r="CP479" s="7">
        <f t="shared" si="424"/>
        <v>3</v>
      </c>
      <c r="CQ479" s="4" t="str">
        <f t="shared" si="425"/>
        <v>Glenfiddich 12</v>
      </c>
      <c r="CR479" s="7">
        <f t="shared" si="426"/>
        <v>70</v>
      </c>
      <c r="CS479">
        <f t="shared" si="427"/>
        <v>73</v>
      </c>
      <c r="CT479">
        <f ca="1">COUNTIF(INDIRECT(ADDRESS(ROW(),CR479,1,1)):INDIRECT(ADDRESS(ROW(),CS479,1,1)), "&lt;0.05")</f>
        <v>4</v>
      </c>
      <c r="CU479" s="4">
        <f t="shared" ca="1" si="428"/>
        <v>1</v>
      </c>
    </row>
    <row r="480" spans="1:99" x14ac:dyDescent="0.25">
      <c r="A480" s="48">
        <v>232</v>
      </c>
      <c r="B480" s="7">
        <v>0.13108477424537468</v>
      </c>
      <c r="C480">
        <v>8.8834254773223681E-2</v>
      </c>
      <c r="D480">
        <v>0.17966799695738461</v>
      </c>
      <c r="E480">
        <v>0.14454198861953524</v>
      </c>
      <c r="F480">
        <v>0.17577927095857337</v>
      </c>
      <c r="G480">
        <v>0.16761158239718194</v>
      </c>
      <c r="H480">
        <v>0.15503780104691645</v>
      </c>
      <c r="I480">
        <v>0.1633780751182618</v>
      </c>
      <c r="J480">
        <v>0.30859222249758805</v>
      </c>
      <c r="K480" s="4">
        <v>0.2122088260867355</v>
      </c>
      <c r="L480" s="7">
        <v>0.26328399646031664</v>
      </c>
      <c r="M480">
        <v>0.42042591270511692</v>
      </c>
      <c r="N480">
        <v>0.2632789581790867</v>
      </c>
      <c r="O480">
        <v>0.30138647795255713</v>
      </c>
      <c r="P480">
        <v>0.36068594447351549</v>
      </c>
      <c r="Q480">
        <v>0.28389484318559949</v>
      </c>
      <c r="R480">
        <v>0.25997315163204465</v>
      </c>
      <c r="S480">
        <v>0.34100918749029685</v>
      </c>
      <c r="T480">
        <v>0.46287646581626729</v>
      </c>
      <c r="U480" s="4">
        <v>0.23469191173229381</v>
      </c>
      <c r="V480" s="7">
        <v>0.42824975359806244</v>
      </c>
      <c r="W480">
        <v>0.90915249382376895</v>
      </c>
      <c r="X480">
        <v>0.68605973292807998</v>
      </c>
      <c r="Y480">
        <v>0.55867066768840323</v>
      </c>
      <c r="Z480">
        <v>0.52954465740108636</v>
      </c>
      <c r="AA480">
        <v>0.55607653113236477</v>
      </c>
      <c r="AB480">
        <v>1.3522472762679147</v>
      </c>
      <c r="AC480">
        <v>0.460433928255984</v>
      </c>
      <c r="AD480">
        <v>0.67410984892280856</v>
      </c>
      <c r="AE480" s="4">
        <v>0.58824510005261232</v>
      </c>
      <c r="AF480" s="7">
        <v>0.28947977593643592</v>
      </c>
      <c r="AG480">
        <v>0.28743863220168453</v>
      </c>
      <c r="AH480">
        <v>0.26360959127817496</v>
      </c>
      <c r="AI480">
        <v>0.23873870610402559</v>
      </c>
      <c r="AJ480">
        <v>0.40056782769857352</v>
      </c>
      <c r="AK480">
        <v>0.35201982083820826</v>
      </c>
      <c r="AL480">
        <v>0.34940352900750815</v>
      </c>
      <c r="AM480">
        <v>0.27853308202641336</v>
      </c>
      <c r="AN480">
        <v>0.24527156386596091</v>
      </c>
      <c r="AO480" s="4">
        <v>0.29980426822697837</v>
      </c>
      <c r="AP480" s="7">
        <v>0.13547641180132297</v>
      </c>
      <c r="AQ480">
        <v>0.2464735795276855</v>
      </c>
      <c r="AR480">
        <v>0.21398278516290187</v>
      </c>
      <c r="AS480">
        <v>0.17381124233244211</v>
      </c>
      <c r="AT480">
        <v>0.47865888378083193</v>
      </c>
      <c r="AU480">
        <v>0.86476937955521771</v>
      </c>
      <c r="AV480">
        <v>0.80135725284084647</v>
      </c>
      <c r="AW480">
        <v>0.28853195481301375</v>
      </c>
      <c r="AX480">
        <v>0.25392651684908424</v>
      </c>
      <c r="AY480" s="4">
        <v>0.28709690305250385</v>
      </c>
      <c r="AZ480">
        <f t="shared" si="382"/>
        <v>0.17267367927007754</v>
      </c>
      <c r="BA480">
        <f t="shared" si="383"/>
        <v>0.31915068496270949</v>
      </c>
      <c r="BB480">
        <f t="shared" si="384"/>
        <v>0.67427899900710864</v>
      </c>
      <c r="BC480">
        <f t="shared" si="385"/>
        <v>0.30048667971839632</v>
      </c>
      <c r="BD480" s="4">
        <f t="shared" si="386"/>
        <v>0.37440849097158507</v>
      </c>
      <c r="BE480" s="7">
        <f t="shared" si="387"/>
        <v>5.7800979257876479E-2</v>
      </c>
      <c r="BF480">
        <f t="shared" si="388"/>
        <v>7.5684496244774746E-2</v>
      </c>
      <c r="BG480">
        <f t="shared" si="389"/>
        <v>0.27424490936536561</v>
      </c>
      <c r="BH480">
        <f t="shared" si="390"/>
        <v>5.1704319061922889E-2</v>
      </c>
      <c r="BI480" s="4">
        <f t="shared" si="391"/>
        <v>0.25874756744314403</v>
      </c>
      <c r="BJ480" s="7">
        <f t="shared" si="392"/>
        <v>1.4980238437755161E-4</v>
      </c>
      <c r="BK480">
        <f t="shared" si="393"/>
        <v>2.2621146190950298E-4</v>
      </c>
      <c r="BL480">
        <f t="shared" si="394"/>
        <v>6.1165130866451615E-5</v>
      </c>
      <c r="BM480" s="4">
        <f t="shared" si="395"/>
        <v>3.7164496360492398E-2</v>
      </c>
      <c r="BN480" s="7">
        <f t="shared" si="396"/>
        <v>1.4980238437755161E-4</v>
      </c>
      <c r="BO480">
        <f t="shared" si="397"/>
        <v>2.5594120750743131E-3</v>
      </c>
      <c r="BP480">
        <f t="shared" si="398"/>
        <v>0.52881287368074148</v>
      </c>
      <c r="BQ480" s="4">
        <f t="shared" si="399"/>
        <v>0.53075415202504328</v>
      </c>
      <c r="BR480" s="7">
        <f t="shared" si="400"/>
        <v>2.2621146190950298E-4</v>
      </c>
      <c r="BS480">
        <f t="shared" si="401"/>
        <v>2.5594120750743131E-3</v>
      </c>
      <c r="BT480">
        <f t="shared" si="402"/>
        <v>1.8765364628618001E-3</v>
      </c>
      <c r="BU480" s="4">
        <f t="shared" si="403"/>
        <v>2.1657032508967927E-2</v>
      </c>
      <c r="BV480" s="7">
        <f t="shared" si="404"/>
        <v>6.1165130866451615E-5</v>
      </c>
      <c r="BW480">
        <f t="shared" si="405"/>
        <v>0.52881287368074148</v>
      </c>
      <c r="BX480">
        <f t="shared" si="406"/>
        <v>1.8765364628618001E-3</v>
      </c>
      <c r="BY480" s="4">
        <f t="shared" si="407"/>
        <v>0.39705426225790919</v>
      </c>
      <c r="BZ480" s="7">
        <f t="shared" si="408"/>
        <v>3.7164496360492398E-2</v>
      </c>
      <c r="CA480">
        <f t="shared" si="409"/>
        <v>0.53075415202504328</v>
      </c>
      <c r="CB480">
        <f t="shared" si="410"/>
        <v>2.1657032508967927E-2</v>
      </c>
      <c r="CC480" s="4">
        <f t="shared" si="411"/>
        <v>0.39705426225790919</v>
      </c>
      <c r="CD480" s="7">
        <f t="shared" si="412"/>
        <v>14</v>
      </c>
      <c r="CE480" s="4">
        <f t="shared" si="413"/>
        <v>0</v>
      </c>
      <c r="CF480" s="7">
        <f t="shared" si="414"/>
        <v>1.4980238437755161E-4</v>
      </c>
      <c r="CG480">
        <f t="shared" si="415"/>
        <v>6.2696503164712443E-6</v>
      </c>
      <c r="CH480" s="7">
        <f t="shared" si="416"/>
        <v>1.4980238437755161E-4</v>
      </c>
      <c r="CI480" s="4">
        <f t="shared" si="417"/>
        <v>2.1701967220447028E-2</v>
      </c>
      <c r="CJ480">
        <f t="shared" si="418"/>
        <v>6.2696503164712443E-6</v>
      </c>
      <c r="CK480">
        <f t="shared" si="419"/>
        <v>2.1701967220447028E-2</v>
      </c>
      <c r="CL480" s="7">
        <f t="shared" si="420"/>
        <v>6</v>
      </c>
      <c r="CM480" s="4">
        <f t="shared" si="421"/>
        <v>1</v>
      </c>
      <c r="CN480" s="7">
        <f t="shared" si="422"/>
        <v>1.0248628681695871E-3</v>
      </c>
      <c r="CO480" s="4">
        <f t="shared" si="423"/>
        <v>1</v>
      </c>
      <c r="CP480" s="7">
        <f t="shared" si="424"/>
        <v>3</v>
      </c>
      <c r="CQ480" s="4" t="str">
        <f t="shared" si="425"/>
        <v>Glenfiddich 12</v>
      </c>
      <c r="CR480" s="7">
        <f t="shared" si="426"/>
        <v>70</v>
      </c>
      <c r="CS480">
        <f t="shared" si="427"/>
        <v>73</v>
      </c>
      <c r="CT480">
        <f ca="1">COUNTIF(INDIRECT(ADDRESS(ROW(),CR480,1,1)):INDIRECT(ADDRESS(ROW(),CS480,1,1)), "&lt;0.05")</f>
        <v>4</v>
      </c>
      <c r="CU480" s="4">
        <f t="shared" ca="1" si="428"/>
        <v>1</v>
      </c>
    </row>
    <row r="481" spans="1:99" x14ac:dyDescent="0.25">
      <c r="A481" s="48">
        <v>233</v>
      </c>
      <c r="B481" s="7">
        <v>0.36744251451761611</v>
      </c>
      <c r="C481">
        <v>0.15951772933899849</v>
      </c>
      <c r="D481">
        <v>0.35719899715022002</v>
      </c>
      <c r="E481">
        <v>0.30122826764956212</v>
      </c>
      <c r="F481">
        <v>0.31336519314640743</v>
      </c>
      <c r="G481">
        <v>0.32371982461440552</v>
      </c>
      <c r="H481">
        <v>0.33518496219364419</v>
      </c>
      <c r="I481">
        <v>0.4432503359923935</v>
      </c>
      <c r="J481">
        <v>0.78290044048302698</v>
      </c>
      <c r="K481" s="4">
        <v>0.56099184577706973</v>
      </c>
      <c r="L481" s="7">
        <v>0.41101615667747166</v>
      </c>
      <c r="M481">
        <v>0.75332243936440058</v>
      </c>
      <c r="N481">
        <v>0.47443391456324474</v>
      </c>
      <c r="O481">
        <v>0.52358310996090707</v>
      </c>
      <c r="P481">
        <v>0.61180928658209843</v>
      </c>
      <c r="Q481">
        <v>0.4991573920517432</v>
      </c>
      <c r="R481">
        <v>0.53510403698233744</v>
      </c>
      <c r="S481">
        <v>0.54969827352994849</v>
      </c>
      <c r="T481">
        <v>0.76603910489021876</v>
      </c>
      <c r="U481" s="4">
        <v>0.62092251733338544</v>
      </c>
      <c r="V481" s="7">
        <v>0.79597776838090673</v>
      </c>
      <c r="W481">
        <v>1.8984180791397647</v>
      </c>
      <c r="X481">
        <v>1.4067878851786035</v>
      </c>
      <c r="Y481">
        <v>1.0814362955039831</v>
      </c>
      <c r="Z481">
        <v>1.1514631895156231</v>
      </c>
      <c r="AA481">
        <v>1.4552979532906503</v>
      </c>
      <c r="AB481">
        <v>3.3569153694681053</v>
      </c>
      <c r="AC481">
        <v>1.2633678573604556</v>
      </c>
      <c r="AD481">
        <v>1.5146787998302473</v>
      </c>
      <c r="AE481" s="4">
        <v>1.2929189719976855</v>
      </c>
      <c r="AF481" s="7">
        <v>0.67615248588989818</v>
      </c>
      <c r="AG481">
        <v>0.64790851153628626</v>
      </c>
      <c r="AH481">
        <v>0.71628446031532178</v>
      </c>
      <c r="AI481">
        <v>0.66875850268815573</v>
      </c>
      <c r="AJ481">
        <v>1.1019439430562905</v>
      </c>
      <c r="AK481">
        <v>0.83702615211935116</v>
      </c>
      <c r="AL481">
        <v>0.96446986249242295</v>
      </c>
      <c r="AM481">
        <v>0.78636675486458096</v>
      </c>
      <c r="AN481">
        <v>0.55018660130605723</v>
      </c>
      <c r="AO481" s="4">
        <v>0.76267975618501571</v>
      </c>
      <c r="AP481" s="7">
        <v>0.25807539597590268</v>
      </c>
      <c r="AQ481">
        <v>0.47797287198529953</v>
      </c>
      <c r="AR481">
        <v>0.45414259988912137</v>
      </c>
      <c r="AS481">
        <v>0.34097832845132198</v>
      </c>
      <c r="AT481">
        <v>0.98905165971779541</v>
      </c>
      <c r="AU481">
        <v>1.8440508908268745</v>
      </c>
      <c r="AV481">
        <v>1.6922712328586542</v>
      </c>
      <c r="AW481">
        <v>0.62214603324268247</v>
      </c>
      <c r="AX481">
        <v>0.57417160991069316</v>
      </c>
      <c r="AY481" s="4">
        <v>0.66083374834160102</v>
      </c>
      <c r="AZ481">
        <f t="shared" si="382"/>
        <v>0.3944800110863344</v>
      </c>
      <c r="BA481">
        <f t="shared" si="383"/>
        <v>0.57450862319357554</v>
      </c>
      <c r="BB481">
        <f t="shared" si="384"/>
        <v>1.5217262169666026</v>
      </c>
      <c r="BC481">
        <f t="shared" si="385"/>
        <v>0.77117770304533795</v>
      </c>
      <c r="BD481" s="4">
        <f t="shared" si="386"/>
        <v>0.79136943711999463</v>
      </c>
      <c r="BE481" s="7">
        <f t="shared" si="387"/>
        <v>0.17065291216615505</v>
      </c>
      <c r="BF481">
        <f t="shared" si="388"/>
        <v>0.11517528672199505</v>
      </c>
      <c r="BG481">
        <f t="shared" si="389"/>
        <v>0.70744074877893348</v>
      </c>
      <c r="BH481">
        <f t="shared" si="390"/>
        <v>0.16260798746749472</v>
      </c>
      <c r="BI481" s="4">
        <f t="shared" si="391"/>
        <v>0.55285979779470806</v>
      </c>
      <c r="BJ481" s="7">
        <f t="shared" si="392"/>
        <v>1.3923899354049472E-2</v>
      </c>
      <c r="BK481">
        <f t="shared" si="393"/>
        <v>6.1673782517567E-4</v>
      </c>
      <c r="BL481">
        <f t="shared" si="394"/>
        <v>8.326205570893481E-5</v>
      </c>
      <c r="BM481" s="4">
        <f t="shared" si="395"/>
        <v>5.3524766932697143E-2</v>
      </c>
      <c r="BN481" s="7">
        <f t="shared" si="396"/>
        <v>1.3923899354049472E-2</v>
      </c>
      <c r="BO481">
        <f t="shared" si="397"/>
        <v>2.1252326414229815E-3</v>
      </c>
      <c r="BP481">
        <f t="shared" si="398"/>
        <v>6.4995852442675424E-3</v>
      </c>
      <c r="BQ481" s="4">
        <f t="shared" si="399"/>
        <v>0.25312527624786479</v>
      </c>
      <c r="BR481" s="7">
        <f t="shared" si="400"/>
        <v>6.1673782517567E-4</v>
      </c>
      <c r="BS481">
        <f t="shared" si="401"/>
        <v>2.1252326414229815E-3</v>
      </c>
      <c r="BT481">
        <f t="shared" si="402"/>
        <v>8.4912445726930998E-3</v>
      </c>
      <c r="BU481" s="4">
        <f t="shared" si="403"/>
        <v>1.977279724097494E-2</v>
      </c>
      <c r="BV481" s="7">
        <f t="shared" si="404"/>
        <v>8.326205570893481E-5</v>
      </c>
      <c r="BW481">
        <f t="shared" si="405"/>
        <v>6.4995852442675424E-3</v>
      </c>
      <c r="BX481">
        <f t="shared" si="406"/>
        <v>8.4912445726930998E-3</v>
      </c>
      <c r="BY481" s="4">
        <f t="shared" si="407"/>
        <v>0.9138549687992763</v>
      </c>
      <c r="BZ481" s="7">
        <f t="shared" si="408"/>
        <v>5.3524766932697143E-2</v>
      </c>
      <c r="CA481">
        <f t="shared" si="409"/>
        <v>0.25312527624786479</v>
      </c>
      <c r="CB481">
        <f t="shared" si="410"/>
        <v>1.977279724097494E-2</v>
      </c>
      <c r="CC481" s="4">
        <f t="shared" si="411"/>
        <v>0.9138549687992763</v>
      </c>
      <c r="CD481" s="7">
        <f t="shared" si="412"/>
        <v>14</v>
      </c>
      <c r="CE481" s="4">
        <f t="shared" si="413"/>
        <v>0</v>
      </c>
      <c r="CF481" s="7">
        <f t="shared" si="414"/>
        <v>1.3923899354049472E-2</v>
      </c>
      <c r="CG481">
        <f t="shared" si="415"/>
        <v>1.167177606822953E-5</v>
      </c>
      <c r="CH481" s="7">
        <f t="shared" si="416"/>
        <v>1.3923899354049472E-2</v>
      </c>
      <c r="CI481" s="4">
        <f t="shared" si="417"/>
        <v>5.4749383147516912E-4</v>
      </c>
      <c r="CJ481">
        <f t="shared" si="418"/>
        <v>1.167177606822953E-5</v>
      </c>
      <c r="CK481">
        <f t="shared" si="419"/>
        <v>5.4749383147516912E-4</v>
      </c>
      <c r="CL481" s="7">
        <f t="shared" si="420"/>
        <v>6</v>
      </c>
      <c r="CM481" s="4">
        <f t="shared" si="421"/>
        <v>1</v>
      </c>
      <c r="CN481" s="7">
        <f t="shared" si="422"/>
        <v>1.6864863429484573E-4</v>
      </c>
      <c r="CO481" s="4">
        <f t="shared" si="423"/>
        <v>1</v>
      </c>
      <c r="CP481" s="7">
        <f t="shared" si="424"/>
        <v>3</v>
      </c>
      <c r="CQ481" s="4" t="str">
        <f t="shared" si="425"/>
        <v>Glenfiddich 12</v>
      </c>
      <c r="CR481" s="7">
        <f t="shared" si="426"/>
        <v>70</v>
      </c>
      <c r="CS481">
        <f t="shared" si="427"/>
        <v>73</v>
      </c>
      <c r="CT481">
        <f ca="1">COUNTIF(INDIRECT(ADDRESS(ROW(),CR481,1,1)):INDIRECT(ADDRESS(ROW(),CS481,1,1)), "&lt;0.05")</f>
        <v>4</v>
      </c>
      <c r="CU481" s="4">
        <f t="shared" ca="1" si="428"/>
        <v>1</v>
      </c>
    </row>
    <row r="482" spans="1:99" x14ac:dyDescent="0.25">
      <c r="A482" s="48">
        <v>234</v>
      </c>
      <c r="B482" s="7">
        <v>3.0762865979275431E-3</v>
      </c>
      <c r="C482">
        <v>3.39069999615004E-2</v>
      </c>
      <c r="D482">
        <v>6.1024068560388466E-2</v>
      </c>
      <c r="E482">
        <v>4.5653494342190189E-2</v>
      </c>
      <c r="F482">
        <v>5.1268727118265717E-2</v>
      </c>
      <c r="G482">
        <v>4.6789423197317596E-2</v>
      </c>
      <c r="H482">
        <v>6.4791597765234327E-2</v>
      </c>
      <c r="I482">
        <v>8.4638750216704708E-2</v>
      </c>
      <c r="J482">
        <v>0.16226086133014317</v>
      </c>
      <c r="K482" s="4">
        <v>9.5914458586675994E-2</v>
      </c>
      <c r="L482" s="7">
        <v>7.7185479168178056E-2</v>
      </c>
      <c r="M482">
        <v>0.14595089074227346</v>
      </c>
      <c r="N482">
        <v>0.10044752066599612</v>
      </c>
      <c r="O482">
        <v>0.10412216626007965</v>
      </c>
      <c r="P482">
        <v>9.5005880935705667E-2</v>
      </c>
      <c r="Q482">
        <v>9.167151437151691E-2</v>
      </c>
      <c r="R482">
        <v>9.3426083887543768E-2</v>
      </c>
      <c r="S482">
        <v>0.1030162832895697</v>
      </c>
      <c r="T482">
        <v>0.15943093651582843</v>
      </c>
      <c r="U482" s="4">
        <v>0.10569446462294466</v>
      </c>
      <c r="V482" s="7">
        <v>0.19314289824752878</v>
      </c>
      <c r="W482">
        <v>0.2985178396210767</v>
      </c>
      <c r="X482">
        <v>0.29549483712728586</v>
      </c>
      <c r="Y482">
        <v>0.20018887463643437</v>
      </c>
      <c r="Z482">
        <v>0.23348709731606526</v>
      </c>
      <c r="AA482">
        <v>0.26390161554771369</v>
      </c>
      <c r="AB482">
        <v>0.57611252128569823</v>
      </c>
      <c r="AC482">
        <v>0.2286874843285239</v>
      </c>
      <c r="AD482">
        <v>0.26592758722383081</v>
      </c>
      <c r="AE482" s="4">
        <v>0.24123467086421824</v>
      </c>
      <c r="AF482" s="7">
        <v>0.11224930608904927</v>
      </c>
      <c r="AG482">
        <v>0.12603425947182362</v>
      </c>
      <c r="AH482">
        <v>0.11674000130645198</v>
      </c>
      <c r="AI482">
        <v>0.11042221753814729</v>
      </c>
      <c r="AJ482">
        <v>0.16274038875263422</v>
      </c>
      <c r="AK482">
        <v>0.14087763878397183</v>
      </c>
      <c r="AL482">
        <v>0.14934734574044001</v>
      </c>
      <c r="AM482">
        <v>0.12572265063670943</v>
      </c>
      <c r="AN482">
        <v>0.10231457070140436</v>
      </c>
      <c r="AO482" s="4">
        <v>0.12033093347060005</v>
      </c>
      <c r="AP482" s="7">
        <v>4.1678097523635958E-2</v>
      </c>
      <c r="AQ482">
        <v>6.6285976159614873E-2</v>
      </c>
      <c r="AR482">
        <v>6.8771251424849272E-2</v>
      </c>
      <c r="AS482">
        <v>5.0283178238768093E-2</v>
      </c>
      <c r="AT482">
        <v>0.17048277400392428</v>
      </c>
      <c r="AU482">
        <v>0.32421082334825602</v>
      </c>
      <c r="AV482">
        <v>0.29611787485442925</v>
      </c>
      <c r="AW482">
        <v>0.10446616987552806</v>
      </c>
      <c r="AX482">
        <v>8.9463059816849252E-2</v>
      </c>
      <c r="AY482" s="4">
        <v>0.10302697264002345</v>
      </c>
      <c r="AZ482">
        <f t="shared" si="382"/>
        <v>6.4932466767634825E-2</v>
      </c>
      <c r="BA482">
        <f t="shared" si="383"/>
        <v>0.10759512204596364</v>
      </c>
      <c r="BB482">
        <f t="shared" si="384"/>
        <v>0.27966954261983756</v>
      </c>
      <c r="BC482">
        <f t="shared" si="385"/>
        <v>0.12667793124912322</v>
      </c>
      <c r="BD482" s="4">
        <f t="shared" si="386"/>
        <v>0.13147861778858788</v>
      </c>
      <c r="BE482" s="7">
        <f t="shared" si="387"/>
        <v>4.2833847516881143E-2</v>
      </c>
      <c r="BF482">
        <f t="shared" si="388"/>
        <v>2.5349562432788381E-2</v>
      </c>
      <c r="BG482">
        <f t="shared" si="389"/>
        <v>0.11001761039174369</v>
      </c>
      <c r="BH482">
        <f t="shared" si="390"/>
        <v>1.8922107543058161E-2</v>
      </c>
      <c r="BI482" s="4">
        <f t="shared" si="391"/>
        <v>0.10105923178300115</v>
      </c>
      <c r="BJ482" s="7">
        <f t="shared" si="392"/>
        <v>1.6403794293645291E-2</v>
      </c>
      <c r="BK482">
        <f t="shared" si="393"/>
        <v>1.0193777521714038E-4</v>
      </c>
      <c r="BL482">
        <f t="shared" si="394"/>
        <v>1.2169758801255592E-3</v>
      </c>
      <c r="BM482" s="4">
        <f t="shared" si="395"/>
        <v>7.9056939200374127E-2</v>
      </c>
      <c r="BN482" s="7">
        <f t="shared" si="396"/>
        <v>1.6403794293645291E-2</v>
      </c>
      <c r="BO482">
        <f t="shared" si="397"/>
        <v>7.1199826326826606E-4</v>
      </c>
      <c r="BP482">
        <f t="shared" si="398"/>
        <v>7.3831142396411947E-2</v>
      </c>
      <c r="BQ482" s="4">
        <f t="shared" si="399"/>
        <v>0.48493020218088234</v>
      </c>
      <c r="BR482" s="7">
        <f t="shared" si="400"/>
        <v>1.0193777521714038E-4</v>
      </c>
      <c r="BS482">
        <f t="shared" si="401"/>
        <v>7.1199826326826606E-4</v>
      </c>
      <c r="BT482">
        <f t="shared" si="402"/>
        <v>1.6558698917716341E-3</v>
      </c>
      <c r="BU482" s="4">
        <f t="shared" si="403"/>
        <v>5.7366899635176395E-3</v>
      </c>
      <c r="BV482" s="7">
        <f t="shared" si="404"/>
        <v>1.2169758801255592E-3</v>
      </c>
      <c r="BW482">
        <f t="shared" si="405"/>
        <v>7.3831142396411947E-2</v>
      </c>
      <c r="BX482">
        <f t="shared" si="406"/>
        <v>1.6558698917716341E-3</v>
      </c>
      <c r="BY482" s="4">
        <f t="shared" si="407"/>
        <v>0.88566138533491745</v>
      </c>
      <c r="BZ482" s="7">
        <f t="shared" si="408"/>
        <v>7.9056939200374127E-2</v>
      </c>
      <c r="CA482">
        <f t="shared" si="409"/>
        <v>0.48493020218088234</v>
      </c>
      <c r="CB482">
        <f t="shared" si="410"/>
        <v>5.7366899635176395E-3</v>
      </c>
      <c r="CC482" s="4">
        <f t="shared" si="411"/>
        <v>0.88566138533491745</v>
      </c>
      <c r="CD482" s="7">
        <f t="shared" si="412"/>
        <v>12</v>
      </c>
      <c r="CE482" s="4">
        <f t="shared" si="413"/>
        <v>0</v>
      </c>
      <c r="CF482" s="7">
        <f t="shared" si="414"/>
        <v>1.6403794293645291E-2</v>
      </c>
      <c r="CG482">
        <f t="shared" si="415"/>
        <v>3.5706804988071549E-5</v>
      </c>
      <c r="CH482" s="7">
        <f t="shared" si="416"/>
        <v>1.6403794293645291E-2</v>
      </c>
      <c r="CI482" s="4">
        <f t="shared" si="417"/>
        <v>2.2069209524948809E-3</v>
      </c>
      <c r="CJ482">
        <f t="shared" si="418"/>
        <v>3.5706804988071549E-5</v>
      </c>
      <c r="CK482">
        <f t="shared" si="419"/>
        <v>2.2069209524948809E-3</v>
      </c>
      <c r="CL482" s="7">
        <f t="shared" si="420"/>
        <v>6</v>
      </c>
      <c r="CM482" s="4">
        <f t="shared" si="421"/>
        <v>1</v>
      </c>
      <c r="CN482" s="7">
        <f t="shared" si="422"/>
        <v>1.6063732913653323E-4</v>
      </c>
      <c r="CO482" s="4">
        <f t="shared" si="423"/>
        <v>1</v>
      </c>
      <c r="CP482" s="7">
        <f t="shared" si="424"/>
        <v>3</v>
      </c>
      <c r="CQ482" s="4" t="str">
        <f t="shared" si="425"/>
        <v>Glenfiddich 12</v>
      </c>
      <c r="CR482" s="7">
        <f t="shared" si="426"/>
        <v>70</v>
      </c>
      <c r="CS482">
        <f t="shared" si="427"/>
        <v>73</v>
      </c>
      <c r="CT482">
        <f ca="1">COUNTIF(INDIRECT(ADDRESS(ROW(),CR482,1,1)):INDIRECT(ADDRESS(ROW(),CS482,1,1)), "&lt;0.05")</f>
        <v>4</v>
      </c>
      <c r="CU482" s="4">
        <f t="shared" ca="1" si="428"/>
        <v>1</v>
      </c>
    </row>
    <row r="483" spans="1:99" x14ac:dyDescent="0.25">
      <c r="A483" s="48">
        <v>235</v>
      </c>
      <c r="B483" s="7">
        <v>0</v>
      </c>
      <c r="C483">
        <v>6.2472435847505225E-2</v>
      </c>
      <c r="D483">
        <v>7.8958916367594584E-2</v>
      </c>
      <c r="E483">
        <v>3.5611049216923929E-2</v>
      </c>
      <c r="F483">
        <v>3.3084549275506886E-2</v>
      </c>
      <c r="G483">
        <v>6.2957149375866425E-2</v>
      </c>
      <c r="H483">
        <v>6.5372216616181339E-2</v>
      </c>
      <c r="I483">
        <v>0.11592676733468399</v>
      </c>
      <c r="J483">
        <v>0.28244297737897839</v>
      </c>
      <c r="K483" s="4">
        <v>0.17888700434795488</v>
      </c>
      <c r="L483" s="7">
        <v>8.585932766116533E-2</v>
      </c>
      <c r="M483">
        <v>0.1338394039051887</v>
      </c>
      <c r="N483">
        <v>0.10675430323217397</v>
      </c>
      <c r="O483">
        <v>0.11675612310377853</v>
      </c>
      <c r="P483">
        <v>8.9379510619077673E-2</v>
      </c>
      <c r="Q483">
        <v>8.1581025712734886E-2</v>
      </c>
      <c r="R483">
        <v>8.8538210126086647E-2</v>
      </c>
      <c r="S483">
        <v>0.13664804441071088</v>
      </c>
      <c r="T483">
        <v>0.15634515605832597</v>
      </c>
      <c r="U483" s="4">
        <v>0.13045433903409651</v>
      </c>
      <c r="V483" s="7">
        <v>0.22546026721568993</v>
      </c>
      <c r="W483">
        <v>0.10640339916561674</v>
      </c>
      <c r="X483">
        <v>0.42357307511382503</v>
      </c>
      <c r="Y483">
        <v>0.26948108568488716</v>
      </c>
      <c r="Z483">
        <v>0.36744402711486518</v>
      </c>
      <c r="AA483">
        <v>0.2879363587283475</v>
      </c>
      <c r="AB483">
        <v>0.70557349211662002</v>
      </c>
      <c r="AC483">
        <v>0.28102763833614508</v>
      </c>
      <c r="AD483">
        <v>0.31483399110381094</v>
      </c>
      <c r="AE483" s="4">
        <v>0.2711713925656567</v>
      </c>
      <c r="AF483" s="7">
        <v>0.12083333681961086</v>
      </c>
      <c r="AG483">
        <v>0.13461340394501348</v>
      </c>
      <c r="AH483">
        <v>0.13203568166891608</v>
      </c>
      <c r="AI483">
        <v>0.12958441792717654</v>
      </c>
      <c r="AJ483">
        <v>0.16910596768625466</v>
      </c>
      <c r="AK483">
        <v>0.15677787994523285</v>
      </c>
      <c r="AL483">
        <v>0.16572888059328206</v>
      </c>
      <c r="AM483">
        <v>0.13164062093611739</v>
      </c>
      <c r="AN483">
        <v>0.12532455702817347</v>
      </c>
      <c r="AO483" s="4">
        <v>0.16859368330204186</v>
      </c>
      <c r="AP483" s="7">
        <v>2.4403040416724697E-2</v>
      </c>
      <c r="AQ483">
        <v>3.3007733228958412E-2</v>
      </c>
      <c r="AR483">
        <v>2.1757910931831784E-2</v>
      </c>
      <c r="AS483">
        <v>2.2004090763671547E-2</v>
      </c>
      <c r="AT483">
        <v>0.14067790454259516</v>
      </c>
      <c r="AU483">
        <v>0.274623373498525</v>
      </c>
      <c r="AV483">
        <v>0.22401975143625538</v>
      </c>
      <c r="AW483">
        <v>0.10936093778533619</v>
      </c>
      <c r="AX483">
        <v>7.8846741215678307E-2</v>
      </c>
      <c r="AY483" s="4">
        <v>6.6001723847692956E-2</v>
      </c>
      <c r="AZ483">
        <f t="shared" si="382"/>
        <v>9.1571306576119574E-2</v>
      </c>
      <c r="BA483">
        <f t="shared" si="383"/>
        <v>0.11261554438633389</v>
      </c>
      <c r="BB483">
        <f t="shared" si="384"/>
        <v>0.32529047271454642</v>
      </c>
      <c r="BC483">
        <f t="shared" si="385"/>
        <v>0.14342384298518193</v>
      </c>
      <c r="BD483" s="4">
        <f t="shared" si="386"/>
        <v>9.9470320766726933E-2</v>
      </c>
      <c r="BE483" s="7">
        <f t="shared" si="387"/>
        <v>8.3064732858701931E-2</v>
      </c>
      <c r="BF483">
        <f t="shared" si="388"/>
        <v>2.6052684047708451E-2</v>
      </c>
      <c r="BG483">
        <f t="shared" si="389"/>
        <v>0.15756360856232687</v>
      </c>
      <c r="BH483">
        <f t="shared" si="390"/>
        <v>1.9277334358073325E-2</v>
      </c>
      <c r="BI483" s="4">
        <f t="shared" si="391"/>
        <v>8.9209571232169216E-2</v>
      </c>
      <c r="BJ483" s="7">
        <f t="shared" si="392"/>
        <v>0.46105196620024491</v>
      </c>
      <c r="BK483">
        <f t="shared" si="393"/>
        <v>1.0352416307796574E-3</v>
      </c>
      <c r="BL483">
        <f t="shared" si="394"/>
        <v>8.3502561399792757E-2</v>
      </c>
      <c r="BM483" s="4">
        <f t="shared" si="395"/>
        <v>0.83994310133995809</v>
      </c>
      <c r="BN483" s="7">
        <f t="shared" si="396"/>
        <v>0.46105196620024491</v>
      </c>
      <c r="BO483">
        <f t="shared" si="397"/>
        <v>2.0160878458306054E-3</v>
      </c>
      <c r="BP483">
        <f t="shared" si="398"/>
        <v>8.1199093690676634E-3</v>
      </c>
      <c r="BQ483" s="4">
        <f t="shared" si="399"/>
        <v>0.66373488264928793</v>
      </c>
      <c r="BR483" s="7">
        <f t="shared" si="400"/>
        <v>1.0352416307796574E-3</v>
      </c>
      <c r="BS483">
        <f t="shared" si="401"/>
        <v>2.0160878458306054E-3</v>
      </c>
      <c r="BT483">
        <f t="shared" si="402"/>
        <v>5.2820194660886241E-3</v>
      </c>
      <c r="BU483" s="4">
        <f t="shared" si="403"/>
        <v>1.426493497547204E-3</v>
      </c>
      <c r="BV483" s="7">
        <f t="shared" si="404"/>
        <v>8.3502561399792757E-2</v>
      </c>
      <c r="BW483">
        <f t="shared" si="405"/>
        <v>8.1199093690676634E-3</v>
      </c>
      <c r="BX483">
        <f t="shared" si="406"/>
        <v>5.2820194660886241E-3</v>
      </c>
      <c r="BY483" s="4">
        <f t="shared" si="407"/>
        <v>0.15925541287445774</v>
      </c>
      <c r="BZ483" s="7">
        <f t="shared" si="408"/>
        <v>0.83994310133995809</v>
      </c>
      <c r="CA483">
        <f t="shared" si="409"/>
        <v>0.66373488264928793</v>
      </c>
      <c r="CB483">
        <f t="shared" si="410"/>
        <v>1.426493497547204E-3</v>
      </c>
      <c r="CC483" s="4">
        <f t="shared" si="411"/>
        <v>0.15925541287445774</v>
      </c>
      <c r="CD483" s="7">
        <f t="shared" si="412"/>
        <v>10</v>
      </c>
      <c r="CE483" s="4">
        <f t="shared" si="413"/>
        <v>0</v>
      </c>
      <c r="CF483" s="7">
        <f t="shared" si="414"/>
        <v>0.46105196620024491</v>
      </c>
      <c r="CG483">
        <f t="shared" si="415"/>
        <v>1.3264663871517942E-2</v>
      </c>
      <c r="CH483" s="7">
        <f t="shared" si="416"/>
        <v>0.46105196620024491</v>
      </c>
      <c r="CI483" s="4">
        <f t="shared" si="417"/>
        <v>7.9173222171641851E-3</v>
      </c>
      <c r="CJ483">
        <f t="shared" si="418"/>
        <v>1.3264663871517942E-2</v>
      </c>
      <c r="CK483">
        <f t="shared" si="419"/>
        <v>7.9173222171641851E-3</v>
      </c>
      <c r="CL483" s="7">
        <f t="shared" si="420"/>
        <v>4</v>
      </c>
      <c r="CM483" s="4">
        <f t="shared" si="421"/>
        <v>0</v>
      </c>
      <c r="CN483" s="7">
        <f t="shared" si="422"/>
        <v>8.2023629762198404E-4</v>
      </c>
      <c r="CO483" s="4">
        <f t="shared" si="423"/>
        <v>1</v>
      </c>
      <c r="CP483" s="7">
        <f t="shared" si="424"/>
        <v>3</v>
      </c>
      <c r="CQ483" s="4" t="str">
        <f t="shared" si="425"/>
        <v>Glenfiddich 12</v>
      </c>
      <c r="CR483" s="7">
        <f t="shared" si="426"/>
        <v>70</v>
      </c>
      <c r="CS483">
        <f t="shared" si="427"/>
        <v>73</v>
      </c>
      <c r="CT483">
        <f ca="1">COUNTIF(INDIRECT(ADDRESS(ROW(),CR483,1,1)):INDIRECT(ADDRESS(ROW(),CS483,1,1)), "&lt;0.05")</f>
        <v>4</v>
      </c>
      <c r="CU483" s="4">
        <f t="shared" ca="1" si="428"/>
        <v>1</v>
      </c>
    </row>
    <row r="484" spans="1:99" x14ac:dyDescent="0.25">
      <c r="A484" s="48">
        <v>236</v>
      </c>
      <c r="B484" s="7">
        <v>0</v>
      </c>
      <c r="C484">
        <v>3.2644857159538254E-3</v>
      </c>
      <c r="D484">
        <v>1.58986967984493E-2</v>
      </c>
      <c r="E484">
        <v>1.500852534750847E-2</v>
      </c>
      <c r="F484">
        <v>2.1450639115495614E-2</v>
      </c>
      <c r="G484">
        <v>1.5969372764886268E-2</v>
      </c>
      <c r="H484">
        <v>1.8862345915065522E-2</v>
      </c>
      <c r="I484">
        <v>1.6568589189680606E-2</v>
      </c>
      <c r="J484">
        <v>6.6124136962771279E-2</v>
      </c>
      <c r="K484" s="4">
        <v>3.7199878550639366E-2</v>
      </c>
      <c r="L484" s="7">
        <v>2.3965601281196097E-2</v>
      </c>
      <c r="M484">
        <v>4.7285722885015417E-2</v>
      </c>
      <c r="N484">
        <v>2.7329668409783764E-2</v>
      </c>
      <c r="O484">
        <v>2.6144723721511793E-2</v>
      </c>
      <c r="P484">
        <v>3.9277150521005472E-2</v>
      </c>
      <c r="Q484">
        <v>2.1541203828156042E-2</v>
      </c>
      <c r="R484">
        <v>2.5491100295862983E-2</v>
      </c>
      <c r="S484">
        <v>3.4841082171016717E-2</v>
      </c>
      <c r="T484">
        <v>4.2858705105145445E-2</v>
      </c>
      <c r="U484" s="4">
        <v>2.934493914226264E-2</v>
      </c>
      <c r="V484" s="7">
        <v>0.46424391419799488</v>
      </c>
      <c r="W484">
        <v>3.4674849227064097E-2</v>
      </c>
      <c r="X484">
        <v>0.46780994571932338</v>
      </c>
      <c r="Y484">
        <v>0.32670774082204079</v>
      </c>
      <c r="Z484">
        <v>0.33976973130332727</v>
      </c>
      <c r="AA484">
        <v>0.28635477124419545</v>
      </c>
      <c r="AB484">
        <v>0.54793841343718885</v>
      </c>
      <c r="AC484">
        <v>0.22309355491812108</v>
      </c>
      <c r="AD484">
        <v>0.31649812725801263</v>
      </c>
      <c r="AE484" s="4">
        <v>0.24652523749141969</v>
      </c>
      <c r="AF484" s="7">
        <v>0.11564066669598173</v>
      </c>
      <c r="AG484">
        <v>0.13657320539842852</v>
      </c>
      <c r="AH484">
        <v>0.10111789004178703</v>
      </c>
      <c r="AI484">
        <v>9.7068444288517824E-2</v>
      </c>
      <c r="AJ484">
        <v>0.13738187847448854</v>
      </c>
      <c r="AK484">
        <v>0.14082854512483012</v>
      </c>
      <c r="AL484">
        <v>0.12122057025513826</v>
      </c>
      <c r="AM484">
        <v>8.2591008630505294E-2</v>
      </c>
      <c r="AN484">
        <v>8.4213549039288876E-2</v>
      </c>
      <c r="AO484" s="4">
        <v>0.11026612334075596</v>
      </c>
      <c r="AP484" s="7">
        <v>2.157653989520094E-2</v>
      </c>
      <c r="AQ484">
        <v>3.3600632835233721E-2</v>
      </c>
      <c r="AR484">
        <v>1.5393887201719395E-2</v>
      </c>
      <c r="AS484">
        <v>2.4887429990014781E-2</v>
      </c>
      <c r="AT484">
        <v>0.27647851061722056</v>
      </c>
      <c r="AU484">
        <v>0.42302134381763495</v>
      </c>
      <c r="AV484">
        <v>0.40269179174241693</v>
      </c>
      <c r="AW484">
        <v>0.13917084876648839</v>
      </c>
      <c r="AX484">
        <v>0.11935864242618228</v>
      </c>
      <c r="AY484" s="4">
        <v>0.13724486105533854</v>
      </c>
      <c r="AZ484">
        <f t="shared" si="382"/>
        <v>2.1034667036045025E-2</v>
      </c>
      <c r="BA484">
        <f t="shared" si="383"/>
        <v>3.1807989736095645E-2</v>
      </c>
      <c r="BB484">
        <f t="shared" si="384"/>
        <v>0.32536162856186879</v>
      </c>
      <c r="BC484">
        <f t="shared" si="385"/>
        <v>0.11269018812897222</v>
      </c>
      <c r="BD484" s="4">
        <f t="shared" si="386"/>
        <v>0.15934244883474505</v>
      </c>
      <c r="BE484" s="7">
        <f t="shared" si="387"/>
        <v>1.8755143194422008E-2</v>
      </c>
      <c r="BF484">
        <f t="shared" si="388"/>
        <v>8.7665662223972117E-3</v>
      </c>
      <c r="BG484">
        <f t="shared" si="389"/>
        <v>0.14609832253572977</v>
      </c>
      <c r="BH484">
        <f t="shared" si="390"/>
        <v>2.1483923181685398E-2</v>
      </c>
      <c r="BI484" s="4">
        <f t="shared" si="391"/>
        <v>0.15583110920992085</v>
      </c>
      <c r="BJ484" s="7">
        <f t="shared" si="392"/>
        <v>0.12425685463836822</v>
      </c>
      <c r="BK484">
        <f t="shared" si="393"/>
        <v>9.2484452409846027E-5</v>
      </c>
      <c r="BL484">
        <f t="shared" si="394"/>
        <v>8.3189580583068163E-9</v>
      </c>
      <c r="BM484" s="4">
        <f t="shared" si="395"/>
        <v>2.0619856758817379E-2</v>
      </c>
      <c r="BN484" s="7">
        <f t="shared" si="396"/>
        <v>0.12425685463836822</v>
      </c>
      <c r="BO484">
        <f t="shared" si="397"/>
        <v>1.2992988792441291E-4</v>
      </c>
      <c r="BP484">
        <f t="shared" si="398"/>
        <v>1.322802596945036E-7</v>
      </c>
      <c r="BQ484" s="4">
        <f t="shared" si="399"/>
        <v>2.9359406749738446E-2</v>
      </c>
      <c r="BR484" s="7">
        <f t="shared" si="400"/>
        <v>9.2484452409846027E-5</v>
      </c>
      <c r="BS484">
        <f t="shared" si="401"/>
        <v>1.2992988792441291E-4</v>
      </c>
      <c r="BT484">
        <f t="shared" si="402"/>
        <v>1.2357239576159841E-3</v>
      </c>
      <c r="BU484" s="4">
        <f t="shared" si="403"/>
        <v>2.4395684330326892E-2</v>
      </c>
      <c r="BV484" s="7">
        <f t="shared" si="404"/>
        <v>8.3189580583068163E-9</v>
      </c>
      <c r="BW484">
        <f t="shared" si="405"/>
        <v>1.322802596945036E-7</v>
      </c>
      <c r="BX484">
        <f t="shared" si="406"/>
        <v>1.2357239576159841E-3</v>
      </c>
      <c r="BY484" s="4">
        <f t="shared" si="407"/>
        <v>0.37193738559885436</v>
      </c>
      <c r="BZ484" s="7">
        <f t="shared" si="408"/>
        <v>2.0619856758817379E-2</v>
      </c>
      <c r="CA484">
        <f t="shared" si="409"/>
        <v>2.9359406749738446E-2</v>
      </c>
      <c r="CB484">
        <f t="shared" si="410"/>
        <v>2.4395684330326892E-2</v>
      </c>
      <c r="CC484" s="4">
        <f t="shared" si="411"/>
        <v>0.37193738559885436</v>
      </c>
      <c r="CD484" s="7">
        <f t="shared" si="412"/>
        <v>16</v>
      </c>
      <c r="CE484" s="4">
        <f t="shared" si="413"/>
        <v>0</v>
      </c>
      <c r="CF484" s="7">
        <f t="shared" si="414"/>
        <v>0.12425685463836822</v>
      </c>
      <c r="CG484">
        <f t="shared" si="415"/>
        <v>4.8803620518291493E-7</v>
      </c>
      <c r="CH484" s="7">
        <f t="shared" si="416"/>
        <v>0.12425685463836822</v>
      </c>
      <c r="CI484" s="4">
        <f t="shared" si="417"/>
        <v>1.3820927724521433E-6</v>
      </c>
      <c r="CJ484">
        <f t="shared" si="418"/>
        <v>4.8803620518291493E-7</v>
      </c>
      <c r="CK484">
        <f t="shared" si="419"/>
        <v>1.3820927724521433E-6</v>
      </c>
      <c r="CL484" s="7">
        <f t="shared" si="420"/>
        <v>4</v>
      </c>
      <c r="CM484" s="4">
        <f t="shared" si="421"/>
        <v>0</v>
      </c>
      <c r="CN484" s="7">
        <f t="shared" si="422"/>
        <v>1.4246301339465037E-5</v>
      </c>
      <c r="CO484" s="4">
        <f t="shared" si="423"/>
        <v>1</v>
      </c>
      <c r="CP484" s="7">
        <f t="shared" si="424"/>
        <v>3</v>
      </c>
      <c r="CQ484" s="4" t="str">
        <f t="shared" si="425"/>
        <v>Glenfiddich 12</v>
      </c>
      <c r="CR484" s="7">
        <f t="shared" si="426"/>
        <v>70</v>
      </c>
      <c r="CS484">
        <f t="shared" si="427"/>
        <v>73</v>
      </c>
      <c r="CT484">
        <f ca="1">COUNTIF(INDIRECT(ADDRESS(ROW(),CR484,1,1)):INDIRECT(ADDRESS(ROW(),CS484,1,1)), "&lt;0.05")</f>
        <v>4</v>
      </c>
      <c r="CU484" s="4">
        <f t="shared" ca="1" si="428"/>
        <v>1</v>
      </c>
    </row>
    <row r="485" spans="1:99" x14ac:dyDescent="0.25">
      <c r="A485" s="48">
        <v>237</v>
      </c>
      <c r="B485" s="7">
        <v>0</v>
      </c>
      <c r="C485">
        <v>8.9536692485208429E-6</v>
      </c>
      <c r="D485">
        <v>3.2641537522317583E-2</v>
      </c>
      <c r="E485">
        <v>2.6705455175594972E-2</v>
      </c>
      <c r="F485">
        <v>2.9545109309444074E-2</v>
      </c>
      <c r="G485">
        <v>3.2827065571575824E-2</v>
      </c>
      <c r="H485">
        <v>2.5635804293565226E-2</v>
      </c>
      <c r="I485">
        <v>3.4938379296683406E-2</v>
      </c>
      <c r="J485">
        <v>0.14086527518215564</v>
      </c>
      <c r="K485" s="4">
        <v>7.9338034271331376E-2</v>
      </c>
      <c r="L485" s="7">
        <v>4.1306611541532312E-2</v>
      </c>
      <c r="M485">
        <v>6.3879140453773409E-2</v>
      </c>
      <c r="N485">
        <v>4.8032357570789615E-2</v>
      </c>
      <c r="O485">
        <v>5.11017200738915E-2</v>
      </c>
      <c r="P485">
        <v>5.8771809745379114E-2</v>
      </c>
      <c r="Q485">
        <v>3.9537200416664302E-2</v>
      </c>
      <c r="R485">
        <v>3.7720255139970169E-2</v>
      </c>
      <c r="S485">
        <v>3.2473496381681316E-2</v>
      </c>
      <c r="T485">
        <v>6.3313293703068846E-2</v>
      </c>
      <c r="U485" s="4">
        <v>6.4470616061658825E-2</v>
      </c>
      <c r="V485" s="7">
        <v>1.7407864815001672</v>
      </c>
      <c r="W485">
        <v>0.25772983357047424</v>
      </c>
      <c r="X485">
        <v>1.8064494391579982</v>
      </c>
      <c r="Y485">
        <v>1.2455502803289078</v>
      </c>
      <c r="Z485">
        <v>1.393746103310096</v>
      </c>
      <c r="AA485">
        <v>1.5404904785511853</v>
      </c>
      <c r="AB485">
        <v>2.9248278164720123</v>
      </c>
      <c r="AC485">
        <v>1.1495508797736971</v>
      </c>
      <c r="AD485">
        <v>1.4237305348840656</v>
      </c>
      <c r="AE485" s="4">
        <v>1.1145849810900159</v>
      </c>
      <c r="AF485" s="7">
        <v>0.62197396424862805</v>
      </c>
      <c r="AG485">
        <v>0.67705386646449461</v>
      </c>
      <c r="AH485">
        <v>0.58265296679464051</v>
      </c>
      <c r="AI485">
        <v>0.56801838525348369</v>
      </c>
      <c r="AJ485">
        <v>0.85257470460378848</v>
      </c>
      <c r="AK485">
        <v>0.66992371793900951</v>
      </c>
      <c r="AL485">
        <v>0.76477282963647342</v>
      </c>
      <c r="AM485">
        <v>0.51138527887279905</v>
      </c>
      <c r="AN485">
        <v>0.37368891019423839</v>
      </c>
      <c r="AO485" s="4">
        <v>0.52727105444666655</v>
      </c>
      <c r="AP485" s="7">
        <v>8.643941294225424E-2</v>
      </c>
      <c r="AQ485">
        <v>0.14431249617265898</v>
      </c>
      <c r="AR485">
        <v>0.13116533550731191</v>
      </c>
      <c r="AS485">
        <v>0.11433867721155996</v>
      </c>
      <c r="AT485">
        <v>1.2712213592454631</v>
      </c>
      <c r="AU485">
        <v>1.9687679290973839</v>
      </c>
      <c r="AV485">
        <v>1.9843084995309446</v>
      </c>
      <c r="AW485">
        <v>0.65131778177773958</v>
      </c>
      <c r="AX485">
        <v>0.57065652368858344</v>
      </c>
      <c r="AY485" s="4">
        <v>0.73506554913944777</v>
      </c>
      <c r="AZ485">
        <f t="shared" si="382"/>
        <v>4.0250561429191666E-2</v>
      </c>
      <c r="BA485">
        <f t="shared" si="383"/>
        <v>5.0060650108840941E-2</v>
      </c>
      <c r="BB485">
        <f t="shared" si="384"/>
        <v>1.4597446828638618</v>
      </c>
      <c r="BC485">
        <f t="shared" si="385"/>
        <v>0.61493156784542224</v>
      </c>
      <c r="BD485" s="4">
        <f t="shared" si="386"/>
        <v>0.76575935643133486</v>
      </c>
      <c r="BE485" s="7">
        <f t="shared" si="387"/>
        <v>4.1557909257192306E-2</v>
      </c>
      <c r="BF485">
        <f t="shared" si="388"/>
        <v>1.2038281368605656E-2</v>
      </c>
      <c r="BG485">
        <f t="shared" si="389"/>
        <v>0.67197092687465521</v>
      </c>
      <c r="BH485">
        <f t="shared" si="390"/>
        <v>0.13569023149760573</v>
      </c>
      <c r="BI485" s="4">
        <f t="shared" si="391"/>
        <v>0.73894954225277121</v>
      </c>
      <c r="BJ485" s="7">
        <f t="shared" si="392"/>
        <v>0.48901381840272284</v>
      </c>
      <c r="BK485">
        <f t="shared" si="393"/>
        <v>8.8682273224133641E-5</v>
      </c>
      <c r="BL485">
        <f t="shared" si="394"/>
        <v>8.1427417768520162E-8</v>
      </c>
      <c r="BM485" s="4">
        <f t="shared" si="395"/>
        <v>1.2630570906106531E-2</v>
      </c>
      <c r="BN485" s="7">
        <f t="shared" si="396"/>
        <v>0.48901381840272284</v>
      </c>
      <c r="BO485">
        <f t="shared" si="397"/>
        <v>9.5312505636277462E-5</v>
      </c>
      <c r="BP485">
        <f t="shared" si="398"/>
        <v>3.0974412838271872E-7</v>
      </c>
      <c r="BQ485" s="4">
        <f t="shared" si="399"/>
        <v>1.3511410616924159E-2</v>
      </c>
      <c r="BR485" s="7">
        <f t="shared" si="400"/>
        <v>8.8682273224133641E-5</v>
      </c>
      <c r="BS485">
        <f t="shared" si="401"/>
        <v>9.5312505636277462E-5</v>
      </c>
      <c r="BT485">
        <f t="shared" si="402"/>
        <v>3.1318703939676234E-3</v>
      </c>
      <c r="BU485" s="4">
        <f t="shared" si="403"/>
        <v>4.1461262862376926E-2</v>
      </c>
      <c r="BV485" s="7">
        <f t="shared" si="404"/>
        <v>8.1427417768520162E-8</v>
      </c>
      <c r="BW485">
        <f t="shared" si="405"/>
        <v>3.0974412838271872E-7</v>
      </c>
      <c r="BX485">
        <f t="shared" si="406"/>
        <v>3.1318703939676234E-3</v>
      </c>
      <c r="BY485" s="4">
        <f t="shared" si="407"/>
        <v>0.5403560481550056</v>
      </c>
      <c r="BZ485" s="7">
        <f t="shared" si="408"/>
        <v>1.2630570906106531E-2</v>
      </c>
      <c r="CA485">
        <f t="shared" si="409"/>
        <v>1.3511410616924159E-2</v>
      </c>
      <c r="CB485">
        <f t="shared" si="410"/>
        <v>4.1461262862376926E-2</v>
      </c>
      <c r="CC485" s="4">
        <f t="shared" si="411"/>
        <v>0.5403560481550056</v>
      </c>
      <c r="CD485" s="7">
        <f t="shared" si="412"/>
        <v>16</v>
      </c>
      <c r="CE485" s="4">
        <f t="shared" si="413"/>
        <v>0</v>
      </c>
      <c r="CF485" s="7">
        <f t="shared" si="414"/>
        <v>0.48901381840272284</v>
      </c>
      <c r="CG485">
        <f t="shared" si="415"/>
        <v>4.056729548650905E-8</v>
      </c>
      <c r="CH485" s="7">
        <f t="shared" si="416"/>
        <v>0.48901381840272284</v>
      </c>
      <c r="CI485" s="4">
        <f t="shared" si="417"/>
        <v>5.1174553551505885E-8</v>
      </c>
      <c r="CJ485">
        <f t="shared" si="418"/>
        <v>4.056729548650905E-8</v>
      </c>
      <c r="CK485">
        <f t="shared" si="419"/>
        <v>5.1174553551505885E-8</v>
      </c>
      <c r="CL485" s="7">
        <f t="shared" si="420"/>
        <v>4</v>
      </c>
      <c r="CM485" s="4">
        <f t="shared" si="421"/>
        <v>0</v>
      </c>
      <c r="CN485" s="7">
        <f t="shared" si="422"/>
        <v>1.3176053994303367E-6</v>
      </c>
      <c r="CO485" s="4">
        <f t="shared" si="423"/>
        <v>1</v>
      </c>
      <c r="CP485" s="7">
        <f t="shared" si="424"/>
        <v>3</v>
      </c>
      <c r="CQ485" s="4" t="str">
        <f t="shared" si="425"/>
        <v>Glenfiddich 12</v>
      </c>
      <c r="CR485" s="7">
        <f t="shared" si="426"/>
        <v>70</v>
      </c>
      <c r="CS485">
        <f t="shared" si="427"/>
        <v>73</v>
      </c>
      <c r="CT485">
        <f ca="1">COUNTIF(INDIRECT(ADDRESS(ROW(),CR485,1,1)):INDIRECT(ADDRESS(ROW(),CS485,1,1)), "&lt;0.05")</f>
        <v>4</v>
      </c>
      <c r="CU485" s="4">
        <f t="shared" ca="1" si="428"/>
        <v>1</v>
      </c>
    </row>
    <row r="486" spans="1:99" x14ac:dyDescent="0.25">
      <c r="A486" s="48">
        <v>238</v>
      </c>
      <c r="B486" s="7">
        <v>0</v>
      </c>
      <c r="C486">
        <v>4.3512757955187983E-2</v>
      </c>
      <c r="D486">
        <v>6.1043750493698971E-2</v>
      </c>
      <c r="E486">
        <v>9.0227180974414747E-2</v>
      </c>
      <c r="F486">
        <v>0.10251495666188858</v>
      </c>
      <c r="G486">
        <v>8.9630449241664259E-2</v>
      </c>
      <c r="H486">
        <v>5.1782534328197939E-2</v>
      </c>
      <c r="I486">
        <v>6.9543571260321735E-2</v>
      </c>
      <c r="J486">
        <v>4.9718152580891087E-2</v>
      </c>
      <c r="K486" s="4">
        <v>5.7053026041251308E-2</v>
      </c>
      <c r="L486" s="7">
        <v>0.10858158966286502</v>
      </c>
      <c r="M486">
        <v>9.3224777769668352E-2</v>
      </c>
      <c r="N486">
        <v>0.10813517326948922</v>
      </c>
      <c r="O486">
        <v>7.9907786819651022E-2</v>
      </c>
      <c r="P486">
        <v>0.12089274464317004</v>
      </c>
      <c r="Q486">
        <v>7.2494059220363005E-2</v>
      </c>
      <c r="R486">
        <v>8.0964438558987051E-2</v>
      </c>
      <c r="S486">
        <v>0.10367132930734935</v>
      </c>
      <c r="T486">
        <v>9.6483819660917375E-2</v>
      </c>
      <c r="U486" s="4">
        <v>4.3600785988389443E-2</v>
      </c>
      <c r="V486" s="7">
        <v>0.43457381140558138</v>
      </c>
      <c r="W486">
        <v>0.1182815148297659</v>
      </c>
      <c r="X486">
        <v>0.46619285024472801</v>
      </c>
      <c r="Y486">
        <v>0.28352150133638765</v>
      </c>
      <c r="Z486">
        <v>0.29347604744509276</v>
      </c>
      <c r="AA486">
        <v>0.39548806949041054</v>
      </c>
      <c r="AB486">
        <v>0.65936299257973285</v>
      </c>
      <c r="AC486">
        <v>0.26934149349066233</v>
      </c>
      <c r="AD486">
        <v>0.31708463524637642</v>
      </c>
      <c r="AE486" s="4">
        <v>0.25432794204480436</v>
      </c>
      <c r="AF486" s="7">
        <v>0.13208899442474686</v>
      </c>
      <c r="AG486">
        <v>0.13611860841485024</v>
      </c>
      <c r="AH486">
        <v>0.10651609862325817</v>
      </c>
      <c r="AI486">
        <v>0.10248797356518828</v>
      </c>
      <c r="AJ486">
        <v>0.13664687193758912</v>
      </c>
      <c r="AK486">
        <v>0.13158310346036128</v>
      </c>
      <c r="AL486">
        <v>0.15239499222582509</v>
      </c>
      <c r="AM486">
        <v>7.303587548173586E-2</v>
      </c>
      <c r="AN486">
        <v>6.611986380785223E-2</v>
      </c>
      <c r="AO486" s="4">
        <v>0.10671847788533914</v>
      </c>
      <c r="AP486" s="7">
        <v>3.8077838387506419E-2</v>
      </c>
      <c r="AQ486">
        <v>6.0710804287125344E-2</v>
      </c>
      <c r="AR486">
        <v>3.7828937112366012E-2</v>
      </c>
      <c r="AS486">
        <v>5.9808648620477446E-2</v>
      </c>
      <c r="AT486">
        <v>0.24317344334738272</v>
      </c>
      <c r="AU486">
        <v>0.35202272157904413</v>
      </c>
      <c r="AV486">
        <v>0.35108387235685035</v>
      </c>
      <c r="AW486">
        <v>0.13228365958289862</v>
      </c>
      <c r="AX486">
        <v>9.8062268630005583E-2</v>
      </c>
      <c r="AY486" s="4">
        <v>0.13347154545298237</v>
      </c>
      <c r="AZ486">
        <f t="shared" si="382"/>
        <v>6.150263795375166E-2</v>
      </c>
      <c r="BA486">
        <f t="shared" si="383"/>
        <v>9.0795650490084992E-2</v>
      </c>
      <c r="BB486">
        <f t="shared" si="384"/>
        <v>0.34916508581135419</v>
      </c>
      <c r="BC486">
        <f t="shared" si="385"/>
        <v>0.11437108598267462</v>
      </c>
      <c r="BD486" s="4">
        <f t="shared" si="386"/>
        <v>0.15065237393566394</v>
      </c>
      <c r="BE486" s="7">
        <f t="shared" si="387"/>
        <v>2.9292612692837679E-2</v>
      </c>
      <c r="BF486">
        <f t="shared" si="388"/>
        <v>2.2371545850015766E-2</v>
      </c>
      <c r="BG486">
        <f t="shared" si="389"/>
        <v>0.14775028700842122</v>
      </c>
      <c r="BH486">
        <f t="shared" si="390"/>
        <v>2.8525645984319545E-2</v>
      </c>
      <c r="BI486" s="4">
        <f t="shared" si="391"/>
        <v>0.12221360298689202</v>
      </c>
      <c r="BJ486" s="7">
        <f t="shared" si="392"/>
        <v>2.2448511800738372E-2</v>
      </c>
      <c r="BK486">
        <f t="shared" si="393"/>
        <v>1.4175778276419917E-4</v>
      </c>
      <c r="BL486">
        <f t="shared" si="394"/>
        <v>6.8988066252183853E-4</v>
      </c>
      <c r="BM486" s="4">
        <f t="shared" si="395"/>
        <v>4.8660023911563204E-2</v>
      </c>
      <c r="BN486" s="7">
        <f t="shared" si="396"/>
        <v>2.2448511800738372E-2</v>
      </c>
      <c r="BO486">
        <f t="shared" si="397"/>
        <v>3.390160981195808E-4</v>
      </c>
      <c r="BP486">
        <f t="shared" si="398"/>
        <v>5.5388133503216072E-2</v>
      </c>
      <c r="BQ486" s="4">
        <f t="shared" si="399"/>
        <v>0.15986928498201902</v>
      </c>
      <c r="BR486" s="7">
        <f t="shared" si="400"/>
        <v>1.4175778276419917E-4</v>
      </c>
      <c r="BS486">
        <f t="shared" si="401"/>
        <v>3.390160981195808E-4</v>
      </c>
      <c r="BT486">
        <f t="shared" si="402"/>
        <v>6.5411610276575678E-4</v>
      </c>
      <c r="BU486" s="4">
        <f t="shared" si="403"/>
        <v>4.3706448688055318E-3</v>
      </c>
      <c r="BV486" s="7">
        <f t="shared" si="404"/>
        <v>6.8988066252183853E-4</v>
      </c>
      <c r="BW486">
        <f t="shared" si="405"/>
        <v>5.5388133503216072E-2</v>
      </c>
      <c r="BX486">
        <f t="shared" si="406"/>
        <v>6.5411610276575678E-4</v>
      </c>
      <c r="BY486" s="4">
        <f t="shared" si="407"/>
        <v>0.38216960819845236</v>
      </c>
      <c r="BZ486" s="7">
        <f t="shared" si="408"/>
        <v>4.8660023911563204E-2</v>
      </c>
      <c r="CA486">
        <f t="shared" si="409"/>
        <v>0.15986928498201902</v>
      </c>
      <c r="CB486">
        <f t="shared" si="410"/>
        <v>4.3706448688055318E-3</v>
      </c>
      <c r="CC486" s="4">
        <f t="shared" si="411"/>
        <v>0.38216960819845236</v>
      </c>
      <c r="CD486" s="7">
        <f t="shared" si="412"/>
        <v>14</v>
      </c>
      <c r="CE486" s="4">
        <f t="shared" si="413"/>
        <v>0</v>
      </c>
      <c r="CF486" s="7">
        <f t="shared" si="414"/>
        <v>2.2448511800738372E-2</v>
      </c>
      <c r="CG486">
        <f t="shared" si="415"/>
        <v>2.0048202535381212E-5</v>
      </c>
      <c r="CH486" s="7">
        <f t="shared" si="416"/>
        <v>2.2448511800738372E-2</v>
      </c>
      <c r="CI486" s="4">
        <f t="shared" si="417"/>
        <v>3.3070359255201067E-4</v>
      </c>
      <c r="CJ486">
        <f t="shared" si="418"/>
        <v>2.0048202535381212E-5</v>
      </c>
      <c r="CK486">
        <f t="shared" si="419"/>
        <v>3.3070359255201067E-4</v>
      </c>
      <c r="CL486" s="7">
        <f t="shared" si="420"/>
        <v>6</v>
      </c>
      <c r="CM486" s="4">
        <f t="shared" si="421"/>
        <v>1</v>
      </c>
      <c r="CN486" s="7">
        <f t="shared" si="422"/>
        <v>3.3254749208228962E-4</v>
      </c>
      <c r="CO486" s="4">
        <f t="shared" si="423"/>
        <v>1</v>
      </c>
      <c r="CP486" s="7">
        <f t="shared" si="424"/>
        <v>3</v>
      </c>
      <c r="CQ486" s="4" t="str">
        <f t="shared" si="425"/>
        <v>Glenfiddich 12</v>
      </c>
      <c r="CR486" s="7">
        <f t="shared" si="426"/>
        <v>70</v>
      </c>
      <c r="CS486">
        <f t="shared" si="427"/>
        <v>73</v>
      </c>
      <c r="CT486">
        <f ca="1">COUNTIF(INDIRECT(ADDRESS(ROW(),CR486,1,1)):INDIRECT(ADDRESS(ROW(),CS486,1,1)), "&lt;0.05")</f>
        <v>4</v>
      </c>
      <c r="CU486" s="4">
        <f t="shared" ca="1" si="428"/>
        <v>1</v>
      </c>
    </row>
    <row r="487" spans="1:99" x14ac:dyDescent="0.25">
      <c r="A487" s="48">
        <v>239</v>
      </c>
      <c r="B487" s="7">
        <v>5.5950218329267845E-2</v>
      </c>
      <c r="C487">
        <v>0.10035716194008992</v>
      </c>
      <c r="D487">
        <v>0.13417696448407634</v>
      </c>
      <c r="E487">
        <v>0.23847615826450644</v>
      </c>
      <c r="F487">
        <v>0.17775454459291376</v>
      </c>
      <c r="G487">
        <v>0.20078546216402102</v>
      </c>
      <c r="H487">
        <v>0.1082477286557299</v>
      </c>
      <c r="I487">
        <v>0.19014126245019558</v>
      </c>
      <c r="J487">
        <v>0.11107047403371438</v>
      </c>
      <c r="K487" s="4">
        <v>0.1356172335612216</v>
      </c>
      <c r="L487" s="7">
        <v>0.19885135406486606</v>
      </c>
      <c r="M487">
        <v>0.17885627988661626</v>
      </c>
      <c r="N487">
        <v>0.24598938563510511</v>
      </c>
      <c r="O487">
        <v>0.13109828895860562</v>
      </c>
      <c r="P487">
        <v>0.23785160062261254</v>
      </c>
      <c r="Q487">
        <v>0.15413977985832875</v>
      </c>
      <c r="R487">
        <v>0.1903561492188354</v>
      </c>
      <c r="S487">
        <v>0.17174850974413547</v>
      </c>
      <c r="T487">
        <v>0.18776573306717748</v>
      </c>
      <c r="U487" s="4">
        <v>0.10139080765137945</v>
      </c>
      <c r="V487" s="7">
        <v>0.37204416304631543</v>
      </c>
      <c r="W487">
        <v>8.9435803890437288E-2</v>
      </c>
      <c r="X487">
        <v>0.41875052884339087</v>
      </c>
      <c r="Y487">
        <v>0.25430489024753261</v>
      </c>
      <c r="Z487">
        <v>0.27766181721087307</v>
      </c>
      <c r="AA487">
        <v>0.44902287186813894</v>
      </c>
      <c r="AB487">
        <v>0.57215980265097899</v>
      </c>
      <c r="AC487">
        <v>0.31333268581240542</v>
      </c>
      <c r="AD487">
        <v>0.25877040812436519</v>
      </c>
      <c r="AE487" s="4">
        <v>0.17792025130551956</v>
      </c>
      <c r="AF487" s="7">
        <v>6.9773019590117655E-2</v>
      </c>
      <c r="AG487">
        <v>0.11095957442282367</v>
      </c>
      <c r="AH487">
        <v>8.4426195035536097E-2</v>
      </c>
      <c r="AI487">
        <v>5.3034123479914971E-2</v>
      </c>
      <c r="AJ487">
        <v>2.5549627666736224E-2</v>
      </c>
      <c r="AK487">
        <v>0.10681047212062483</v>
      </c>
      <c r="AL487">
        <v>0.1354444907553751</v>
      </c>
      <c r="AM487">
        <v>3.7264138720679012E-2</v>
      </c>
      <c r="AN487">
        <v>2.7711795840862707E-2</v>
      </c>
      <c r="AO487" s="4">
        <v>7.5992198372104663E-2</v>
      </c>
      <c r="AP487" s="7">
        <v>4.9490757924642068E-2</v>
      </c>
      <c r="AQ487">
        <v>8.2049802330465771E-2</v>
      </c>
      <c r="AR487">
        <v>5.1176081633985307E-2</v>
      </c>
      <c r="AS487">
        <v>8.3775529174366536E-2</v>
      </c>
      <c r="AT487">
        <v>0.14916653153901133</v>
      </c>
      <c r="AU487">
        <v>0.24243465476646309</v>
      </c>
      <c r="AV487">
        <v>0.2339016006852303</v>
      </c>
      <c r="AW487">
        <v>8.9163952015249723E-2</v>
      </c>
      <c r="AX487">
        <v>5.3586452732098444E-2</v>
      </c>
      <c r="AY487" s="4">
        <v>8.1564158540464657E-2</v>
      </c>
      <c r="AZ487">
        <f t="shared" si="382"/>
        <v>0.14525772084757366</v>
      </c>
      <c r="BA487">
        <f t="shared" si="383"/>
        <v>0.1798047888707662</v>
      </c>
      <c r="BB487">
        <f t="shared" si="384"/>
        <v>0.31834032229999576</v>
      </c>
      <c r="BC487">
        <f t="shared" si="385"/>
        <v>7.2696563600477507E-2</v>
      </c>
      <c r="BD487" s="4">
        <f t="shared" si="386"/>
        <v>0.11163095213419774</v>
      </c>
      <c r="BE487" s="7">
        <f t="shared" si="387"/>
        <v>5.5367161055599391E-2</v>
      </c>
      <c r="BF487">
        <f t="shared" si="388"/>
        <v>4.4137266014904593E-2</v>
      </c>
      <c r="BG487">
        <f t="shared" si="389"/>
        <v>0.13980644269655551</v>
      </c>
      <c r="BH487">
        <f t="shared" si="390"/>
        <v>3.7432372900061177E-2</v>
      </c>
      <c r="BI487" s="4">
        <f t="shared" si="391"/>
        <v>7.2582325701715494E-2</v>
      </c>
      <c r="BJ487" s="7">
        <f t="shared" si="392"/>
        <v>0.14110921193867099</v>
      </c>
      <c r="BK487">
        <f t="shared" si="393"/>
        <v>3.4998816420139466E-3</v>
      </c>
      <c r="BL487">
        <f t="shared" si="394"/>
        <v>3.4634265214537737E-3</v>
      </c>
      <c r="BM487" s="4">
        <f t="shared" si="395"/>
        <v>0.26033512353786253</v>
      </c>
      <c r="BN487" s="7">
        <f t="shared" si="396"/>
        <v>0.14110921193867099</v>
      </c>
      <c r="BO487">
        <f t="shared" si="397"/>
        <v>1.2599329985043943E-2</v>
      </c>
      <c r="BP487">
        <f t="shared" si="398"/>
        <v>1.6962884664182664E-5</v>
      </c>
      <c r="BQ487" s="4">
        <f t="shared" si="399"/>
        <v>2.2866191997877115E-2</v>
      </c>
      <c r="BR487" s="7">
        <f t="shared" si="400"/>
        <v>3.4998816420139466E-3</v>
      </c>
      <c r="BS487">
        <f t="shared" si="401"/>
        <v>1.2599329985043943E-2</v>
      </c>
      <c r="BT487">
        <f t="shared" si="402"/>
        <v>2.8696246734430424E-4</v>
      </c>
      <c r="BU487" s="4">
        <f t="shared" si="403"/>
        <v>1.0536365165566448E-3</v>
      </c>
      <c r="BV487" s="7">
        <f t="shared" si="404"/>
        <v>3.4634265214537737E-3</v>
      </c>
      <c r="BW487">
        <f t="shared" si="405"/>
        <v>1.6962884664182664E-5</v>
      </c>
      <c r="BX487">
        <f t="shared" si="406"/>
        <v>2.8696246734430424E-4</v>
      </c>
      <c r="BY487" s="4">
        <f t="shared" si="407"/>
        <v>0.15474194451151124</v>
      </c>
      <c r="BZ487" s="7">
        <f t="shared" si="408"/>
        <v>0.26033512353786253</v>
      </c>
      <c r="CA487">
        <f t="shared" si="409"/>
        <v>2.2866191997877115E-2</v>
      </c>
      <c r="CB487">
        <f t="shared" si="410"/>
        <v>1.0536365165566448E-3</v>
      </c>
      <c r="CC487" s="4">
        <f t="shared" si="411"/>
        <v>0.15474194451151124</v>
      </c>
      <c r="CD487" s="7">
        <f t="shared" si="412"/>
        <v>14</v>
      </c>
      <c r="CE487" s="4">
        <f t="shared" si="413"/>
        <v>0</v>
      </c>
      <c r="CF487" s="7">
        <f t="shared" si="414"/>
        <v>0.14110921193867099</v>
      </c>
      <c r="CG487">
        <f t="shared" si="415"/>
        <v>0.48043171470184443</v>
      </c>
      <c r="CH487" s="7">
        <f t="shared" si="416"/>
        <v>0.14110921193867099</v>
      </c>
      <c r="CI487" s="4">
        <f t="shared" si="417"/>
        <v>0.67970738605942649</v>
      </c>
      <c r="CJ487">
        <f t="shared" si="418"/>
        <v>0.48043171470184443</v>
      </c>
      <c r="CK487">
        <f t="shared" si="419"/>
        <v>0.67970738605942649</v>
      </c>
      <c r="CL487" s="7">
        <f t="shared" si="420"/>
        <v>0</v>
      </c>
      <c r="CM487" s="4">
        <f t="shared" si="421"/>
        <v>0</v>
      </c>
      <c r="CN487" s="7">
        <f t="shared" si="422"/>
        <v>0.39118556657624814</v>
      </c>
      <c r="CO487" s="4">
        <f t="shared" si="423"/>
        <v>0</v>
      </c>
      <c r="CP487" s="7">
        <f t="shared" si="424"/>
        <v>3</v>
      </c>
      <c r="CQ487" s="4" t="str">
        <f t="shared" si="425"/>
        <v>Glenfiddich 12</v>
      </c>
      <c r="CR487" s="7">
        <f t="shared" si="426"/>
        <v>70</v>
      </c>
      <c r="CS487">
        <f t="shared" si="427"/>
        <v>73</v>
      </c>
      <c r="CT487">
        <f ca="1">COUNTIF(INDIRECT(ADDRESS(ROW(),CR487,1,1)):INDIRECT(ADDRESS(ROW(),CS487,1,1)), "&lt;0.05")</f>
        <v>4</v>
      </c>
      <c r="CU487" s="4">
        <f t="shared" ca="1" si="428"/>
        <v>1</v>
      </c>
    </row>
    <row r="488" spans="1:99" x14ac:dyDescent="0.25">
      <c r="A488" s="48">
        <v>240</v>
      </c>
      <c r="B488" s="7">
        <v>5.5034374812178981E-2</v>
      </c>
      <c r="C488">
        <v>4.9717425206027989E-2</v>
      </c>
      <c r="D488">
        <v>7.9630305528923376E-2</v>
      </c>
      <c r="E488">
        <v>9.9453848530660138E-2</v>
      </c>
      <c r="F488">
        <v>0.10886954352461369</v>
      </c>
      <c r="G488">
        <v>8.1122093738580009E-2</v>
      </c>
      <c r="H488">
        <v>6.2883207094565158E-2</v>
      </c>
      <c r="I488">
        <v>7.9548781485271197E-2</v>
      </c>
      <c r="J488">
        <v>5.7947161672062653E-2</v>
      </c>
      <c r="K488" s="4">
        <v>5.2989875828286112E-2</v>
      </c>
      <c r="L488" s="7">
        <v>0.1208935049948551</v>
      </c>
      <c r="M488">
        <v>0.1296731008472414</v>
      </c>
      <c r="N488">
        <v>0.11974566878710605</v>
      </c>
      <c r="O488">
        <v>9.354239077603442E-2</v>
      </c>
      <c r="P488">
        <v>0.12789023033582567</v>
      </c>
      <c r="Q488">
        <v>8.5901272260095834E-2</v>
      </c>
      <c r="R488">
        <v>9.3699035303575734E-2</v>
      </c>
      <c r="S488">
        <v>8.732623997478843E-2</v>
      </c>
      <c r="T488">
        <v>0.10870947577312831</v>
      </c>
      <c r="U488" s="4">
        <v>3.9501808647782855E-2</v>
      </c>
      <c r="V488" s="7">
        <v>0.24932827254410936</v>
      </c>
      <c r="W488">
        <v>9.601725589644057E-2</v>
      </c>
      <c r="X488">
        <v>0.22801803089339903</v>
      </c>
      <c r="Y488">
        <v>0.13825991499098347</v>
      </c>
      <c r="Z488">
        <v>0.13699669689172234</v>
      </c>
      <c r="AA488">
        <v>0.21113711350526454</v>
      </c>
      <c r="AB488">
        <v>0.33481096571225333</v>
      </c>
      <c r="AC488">
        <v>0.15417445908493574</v>
      </c>
      <c r="AD488">
        <v>0.12361756188550206</v>
      </c>
      <c r="AE488" s="4">
        <v>0.11488581535351794</v>
      </c>
      <c r="AF488" s="7">
        <v>4.1033718903655078E-2</v>
      </c>
      <c r="AG488">
        <v>4.2540533215446159E-2</v>
      </c>
      <c r="AH488">
        <v>4.067478001392829E-2</v>
      </c>
      <c r="AI488">
        <v>3.4616981722237913E-2</v>
      </c>
      <c r="AJ488">
        <v>2.4594775461382383E-2</v>
      </c>
      <c r="AK488">
        <v>3.9833712149979821E-2</v>
      </c>
      <c r="AL488">
        <v>5.7896416820902158E-2</v>
      </c>
      <c r="AM488">
        <v>2.4839248760852774E-2</v>
      </c>
      <c r="AN488">
        <v>1.8789136750228936E-2</v>
      </c>
      <c r="AO488" s="4">
        <v>2.3897561200679478E-2</v>
      </c>
      <c r="AP488" s="7">
        <v>3.4517919851818596E-2</v>
      </c>
      <c r="AQ488">
        <v>4.2106308859069609E-2</v>
      </c>
      <c r="AR488">
        <v>3.6526145698647254E-2</v>
      </c>
      <c r="AS488">
        <v>5.8316047096750888E-2</v>
      </c>
      <c r="AT488">
        <v>7.3149776829304514E-2</v>
      </c>
      <c r="AU488">
        <v>0.12190066184552037</v>
      </c>
      <c r="AV488">
        <v>0.10704264521371118</v>
      </c>
      <c r="AW488">
        <v>3.8681031463601204E-2</v>
      </c>
      <c r="AX488">
        <v>2.3863704370416523E-2</v>
      </c>
      <c r="AY488" s="4">
        <v>3.4676536199468554E-2</v>
      </c>
      <c r="AZ488">
        <f t="shared" si="382"/>
        <v>7.2719661742116928E-2</v>
      </c>
      <c r="BA488">
        <f t="shared" si="383"/>
        <v>0.10068827277004337</v>
      </c>
      <c r="BB488">
        <f t="shared" si="384"/>
        <v>0.1787246086758128</v>
      </c>
      <c r="BC488">
        <f t="shared" si="385"/>
        <v>3.4871686499929298E-2</v>
      </c>
      <c r="BD488" s="4">
        <f t="shared" si="386"/>
        <v>5.7078077742830871E-2</v>
      </c>
      <c r="BE488" s="7">
        <f t="shared" si="387"/>
        <v>2.0365124719638791E-2</v>
      </c>
      <c r="BF488">
        <f t="shared" si="388"/>
        <v>2.719627827892819E-2</v>
      </c>
      <c r="BG488">
        <f t="shared" si="389"/>
        <v>7.5101593704162001E-2</v>
      </c>
      <c r="BH488">
        <f t="shared" si="390"/>
        <v>1.1881952079939551E-2</v>
      </c>
      <c r="BI488" s="4">
        <f t="shared" si="391"/>
        <v>3.3428578864525091E-2</v>
      </c>
      <c r="BJ488" s="7">
        <f t="shared" si="392"/>
        <v>1.8761304444396124E-2</v>
      </c>
      <c r="BK488">
        <f t="shared" si="393"/>
        <v>1.4354239261979589E-3</v>
      </c>
      <c r="BL488">
        <f t="shared" si="394"/>
        <v>1.5194646657357773E-4</v>
      </c>
      <c r="BM488" s="4">
        <f t="shared" si="395"/>
        <v>0.22581075315143104</v>
      </c>
      <c r="BN488" s="7">
        <f t="shared" si="396"/>
        <v>1.8761304444396124E-2</v>
      </c>
      <c r="BO488">
        <f t="shared" si="397"/>
        <v>9.976674888814218E-3</v>
      </c>
      <c r="BP488">
        <f t="shared" si="398"/>
        <v>1.2265784268634664E-5</v>
      </c>
      <c r="BQ488" s="4">
        <f t="shared" si="399"/>
        <v>5.1606483808908582E-3</v>
      </c>
      <c r="BR488" s="7">
        <f t="shared" si="400"/>
        <v>1.4354239261979589E-3</v>
      </c>
      <c r="BS488">
        <f t="shared" si="401"/>
        <v>9.976674888814218E-3</v>
      </c>
      <c r="BT488">
        <f t="shared" si="402"/>
        <v>1.6999127281403843E-4</v>
      </c>
      <c r="BU488" s="4">
        <f t="shared" si="403"/>
        <v>4.8499253518285908E-4</v>
      </c>
      <c r="BV488" s="7">
        <f t="shared" si="404"/>
        <v>1.5194646657357773E-4</v>
      </c>
      <c r="BW488">
        <f t="shared" si="405"/>
        <v>1.2265784268634664E-5</v>
      </c>
      <c r="BX488">
        <f t="shared" si="406"/>
        <v>1.6999127281403843E-4</v>
      </c>
      <c r="BY488" s="4">
        <f t="shared" si="407"/>
        <v>7.2797398725465479E-2</v>
      </c>
      <c r="BZ488" s="7">
        <f t="shared" si="408"/>
        <v>0.22581075315143104</v>
      </c>
      <c r="CA488">
        <f t="shared" si="409"/>
        <v>5.1606483808908582E-3</v>
      </c>
      <c r="CB488">
        <f t="shared" si="410"/>
        <v>4.8499253518285908E-4</v>
      </c>
      <c r="CC488" s="4">
        <f t="shared" si="411"/>
        <v>7.2797398725465479E-2</v>
      </c>
      <c r="CD488" s="7">
        <f t="shared" si="412"/>
        <v>16</v>
      </c>
      <c r="CE488" s="4">
        <f t="shared" si="413"/>
        <v>0</v>
      </c>
      <c r="CF488" s="7">
        <f t="shared" si="414"/>
        <v>1.8761304444396124E-2</v>
      </c>
      <c r="CG488">
        <f t="shared" si="415"/>
        <v>0.27606926125876197</v>
      </c>
      <c r="CH488" s="7">
        <f t="shared" si="416"/>
        <v>1.8761304444396124E-2</v>
      </c>
      <c r="CI488" s="4">
        <f t="shared" si="417"/>
        <v>0.537820958210939</v>
      </c>
      <c r="CJ488">
        <f t="shared" si="418"/>
        <v>0.27606926125876197</v>
      </c>
      <c r="CK488">
        <f t="shared" si="419"/>
        <v>0.537820958210939</v>
      </c>
      <c r="CL488" s="7">
        <f t="shared" si="420"/>
        <v>2</v>
      </c>
      <c r="CM488" s="4">
        <f t="shared" si="421"/>
        <v>0</v>
      </c>
      <c r="CN488" s="7">
        <f t="shared" si="422"/>
        <v>0.35193059459762932</v>
      </c>
      <c r="CO488" s="4">
        <f t="shared" si="423"/>
        <v>0</v>
      </c>
      <c r="CP488" s="7">
        <f t="shared" si="424"/>
        <v>3</v>
      </c>
      <c r="CQ488" s="4" t="str">
        <f t="shared" si="425"/>
        <v>Glenfiddich 12</v>
      </c>
      <c r="CR488" s="7">
        <f t="shared" si="426"/>
        <v>70</v>
      </c>
      <c r="CS488">
        <f t="shared" si="427"/>
        <v>73</v>
      </c>
      <c r="CT488">
        <f ca="1">COUNTIF(INDIRECT(ADDRESS(ROW(),CR488,1,1)):INDIRECT(ADDRESS(ROW(),CS488,1,1)), "&lt;0.05")</f>
        <v>4</v>
      </c>
      <c r="CU488" s="4">
        <f t="shared" ca="1" si="428"/>
        <v>1</v>
      </c>
    </row>
    <row r="489" spans="1:99" x14ac:dyDescent="0.25">
      <c r="A489" s="48">
        <v>241</v>
      </c>
      <c r="B489" s="7">
        <v>0.19359972270064704</v>
      </c>
      <c r="C489">
        <v>7.7541435753734331E-2</v>
      </c>
      <c r="D489">
        <v>0.15840681301745341</v>
      </c>
      <c r="E489">
        <v>0.13031804076195852</v>
      </c>
      <c r="F489">
        <v>0.13633405086399805</v>
      </c>
      <c r="G489">
        <v>0.12891121610920211</v>
      </c>
      <c r="H489">
        <v>0.10395826250882795</v>
      </c>
      <c r="I489">
        <v>0.15791991894899057</v>
      </c>
      <c r="J489">
        <v>0.10745559416683981</v>
      </c>
      <c r="K489" s="4">
        <v>7.8713615216617405E-2</v>
      </c>
      <c r="L489" s="7">
        <v>0.14513418606366862</v>
      </c>
      <c r="M489">
        <v>0.18124264934465195</v>
      </c>
      <c r="N489">
        <v>0.15662760461928005</v>
      </c>
      <c r="O489">
        <v>0.11139214966551514</v>
      </c>
      <c r="P489">
        <v>0.16411856347729903</v>
      </c>
      <c r="Q489">
        <v>0.12118386962066614</v>
      </c>
      <c r="R489">
        <v>0.11607501451698594</v>
      </c>
      <c r="S489">
        <v>0.1123478364358387</v>
      </c>
      <c r="T489">
        <v>0.16376550283049904</v>
      </c>
      <c r="U489" s="4">
        <v>6.2430954429781166E-2</v>
      </c>
      <c r="V489" s="7">
        <v>0.35920671188198355</v>
      </c>
      <c r="W489">
        <v>0.10178275527973672</v>
      </c>
      <c r="X489">
        <v>0.32059794786499995</v>
      </c>
      <c r="Y489">
        <v>0.21784248322317334</v>
      </c>
      <c r="Z489">
        <v>0.21181724479387806</v>
      </c>
      <c r="AA489">
        <v>0.36739996787549184</v>
      </c>
      <c r="AB489">
        <v>0.54074296291429658</v>
      </c>
      <c r="AC489">
        <v>0.21874239372693394</v>
      </c>
      <c r="AD489">
        <v>0.18059859627724112</v>
      </c>
      <c r="AE489" s="4">
        <v>0.16067073160540271</v>
      </c>
      <c r="AF489" s="7">
        <v>6.1948040364430149E-2</v>
      </c>
      <c r="AG489">
        <v>6.2413589768694856E-2</v>
      </c>
      <c r="AH489">
        <v>7.0398180015324163E-2</v>
      </c>
      <c r="AI489">
        <v>5.2965941204036651E-2</v>
      </c>
      <c r="AJ489">
        <v>5.395623033981934E-2</v>
      </c>
      <c r="AK489">
        <v>5.8376633819130941E-2</v>
      </c>
      <c r="AL489">
        <v>6.5435125997136384E-2</v>
      </c>
      <c r="AM489">
        <v>4.0140367502386698E-2</v>
      </c>
      <c r="AN489">
        <v>3.3020946239621152E-2</v>
      </c>
      <c r="AO489" s="4">
        <v>4.6534090165961293E-2</v>
      </c>
      <c r="AP489" s="7">
        <v>4.4131246486729017E-2</v>
      </c>
      <c r="AQ489">
        <v>6.3063817209829384E-2</v>
      </c>
      <c r="AR489">
        <v>6.1752579978289063E-2</v>
      </c>
      <c r="AS489">
        <v>9.5890123675298797E-2</v>
      </c>
      <c r="AT489">
        <v>0.10980310829655285</v>
      </c>
      <c r="AU489">
        <v>0.16176609173911874</v>
      </c>
      <c r="AV489">
        <v>0.14660819284211823</v>
      </c>
      <c r="AW489">
        <v>5.5523161365043726E-2</v>
      </c>
      <c r="AX489">
        <v>4.047565673961806E-2</v>
      </c>
      <c r="AY489" s="4">
        <v>3.934232385818847E-2</v>
      </c>
      <c r="AZ489">
        <f t="shared" si="382"/>
        <v>0.12731586700482694</v>
      </c>
      <c r="BA489">
        <f t="shared" si="383"/>
        <v>0.13343183310041859</v>
      </c>
      <c r="BB489">
        <f t="shared" si="384"/>
        <v>0.26794017954431376</v>
      </c>
      <c r="BC489">
        <f t="shared" si="385"/>
        <v>5.4518914541654161E-2</v>
      </c>
      <c r="BD489" s="4">
        <f t="shared" si="386"/>
        <v>8.1835630219078637E-2</v>
      </c>
      <c r="BE489" s="7">
        <f t="shared" si="387"/>
        <v>3.6771624449145709E-2</v>
      </c>
      <c r="BF489">
        <f t="shared" si="388"/>
        <v>3.5348030065641377E-2</v>
      </c>
      <c r="BG489">
        <f t="shared" si="389"/>
        <v>0.12920250684561757</v>
      </c>
      <c r="BH489">
        <f t="shared" si="390"/>
        <v>1.1733643774603585E-2</v>
      </c>
      <c r="BI489" s="4">
        <f t="shared" si="391"/>
        <v>4.4659299263110318E-2</v>
      </c>
      <c r="BJ489" s="7">
        <f t="shared" si="392"/>
        <v>0.70899930034547043</v>
      </c>
      <c r="BK489">
        <f t="shared" si="393"/>
        <v>7.4306100004011087E-3</v>
      </c>
      <c r="BL489">
        <f t="shared" si="394"/>
        <v>1.0079105788274564E-4</v>
      </c>
      <c r="BM489" s="4">
        <f t="shared" si="395"/>
        <v>2.3366085238122909E-2</v>
      </c>
      <c r="BN489" s="7">
        <f t="shared" si="396"/>
        <v>0.70899930034547043</v>
      </c>
      <c r="BO489">
        <f t="shared" si="397"/>
        <v>9.5051805318166344E-3</v>
      </c>
      <c r="BP489">
        <f t="shared" si="398"/>
        <v>3.4368913450218684E-5</v>
      </c>
      <c r="BQ489" s="4">
        <f t="shared" si="399"/>
        <v>1.0689814372935379E-2</v>
      </c>
      <c r="BR489" s="7">
        <f t="shared" si="400"/>
        <v>7.4306100004011087E-3</v>
      </c>
      <c r="BS489">
        <f t="shared" si="401"/>
        <v>9.5051805318166344E-3</v>
      </c>
      <c r="BT489">
        <f t="shared" si="402"/>
        <v>5.3354378002930258E-4</v>
      </c>
      <c r="BU489" s="4">
        <f t="shared" si="403"/>
        <v>1.2149416113305584E-3</v>
      </c>
      <c r="BV489" s="7">
        <f t="shared" si="404"/>
        <v>1.0079105788274564E-4</v>
      </c>
      <c r="BW489">
        <f t="shared" si="405"/>
        <v>3.4368913450218684E-5</v>
      </c>
      <c r="BX489">
        <f t="shared" si="406"/>
        <v>5.3354378002930258E-4</v>
      </c>
      <c r="BY489" s="4">
        <f t="shared" si="407"/>
        <v>9.0207296781274135E-2</v>
      </c>
      <c r="BZ489" s="7">
        <f t="shared" si="408"/>
        <v>2.3366085238122909E-2</v>
      </c>
      <c r="CA489">
        <f t="shared" si="409"/>
        <v>1.0689814372935379E-2</v>
      </c>
      <c r="CB489">
        <f t="shared" si="410"/>
        <v>1.2149416113305584E-3</v>
      </c>
      <c r="CC489" s="4">
        <f t="shared" si="411"/>
        <v>9.0207296781274135E-2</v>
      </c>
      <c r="CD489" s="7">
        <f t="shared" si="412"/>
        <v>16</v>
      </c>
      <c r="CE489" s="4">
        <f t="shared" si="413"/>
        <v>0</v>
      </c>
      <c r="CF489" s="7">
        <f t="shared" si="414"/>
        <v>0.70899930034547043</v>
      </c>
      <c r="CG489">
        <f t="shared" si="415"/>
        <v>0.7700294051323594</v>
      </c>
      <c r="CH489" s="7">
        <f t="shared" si="416"/>
        <v>0.70899930034547043</v>
      </c>
      <c r="CI489" s="4">
        <f t="shared" si="417"/>
        <v>0.9579162987266765</v>
      </c>
      <c r="CJ489">
        <f t="shared" si="418"/>
        <v>0.7700294051323594</v>
      </c>
      <c r="CK489">
        <f t="shared" si="419"/>
        <v>0.9579162987266765</v>
      </c>
      <c r="CL489" s="7">
        <f t="shared" si="420"/>
        <v>0</v>
      </c>
      <c r="CM489" s="4">
        <f t="shared" si="421"/>
        <v>0</v>
      </c>
      <c r="CN489" s="7">
        <f t="shared" si="422"/>
        <v>0.35388487495014154</v>
      </c>
      <c r="CO489" s="4">
        <f t="shared" si="423"/>
        <v>0</v>
      </c>
      <c r="CP489" s="7">
        <f t="shared" si="424"/>
        <v>3</v>
      </c>
      <c r="CQ489" s="4" t="str">
        <f t="shared" si="425"/>
        <v>Glenfiddich 12</v>
      </c>
      <c r="CR489" s="7">
        <f t="shared" si="426"/>
        <v>70</v>
      </c>
      <c r="CS489">
        <f t="shared" si="427"/>
        <v>73</v>
      </c>
      <c r="CT489">
        <f ca="1">COUNTIF(INDIRECT(ADDRESS(ROW(),CR489,1,1)):INDIRECT(ADDRESS(ROW(),CS489,1,1)), "&lt;0.05")</f>
        <v>4</v>
      </c>
      <c r="CU489" s="4">
        <f t="shared" ca="1" si="428"/>
        <v>1</v>
      </c>
    </row>
    <row r="490" spans="1:99" x14ac:dyDescent="0.25">
      <c r="A490" s="48">
        <v>242</v>
      </c>
      <c r="B490" s="7">
        <v>2.134797657033314E-2</v>
      </c>
      <c r="C490">
        <v>0</v>
      </c>
      <c r="D490">
        <v>2.2804455810130637E-2</v>
      </c>
      <c r="E490">
        <v>2.7987273115891113E-3</v>
      </c>
      <c r="F490">
        <v>1.7173667900215725E-2</v>
      </c>
      <c r="G490">
        <v>1.0046018049989726E-2</v>
      </c>
      <c r="H490">
        <v>1.6034972536083797E-2</v>
      </c>
      <c r="I490">
        <v>2.6076669714039585E-2</v>
      </c>
      <c r="J490">
        <v>1.7135273464523426E-2</v>
      </c>
      <c r="K490" s="4">
        <v>1.0475517933775044E-2</v>
      </c>
      <c r="L490" s="7">
        <v>2.2017517963116601E-2</v>
      </c>
      <c r="M490">
        <v>1.5538951655608429E-2</v>
      </c>
      <c r="N490">
        <v>7.7467316227013659E-3</v>
      </c>
      <c r="O490">
        <v>1.2749490033574288E-2</v>
      </c>
      <c r="P490">
        <v>1.2887093018291119E-2</v>
      </c>
      <c r="Q490">
        <v>1.5733191583859888E-2</v>
      </c>
      <c r="R490">
        <v>1.6907391246621942E-2</v>
      </c>
      <c r="S490">
        <v>6.2548969250901957E-3</v>
      </c>
      <c r="T490">
        <v>1.7820833528079456E-2</v>
      </c>
      <c r="U490" s="4">
        <v>3.923658298052933E-3</v>
      </c>
      <c r="V490" s="7">
        <v>5.9893111282319694E-2</v>
      </c>
      <c r="W490">
        <v>2.7754761507978839E-2</v>
      </c>
      <c r="X490">
        <v>4.6984834728507709E-2</v>
      </c>
      <c r="Y490">
        <v>3.7617454921837927E-2</v>
      </c>
      <c r="Z490">
        <v>3.4368380124428347E-2</v>
      </c>
      <c r="AA490">
        <v>5.3655759244135737E-2</v>
      </c>
      <c r="AB490">
        <v>9.0722812752577875E-2</v>
      </c>
      <c r="AC490">
        <v>3.8274856993894303E-2</v>
      </c>
      <c r="AD490">
        <v>1.7718961881240575E-2</v>
      </c>
      <c r="AE490" s="4">
        <v>2.1114907606641965E-2</v>
      </c>
      <c r="AF490" s="7">
        <v>1.112247822708084E-2</v>
      </c>
      <c r="AG490">
        <v>7.2612438569127497E-3</v>
      </c>
      <c r="AH490">
        <v>1.2310470345732568E-2</v>
      </c>
      <c r="AI490">
        <v>8.0433784672483601E-3</v>
      </c>
      <c r="AJ490">
        <v>1.1288435085116375E-2</v>
      </c>
      <c r="AK490">
        <v>6.2600570996750289E-3</v>
      </c>
      <c r="AL490">
        <v>1.1330157278162084E-2</v>
      </c>
      <c r="AM490">
        <v>7.258700025589376E-3</v>
      </c>
      <c r="AN490">
        <v>0</v>
      </c>
      <c r="AO490" s="4">
        <v>4.1239138545072314E-3</v>
      </c>
      <c r="AP490" s="7">
        <v>5.0956084339248585E-3</v>
      </c>
      <c r="AQ490">
        <v>4.1039186713395723E-3</v>
      </c>
      <c r="AR490">
        <v>9.5967972484268735E-3</v>
      </c>
      <c r="AS490">
        <v>1.3206548659094328E-2</v>
      </c>
      <c r="AT490">
        <v>1.4541442822339495E-2</v>
      </c>
      <c r="AU490">
        <v>3.5099440559903883E-2</v>
      </c>
      <c r="AV490">
        <v>3.5625214303030353E-2</v>
      </c>
      <c r="AW490">
        <v>3.3879776477727837E-3</v>
      </c>
      <c r="AX490">
        <v>4.5283080654446887E-3</v>
      </c>
      <c r="AY490" s="4">
        <v>2.4154112425282158E-4</v>
      </c>
      <c r="AZ490">
        <f t="shared" si="382"/>
        <v>1.4389327929068019E-2</v>
      </c>
      <c r="BA490">
        <f t="shared" si="383"/>
        <v>1.3157975587499621E-2</v>
      </c>
      <c r="BB490">
        <f t="shared" si="384"/>
        <v>4.28105841043563E-2</v>
      </c>
      <c r="BC490">
        <f t="shared" si="385"/>
        <v>7.8998834240024615E-3</v>
      </c>
      <c r="BD490" s="4">
        <f t="shared" si="386"/>
        <v>1.2542679753552966E-2</v>
      </c>
      <c r="BE490" s="7">
        <f t="shared" si="387"/>
        <v>8.4945019382231587E-3</v>
      </c>
      <c r="BF490">
        <f t="shared" si="388"/>
        <v>5.6670543731219807E-3</v>
      </c>
      <c r="BG490">
        <f t="shared" si="389"/>
        <v>2.1520580533813758E-2</v>
      </c>
      <c r="BH490">
        <f t="shared" si="390"/>
        <v>3.8482630639544162E-3</v>
      </c>
      <c r="BI490" s="4">
        <f t="shared" si="391"/>
        <v>1.282685184544923E-2</v>
      </c>
      <c r="BJ490" s="7">
        <f t="shared" si="392"/>
        <v>0.70807547496497769</v>
      </c>
      <c r="BK490">
        <f t="shared" si="393"/>
        <v>2.2582284941153894E-3</v>
      </c>
      <c r="BL490">
        <f t="shared" si="394"/>
        <v>4.7161746371338527E-2</v>
      </c>
      <c r="BM490" s="4">
        <f t="shared" si="395"/>
        <v>0.70937065791372156</v>
      </c>
      <c r="BN490" s="7">
        <f t="shared" si="396"/>
        <v>0.70807547496497769</v>
      </c>
      <c r="BO490">
        <f t="shared" si="397"/>
        <v>1.6978142584542152E-3</v>
      </c>
      <c r="BP490">
        <f t="shared" si="398"/>
        <v>2.7515984833542284E-2</v>
      </c>
      <c r="BQ490" s="4">
        <f t="shared" si="399"/>
        <v>0.89187566825853848</v>
      </c>
      <c r="BR490" s="7">
        <f t="shared" si="400"/>
        <v>2.2582284941153894E-3</v>
      </c>
      <c r="BS490">
        <f t="shared" si="401"/>
        <v>1.6978142584542152E-3</v>
      </c>
      <c r="BT490">
        <f t="shared" si="402"/>
        <v>5.7091190107782088E-4</v>
      </c>
      <c r="BU490" s="4">
        <f t="shared" si="403"/>
        <v>1.7322791048582579E-3</v>
      </c>
      <c r="BV490" s="7">
        <f t="shared" si="404"/>
        <v>4.7161746371338527E-2</v>
      </c>
      <c r="BW490">
        <f t="shared" si="405"/>
        <v>2.7515984833542284E-2</v>
      </c>
      <c r="BX490">
        <f t="shared" si="406"/>
        <v>5.7091190107782088E-4</v>
      </c>
      <c r="BY490" s="4">
        <f t="shared" si="407"/>
        <v>0.29719762126617838</v>
      </c>
      <c r="BZ490" s="7">
        <f t="shared" si="408"/>
        <v>0.70937065791372156</v>
      </c>
      <c r="CA490">
        <f t="shared" si="409"/>
        <v>0.89187566825853848</v>
      </c>
      <c r="CB490">
        <f t="shared" si="410"/>
        <v>1.7322791048582579E-3</v>
      </c>
      <c r="CC490" s="4">
        <f t="shared" si="411"/>
        <v>0.29719762126617838</v>
      </c>
      <c r="CD490" s="7">
        <f t="shared" si="412"/>
        <v>12</v>
      </c>
      <c r="CE490" s="4">
        <f t="shared" si="413"/>
        <v>0</v>
      </c>
      <c r="CF490" s="7">
        <f t="shared" si="414"/>
        <v>0.70807547496497769</v>
      </c>
      <c r="CG490">
        <f t="shared" si="415"/>
        <v>0.1631434376889076</v>
      </c>
      <c r="CH490" s="7">
        <f t="shared" si="416"/>
        <v>0.70807547496497769</v>
      </c>
      <c r="CI490" s="4">
        <f t="shared" si="417"/>
        <v>7.0492581401768145E-2</v>
      </c>
      <c r="CJ490">
        <f t="shared" si="418"/>
        <v>0.1631434376889076</v>
      </c>
      <c r="CK490">
        <f t="shared" si="419"/>
        <v>7.0492581401768145E-2</v>
      </c>
      <c r="CL490" s="7">
        <f t="shared" si="420"/>
        <v>0</v>
      </c>
      <c r="CM490" s="4">
        <f t="shared" si="421"/>
        <v>0</v>
      </c>
      <c r="CN490" s="7">
        <f t="shared" si="422"/>
        <v>4.5299747738680028E-2</v>
      </c>
      <c r="CO490" s="4">
        <f t="shared" si="423"/>
        <v>1</v>
      </c>
      <c r="CP490" s="7">
        <f t="shared" si="424"/>
        <v>3</v>
      </c>
      <c r="CQ490" s="4" t="str">
        <f t="shared" si="425"/>
        <v>Glenfiddich 12</v>
      </c>
      <c r="CR490" s="7">
        <f t="shared" si="426"/>
        <v>70</v>
      </c>
      <c r="CS490">
        <f t="shared" si="427"/>
        <v>73</v>
      </c>
      <c r="CT490">
        <f ca="1">COUNTIF(INDIRECT(ADDRESS(ROW(),CR490,1,1)):INDIRECT(ADDRESS(ROW(),CS490,1,1)), "&lt;0.05")</f>
        <v>4</v>
      </c>
      <c r="CU490" s="4">
        <f t="shared" ca="1" si="428"/>
        <v>1</v>
      </c>
    </row>
    <row r="491" spans="1:99" x14ac:dyDescent="0.25">
      <c r="A491" s="48">
        <v>243</v>
      </c>
      <c r="B491" s="7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 s="4">
        <v>0</v>
      </c>
      <c r="L491" s="7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s="4">
        <v>0</v>
      </c>
      <c r="V491" s="7">
        <v>3.7024219576656785E-3</v>
      </c>
      <c r="W491">
        <v>0</v>
      </c>
      <c r="X491">
        <v>0</v>
      </c>
      <c r="Y491">
        <v>0</v>
      </c>
      <c r="Z491">
        <v>0</v>
      </c>
      <c r="AA491">
        <v>1.4289224037115579E-2</v>
      </c>
      <c r="AB491">
        <v>0</v>
      </c>
      <c r="AC491">
        <v>0</v>
      </c>
      <c r="AD491">
        <v>0</v>
      </c>
      <c r="AE491" s="4">
        <v>0</v>
      </c>
      <c r="AF491" s="7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 s="4">
        <v>0</v>
      </c>
      <c r="AP491" s="7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 s="4">
        <v>0</v>
      </c>
      <c r="AZ491">
        <f t="shared" si="382"/>
        <v>0</v>
      </c>
      <c r="BA491">
        <f t="shared" si="383"/>
        <v>0</v>
      </c>
      <c r="BB491">
        <f t="shared" si="384"/>
        <v>1.7991645994781258E-3</v>
      </c>
      <c r="BC491">
        <f t="shared" si="385"/>
        <v>0</v>
      </c>
      <c r="BD491" s="4">
        <f t="shared" si="386"/>
        <v>0</v>
      </c>
      <c r="BE491" s="7">
        <f t="shared" si="387"/>
        <v>0</v>
      </c>
      <c r="BF491">
        <f t="shared" si="388"/>
        <v>0</v>
      </c>
      <c r="BG491">
        <f t="shared" si="389"/>
        <v>4.5401899051732498E-3</v>
      </c>
      <c r="BH491">
        <f t="shared" si="390"/>
        <v>0</v>
      </c>
      <c r="BI491" s="4">
        <f t="shared" si="391"/>
        <v>0</v>
      </c>
      <c r="BJ491" s="7" t="e">
        <f t="shared" si="392"/>
        <v>#DIV/0!</v>
      </c>
      <c r="BK491">
        <f t="shared" si="393"/>
        <v>0.24173454260220581</v>
      </c>
      <c r="BL491" t="e">
        <f t="shared" si="394"/>
        <v>#DIV/0!</v>
      </c>
      <c r="BM491" s="4" t="e">
        <f t="shared" si="395"/>
        <v>#DIV/0!</v>
      </c>
      <c r="BN491" s="7" t="e">
        <f t="shared" si="396"/>
        <v>#DIV/0!</v>
      </c>
      <c r="BO491">
        <f t="shared" si="397"/>
        <v>0.24173454260220581</v>
      </c>
      <c r="BP491" t="e">
        <f t="shared" si="398"/>
        <v>#DIV/0!</v>
      </c>
      <c r="BQ491" s="4" t="e">
        <f t="shared" si="399"/>
        <v>#DIV/0!</v>
      </c>
      <c r="BR491" s="7">
        <f t="shared" si="400"/>
        <v>0.24173454260220581</v>
      </c>
      <c r="BS491">
        <f t="shared" si="401"/>
        <v>0.24173454260220581</v>
      </c>
      <c r="BT491">
        <f t="shared" si="402"/>
        <v>0.24173454260220581</v>
      </c>
      <c r="BU491" s="4">
        <f t="shared" si="403"/>
        <v>0.24173454260220581</v>
      </c>
      <c r="BV491" s="7" t="e">
        <f t="shared" si="404"/>
        <v>#DIV/0!</v>
      </c>
      <c r="BW491" t="e">
        <f t="shared" si="405"/>
        <v>#DIV/0!</v>
      </c>
      <c r="BX491">
        <f t="shared" si="406"/>
        <v>0.24173454260220581</v>
      </c>
      <c r="BY491" s="4" t="e">
        <f t="shared" si="407"/>
        <v>#DIV/0!</v>
      </c>
      <c r="BZ491" s="7" t="e">
        <f t="shared" si="408"/>
        <v>#DIV/0!</v>
      </c>
      <c r="CA491" t="e">
        <f t="shared" si="409"/>
        <v>#DIV/0!</v>
      </c>
      <c r="CB491">
        <f t="shared" si="410"/>
        <v>0.24173454260220581</v>
      </c>
      <c r="CC491" s="4" t="e">
        <f t="shared" si="411"/>
        <v>#DIV/0!</v>
      </c>
      <c r="CD491" s="7">
        <f t="shared" si="412"/>
        <v>0</v>
      </c>
      <c r="CE491" s="4">
        <f t="shared" si="413"/>
        <v>0</v>
      </c>
      <c r="CF491" s="7" t="e">
        <f t="shared" si="414"/>
        <v>#DIV/0!</v>
      </c>
      <c r="CG491">
        <f t="shared" si="415"/>
        <v>0.22888089526323729</v>
      </c>
      <c r="CH491" s="7" t="e">
        <f t="shared" si="416"/>
        <v>#DIV/0!</v>
      </c>
      <c r="CI491" s="4">
        <f t="shared" si="417"/>
        <v>0.22888089526323729</v>
      </c>
      <c r="CJ491">
        <f t="shared" si="418"/>
        <v>0.22888089526323729</v>
      </c>
      <c r="CK491">
        <f t="shared" si="419"/>
        <v>0.22888089526323729</v>
      </c>
      <c r="CL491" s="7">
        <f t="shared" si="420"/>
        <v>0</v>
      </c>
      <c r="CM491" s="4">
        <f t="shared" si="421"/>
        <v>0</v>
      </c>
      <c r="CN491" s="7">
        <f t="shared" si="422"/>
        <v>0.23198120456949506</v>
      </c>
      <c r="CO491" s="4">
        <f t="shared" si="423"/>
        <v>0</v>
      </c>
      <c r="CP491" s="7">
        <f t="shared" si="424"/>
        <v>3</v>
      </c>
      <c r="CQ491" s="4" t="str">
        <f t="shared" si="425"/>
        <v>Glenfiddich 12</v>
      </c>
      <c r="CR491" s="7">
        <f t="shared" si="426"/>
        <v>70</v>
      </c>
      <c r="CS491">
        <f t="shared" si="427"/>
        <v>73</v>
      </c>
      <c r="CT491">
        <f ca="1">COUNTIF(INDIRECT(ADDRESS(ROW(),CR491,1,1)):INDIRECT(ADDRESS(ROW(),CS491,1,1)), "&lt;0.05")</f>
        <v>0</v>
      </c>
      <c r="CU491" s="4">
        <f t="shared" ca="1" si="428"/>
        <v>0</v>
      </c>
    </row>
    <row r="492" spans="1:99" x14ac:dyDescent="0.25">
      <c r="A492" s="48">
        <v>244</v>
      </c>
      <c r="B492" s="7">
        <v>1.9222293428797376E-4</v>
      </c>
      <c r="C492">
        <v>0</v>
      </c>
      <c r="D492">
        <v>0</v>
      </c>
      <c r="E492">
        <v>9.2858059735694248E-4</v>
      </c>
      <c r="F492">
        <v>0</v>
      </c>
      <c r="G492">
        <v>0</v>
      </c>
      <c r="H492">
        <v>4.2360226865692822E-3</v>
      </c>
      <c r="I492">
        <v>1.1642764335918702E-2</v>
      </c>
      <c r="J492">
        <v>6.2207513875203995E-3</v>
      </c>
      <c r="K492" s="4">
        <v>2.7817843522499166E-3</v>
      </c>
      <c r="L492" s="7">
        <v>7.1565693637259606E-4</v>
      </c>
      <c r="M492">
        <v>2.1995260628995849E-4</v>
      </c>
      <c r="N492">
        <v>4.0969638503479443E-3</v>
      </c>
      <c r="O492">
        <v>0</v>
      </c>
      <c r="P492">
        <v>0</v>
      </c>
      <c r="Q492">
        <v>4.1206026049083535E-4</v>
      </c>
      <c r="R492">
        <v>0</v>
      </c>
      <c r="S492">
        <v>0</v>
      </c>
      <c r="T492">
        <v>3.8311264075206659E-3</v>
      </c>
      <c r="U492" s="4">
        <v>2.8674474896256798E-3</v>
      </c>
      <c r="V492" s="7">
        <v>3.7158754931619409E-2</v>
      </c>
      <c r="W492">
        <v>1.4533857885173619E-4</v>
      </c>
      <c r="X492">
        <v>4.1476825109078679E-2</v>
      </c>
      <c r="Y492">
        <v>2.527482924086925E-2</v>
      </c>
      <c r="Z492">
        <v>1.5918020736853705E-2</v>
      </c>
      <c r="AA492">
        <v>1.2289704702853777E-2</v>
      </c>
      <c r="AB492">
        <v>2.3734427975460888E-2</v>
      </c>
      <c r="AC492">
        <v>1.6399573259331168E-2</v>
      </c>
      <c r="AD492">
        <v>4.8395732281968301E-3</v>
      </c>
      <c r="AE492" s="4">
        <v>2.4194744635681092E-2</v>
      </c>
      <c r="AF492" s="7">
        <v>7.6957933454130318E-3</v>
      </c>
      <c r="AG492">
        <v>5.3556861295652632E-3</v>
      </c>
      <c r="AH492">
        <v>1.6954169214320654E-3</v>
      </c>
      <c r="AI492">
        <v>0</v>
      </c>
      <c r="AJ492">
        <v>1.6305983832248705E-3</v>
      </c>
      <c r="AK492">
        <v>7.5239793972361668E-3</v>
      </c>
      <c r="AL492">
        <v>7.5901147821020049E-3</v>
      </c>
      <c r="AM492">
        <v>1.3458315849848414E-3</v>
      </c>
      <c r="AN492">
        <v>0</v>
      </c>
      <c r="AO492" s="4">
        <v>1.2277577469266482E-3</v>
      </c>
      <c r="AP492" s="7">
        <v>2.5075282799313595E-3</v>
      </c>
      <c r="AQ492">
        <v>8.8127666460402123E-3</v>
      </c>
      <c r="AR492">
        <v>0</v>
      </c>
      <c r="AS492">
        <v>0</v>
      </c>
      <c r="AT492">
        <v>2.0581477982135929E-2</v>
      </c>
      <c r="AU492">
        <v>3.141847578264436E-2</v>
      </c>
      <c r="AV492">
        <v>2.9483165058912117E-2</v>
      </c>
      <c r="AW492">
        <v>5.9112586091629345E-3</v>
      </c>
      <c r="AX492">
        <v>7.6179151367790545E-3</v>
      </c>
      <c r="AY492" s="4">
        <v>3.3553107753619233E-3</v>
      </c>
      <c r="AZ492">
        <f t="shared" si="382"/>
        <v>2.6002126293903217E-3</v>
      </c>
      <c r="BA492">
        <f t="shared" si="383"/>
        <v>1.2143207550647679E-3</v>
      </c>
      <c r="BB492">
        <f t="shared" si="384"/>
        <v>2.0143179239879655E-2</v>
      </c>
      <c r="BC492">
        <f t="shared" si="385"/>
        <v>3.4065178290884892E-3</v>
      </c>
      <c r="BD492" s="4">
        <f t="shared" si="386"/>
        <v>1.096878982709679E-2</v>
      </c>
      <c r="BE492" s="7">
        <f t="shared" si="387"/>
        <v>3.8473955980705579E-3</v>
      </c>
      <c r="BF492">
        <f t="shared" si="388"/>
        <v>1.6888354351537209E-3</v>
      </c>
      <c r="BG492">
        <f t="shared" si="389"/>
        <v>1.3029700875074797E-2</v>
      </c>
      <c r="BH492">
        <f t="shared" si="390"/>
        <v>3.2478543631038821E-3</v>
      </c>
      <c r="BI492" s="4">
        <f t="shared" si="391"/>
        <v>1.1855695534316158E-2</v>
      </c>
      <c r="BJ492" s="7">
        <f t="shared" si="392"/>
        <v>0.31692794995616941</v>
      </c>
      <c r="BK492">
        <f t="shared" si="393"/>
        <v>1.9689356229954697E-3</v>
      </c>
      <c r="BL492">
        <f t="shared" si="394"/>
        <v>0.61888713655102756</v>
      </c>
      <c r="BM492" s="4">
        <f t="shared" si="395"/>
        <v>5.7536946383561799E-2</v>
      </c>
      <c r="BN492" s="7">
        <f t="shared" si="396"/>
        <v>0.31692794995616941</v>
      </c>
      <c r="BO492">
        <f t="shared" si="397"/>
        <v>1.2625206461634934E-3</v>
      </c>
      <c r="BP492">
        <f t="shared" si="398"/>
        <v>7.9835101949109685E-2</v>
      </c>
      <c r="BQ492" s="4">
        <f t="shared" si="399"/>
        <v>2.9003455364271912E-2</v>
      </c>
      <c r="BR492" s="7">
        <f t="shared" si="400"/>
        <v>1.9689356229954697E-3</v>
      </c>
      <c r="BS492">
        <f t="shared" si="401"/>
        <v>1.2625206461634934E-3</v>
      </c>
      <c r="BT492">
        <f t="shared" si="402"/>
        <v>2.7088578903945223E-3</v>
      </c>
      <c r="BU492" s="4">
        <f t="shared" si="403"/>
        <v>0.11707965416078733</v>
      </c>
      <c r="BV492" s="7">
        <f t="shared" si="404"/>
        <v>0.61888713655102756</v>
      </c>
      <c r="BW492">
        <f t="shared" si="405"/>
        <v>7.9835101949109685E-2</v>
      </c>
      <c r="BX492">
        <f t="shared" si="406"/>
        <v>2.7088578903945223E-3</v>
      </c>
      <c r="BY492" s="4">
        <f t="shared" si="407"/>
        <v>7.9395093977662742E-2</v>
      </c>
      <c r="BZ492" s="7">
        <f t="shared" si="408"/>
        <v>5.7536946383561799E-2</v>
      </c>
      <c r="CA492">
        <f t="shared" si="409"/>
        <v>2.9003455364271912E-2</v>
      </c>
      <c r="CB492">
        <f t="shared" si="410"/>
        <v>0.11707965416078733</v>
      </c>
      <c r="CC492" s="4">
        <f t="shared" si="411"/>
        <v>7.9395093977662742E-2</v>
      </c>
      <c r="CD492" s="7">
        <f t="shared" si="412"/>
        <v>8</v>
      </c>
      <c r="CE492" s="4">
        <f t="shared" si="413"/>
        <v>0</v>
      </c>
      <c r="CF492" s="7">
        <f t="shared" si="414"/>
        <v>0.31692794995616941</v>
      </c>
      <c r="CG492">
        <f t="shared" si="415"/>
        <v>1.1505513377894898E-3</v>
      </c>
      <c r="CH492" s="7">
        <f t="shared" si="416"/>
        <v>0.31692794995616941</v>
      </c>
      <c r="CI492" s="4">
        <f t="shared" si="417"/>
        <v>8.2766883416561624E-5</v>
      </c>
      <c r="CJ492">
        <f t="shared" si="418"/>
        <v>1.1505513377894898E-3</v>
      </c>
      <c r="CK492">
        <f t="shared" si="419"/>
        <v>8.2766883416561624E-5</v>
      </c>
      <c r="CL492" s="7">
        <f t="shared" si="420"/>
        <v>4</v>
      </c>
      <c r="CM492" s="4">
        <f t="shared" si="421"/>
        <v>0</v>
      </c>
      <c r="CN492" s="7">
        <f t="shared" si="422"/>
        <v>2.6539823538043548E-3</v>
      </c>
      <c r="CO492" s="4">
        <f t="shared" si="423"/>
        <v>1</v>
      </c>
      <c r="CP492" s="7">
        <f t="shared" si="424"/>
        <v>3</v>
      </c>
      <c r="CQ492" s="4" t="str">
        <f t="shared" si="425"/>
        <v>Glenfiddich 12</v>
      </c>
      <c r="CR492" s="7">
        <f t="shared" si="426"/>
        <v>70</v>
      </c>
      <c r="CS492">
        <f t="shared" si="427"/>
        <v>73</v>
      </c>
      <c r="CT492">
        <f ca="1">COUNTIF(INDIRECT(ADDRESS(ROW(),CR492,1,1)):INDIRECT(ADDRESS(ROW(),CS492,1,1)), "&lt;0.05")</f>
        <v>3</v>
      </c>
      <c r="CU492" s="4">
        <f t="shared" ca="1" si="428"/>
        <v>0</v>
      </c>
    </row>
    <row r="493" spans="1:99" x14ac:dyDescent="0.25">
      <c r="A493" s="48">
        <v>245</v>
      </c>
      <c r="B493" s="7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1.4380212165562371E-2</v>
      </c>
      <c r="I493">
        <v>4.1784683321232537E-3</v>
      </c>
      <c r="J493">
        <v>2.8611445552839546E-3</v>
      </c>
      <c r="K493" s="4">
        <v>4.0181889775141059E-3</v>
      </c>
      <c r="L493" s="7">
        <v>0</v>
      </c>
      <c r="M493">
        <v>0</v>
      </c>
      <c r="N493">
        <v>7.2574381436697399E-3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2.5434291749357489E-3</v>
      </c>
      <c r="U493" s="4">
        <v>4.8144600556906912E-3</v>
      </c>
      <c r="V493" s="7">
        <v>1.9008770461787158E-2</v>
      </c>
      <c r="W493">
        <v>5.7146992685304428E-3</v>
      </c>
      <c r="X493">
        <v>3.4743487475638657E-2</v>
      </c>
      <c r="Y493">
        <v>1.0075648614956861E-2</v>
      </c>
      <c r="Z493">
        <v>3.4399918905538666E-2</v>
      </c>
      <c r="AA493">
        <v>4.3458502114841993E-2</v>
      </c>
      <c r="AB493">
        <v>1.2432153158087298E-2</v>
      </c>
      <c r="AC493">
        <v>7.142582130623072E-3</v>
      </c>
      <c r="AD493">
        <v>1.8725877759768413E-2</v>
      </c>
      <c r="AE493" s="4">
        <v>1.1938507415021275E-2</v>
      </c>
      <c r="AF493" s="7">
        <v>5.9216436907995459E-3</v>
      </c>
      <c r="AG493">
        <v>3.6746983708317799E-3</v>
      </c>
      <c r="AH493">
        <v>1.1132820070719966E-2</v>
      </c>
      <c r="AI493">
        <v>7.3576865937692096E-3</v>
      </c>
      <c r="AJ493">
        <v>7.238410152105414E-3</v>
      </c>
      <c r="AK493">
        <v>1.2320287704649817E-2</v>
      </c>
      <c r="AL493">
        <v>2.953501863586663E-3</v>
      </c>
      <c r="AM493">
        <v>3.0422088718078718E-3</v>
      </c>
      <c r="AN493">
        <v>4.3408070614114544E-3</v>
      </c>
      <c r="AO493" s="4">
        <v>1.4383822364870598E-2</v>
      </c>
      <c r="AP493" s="7">
        <v>0</v>
      </c>
      <c r="AQ493">
        <v>1.3091646566901424E-2</v>
      </c>
      <c r="AR493">
        <v>0</v>
      </c>
      <c r="AS493">
        <v>0</v>
      </c>
      <c r="AT493">
        <v>3.9036158778015154E-2</v>
      </c>
      <c r="AU493">
        <v>7.1875807182873563E-2</v>
      </c>
      <c r="AV493">
        <v>3.7748257136935755E-2</v>
      </c>
      <c r="AW493">
        <v>4.7577412903215604E-3</v>
      </c>
      <c r="AX493">
        <v>9.8991243507095365E-3</v>
      </c>
      <c r="AY493" s="4">
        <v>0</v>
      </c>
      <c r="AZ493">
        <f t="shared" si="382"/>
        <v>2.5438014030483682E-3</v>
      </c>
      <c r="BA493">
        <f t="shared" si="383"/>
        <v>1.461532737429618E-3</v>
      </c>
      <c r="BB493">
        <f t="shared" si="384"/>
        <v>1.9764014730479389E-2</v>
      </c>
      <c r="BC493">
        <f t="shared" si="385"/>
        <v>7.2365886744552325E-3</v>
      </c>
      <c r="BD493" s="4">
        <f t="shared" si="386"/>
        <v>1.7640873530575699E-2</v>
      </c>
      <c r="BE493" s="7">
        <f t="shared" si="387"/>
        <v>4.5199905920856286E-3</v>
      </c>
      <c r="BF493">
        <f t="shared" si="388"/>
        <v>2.6025134555989634E-3</v>
      </c>
      <c r="BG493">
        <f t="shared" si="389"/>
        <v>1.3196018642416523E-2</v>
      </c>
      <c r="BH493">
        <f t="shared" si="390"/>
        <v>4.0941907479570593E-3</v>
      </c>
      <c r="BI493" s="4">
        <f t="shared" si="391"/>
        <v>2.4255354627425837E-2</v>
      </c>
      <c r="BJ493" s="7">
        <f t="shared" si="392"/>
        <v>0.52207223714530115</v>
      </c>
      <c r="BK493">
        <f t="shared" si="393"/>
        <v>2.4255139671025346E-3</v>
      </c>
      <c r="BL493">
        <f t="shared" si="394"/>
        <v>2.5721233044128908E-2</v>
      </c>
      <c r="BM493" s="4">
        <f t="shared" si="395"/>
        <v>8.289595595346122E-2</v>
      </c>
      <c r="BN493" s="7">
        <f t="shared" si="396"/>
        <v>0.52207223714530115</v>
      </c>
      <c r="BO493">
        <f t="shared" si="397"/>
        <v>1.6670686016898057E-3</v>
      </c>
      <c r="BP493">
        <f t="shared" si="398"/>
        <v>1.8263901030594306E-3</v>
      </c>
      <c r="BQ493" s="4">
        <f t="shared" si="399"/>
        <v>6.4714277599631845E-2</v>
      </c>
      <c r="BR493" s="7">
        <f t="shared" si="400"/>
        <v>2.4255139671025346E-3</v>
      </c>
      <c r="BS493">
        <f t="shared" si="401"/>
        <v>1.6670686016898057E-3</v>
      </c>
      <c r="BT493">
        <f t="shared" si="402"/>
        <v>1.5690771576677805E-2</v>
      </c>
      <c r="BU493" s="4">
        <f t="shared" si="403"/>
        <v>0.81144243236355262</v>
      </c>
      <c r="BV493" s="7">
        <f t="shared" si="404"/>
        <v>2.5721233044128908E-2</v>
      </c>
      <c r="BW493">
        <f t="shared" si="405"/>
        <v>1.8263901030594306E-3</v>
      </c>
      <c r="BX493">
        <f t="shared" si="406"/>
        <v>1.5690771576677805E-2</v>
      </c>
      <c r="BY493" s="4">
        <f t="shared" si="407"/>
        <v>0.21214786902220831</v>
      </c>
      <c r="BZ493" s="7">
        <f t="shared" si="408"/>
        <v>8.289595595346122E-2</v>
      </c>
      <c r="CA493">
        <f t="shared" si="409"/>
        <v>6.4714277599631845E-2</v>
      </c>
      <c r="CB493">
        <f t="shared" si="410"/>
        <v>0.81144243236355262</v>
      </c>
      <c r="CC493" s="4">
        <f t="shared" si="411"/>
        <v>0.21214786902220831</v>
      </c>
      <c r="CD493" s="7">
        <f t="shared" si="412"/>
        <v>10</v>
      </c>
      <c r="CE493" s="4">
        <f t="shared" si="413"/>
        <v>0</v>
      </c>
      <c r="CF493" s="7">
        <f t="shared" si="414"/>
        <v>0.52207223714530115</v>
      </c>
      <c r="CG493">
        <f t="shared" si="415"/>
        <v>6.9689611807772025E-4</v>
      </c>
      <c r="CH493" s="7">
        <f t="shared" si="416"/>
        <v>0.52207223714530115</v>
      </c>
      <c r="CI493" s="4">
        <f t="shared" si="417"/>
        <v>1.4627543685118253E-4</v>
      </c>
      <c r="CJ493">
        <f t="shared" si="418"/>
        <v>6.9689611807772025E-4</v>
      </c>
      <c r="CK493">
        <f t="shared" si="419"/>
        <v>1.4627543685118253E-4</v>
      </c>
      <c r="CL493" s="7">
        <f t="shared" si="420"/>
        <v>4</v>
      </c>
      <c r="CM493" s="4">
        <f t="shared" si="421"/>
        <v>0</v>
      </c>
      <c r="CN493" s="7">
        <f t="shared" si="422"/>
        <v>2.9173501397298509E-4</v>
      </c>
      <c r="CO493" s="4">
        <f t="shared" si="423"/>
        <v>1</v>
      </c>
      <c r="CP493" s="7">
        <f t="shared" si="424"/>
        <v>3</v>
      </c>
      <c r="CQ493" s="4" t="str">
        <f t="shared" si="425"/>
        <v>Glenfiddich 12</v>
      </c>
      <c r="CR493" s="7">
        <f t="shared" si="426"/>
        <v>70</v>
      </c>
      <c r="CS493">
        <f t="shared" si="427"/>
        <v>73</v>
      </c>
      <c r="CT493">
        <f ca="1">COUNTIF(INDIRECT(ADDRESS(ROW(),CR493,1,1)):INDIRECT(ADDRESS(ROW(),CS493,1,1)), "&lt;0.05")</f>
        <v>3</v>
      </c>
      <c r="CU493" s="4">
        <f t="shared" ca="1" si="428"/>
        <v>0</v>
      </c>
    </row>
    <row r="494" spans="1:99" x14ac:dyDescent="0.25">
      <c r="A494" s="48">
        <v>246</v>
      </c>
      <c r="B494" s="7">
        <v>2.9265358971801863E-2</v>
      </c>
      <c r="C494">
        <v>1.034875497179763E-2</v>
      </c>
      <c r="D494">
        <v>3.0877677145780408E-2</v>
      </c>
      <c r="E494">
        <v>3.1512831578038851E-2</v>
      </c>
      <c r="F494">
        <v>3.0684561631897547E-2</v>
      </c>
      <c r="G494">
        <v>2.9972601437649491E-2</v>
      </c>
      <c r="H494">
        <v>3.8578980862295505E-2</v>
      </c>
      <c r="I494">
        <v>5.4198880035026667E-2</v>
      </c>
      <c r="J494">
        <v>0.11180506952266567</v>
      </c>
      <c r="K494" s="4">
        <v>4.9558116655416672E-2</v>
      </c>
      <c r="L494" s="7">
        <v>3.4604932760574372E-2</v>
      </c>
      <c r="M494">
        <v>8.0039221398847726E-2</v>
      </c>
      <c r="N494">
        <v>4.2512044986901365E-2</v>
      </c>
      <c r="O494">
        <v>5.4537259290067211E-2</v>
      </c>
      <c r="P494">
        <v>3.5940646121207551E-2</v>
      </c>
      <c r="Q494">
        <v>2.1944584515816528E-2</v>
      </c>
      <c r="R494">
        <v>4.8130939997431017E-2</v>
      </c>
      <c r="S494">
        <v>4.6106279257395244E-2</v>
      </c>
      <c r="T494">
        <v>7.1832828092099524E-2</v>
      </c>
      <c r="U494" s="4">
        <v>5.5643480246235132E-2</v>
      </c>
      <c r="V494" s="7">
        <v>1.1998818446938295</v>
      </c>
      <c r="W494">
        <v>0.75726835763610623</v>
      </c>
      <c r="X494">
        <v>2.2210929120981935</v>
      </c>
      <c r="Y494">
        <v>1.8797997038171079</v>
      </c>
      <c r="Z494">
        <v>1.3903023243323163</v>
      </c>
      <c r="AA494">
        <v>1.1006998145795972</v>
      </c>
      <c r="AB494">
        <v>2.4585071654276063</v>
      </c>
      <c r="AC494">
        <v>1.1162346934331173</v>
      </c>
      <c r="AD494">
        <v>1.6465732650517517</v>
      </c>
      <c r="AE494" s="4">
        <v>1.368191002706199</v>
      </c>
      <c r="AF494" s="7">
        <v>0.49126327897255401</v>
      </c>
      <c r="AG494">
        <v>0.56381782246135592</v>
      </c>
      <c r="AH494">
        <v>0.45963252981640701</v>
      </c>
      <c r="AI494">
        <v>0.39808728782021507</v>
      </c>
      <c r="AJ494">
        <v>0.68564203842295246</v>
      </c>
      <c r="AK494">
        <v>0.79872963354234761</v>
      </c>
      <c r="AL494">
        <v>0.60566209569489604</v>
      </c>
      <c r="AM494">
        <v>0.44656033254704375</v>
      </c>
      <c r="AN494">
        <v>0.42017396259828815</v>
      </c>
      <c r="AO494" s="4">
        <v>0.54817377405868917</v>
      </c>
      <c r="AP494" s="7">
        <v>0.20228006684915553</v>
      </c>
      <c r="AQ494">
        <v>0.36109082288591421</v>
      </c>
      <c r="AR494">
        <v>0.29465479393532451</v>
      </c>
      <c r="AS494">
        <v>0.25515295671050259</v>
      </c>
      <c r="AT494">
        <v>1.0997647673298276</v>
      </c>
      <c r="AU494">
        <v>1.862179620580076</v>
      </c>
      <c r="AV494">
        <v>1.7574996813307635</v>
      </c>
      <c r="AW494">
        <v>0.59262911279821162</v>
      </c>
      <c r="AX494">
        <v>0.53697025809462984</v>
      </c>
      <c r="AY494" s="4">
        <v>0.44413858620429797</v>
      </c>
      <c r="AZ494">
        <f t="shared" si="382"/>
        <v>4.1680283281237032E-2</v>
      </c>
      <c r="BA494">
        <f t="shared" si="383"/>
        <v>4.9129221666657563E-2</v>
      </c>
      <c r="BB494">
        <f t="shared" si="384"/>
        <v>1.5138551083775824</v>
      </c>
      <c r="BC494">
        <f t="shared" si="385"/>
        <v>0.54177427559347502</v>
      </c>
      <c r="BD494" s="4">
        <f t="shared" si="386"/>
        <v>0.74063606667187032</v>
      </c>
      <c r="BE494" s="7">
        <f t="shared" si="387"/>
        <v>2.7405845563521703E-2</v>
      </c>
      <c r="BF494">
        <f t="shared" si="388"/>
        <v>1.7385766938707276E-2</v>
      </c>
      <c r="BG494">
        <f t="shared" si="389"/>
        <v>0.53545076658714441</v>
      </c>
      <c r="BH494">
        <f t="shared" si="390"/>
        <v>0.12698618602120021</v>
      </c>
      <c r="BI494" s="4">
        <f t="shared" si="391"/>
        <v>0.61829662730077284</v>
      </c>
      <c r="BJ494" s="7">
        <f t="shared" si="392"/>
        <v>0.47897211715666177</v>
      </c>
      <c r="BK494">
        <f t="shared" si="393"/>
        <v>1.1056345598951481E-5</v>
      </c>
      <c r="BL494">
        <f t="shared" si="394"/>
        <v>2.9864223597852871E-7</v>
      </c>
      <c r="BM494" s="4">
        <f t="shared" si="395"/>
        <v>5.974215882769628E-3</v>
      </c>
      <c r="BN494" s="7">
        <f t="shared" si="396"/>
        <v>0.47897211715666177</v>
      </c>
      <c r="BO494">
        <f t="shared" si="397"/>
        <v>1.168315015359714E-5</v>
      </c>
      <c r="BP494">
        <f t="shared" si="398"/>
        <v>4.9308173405169221E-7</v>
      </c>
      <c r="BQ494" s="4">
        <f t="shared" si="399"/>
        <v>6.3448894851672617E-3</v>
      </c>
      <c r="BR494" s="7">
        <f t="shared" si="400"/>
        <v>1.1056345598951481E-5</v>
      </c>
      <c r="BS494">
        <f t="shared" si="401"/>
        <v>1.168315015359714E-5</v>
      </c>
      <c r="BT494">
        <f t="shared" si="402"/>
        <v>2.313842272325143E-4</v>
      </c>
      <c r="BU494" s="4">
        <f t="shared" si="403"/>
        <v>7.9928058625090854E-3</v>
      </c>
      <c r="BV494" s="7">
        <f t="shared" si="404"/>
        <v>2.9864223597852871E-7</v>
      </c>
      <c r="BW494">
        <f t="shared" si="405"/>
        <v>4.9308173405169221E-7</v>
      </c>
      <c r="BX494">
        <f t="shared" si="406"/>
        <v>2.313842272325143E-4</v>
      </c>
      <c r="BY494" s="4">
        <f t="shared" si="407"/>
        <v>0.34317585789806293</v>
      </c>
      <c r="BZ494" s="7">
        <f t="shared" si="408"/>
        <v>5.974215882769628E-3</v>
      </c>
      <c r="CA494">
        <f t="shared" si="409"/>
        <v>6.3448894851672617E-3</v>
      </c>
      <c r="CB494">
        <f t="shared" si="410"/>
        <v>7.9928058625090854E-3</v>
      </c>
      <c r="CC494" s="4">
        <f t="shared" si="411"/>
        <v>0.34317585789806293</v>
      </c>
      <c r="CD494" s="7">
        <f t="shared" si="412"/>
        <v>16</v>
      </c>
      <c r="CE494" s="4">
        <f t="shared" si="413"/>
        <v>0</v>
      </c>
      <c r="CF494" s="7">
        <f t="shared" si="414"/>
        <v>0.47897211715666177</v>
      </c>
      <c r="CG494">
        <f t="shared" si="415"/>
        <v>1.4291333778066898E-8</v>
      </c>
      <c r="CH494" s="7">
        <f t="shared" si="416"/>
        <v>0.47897211715666177</v>
      </c>
      <c r="CI494" s="4">
        <f t="shared" si="417"/>
        <v>1.7088792664631716E-8</v>
      </c>
      <c r="CJ494">
        <f t="shared" si="418"/>
        <v>1.4291333778066898E-8</v>
      </c>
      <c r="CK494">
        <f t="shared" si="419"/>
        <v>1.7088792664631716E-8</v>
      </c>
      <c r="CL494" s="7">
        <f t="shared" si="420"/>
        <v>4</v>
      </c>
      <c r="CM494" s="4">
        <f t="shared" si="421"/>
        <v>0</v>
      </c>
      <c r="CN494" s="7">
        <f t="shared" si="422"/>
        <v>1.1046081432843015E-6</v>
      </c>
      <c r="CO494" s="4">
        <f t="shared" si="423"/>
        <v>1</v>
      </c>
      <c r="CP494" s="7">
        <f t="shared" si="424"/>
        <v>3</v>
      </c>
      <c r="CQ494" s="4" t="str">
        <f t="shared" si="425"/>
        <v>Glenfiddich 12</v>
      </c>
      <c r="CR494" s="7">
        <f t="shared" si="426"/>
        <v>70</v>
      </c>
      <c r="CS494">
        <f t="shared" si="427"/>
        <v>73</v>
      </c>
      <c r="CT494">
        <f ca="1">COUNTIF(INDIRECT(ADDRESS(ROW(),CR494,1,1)):INDIRECT(ADDRESS(ROW(),CS494,1,1)), "&lt;0.05")</f>
        <v>4</v>
      </c>
      <c r="CU494" s="4">
        <f t="shared" ca="1" si="428"/>
        <v>1</v>
      </c>
    </row>
    <row r="495" spans="1:99" x14ac:dyDescent="0.25">
      <c r="A495" s="48">
        <v>247</v>
      </c>
      <c r="B495" s="7">
        <v>6.9639774165591528E-2</v>
      </c>
      <c r="C495">
        <v>3.0403925656618848E-2</v>
      </c>
      <c r="D495">
        <v>7.9757941778210426E-2</v>
      </c>
      <c r="E495">
        <v>6.4710517834733416E-2</v>
      </c>
      <c r="F495">
        <v>6.8478412636777342E-2</v>
      </c>
      <c r="G495">
        <v>6.453282359444952E-2</v>
      </c>
      <c r="H495">
        <v>6.7543867985504991E-2</v>
      </c>
      <c r="I495">
        <v>9.2919267468072636E-2</v>
      </c>
      <c r="J495">
        <v>0.63570456080141846</v>
      </c>
      <c r="K495" s="4">
        <v>0.25789046087680517</v>
      </c>
      <c r="L495" s="7">
        <v>8.359942949251889E-2</v>
      </c>
      <c r="M495">
        <v>0.16760230418131181</v>
      </c>
      <c r="N495">
        <v>0.10902763548961476</v>
      </c>
      <c r="O495">
        <v>8.8760901038428666E-2</v>
      </c>
      <c r="P495">
        <v>0.10461186095669239</v>
      </c>
      <c r="Q495">
        <v>8.6514123022545686E-2</v>
      </c>
      <c r="R495">
        <v>9.6115073267776976E-2</v>
      </c>
      <c r="S495">
        <v>8.4023997765776945E-2</v>
      </c>
      <c r="T495">
        <v>0.16388607064814417</v>
      </c>
      <c r="U495" s="4">
        <v>0.20850590374038475</v>
      </c>
      <c r="V495" s="7">
        <v>5.0004957898332352</v>
      </c>
      <c r="W495">
        <v>2.506923452562237</v>
      </c>
      <c r="X495">
        <v>9.9486717013159733</v>
      </c>
      <c r="Y495">
        <v>8.8044011315957338</v>
      </c>
      <c r="Z495">
        <v>7.6180384552724076</v>
      </c>
      <c r="AA495">
        <v>7.3314712213815723</v>
      </c>
      <c r="AB495">
        <v>17.2663875824177</v>
      </c>
      <c r="AC495">
        <v>7.7033672346090531</v>
      </c>
      <c r="AD495">
        <v>9.3439179125450806</v>
      </c>
      <c r="AE495" s="4">
        <v>7.9856128129445594</v>
      </c>
      <c r="AF495" s="7">
        <v>2.9109893855878965</v>
      </c>
      <c r="AG495">
        <v>3.4131901942670142</v>
      </c>
      <c r="AH495">
        <v>3.8403952785011843</v>
      </c>
      <c r="AI495">
        <v>3.3411586271307017</v>
      </c>
      <c r="AJ495">
        <v>5.6760928052508124</v>
      </c>
      <c r="AK495">
        <v>4.961635711570012</v>
      </c>
      <c r="AL495">
        <v>4.7407297272809084</v>
      </c>
      <c r="AM495">
        <v>3.6802418740797247</v>
      </c>
      <c r="AN495">
        <v>2.5254022431414138</v>
      </c>
      <c r="AO495" s="4">
        <v>3.7117704101500193</v>
      </c>
      <c r="AP495" s="7">
        <v>0.85856255836515893</v>
      </c>
      <c r="AQ495">
        <v>1.562205424925404</v>
      </c>
      <c r="AR495">
        <v>1.2377652697890997</v>
      </c>
      <c r="AS495">
        <v>1.1909135803593827</v>
      </c>
      <c r="AT495">
        <v>5.9198924068503489</v>
      </c>
      <c r="AU495">
        <v>10.268676483192618</v>
      </c>
      <c r="AV495">
        <v>9.5028674174418395</v>
      </c>
      <c r="AW495">
        <v>3.3066344290019467</v>
      </c>
      <c r="AX495">
        <v>3.0513414628915498</v>
      </c>
      <c r="AY495" s="4">
        <v>2.8173188221576297</v>
      </c>
      <c r="AZ495">
        <f t="shared" si="382"/>
        <v>0.14315815527981821</v>
      </c>
      <c r="BA495">
        <f t="shared" si="383"/>
        <v>0.11926472996031952</v>
      </c>
      <c r="BB495">
        <f t="shared" si="384"/>
        <v>8.3509287294477534</v>
      </c>
      <c r="BC495">
        <f t="shared" si="385"/>
        <v>3.8801606256959689</v>
      </c>
      <c r="BD495" s="4">
        <f t="shared" si="386"/>
        <v>3.9716177854974979</v>
      </c>
      <c r="BE495" s="7">
        <f t="shared" si="387"/>
        <v>0.18380485549373193</v>
      </c>
      <c r="BF495">
        <f t="shared" si="388"/>
        <v>4.4301984152918909E-2</v>
      </c>
      <c r="BG495">
        <f t="shared" si="389"/>
        <v>3.811340764856527</v>
      </c>
      <c r="BH495">
        <f t="shared" si="390"/>
        <v>0.97117864784939811</v>
      </c>
      <c r="BI495" s="4">
        <f t="shared" si="391"/>
        <v>3.4539447404222381</v>
      </c>
      <c r="BJ495" s="7">
        <f t="shared" si="392"/>
        <v>0.69779582471054802</v>
      </c>
      <c r="BK495">
        <f t="shared" si="393"/>
        <v>7.7130983556512766E-5</v>
      </c>
      <c r="BL495">
        <f t="shared" si="394"/>
        <v>4.240883146538366E-7</v>
      </c>
      <c r="BM495" s="4">
        <f t="shared" si="395"/>
        <v>6.6630204533730661E-3</v>
      </c>
      <c r="BN495" s="7">
        <f t="shared" si="396"/>
        <v>0.69779582471054802</v>
      </c>
      <c r="BO495">
        <f t="shared" si="397"/>
        <v>7.6384687146805472E-5</v>
      </c>
      <c r="BP495">
        <f t="shared" si="398"/>
        <v>6.2914192950817497E-7</v>
      </c>
      <c r="BQ495" s="4">
        <f t="shared" si="399"/>
        <v>6.4434037779994456E-3</v>
      </c>
      <c r="BR495" s="7">
        <f t="shared" si="400"/>
        <v>7.7130983556512766E-5</v>
      </c>
      <c r="BS495">
        <f t="shared" si="401"/>
        <v>7.6384687146805472E-5</v>
      </c>
      <c r="BT495">
        <f t="shared" si="402"/>
        <v>4.7672052418225247E-3</v>
      </c>
      <c r="BU495" s="4">
        <f t="shared" si="403"/>
        <v>1.4975192458530911E-2</v>
      </c>
      <c r="BV495" s="7">
        <f t="shared" si="404"/>
        <v>4.240883146538366E-7</v>
      </c>
      <c r="BW495">
        <f t="shared" si="405"/>
        <v>6.2914192950817497E-7</v>
      </c>
      <c r="BX495">
        <f t="shared" si="406"/>
        <v>4.7672052418225247E-3</v>
      </c>
      <c r="BY495" s="4">
        <f t="shared" si="407"/>
        <v>0.93728167546922903</v>
      </c>
      <c r="BZ495" s="7">
        <f t="shared" si="408"/>
        <v>6.6630204533730661E-3</v>
      </c>
      <c r="CA495">
        <f t="shared" si="409"/>
        <v>6.4434037779994456E-3</v>
      </c>
      <c r="CB495">
        <f t="shared" si="410"/>
        <v>1.4975192458530911E-2</v>
      </c>
      <c r="CC495" s="4">
        <f t="shared" si="411"/>
        <v>0.93728167546922903</v>
      </c>
      <c r="CD495" s="7">
        <f t="shared" si="412"/>
        <v>16</v>
      </c>
      <c r="CE495" s="4">
        <f t="shared" si="413"/>
        <v>0</v>
      </c>
      <c r="CF495" s="7">
        <f t="shared" si="414"/>
        <v>0.69779582471054802</v>
      </c>
      <c r="CG495">
        <f t="shared" si="415"/>
        <v>8.0589840336114662E-9</v>
      </c>
      <c r="CH495" s="7">
        <f t="shared" si="416"/>
        <v>0.69779582471054802</v>
      </c>
      <c r="CI495" s="4">
        <f t="shared" si="417"/>
        <v>7.5729061698190689E-9</v>
      </c>
      <c r="CJ495">
        <f t="shared" si="418"/>
        <v>8.0589840336114662E-9</v>
      </c>
      <c r="CK495">
        <f t="shared" si="419"/>
        <v>7.5729061698190689E-9</v>
      </c>
      <c r="CL495" s="7">
        <f t="shared" si="420"/>
        <v>4</v>
      </c>
      <c r="CM495" s="4">
        <f t="shared" si="421"/>
        <v>0</v>
      </c>
      <c r="CN495" s="7">
        <f t="shared" si="422"/>
        <v>3.938154014844956E-7</v>
      </c>
      <c r="CO495" s="4">
        <f t="shared" si="423"/>
        <v>1</v>
      </c>
      <c r="CP495" s="7">
        <f t="shared" si="424"/>
        <v>3</v>
      </c>
      <c r="CQ495" s="4" t="str">
        <f t="shared" si="425"/>
        <v>Glenfiddich 12</v>
      </c>
      <c r="CR495" s="7">
        <f t="shared" si="426"/>
        <v>70</v>
      </c>
      <c r="CS495">
        <f t="shared" si="427"/>
        <v>73</v>
      </c>
      <c r="CT495">
        <f ca="1">COUNTIF(INDIRECT(ADDRESS(ROW(),CR495,1,1)):INDIRECT(ADDRESS(ROW(),CS495,1,1)), "&lt;0.05")</f>
        <v>4</v>
      </c>
      <c r="CU495" s="4">
        <f t="shared" ca="1" si="428"/>
        <v>1</v>
      </c>
    </row>
    <row r="496" spans="1:99" x14ac:dyDescent="0.25">
      <c r="A496" s="48">
        <v>248</v>
      </c>
      <c r="B496" s="7">
        <v>0</v>
      </c>
      <c r="C496">
        <v>0</v>
      </c>
      <c r="D496">
        <v>7.8183719438370096E-3</v>
      </c>
      <c r="E496">
        <v>4.9624147262563902E-3</v>
      </c>
      <c r="F496">
        <v>0</v>
      </c>
      <c r="G496">
        <v>9.1449110705779484E-3</v>
      </c>
      <c r="H496">
        <v>1.6729996219259811E-3</v>
      </c>
      <c r="I496">
        <v>1.5456794868070228E-2</v>
      </c>
      <c r="J496">
        <v>0.11281773440654473</v>
      </c>
      <c r="K496" s="4">
        <v>4.2007061965853632E-2</v>
      </c>
      <c r="L496" s="7">
        <v>1.3088697980667982E-2</v>
      </c>
      <c r="M496">
        <v>1.9580250774157874E-2</v>
      </c>
      <c r="N496">
        <v>1.4320978617975769E-2</v>
      </c>
      <c r="O496">
        <v>1.3886440649403127E-2</v>
      </c>
      <c r="P496">
        <v>1.133785613328459E-2</v>
      </c>
      <c r="Q496">
        <v>1.5930764116083546E-2</v>
      </c>
      <c r="R496">
        <v>1.0972176384570083E-2</v>
      </c>
      <c r="S496">
        <v>7.8251151078279815E-3</v>
      </c>
      <c r="T496">
        <v>3.0697668939000066E-2</v>
      </c>
      <c r="U496" s="4">
        <v>3.029991718310316E-2</v>
      </c>
      <c r="V496" s="7">
        <v>0.82866960838040993</v>
      </c>
      <c r="W496">
        <v>0.39396610796958653</v>
      </c>
      <c r="X496">
        <v>1.5651988258430096</v>
      </c>
      <c r="Y496">
        <v>1.3982180171475311</v>
      </c>
      <c r="Z496">
        <v>1.207417582274728</v>
      </c>
      <c r="AA496">
        <v>1.2275619905371031</v>
      </c>
      <c r="AB496">
        <v>2.8934202419630752</v>
      </c>
      <c r="AC496">
        <v>1.2714221552784779</v>
      </c>
      <c r="AD496">
        <v>1.5211059800126543</v>
      </c>
      <c r="AE496" s="4">
        <v>1.3358803652637645</v>
      </c>
      <c r="AF496" s="7">
        <v>0.49002576537630471</v>
      </c>
      <c r="AG496">
        <v>0.56079649823078348</v>
      </c>
      <c r="AH496">
        <v>0.61555531403220809</v>
      </c>
      <c r="AI496">
        <v>0.54773067029713696</v>
      </c>
      <c r="AJ496">
        <v>0.89940213128108792</v>
      </c>
      <c r="AK496">
        <v>0.79674011990061</v>
      </c>
      <c r="AL496">
        <v>0.77434205614605245</v>
      </c>
      <c r="AM496">
        <v>0.56668130125554106</v>
      </c>
      <c r="AN496">
        <v>0.42320903003927879</v>
      </c>
      <c r="AO496" s="4">
        <v>0.60233186546726813</v>
      </c>
      <c r="AP496" s="7">
        <v>0.14023426646991816</v>
      </c>
      <c r="AQ496">
        <v>0.2471215092157143</v>
      </c>
      <c r="AR496">
        <v>0.18939483950256633</v>
      </c>
      <c r="AS496">
        <v>0.19094202872259711</v>
      </c>
      <c r="AT496">
        <v>0.93393615056129742</v>
      </c>
      <c r="AU496">
        <v>1.7576443123437604</v>
      </c>
      <c r="AV496">
        <v>1.5660938629180507</v>
      </c>
      <c r="AW496">
        <v>0.55207155178995659</v>
      </c>
      <c r="AX496">
        <v>0.49250822219884305</v>
      </c>
      <c r="AY496" s="4">
        <v>0.45886002516754759</v>
      </c>
      <c r="AZ496">
        <f t="shared" si="382"/>
        <v>1.9388028860306591E-2</v>
      </c>
      <c r="BA496">
        <f t="shared" si="383"/>
        <v>1.6793986588607417E-2</v>
      </c>
      <c r="BB496">
        <f t="shared" si="384"/>
        <v>1.3642860874670339</v>
      </c>
      <c r="BC496">
        <f t="shared" si="385"/>
        <v>0.62768147520262718</v>
      </c>
      <c r="BD496" s="4">
        <f t="shared" si="386"/>
        <v>0.65288067688902518</v>
      </c>
      <c r="BE496" s="7">
        <f t="shared" si="387"/>
        <v>3.5189283650207445E-2</v>
      </c>
      <c r="BF496">
        <f t="shared" si="388"/>
        <v>7.8643584889769788E-3</v>
      </c>
      <c r="BG496">
        <f t="shared" si="389"/>
        <v>0.6399217593040385</v>
      </c>
      <c r="BH496">
        <f t="shared" si="390"/>
        <v>0.14909234298766283</v>
      </c>
      <c r="BI496" s="4">
        <f t="shared" si="391"/>
        <v>0.58334593226935261</v>
      </c>
      <c r="BJ496" s="7">
        <f t="shared" si="392"/>
        <v>0.82466517856252164</v>
      </c>
      <c r="BK496">
        <f t="shared" si="393"/>
        <v>9.2625615744703341E-5</v>
      </c>
      <c r="BL496">
        <f t="shared" si="394"/>
        <v>1.9052736264572393E-7</v>
      </c>
      <c r="BM496" s="4">
        <f t="shared" si="395"/>
        <v>7.4532516270609164E-3</v>
      </c>
      <c r="BN496" s="7">
        <f t="shared" si="396"/>
        <v>0.82466517856252164</v>
      </c>
      <c r="BO496">
        <f t="shared" si="397"/>
        <v>9.2716712421509018E-5</v>
      </c>
      <c r="BP496">
        <f t="shared" si="398"/>
        <v>3.8334664818375402E-7</v>
      </c>
      <c r="BQ496" s="4">
        <f t="shared" si="399"/>
        <v>7.2952770547287417E-3</v>
      </c>
      <c r="BR496" s="7">
        <f t="shared" si="400"/>
        <v>9.2625615744703341E-5</v>
      </c>
      <c r="BS496">
        <f t="shared" si="401"/>
        <v>9.2716712421509018E-5</v>
      </c>
      <c r="BT496">
        <f t="shared" si="402"/>
        <v>5.3326430823559499E-3</v>
      </c>
      <c r="BU496" s="4">
        <f t="shared" si="403"/>
        <v>1.8257785187281741E-2</v>
      </c>
      <c r="BV496" s="7">
        <f t="shared" si="404"/>
        <v>1.9052736264572393E-7</v>
      </c>
      <c r="BW496">
        <f t="shared" si="405"/>
        <v>3.8334664818375402E-7</v>
      </c>
      <c r="BX496">
        <f t="shared" si="406"/>
        <v>5.3326430823559499E-3</v>
      </c>
      <c r="BY496" s="4">
        <f t="shared" si="407"/>
        <v>0.89729012411371589</v>
      </c>
      <c r="BZ496" s="7">
        <f t="shared" si="408"/>
        <v>7.4532516270609164E-3</v>
      </c>
      <c r="CA496">
        <f t="shared" si="409"/>
        <v>7.2952770547287417E-3</v>
      </c>
      <c r="CB496">
        <f t="shared" si="410"/>
        <v>1.8257785187281741E-2</v>
      </c>
      <c r="CC496" s="4">
        <f t="shared" si="411"/>
        <v>0.89729012411371589</v>
      </c>
      <c r="CD496" s="7">
        <f t="shared" si="412"/>
        <v>16</v>
      </c>
      <c r="CE496" s="4">
        <f t="shared" si="413"/>
        <v>0</v>
      </c>
      <c r="CF496" s="7">
        <f t="shared" si="414"/>
        <v>0.82466517856252164</v>
      </c>
      <c r="CG496">
        <f t="shared" si="415"/>
        <v>1.0765911415999131E-8</v>
      </c>
      <c r="CH496" s="7">
        <f t="shared" si="416"/>
        <v>0.82466517856252164</v>
      </c>
      <c r="CI496" s="4">
        <f t="shared" si="417"/>
        <v>1.0503520526901919E-8</v>
      </c>
      <c r="CJ496">
        <f t="shared" si="418"/>
        <v>1.0765911415999131E-8</v>
      </c>
      <c r="CK496">
        <f t="shared" si="419"/>
        <v>1.0503520526901919E-8</v>
      </c>
      <c r="CL496" s="7">
        <f t="shared" si="420"/>
        <v>4</v>
      </c>
      <c r="CM496" s="4">
        <f t="shared" si="421"/>
        <v>0</v>
      </c>
      <c r="CN496" s="7">
        <f t="shared" si="422"/>
        <v>4.9749723620034291E-7</v>
      </c>
      <c r="CO496" s="4">
        <f t="shared" si="423"/>
        <v>1</v>
      </c>
      <c r="CP496" s="7">
        <f t="shared" si="424"/>
        <v>3</v>
      </c>
      <c r="CQ496" s="4" t="str">
        <f t="shared" si="425"/>
        <v>Glenfiddich 12</v>
      </c>
      <c r="CR496" s="7">
        <f t="shared" si="426"/>
        <v>70</v>
      </c>
      <c r="CS496">
        <f t="shared" si="427"/>
        <v>73</v>
      </c>
      <c r="CT496">
        <f ca="1">COUNTIF(INDIRECT(ADDRESS(ROW(),CR496,1,1)):INDIRECT(ADDRESS(ROW(),CS496,1,1)), "&lt;0.05")</f>
        <v>4</v>
      </c>
      <c r="CU496" s="4">
        <f t="shared" ca="1" si="428"/>
        <v>1</v>
      </c>
    </row>
    <row r="497" spans="1:99" x14ac:dyDescent="0.25">
      <c r="A497" s="48">
        <v>249</v>
      </c>
      <c r="B497" s="7">
        <v>0</v>
      </c>
      <c r="C497">
        <v>4.2628829544945753E-3</v>
      </c>
      <c r="D497">
        <v>7.0854266414156736E-2</v>
      </c>
      <c r="E497">
        <v>4.3150425556980551E-2</v>
      </c>
      <c r="F497">
        <v>6.7899706046436262E-2</v>
      </c>
      <c r="G497">
        <v>6.6917007965033581E-2</v>
      </c>
      <c r="H497">
        <v>6.6491603050584366E-2</v>
      </c>
      <c r="I497">
        <v>0.10250914899528064</v>
      </c>
      <c r="J497">
        <v>0.1426712008459555</v>
      </c>
      <c r="K497" s="4">
        <v>0.10349226632715072</v>
      </c>
      <c r="L497" s="7">
        <v>0.10864452460644024</v>
      </c>
      <c r="M497">
        <v>0.20034197161842854</v>
      </c>
      <c r="N497">
        <v>0.14304380034626635</v>
      </c>
      <c r="O497">
        <v>0.14925288317726368</v>
      </c>
      <c r="P497">
        <v>0.16956121067491345</v>
      </c>
      <c r="Q497">
        <v>0.14062053678566633</v>
      </c>
      <c r="R497">
        <v>0.14134772176369415</v>
      </c>
      <c r="S497">
        <v>0.17959886721535179</v>
      </c>
      <c r="T497">
        <v>0.24556541670898796</v>
      </c>
      <c r="U497" s="4">
        <v>0.10634366361308817</v>
      </c>
      <c r="V497" s="7">
        <v>0.35265969727640972</v>
      </c>
      <c r="W497">
        <v>0.34532145798515029</v>
      </c>
      <c r="X497">
        <v>0.62176844489978289</v>
      </c>
      <c r="Y497">
        <v>0.4433470977113369</v>
      </c>
      <c r="Z497">
        <v>0.41074839268308883</v>
      </c>
      <c r="AA497">
        <v>0.41390820478234353</v>
      </c>
      <c r="AB497">
        <v>0.91773934970881088</v>
      </c>
      <c r="AC497">
        <v>0.37433026688369897</v>
      </c>
      <c r="AD497">
        <v>0.47308057110627566</v>
      </c>
      <c r="AE497" s="4">
        <v>0.37099448474084418</v>
      </c>
      <c r="AF497" s="7">
        <v>0.16739434228656636</v>
      </c>
      <c r="AG497">
        <v>0.16854242991802337</v>
      </c>
      <c r="AH497">
        <v>0.15825080990965837</v>
      </c>
      <c r="AI497">
        <v>0.13718352245264578</v>
      </c>
      <c r="AJ497">
        <v>0.21904690731939311</v>
      </c>
      <c r="AK497">
        <v>0.19859430642354622</v>
      </c>
      <c r="AL497">
        <v>0.20757012215430037</v>
      </c>
      <c r="AM497">
        <v>0.16578377099516295</v>
      </c>
      <c r="AN497">
        <v>0.12851035266886021</v>
      </c>
      <c r="AO497" s="4">
        <v>0.16082555214060301</v>
      </c>
      <c r="AP497" s="7">
        <v>5.904183042533899E-2</v>
      </c>
      <c r="AQ497">
        <v>9.0752217295179086E-2</v>
      </c>
      <c r="AR497">
        <v>9.5985076710131567E-2</v>
      </c>
      <c r="AS497">
        <v>8.2484278848852247E-2</v>
      </c>
      <c r="AT497">
        <v>0.29926258666774413</v>
      </c>
      <c r="AU497">
        <v>0.55720717434431388</v>
      </c>
      <c r="AV497">
        <v>0.43635698600595679</v>
      </c>
      <c r="AW497">
        <v>0.15868387198283762</v>
      </c>
      <c r="AX497">
        <v>0.1429810381593816</v>
      </c>
      <c r="AY497" s="4">
        <v>0.13146246011940702</v>
      </c>
      <c r="AZ497">
        <f t="shared" si="382"/>
        <v>6.6824850815607295E-2</v>
      </c>
      <c r="BA497">
        <f t="shared" si="383"/>
        <v>0.15843205965101009</v>
      </c>
      <c r="BB497">
        <f t="shared" si="384"/>
        <v>0.47238979677777426</v>
      </c>
      <c r="BC497">
        <f t="shared" si="385"/>
        <v>0.17117021162687598</v>
      </c>
      <c r="BD497" s="4">
        <f t="shared" si="386"/>
        <v>0.20542175205591434</v>
      </c>
      <c r="BE497" s="7">
        <f t="shared" si="387"/>
        <v>4.3878730966600374E-2</v>
      </c>
      <c r="BF497">
        <f t="shared" si="388"/>
        <v>4.2219972602368941E-2</v>
      </c>
      <c r="BG497">
        <f t="shared" si="389"/>
        <v>0.17609727734856306</v>
      </c>
      <c r="BH497">
        <f t="shared" si="390"/>
        <v>2.9189553209019996E-2</v>
      </c>
      <c r="BI497" s="4">
        <f t="shared" si="391"/>
        <v>0.16967603405454393</v>
      </c>
      <c r="BJ497" s="7">
        <f t="shared" si="392"/>
        <v>1.5799506612830823E-4</v>
      </c>
      <c r="BK497">
        <f t="shared" si="393"/>
        <v>3.2338904131443732E-5</v>
      </c>
      <c r="BL497">
        <f t="shared" si="394"/>
        <v>1.2525089244428951E-5</v>
      </c>
      <c r="BM497" s="4">
        <f t="shared" si="395"/>
        <v>3.0986863768522638E-2</v>
      </c>
      <c r="BN497" s="7">
        <f t="shared" si="396"/>
        <v>1.5799506612830823E-4</v>
      </c>
      <c r="BO497">
        <f t="shared" si="397"/>
        <v>2.6533325164187485E-4</v>
      </c>
      <c r="BP497">
        <f t="shared" si="398"/>
        <v>0.44404030296302599</v>
      </c>
      <c r="BQ497" s="4">
        <f t="shared" si="399"/>
        <v>0.4150853121584539</v>
      </c>
      <c r="BR497" s="7">
        <f t="shared" si="400"/>
        <v>3.2338904131443732E-5</v>
      </c>
      <c r="BS497">
        <f t="shared" si="401"/>
        <v>2.6533325164187485E-4</v>
      </c>
      <c r="BT497">
        <f t="shared" si="402"/>
        <v>3.9322900065845277E-4</v>
      </c>
      <c r="BU497" s="4">
        <f t="shared" si="403"/>
        <v>2.8468551090357766E-3</v>
      </c>
      <c r="BV497" s="7">
        <f t="shared" si="404"/>
        <v>1.2525089244428951E-5</v>
      </c>
      <c r="BW497">
        <f t="shared" si="405"/>
        <v>0.44404030296302599</v>
      </c>
      <c r="BX497">
        <f t="shared" si="406"/>
        <v>3.9322900065845277E-4</v>
      </c>
      <c r="BY497" s="4">
        <f t="shared" si="407"/>
        <v>0.54405789001847138</v>
      </c>
      <c r="BZ497" s="7">
        <f t="shared" si="408"/>
        <v>3.0986863768522638E-2</v>
      </c>
      <c r="CA497">
        <f t="shared" si="409"/>
        <v>0.4150853121584539</v>
      </c>
      <c r="CB497">
        <f t="shared" si="410"/>
        <v>2.8468551090357766E-3</v>
      </c>
      <c r="CC497" s="4">
        <f t="shared" si="411"/>
        <v>0.54405789001847138</v>
      </c>
      <c r="CD497" s="7">
        <f t="shared" si="412"/>
        <v>14</v>
      </c>
      <c r="CE497" s="4">
        <f t="shared" si="413"/>
        <v>0</v>
      </c>
      <c r="CF497" s="7">
        <f t="shared" si="414"/>
        <v>1.5799506612830823E-4</v>
      </c>
      <c r="CG497">
        <f t="shared" si="415"/>
        <v>1.8465927140844728E-6</v>
      </c>
      <c r="CH497" s="7">
        <f t="shared" si="416"/>
        <v>1.5799506612830823E-4</v>
      </c>
      <c r="CI497" s="4">
        <f t="shared" si="417"/>
        <v>2.2496678118096732E-3</v>
      </c>
      <c r="CJ497">
        <f t="shared" si="418"/>
        <v>1.8465927140844728E-6</v>
      </c>
      <c r="CK497">
        <f t="shared" si="419"/>
        <v>2.2496678118096732E-3</v>
      </c>
      <c r="CL497" s="7">
        <f t="shared" si="420"/>
        <v>6</v>
      </c>
      <c r="CM497" s="4">
        <f t="shared" si="421"/>
        <v>1</v>
      </c>
      <c r="CN497" s="7">
        <f t="shared" si="422"/>
        <v>1.5880440872389229E-4</v>
      </c>
      <c r="CO497" s="4">
        <f t="shared" si="423"/>
        <v>1</v>
      </c>
      <c r="CP497" s="7">
        <f t="shared" si="424"/>
        <v>3</v>
      </c>
      <c r="CQ497" s="4" t="str">
        <f t="shared" si="425"/>
        <v>Glenfiddich 12</v>
      </c>
      <c r="CR497" s="7">
        <f t="shared" si="426"/>
        <v>70</v>
      </c>
      <c r="CS497">
        <f t="shared" si="427"/>
        <v>73</v>
      </c>
      <c r="CT497">
        <f ca="1">COUNTIF(INDIRECT(ADDRESS(ROW(),CR497,1,1)):INDIRECT(ADDRESS(ROW(),CS497,1,1)), "&lt;0.05")</f>
        <v>4</v>
      </c>
      <c r="CU497" s="4">
        <f t="shared" ca="1" si="428"/>
        <v>1</v>
      </c>
    </row>
    <row r="498" spans="1:99" x14ac:dyDescent="0.25">
      <c r="A498" s="48">
        <v>250</v>
      </c>
      <c r="B498" s="7">
        <v>0.48355178442296431</v>
      </c>
      <c r="C498">
        <v>0.25549707972686875</v>
      </c>
      <c r="D498">
        <v>0.58301692589472531</v>
      </c>
      <c r="E498">
        <v>0.44768343434457958</v>
      </c>
      <c r="F498">
        <v>0.5757889564548484</v>
      </c>
      <c r="G498">
        <v>0.5296993971725118</v>
      </c>
      <c r="H498">
        <v>0.52416684687837589</v>
      </c>
      <c r="I498">
        <v>0.68373732899110362</v>
      </c>
      <c r="J498">
        <v>0.8534445062060676</v>
      </c>
      <c r="K498" s="4">
        <v>0.63111436140088184</v>
      </c>
      <c r="L498" s="7">
        <v>0.69497491086362251</v>
      </c>
      <c r="M498">
        <v>1.2334391585684763</v>
      </c>
      <c r="N498">
        <v>0.81371287723752905</v>
      </c>
      <c r="O498">
        <v>0.87255617819882736</v>
      </c>
      <c r="P498">
        <v>1.066315864173645</v>
      </c>
      <c r="Q498">
        <v>0.80413830335735303</v>
      </c>
      <c r="R498">
        <v>0.89388146421104819</v>
      </c>
      <c r="S498">
        <v>1.0033904494462473</v>
      </c>
      <c r="T498">
        <v>1.2877164590405745</v>
      </c>
      <c r="U498" s="4">
        <v>0.68796253042792965</v>
      </c>
      <c r="V498" s="7">
        <v>1.6065458244545574</v>
      </c>
      <c r="W498">
        <v>2.364053638346808</v>
      </c>
      <c r="X498">
        <v>2.2892708546843354</v>
      </c>
      <c r="Y498">
        <v>1.5878858576015151</v>
      </c>
      <c r="Z498">
        <v>1.6798389684831847</v>
      </c>
      <c r="AA498">
        <v>1.710202530949646</v>
      </c>
      <c r="AB498">
        <v>3.9553241698516879</v>
      </c>
      <c r="AC498">
        <v>1.3931035562744107</v>
      </c>
      <c r="AD498">
        <v>1.7527693510475122</v>
      </c>
      <c r="AE498" s="4">
        <v>1.4303709939541516</v>
      </c>
      <c r="AF498" s="7">
        <v>0.66519116994346639</v>
      </c>
      <c r="AG498">
        <v>0.63702042086755595</v>
      </c>
      <c r="AH498">
        <v>0.63215627428908083</v>
      </c>
      <c r="AI498">
        <v>0.55822727008218198</v>
      </c>
      <c r="AJ498">
        <v>0.90868019533940914</v>
      </c>
      <c r="AK498">
        <v>0.70840208975324914</v>
      </c>
      <c r="AL498">
        <v>0.80256134514397259</v>
      </c>
      <c r="AM498">
        <v>0.65103656056446679</v>
      </c>
      <c r="AN498">
        <v>0.46438737759593313</v>
      </c>
      <c r="AO498" s="4">
        <v>0.59044356714427071</v>
      </c>
      <c r="AP498" s="7">
        <v>0.29101718877804561</v>
      </c>
      <c r="AQ498">
        <v>0.48858676672437029</v>
      </c>
      <c r="AR498">
        <v>0.54130300705652024</v>
      </c>
      <c r="AS498">
        <v>0.406314407391763</v>
      </c>
      <c r="AT498">
        <v>1.0997541083115268</v>
      </c>
      <c r="AU498">
        <v>1.874231056563977</v>
      </c>
      <c r="AV498">
        <v>1.6325058201441176</v>
      </c>
      <c r="AW498">
        <v>0.59673755335202461</v>
      </c>
      <c r="AX498">
        <v>0.48433889451432771</v>
      </c>
      <c r="AY498" s="4">
        <v>0.54169881762266991</v>
      </c>
      <c r="AZ498">
        <f t="shared" si="382"/>
        <v>0.55677006214929281</v>
      </c>
      <c r="BA498">
        <f t="shared" si="383"/>
        <v>0.93580881955252537</v>
      </c>
      <c r="BB498">
        <f t="shared" si="384"/>
        <v>1.9769365745647811</v>
      </c>
      <c r="BC498">
        <f t="shared" si="385"/>
        <v>0.66181062707235871</v>
      </c>
      <c r="BD498" s="4">
        <f t="shared" si="386"/>
        <v>0.79564876204593427</v>
      </c>
      <c r="BE498" s="7">
        <f t="shared" si="387"/>
        <v>0.15653757542483221</v>
      </c>
      <c r="BF498">
        <f t="shared" si="388"/>
        <v>0.20855435453614166</v>
      </c>
      <c r="BG498">
        <f t="shared" si="389"/>
        <v>0.76733590194671342</v>
      </c>
      <c r="BH498">
        <f t="shared" si="390"/>
        <v>0.12443037537007266</v>
      </c>
      <c r="BI498" s="4">
        <f t="shared" si="391"/>
        <v>0.54998310445845777</v>
      </c>
      <c r="BJ498" s="7">
        <f t="shared" si="392"/>
        <v>2.6837505949583285E-4</v>
      </c>
      <c r="BK498">
        <f t="shared" si="393"/>
        <v>2.0841228846032336E-4</v>
      </c>
      <c r="BL498">
        <f t="shared" si="394"/>
        <v>0.11488470460831746</v>
      </c>
      <c r="BM498" s="4">
        <f t="shared" si="395"/>
        <v>0.21468996053963077</v>
      </c>
      <c r="BN498" s="7">
        <f t="shared" si="396"/>
        <v>2.6837505949583285E-4</v>
      </c>
      <c r="BO498">
        <f t="shared" si="397"/>
        <v>1.8792598363107961E-3</v>
      </c>
      <c r="BP498">
        <f t="shared" si="398"/>
        <v>2.8882249144941059E-3</v>
      </c>
      <c r="BQ498" s="4">
        <f t="shared" si="399"/>
        <v>0.46623273422277522</v>
      </c>
      <c r="BR498" s="7">
        <f t="shared" si="400"/>
        <v>2.0841228846032336E-4</v>
      </c>
      <c r="BS498">
        <f t="shared" si="401"/>
        <v>1.8792598363107961E-3</v>
      </c>
      <c r="BT498">
        <f t="shared" si="402"/>
        <v>3.8893089497840736E-4</v>
      </c>
      <c r="BU498" s="4">
        <f t="shared" si="403"/>
        <v>1.0924440709955791E-3</v>
      </c>
      <c r="BV498" s="7">
        <f t="shared" si="404"/>
        <v>0.11488470460831746</v>
      </c>
      <c r="BW498">
        <f t="shared" si="405"/>
        <v>2.8882249144941059E-3</v>
      </c>
      <c r="BX498">
        <f t="shared" si="406"/>
        <v>3.8893089497840736E-4</v>
      </c>
      <c r="BY498" s="4">
        <f t="shared" si="407"/>
        <v>0.47034246293150683</v>
      </c>
      <c r="BZ498" s="7">
        <f t="shared" si="408"/>
        <v>0.21468996053963077</v>
      </c>
      <c r="CA498">
        <f t="shared" si="409"/>
        <v>0.46623273422277522</v>
      </c>
      <c r="CB498">
        <f t="shared" si="410"/>
        <v>1.0924440709955791E-3</v>
      </c>
      <c r="CC498" s="4">
        <f t="shared" si="411"/>
        <v>0.47034246293150683</v>
      </c>
      <c r="CD498" s="7">
        <f t="shared" si="412"/>
        <v>12</v>
      </c>
      <c r="CE498" s="4">
        <f t="shared" si="413"/>
        <v>0</v>
      </c>
      <c r="CF498" s="7">
        <f t="shared" si="414"/>
        <v>2.6837505949583285E-4</v>
      </c>
      <c r="CG498">
        <f t="shared" si="415"/>
        <v>5.5292820832535084E-4</v>
      </c>
      <c r="CH498" s="7">
        <f t="shared" si="416"/>
        <v>2.6837505949583285E-4</v>
      </c>
      <c r="CI498" s="4">
        <f t="shared" si="417"/>
        <v>0.20101099344352663</v>
      </c>
      <c r="CJ498">
        <f t="shared" si="418"/>
        <v>5.5292820832535084E-4</v>
      </c>
      <c r="CK498">
        <f t="shared" si="419"/>
        <v>0.20101099344352663</v>
      </c>
      <c r="CL498" s="7">
        <f t="shared" si="420"/>
        <v>4</v>
      </c>
      <c r="CM498" s="4">
        <f t="shared" si="421"/>
        <v>0</v>
      </c>
      <c r="CN498" s="7">
        <f t="shared" si="422"/>
        <v>9.2721517441739405E-3</v>
      </c>
      <c r="CO498" s="4">
        <f t="shared" si="423"/>
        <v>1</v>
      </c>
      <c r="CP498" s="7">
        <f t="shared" si="424"/>
        <v>3</v>
      </c>
      <c r="CQ498" s="4" t="str">
        <f t="shared" si="425"/>
        <v>Glenfiddich 12</v>
      </c>
      <c r="CR498" s="7">
        <f t="shared" si="426"/>
        <v>70</v>
      </c>
      <c r="CS498">
        <f t="shared" si="427"/>
        <v>73</v>
      </c>
      <c r="CT498">
        <f ca="1">COUNTIF(INDIRECT(ADDRESS(ROW(),CR498,1,1)):INDIRECT(ADDRESS(ROW(),CS498,1,1)), "&lt;0.05")</f>
        <v>4</v>
      </c>
      <c r="CU498" s="4">
        <f t="shared" ca="1" si="428"/>
        <v>1</v>
      </c>
    </row>
    <row r="499" spans="1:99" x14ac:dyDescent="0.25">
      <c r="A499" s="48">
        <v>251</v>
      </c>
      <c r="B499" s="7">
        <v>0.67038480964197833</v>
      </c>
      <c r="C499">
        <v>0.38690522731529309</v>
      </c>
      <c r="D499">
        <v>0.82088681225915117</v>
      </c>
      <c r="E499">
        <v>0.66391786465534408</v>
      </c>
      <c r="F499">
        <v>0.7067832105684233</v>
      </c>
      <c r="G499">
        <v>0.74384174353896682</v>
      </c>
      <c r="H499">
        <v>0.76932202554097573</v>
      </c>
      <c r="I499">
        <v>1.0647929256603084</v>
      </c>
      <c r="J499">
        <v>1.3204557732344622</v>
      </c>
      <c r="K499" s="4">
        <v>0.92918848823908906</v>
      </c>
      <c r="L499" s="7">
        <v>0.8319702333338187</v>
      </c>
      <c r="M499">
        <v>1.549289630587136</v>
      </c>
      <c r="N499">
        <v>1.0528453981137718</v>
      </c>
      <c r="O499">
        <v>1.060716489066478</v>
      </c>
      <c r="P499">
        <v>1.2263714176200038</v>
      </c>
      <c r="Q499">
        <v>1.0405077758512165</v>
      </c>
      <c r="R499">
        <v>1.1416657297277606</v>
      </c>
      <c r="S499">
        <v>1.136357760716646</v>
      </c>
      <c r="T499">
        <v>1.4719826025146583</v>
      </c>
      <c r="U499" s="4">
        <v>1.0401658444932922</v>
      </c>
      <c r="V499" s="7">
        <v>1.9400390746925806</v>
      </c>
      <c r="W499">
        <v>3.6614062117186315</v>
      </c>
      <c r="X499">
        <v>2.8609271005205952</v>
      </c>
      <c r="Y499">
        <v>2.053150392460084</v>
      </c>
      <c r="Z499">
        <v>2.2509980604015163</v>
      </c>
      <c r="AA499">
        <v>2.5255971353419717</v>
      </c>
      <c r="AB499">
        <v>5.8687329356182092</v>
      </c>
      <c r="AC499">
        <v>2.1046173561063104</v>
      </c>
      <c r="AD499">
        <v>2.3698541115355729</v>
      </c>
      <c r="AE499" s="4">
        <v>2.0041899687138947</v>
      </c>
      <c r="AF499" s="7">
        <v>0.95892938525046745</v>
      </c>
      <c r="AG499">
        <v>0.91186219045570127</v>
      </c>
      <c r="AH499">
        <v>0.98376119494780767</v>
      </c>
      <c r="AI499">
        <v>0.93914232939384079</v>
      </c>
      <c r="AJ499">
        <v>1.4222358479924626</v>
      </c>
      <c r="AK499">
        <v>0.98993109050067207</v>
      </c>
      <c r="AL499">
        <v>1.2848882100059076</v>
      </c>
      <c r="AM499">
        <v>1.0026294635233068</v>
      </c>
      <c r="AN499">
        <v>0.65897136879119167</v>
      </c>
      <c r="AO499" s="4">
        <v>0.88443607395946433</v>
      </c>
      <c r="AP499" s="7">
        <v>0.39618406358013819</v>
      </c>
      <c r="AQ499">
        <v>0.70311519999273941</v>
      </c>
      <c r="AR499">
        <v>0.75802466274885616</v>
      </c>
      <c r="AS499">
        <v>0.550981637726352</v>
      </c>
      <c r="AT499">
        <v>1.4713859755206886</v>
      </c>
      <c r="AU499">
        <v>2.5456708326658517</v>
      </c>
      <c r="AV499">
        <v>2.2148503660087817</v>
      </c>
      <c r="AW499">
        <v>0.787962463053139</v>
      </c>
      <c r="AX499">
        <v>0.71176385469383951</v>
      </c>
      <c r="AY499" s="4">
        <v>0.80665348358510025</v>
      </c>
      <c r="AZ499">
        <f t="shared" si="382"/>
        <v>0.807647888065399</v>
      </c>
      <c r="BA499">
        <f t="shared" si="383"/>
        <v>1.1551872882024781</v>
      </c>
      <c r="BB499">
        <f t="shared" si="384"/>
        <v>2.7639512347109365</v>
      </c>
      <c r="BC499">
        <f t="shared" si="385"/>
        <v>1.0036787154820821</v>
      </c>
      <c r="BD499" s="4">
        <f t="shared" si="386"/>
        <v>1.0946592539575484</v>
      </c>
      <c r="BE499" s="7">
        <f t="shared" si="387"/>
        <v>0.25304380866706133</v>
      </c>
      <c r="BF499">
        <f t="shared" si="388"/>
        <v>0.21383526196933555</v>
      </c>
      <c r="BG499">
        <f t="shared" si="389"/>
        <v>1.2076502792321382</v>
      </c>
      <c r="BH499">
        <f t="shared" si="390"/>
        <v>0.21147506895497167</v>
      </c>
      <c r="BI499" s="4">
        <f t="shared" si="391"/>
        <v>0.73604705616912425</v>
      </c>
      <c r="BJ499" s="7">
        <f t="shared" si="392"/>
        <v>3.9457346681243174E-3</v>
      </c>
      <c r="BK499">
        <f t="shared" si="393"/>
        <v>5.6188865119625336E-4</v>
      </c>
      <c r="BL499">
        <f t="shared" si="394"/>
        <v>7.6943345118516041E-2</v>
      </c>
      <c r="BM499" s="4">
        <f t="shared" si="395"/>
        <v>0.26802234469653086</v>
      </c>
      <c r="BN499" s="7">
        <f t="shared" si="396"/>
        <v>3.9457346681243174E-3</v>
      </c>
      <c r="BO499">
        <f t="shared" si="397"/>
        <v>2.1854852523546671E-3</v>
      </c>
      <c r="BP499">
        <f t="shared" si="398"/>
        <v>0.12855108053903311</v>
      </c>
      <c r="BQ499" s="4">
        <f t="shared" si="399"/>
        <v>0.8076167441100045</v>
      </c>
      <c r="BR499" s="7">
        <f t="shared" si="400"/>
        <v>5.6188865119625336E-4</v>
      </c>
      <c r="BS499">
        <f t="shared" si="401"/>
        <v>2.1854852523546671E-3</v>
      </c>
      <c r="BT499">
        <f t="shared" si="402"/>
        <v>1.2075201265323659E-3</v>
      </c>
      <c r="BU499" s="4">
        <f t="shared" si="403"/>
        <v>2.0273806741950332E-3</v>
      </c>
      <c r="BV499" s="7">
        <f t="shared" si="404"/>
        <v>7.6943345118516041E-2</v>
      </c>
      <c r="BW499">
        <f t="shared" si="405"/>
        <v>0.12855108053903311</v>
      </c>
      <c r="BX499">
        <f t="shared" si="406"/>
        <v>1.2075201265323659E-3</v>
      </c>
      <c r="BY499" s="4">
        <f t="shared" si="407"/>
        <v>0.71464979833881825</v>
      </c>
      <c r="BZ499" s="7">
        <f t="shared" si="408"/>
        <v>0.26802234469653086</v>
      </c>
      <c r="CA499">
        <f t="shared" si="409"/>
        <v>0.8076167441100045</v>
      </c>
      <c r="CB499">
        <f t="shared" si="410"/>
        <v>2.0273806741950332E-3</v>
      </c>
      <c r="CC499" s="4">
        <f t="shared" si="411"/>
        <v>0.71464979833881825</v>
      </c>
      <c r="CD499" s="7">
        <f t="shared" si="412"/>
        <v>10</v>
      </c>
      <c r="CE499" s="4">
        <f t="shared" si="413"/>
        <v>0</v>
      </c>
      <c r="CF499" s="7">
        <f t="shared" si="414"/>
        <v>3.9457346681243174E-3</v>
      </c>
      <c r="CG499">
        <f t="shared" si="415"/>
        <v>8.7815935996634622E-4</v>
      </c>
      <c r="CH499" s="7">
        <f t="shared" si="416"/>
        <v>3.9457346681243174E-3</v>
      </c>
      <c r="CI499" s="4">
        <f t="shared" si="417"/>
        <v>4.1499310927779351E-2</v>
      </c>
      <c r="CJ499">
        <f t="shared" si="418"/>
        <v>8.7815935996634622E-4</v>
      </c>
      <c r="CK499">
        <f t="shared" si="419"/>
        <v>4.1499310927779351E-2</v>
      </c>
      <c r="CL499" s="7">
        <f t="shared" si="420"/>
        <v>6</v>
      </c>
      <c r="CM499" s="4">
        <f t="shared" si="421"/>
        <v>1</v>
      </c>
      <c r="CN499" s="7">
        <f t="shared" si="422"/>
        <v>4.5000904610303883E-3</v>
      </c>
      <c r="CO499" s="4">
        <f t="shared" si="423"/>
        <v>1</v>
      </c>
      <c r="CP499" s="7">
        <f t="shared" si="424"/>
        <v>3</v>
      </c>
      <c r="CQ499" s="4" t="str">
        <f t="shared" si="425"/>
        <v>Glenfiddich 12</v>
      </c>
      <c r="CR499" s="7">
        <f t="shared" si="426"/>
        <v>70</v>
      </c>
      <c r="CS499">
        <f t="shared" si="427"/>
        <v>73</v>
      </c>
      <c r="CT499">
        <f ca="1">COUNTIF(INDIRECT(ADDRESS(ROW(),CR499,1,1)):INDIRECT(ADDRESS(ROW(),CS499,1,1)), "&lt;0.05")</f>
        <v>4</v>
      </c>
      <c r="CU499" s="4">
        <f t="shared" ca="1" si="428"/>
        <v>1</v>
      </c>
    </row>
    <row r="500" spans="1:99" x14ac:dyDescent="0.25">
      <c r="A500" s="48">
        <v>252</v>
      </c>
      <c r="B500" s="7">
        <v>8.5846915953381633E-2</v>
      </c>
      <c r="C500">
        <v>7.9572839309823964E-2</v>
      </c>
      <c r="D500">
        <v>0.13701838545766376</v>
      </c>
      <c r="E500">
        <v>0.10780601274591695</v>
      </c>
      <c r="F500">
        <v>0.13634133228213366</v>
      </c>
      <c r="G500">
        <v>0.12818036930182145</v>
      </c>
      <c r="H500">
        <v>0.13241922488997654</v>
      </c>
      <c r="I500">
        <v>0.17705544847034785</v>
      </c>
      <c r="J500">
        <v>0.21816784262677824</v>
      </c>
      <c r="K500" s="4">
        <v>0.16173690485106934</v>
      </c>
      <c r="L500" s="7">
        <v>0.15826340267598785</v>
      </c>
      <c r="M500">
        <v>0.2820953235633028</v>
      </c>
      <c r="N500">
        <v>0.17441080385361329</v>
      </c>
      <c r="O500">
        <v>0.18351258257553255</v>
      </c>
      <c r="P500">
        <v>0.22349643700033131</v>
      </c>
      <c r="Q500">
        <v>0.17777371068547274</v>
      </c>
      <c r="R500">
        <v>0.20537091095254748</v>
      </c>
      <c r="S500">
        <v>0.19712732734212804</v>
      </c>
      <c r="T500">
        <v>0.25362496064515599</v>
      </c>
      <c r="U500" s="4">
        <v>0.17800974793544794</v>
      </c>
      <c r="V500" s="7">
        <v>0.33820613665800059</v>
      </c>
      <c r="W500">
        <v>0.56711673717831523</v>
      </c>
      <c r="X500">
        <v>0.50187234779358381</v>
      </c>
      <c r="Y500">
        <v>0.33871462843494515</v>
      </c>
      <c r="Z500">
        <v>0.3853174914098999</v>
      </c>
      <c r="AA500">
        <v>0.44372068816463539</v>
      </c>
      <c r="AB500">
        <v>1.0109650809699864</v>
      </c>
      <c r="AC500">
        <v>0.35356275936488596</v>
      </c>
      <c r="AD500">
        <v>0.42082186323678733</v>
      </c>
      <c r="AE500" s="4">
        <v>0.3472603075731141</v>
      </c>
      <c r="AF500" s="7">
        <v>0.16065822569356919</v>
      </c>
      <c r="AG500">
        <v>0.15891122089443382</v>
      </c>
      <c r="AH500">
        <v>0.16096468572552328</v>
      </c>
      <c r="AI500">
        <v>0.15294655662868883</v>
      </c>
      <c r="AJ500">
        <v>0.2141645801579671</v>
      </c>
      <c r="AK500">
        <v>0.16151547216422207</v>
      </c>
      <c r="AL500">
        <v>0.21433984378706605</v>
      </c>
      <c r="AM500">
        <v>0.15562877021113999</v>
      </c>
      <c r="AN500">
        <v>0.11285215769428249</v>
      </c>
      <c r="AO500" s="4">
        <v>0.15891261787117389</v>
      </c>
      <c r="AP500" s="7">
        <v>6.2468621421380884E-2</v>
      </c>
      <c r="AQ500">
        <v>0.11695153262164662</v>
      </c>
      <c r="AR500">
        <v>0.1307868663677596</v>
      </c>
      <c r="AS500">
        <v>8.1551634763869923E-2</v>
      </c>
      <c r="AT500">
        <v>0.26557096879749864</v>
      </c>
      <c r="AU500">
        <v>0.44694558394169243</v>
      </c>
      <c r="AV500">
        <v>0.41884660424552717</v>
      </c>
      <c r="AW500">
        <v>0.13766243738258963</v>
      </c>
      <c r="AX500">
        <v>0.11257189752746784</v>
      </c>
      <c r="AY500" s="4">
        <v>0.13245085306722063</v>
      </c>
      <c r="AZ500">
        <f t="shared" si="382"/>
        <v>0.13641452758889133</v>
      </c>
      <c r="BA500">
        <f t="shared" si="383"/>
        <v>0.203368520722952</v>
      </c>
      <c r="BB500">
        <f t="shared" si="384"/>
        <v>0.47075580407841533</v>
      </c>
      <c r="BC500">
        <f t="shared" si="385"/>
        <v>0.1650894130828067</v>
      </c>
      <c r="BD500" s="4">
        <f t="shared" si="386"/>
        <v>0.19058070001366534</v>
      </c>
      <c r="BE500" s="7">
        <f t="shared" si="387"/>
        <v>4.172283356025553E-2</v>
      </c>
      <c r="BF500">
        <f t="shared" si="388"/>
        <v>3.906853706046963E-2</v>
      </c>
      <c r="BG500">
        <f t="shared" si="389"/>
        <v>0.20455734500443085</v>
      </c>
      <c r="BH500">
        <f t="shared" si="390"/>
        <v>2.9674915021668531E-2</v>
      </c>
      <c r="BI500" s="4">
        <f t="shared" si="391"/>
        <v>0.13864952243101103</v>
      </c>
      <c r="BJ500" s="7">
        <f t="shared" si="392"/>
        <v>1.6333735904282946E-3</v>
      </c>
      <c r="BK500">
        <f t="shared" si="393"/>
        <v>5.2912940056947877E-4</v>
      </c>
      <c r="BL500">
        <f t="shared" si="394"/>
        <v>9.5301111924965043E-2</v>
      </c>
      <c r="BM500" s="4">
        <f t="shared" si="395"/>
        <v>0.26262221550375159</v>
      </c>
      <c r="BN500" s="7">
        <f t="shared" si="396"/>
        <v>1.6333735904282946E-3</v>
      </c>
      <c r="BO500">
        <f t="shared" si="397"/>
        <v>2.4565609334820616E-3</v>
      </c>
      <c r="BP500">
        <f t="shared" si="398"/>
        <v>2.4679558048769042E-2</v>
      </c>
      <c r="BQ500" s="4">
        <f t="shared" si="399"/>
        <v>0.78441355212368469</v>
      </c>
      <c r="BR500" s="7">
        <f t="shared" si="400"/>
        <v>5.2912940056947877E-4</v>
      </c>
      <c r="BS500">
        <f t="shared" si="401"/>
        <v>2.4565609334820616E-3</v>
      </c>
      <c r="BT500">
        <f t="shared" si="402"/>
        <v>1.0365498325433796E-3</v>
      </c>
      <c r="BU500" s="4">
        <f t="shared" si="403"/>
        <v>2.5117454822283242E-3</v>
      </c>
      <c r="BV500" s="7">
        <f t="shared" si="404"/>
        <v>9.5301111924965043E-2</v>
      </c>
      <c r="BW500">
        <f t="shared" si="405"/>
        <v>2.4679558048769042E-2</v>
      </c>
      <c r="BX500">
        <f t="shared" si="406"/>
        <v>1.0365498325433796E-3</v>
      </c>
      <c r="BY500" s="4">
        <f t="shared" si="407"/>
        <v>0.58244356045532486</v>
      </c>
      <c r="BZ500" s="7">
        <f t="shared" si="408"/>
        <v>0.26262221550375159</v>
      </c>
      <c r="CA500">
        <f t="shared" si="409"/>
        <v>0.78441355212368469</v>
      </c>
      <c r="CB500">
        <f t="shared" si="410"/>
        <v>2.5117454822283242E-3</v>
      </c>
      <c r="CC500" s="4">
        <f t="shared" si="411"/>
        <v>0.58244356045532486</v>
      </c>
      <c r="CD500" s="7">
        <f t="shared" si="412"/>
        <v>12</v>
      </c>
      <c r="CE500" s="4">
        <f t="shared" si="413"/>
        <v>0</v>
      </c>
      <c r="CF500" s="7">
        <f t="shared" si="414"/>
        <v>1.6333735904282946E-3</v>
      </c>
      <c r="CG500">
        <f t="shared" si="415"/>
        <v>9.1795179346464281E-4</v>
      </c>
      <c r="CH500" s="7">
        <f t="shared" si="416"/>
        <v>1.6333735904282946E-3</v>
      </c>
      <c r="CI500" s="4">
        <f t="shared" si="417"/>
        <v>6.7067362695734614E-2</v>
      </c>
      <c r="CJ500">
        <f t="shared" si="418"/>
        <v>9.1795179346464281E-4</v>
      </c>
      <c r="CK500">
        <f t="shared" si="419"/>
        <v>6.7067362695734614E-2</v>
      </c>
      <c r="CL500" s="7">
        <f t="shared" si="420"/>
        <v>4</v>
      </c>
      <c r="CM500" s="4">
        <f t="shared" si="421"/>
        <v>0</v>
      </c>
      <c r="CN500" s="7">
        <f t="shared" si="422"/>
        <v>6.2161128922110205E-3</v>
      </c>
      <c r="CO500" s="4">
        <f t="shared" si="423"/>
        <v>1</v>
      </c>
      <c r="CP500" s="7">
        <f t="shared" si="424"/>
        <v>3</v>
      </c>
      <c r="CQ500" s="4" t="str">
        <f t="shared" si="425"/>
        <v>Glenfiddich 12</v>
      </c>
      <c r="CR500" s="7">
        <f t="shared" si="426"/>
        <v>70</v>
      </c>
      <c r="CS500">
        <f t="shared" si="427"/>
        <v>73</v>
      </c>
      <c r="CT500">
        <f ca="1">COUNTIF(INDIRECT(ADDRESS(ROW(),CR500,1,1)):INDIRECT(ADDRESS(ROW(),CS500,1,1)), "&lt;0.05")</f>
        <v>4</v>
      </c>
      <c r="CU500" s="4">
        <f t="shared" ca="1" si="428"/>
        <v>1</v>
      </c>
    </row>
    <row r="501" spans="1:99" x14ac:dyDescent="0.25">
      <c r="A501" s="48">
        <v>253</v>
      </c>
      <c r="B501" s="7">
        <v>2.1402093543844997E-2</v>
      </c>
      <c r="C501">
        <v>1.9244021037842569E-2</v>
      </c>
      <c r="D501">
        <v>4.5101895562074001E-2</v>
      </c>
      <c r="E501">
        <v>4.9970161403189529E-2</v>
      </c>
      <c r="F501">
        <v>4.3987601595561719E-2</v>
      </c>
      <c r="G501">
        <v>5.1998227998569013E-2</v>
      </c>
      <c r="H501">
        <v>7.5497778046821298E-2</v>
      </c>
      <c r="I501">
        <v>0.10555180235602415</v>
      </c>
      <c r="J501">
        <v>8.8221892409033026E-2</v>
      </c>
      <c r="K501" s="4">
        <v>6.3622007069785658E-2</v>
      </c>
      <c r="L501" s="7">
        <v>7.7952839727526008E-2</v>
      </c>
      <c r="M501">
        <v>0.11211383672268641</v>
      </c>
      <c r="N501">
        <v>8.0082595859505445E-2</v>
      </c>
      <c r="O501">
        <v>9.5090025579566945E-2</v>
      </c>
      <c r="P501">
        <v>8.6516378095680219E-2</v>
      </c>
      <c r="Q501">
        <v>8.5034631622227047E-2</v>
      </c>
      <c r="R501">
        <v>7.8150751197333349E-2</v>
      </c>
      <c r="S501">
        <v>5.0512035981285695E-2</v>
      </c>
      <c r="T501">
        <v>9.3575639272183736E-2</v>
      </c>
      <c r="U501" s="4">
        <v>7.1574637301349039E-2</v>
      </c>
      <c r="V501" s="7">
        <v>0.15031147849704851</v>
      </c>
      <c r="W501">
        <v>0.22025250065305749</v>
      </c>
      <c r="X501">
        <v>0.24555649032702123</v>
      </c>
      <c r="Y501">
        <v>0.16483389095863435</v>
      </c>
      <c r="Z501">
        <v>0.18807819407640394</v>
      </c>
      <c r="AA501">
        <v>0.16260307209706099</v>
      </c>
      <c r="AB501">
        <v>0.42913549287345631</v>
      </c>
      <c r="AC501">
        <v>0.15323600049095723</v>
      </c>
      <c r="AD501">
        <v>0.18603686411296913</v>
      </c>
      <c r="AE501" s="4">
        <v>0.14847042562846877</v>
      </c>
      <c r="AF501" s="7">
        <v>6.9391237359574059E-2</v>
      </c>
      <c r="AG501">
        <v>8.1266984438237655E-2</v>
      </c>
      <c r="AH501">
        <v>7.9043972929655454E-2</v>
      </c>
      <c r="AI501">
        <v>7.5600111171448284E-2</v>
      </c>
      <c r="AJ501">
        <v>8.0712604088174267E-2</v>
      </c>
      <c r="AK501">
        <v>8.0710086294232833E-2</v>
      </c>
      <c r="AL501">
        <v>0.10741323799867372</v>
      </c>
      <c r="AM501">
        <v>6.9519341840014459E-2</v>
      </c>
      <c r="AN501">
        <v>4.8572046278409407E-2</v>
      </c>
      <c r="AO501" s="4">
        <v>6.8365660053710406E-2</v>
      </c>
      <c r="AP501" s="7">
        <v>2.5646293046586006E-2</v>
      </c>
      <c r="AQ501">
        <v>4.463291211438563E-2</v>
      </c>
      <c r="AR501">
        <v>5.652937776940032E-2</v>
      </c>
      <c r="AS501">
        <v>3.1094452441545944E-2</v>
      </c>
      <c r="AT501">
        <v>0.11349799472893332</v>
      </c>
      <c r="AU501">
        <v>0.21562647532464571</v>
      </c>
      <c r="AV501">
        <v>0.15853445126103352</v>
      </c>
      <c r="AW501">
        <v>6.4672321615668785E-2</v>
      </c>
      <c r="AX501">
        <v>5.7442725386970109E-2</v>
      </c>
      <c r="AY501" s="4">
        <v>5.758639587409671E-2</v>
      </c>
      <c r="AZ501">
        <f t="shared" si="382"/>
        <v>5.6459748102274589E-2</v>
      </c>
      <c r="BA501">
        <f t="shared" si="383"/>
        <v>8.3060337135934387E-2</v>
      </c>
      <c r="BB501">
        <f t="shared" si="384"/>
        <v>0.20485144097150779</v>
      </c>
      <c r="BC501">
        <f t="shared" si="385"/>
        <v>7.6059528245213046E-2</v>
      </c>
      <c r="BD501" s="4">
        <f t="shared" si="386"/>
        <v>8.2526339956326605E-2</v>
      </c>
      <c r="BE501" s="7">
        <f t="shared" si="387"/>
        <v>2.7473689987061817E-2</v>
      </c>
      <c r="BF501">
        <f t="shared" si="388"/>
        <v>1.6212490366167183E-2</v>
      </c>
      <c r="BG501">
        <f t="shared" si="389"/>
        <v>8.5007626330483671E-2</v>
      </c>
      <c r="BH501">
        <f t="shared" si="390"/>
        <v>1.4774478402412413E-2</v>
      </c>
      <c r="BI501" s="4">
        <f t="shared" si="391"/>
        <v>6.1476652864204076E-2</v>
      </c>
      <c r="BJ501" s="7">
        <f t="shared" si="392"/>
        <v>1.9005907562995E-2</v>
      </c>
      <c r="BK501">
        <f t="shared" si="393"/>
        <v>2.8324365959380023E-4</v>
      </c>
      <c r="BL501">
        <f t="shared" si="394"/>
        <v>6.7153114223881386E-2</v>
      </c>
      <c r="BM501" s="4">
        <f t="shared" si="395"/>
        <v>0.24354376230081023</v>
      </c>
      <c r="BN501" s="7">
        <f t="shared" si="396"/>
        <v>1.9005907562995E-2</v>
      </c>
      <c r="BO501">
        <f t="shared" si="397"/>
        <v>1.3458202714186718E-3</v>
      </c>
      <c r="BP501">
        <f t="shared" si="398"/>
        <v>0.32632343441818734</v>
      </c>
      <c r="BQ501" s="4">
        <f t="shared" si="399"/>
        <v>0.97932085483792397</v>
      </c>
      <c r="BR501" s="7">
        <f t="shared" si="400"/>
        <v>2.8324365959380023E-4</v>
      </c>
      <c r="BS501">
        <f t="shared" si="401"/>
        <v>1.3458202714186718E-3</v>
      </c>
      <c r="BT501">
        <f t="shared" si="402"/>
        <v>9.2739288708046071E-4</v>
      </c>
      <c r="BU501" s="4">
        <f t="shared" si="403"/>
        <v>1.926022912941865E-3</v>
      </c>
      <c r="BV501" s="7">
        <f t="shared" si="404"/>
        <v>6.7153114223881386E-2</v>
      </c>
      <c r="BW501">
        <f t="shared" si="405"/>
        <v>0.32632343441818734</v>
      </c>
      <c r="BX501">
        <f t="shared" si="406"/>
        <v>9.2739288708046071E-4</v>
      </c>
      <c r="BY501" s="4">
        <f t="shared" si="407"/>
        <v>0.7530044385614344</v>
      </c>
      <c r="BZ501" s="7">
        <f t="shared" si="408"/>
        <v>0.24354376230081023</v>
      </c>
      <c r="CA501">
        <f t="shared" si="409"/>
        <v>0.97932085483792397</v>
      </c>
      <c r="CB501">
        <f t="shared" si="410"/>
        <v>1.926022912941865E-3</v>
      </c>
      <c r="CC501" s="4">
        <f t="shared" si="411"/>
        <v>0.7530044385614344</v>
      </c>
      <c r="CD501" s="7">
        <f t="shared" si="412"/>
        <v>10</v>
      </c>
      <c r="CE501" s="4">
        <f t="shared" si="413"/>
        <v>0</v>
      </c>
      <c r="CF501" s="7">
        <f t="shared" si="414"/>
        <v>1.9005907562995E-2</v>
      </c>
      <c r="CG501">
        <f t="shared" si="415"/>
        <v>7.6684173387333806E-4</v>
      </c>
      <c r="CH501" s="7">
        <f t="shared" si="416"/>
        <v>1.9005907562995E-2</v>
      </c>
      <c r="CI501" s="4">
        <f t="shared" si="417"/>
        <v>2.4841604966125162E-2</v>
      </c>
      <c r="CJ501">
        <f t="shared" si="418"/>
        <v>7.6684173387333806E-4</v>
      </c>
      <c r="CK501">
        <f t="shared" si="419"/>
        <v>2.4841604966125162E-2</v>
      </c>
      <c r="CL501" s="7">
        <f t="shared" si="420"/>
        <v>6</v>
      </c>
      <c r="CM501" s="4">
        <f t="shared" si="421"/>
        <v>1</v>
      </c>
      <c r="CN501" s="7">
        <f t="shared" si="422"/>
        <v>2.4451807762330014E-3</v>
      </c>
      <c r="CO501" s="4">
        <f t="shared" si="423"/>
        <v>1</v>
      </c>
      <c r="CP501" s="7">
        <f t="shared" si="424"/>
        <v>3</v>
      </c>
      <c r="CQ501" s="4" t="str">
        <f t="shared" si="425"/>
        <v>Glenfiddich 12</v>
      </c>
      <c r="CR501" s="7">
        <f t="shared" si="426"/>
        <v>70</v>
      </c>
      <c r="CS501">
        <f t="shared" si="427"/>
        <v>73</v>
      </c>
      <c r="CT501">
        <f ca="1">COUNTIF(INDIRECT(ADDRESS(ROW(),CR501,1,1)):INDIRECT(ADDRESS(ROW(),CS501,1,1)), "&lt;0.05")</f>
        <v>4</v>
      </c>
      <c r="CU501" s="4">
        <f t="shared" ca="1" si="428"/>
        <v>1</v>
      </c>
    </row>
    <row r="502" spans="1:99" x14ac:dyDescent="0.25">
      <c r="A502" s="48">
        <v>254</v>
      </c>
      <c r="B502" s="7">
        <v>0</v>
      </c>
      <c r="C502">
        <v>0</v>
      </c>
      <c r="D502">
        <v>7.8694362150490121E-3</v>
      </c>
      <c r="E502">
        <v>2.9114760903328177E-3</v>
      </c>
      <c r="F502">
        <v>7.2218613114653826E-3</v>
      </c>
      <c r="G502">
        <v>9.0680084359475669E-3</v>
      </c>
      <c r="H502">
        <v>1.1966455177278115E-2</v>
      </c>
      <c r="I502">
        <v>2.2170338281403273E-2</v>
      </c>
      <c r="J502">
        <v>8.6559660231365822E-3</v>
      </c>
      <c r="K502" s="4">
        <v>1.2155412155736999E-2</v>
      </c>
      <c r="L502" s="7">
        <v>1.8442599793272722E-2</v>
      </c>
      <c r="M502">
        <v>3.0925443224380521E-2</v>
      </c>
      <c r="N502">
        <v>1.2635519708161218E-2</v>
      </c>
      <c r="O502">
        <v>1.2563252847127332E-2</v>
      </c>
      <c r="P502">
        <v>1.9384504415075086E-2</v>
      </c>
      <c r="Q502">
        <v>1.4223045711330729E-2</v>
      </c>
      <c r="R502">
        <v>1.1325387621763421E-2</v>
      </c>
      <c r="S502">
        <v>4.8955501210100911E-3</v>
      </c>
      <c r="T502">
        <v>2.4854017928116354E-2</v>
      </c>
      <c r="U502" s="4">
        <v>1.5538930432083846E-2</v>
      </c>
      <c r="V502" s="7">
        <v>2.4087927016669359E-2</v>
      </c>
      <c r="W502">
        <v>6.8238316087373158E-2</v>
      </c>
      <c r="X502">
        <v>3.0905042908402347E-2</v>
      </c>
      <c r="Y502">
        <v>3.6225089029738609E-2</v>
      </c>
      <c r="Z502">
        <v>3.7642585290025316E-2</v>
      </c>
      <c r="AA502">
        <v>1.3659883841151041E-2</v>
      </c>
      <c r="AB502">
        <v>0.10230895875328781</v>
      </c>
      <c r="AC502">
        <v>3.4282760369941892E-2</v>
      </c>
      <c r="AD502">
        <v>2.6601977661744478E-2</v>
      </c>
      <c r="AE502" s="4">
        <v>2.6289287865030105E-2</v>
      </c>
      <c r="AF502" s="7">
        <v>8.7512224825835178E-3</v>
      </c>
      <c r="AG502">
        <v>8.0889634858307222E-3</v>
      </c>
      <c r="AH502">
        <v>1.2711888289299934E-2</v>
      </c>
      <c r="AI502">
        <v>8.5734569296916519E-3</v>
      </c>
      <c r="AJ502">
        <v>1.5937058139378169E-2</v>
      </c>
      <c r="AK502">
        <v>1.3943967310215815E-2</v>
      </c>
      <c r="AL502">
        <v>1.8787334468751388E-2</v>
      </c>
      <c r="AM502">
        <v>6.490762573955919E-3</v>
      </c>
      <c r="AN502">
        <v>6.6008836599441949E-3</v>
      </c>
      <c r="AO502" s="4">
        <v>1.7243207811312958E-2</v>
      </c>
      <c r="AP502" s="7">
        <v>8.2483963110984125E-3</v>
      </c>
      <c r="AQ502">
        <v>1.2818348345471613E-2</v>
      </c>
      <c r="AR502">
        <v>1.4764747704104951E-2</v>
      </c>
      <c r="AS502">
        <v>4.2009947659463476E-3</v>
      </c>
      <c r="AT502">
        <v>2.137560259642458E-2</v>
      </c>
      <c r="AU502">
        <v>4.0840345150074647E-2</v>
      </c>
      <c r="AV502">
        <v>3.0318915343338478E-2</v>
      </c>
      <c r="AW502">
        <v>1.2297314729390966E-2</v>
      </c>
      <c r="AX502">
        <v>5.9418644479638013E-3</v>
      </c>
      <c r="AY502" s="4">
        <v>8.6810654832578053E-3</v>
      </c>
      <c r="AZ502">
        <f t="shared" si="382"/>
        <v>8.2018953690349734E-3</v>
      </c>
      <c r="BA502">
        <f t="shared" si="383"/>
        <v>1.6478825180232134E-2</v>
      </c>
      <c r="BB502">
        <f t="shared" si="384"/>
        <v>4.0024182882336411E-2</v>
      </c>
      <c r="BC502">
        <f t="shared" si="385"/>
        <v>1.1712874515096427E-2</v>
      </c>
      <c r="BD502" s="4">
        <f t="shared" si="386"/>
        <v>1.5948759487707159E-2</v>
      </c>
      <c r="BE502" s="7">
        <f t="shared" si="387"/>
        <v>6.5783959730906965E-3</v>
      </c>
      <c r="BF502">
        <f t="shared" si="388"/>
        <v>7.3632181640934172E-3</v>
      </c>
      <c r="BG502">
        <f t="shared" si="389"/>
        <v>2.6097045031527058E-2</v>
      </c>
      <c r="BH502">
        <f t="shared" si="390"/>
        <v>4.5900261581253302E-3</v>
      </c>
      <c r="BI502" s="4">
        <f t="shared" si="391"/>
        <v>1.1692069213137564E-2</v>
      </c>
      <c r="BJ502" s="7">
        <f t="shared" si="392"/>
        <v>1.6377336938367411E-2</v>
      </c>
      <c r="BK502">
        <f t="shared" si="393"/>
        <v>3.7614699079092867E-3</v>
      </c>
      <c r="BL502">
        <f t="shared" si="394"/>
        <v>0.18522599925752639</v>
      </c>
      <c r="BM502" s="4">
        <f t="shared" si="395"/>
        <v>8.8970343496928742E-2</v>
      </c>
      <c r="BN502" s="7">
        <f t="shared" si="396"/>
        <v>1.6377336938367411E-2</v>
      </c>
      <c r="BO502">
        <f t="shared" si="397"/>
        <v>1.990552028323346E-2</v>
      </c>
      <c r="BP502">
        <f t="shared" si="398"/>
        <v>0.10277088797348402</v>
      </c>
      <c r="BQ502" s="4">
        <f t="shared" si="399"/>
        <v>0.90503670043272189</v>
      </c>
      <c r="BR502" s="7">
        <f t="shared" si="400"/>
        <v>3.7614699079092867E-3</v>
      </c>
      <c r="BS502">
        <f t="shared" si="401"/>
        <v>1.990552028323346E-2</v>
      </c>
      <c r="BT502">
        <f t="shared" si="402"/>
        <v>7.478411344522911E-3</v>
      </c>
      <c r="BU502" s="4">
        <f t="shared" si="403"/>
        <v>2.0130297604010708E-2</v>
      </c>
      <c r="BV502" s="7">
        <f t="shared" si="404"/>
        <v>0.18522599925752639</v>
      </c>
      <c r="BW502">
        <f t="shared" si="405"/>
        <v>0.10277088797348402</v>
      </c>
      <c r="BX502">
        <f t="shared" si="406"/>
        <v>7.478411344522911E-3</v>
      </c>
      <c r="BY502" s="4">
        <f t="shared" si="407"/>
        <v>0.30772831680459894</v>
      </c>
      <c r="BZ502" s="7">
        <f t="shared" si="408"/>
        <v>8.8970343496928742E-2</v>
      </c>
      <c r="CA502">
        <f t="shared" si="409"/>
        <v>0.90503670043272189</v>
      </c>
      <c r="CB502">
        <f t="shared" si="410"/>
        <v>2.0130297604010708E-2</v>
      </c>
      <c r="CC502" s="4">
        <f t="shared" si="411"/>
        <v>0.30772831680459894</v>
      </c>
      <c r="CD502" s="7">
        <f t="shared" si="412"/>
        <v>10</v>
      </c>
      <c r="CE502" s="4">
        <f t="shared" si="413"/>
        <v>0</v>
      </c>
      <c r="CF502" s="7">
        <f t="shared" si="414"/>
        <v>1.6377336938367411E-2</v>
      </c>
      <c r="CG502">
        <f t="shared" si="415"/>
        <v>1.8310995719239961E-3</v>
      </c>
      <c r="CH502" s="7">
        <f t="shared" si="416"/>
        <v>1.6377336938367411E-2</v>
      </c>
      <c r="CI502" s="4">
        <f t="shared" si="417"/>
        <v>0.17604234298133586</v>
      </c>
      <c r="CJ502">
        <f t="shared" si="418"/>
        <v>1.8310995719239961E-3</v>
      </c>
      <c r="CK502">
        <f t="shared" si="419"/>
        <v>0.17604234298133586</v>
      </c>
      <c r="CL502" s="7">
        <f t="shared" si="420"/>
        <v>4</v>
      </c>
      <c r="CM502" s="4">
        <f t="shared" si="421"/>
        <v>0</v>
      </c>
      <c r="CN502" s="7">
        <f t="shared" si="422"/>
        <v>2.1957788508419257E-2</v>
      </c>
      <c r="CO502" s="4">
        <f t="shared" si="423"/>
        <v>1</v>
      </c>
      <c r="CP502" s="7">
        <f t="shared" si="424"/>
        <v>3</v>
      </c>
      <c r="CQ502" s="4" t="str">
        <f t="shared" si="425"/>
        <v>Glenfiddich 12</v>
      </c>
      <c r="CR502" s="7">
        <f t="shared" si="426"/>
        <v>70</v>
      </c>
      <c r="CS502">
        <f t="shared" si="427"/>
        <v>73</v>
      </c>
      <c r="CT502">
        <f ca="1">COUNTIF(INDIRECT(ADDRESS(ROW(),CR502,1,1)):INDIRECT(ADDRESS(ROW(),CS502,1,1)), "&lt;0.05")</f>
        <v>4</v>
      </c>
      <c r="CU502" s="4">
        <f t="shared" ca="1" si="428"/>
        <v>1</v>
      </c>
    </row>
    <row r="503" spans="1:99" x14ac:dyDescent="0.25">
      <c r="A503" s="48">
        <v>255</v>
      </c>
      <c r="B503" s="7">
        <v>0</v>
      </c>
      <c r="C503">
        <v>0</v>
      </c>
      <c r="D503">
        <v>0</v>
      </c>
      <c r="E503">
        <v>3.3886897675210288E-3</v>
      </c>
      <c r="F503">
        <v>2.1846549725051058E-3</v>
      </c>
      <c r="G503">
        <v>0</v>
      </c>
      <c r="H503">
        <v>1.9696631424318176E-3</v>
      </c>
      <c r="I503">
        <v>9.5346115232669611E-3</v>
      </c>
      <c r="J503">
        <v>3.5399656441453399E-3</v>
      </c>
      <c r="K503" s="4">
        <v>0</v>
      </c>
      <c r="L503" s="7">
        <v>1.1015538274196613E-2</v>
      </c>
      <c r="M503">
        <v>1.0578110095775577E-2</v>
      </c>
      <c r="N503">
        <v>1.1658878493470566E-2</v>
      </c>
      <c r="O503">
        <v>3.2629675988426754E-3</v>
      </c>
      <c r="P503">
        <v>1.5289124839047276E-3</v>
      </c>
      <c r="Q503">
        <v>2.7130542790115347E-3</v>
      </c>
      <c r="R503">
        <v>1.2501074049981464E-3</v>
      </c>
      <c r="S503">
        <v>0</v>
      </c>
      <c r="T503">
        <v>6.7786973827589237E-3</v>
      </c>
      <c r="U503" s="4">
        <v>0</v>
      </c>
      <c r="V503" s="7">
        <v>1.9952652494655037E-2</v>
      </c>
      <c r="W503">
        <v>1.4482565142073633E-2</v>
      </c>
      <c r="X503">
        <v>3.8050837099796161E-2</v>
      </c>
      <c r="Y503">
        <v>3.0363634401905891E-2</v>
      </c>
      <c r="Z503">
        <v>1.631626046848093E-2</v>
      </c>
      <c r="AA503">
        <v>3.7568924852874344E-2</v>
      </c>
      <c r="AB503">
        <v>2.6770802429245906E-2</v>
      </c>
      <c r="AC503">
        <v>2.012389859582682E-2</v>
      </c>
      <c r="AD503">
        <v>2.2740887942992578E-2</v>
      </c>
      <c r="AE503" s="4">
        <v>1.5401566540884433E-2</v>
      </c>
      <c r="AF503" s="7">
        <v>7.4297190612474381E-3</v>
      </c>
      <c r="AG503">
        <v>1.3369871169521232E-2</v>
      </c>
      <c r="AH503">
        <v>1.1650588616414759E-2</v>
      </c>
      <c r="AI503">
        <v>5.1152754477404765E-3</v>
      </c>
      <c r="AJ503">
        <v>0</v>
      </c>
      <c r="AK503">
        <v>8.5004075606792025E-3</v>
      </c>
      <c r="AL503">
        <v>7.5300544512577859E-3</v>
      </c>
      <c r="AM503">
        <v>6.8908548121043509E-4</v>
      </c>
      <c r="AN503">
        <v>0</v>
      </c>
      <c r="AO503" s="4">
        <v>1.632534913932265E-2</v>
      </c>
      <c r="AP503" s="7">
        <v>9.1136547274218924E-3</v>
      </c>
      <c r="AQ503">
        <v>9.7920789067995426E-3</v>
      </c>
      <c r="AR503">
        <v>4.395275808218262E-3</v>
      </c>
      <c r="AS503">
        <v>6.0769494074010277E-3</v>
      </c>
      <c r="AT503">
        <v>1.7458275466765108E-2</v>
      </c>
      <c r="AU503">
        <v>4.1966203757435122E-2</v>
      </c>
      <c r="AV503">
        <v>2.7702319324228047E-2</v>
      </c>
      <c r="AW503">
        <v>1.1946855031182629E-2</v>
      </c>
      <c r="AX503">
        <v>9.0802863541551843E-3</v>
      </c>
      <c r="AY503" s="4">
        <v>3.310849867953988E-3</v>
      </c>
      <c r="AZ503">
        <f t="shared" si="382"/>
        <v>2.0617585049870256E-3</v>
      </c>
      <c r="BA503">
        <f t="shared" si="383"/>
        <v>4.8786266012958764E-3</v>
      </c>
      <c r="BB503">
        <f t="shared" si="384"/>
        <v>2.4177202996873572E-2</v>
      </c>
      <c r="BC503">
        <f t="shared" si="385"/>
        <v>7.0610350927393997E-3</v>
      </c>
      <c r="BD503" s="4">
        <f t="shared" si="386"/>
        <v>1.4084274865156083E-2</v>
      </c>
      <c r="BE503" s="7">
        <f t="shared" si="387"/>
        <v>3.0012442034101734E-3</v>
      </c>
      <c r="BF503">
        <f t="shared" si="388"/>
        <v>4.7024422783613923E-3</v>
      </c>
      <c r="BG503">
        <f t="shared" si="389"/>
        <v>8.7301899512265951E-3</v>
      </c>
      <c r="BH503">
        <f t="shared" si="390"/>
        <v>5.7079358468191989E-3</v>
      </c>
      <c r="BI503" s="4">
        <f t="shared" si="391"/>
        <v>1.2115353431120131E-2</v>
      </c>
      <c r="BJ503" s="7">
        <f t="shared" si="392"/>
        <v>0.13077496768936209</v>
      </c>
      <c r="BK503">
        <f t="shared" si="393"/>
        <v>1.037476453247418E-5</v>
      </c>
      <c r="BL503">
        <f t="shared" si="394"/>
        <v>2.8384203955640199E-2</v>
      </c>
      <c r="BM503" s="4">
        <f t="shared" si="395"/>
        <v>1.2201316050501848E-2</v>
      </c>
      <c r="BN503" s="7">
        <f t="shared" si="396"/>
        <v>0.13077496768936209</v>
      </c>
      <c r="BO503">
        <f t="shared" si="397"/>
        <v>2.6494275084954328E-5</v>
      </c>
      <c r="BP503">
        <f t="shared" si="398"/>
        <v>0.36351975472042219</v>
      </c>
      <c r="BQ503" s="4">
        <f t="shared" si="399"/>
        <v>4.5422625419774106E-2</v>
      </c>
      <c r="BR503" s="7">
        <f t="shared" si="400"/>
        <v>1.037476453247418E-5</v>
      </c>
      <c r="BS503">
        <f t="shared" si="401"/>
        <v>2.6494275084954328E-5</v>
      </c>
      <c r="BT503">
        <f t="shared" si="402"/>
        <v>9.8950209541071946E-5</v>
      </c>
      <c r="BU503" s="4">
        <f t="shared" si="403"/>
        <v>4.7997519170856956E-2</v>
      </c>
      <c r="BV503" s="7">
        <f t="shared" si="404"/>
        <v>2.8384203955640199E-2</v>
      </c>
      <c r="BW503">
        <f t="shared" si="405"/>
        <v>0.36351975472042219</v>
      </c>
      <c r="BX503">
        <f t="shared" si="406"/>
        <v>9.8950209541071946E-5</v>
      </c>
      <c r="BY503" s="4">
        <f t="shared" si="407"/>
        <v>0.12152498083917614</v>
      </c>
      <c r="BZ503" s="7">
        <f t="shared" si="408"/>
        <v>1.2201316050501848E-2</v>
      </c>
      <c r="CA503">
        <f t="shared" si="409"/>
        <v>4.5422625419774106E-2</v>
      </c>
      <c r="CB503">
        <f t="shared" si="410"/>
        <v>4.7997519170856956E-2</v>
      </c>
      <c r="CC503" s="4">
        <f t="shared" si="411"/>
        <v>0.12152498083917614</v>
      </c>
      <c r="CD503" s="7">
        <f t="shared" si="412"/>
        <v>14</v>
      </c>
      <c r="CE503" s="4">
        <f t="shared" si="413"/>
        <v>0</v>
      </c>
      <c r="CF503" s="7">
        <f t="shared" si="414"/>
        <v>0.13077496768936209</v>
      </c>
      <c r="CG503">
        <f t="shared" si="415"/>
        <v>1.6047253482217438E-6</v>
      </c>
      <c r="CH503" s="7">
        <f t="shared" si="416"/>
        <v>0.13077496768936209</v>
      </c>
      <c r="CI503" s="4">
        <f t="shared" si="417"/>
        <v>3.0632199387695662E-4</v>
      </c>
      <c r="CJ503">
        <f t="shared" si="418"/>
        <v>1.6047253482217438E-6</v>
      </c>
      <c r="CK503">
        <f t="shared" si="419"/>
        <v>3.0632199387695662E-4</v>
      </c>
      <c r="CL503" s="7">
        <f t="shared" si="420"/>
        <v>4</v>
      </c>
      <c r="CM503" s="4">
        <f t="shared" si="421"/>
        <v>0</v>
      </c>
      <c r="CN503" s="7">
        <f t="shared" si="422"/>
        <v>1.4771962682267833E-4</v>
      </c>
      <c r="CO503" s="4">
        <f t="shared" si="423"/>
        <v>1</v>
      </c>
      <c r="CP503" s="7">
        <f t="shared" si="424"/>
        <v>3</v>
      </c>
      <c r="CQ503" s="4" t="str">
        <f t="shared" si="425"/>
        <v>Glenfiddich 12</v>
      </c>
      <c r="CR503" s="7">
        <f t="shared" si="426"/>
        <v>70</v>
      </c>
      <c r="CS503">
        <f t="shared" si="427"/>
        <v>73</v>
      </c>
      <c r="CT503">
        <f ca="1">COUNTIF(INDIRECT(ADDRESS(ROW(),CR503,1,1)):INDIRECT(ADDRESS(ROW(),CS503,1,1)), "&lt;0.05")</f>
        <v>4</v>
      </c>
      <c r="CU503" s="4">
        <f t="shared" ca="1" si="428"/>
        <v>1</v>
      </c>
    </row>
    <row r="504" spans="1:99" x14ac:dyDescent="0.25">
      <c r="A504" s="48">
        <v>256</v>
      </c>
      <c r="B504" s="7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 s="4">
        <v>0</v>
      </c>
      <c r="L504" s="7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 s="4">
        <v>0</v>
      </c>
      <c r="V504" s="7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 s="4">
        <v>0</v>
      </c>
      <c r="AF504" s="7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 s="4">
        <v>0</v>
      </c>
      <c r="AP504" s="7">
        <v>2.1543299989947038E-3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 s="4">
        <v>0</v>
      </c>
      <c r="AZ504">
        <f t="shared" si="382"/>
        <v>0</v>
      </c>
      <c r="BA504">
        <f t="shared" si="383"/>
        <v>0</v>
      </c>
      <c r="BB504">
        <f t="shared" si="384"/>
        <v>0</v>
      </c>
      <c r="BC504">
        <f t="shared" si="385"/>
        <v>0</v>
      </c>
      <c r="BD504" s="4">
        <f t="shared" si="386"/>
        <v>2.1543299989947037E-4</v>
      </c>
      <c r="BE504" s="7">
        <f t="shared" si="387"/>
        <v>0</v>
      </c>
      <c r="BF504">
        <f t="shared" si="388"/>
        <v>0</v>
      </c>
      <c r="BG504">
        <f t="shared" si="389"/>
        <v>0</v>
      </c>
      <c r="BH504">
        <f t="shared" si="390"/>
        <v>0</v>
      </c>
      <c r="BI504" s="4">
        <f t="shared" si="391"/>
        <v>6.8125896284515182E-4</v>
      </c>
      <c r="BJ504" s="7" t="e">
        <f t="shared" si="392"/>
        <v>#DIV/0!</v>
      </c>
      <c r="BK504" t="e">
        <f t="shared" si="393"/>
        <v>#DIV/0!</v>
      </c>
      <c r="BL504" t="e">
        <f t="shared" si="394"/>
        <v>#DIV/0!</v>
      </c>
      <c r="BM504" s="4">
        <f t="shared" si="395"/>
        <v>0.34343639613791355</v>
      </c>
      <c r="BN504" s="7" t="e">
        <f t="shared" si="396"/>
        <v>#DIV/0!</v>
      </c>
      <c r="BO504" t="e">
        <f t="shared" si="397"/>
        <v>#DIV/0!</v>
      </c>
      <c r="BP504" t="e">
        <f t="shared" si="398"/>
        <v>#DIV/0!</v>
      </c>
      <c r="BQ504" s="4">
        <f t="shared" si="399"/>
        <v>0.34343639613791355</v>
      </c>
      <c r="BR504" s="7" t="e">
        <f t="shared" si="400"/>
        <v>#DIV/0!</v>
      </c>
      <c r="BS504" t="e">
        <f t="shared" si="401"/>
        <v>#DIV/0!</v>
      </c>
      <c r="BT504" t="e">
        <f t="shared" si="402"/>
        <v>#DIV/0!</v>
      </c>
      <c r="BU504" s="4">
        <f t="shared" si="403"/>
        <v>0.34343639613791355</v>
      </c>
      <c r="BV504" s="7" t="e">
        <f t="shared" si="404"/>
        <v>#DIV/0!</v>
      </c>
      <c r="BW504" t="e">
        <f t="shared" si="405"/>
        <v>#DIV/0!</v>
      </c>
      <c r="BX504" t="e">
        <f t="shared" si="406"/>
        <v>#DIV/0!</v>
      </c>
      <c r="BY504" s="4">
        <f t="shared" si="407"/>
        <v>0.34343639613791355</v>
      </c>
      <c r="BZ504" s="7">
        <f t="shared" si="408"/>
        <v>0.34343639613791355</v>
      </c>
      <c r="CA504">
        <f t="shared" si="409"/>
        <v>0.34343639613791355</v>
      </c>
      <c r="CB504">
        <f t="shared" si="410"/>
        <v>0.34343639613791355</v>
      </c>
      <c r="CC504" s="4">
        <f t="shared" si="411"/>
        <v>0.34343639613791355</v>
      </c>
      <c r="CD504" s="7">
        <f t="shared" si="412"/>
        <v>0</v>
      </c>
      <c r="CE504" s="4">
        <f t="shared" si="413"/>
        <v>0</v>
      </c>
      <c r="CF504" s="7" t="e">
        <f t="shared" si="414"/>
        <v>#DIV/0!</v>
      </c>
      <c r="CG504">
        <f t="shared" si="415"/>
        <v>0.32558198801619354</v>
      </c>
      <c r="CH504" s="7" t="e">
        <f t="shared" si="416"/>
        <v>#DIV/0!</v>
      </c>
      <c r="CI504" s="4">
        <f t="shared" si="417"/>
        <v>0.32558198801619354</v>
      </c>
      <c r="CJ504">
        <f t="shared" si="418"/>
        <v>0.32558198801619354</v>
      </c>
      <c r="CK504">
        <f t="shared" si="419"/>
        <v>0.32558198801619354</v>
      </c>
      <c r="CL504" s="7">
        <f t="shared" si="420"/>
        <v>0</v>
      </c>
      <c r="CM504" s="4">
        <f t="shared" si="421"/>
        <v>0</v>
      </c>
      <c r="CN504" s="7" t="e">
        <f t="shared" si="422"/>
        <v>#DIV/0!</v>
      </c>
      <c r="CO504" s="4" t="e">
        <f t="shared" si="423"/>
        <v>#DIV/0!</v>
      </c>
      <c r="CP504" s="7">
        <f t="shared" si="424"/>
        <v>5</v>
      </c>
      <c r="CQ504" s="4" t="str">
        <f t="shared" si="425"/>
        <v>Glenfiddich 18</v>
      </c>
      <c r="CR504" s="7">
        <f t="shared" si="426"/>
        <v>78</v>
      </c>
      <c r="CS504">
        <f t="shared" si="427"/>
        <v>81</v>
      </c>
      <c r="CT504">
        <f ca="1">COUNTIF(INDIRECT(ADDRESS(ROW(),CR504,1,1)):INDIRECT(ADDRESS(ROW(),CS504,1,1)), "&lt;0.05")</f>
        <v>0</v>
      </c>
      <c r="CU504" s="4">
        <f t="shared" ca="1" si="428"/>
        <v>0</v>
      </c>
    </row>
    <row r="505" spans="1:99" x14ac:dyDescent="0.25">
      <c r="A505" s="48">
        <v>257</v>
      </c>
      <c r="B505" s="7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 s="4">
        <v>0</v>
      </c>
      <c r="L505" s="7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 s="4">
        <v>0</v>
      </c>
      <c r="V505" s="7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 s="4">
        <v>0</v>
      </c>
      <c r="AF505" s="7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 s="4">
        <v>0</v>
      </c>
      <c r="AP505" s="7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 s="4">
        <v>0</v>
      </c>
      <c r="AZ505">
        <f t="shared" si="382"/>
        <v>0</v>
      </c>
      <c r="BA505">
        <f t="shared" si="383"/>
        <v>0</v>
      </c>
      <c r="BB505">
        <f t="shared" si="384"/>
        <v>0</v>
      </c>
      <c r="BC505">
        <f t="shared" si="385"/>
        <v>0</v>
      </c>
      <c r="BD505" s="4">
        <f t="shared" si="386"/>
        <v>0</v>
      </c>
      <c r="BE505" s="7">
        <f t="shared" si="387"/>
        <v>0</v>
      </c>
      <c r="BF505">
        <f t="shared" si="388"/>
        <v>0</v>
      </c>
      <c r="BG505">
        <f t="shared" si="389"/>
        <v>0</v>
      </c>
      <c r="BH505">
        <f t="shared" si="390"/>
        <v>0</v>
      </c>
      <c r="BI505" s="4">
        <f t="shared" si="391"/>
        <v>0</v>
      </c>
      <c r="BJ505" s="7" t="e">
        <f t="shared" si="392"/>
        <v>#DIV/0!</v>
      </c>
      <c r="BK505" t="e">
        <f t="shared" si="393"/>
        <v>#DIV/0!</v>
      </c>
      <c r="BL505" t="e">
        <f t="shared" si="394"/>
        <v>#DIV/0!</v>
      </c>
      <c r="BM505" s="4" t="e">
        <f t="shared" si="395"/>
        <v>#DIV/0!</v>
      </c>
      <c r="BN505" s="7" t="e">
        <f t="shared" si="396"/>
        <v>#DIV/0!</v>
      </c>
      <c r="BO505" t="e">
        <f t="shared" si="397"/>
        <v>#DIV/0!</v>
      </c>
      <c r="BP505" t="e">
        <f t="shared" si="398"/>
        <v>#DIV/0!</v>
      </c>
      <c r="BQ505" s="4" t="e">
        <f t="shared" si="399"/>
        <v>#DIV/0!</v>
      </c>
      <c r="BR505" s="7" t="e">
        <f t="shared" si="400"/>
        <v>#DIV/0!</v>
      </c>
      <c r="BS505" t="e">
        <f t="shared" si="401"/>
        <v>#DIV/0!</v>
      </c>
      <c r="BT505" t="e">
        <f t="shared" si="402"/>
        <v>#DIV/0!</v>
      </c>
      <c r="BU505" s="4" t="e">
        <f t="shared" si="403"/>
        <v>#DIV/0!</v>
      </c>
      <c r="BV505" s="7" t="e">
        <f t="shared" si="404"/>
        <v>#DIV/0!</v>
      </c>
      <c r="BW505" t="e">
        <f t="shared" si="405"/>
        <v>#DIV/0!</v>
      </c>
      <c r="BX505" t="e">
        <f t="shared" si="406"/>
        <v>#DIV/0!</v>
      </c>
      <c r="BY505" s="4" t="e">
        <f t="shared" si="407"/>
        <v>#DIV/0!</v>
      </c>
      <c r="BZ505" s="7" t="e">
        <f t="shared" si="408"/>
        <v>#DIV/0!</v>
      </c>
      <c r="CA505" t="e">
        <f t="shared" si="409"/>
        <v>#DIV/0!</v>
      </c>
      <c r="CB505" t="e">
        <f t="shared" si="410"/>
        <v>#DIV/0!</v>
      </c>
      <c r="CC505" s="4" t="e">
        <f t="shared" si="411"/>
        <v>#DIV/0!</v>
      </c>
      <c r="CD505" s="7">
        <f t="shared" si="412"/>
        <v>0</v>
      </c>
      <c r="CE505" s="4">
        <f t="shared" si="413"/>
        <v>0</v>
      </c>
      <c r="CF505" s="7" t="e">
        <f t="shared" si="414"/>
        <v>#DIV/0!</v>
      </c>
      <c r="CG505" t="e">
        <f t="shared" si="415"/>
        <v>#DIV/0!</v>
      </c>
      <c r="CH505" s="7" t="e">
        <f t="shared" si="416"/>
        <v>#DIV/0!</v>
      </c>
      <c r="CI505" s="4" t="e">
        <f t="shared" si="417"/>
        <v>#DIV/0!</v>
      </c>
      <c r="CJ505" t="e">
        <f t="shared" si="418"/>
        <v>#DIV/0!</v>
      </c>
      <c r="CK505" t="e">
        <f t="shared" si="419"/>
        <v>#DIV/0!</v>
      </c>
      <c r="CL505" s="7">
        <f t="shared" si="420"/>
        <v>0</v>
      </c>
      <c r="CM505" s="4">
        <f t="shared" si="421"/>
        <v>0</v>
      </c>
      <c r="CN505" s="7" t="e">
        <f t="shared" si="422"/>
        <v>#DIV/0!</v>
      </c>
      <c r="CO505" s="4" t="e">
        <f t="shared" si="423"/>
        <v>#DIV/0!</v>
      </c>
      <c r="CP505" s="7">
        <f t="shared" si="424"/>
        <v>1</v>
      </c>
      <c r="CQ505" s="4" t="str">
        <f t="shared" si="425"/>
        <v>Gentleman Jack</v>
      </c>
      <c r="CR505" s="7">
        <f t="shared" si="426"/>
        <v>62</v>
      </c>
      <c r="CS505">
        <f t="shared" si="427"/>
        <v>65</v>
      </c>
      <c r="CT505">
        <f ca="1">COUNTIF(INDIRECT(ADDRESS(ROW(),CR505,1,1)):INDIRECT(ADDRESS(ROW(),CS505,1,1)), "&lt;0.05")</f>
        <v>0</v>
      </c>
      <c r="CU505" s="4">
        <f t="shared" ca="1" si="428"/>
        <v>0</v>
      </c>
    </row>
    <row r="506" spans="1:99" x14ac:dyDescent="0.25">
      <c r="A506" s="48">
        <v>258</v>
      </c>
      <c r="B506" s="7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 s="4">
        <v>0</v>
      </c>
      <c r="L506" s="7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 s="4">
        <v>0</v>
      </c>
      <c r="V506" s="7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 s="4">
        <v>0</v>
      </c>
      <c r="AF506" s="7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 s="4">
        <v>0</v>
      </c>
      <c r="AP506" s="7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 s="4">
        <v>0</v>
      </c>
      <c r="AZ506">
        <f t="shared" si="382"/>
        <v>0</v>
      </c>
      <c r="BA506">
        <f t="shared" si="383"/>
        <v>0</v>
      </c>
      <c r="BB506">
        <f t="shared" si="384"/>
        <v>0</v>
      </c>
      <c r="BC506">
        <f t="shared" si="385"/>
        <v>0</v>
      </c>
      <c r="BD506" s="4">
        <f t="shared" si="386"/>
        <v>0</v>
      </c>
      <c r="BE506" s="7">
        <f t="shared" si="387"/>
        <v>0</v>
      </c>
      <c r="BF506">
        <f t="shared" si="388"/>
        <v>0</v>
      </c>
      <c r="BG506">
        <f t="shared" si="389"/>
        <v>0</v>
      </c>
      <c r="BH506">
        <f t="shared" si="390"/>
        <v>0</v>
      </c>
      <c r="BI506" s="4">
        <f t="shared" si="391"/>
        <v>0</v>
      </c>
      <c r="BJ506" s="7" t="e">
        <f t="shared" si="392"/>
        <v>#DIV/0!</v>
      </c>
      <c r="BK506" t="e">
        <f t="shared" si="393"/>
        <v>#DIV/0!</v>
      </c>
      <c r="BL506" t="e">
        <f t="shared" si="394"/>
        <v>#DIV/0!</v>
      </c>
      <c r="BM506" s="4" t="e">
        <f t="shared" si="395"/>
        <v>#DIV/0!</v>
      </c>
      <c r="BN506" s="7" t="e">
        <f t="shared" si="396"/>
        <v>#DIV/0!</v>
      </c>
      <c r="BO506" t="e">
        <f t="shared" si="397"/>
        <v>#DIV/0!</v>
      </c>
      <c r="BP506" t="e">
        <f t="shared" si="398"/>
        <v>#DIV/0!</v>
      </c>
      <c r="BQ506" s="4" t="e">
        <f t="shared" si="399"/>
        <v>#DIV/0!</v>
      </c>
      <c r="BR506" s="7" t="e">
        <f t="shared" si="400"/>
        <v>#DIV/0!</v>
      </c>
      <c r="BS506" t="e">
        <f t="shared" si="401"/>
        <v>#DIV/0!</v>
      </c>
      <c r="BT506" t="e">
        <f t="shared" si="402"/>
        <v>#DIV/0!</v>
      </c>
      <c r="BU506" s="4" t="e">
        <f t="shared" si="403"/>
        <v>#DIV/0!</v>
      </c>
      <c r="BV506" s="7" t="e">
        <f t="shared" si="404"/>
        <v>#DIV/0!</v>
      </c>
      <c r="BW506" t="e">
        <f t="shared" si="405"/>
        <v>#DIV/0!</v>
      </c>
      <c r="BX506" t="e">
        <f t="shared" si="406"/>
        <v>#DIV/0!</v>
      </c>
      <c r="BY506" s="4" t="e">
        <f t="shared" si="407"/>
        <v>#DIV/0!</v>
      </c>
      <c r="BZ506" s="7" t="e">
        <f t="shared" si="408"/>
        <v>#DIV/0!</v>
      </c>
      <c r="CA506" t="e">
        <f t="shared" si="409"/>
        <v>#DIV/0!</v>
      </c>
      <c r="CB506" t="e">
        <f t="shared" si="410"/>
        <v>#DIV/0!</v>
      </c>
      <c r="CC506" s="4" t="e">
        <f t="shared" si="411"/>
        <v>#DIV/0!</v>
      </c>
      <c r="CD506" s="7">
        <f t="shared" si="412"/>
        <v>0</v>
      </c>
      <c r="CE506" s="4">
        <f t="shared" si="413"/>
        <v>0</v>
      </c>
      <c r="CF506" s="7" t="e">
        <f t="shared" si="414"/>
        <v>#DIV/0!</v>
      </c>
      <c r="CG506" t="e">
        <f t="shared" si="415"/>
        <v>#DIV/0!</v>
      </c>
      <c r="CH506" s="7" t="e">
        <f t="shared" si="416"/>
        <v>#DIV/0!</v>
      </c>
      <c r="CI506" s="4" t="e">
        <f t="shared" si="417"/>
        <v>#DIV/0!</v>
      </c>
      <c r="CJ506" t="e">
        <f t="shared" si="418"/>
        <v>#DIV/0!</v>
      </c>
      <c r="CK506" t="e">
        <f t="shared" si="419"/>
        <v>#DIV/0!</v>
      </c>
      <c r="CL506" s="7">
        <f t="shared" si="420"/>
        <v>0</v>
      </c>
      <c r="CM506" s="4">
        <f t="shared" si="421"/>
        <v>0</v>
      </c>
      <c r="CN506" s="7" t="e">
        <f t="shared" si="422"/>
        <v>#DIV/0!</v>
      </c>
      <c r="CO506" s="4" t="e">
        <f t="shared" si="423"/>
        <v>#DIV/0!</v>
      </c>
      <c r="CP506" s="7">
        <f t="shared" si="424"/>
        <v>1</v>
      </c>
      <c r="CQ506" s="4" t="str">
        <f t="shared" si="425"/>
        <v>Gentleman Jack</v>
      </c>
      <c r="CR506" s="7">
        <f t="shared" si="426"/>
        <v>62</v>
      </c>
      <c r="CS506">
        <f t="shared" si="427"/>
        <v>65</v>
      </c>
      <c r="CT506">
        <f ca="1">COUNTIF(INDIRECT(ADDRESS(ROW(),CR506,1,1)):INDIRECT(ADDRESS(ROW(),CS506,1,1)), "&lt;0.05")</f>
        <v>0</v>
      </c>
      <c r="CU506" s="4">
        <f t="shared" ca="1" si="428"/>
        <v>0</v>
      </c>
    </row>
    <row r="507" spans="1:99" x14ac:dyDescent="0.25">
      <c r="A507" s="48">
        <v>259</v>
      </c>
      <c r="B507" s="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5.1914002141077772E-3</v>
      </c>
      <c r="J507">
        <v>0</v>
      </c>
      <c r="K507" s="4">
        <v>0</v>
      </c>
      <c r="L507" s="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 s="4">
        <v>0</v>
      </c>
      <c r="V507" s="7">
        <v>6.5802380583666165E-2</v>
      </c>
      <c r="W507">
        <v>0</v>
      </c>
      <c r="X507">
        <v>4.0553773658992619E-2</v>
      </c>
      <c r="Y507">
        <v>4.651315497483198E-2</v>
      </c>
      <c r="Z507">
        <v>4.5180943442307095E-2</v>
      </c>
      <c r="AA507">
        <v>2.980905470159324E-2</v>
      </c>
      <c r="AB507">
        <v>1.7738299617268232E-2</v>
      </c>
      <c r="AC507">
        <v>0</v>
      </c>
      <c r="AD507">
        <v>9.4581664363764528E-3</v>
      </c>
      <c r="AE507" s="4">
        <v>0</v>
      </c>
      <c r="AF507" s="7">
        <v>0</v>
      </c>
      <c r="AG507">
        <v>3.7562777505566062E-3</v>
      </c>
      <c r="AH507">
        <v>8.3799228631447117E-3</v>
      </c>
      <c r="AI507">
        <v>0</v>
      </c>
      <c r="AJ507">
        <v>4.2542527711307183E-3</v>
      </c>
      <c r="AK507">
        <v>9.034459248480238E-3</v>
      </c>
      <c r="AL507">
        <v>0</v>
      </c>
      <c r="AM507">
        <v>1.3504258731496476E-3</v>
      </c>
      <c r="AN507">
        <v>0</v>
      </c>
      <c r="AO507" s="4">
        <v>8.7376775548704821E-3</v>
      </c>
      <c r="AP507" s="7">
        <v>0</v>
      </c>
      <c r="AQ507">
        <v>0</v>
      </c>
      <c r="AR507">
        <v>0</v>
      </c>
      <c r="AS507">
        <v>0</v>
      </c>
      <c r="AT507">
        <v>2.3000511536152426E-2</v>
      </c>
      <c r="AU507">
        <v>2.6009186118313529E-2</v>
      </c>
      <c r="AV507">
        <v>1.3001285261730404E-2</v>
      </c>
      <c r="AW507">
        <v>7.2878671654004919E-3</v>
      </c>
      <c r="AX507">
        <v>0</v>
      </c>
      <c r="AY507" s="4">
        <v>3.5004288272872338E-3</v>
      </c>
      <c r="AZ507">
        <f t="shared" si="382"/>
        <v>5.1914002141077774E-4</v>
      </c>
      <c r="BA507">
        <f t="shared" si="383"/>
        <v>0</v>
      </c>
      <c r="BB507">
        <f t="shared" si="384"/>
        <v>2.5505577341503577E-2</v>
      </c>
      <c r="BC507">
        <f t="shared" si="385"/>
        <v>3.5513016061332406E-3</v>
      </c>
      <c r="BD507" s="4">
        <f t="shared" si="386"/>
        <v>7.2799278908884085E-3</v>
      </c>
      <c r="BE507" s="7">
        <f t="shared" si="387"/>
        <v>1.6416648922066364E-3</v>
      </c>
      <c r="BF507">
        <f t="shared" si="388"/>
        <v>0</v>
      </c>
      <c r="BG507">
        <f t="shared" si="389"/>
        <v>2.3491587754699401E-2</v>
      </c>
      <c r="BH507">
        <f t="shared" si="390"/>
        <v>3.8888169923401244E-3</v>
      </c>
      <c r="BI507" s="4">
        <f t="shared" si="391"/>
        <v>1.0054999976510961E-2</v>
      </c>
      <c r="BJ507" s="7">
        <f t="shared" si="392"/>
        <v>0.34343639613791355</v>
      </c>
      <c r="BK507">
        <f t="shared" si="393"/>
        <v>8.3368728130937906E-3</v>
      </c>
      <c r="BL507">
        <f t="shared" si="394"/>
        <v>4.21347895016497E-2</v>
      </c>
      <c r="BM507" s="4">
        <f t="shared" si="395"/>
        <v>6.3739276638818454E-2</v>
      </c>
      <c r="BN507" s="7">
        <f t="shared" si="396"/>
        <v>0.34343639613791355</v>
      </c>
      <c r="BO507">
        <f t="shared" si="397"/>
        <v>7.4681473378632422E-3</v>
      </c>
      <c r="BP507">
        <f t="shared" si="398"/>
        <v>1.7947903281081905E-2</v>
      </c>
      <c r="BQ507" s="4">
        <f t="shared" si="399"/>
        <v>4.7811950195153746E-2</v>
      </c>
      <c r="BR507" s="7">
        <f t="shared" si="400"/>
        <v>8.3368728130937906E-3</v>
      </c>
      <c r="BS507">
        <f t="shared" si="401"/>
        <v>7.4681473378632422E-3</v>
      </c>
      <c r="BT507">
        <f t="shared" si="402"/>
        <v>1.6241533744305692E-2</v>
      </c>
      <c r="BU507" s="4">
        <f t="shared" si="403"/>
        <v>4.3241080400594378E-2</v>
      </c>
      <c r="BV507" s="7">
        <f t="shared" si="404"/>
        <v>4.21347895016497E-2</v>
      </c>
      <c r="BW507">
        <f t="shared" si="405"/>
        <v>1.7947903281081905E-2</v>
      </c>
      <c r="BX507">
        <f t="shared" si="406"/>
        <v>1.6241533744305692E-2</v>
      </c>
      <c r="BY507" s="4">
        <f t="shared" si="407"/>
        <v>0.29621673820510425</v>
      </c>
      <c r="BZ507" s="7">
        <f t="shared" si="408"/>
        <v>6.3739276638818454E-2</v>
      </c>
      <c r="CA507">
        <f t="shared" si="409"/>
        <v>4.7811950195153746E-2</v>
      </c>
      <c r="CB507">
        <f t="shared" si="410"/>
        <v>4.3241080400594378E-2</v>
      </c>
      <c r="CC507" s="4">
        <f t="shared" si="411"/>
        <v>0.29621673820510425</v>
      </c>
      <c r="CD507" s="7">
        <f t="shared" si="412"/>
        <v>14</v>
      </c>
      <c r="CE507" s="4">
        <f t="shared" si="413"/>
        <v>0</v>
      </c>
      <c r="CF507" s="7">
        <f t="shared" si="414"/>
        <v>0.34343639613791355</v>
      </c>
      <c r="CG507">
        <f t="shared" si="415"/>
        <v>1.1037406911477117E-3</v>
      </c>
      <c r="CH507" s="7">
        <f t="shared" si="416"/>
        <v>0.34343639613791355</v>
      </c>
      <c r="CI507" s="4">
        <f t="shared" si="417"/>
        <v>6.6082965089816906E-4</v>
      </c>
      <c r="CJ507">
        <f t="shared" si="418"/>
        <v>1.1037406911477117E-3</v>
      </c>
      <c r="CK507">
        <f t="shared" si="419"/>
        <v>6.6082965089816906E-4</v>
      </c>
      <c r="CL507" s="7">
        <f t="shared" si="420"/>
        <v>4</v>
      </c>
      <c r="CM507" s="4">
        <f t="shared" si="421"/>
        <v>0</v>
      </c>
      <c r="CN507" s="7">
        <f t="shared" si="422"/>
        <v>4.6462511181912525E-3</v>
      </c>
      <c r="CO507" s="4">
        <f t="shared" si="423"/>
        <v>1</v>
      </c>
      <c r="CP507" s="7">
        <f t="shared" si="424"/>
        <v>3</v>
      </c>
      <c r="CQ507" s="4" t="str">
        <f t="shared" si="425"/>
        <v>Glenfiddich 12</v>
      </c>
      <c r="CR507" s="7">
        <f t="shared" si="426"/>
        <v>70</v>
      </c>
      <c r="CS507">
        <f t="shared" si="427"/>
        <v>73</v>
      </c>
      <c r="CT507">
        <f ca="1">COUNTIF(INDIRECT(ADDRESS(ROW(),CR507,1,1)):INDIRECT(ADDRESS(ROW(),CS507,1,1)), "&lt;0.05")</f>
        <v>4</v>
      </c>
      <c r="CU507" s="4">
        <f t="shared" ca="1" si="428"/>
        <v>1</v>
      </c>
    </row>
    <row r="508" spans="1:99" x14ac:dyDescent="0.25">
      <c r="A508" s="48">
        <v>260</v>
      </c>
      <c r="B508" s="7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6.7798752386847151E-5</v>
      </c>
      <c r="K508" s="4">
        <v>4.4381003922655326E-4</v>
      </c>
      <c r="L508" s="7">
        <v>0</v>
      </c>
      <c r="M508">
        <v>0</v>
      </c>
      <c r="N508">
        <v>5.5130557553883484E-3</v>
      </c>
      <c r="O508">
        <v>1.5140864916135112E-3</v>
      </c>
      <c r="P508">
        <v>0</v>
      </c>
      <c r="Q508">
        <v>0</v>
      </c>
      <c r="R508">
        <v>0</v>
      </c>
      <c r="S508">
        <v>0</v>
      </c>
      <c r="T508">
        <v>0</v>
      </c>
      <c r="U508" s="4">
        <v>6.1551917346865034E-3</v>
      </c>
      <c r="V508" s="7">
        <v>5.6928481362225718E-2</v>
      </c>
      <c r="W508">
        <v>0</v>
      </c>
      <c r="X508">
        <v>7.3900070547998339E-2</v>
      </c>
      <c r="Y508">
        <v>3.0773664604126009E-2</v>
      </c>
      <c r="Z508">
        <v>2.8954268200872438E-2</v>
      </c>
      <c r="AA508">
        <v>3.450295189803293E-2</v>
      </c>
      <c r="AB508">
        <v>7.202233349230068E-2</v>
      </c>
      <c r="AC508">
        <v>3.1385696458218135E-2</v>
      </c>
      <c r="AD508">
        <v>3.8053615206149354E-2</v>
      </c>
      <c r="AE508" s="4">
        <v>4.4778439502932796E-2</v>
      </c>
      <c r="AF508" s="7">
        <v>1.7841748370809946E-2</v>
      </c>
      <c r="AG508">
        <v>1.7195809162716149E-2</v>
      </c>
      <c r="AH508">
        <v>1.0653882106755641E-2</v>
      </c>
      <c r="AI508">
        <v>3.3586626878670993E-3</v>
      </c>
      <c r="AJ508">
        <v>1.6785896048165185E-2</v>
      </c>
      <c r="AK508">
        <v>6.0047481304517031E-3</v>
      </c>
      <c r="AL508">
        <v>1.4685024939251209E-2</v>
      </c>
      <c r="AM508">
        <v>7.5427754000781692E-3</v>
      </c>
      <c r="AN508">
        <v>1.2347277729687155E-2</v>
      </c>
      <c r="AO508" s="4">
        <v>1.47307332305904E-2</v>
      </c>
      <c r="AP508" s="7">
        <v>0</v>
      </c>
      <c r="AQ508">
        <v>8.4446293889014036E-4</v>
      </c>
      <c r="AR508">
        <v>2.4567135001960323E-3</v>
      </c>
      <c r="AS508">
        <v>2.7258044064325583E-3</v>
      </c>
      <c r="AT508">
        <v>3.1705374389237768E-2</v>
      </c>
      <c r="AU508">
        <v>6.7463071737773508E-2</v>
      </c>
      <c r="AV508">
        <v>6.1866574752737276E-2</v>
      </c>
      <c r="AW508">
        <v>1.1792446183650091E-2</v>
      </c>
      <c r="AX508">
        <v>9.5493997071053171E-3</v>
      </c>
      <c r="AY508" s="4">
        <v>1.7131064277029172E-2</v>
      </c>
      <c r="AZ508">
        <f t="shared" si="382"/>
        <v>5.1160879161340047E-5</v>
      </c>
      <c r="BA508">
        <f t="shared" si="383"/>
        <v>1.3182333981688363E-3</v>
      </c>
      <c r="BB508">
        <f t="shared" si="384"/>
        <v>4.1129952127285638E-2</v>
      </c>
      <c r="BC508">
        <f t="shared" si="385"/>
        <v>1.2114655780637269E-2</v>
      </c>
      <c r="BD508" s="4">
        <f t="shared" si="386"/>
        <v>2.0553491189305183E-2</v>
      </c>
      <c r="BE508" s="7">
        <f t="shared" si="387"/>
        <v>1.3959849815248942E-4</v>
      </c>
      <c r="BF508">
        <f t="shared" si="388"/>
        <v>2.4311687641128629E-3</v>
      </c>
      <c r="BG508">
        <f t="shared" si="389"/>
        <v>2.2077211240937176E-2</v>
      </c>
      <c r="BH508">
        <f t="shared" si="390"/>
        <v>5.0659791545318907E-3</v>
      </c>
      <c r="BI508" s="4">
        <f t="shared" si="391"/>
        <v>2.5160406810809062E-2</v>
      </c>
      <c r="BJ508" s="7">
        <f t="shared" si="392"/>
        <v>0.13407499827966626</v>
      </c>
      <c r="BK508">
        <f t="shared" si="393"/>
        <v>2.3362210338851762E-4</v>
      </c>
      <c r="BL508">
        <f t="shared" si="394"/>
        <v>3.5585920205039472E-5</v>
      </c>
      <c r="BM508" s="4">
        <f t="shared" si="395"/>
        <v>2.9852026176039541E-2</v>
      </c>
      <c r="BN508" s="7">
        <f t="shared" si="396"/>
        <v>0.13407499827966626</v>
      </c>
      <c r="BO508">
        <f t="shared" si="397"/>
        <v>2.8043909973143167E-4</v>
      </c>
      <c r="BP508">
        <f t="shared" si="398"/>
        <v>4.0138189209432221E-5</v>
      </c>
      <c r="BQ508" s="4">
        <f t="shared" si="399"/>
        <v>3.9009118924416046E-2</v>
      </c>
      <c r="BR508" s="7">
        <f t="shared" si="400"/>
        <v>2.3362210338851762E-4</v>
      </c>
      <c r="BS508">
        <f t="shared" si="401"/>
        <v>2.8043909973143167E-4</v>
      </c>
      <c r="BT508">
        <f t="shared" si="402"/>
        <v>2.3468292203658748E-3</v>
      </c>
      <c r="BU508" s="4">
        <f t="shared" si="403"/>
        <v>6.7978194262322461E-2</v>
      </c>
      <c r="BV508" s="7">
        <f t="shared" si="404"/>
        <v>3.5585920205039472E-5</v>
      </c>
      <c r="BW508">
        <f t="shared" si="405"/>
        <v>4.0138189209432221E-5</v>
      </c>
      <c r="BX508">
        <f t="shared" si="406"/>
        <v>2.3468292203658748E-3</v>
      </c>
      <c r="BY508" s="4">
        <f t="shared" si="407"/>
        <v>0.32359994040488915</v>
      </c>
      <c r="BZ508" s="7">
        <f t="shared" si="408"/>
        <v>2.9852026176039541E-2</v>
      </c>
      <c r="CA508">
        <f t="shared" si="409"/>
        <v>3.9009118924416046E-2</v>
      </c>
      <c r="CB508">
        <f t="shared" si="410"/>
        <v>6.7978194262322461E-2</v>
      </c>
      <c r="CC508" s="4">
        <f t="shared" si="411"/>
        <v>0.32359994040488915</v>
      </c>
      <c r="CD508" s="7">
        <f t="shared" si="412"/>
        <v>14</v>
      </c>
      <c r="CE508" s="4">
        <f t="shared" si="413"/>
        <v>0</v>
      </c>
      <c r="CF508" s="7">
        <f t="shared" si="414"/>
        <v>0.13407499827966626</v>
      </c>
      <c r="CG508">
        <f t="shared" si="415"/>
        <v>1.7882755495263609E-6</v>
      </c>
      <c r="CH508" s="7">
        <f t="shared" si="416"/>
        <v>0.13407499827966626</v>
      </c>
      <c r="CI508" s="4">
        <f t="shared" si="417"/>
        <v>4.4107603358179399E-6</v>
      </c>
      <c r="CJ508">
        <f t="shared" si="418"/>
        <v>1.7882755495263609E-6</v>
      </c>
      <c r="CK508">
        <f t="shared" si="419"/>
        <v>4.4107603358179399E-6</v>
      </c>
      <c r="CL508" s="7">
        <f t="shared" si="420"/>
        <v>4</v>
      </c>
      <c r="CM508" s="4">
        <f t="shared" si="421"/>
        <v>0</v>
      </c>
      <c r="CN508" s="7">
        <f t="shared" si="422"/>
        <v>3.3972285942943117E-5</v>
      </c>
      <c r="CO508" s="4">
        <f t="shared" si="423"/>
        <v>1</v>
      </c>
      <c r="CP508" s="7">
        <f t="shared" si="424"/>
        <v>3</v>
      </c>
      <c r="CQ508" s="4" t="str">
        <f t="shared" si="425"/>
        <v>Glenfiddich 12</v>
      </c>
      <c r="CR508" s="7">
        <f t="shared" si="426"/>
        <v>70</v>
      </c>
      <c r="CS508">
        <f t="shared" si="427"/>
        <v>73</v>
      </c>
      <c r="CT508">
        <f ca="1">COUNTIF(INDIRECT(ADDRESS(ROW(),CR508,1,1)):INDIRECT(ADDRESS(ROW(),CS508,1,1)), "&lt;0.05")</f>
        <v>3</v>
      </c>
      <c r="CU508" s="4">
        <f t="shared" ca="1" si="428"/>
        <v>0</v>
      </c>
    </row>
    <row r="509" spans="1:99" x14ac:dyDescent="0.25">
      <c r="A509" s="48">
        <v>261</v>
      </c>
      <c r="B509" s="7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2.2261054894171135E-3</v>
      </c>
      <c r="I509">
        <v>2.6645523985958904E-3</v>
      </c>
      <c r="J509">
        <v>1.272317863612985E-2</v>
      </c>
      <c r="K509" s="4">
        <v>8.1393737952573065E-4</v>
      </c>
      <c r="L509" s="7">
        <v>6.7479824687698229E-3</v>
      </c>
      <c r="M509">
        <v>1.0432746209699511E-2</v>
      </c>
      <c r="N509">
        <v>2.6263822367180653E-3</v>
      </c>
      <c r="O509">
        <v>0</v>
      </c>
      <c r="P509">
        <v>1.0145793248358735E-3</v>
      </c>
      <c r="Q509">
        <v>0</v>
      </c>
      <c r="R509">
        <v>3.9413792511698012E-3</v>
      </c>
      <c r="S509">
        <v>0</v>
      </c>
      <c r="T509">
        <v>7.8327084751013513E-3</v>
      </c>
      <c r="U509" s="4">
        <v>1.1391752379109594E-2</v>
      </c>
      <c r="V509" s="7">
        <v>0.13403889019675588</v>
      </c>
      <c r="W509">
        <v>2.6704363713240684E-2</v>
      </c>
      <c r="X509">
        <v>0.18938170118966313</v>
      </c>
      <c r="Y509">
        <v>0.21706705674872157</v>
      </c>
      <c r="Z509">
        <v>0.18239327038138836</v>
      </c>
      <c r="AA509">
        <v>0.20117644031287801</v>
      </c>
      <c r="AB509">
        <v>0.46829640194362354</v>
      </c>
      <c r="AC509">
        <v>0.18288216858644107</v>
      </c>
      <c r="AD509">
        <v>0.23421021979388931</v>
      </c>
      <c r="AE509" s="4">
        <v>0.19990229515066393</v>
      </c>
      <c r="AF509" s="7">
        <v>9.936811685315293E-2</v>
      </c>
      <c r="AG509">
        <v>0.10368585241821794</v>
      </c>
      <c r="AH509">
        <v>0.11099858535916976</v>
      </c>
      <c r="AI509">
        <v>9.4985585139547801E-2</v>
      </c>
      <c r="AJ509">
        <v>0.13448314782811999</v>
      </c>
      <c r="AK509">
        <v>0.1229601385967982</v>
      </c>
      <c r="AL509">
        <v>0.12286737201454311</v>
      </c>
      <c r="AM509">
        <v>9.2531879240931578E-2</v>
      </c>
      <c r="AN509">
        <v>6.9554034275268073E-2</v>
      </c>
      <c r="AO509" s="4">
        <v>9.5603192908980103E-2</v>
      </c>
      <c r="AP509" s="7">
        <v>9.3383481227385916E-3</v>
      </c>
      <c r="AQ509">
        <v>2.1608964410837674E-2</v>
      </c>
      <c r="AR509">
        <v>1.4527512682488697E-2</v>
      </c>
      <c r="AS509">
        <v>1.7866589446246604E-2</v>
      </c>
      <c r="AT509">
        <v>0.14354716218508806</v>
      </c>
      <c r="AU509">
        <v>0.26416925574054639</v>
      </c>
      <c r="AV509">
        <v>0.28621821055937174</v>
      </c>
      <c r="AW509">
        <v>7.8497626022878284E-2</v>
      </c>
      <c r="AX509">
        <v>6.8867784914090208E-2</v>
      </c>
      <c r="AY509" s="4">
        <v>7.7945243211178114E-2</v>
      </c>
      <c r="AZ509">
        <f t="shared" si="382"/>
        <v>1.8427773903668585E-3</v>
      </c>
      <c r="BA509">
        <f t="shared" si="383"/>
        <v>4.3987530345404018E-3</v>
      </c>
      <c r="BB509">
        <f t="shared" si="384"/>
        <v>0.20360528080172652</v>
      </c>
      <c r="BC509">
        <f t="shared" si="385"/>
        <v>0.10470379046347293</v>
      </c>
      <c r="BD509" s="4">
        <f t="shared" si="386"/>
        <v>9.825866972954643E-2</v>
      </c>
      <c r="BE509" s="7">
        <f t="shared" si="387"/>
        <v>3.9530419889141277E-3</v>
      </c>
      <c r="BF509">
        <f t="shared" si="388"/>
        <v>4.4155312738131582E-3</v>
      </c>
      <c r="BG509">
        <f t="shared" si="389"/>
        <v>0.10975427444678357</v>
      </c>
      <c r="BH509">
        <f t="shared" si="390"/>
        <v>1.8797385438654838E-2</v>
      </c>
      <c r="BI509" s="4">
        <f t="shared" si="391"/>
        <v>0.10210501755911022</v>
      </c>
      <c r="BJ509" s="7">
        <f t="shared" si="392"/>
        <v>0.1896377686444046</v>
      </c>
      <c r="BK509">
        <f t="shared" si="393"/>
        <v>2.5387878117058831E-4</v>
      </c>
      <c r="BL509">
        <f t="shared" si="394"/>
        <v>1.4061445062857907E-8</v>
      </c>
      <c r="BM509" s="4">
        <f t="shared" si="395"/>
        <v>1.530352567179691E-2</v>
      </c>
      <c r="BN509" s="7">
        <f t="shared" si="396"/>
        <v>0.1896377686444046</v>
      </c>
      <c r="BO509">
        <f t="shared" si="397"/>
        <v>2.7818460053715462E-4</v>
      </c>
      <c r="BP509">
        <f t="shared" si="398"/>
        <v>1.4732134628523465E-8</v>
      </c>
      <c r="BQ509" s="4">
        <f t="shared" si="399"/>
        <v>1.7408658981013042E-2</v>
      </c>
      <c r="BR509" s="7">
        <f t="shared" si="400"/>
        <v>2.5387878117058831E-4</v>
      </c>
      <c r="BS509">
        <f t="shared" si="401"/>
        <v>2.7818460053715462E-4</v>
      </c>
      <c r="BT509">
        <f t="shared" si="402"/>
        <v>1.9358328530499545E-2</v>
      </c>
      <c r="BU509" s="4">
        <f t="shared" si="403"/>
        <v>3.9388545705031364E-2</v>
      </c>
      <c r="BV509" s="7">
        <f t="shared" si="404"/>
        <v>1.4061445062857907E-8</v>
      </c>
      <c r="BW509">
        <f t="shared" si="405"/>
        <v>1.4732134628523465E-8</v>
      </c>
      <c r="BX509">
        <f t="shared" si="406"/>
        <v>1.9358328530499545E-2</v>
      </c>
      <c r="BY509" s="4">
        <f t="shared" si="407"/>
        <v>0.84845542344024683</v>
      </c>
      <c r="BZ509" s="7">
        <f t="shared" si="408"/>
        <v>1.530352567179691E-2</v>
      </c>
      <c r="CA509">
        <f t="shared" si="409"/>
        <v>1.7408658981013042E-2</v>
      </c>
      <c r="CB509">
        <f t="shared" si="410"/>
        <v>3.9388545705031364E-2</v>
      </c>
      <c r="CC509" s="4">
        <f t="shared" si="411"/>
        <v>0.84845542344024683</v>
      </c>
      <c r="CD509" s="7">
        <f t="shared" si="412"/>
        <v>16</v>
      </c>
      <c r="CE509" s="4">
        <f t="shared" si="413"/>
        <v>0</v>
      </c>
      <c r="CF509" s="7">
        <f t="shared" si="414"/>
        <v>0.1896377686444046</v>
      </c>
      <c r="CG509">
        <f t="shared" si="415"/>
        <v>2.721562054473002E-8</v>
      </c>
      <c r="CH509" s="7">
        <f t="shared" si="416"/>
        <v>0.1896377686444046</v>
      </c>
      <c r="CI509" s="4">
        <f t="shared" si="417"/>
        <v>3.9497840247142796E-8</v>
      </c>
      <c r="CJ509">
        <f t="shared" si="418"/>
        <v>2.721562054473002E-8</v>
      </c>
      <c r="CK509">
        <f t="shared" si="419"/>
        <v>3.9497840247142796E-8</v>
      </c>
      <c r="CL509" s="7">
        <f t="shared" si="420"/>
        <v>4</v>
      </c>
      <c r="CM509" s="4">
        <f t="shared" si="421"/>
        <v>0</v>
      </c>
      <c r="CN509" s="7">
        <f t="shared" si="422"/>
        <v>5.7107907777764956E-7</v>
      </c>
      <c r="CO509" s="4">
        <f t="shared" si="423"/>
        <v>1</v>
      </c>
      <c r="CP509" s="7">
        <f t="shared" si="424"/>
        <v>3</v>
      </c>
      <c r="CQ509" s="4" t="str">
        <f t="shared" si="425"/>
        <v>Glenfiddich 12</v>
      </c>
      <c r="CR509" s="7">
        <f t="shared" si="426"/>
        <v>70</v>
      </c>
      <c r="CS509">
        <f t="shared" si="427"/>
        <v>73</v>
      </c>
      <c r="CT509">
        <f ca="1">COUNTIF(INDIRECT(ADDRESS(ROW(),CR509,1,1)):INDIRECT(ADDRESS(ROW(),CS509,1,1)), "&lt;0.05")</f>
        <v>4</v>
      </c>
      <c r="CU509" s="4">
        <f t="shared" ca="1" si="428"/>
        <v>1</v>
      </c>
    </row>
    <row r="510" spans="1:99" x14ac:dyDescent="0.25">
      <c r="A510" s="48">
        <v>262</v>
      </c>
      <c r="B510" s="7">
        <v>0</v>
      </c>
      <c r="C510">
        <v>0</v>
      </c>
      <c r="D510">
        <v>7.2105553564947948E-4</v>
      </c>
      <c r="E510">
        <v>0</v>
      </c>
      <c r="F510">
        <v>0</v>
      </c>
      <c r="G510">
        <v>0</v>
      </c>
      <c r="H510">
        <v>1.784798964728578E-3</v>
      </c>
      <c r="I510">
        <v>1.2294423904824252E-2</v>
      </c>
      <c r="J510">
        <v>0</v>
      </c>
      <c r="K510" s="4">
        <v>1.4984322075949881E-3</v>
      </c>
      <c r="L510" s="7">
        <v>0</v>
      </c>
      <c r="M510">
        <v>0</v>
      </c>
      <c r="N510">
        <v>6.0304593478591826E-3</v>
      </c>
      <c r="O510">
        <v>3.2578354407513323E-3</v>
      </c>
      <c r="P510">
        <v>0</v>
      </c>
      <c r="Q510">
        <v>0</v>
      </c>
      <c r="R510">
        <v>0</v>
      </c>
      <c r="S510">
        <v>0</v>
      </c>
      <c r="T510">
        <v>3.9668393768561884E-3</v>
      </c>
      <c r="U510" s="4">
        <v>4.4489401530929075E-3</v>
      </c>
      <c r="V510" s="7">
        <v>8.1363736697501368E-2</v>
      </c>
      <c r="W510">
        <v>0</v>
      </c>
      <c r="X510">
        <v>5.7918562763823372E-2</v>
      </c>
      <c r="Y510">
        <v>4.2109557059283063E-2</v>
      </c>
      <c r="Z510">
        <v>5.5319732796301035E-2</v>
      </c>
      <c r="AA510">
        <v>5.0312202485546423E-2</v>
      </c>
      <c r="AB510">
        <v>8.3424770680250379E-2</v>
      </c>
      <c r="AC510">
        <v>3.7324913057247382E-2</v>
      </c>
      <c r="AD510">
        <v>5.3048041038360597E-2</v>
      </c>
      <c r="AE510" s="4">
        <v>3.5532044243063311E-2</v>
      </c>
      <c r="AF510" s="7">
        <v>1.9479572154469098E-2</v>
      </c>
      <c r="AG510">
        <v>1.8810994161041185E-2</v>
      </c>
      <c r="AH510">
        <v>1.7710117028128396E-2</v>
      </c>
      <c r="AI510">
        <v>2.5861661311830198E-2</v>
      </c>
      <c r="AJ510">
        <v>2.9553443423079331E-2</v>
      </c>
      <c r="AK510">
        <v>2.3616893979962889E-2</v>
      </c>
      <c r="AL510">
        <v>2.6952019038724864E-2</v>
      </c>
      <c r="AM510">
        <v>1.6347875261140128E-2</v>
      </c>
      <c r="AN510">
        <v>1.3013270984191057E-2</v>
      </c>
      <c r="AO510" s="4">
        <v>2.0036026755619135E-2</v>
      </c>
      <c r="AP510" s="7">
        <v>0</v>
      </c>
      <c r="AQ510">
        <v>1.5343969014884522E-3</v>
      </c>
      <c r="AR510">
        <v>2.5824325035104503E-3</v>
      </c>
      <c r="AS510">
        <v>0</v>
      </c>
      <c r="AT510">
        <v>4.0073712674284841E-2</v>
      </c>
      <c r="AU510">
        <v>6.6949986464615183E-2</v>
      </c>
      <c r="AV510">
        <v>7.1903136934487535E-2</v>
      </c>
      <c r="AW510">
        <v>1.9248339697565869E-2</v>
      </c>
      <c r="AX510">
        <v>1.9265281533538882E-2</v>
      </c>
      <c r="AY510" s="4">
        <v>1.4481748892467701E-2</v>
      </c>
      <c r="AZ510">
        <f t="shared" si="382"/>
        <v>1.6298710612797297E-3</v>
      </c>
      <c r="BA510">
        <f t="shared" si="383"/>
        <v>1.770407431855961E-3</v>
      </c>
      <c r="BB510">
        <f t="shared" si="384"/>
        <v>4.9635356082137698E-2</v>
      </c>
      <c r="BC510">
        <f t="shared" si="385"/>
        <v>2.1138187409818626E-2</v>
      </c>
      <c r="BD510" s="4">
        <f t="shared" si="386"/>
        <v>2.3603903560195892E-2</v>
      </c>
      <c r="BE510" s="7">
        <f t="shared" si="387"/>
        <v>3.8084524401256021E-3</v>
      </c>
      <c r="BF510">
        <f t="shared" si="388"/>
        <v>2.3843328926107187E-3</v>
      </c>
      <c r="BG510">
        <f t="shared" si="389"/>
        <v>2.3879790393675899E-2</v>
      </c>
      <c r="BH510">
        <f t="shared" si="390"/>
        <v>5.1979374005356148E-3</v>
      </c>
      <c r="BI510" s="4">
        <f t="shared" si="391"/>
        <v>2.7176819451496314E-2</v>
      </c>
      <c r="BJ510" s="7">
        <f t="shared" si="392"/>
        <v>0.92251178067893147</v>
      </c>
      <c r="BK510">
        <f t="shared" si="393"/>
        <v>1.1689225430107195E-4</v>
      </c>
      <c r="BL510">
        <f t="shared" si="394"/>
        <v>3.8153695824926847E-8</v>
      </c>
      <c r="BM510" s="4">
        <f t="shared" si="395"/>
        <v>3.1224729885583079E-2</v>
      </c>
      <c r="BN510" s="7">
        <f t="shared" si="396"/>
        <v>0.92251178067893147</v>
      </c>
      <c r="BO510">
        <f t="shared" si="397"/>
        <v>1.2834521601987276E-4</v>
      </c>
      <c r="BP510">
        <f t="shared" si="398"/>
        <v>1.0613226021912203E-7</v>
      </c>
      <c r="BQ510" s="4">
        <f t="shared" si="399"/>
        <v>3.1831216925362053E-2</v>
      </c>
      <c r="BR510" s="7">
        <f t="shared" si="400"/>
        <v>1.1689225430107195E-4</v>
      </c>
      <c r="BS510">
        <f t="shared" si="401"/>
        <v>1.2834521601987276E-4</v>
      </c>
      <c r="BT510">
        <f t="shared" si="402"/>
        <v>4.30239141845579E-3</v>
      </c>
      <c r="BU510" s="4">
        <f t="shared" si="403"/>
        <v>3.5558616142544193E-2</v>
      </c>
      <c r="BV510" s="7">
        <f t="shared" si="404"/>
        <v>3.8153695824926847E-8</v>
      </c>
      <c r="BW510">
        <f t="shared" si="405"/>
        <v>1.0613226021912203E-7</v>
      </c>
      <c r="BX510">
        <f t="shared" si="406"/>
        <v>4.30239141845579E-3</v>
      </c>
      <c r="BY510" s="4">
        <f t="shared" si="407"/>
        <v>0.78404197920392638</v>
      </c>
      <c r="BZ510" s="7">
        <f t="shared" si="408"/>
        <v>3.1224729885583079E-2</v>
      </c>
      <c r="CA510">
        <f t="shared" si="409"/>
        <v>3.1831216925362053E-2</v>
      </c>
      <c r="CB510">
        <f t="shared" si="410"/>
        <v>3.5558616142544193E-2</v>
      </c>
      <c r="CC510" s="4">
        <f t="shared" si="411"/>
        <v>0.78404197920392638</v>
      </c>
      <c r="CD510" s="7">
        <f t="shared" si="412"/>
        <v>16</v>
      </c>
      <c r="CE510" s="4">
        <f t="shared" si="413"/>
        <v>0</v>
      </c>
      <c r="CF510" s="7">
        <f t="shared" si="414"/>
        <v>0.92251178067893147</v>
      </c>
      <c r="CG510">
        <f t="shared" si="415"/>
        <v>2.2097753780495579E-7</v>
      </c>
      <c r="CH510" s="7">
        <f t="shared" si="416"/>
        <v>0.92251178067893147</v>
      </c>
      <c r="CI510" s="4">
        <f t="shared" si="417"/>
        <v>2.2658681578357396E-7</v>
      </c>
      <c r="CJ510">
        <f t="shared" si="418"/>
        <v>2.2097753780495579E-7</v>
      </c>
      <c r="CK510">
        <f t="shared" si="419"/>
        <v>2.2658681578357396E-7</v>
      </c>
      <c r="CL510" s="7">
        <f t="shared" si="420"/>
        <v>4</v>
      </c>
      <c r="CM510" s="4">
        <f t="shared" si="421"/>
        <v>0</v>
      </c>
      <c r="CN510" s="7">
        <f t="shared" si="422"/>
        <v>1.7383316868616056E-6</v>
      </c>
      <c r="CO510" s="4">
        <f t="shared" si="423"/>
        <v>1</v>
      </c>
      <c r="CP510" s="7">
        <f t="shared" si="424"/>
        <v>3</v>
      </c>
      <c r="CQ510" s="4" t="str">
        <f t="shared" si="425"/>
        <v>Glenfiddich 12</v>
      </c>
      <c r="CR510" s="7">
        <f t="shared" si="426"/>
        <v>70</v>
      </c>
      <c r="CS510">
        <f t="shared" si="427"/>
        <v>73</v>
      </c>
      <c r="CT510">
        <f ca="1">COUNTIF(INDIRECT(ADDRESS(ROW(),CR510,1,1)):INDIRECT(ADDRESS(ROW(),CS510,1,1)), "&lt;0.05")</f>
        <v>4</v>
      </c>
      <c r="CU510" s="4">
        <f t="shared" ca="1" si="428"/>
        <v>1</v>
      </c>
    </row>
    <row r="511" spans="1:99" x14ac:dyDescent="0.25">
      <c r="A511" s="48">
        <v>263</v>
      </c>
      <c r="B511" s="7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 s="4">
        <v>0</v>
      </c>
      <c r="L511" s="7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 s="4">
        <v>0</v>
      </c>
      <c r="V511" s="7">
        <v>1.5458830849996099E-2</v>
      </c>
      <c r="W511">
        <v>0</v>
      </c>
      <c r="X511">
        <v>1.6705360147560879E-2</v>
      </c>
      <c r="Y511">
        <v>2.3606628637803832E-2</v>
      </c>
      <c r="Z511">
        <v>2.0828892979462676E-2</v>
      </c>
      <c r="AA511">
        <v>8.5538584391036086E-3</v>
      </c>
      <c r="AB511">
        <v>0</v>
      </c>
      <c r="AC511">
        <v>0</v>
      </c>
      <c r="AD511">
        <v>9.6802450125258906E-3</v>
      </c>
      <c r="AE511" s="4">
        <v>1.286618149714442E-3</v>
      </c>
      <c r="AF511" s="7">
        <v>4.6514439612171821E-3</v>
      </c>
      <c r="AG511">
        <v>1.94413998951466E-3</v>
      </c>
      <c r="AH511">
        <v>3.5472244446325193E-4</v>
      </c>
      <c r="AI511">
        <v>0</v>
      </c>
      <c r="AJ511">
        <v>1.3338332189583392E-2</v>
      </c>
      <c r="AK511">
        <v>0</v>
      </c>
      <c r="AL511">
        <v>8.8596008086833343E-3</v>
      </c>
      <c r="AM511">
        <v>0</v>
      </c>
      <c r="AN511">
        <v>0</v>
      </c>
      <c r="AO511" s="4">
        <v>0</v>
      </c>
      <c r="AP511" s="7">
        <v>0</v>
      </c>
      <c r="AQ511">
        <v>0</v>
      </c>
      <c r="AR511">
        <v>9.791606969244567E-4</v>
      </c>
      <c r="AS511">
        <v>0</v>
      </c>
      <c r="AT511">
        <v>1.342444237756304E-2</v>
      </c>
      <c r="AU511">
        <v>1.4414882489241564E-2</v>
      </c>
      <c r="AV511">
        <v>3.7693069372736587E-2</v>
      </c>
      <c r="AW511">
        <v>0</v>
      </c>
      <c r="AX511">
        <v>0</v>
      </c>
      <c r="AY511" s="4">
        <v>6.927228234983103E-3</v>
      </c>
      <c r="AZ511">
        <f t="shared" si="382"/>
        <v>0</v>
      </c>
      <c r="BA511">
        <f t="shared" si="383"/>
        <v>0</v>
      </c>
      <c r="BB511">
        <f t="shared" si="384"/>
        <v>9.6120434216167422E-3</v>
      </c>
      <c r="BC511">
        <f t="shared" si="385"/>
        <v>2.914823939346182E-3</v>
      </c>
      <c r="BD511" s="4">
        <f t="shared" si="386"/>
        <v>7.3438783171448753E-3</v>
      </c>
      <c r="BE511" s="7">
        <f t="shared" si="387"/>
        <v>0</v>
      </c>
      <c r="BF511">
        <f t="shared" si="388"/>
        <v>0</v>
      </c>
      <c r="BG511">
        <f t="shared" si="389"/>
        <v>9.1516692094519014E-3</v>
      </c>
      <c r="BH511">
        <f t="shared" si="390"/>
        <v>4.6783554250852668E-3</v>
      </c>
      <c r="BI511" s="4">
        <f t="shared" si="391"/>
        <v>1.2103221464574026E-2</v>
      </c>
      <c r="BJ511" s="7" t="e">
        <f t="shared" si="392"/>
        <v>#DIV/0!</v>
      </c>
      <c r="BK511">
        <f t="shared" si="393"/>
        <v>8.9210303914337413E-3</v>
      </c>
      <c r="BL511">
        <f t="shared" si="394"/>
        <v>8.0311121851902922E-2</v>
      </c>
      <c r="BM511" s="4">
        <f t="shared" si="395"/>
        <v>8.722720877679703E-2</v>
      </c>
      <c r="BN511" s="7" t="e">
        <f t="shared" si="396"/>
        <v>#DIV/0!</v>
      </c>
      <c r="BO511">
        <f t="shared" si="397"/>
        <v>8.9210303914337413E-3</v>
      </c>
      <c r="BP511">
        <f t="shared" si="398"/>
        <v>8.0311121851902922E-2</v>
      </c>
      <c r="BQ511" s="4">
        <f t="shared" si="399"/>
        <v>8.722720877679703E-2</v>
      </c>
      <c r="BR511" s="7">
        <f t="shared" si="400"/>
        <v>8.9210303914337413E-3</v>
      </c>
      <c r="BS511">
        <f t="shared" si="401"/>
        <v>8.9210303914337413E-3</v>
      </c>
      <c r="BT511">
        <f t="shared" si="402"/>
        <v>5.9309819380373476E-2</v>
      </c>
      <c r="BU511" s="4">
        <f t="shared" si="403"/>
        <v>0.64252757253034809</v>
      </c>
      <c r="BV511" s="7">
        <f t="shared" si="404"/>
        <v>8.0311121851902922E-2</v>
      </c>
      <c r="BW511">
        <f t="shared" si="405"/>
        <v>8.0311121851902922E-2</v>
      </c>
      <c r="BX511">
        <f t="shared" si="406"/>
        <v>5.9309819380373476E-2</v>
      </c>
      <c r="BY511" s="4">
        <f t="shared" si="407"/>
        <v>0.30229632145700519</v>
      </c>
      <c r="BZ511" s="7">
        <f t="shared" si="408"/>
        <v>8.722720877679703E-2</v>
      </c>
      <c r="CA511">
        <f t="shared" si="409"/>
        <v>8.722720877679703E-2</v>
      </c>
      <c r="CB511">
        <f t="shared" si="410"/>
        <v>0.64252757253034809</v>
      </c>
      <c r="CC511" s="4">
        <f t="shared" si="411"/>
        <v>0.30229632145700519</v>
      </c>
      <c r="CD511" s="7">
        <f t="shared" si="412"/>
        <v>4</v>
      </c>
      <c r="CE511" s="4">
        <f t="shared" si="413"/>
        <v>0</v>
      </c>
      <c r="CF511" s="7" t="e">
        <f t="shared" si="414"/>
        <v>#DIV/0!</v>
      </c>
      <c r="CG511">
        <f t="shared" si="415"/>
        <v>5.1550658799896895E-4</v>
      </c>
      <c r="CH511" s="7" t="e">
        <f t="shared" si="416"/>
        <v>#DIV/0!</v>
      </c>
      <c r="CI511" s="4">
        <f t="shared" si="417"/>
        <v>5.1550658799896895E-4</v>
      </c>
      <c r="CJ511">
        <f t="shared" si="418"/>
        <v>5.1550658799896895E-4</v>
      </c>
      <c r="CK511">
        <f t="shared" si="419"/>
        <v>5.1550658799896895E-4</v>
      </c>
      <c r="CL511" s="7">
        <f t="shared" si="420"/>
        <v>4</v>
      </c>
      <c r="CM511" s="4">
        <f t="shared" si="421"/>
        <v>0</v>
      </c>
      <c r="CN511" s="7">
        <f t="shared" si="422"/>
        <v>2.0812151821935801E-3</v>
      </c>
      <c r="CO511" s="4">
        <f t="shared" si="423"/>
        <v>1</v>
      </c>
      <c r="CP511" s="7">
        <f t="shared" si="424"/>
        <v>3</v>
      </c>
      <c r="CQ511" s="4" t="str">
        <f t="shared" si="425"/>
        <v>Glenfiddich 12</v>
      </c>
      <c r="CR511" s="7">
        <f t="shared" si="426"/>
        <v>70</v>
      </c>
      <c r="CS511">
        <f t="shared" si="427"/>
        <v>73</v>
      </c>
      <c r="CT511">
        <f ca="1">COUNTIF(INDIRECT(ADDRESS(ROW(),CR511,1,1)):INDIRECT(ADDRESS(ROW(),CS511,1,1)), "&lt;0.05")</f>
        <v>2</v>
      </c>
      <c r="CU511" s="4">
        <f t="shared" ca="1" si="428"/>
        <v>0</v>
      </c>
    </row>
    <row r="512" spans="1:99" x14ac:dyDescent="0.25">
      <c r="A512" s="48">
        <v>264</v>
      </c>
      <c r="B512" s="7">
        <v>0</v>
      </c>
      <c r="C512">
        <v>0</v>
      </c>
      <c r="D512">
        <v>0</v>
      </c>
      <c r="E512">
        <v>0</v>
      </c>
      <c r="F512">
        <v>1.9163629800309713E-3</v>
      </c>
      <c r="G512">
        <v>0</v>
      </c>
      <c r="H512">
        <v>4.8688163207398216E-3</v>
      </c>
      <c r="I512">
        <v>4.3599201201064194E-3</v>
      </c>
      <c r="J512">
        <v>6.8866550773795648E-3</v>
      </c>
      <c r="K512" s="4">
        <v>0</v>
      </c>
      <c r="L512" s="7">
        <v>0</v>
      </c>
      <c r="M512">
        <v>5.0851954474225641E-3</v>
      </c>
      <c r="N512">
        <v>8.3976069147621477E-4</v>
      </c>
      <c r="O512">
        <v>0</v>
      </c>
      <c r="P512">
        <v>0</v>
      </c>
      <c r="Q512">
        <v>1.7373201382310581E-4</v>
      </c>
      <c r="R512">
        <v>0</v>
      </c>
      <c r="S512">
        <v>4.9370330723588736E-3</v>
      </c>
      <c r="T512">
        <v>4.6085274016973883E-3</v>
      </c>
      <c r="U512" s="4">
        <v>0</v>
      </c>
      <c r="V512" s="7">
        <v>0.31174772188980926</v>
      </c>
      <c r="W512">
        <v>4.7425474557452635E-2</v>
      </c>
      <c r="X512">
        <v>0.3224176785181187</v>
      </c>
      <c r="Y512">
        <v>0.25693654242682107</v>
      </c>
      <c r="Z512">
        <v>0.20460706754994357</v>
      </c>
      <c r="AA512">
        <v>0.1367200634145338</v>
      </c>
      <c r="AB512">
        <v>0.24595500964934813</v>
      </c>
      <c r="AC512">
        <v>0.12137736083123009</v>
      </c>
      <c r="AD512">
        <v>0.165870081226625</v>
      </c>
      <c r="AE512" s="4">
        <v>0.13816444992084315</v>
      </c>
      <c r="AF512" s="7">
        <v>5.2262934118026919E-2</v>
      </c>
      <c r="AG512">
        <v>5.8984466132473011E-2</v>
      </c>
      <c r="AH512">
        <v>4.7682743681133823E-2</v>
      </c>
      <c r="AI512">
        <v>4.5474480678293863E-2</v>
      </c>
      <c r="AJ512">
        <v>6.8524860062984985E-2</v>
      </c>
      <c r="AK512">
        <v>7.4405829850668057E-2</v>
      </c>
      <c r="AL512">
        <v>5.4607793947318461E-2</v>
      </c>
      <c r="AM512">
        <v>3.7187549743549791E-2</v>
      </c>
      <c r="AN512">
        <v>4.0379982248813666E-2</v>
      </c>
      <c r="AO512" s="4">
        <v>4.5356446084404312E-2</v>
      </c>
      <c r="AP512" s="7">
        <v>1.4999281955554796E-2</v>
      </c>
      <c r="AQ512">
        <v>2.2725959397097126E-2</v>
      </c>
      <c r="AR512">
        <v>2.2961167315927369E-2</v>
      </c>
      <c r="AS512">
        <v>1.5066147900667961E-2</v>
      </c>
      <c r="AT512">
        <v>0.19237360922466462</v>
      </c>
      <c r="AU512">
        <v>0.25716658301023315</v>
      </c>
      <c r="AV512">
        <v>0.25344925753658298</v>
      </c>
      <c r="AW512">
        <v>8.558436297515172E-2</v>
      </c>
      <c r="AX512">
        <v>6.7471921736375368E-2</v>
      </c>
      <c r="AY512" s="4">
        <v>6.7218924384623943E-2</v>
      </c>
      <c r="AZ512">
        <f t="shared" si="382"/>
        <v>1.8031754498256778E-3</v>
      </c>
      <c r="BA512">
        <f t="shared" si="383"/>
        <v>1.5644248626778146E-3</v>
      </c>
      <c r="BB512">
        <f t="shared" si="384"/>
        <v>0.19512214499847252</v>
      </c>
      <c r="BC512">
        <f t="shared" si="385"/>
        <v>5.2486708654766678E-2</v>
      </c>
      <c r="BD512" s="4">
        <f t="shared" si="386"/>
        <v>9.9901721543687899E-2</v>
      </c>
      <c r="BE512" s="7">
        <f t="shared" si="387"/>
        <v>2.609774873566722E-3</v>
      </c>
      <c r="BF512">
        <f t="shared" si="388"/>
        <v>2.3029730164429436E-3</v>
      </c>
      <c r="BG512">
        <f t="shared" si="389"/>
        <v>8.8859381234986379E-2</v>
      </c>
      <c r="BH512">
        <f t="shared" si="390"/>
        <v>1.1963682345321039E-2</v>
      </c>
      <c r="BI512" s="4">
        <f t="shared" si="391"/>
        <v>9.7448802698343523E-2</v>
      </c>
      <c r="BJ512" s="7">
        <f t="shared" si="392"/>
        <v>0.83075156865304756</v>
      </c>
      <c r="BK512">
        <f t="shared" si="393"/>
        <v>7.192178429498271E-5</v>
      </c>
      <c r="BL512">
        <f t="shared" si="394"/>
        <v>1.4920424632928484E-7</v>
      </c>
      <c r="BM512" s="4">
        <f t="shared" si="395"/>
        <v>1.1124879699741901E-2</v>
      </c>
      <c r="BN512" s="7">
        <f t="shared" si="396"/>
        <v>0.83075156865304756</v>
      </c>
      <c r="BO512">
        <f t="shared" si="397"/>
        <v>7.1321506021777923E-5</v>
      </c>
      <c r="BP512">
        <f t="shared" si="398"/>
        <v>1.657392315925078E-7</v>
      </c>
      <c r="BQ512" s="4">
        <f t="shared" si="399"/>
        <v>1.0987187706478925E-2</v>
      </c>
      <c r="BR512" s="7">
        <f t="shared" si="400"/>
        <v>7.192178429498271E-5</v>
      </c>
      <c r="BS512">
        <f t="shared" si="401"/>
        <v>7.1321506021777923E-5</v>
      </c>
      <c r="BT512">
        <f t="shared" si="402"/>
        <v>6.3579438044560348E-4</v>
      </c>
      <c r="BU512" s="4">
        <f t="shared" si="403"/>
        <v>3.4897112312347447E-2</v>
      </c>
      <c r="BV512" s="7">
        <f t="shared" si="404"/>
        <v>1.4920424632928484E-7</v>
      </c>
      <c r="BW512">
        <f t="shared" si="405"/>
        <v>1.657392315925078E-7</v>
      </c>
      <c r="BX512">
        <f t="shared" si="406"/>
        <v>6.3579438044560348E-4</v>
      </c>
      <c r="BY512" s="4">
        <f t="shared" si="407"/>
        <v>0.16008186930260482</v>
      </c>
      <c r="BZ512" s="7">
        <f t="shared" si="408"/>
        <v>1.1124879699741901E-2</v>
      </c>
      <c r="CA512">
        <f t="shared" si="409"/>
        <v>1.0987187706478925E-2</v>
      </c>
      <c r="CB512">
        <f t="shared" si="410"/>
        <v>3.4897112312347447E-2</v>
      </c>
      <c r="CC512" s="4">
        <f t="shared" si="411"/>
        <v>0.16008186930260482</v>
      </c>
      <c r="CD512" s="7">
        <f t="shared" si="412"/>
        <v>16</v>
      </c>
      <c r="CE512" s="4">
        <f t="shared" si="413"/>
        <v>0</v>
      </c>
      <c r="CF512" s="7">
        <f t="shared" si="414"/>
        <v>0.83075156865304756</v>
      </c>
      <c r="CG512">
        <f t="shared" si="415"/>
        <v>3.5185384959351504E-7</v>
      </c>
      <c r="CH512" s="7">
        <f t="shared" si="416"/>
        <v>0.83075156865304756</v>
      </c>
      <c r="CI512" s="4">
        <f t="shared" si="417"/>
        <v>3.3917081215962825E-7</v>
      </c>
      <c r="CJ512">
        <f t="shared" si="418"/>
        <v>3.5185384959351504E-7</v>
      </c>
      <c r="CK512">
        <f t="shared" si="419"/>
        <v>3.3917081215962825E-7</v>
      </c>
      <c r="CL512" s="7">
        <f t="shared" si="420"/>
        <v>4</v>
      </c>
      <c r="CM512" s="4">
        <f t="shared" si="421"/>
        <v>0</v>
      </c>
      <c r="CN512" s="7">
        <f t="shared" si="422"/>
        <v>1.6844661462328196E-5</v>
      </c>
      <c r="CO512" s="4">
        <f t="shared" si="423"/>
        <v>1</v>
      </c>
      <c r="CP512" s="7">
        <f t="shared" si="424"/>
        <v>3</v>
      </c>
      <c r="CQ512" s="4" t="str">
        <f t="shared" si="425"/>
        <v>Glenfiddich 12</v>
      </c>
      <c r="CR512" s="7">
        <f t="shared" si="426"/>
        <v>70</v>
      </c>
      <c r="CS512">
        <f t="shared" si="427"/>
        <v>73</v>
      </c>
      <c r="CT512">
        <f ca="1">COUNTIF(INDIRECT(ADDRESS(ROW(),CR512,1,1)):INDIRECT(ADDRESS(ROW(),CS512,1,1)), "&lt;0.05")</f>
        <v>4</v>
      </c>
      <c r="CU512" s="4">
        <f t="shared" ca="1" si="428"/>
        <v>1</v>
      </c>
    </row>
    <row r="513" spans="1:99" x14ac:dyDescent="0.25">
      <c r="A513" s="48">
        <v>265</v>
      </c>
      <c r="B513" s="7">
        <v>0</v>
      </c>
      <c r="C513">
        <v>0</v>
      </c>
      <c r="D513">
        <v>0</v>
      </c>
      <c r="E513">
        <v>0</v>
      </c>
      <c r="F513">
        <v>0</v>
      </c>
      <c r="G513">
        <v>3.9564216958834428E-3</v>
      </c>
      <c r="H513">
        <v>3.1515796104561278E-3</v>
      </c>
      <c r="I513">
        <v>4.9056800556286249E-3</v>
      </c>
      <c r="J513">
        <v>8.7085335268969388E-2</v>
      </c>
      <c r="K513" s="4">
        <v>3.9304785100503122E-2</v>
      </c>
      <c r="L513" s="7">
        <v>0</v>
      </c>
      <c r="M513">
        <v>8.6601007699429102E-3</v>
      </c>
      <c r="N513">
        <v>9.9447637670616283E-3</v>
      </c>
      <c r="O513">
        <v>1.6790760009995589E-2</v>
      </c>
      <c r="P513">
        <v>1.269492128954452E-2</v>
      </c>
      <c r="Q513">
        <v>2.0038217539189475E-2</v>
      </c>
      <c r="R513">
        <v>2.4273160591541275E-3</v>
      </c>
      <c r="S513">
        <v>0</v>
      </c>
      <c r="T513">
        <v>1.4226320817437015E-2</v>
      </c>
      <c r="U513" s="4">
        <v>3.2084916126035784E-2</v>
      </c>
      <c r="V513" s="7">
        <v>1.4540159356756295</v>
      </c>
      <c r="W513">
        <v>0.27050744011534378</v>
      </c>
      <c r="X513">
        <v>1.7272667327665465</v>
      </c>
      <c r="Y513">
        <v>1.4702536444700482</v>
      </c>
      <c r="Z513">
        <v>1.4145265862377792</v>
      </c>
      <c r="AA513">
        <v>1.2245288440923754</v>
      </c>
      <c r="AB513">
        <v>2.6874973340000161</v>
      </c>
      <c r="AC513">
        <v>1.1429331357920776</v>
      </c>
      <c r="AD513">
        <v>1.2823036756974251</v>
      </c>
      <c r="AE513" s="4">
        <v>1.1171139097400755</v>
      </c>
      <c r="AF513" s="7">
        <v>0.46455356136249759</v>
      </c>
      <c r="AG513">
        <v>0.5310385778645389</v>
      </c>
      <c r="AH513">
        <v>0.54142870777780705</v>
      </c>
      <c r="AI513">
        <v>0.51832428474399439</v>
      </c>
      <c r="AJ513">
        <v>0.734153573837242</v>
      </c>
      <c r="AK513">
        <v>0.62854371436534684</v>
      </c>
      <c r="AL513">
        <v>0.67522740164006734</v>
      </c>
      <c r="AM513">
        <v>0.48899939172794626</v>
      </c>
      <c r="AN513">
        <v>0.34045497717149253</v>
      </c>
      <c r="AO513" s="4">
        <v>0.45952219369914349</v>
      </c>
      <c r="AP513" s="7">
        <v>7.5374951892970846E-2</v>
      </c>
      <c r="AQ513">
        <v>0.13911208784293558</v>
      </c>
      <c r="AR513">
        <v>0.11361185665195547</v>
      </c>
      <c r="AS513">
        <v>9.3900536719381381E-2</v>
      </c>
      <c r="AT513">
        <v>1.3037274421180067</v>
      </c>
      <c r="AU513">
        <v>2.1261211512032618</v>
      </c>
      <c r="AV513">
        <v>1.8934779314922732</v>
      </c>
      <c r="AW513">
        <v>0.64704117413015161</v>
      </c>
      <c r="AX513">
        <v>0.57475647233096161</v>
      </c>
      <c r="AY513" s="4">
        <v>0.59685507260226744</v>
      </c>
      <c r="AZ513">
        <f t="shared" si="382"/>
        <v>1.3840380173144071E-2</v>
      </c>
      <c r="BA513">
        <f t="shared" si="383"/>
        <v>1.1686731637836104E-2</v>
      </c>
      <c r="BB513">
        <f t="shared" si="384"/>
        <v>1.3790947238587317</v>
      </c>
      <c r="BC513">
        <f t="shared" si="385"/>
        <v>0.53822463841900769</v>
      </c>
      <c r="BD513" s="4">
        <f t="shared" si="386"/>
        <v>0.75639786769841655</v>
      </c>
      <c r="BE513" s="7">
        <f t="shared" si="387"/>
        <v>2.8407377642707995E-2</v>
      </c>
      <c r="BF513">
        <f t="shared" si="388"/>
        <v>9.946755073643827E-3</v>
      </c>
      <c r="BG513">
        <f t="shared" si="389"/>
        <v>0.59953230087982434</v>
      </c>
      <c r="BH513">
        <f t="shared" si="390"/>
        <v>0.1149545012257604</v>
      </c>
      <c r="BI513" s="4">
        <f t="shared" si="391"/>
        <v>0.76274209342263444</v>
      </c>
      <c r="BJ513" s="7">
        <f t="shared" si="392"/>
        <v>0.82507577595852444</v>
      </c>
      <c r="BK513">
        <f t="shared" si="393"/>
        <v>5.0043606186910328E-5</v>
      </c>
      <c r="BL513">
        <f t="shared" si="394"/>
        <v>6.0944498532163695E-8</v>
      </c>
      <c r="BM513" s="4">
        <f t="shared" si="395"/>
        <v>1.3172691578833483E-2</v>
      </c>
      <c r="BN513" s="7">
        <f t="shared" si="396"/>
        <v>0.82507577595852444</v>
      </c>
      <c r="BO513">
        <f t="shared" si="397"/>
        <v>5.0060972126207879E-5</v>
      </c>
      <c r="BP513">
        <f t="shared" si="398"/>
        <v>1.3498486440712633E-7</v>
      </c>
      <c r="BQ513" s="4">
        <f t="shared" si="399"/>
        <v>1.2981607880189963E-2</v>
      </c>
      <c r="BR513" s="7">
        <f t="shared" si="400"/>
        <v>5.0043606186910328E-5</v>
      </c>
      <c r="BS513">
        <f t="shared" si="401"/>
        <v>5.0060972126207879E-5</v>
      </c>
      <c r="BT513">
        <f t="shared" si="402"/>
        <v>1.5514737031303363E-3</v>
      </c>
      <c r="BU513" s="4">
        <f t="shared" si="403"/>
        <v>5.8292971094534546E-2</v>
      </c>
      <c r="BV513" s="7">
        <f t="shared" si="404"/>
        <v>6.0944498532163695E-8</v>
      </c>
      <c r="BW513">
        <f t="shared" si="405"/>
        <v>1.3498486440712633E-7</v>
      </c>
      <c r="BX513">
        <f t="shared" si="406"/>
        <v>1.5514737031303363E-3</v>
      </c>
      <c r="BY513" s="4">
        <f t="shared" si="407"/>
        <v>0.39339687009607116</v>
      </c>
      <c r="BZ513" s="7">
        <f t="shared" si="408"/>
        <v>1.3172691578833483E-2</v>
      </c>
      <c r="CA513">
        <f t="shared" si="409"/>
        <v>1.2981607880189963E-2</v>
      </c>
      <c r="CB513">
        <f t="shared" si="410"/>
        <v>5.8292971094534546E-2</v>
      </c>
      <c r="CC513" s="4">
        <f t="shared" si="411"/>
        <v>0.39339687009607116</v>
      </c>
      <c r="CD513" s="7">
        <f t="shared" si="412"/>
        <v>14</v>
      </c>
      <c r="CE513" s="4">
        <f t="shared" si="413"/>
        <v>0</v>
      </c>
      <c r="CF513" s="7">
        <f t="shared" si="414"/>
        <v>0.82507577595852444</v>
      </c>
      <c r="CG513">
        <f t="shared" si="415"/>
        <v>4.2021728940951401E-8</v>
      </c>
      <c r="CH513" s="7">
        <f t="shared" si="416"/>
        <v>0.82507577595852444</v>
      </c>
      <c r="CI513" s="4">
        <f t="shared" si="417"/>
        <v>4.0582283836437253E-8</v>
      </c>
      <c r="CJ513">
        <f t="shared" si="418"/>
        <v>4.2021728940951401E-8</v>
      </c>
      <c r="CK513">
        <f t="shared" si="419"/>
        <v>4.0582283836437253E-8</v>
      </c>
      <c r="CL513" s="7">
        <f t="shared" si="420"/>
        <v>4</v>
      </c>
      <c r="CM513" s="4">
        <f t="shared" si="421"/>
        <v>0</v>
      </c>
      <c r="CN513" s="7">
        <f t="shared" si="422"/>
        <v>1.0857766352820528E-6</v>
      </c>
      <c r="CO513" s="4">
        <f t="shared" si="423"/>
        <v>1</v>
      </c>
      <c r="CP513" s="7">
        <f t="shared" si="424"/>
        <v>3</v>
      </c>
      <c r="CQ513" s="4" t="str">
        <f t="shared" si="425"/>
        <v>Glenfiddich 12</v>
      </c>
      <c r="CR513" s="7">
        <f t="shared" si="426"/>
        <v>70</v>
      </c>
      <c r="CS513">
        <f t="shared" si="427"/>
        <v>73</v>
      </c>
      <c r="CT513">
        <f ca="1">COUNTIF(INDIRECT(ADDRESS(ROW(),CR513,1,1)):INDIRECT(ADDRESS(ROW(),CS513,1,1)), "&lt;0.05")</f>
        <v>3</v>
      </c>
      <c r="CU513" s="4">
        <f t="shared" ca="1" si="428"/>
        <v>0</v>
      </c>
    </row>
    <row r="514" spans="1:99" x14ac:dyDescent="0.25">
      <c r="A514" s="48">
        <v>266</v>
      </c>
      <c r="B514" s="7">
        <v>0</v>
      </c>
      <c r="C514">
        <v>3.2019550032231038E-2</v>
      </c>
      <c r="D514">
        <v>3.1814972700575088E-2</v>
      </c>
      <c r="E514">
        <v>4.7518615540461807E-2</v>
      </c>
      <c r="F514">
        <v>5.2156707834261663E-2</v>
      </c>
      <c r="G514">
        <v>5.6998038682955089E-2</v>
      </c>
      <c r="H514">
        <v>5.938907659456364E-2</v>
      </c>
      <c r="I514">
        <v>6.3928394111515088E-2</v>
      </c>
      <c r="J514">
        <v>6.9764745655078217E-2</v>
      </c>
      <c r="K514" s="4">
        <v>6.2935515247051765E-2</v>
      </c>
      <c r="L514" s="7">
        <v>9.4803170426290301E-2</v>
      </c>
      <c r="M514">
        <v>0.11284772879408654</v>
      </c>
      <c r="N514">
        <v>8.5310189708522194E-2</v>
      </c>
      <c r="O514">
        <v>7.3562517209878914E-2</v>
      </c>
      <c r="P514">
        <v>0.13246452685440191</v>
      </c>
      <c r="Q514">
        <v>6.5117545671097066E-2</v>
      </c>
      <c r="R514">
        <v>7.871901134965327E-2</v>
      </c>
      <c r="S514">
        <v>9.4150447655944172E-2</v>
      </c>
      <c r="T514">
        <v>0.1242124295146895</v>
      </c>
      <c r="U514" s="4">
        <v>5.6237243069450479E-2</v>
      </c>
      <c r="V514" s="7">
        <v>0.41874422433237157</v>
      </c>
      <c r="W514">
        <v>5.729726859764693E-2</v>
      </c>
      <c r="X514">
        <v>0.49534479434407386</v>
      </c>
      <c r="Y514">
        <v>0.37022787423670928</v>
      </c>
      <c r="Z514">
        <v>0.36243619588248271</v>
      </c>
      <c r="AA514">
        <v>0.33352625374370526</v>
      </c>
      <c r="AB514">
        <v>0.73625962879955398</v>
      </c>
      <c r="AC514">
        <v>0.31447066589325806</v>
      </c>
      <c r="AD514">
        <v>0.34889406716875965</v>
      </c>
      <c r="AE514" s="4">
        <v>0.30695631336094026</v>
      </c>
      <c r="AF514" s="7">
        <v>0.11710927266920436</v>
      </c>
      <c r="AG514">
        <v>0.14018508112247235</v>
      </c>
      <c r="AH514">
        <v>0.12287521829866933</v>
      </c>
      <c r="AI514">
        <v>0.11614007002102136</v>
      </c>
      <c r="AJ514">
        <v>0.14230634986602875</v>
      </c>
      <c r="AK514">
        <v>0.13197880005647875</v>
      </c>
      <c r="AL514">
        <v>0.17403469912979955</v>
      </c>
      <c r="AM514">
        <v>0.11182801422991545</v>
      </c>
      <c r="AN514">
        <v>8.83182410705034E-2</v>
      </c>
      <c r="AO514" s="4">
        <v>0.1189817815289852</v>
      </c>
      <c r="AP514" s="7">
        <v>2.152980433752745E-2</v>
      </c>
      <c r="AQ514">
        <v>4.2429636794756184E-2</v>
      </c>
      <c r="AR514">
        <v>3.5992448652714032E-2</v>
      </c>
      <c r="AS514">
        <v>3.3851743720982395E-2</v>
      </c>
      <c r="AT514">
        <v>0.27598116074430823</v>
      </c>
      <c r="AU514">
        <v>0.5197742846365806</v>
      </c>
      <c r="AV514">
        <v>0.44924867357875359</v>
      </c>
      <c r="AW514">
        <v>0.18216335387284194</v>
      </c>
      <c r="AX514">
        <v>0.13970033109944124</v>
      </c>
      <c r="AY514" s="4">
        <v>0.13807458196443448</v>
      </c>
      <c r="AZ514">
        <f t="shared" si="382"/>
        <v>4.7652561639869341E-2</v>
      </c>
      <c r="BA514">
        <f t="shared" si="383"/>
        <v>9.1742481025401432E-2</v>
      </c>
      <c r="BB514">
        <f t="shared" si="384"/>
        <v>0.37441572863595013</v>
      </c>
      <c r="BC514">
        <f t="shared" si="385"/>
        <v>0.12637575279930785</v>
      </c>
      <c r="BD514" s="4">
        <f t="shared" si="386"/>
        <v>0.18387460194023403</v>
      </c>
      <c r="BE514" s="7">
        <f t="shared" si="387"/>
        <v>2.1078677959401951E-2</v>
      </c>
      <c r="BF514">
        <f t="shared" si="388"/>
        <v>2.5131179175854147E-2</v>
      </c>
      <c r="BG514">
        <f t="shared" si="389"/>
        <v>0.16954596728169227</v>
      </c>
      <c r="BH514">
        <f t="shared" si="390"/>
        <v>2.2766503369070913E-2</v>
      </c>
      <c r="BI514" s="4">
        <f t="shared" si="391"/>
        <v>0.17842709374331911</v>
      </c>
      <c r="BJ514" s="7">
        <f t="shared" si="392"/>
        <v>5.1049142474227961E-4</v>
      </c>
      <c r="BK514">
        <f t="shared" si="393"/>
        <v>1.6865861629074183E-4</v>
      </c>
      <c r="BL514">
        <f t="shared" si="394"/>
        <v>2.44896786954463E-7</v>
      </c>
      <c r="BM514" s="4">
        <f t="shared" si="395"/>
        <v>3.9349216939143998E-2</v>
      </c>
      <c r="BN514" s="7">
        <f t="shared" si="396"/>
        <v>5.1049142474227961E-4</v>
      </c>
      <c r="BO514">
        <f t="shared" si="397"/>
        <v>4.8080960839774246E-4</v>
      </c>
      <c r="BP514">
        <f t="shared" si="398"/>
        <v>4.6930240023249211E-3</v>
      </c>
      <c r="BQ514" s="4">
        <f t="shared" si="399"/>
        <v>0.13906485538567318</v>
      </c>
      <c r="BR514" s="7">
        <f t="shared" si="400"/>
        <v>1.6865861629074183E-4</v>
      </c>
      <c r="BS514">
        <f t="shared" si="401"/>
        <v>4.8080960839774246E-4</v>
      </c>
      <c r="BT514">
        <f t="shared" si="402"/>
        <v>1.2022296941467938E-3</v>
      </c>
      <c r="BU514" s="4">
        <f t="shared" si="403"/>
        <v>2.4873932036748706E-2</v>
      </c>
      <c r="BV514" s="7">
        <f t="shared" si="404"/>
        <v>2.44896786954463E-7</v>
      </c>
      <c r="BW514">
        <f t="shared" si="405"/>
        <v>4.6930240023249211E-3</v>
      </c>
      <c r="BX514">
        <f t="shared" si="406"/>
        <v>1.2022296941467938E-3</v>
      </c>
      <c r="BY514" s="4">
        <f t="shared" si="407"/>
        <v>0.33767766193458915</v>
      </c>
      <c r="BZ514" s="7">
        <f t="shared" si="408"/>
        <v>3.9349216939143998E-2</v>
      </c>
      <c r="CA514">
        <f t="shared" si="409"/>
        <v>0.13906485538567318</v>
      </c>
      <c r="CB514">
        <f t="shared" si="410"/>
        <v>2.4873932036748706E-2</v>
      </c>
      <c r="CC514" s="4">
        <f t="shared" si="411"/>
        <v>0.33767766193458915</v>
      </c>
      <c r="CD514" s="7">
        <f t="shared" si="412"/>
        <v>16</v>
      </c>
      <c r="CE514" s="4">
        <f t="shared" si="413"/>
        <v>0</v>
      </c>
      <c r="CF514" s="7">
        <f t="shared" si="414"/>
        <v>5.1049142474227961E-4</v>
      </c>
      <c r="CG514">
        <f t="shared" si="415"/>
        <v>4.4414151117210485E-6</v>
      </c>
      <c r="CH514" s="7">
        <f t="shared" si="416"/>
        <v>5.1049142474227961E-4</v>
      </c>
      <c r="CI514" s="4">
        <f t="shared" si="417"/>
        <v>2.276963972285443E-4</v>
      </c>
      <c r="CJ514">
        <f t="shared" si="418"/>
        <v>4.4414151117210485E-6</v>
      </c>
      <c r="CK514">
        <f t="shared" si="419"/>
        <v>2.276963972285443E-4</v>
      </c>
      <c r="CL514" s="7">
        <f t="shared" si="420"/>
        <v>6</v>
      </c>
      <c r="CM514" s="4">
        <f t="shared" si="421"/>
        <v>1</v>
      </c>
      <c r="CN514" s="7">
        <f t="shared" si="422"/>
        <v>1.7394012402814689E-4</v>
      </c>
      <c r="CO514" s="4">
        <f t="shared" si="423"/>
        <v>1</v>
      </c>
      <c r="CP514" s="7">
        <f t="shared" si="424"/>
        <v>3</v>
      </c>
      <c r="CQ514" s="4" t="str">
        <f t="shared" si="425"/>
        <v>Glenfiddich 12</v>
      </c>
      <c r="CR514" s="7">
        <f t="shared" si="426"/>
        <v>70</v>
      </c>
      <c r="CS514">
        <f t="shared" si="427"/>
        <v>73</v>
      </c>
      <c r="CT514">
        <f ca="1">COUNTIF(INDIRECT(ADDRESS(ROW(),CR514,1,1)):INDIRECT(ADDRESS(ROW(),CS514,1,1)), "&lt;0.05")</f>
        <v>4</v>
      </c>
      <c r="CU514" s="4">
        <f t="shared" ca="1" si="428"/>
        <v>1</v>
      </c>
    </row>
    <row r="515" spans="1:99" x14ac:dyDescent="0.25">
      <c r="A515" s="48">
        <v>267</v>
      </c>
      <c r="B515" s="7">
        <v>0.10731109721695539</v>
      </c>
      <c r="C515">
        <v>8.1155682526248343E-2</v>
      </c>
      <c r="D515">
        <v>9.8877944058026149E-2</v>
      </c>
      <c r="E515">
        <v>0.13674825517115929</v>
      </c>
      <c r="F515">
        <v>0.14375088090534754</v>
      </c>
      <c r="G515">
        <v>0.16610145567503906</v>
      </c>
      <c r="H515">
        <v>0.14781505959122163</v>
      </c>
      <c r="I515">
        <v>0.21550233219338202</v>
      </c>
      <c r="J515">
        <v>0.2363590270038492</v>
      </c>
      <c r="K515" s="4">
        <v>0.21694715564564113</v>
      </c>
      <c r="L515" s="7">
        <v>0.20700991592578438</v>
      </c>
      <c r="M515">
        <v>0.24442900970068351</v>
      </c>
      <c r="N515">
        <v>0.19028065174567732</v>
      </c>
      <c r="O515">
        <v>0.1619144189808959</v>
      </c>
      <c r="P515">
        <v>0.2754497992251943</v>
      </c>
      <c r="Q515">
        <v>0.17156954269394079</v>
      </c>
      <c r="R515">
        <v>0.22377015302484557</v>
      </c>
      <c r="S515">
        <v>0.19744532536443463</v>
      </c>
      <c r="T515">
        <v>0.2383791393222727</v>
      </c>
      <c r="U515" s="4">
        <v>0.22411281037110012</v>
      </c>
      <c r="V515" s="7">
        <v>0.42207422139268047</v>
      </c>
      <c r="W515">
        <v>9.6697588023024902E-2</v>
      </c>
      <c r="X515">
        <v>0.54517239171922194</v>
      </c>
      <c r="Y515">
        <v>0.36138529496009841</v>
      </c>
      <c r="Z515">
        <v>0.40416308459284583</v>
      </c>
      <c r="AA515">
        <v>0.5558624598981432</v>
      </c>
      <c r="AB515">
        <v>1.0559525971914263</v>
      </c>
      <c r="AC515">
        <v>0.48197405275234406</v>
      </c>
      <c r="AD515">
        <v>0.47271074856720263</v>
      </c>
      <c r="AE515" s="4">
        <v>0.38607866773684929</v>
      </c>
      <c r="AF515" s="7">
        <v>0.18399140122723909</v>
      </c>
      <c r="AG515">
        <v>0.19741178693915892</v>
      </c>
      <c r="AH515">
        <v>0.16027871683676551</v>
      </c>
      <c r="AI515">
        <v>0.13895998753538211</v>
      </c>
      <c r="AJ515">
        <v>0.13661670537890166</v>
      </c>
      <c r="AK515">
        <v>0.18186849129146926</v>
      </c>
      <c r="AL515">
        <v>0.28028271410694</v>
      </c>
      <c r="AM515">
        <v>0.16230686491917426</v>
      </c>
      <c r="AN515">
        <v>0.12022469306717028</v>
      </c>
      <c r="AO515" s="4">
        <v>0.1997477409982315</v>
      </c>
      <c r="AP515" s="7">
        <v>2.55770307007093E-2</v>
      </c>
      <c r="AQ515">
        <v>4.9363231719368073E-2</v>
      </c>
      <c r="AR515">
        <v>3.8002061232158067E-2</v>
      </c>
      <c r="AS515">
        <v>3.2151809501162261E-2</v>
      </c>
      <c r="AT515">
        <v>0.27045306661037255</v>
      </c>
      <c r="AU515">
        <v>0.49213021204917828</v>
      </c>
      <c r="AV515">
        <v>0.52799487133707834</v>
      </c>
      <c r="AW515">
        <v>0.19871965623135798</v>
      </c>
      <c r="AX515">
        <v>0.14193282565197138</v>
      </c>
      <c r="AY515" s="4">
        <v>0.16790755156819778</v>
      </c>
      <c r="AZ515">
        <f t="shared" si="382"/>
        <v>0.15505688899868697</v>
      </c>
      <c r="BA515">
        <f t="shared" si="383"/>
        <v>0.21343607663548295</v>
      </c>
      <c r="BB515">
        <f t="shared" si="384"/>
        <v>0.47820711068338373</v>
      </c>
      <c r="BC515">
        <f t="shared" si="385"/>
        <v>0.17616891023004327</v>
      </c>
      <c r="BD515" s="4">
        <f t="shared" si="386"/>
        <v>0.1944232316601554</v>
      </c>
      <c r="BE515" s="7">
        <f t="shared" si="387"/>
        <v>5.3363195386072454E-2</v>
      </c>
      <c r="BF515">
        <f t="shared" si="388"/>
        <v>3.4784522555870473E-2</v>
      </c>
      <c r="BG515">
        <f t="shared" si="389"/>
        <v>0.24052416619734307</v>
      </c>
      <c r="BH515">
        <f t="shared" si="390"/>
        <v>4.5293944451272224E-2</v>
      </c>
      <c r="BI515" s="4">
        <f t="shared" si="391"/>
        <v>0.18544476392902398</v>
      </c>
      <c r="BJ515" s="7">
        <f t="shared" si="392"/>
        <v>1.0759591656038564E-2</v>
      </c>
      <c r="BK515">
        <f t="shared" si="393"/>
        <v>2.0374745873439305E-3</v>
      </c>
      <c r="BL515">
        <f t="shared" si="394"/>
        <v>0.35313598082511766</v>
      </c>
      <c r="BM515" s="4">
        <f t="shared" si="395"/>
        <v>0.53272192057698975</v>
      </c>
      <c r="BN515" s="7">
        <f t="shared" si="396"/>
        <v>1.0759591656038564E-2</v>
      </c>
      <c r="BO515">
        <f t="shared" si="397"/>
        <v>6.8974716233716239E-3</v>
      </c>
      <c r="BP515">
        <f t="shared" si="398"/>
        <v>5.4789025888102021E-2</v>
      </c>
      <c r="BQ515" s="4">
        <f t="shared" si="399"/>
        <v>0.756788130466713</v>
      </c>
      <c r="BR515" s="7">
        <f t="shared" si="400"/>
        <v>2.0374745873439305E-3</v>
      </c>
      <c r="BS515">
        <f t="shared" si="401"/>
        <v>6.8974716233716239E-3</v>
      </c>
      <c r="BT515">
        <f t="shared" si="402"/>
        <v>3.1634333883138717E-3</v>
      </c>
      <c r="BU515" s="4">
        <f t="shared" si="403"/>
        <v>8.9083491253363033E-3</v>
      </c>
      <c r="BV515" s="7">
        <f t="shared" si="404"/>
        <v>0.35313598082511766</v>
      </c>
      <c r="BW515">
        <f t="shared" si="405"/>
        <v>5.4789025888102021E-2</v>
      </c>
      <c r="BX515">
        <f t="shared" si="406"/>
        <v>3.1634333883138717E-3</v>
      </c>
      <c r="BY515" s="4">
        <f t="shared" si="407"/>
        <v>0.76850774614988349</v>
      </c>
      <c r="BZ515" s="7">
        <f t="shared" si="408"/>
        <v>0.53272192057698975</v>
      </c>
      <c r="CA515">
        <f t="shared" si="409"/>
        <v>0.756788130466713</v>
      </c>
      <c r="CB515">
        <f t="shared" si="410"/>
        <v>8.9083491253363033E-3</v>
      </c>
      <c r="CC515" s="4">
        <f t="shared" si="411"/>
        <v>0.76850774614988349</v>
      </c>
      <c r="CD515" s="7">
        <f t="shared" si="412"/>
        <v>10</v>
      </c>
      <c r="CE515" s="4">
        <f t="shared" si="413"/>
        <v>0</v>
      </c>
      <c r="CF515" s="7">
        <f t="shared" si="414"/>
        <v>1.0759591656038564E-2</v>
      </c>
      <c r="CG515">
        <f t="shared" si="415"/>
        <v>5.9931819417111103E-3</v>
      </c>
      <c r="CH515" s="7">
        <f t="shared" si="416"/>
        <v>1.0759591656038564E-2</v>
      </c>
      <c r="CI515" s="4">
        <f t="shared" si="417"/>
        <v>0.10672069650406781</v>
      </c>
      <c r="CJ515">
        <f t="shared" si="418"/>
        <v>5.9931819417111103E-3</v>
      </c>
      <c r="CK515">
        <f t="shared" si="419"/>
        <v>0.10672069650406781</v>
      </c>
      <c r="CL515" s="7">
        <f t="shared" si="420"/>
        <v>4</v>
      </c>
      <c r="CM515" s="4">
        <f t="shared" si="421"/>
        <v>0</v>
      </c>
      <c r="CN515" s="7">
        <f t="shared" si="422"/>
        <v>1.27911628284726E-2</v>
      </c>
      <c r="CO515" s="4">
        <f t="shared" si="423"/>
        <v>1</v>
      </c>
      <c r="CP515" s="7">
        <f t="shared" si="424"/>
        <v>3</v>
      </c>
      <c r="CQ515" s="4" t="str">
        <f t="shared" si="425"/>
        <v>Glenfiddich 12</v>
      </c>
      <c r="CR515" s="7">
        <f t="shared" si="426"/>
        <v>70</v>
      </c>
      <c r="CS515">
        <f t="shared" si="427"/>
        <v>73</v>
      </c>
      <c r="CT515">
        <f ca="1">COUNTIF(INDIRECT(ADDRESS(ROW(),CR515,1,1)):INDIRECT(ADDRESS(ROW(),CS515,1,1)), "&lt;0.05")</f>
        <v>4</v>
      </c>
      <c r="CU515" s="4">
        <f t="shared" ca="1" si="428"/>
        <v>1</v>
      </c>
    </row>
    <row r="516" spans="1:99" x14ac:dyDescent="0.25">
      <c r="A516" s="48">
        <v>268</v>
      </c>
      <c r="B516" s="7">
        <v>0.1046657452115206</v>
      </c>
      <c r="C516">
        <v>9.7768772962417538E-2</v>
      </c>
      <c r="D516">
        <v>0.10023288084802151</v>
      </c>
      <c r="E516">
        <v>0.12777077267753095</v>
      </c>
      <c r="F516">
        <v>0.15977786548760772</v>
      </c>
      <c r="G516">
        <v>0.14989440936766135</v>
      </c>
      <c r="H516">
        <v>0.1234150590879684</v>
      </c>
      <c r="I516">
        <v>0.16265538027746521</v>
      </c>
      <c r="J516">
        <v>0.15038383558141138</v>
      </c>
      <c r="K516" s="4">
        <v>0.14272761988893429</v>
      </c>
      <c r="L516" s="7">
        <v>0.23259272139957055</v>
      </c>
      <c r="M516">
        <v>0.25562106503356685</v>
      </c>
      <c r="N516">
        <v>0.19475793227301325</v>
      </c>
      <c r="O516">
        <v>0.17853782608135035</v>
      </c>
      <c r="P516">
        <v>0.28123071244302167</v>
      </c>
      <c r="Q516">
        <v>0.17462519424249451</v>
      </c>
      <c r="R516">
        <v>0.18410926956085064</v>
      </c>
      <c r="S516">
        <v>0.20996894116050058</v>
      </c>
      <c r="T516">
        <v>0.28559477102593483</v>
      </c>
      <c r="U516" s="4">
        <v>0.1276233019413649</v>
      </c>
      <c r="V516" s="7">
        <v>0.45888432925120126</v>
      </c>
      <c r="W516">
        <v>7.4534395227345757E-2</v>
      </c>
      <c r="X516">
        <v>0.49590601284407926</v>
      </c>
      <c r="Y516">
        <v>0.32122081501518512</v>
      </c>
      <c r="Z516">
        <v>0.32199661284286313</v>
      </c>
      <c r="AA516">
        <v>0.45276089596599245</v>
      </c>
      <c r="AB516">
        <v>0.66769239450121554</v>
      </c>
      <c r="AC516">
        <v>0.29611048454396721</v>
      </c>
      <c r="AD516">
        <v>0.31899716618019136</v>
      </c>
      <c r="AE516" s="4">
        <v>0.26919830639633274</v>
      </c>
      <c r="AF516" s="7">
        <v>0.11711478702609154</v>
      </c>
      <c r="AG516">
        <v>0.12791244941559596</v>
      </c>
      <c r="AH516">
        <v>0.10599561991599259</v>
      </c>
      <c r="AI516">
        <v>8.6065910662043388E-2</v>
      </c>
      <c r="AJ516">
        <v>6.4065535471850579E-2</v>
      </c>
      <c r="AK516">
        <v>0.11170385440672952</v>
      </c>
      <c r="AL516">
        <v>0.1557367972879545</v>
      </c>
      <c r="AM516">
        <v>9.5469689178901834E-2</v>
      </c>
      <c r="AN516">
        <v>7.4475996963395782E-2</v>
      </c>
      <c r="AO516" s="4">
        <v>0.11488254390800054</v>
      </c>
      <c r="AP516" s="7">
        <v>1.1485379748121359E-2</v>
      </c>
      <c r="AQ516">
        <v>2.9843496331371594E-2</v>
      </c>
      <c r="AR516">
        <v>1.975210434325014E-2</v>
      </c>
      <c r="AS516">
        <v>3.0845353255342465E-2</v>
      </c>
      <c r="AT516">
        <v>0.18167887076778289</v>
      </c>
      <c r="AU516">
        <v>0.29825102313929619</v>
      </c>
      <c r="AV516">
        <v>0.30033316217412981</v>
      </c>
      <c r="AW516">
        <v>0.11326565298850051</v>
      </c>
      <c r="AX516">
        <v>8.696015382312261E-2</v>
      </c>
      <c r="AY516" s="4">
        <v>9.7574675035399544E-2</v>
      </c>
      <c r="AZ516">
        <f t="shared" si="382"/>
        <v>0.13192923413905389</v>
      </c>
      <c r="BA516">
        <f t="shared" si="383"/>
        <v>0.21246617351616681</v>
      </c>
      <c r="BB516">
        <f t="shared" si="384"/>
        <v>0.36773014127683734</v>
      </c>
      <c r="BC516">
        <f t="shared" si="385"/>
        <v>0.10534231842365563</v>
      </c>
      <c r="BD516" s="4">
        <f t="shared" si="386"/>
        <v>0.11699898716063173</v>
      </c>
      <c r="BE516" s="7">
        <f t="shared" si="387"/>
        <v>2.4730199759898583E-2</v>
      </c>
      <c r="BF516">
        <f t="shared" si="388"/>
        <v>5.0825511406457531E-2</v>
      </c>
      <c r="BG516">
        <f t="shared" si="389"/>
        <v>0.15964437623488048</v>
      </c>
      <c r="BH516">
        <f t="shared" si="390"/>
        <v>2.6760394638602601E-2</v>
      </c>
      <c r="BI516" s="4">
        <f t="shared" si="391"/>
        <v>0.10931574380626784</v>
      </c>
      <c r="BJ516" s="7">
        <f t="shared" si="392"/>
        <v>5.8707833136079134E-4</v>
      </c>
      <c r="BK516">
        <f t="shared" si="393"/>
        <v>1.1156978631045469E-3</v>
      </c>
      <c r="BL516">
        <f t="shared" si="394"/>
        <v>3.3209151386577346E-2</v>
      </c>
      <c r="BM516" s="4">
        <f t="shared" si="395"/>
        <v>0.6825510346928283</v>
      </c>
      <c r="BN516" s="7">
        <f t="shared" si="396"/>
        <v>5.8707833136079134E-4</v>
      </c>
      <c r="BO516">
        <f t="shared" si="397"/>
        <v>1.391509372256376E-2</v>
      </c>
      <c r="BP516">
        <f t="shared" si="398"/>
        <v>4.3288738086668162E-5</v>
      </c>
      <c r="BQ516" s="4">
        <f t="shared" si="399"/>
        <v>2.6728318916811333E-2</v>
      </c>
      <c r="BR516" s="7">
        <f t="shared" si="400"/>
        <v>1.1156978631045469E-3</v>
      </c>
      <c r="BS516">
        <f t="shared" si="401"/>
        <v>1.391509372256376E-2</v>
      </c>
      <c r="BT516">
        <f t="shared" si="402"/>
        <v>5.2448218973958423E-4</v>
      </c>
      <c r="BU516" s="4">
        <f t="shared" si="403"/>
        <v>8.4836457940831625E-4</v>
      </c>
      <c r="BV516" s="7">
        <f t="shared" si="404"/>
        <v>3.3209151386577346E-2</v>
      </c>
      <c r="BW516">
        <f t="shared" si="405"/>
        <v>4.3288738086668162E-5</v>
      </c>
      <c r="BX516">
        <f t="shared" si="406"/>
        <v>5.2448218973958423E-4</v>
      </c>
      <c r="BY516" s="4">
        <f t="shared" si="407"/>
        <v>0.74996988110056351</v>
      </c>
      <c r="BZ516" s="7">
        <f t="shared" si="408"/>
        <v>0.6825510346928283</v>
      </c>
      <c r="CA516">
        <f t="shared" si="409"/>
        <v>2.6728318916811333E-2</v>
      </c>
      <c r="CB516">
        <f t="shared" si="410"/>
        <v>8.4836457940831625E-4</v>
      </c>
      <c r="CC516" s="4">
        <f t="shared" si="411"/>
        <v>0.74996988110056351</v>
      </c>
      <c r="CD516" s="7">
        <f t="shared" si="412"/>
        <v>16</v>
      </c>
      <c r="CE516" s="4">
        <f t="shared" si="413"/>
        <v>0</v>
      </c>
      <c r="CF516" s="7">
        <f t="shared" si="414"/>
        <v>5.8707833136079134E-4</v>
      </c>
      <c r="CG516">
        <f t="shared" si="415"/>
        <v>4.4591655393723027E-2</v>
      </c>
      <c r="CH516" s="7">
        <f t="shared" si="416"/>
        <v>5.8707833136079134E-4</v>
      </c>
      <c r="CI516" s="4">
        <f t="shared" si="417"/>
        <v>0.64561339713648158</v>
      </c>
      <c r="CJ516">
        <f t="shared" si="418"/>
        <v>4.4591655393723027E-2</v>
      </c>
      <c r="CK516">
        <f t="shared" si="419"/>
        <v>0.64561339713648158</v>
      </c>
      <c r="CL516" s="7">
        <f t="shared" si="420"/>
        <v>4</v>
      </c>
      <c r="CM516" s="4">
        <f t="shared" si="421"/>
        <v>0</v>
      </c>
      <c r="CN516" s="7">
        <f t="shared" si="422"/>
        <v>0.13097560072702527</v>
      </c>
      <c r="CO516" s="4">
        <f t="shared" si="423"/>
        <v>0</v>
      </c>
      <c r="CP516" s="7">
        <f t="shared" si="424"/>
        <v>3</v>
      </c>
      <c r="CQ516" s="4" t="str">
        <f t="shared" si="425"/>
        <v>Glenfiddich 12</v>
      </c>
      <c r="CR516" s="7">
        <f t="shared" si="426"/>
        <v>70</v>
      </c>
      <c r="CS516">
        <f t="shared" si="427"/>
        <v>73</v>
      </c>
      <c r="CT516">
        <f ca="1">COUNTIF(INDIRECT(ADDRESS(ROW(),CR516,1,1)):INDIRECT(ADDRESS(ROW(),CS516,1,1)), "&lt;0.05")</f>
        <v>4</v>
      </c>
      <c r="CU516" s="4">
        <f t="shared" ca="1" si="428"/>
        <v>1</v>
      </c>
    </row>
    <row r="517" spans="1:99" x14ac:dyDescent="0.25">
      <c r="A517" s="48">
        <v>269</v>
      </c>
      <c r="B517" s="7">
        <v>0.2313767552671169</v>
      </c>
      <c r="C517">
        <v>0.16896424776942437</v>
      </c>
      <c r="D517">
        <v>0.18707984001387104</v>
      </c>
      <c r="E517">
        <v>0.27191992597247872</v>
      </c>
      <c r="F517">
        <v>0.26684930590899009</v>
      </c>
      <c r="G517">
        <v>0.26203219119354687</v>
      </c>
      <c r="H517">
        <v>0.23510783254280848</v>
      </c>
      <c r="I517">
        <v>0.31531373759775472</v>
      </c>
      <c r="J517">
        <v>0.30248493598626786</v>
      </c>
      <c r="K517" s="4">
        <v>0.2826458985837132</v>
      </c>
      <c r="L517" s="7">
        <v>0.36272215600450736</v>
      </c>
      <c r="M517">
        <v>0.43826867861015228</v>
      </c>
      <c r="N517">
        <v>0.33653236278815429</v>
      </c>
      <c r="O517">
        <v>0.27074053088758049</v>
      </c>
      <c r="P517">
        <v>0.44669342931587241</v>
      </c>
      <c r="Q517">
        <v>0.30848788437065927</v>
      </c>
      <c r="R517">
        <v>0.34881768772279109</v>
      </c>
      <c r="S517">
        <v>0.33621940987082083</v>
      </c>
      <c r="T517">
        <v>0.40247994483592686</v>
      </c>
      <c r="U517" s="4">
        <v>0.25673421385714318</v>
      </c>
      <c r="V517" s="7">
        <v>0.69800286241688125</v>
      </c>
      <c r="W517">
        <v>0.14942392998466794</v>
      </c>
      <c r="X517">
        <v>0.81307740384362492</v>
      </c>
      <c r="Y517">
        <v>0.56683608301791577</v>
      </c>
      <c r="Z517">
        <v>0.60620879689315232</v>
      </c>
      <c r="AA517">
        <v>0.94128125171340393</v>
      </c>
      <c r="AB517">
        <v>1.5278487243054426</v>
      </c>
      <c r="AC517">
        <v>0.59892351165385183</v>
      </c>
      <c r="AD517">
        <v>0.61048771608481023</v>
      </c>
      <c r="AE517" s="4">
        <v>0.49166673092681734</v>
      </c>
      <c r="AF517" s="7">
        <v>0.21993790042432226</v>
      </c>
      <c r="AG517">
        <v>0.24342907251918761</v>
      </c>
      <c r="AH517">
        <v>0.20631018521993555</v>
      </c>
      <c r="AI517">
        <v>0.18756551594605492</v>
      </c>
      <c r="AJ517">
        <v>0.1467929220839396</v>
      </c>
      <c r="AK517">
        <v>0.2171006595824081</v>
      </c>
      <c r="AL517">
        <v>0.30487309012530073</v>
      </c>
      <c r="AM517">
        <v>0.17789712391101786</v>
      </c>
      <c r="AN517">
        <v>0.1318583703055527</v>
      </c>
      <c r="AO517" s="4">
        <v>0.20747238262036335</v>
      </c>
      <c r="AP517" s="7">
        <v>2.7699342448761325E-2</v>
      </c>
      <c r="AQ517">
        <v>5.1303865286115198E-2</v>
      </c>
      <c r="AR517">
        <v>3.8413008789802902E-2</v>
      </c>
      <c r="AS517">
        <v>5.3188176213745816E-2</v>
      </c>
      <c r="AT517">
        <v>0.30336029876109094</v>
      </c>
      <c r="AU517">
        <v>0.50122030870778556</v>
      </c>
      <c r="AV517">
        <v>0.49401108515030873</v>
      </c>
      <c r="AW517">
        <v>0.19830111870807354</v>
      </c>
      <c r="AX517">
        <v>0.15081819840729585</v>
      </c>
      <c r="AY517" s="4">
        <v>0.17709491663948701</v>
      </c>
      <c r="AZ517">
        <f t="shared" si="382"/>
        <v>0.25237746708359721</v>
      </c>
      <c r="BA517">
        <f t="shared" si="383"/>
        <v>0.35076962982636084</v>
      </c>
      <c r="BB517">
        <f t="shared" si="384"/>
        <v>0.70037570108405678</v>
      </c>
      <c r="BC517">
        <f t="shared" si="385"/>
        <v>0.20432372227380827</v>
      </c>
      <c r="BD517" s="4">
        <f t="shared" si="386"/>
        <v>0.19954103191124667</v>
      </c>
      <c r="BE517" s="7">
        <f t="shared" si="387"/>
        <v>4.7179658374315772E-2</v>
      </c>
      <c r="BF517">
        <f t="shared" si="388"/>
        <v>6.4228376638614082E-2</v>
      </c>
      <c r="BG517">
        <f t="shared" si="389"/>
        <v>0.35709231812556719</v>
      </c>
      <c r="BH517">
        <f t="shared" si="390"/>
        <v>4.8990406502121726E-2</v>
      </c>
      <c r="BI517" s="4">
        <f t="shared" si="391"/>
        <v>0.17958778121784669</v>
      </c>
      <c r="BJ517" s="7">
        <f t="shared" si="392"/>
        <v>1.196423782764645E-3</v>
      </c>
      <c r="BK517">
        <f t="shared" si="393"/>
        <v>3.219215035067917E-3</v>
      </c>
      <c r="BL517">
        <f t="shared" si="394"/>
        <v>3.8410911911656777E-2</v>
      </c>
      <c r="BM517" s="4">
        <f t="shared" si="395"/>
        <v>0.38888456551336836</v>
      </c>
      <c r="BN517" s="7">
        <f t="shared" si="396"/>
        <v>1.196423782764645E-3</v>
      </c>
      <c r="BO517">
        <f t="shared" si="397"/>
        <v>1.2911017328034171E-2</v>
      </c>
      <c r="BP517">
        <f t="shared" si="398"/>
        <v>2.5386300387748001E-5</v>
      </c>
      <c r="BQ517" s="4">
        <f t="shared" si="399"/>
        <v>2.8672271804725043E-2</v>
      </c>
      <c r="BR517" s="7">
        <f t="shared" si="400"/>
        <v>3.219215035067917E-3</v>
      </c>
      <c r="BS517">
        <f t="shared" si="401"/>
        <v>1.2911017328034171E-2</v>
      </c>
      <c r="BT517">
        <f t="shared" si="402"/>
        <v>1.6904529004551916E-3</v>
      </c>
      <c r="BU517" s="4">
        <f t="shared" si="403"/>
        <v>1.5609008343168101E-3</v>
      </c>
      <c r="BV517" s="7">
        <f t="shared" si="404"/>
        <v>3.8410911911656777E-2</v>
      </c>
      <c r="BW517">
        <f t="shared" si="405"/>
        <v>2.5386300387748001E-5</v>
      </c>
      <c r="BX517">
        <f t="shared" si="406"/>
        <v>1.6904529004551916E-3</v>
      </c>
      <c r="BY517" s="4">
        <f t="shared" si="407"/>
        <v>0.93679762466179373</v>
      </c>
      <c r="BZ517" s="7">
        <f t="shared" si="408"/>
        <v>0.38888456551336836</v>
      </c>
      <c r="CA517">
        <f t="shared" si="409"/>
        <v>2.8672271804725043E-2</v>
      </c>
      <c r="CB517">
        <f t="shared" si="410"/>
        <v>1.5609008343168101E-3</v>
      </c>
      <c r="CC517" s="4">
        <f t="shared" si="411"/>
        <v>0.93679762466179373</v>
      </c>
      <c r="CD517" s="7">
        <f t="shared" si="412"/>
        <v>16</v>
      </c>
      <c r="CE517" s="4">
        <f t="shared" si="413"/>
        <v>0</v>
      </c>
      <c r="CF517" s="7">
        <f t="shared" si="414"/>
        <v>1.196423782764645E-3</v>
      </c>
      <c r="CG517">
        <f t="shared" si="415"/>
        <v>6.9722945765080271E-2</v>
      </c>
      <c r="CH517" s="7">
        <f t="shared" si="416"/>
        <v>1.196423782764645E-3</v>
      </c>
      <c r="CI517" s="4">
        <f t="shared" si="417"/>
        <v>0.78578507896097727</v>
      </c>
      <c r="CJ517">
        <f t="shared" si="418"/>
        <v>6.9722945765080271E-2</v>
      </c>
      <c r="CK517">
        <f t="shared" si="419"/>
        <v>0.78578507896097727</v>
      </c>
      <c r="CL517" s="7">
        <f t="shared" si="420"/>
        <v>2</v>
      </c>
      <c r="CM517" s="4">
        <f t="shared" si="421"/>
        <v>0</v>
      </c>
      <c r="CN517" s="7">
        <f t="shared" si="422"/>
        <v>7.7622893403033619E-2</v>
      </c>
      <c r="CO517" s="4">
        <f t="shared" si="423"/>
        <v>0</v>
      </c>
      <c r="CP517" s="7">
        <f t="shared" si="424"/>
        <v>3</v>
      </c>
      <c r="CQ517" s="4" t="str">
        <f t="shared" si="425"/>
        <v>Glenfiddich 12</v>
      </c>
      <c r="CR517" s="7">
        <f t="shared" si="426"/>
        <v>70</v>
      </c>
      <c r="CS517">
        <f t="shared" si="427"/>
        <v>73</v>
      </c>
      <c r="CT517">
        <f ca="1">COUNTIF(INDIRECT(ADDRESS(ROW(),CR517,1,1)):INDIRECT(ADDRESS(ROW(),CS517,1,1)), "&lt;0.05")</f>
        <v>4</v>
      </c>
      <c r="CU517" s="4">
        <f t="shared" ca="1" si="428"/>
        <v>1</v>
      </c>
    </row>
    <row r="518" spans="1:99" x14ac:dyDescent="0.25">
      <c r="A518" s="48">
        <v>270</v>
      </c>
      <c r="B518" s="7">
        <v>6.6849507182380044E-2</v>
      </c>
      <c r="C518">
        <v>6.5946071074398982E-2</v>
      </c>
      <c r="D518">
        <v>7.2440365241925264E-2</v>
      </c>
      <c r="E518">
        <v>0.10903468627248264</v>
      </c>
      <c r="F518">
        <v>0.12076018170885458</v>
      </c>
      <c r="G518">
        <v>0.10682697341087107</v>
      </c>
      <c r="H518">
        <v>7.3706795456065011E-2</v>
      </c>
      <c r="I518">
        <v>0.10801632548705903</v>
      </c>
      <c r="J518">
        <v>0.11450007771289869</v>
      </c>
      <c r="K518" s="4">
        <v>0.10427822812534591</v>
      </c>
      <c r="L518" s="7">
        <v>0.15485637865121971</v>
      </c>
      <c r="M518">
        <v>0.19345469863317508</v>
      </c>
      <c r="N518">
        <v>0.14962676804470737</v>
      </c>
      <c r="O518">
        <v>0.12495057106152324</v>
      </c>
      <c r="P518">
        <v>0.20122667935265379</v>
      </c>
      <c r="Q518">
        <v>0.13045479681155678</v>
      </c>
      <c r="R518">
        <v>0.13092990216813813</v>
      </c>
      <c r="S518">
        <v>0.14723389130359565</v>
      </c>
      <c r="T518">
        <v>0.19953879712267131</v>
      </c>
      <c r="U518" s="4">
        <v>8.7928778085873252E-2</v>
      </c>
      <c r="V518" s="7">
        <v>0.28602970895255631</v>
      </c>
      <c r="W518">
        <v>3.0233535991659233E-2</v>
      </c>
      <c r="X518">
        <v>0.33612067489757586</v>
      </c>
      <c r="Y518">
        <v>0.20975953963255739</v>
      </c>
      <c r="Z518">
        <v>0.23324333847038645</v>
      </c>
      <c r="AA518">
        <v>0.36810653807245874</v>
      </c>
      <c r="AB518">
        <v>0.54560355731827104</v>
      </c>
      <c r="AC518">
        <v>0.21387097305694244</v>
      </c>
      <c r="AD518">
        <v>0.21758738432521305</v>
      </c>
      <c r="AE518" s="4">
        <v>0.18671117365859866</v>
      </c>
      <c r="AF518" s="7">
        <v>8.51589958404919E-2</v>
      </c>
      <c r="AG518">
        <v>9.137260669127957E-2</v>
      </c>
      <c r="AH518">
        <v>7.5325475412034534E-2</v>
      </c>
      <c r="AI518">
        <v>6.1975976541441817E-2</v>
      </c>
      <c r="AJ518">
        <v>4.9859840032849038E-2</v>
      </c>
      <c r="AK518">
        <v>8.437297855401571E-2</v>
      </c>
      <c r="AL518">
        <v>0.10812095563474573</v>
      </c>
      <c r="AM518">
        <v>5.5711155638616144E-2</v>
      </c>
      <c r="AN518">
        <v>4.5133438736067018E-2</v>
      </c>
      <c r="AO518" s="4">
        <v>7.0605081615228479E-2</v>
      </c>
      <c r="AP518" s="7">
        <v>5.8645266372016717E-3</v>
      </c>
      <c r="AQ518">
        <v>9.1137772779065606E-3</v>
      </c>
      <c r="AR518">
        <v>5.1434928164773783E-3</v>
      </c>
      <c r="AS518">
        <v>2.095792616617859E-2</v>
      </c>
      <c r="AT518">
        <v>0.11352411407726526</v>
      </c>
      <c r="AU518">
        <v>0.1820324439945056</v>
      </c>
      <c r="AV518">
        <v>0.17481563176855006</v>
      </c>
      <c r="AW518">
        <v>6.8283305248041104E-2</v>
      </c>
      <c r="AX518">
        <v>4.6957960711159687E-2</v>
      </c>
      <c r="AY518" s="4">
        <v>5.6704518954541393E-2</v>
      </c>
      <c r="AZ518">
        <f t="shared" si="382"/>
        <v>9.4235921167228121E-2</v>
      </c>
      <c r="BA518">
        <f t="shared" si="383"/>
        <v>0.15202012612351146</v>
      </c>
      <c r="BB518">
        <f t="shared" si="384"/>
        <v>0.26272664243762189</v>
      </c>
      <c r="BC518">
        <f t="shared" si="385"/>
        <v>7.2763650469677005E-2</v>
      </c>
      <c r="BD518" s="4">
        <f t="shared" si="386"/>
        <v>6.8339769765182717E-2</v>
      </c>
      <c r="BE518" s="7">
        <f t="shared" si="387"/>
        <v>2.1677639542141684E-2</v>
      </c>
      <c r="BF518">
        <f t="shared" si="388"/>
        <v>3.6792414658579249E-2</v>
      </c>
      <c r="BG518">
        <f t="shared" si="389"/>
        <v>0.13539431818485817</v>
      </c>
      <c r="BH518">
        <f t="shared" si="390"/>
        <v>1.9975680641651186E-2</v>
      </c>
      <c r="BI518" s="4">
        <f t="shared" si="391"/>
        <v>6.7120956368832141E-2</v>
      </c>
      <c r="BJ518" s="7">
        <f t="shared" si="392"/>
        <v>7.0051980143829987E-4</v>
      </c>
      <c r="BK518">
        <f t="shared" si="393"/>
        <v>3.3637101016832059E-3</v>
      </c>
      <c r="BL518">
        <f t="shared" si="394"/>
        <v>3.347870173044707E-2</v>
      </c>
      <c r="BM518" s="4">
        <f t="shared" si="395"/>
        <v>0.27053169414377048</v>
      </c>
      <c r="BN518" s="7">
        <f t="shared" si="396"/>
        <v>7.0051980143829987E-4</v>
      </c>
      <c r="BO518">
        <f t="shared" si="397"/>
        <v>3.1035612698366858E-2</v>
      </c>
      <c r="BP518">
        <f t="shared" si="398"/>
        <v>3.4514852544491758E-5</v>
      </c>
      <c r="BQ518" s="4">
        <f t="shared" si="399"/>
        <v>3.8640088246661634E-3</v>
      </c>
      <c r="BR518" s="7">
        <f t="shared" si="400"/>
        <v>3.3637101016832059E-3</v>
      </c>
      <c r="BS518">
        <f t="shared" si="401"/>
        <v>3.1035612698366858E-2</v>
      </c>
      <c r="BT518">
        <f t="shared" si="402"/>
        <v>1.5776046438523172E-3</v>
      </c>
      <c r="BU518" s="4">
        <f t="shared" si="403"/>
        <v>1.2975803532590108E-3</v>
      </c>
      <c r="BV518" s="7">
        <f t="shared" si="404"/>
        <v>3.347870173044707E-2</v>
      </c>
      <c r="BW518">
        <f t="shared" si="405"/>
        <v>3.4514852544491758E-5</v>
      </c>
      <c r="BX518">
        <f t="shared" si="406"/>
        <v>1.5776046438523172E-3</v>
      </c>
      <c r="BY518" s="4">
        <f t="shared" si="407"/>
        <v>0.84545206864757882</v>
      </c>
      <c r="BZ518" s="7">
        <f t="shared" si="408"/>
        <v>0.27053169414377048</v>
      </c>
      <c r="CA518">
        <f t="shared" si="409"/>
        <v>3.8640088246661634E-3</v>
      </c>
      <c r="CB518">
        <f t="shared" si="410"/>
        <v>1.2975803532590108E-3</v>
      </c>
      <c r="CC518" s="4">
        <f t="shared" si="411"/>
        <v>0.84545206864757882</v>
      </c>
      <c r="CD518" s="7">
        <f t="shared" si="412"/>
        <v>16</v>
      </c>
      <c r="CE518" s="4">
        <f t="shared" si="413"/>
        <v>0</v>
      </c>
      <c r="CF518" s="7">
        <f t="shared" si="414"/>
        <v>7.0051980143829987E-4</v>
      </c>
      <c r="CG518">
        <f t="shared" si="415"/>
        <v>0.10022165012584872</v>
      </c>
      <c r="CH518" s="7">
        <f t="shared" si="416"/>
        <v>7.0051980143829987E-4</v>
      </c>
      <c r="CI518" s="4">
        <f t="shared" si="417"/>
        <v>0.50172698556378115</v>
      </c>
      <c r="CJ518">
        <f t="shared" si="418"/>
        <v>0.10022165012584872</v>
      </c>
      <c r="CK518">
        <f t="shared" si="419"/>
        <v>0.50172698556378115</v>
      </c>
      <c r="CL518" s="7">
        <f t="shared" si="420"/>
        <v>2</v>
      </c>
      <c r="CM518" s="4">
        <f t="shared" si="421"/>
        <v>0</v>
      </c>
      <c r="CN518" s="7">
        <f t="shared" si="422"/>
        <v>0.17304465027123062</v>
      </c>
      <c r="CO518" s="4">
        <f t="shared" si="423"/>
        <v>0</v>
      </c>
      <c r="CP518" s="7">
        <f t="shared" si="424"/>
        <v>3</v>
      </c>
      <c r="CQ518" s="4" t="str">
        <f t="shared" si="425"/>
        <v>Glenfiddich 12</v>
      </c>
      <c r="CR518" s="7">
        <f t="shared" si="426"/>
        <v>70</v>
      </c>
      <c r="CS518">
        <f t="shared" si="427"/>
        <v>73</v>
      </c>
      <c r="CT518">
        <f ca="1">COUNTIF(INDIRECT(ADDRESS(ROW(),CR518,1,1)):INDIRECT(ADDRESS(ROW(),CS518,1,1)), "&lt;0.05")</f>
        <v>4</v>
      </c>
      <c r="CU518" s="4">
        <f t="shared" ca="1" si="428"/>
        <v>1</v>
      </c>
    </row>
    <row r="519" spans="1:99" x14ac:dyDescent="0.25">
      <c r="A519" s="48">
        <v>271</v>
      </c>
      <c r="B519" s="7">
        <v>0</v>
      </c>
      <c r="C519">
        <v>0</v>
      </c>
      <c r="D519">
        <v>0</v>
      </c>
      <c r="E519">
        <v>4.9914236856146085E-2</v>
      </c>
      <c r="F519">
        <v>4.7101802213390394E-2</v>
      </c>
      <c r="G519">
        <v>6.3993791618808207E-2</v>
      </c>
      <c r="H519">
        <v>0</v>
      </c>
      <c r="I519">
        <v>0</v>
      </c>
      <c r="J519">
        <v>3.4641674182852356E-2</v>
      </c>
      <c r="K519" s="4">
        <v>3.1975304399200301E-2</v>
      </c>
      <c r="L519" s="7">
        <v>5.9406639146086161E-2</v>
      </c>
      <c r="M519">
        <v>3.5590539992360004E-2</v>
      </c>
      <c r="N519">
        <v>7.4902346635277641E-3</v>
      </c>
      <c r="O519">
        <v>5.8971332068436287E-3</v>
      </c>
      <c r="P519">
        <v>8.0807992553988156E-2</v>
      </c>
      <c r="Q519">
        <v>4.4419861131172522E-2</v>
      </c>
      <c r="R519">
        <v>3.4048521352555879E-2</v>
      </c>
      <c r="S519">
        <v>6.3979417047329443E-2</v>
      </c>
      <c r="T519">
        <v>6.5703313799395799E-2</v>
      </c>
      <c r="U519" s="4">
        <v>0</v>
      </c>
      <c r="V519" s="7">
        <v>9.7376882427974945E-2</v>
      </c>
      <c r="W519">
        <v>0</v>
      </c>
      <c r="X519">
        <v>9.6012525874411614E-2</v>
      </c>
      <c r="Y519">
        <v>0.13694610440688246</v>
      </c>
      <c r="Z519">
        <v>0.12897232304101305</v>
      </c>
      <c r="AA519">
        <v>0.21915337859227904</v>
      </c>
      <c r="AB519">
        <v>1.9689236312239723E-2</v>
      </c>
      <c r="AC519">
        <v>7.7236943414258408E-2</v>
      </c>
      <c r="AD519">
        <v>4.0558082888598232E-2</v>
      </c>
      <c r="AE519" s="4">
        <v>9.7548417742910239E-3</v>
      </c>
      <c r="AF519" s="7">
        <v>0</v>
      </c>
      <c r="AG519">
        <v>2.1104703184649857E-4</v>
      </c>
      <c r="AH519">
        <v>1.7527839326099495E-2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 s="4">
        <v>7.2831443231029819E-3</v>
      </c>
      <c r="AP519" s="7">
        <v>0</v>
      </c>
      <c r="AQ519">
        <v>0</v>
      </c>
      <c r="AR519">
        <v>0</v>
      </c>
      <c r="AS519">
        <v>0</v>
      </c>
      <c r="AT519">
        <v>1.6974316908718312E-2</v>
      </c>
      <c r="AU519">
        <v>0</v>
      </c>
      <c r="AV519">
        <v>0</v>
      </c>
      <c r="AW519">
        <v>5.4397292880911515E-3</v>
      </c>
      <c r="AX519">
        <v>0</v>
      </c>
      <c r="AY519" s="4">
        <v>0</v>
      </c>
      <c r="AZ519">
        <f t="shared" si="382"/>
        <v>2.2762680927039734E-2</v>
      </c>
      <c r="BA519">
        <f t="shared" si="383"/>
        <v>3.9734365289325932E-2</v>
      </c>
      <c r="BB519">
        <f t="shared" si="384"/>
        <v>8.2570031873194838E-2</v>
      </c>
      <c r="BC519">
        <f t="shared" si="385"/>
        <v>2.5022030681048973E-3</v>
      </c>
      <c r="BD519" s="4">
        <f t="shared" si="386"/>
        <v>2.2414046196809465E-3</v>
      </c>
      <c r="BE519" s="7">
        <f t="shared" si="387"/>
        <v>2.548700198179997E-2</v>
      </c>
      <c r="BF519">
        <f t="shared" si="388"/>
        <v>2.8227579179964806E-2</v>
      </c>
      <c r="BG519">
        <f t="shared" si="389"/>
        <v>6.8339175499997795E-2</v>
      </c>
      <c r="BH519">
        <f t="shared" si="390"/>
        <v>5.7513639114949921E-3</v>
      </c>
      <c r="BI519" s="4">
        <f t="shared" si="391"/>
        <v>5.4515965302127187E-3</v>
      </c>
      <c r="BJ519" s="7">
        <f t="shared" si="392"/>
        <v>0.17541600260712137</v>
      </c>
      <c r="BK519">
        <f t="shared" si="393"/>
        <v>2.4294351969137859E-2</v>
      </c>
      <c r="BL519">
        <f t="shared" si="394"/>
        <v>3.4325170647822555E-2</v>
      </c>
      <c r="BM519" s="4">
        <f t="shared" si="395"/>
        <v>3.2393009674219479E-2</v>
      </c>
      <c r="BN519" s="7">
        <f t="shared" si="396"/>
        <v>0.17541600260712137</v>
      </c>
      <c r="BO519">
        <f t="shared" si="397"/>
        <v>9.1902853145478386E-2</v>
      </c>
      <c r="BP519">
        <f t="shared" si="398"/>
        <v>2.3098819954064662E-3</v>
      </c>
      <c r="BQ519" s="4">
        <f t="shared" si="399"/>
        <v>2.2156046258261504E-3</v>
      </c>
      <c r="BR519" s="7">
        <f t="shared" si="400"/>
        <v>2.4294351969137859E-2</v>
      </c>
      <c r="BS519">
        <f t="shared" si="401"/>
        <v>9.1902853145478386E-2</v>
      </c>
      <c r="BT519">
        <f t="shared" si="402"/>
        <v>4.863320971422295E-3</v>
      </c>
      <c r="BU519" s="4">
        <f t="shared" si="403"/>
        <v>4.7746658510570035E-3</v>
      </c>
      <c r="BV519" s="7">
        <f t="shared" si="404"/>
        <v>3.4325170647822555E-2</v>
      </c>
      <c r="BW519">
        <f t="shared" si="405"/>
        <v>2.3098819954064662E-3</v>
      </c>
      <c r="BX519">
        <f t="shared" si="406"/>
        <v>4.863320971422295E-3</v>
      </c>
      <c r="BY519" s="4">
        <f t="shared" si="407"/>
        <v>0.91826671035879714</v>
      </c>
      <c r="BZ519" s="7">
        <f t="shared" si="408"/>
        <v>3.2393009674219479E-2</v>
      </c>
      <c r="CA519">
        <f t="shared" si="409"/>
        <v>2.2156046258261504E-3</v>
      </c>
      <c r="CB519">
        <f t="shared" si="410"/>
        <v>4.7746658510570035E-3</v>
      </c>
      <c r="CC519" s="4">
        <f t="shared" si="411"/>
        <v>0.91826671035879714</v>
      </c>
      <c r="CD519" s="7">
        <f t="shared" si="412"/>
        <v>14</v>
      </c>
      <c r="CE519" s="4">
        <f t="shared" si="413"/>
        <v>0</v>
      </c>
      <c r="CF519" s="7">
        <f t="shared" si="414"/>
        <v>0.17541600260712137</v>
      </c>
      <c r="CG519">
        <f t="shared" si="415"/>
        <v>0.62286803552597392</v>
      </c>
      <c r="CH519" s="7">
        <f t="shared" si="416"/>
        <v>0.17541600260712137</v>
      </c>
      <c r="CI519" s="4">
        <f t="shared" si="417"/>
        <v>0.43167100965916783</v>
      </c>
      <c r="CJ519">
        <f t="shared" si="418"/>
        <v>0.62286803552597392</v>
      </c>
      <c r="CK519">
        <f t="shared" si="419"/>
        <v>0.43167100965916783</v>
      </c>
      <c r="CL519" s="7">
        <f t="shared" si="420"/>
        <v>0</v>
      </c>
      <c r="CM519" s="4">
        <f t="shared" si="421"/>
        <v>0</v>
      </c>
      <c r="CN519" s="7">
        <f t="shared" si="422"/>
        <v>0.46696433924377079</v>
      </c>
      <c r="CO519" s="4">
        <f t="shared" si="423"/>
        <v>0</v>
      </c>
      <c r="CP519" s="7">
        <f t="shared" si="424"/>
        <v>3</v>
      </c>
      <c r="CQ519" s="4" t="str">
        <f t="shared" si="425"/>
        <v>Glenfiddich 12</v>
      </c>
      <c r="CR519" s="7">
        <f t="shared" si="426"/>
        <v>70</v>
      </c>
      <c r="CS519">
        <f t="shared" si="427"/>
        <v>73</v>
      </c>
      <c r="CT519">
        <f ca="1">COUNTIF(INDIRECT(ADDRESS(ROW(),CR519,1,1)):INDIRECT(ADDRESS(ROW(),CS519,1,1)), "&lt;0.05")</f>
        <v>3</v>
      </c>
      <c r="CU519" s="4">
        <f t="shared" ca="1" si="428"/>
        <v>0</v>
      </c>
    </row>
    <row r="520" spans="1:99" x14ac:dyDescent="0.25">
      <c r="A520" s="48">
        <v>272</v>
      </c>
      <c r="B520" s="7">
        <v>0</v>
      </c>
      <c r="C520">
        <v>0</v>
      </c>
      <c r="D520">
        <v>8.7519637879278789E-3</v>
      </c>
      <c r="E520">
        <v>1.7504330437659411E-2</v>
      </c>
      <c r="F520">
        <v>1.3301102164474657E-2</v>
      </c>
      <c r="G520">
        <v>1.6462986472731138E-2</v>
      </c>
      <c r="H520">
        <v>0</v>
      </c>
      <c r="I520">
        <v>3.2653889946597913E-3</v>
      </c>
      <c r="J520">
        <v>0</v>
      </c>
      <c r="K520" s="4">
        <v>1.4003644465199756E-2</v>
      </c>
      <c r="L520" s="7">
        <v>2.0995330797751569E-2</v>
      </c>
      <c r="M520">
        <v>2.9861772611773543E-2</v>
      </c>
      <c r="N520">
        <v>3.3827054232399192E-2</v>
      </c>
      <c r="O520">
        <v>2.4781324122917191E-2</v>
      </c>
      <c r="P520">
        <v>3.8371482359628513E-2</v>
      </c>
      <c r="Q520">
        <v>2.9855066015145284E-2</v>
      </c>
      <c r="R520">
        <v>1.6505624669640541E-2</v>
      </c>
      <c r="S520">
        <v>1.7911874198117329E-2</v>
      </c>
      <c r="T520">
        <v>3.2791824407858307E-2</v>
      </c>
      <c r="U520" s="4">
        <v>2.8996487943839903E-3</v>
      </c>
      <c r="V520" s="7">
        <v>5.1788267278760028E-2</v>
      </c>
      <c r="W520">
        <v>0</v>
      </c>
      <c r="X520">
        <v>4.774375631453838E-2</v>
      </c>
      <c r="Y520">
        <v>4.3237908153850334E-2</v>
      </c>
      <c r="Z520">
        <v>3.0337960339988264E-2</v>
      </c>
      <c r="AA520">
        <v>7.4610244355093017E-2</v>
      </c>
      <c r="AB520">
        <v>3.9915253082707894E-2</v>
      </c>
      <c r="AC520">
        <v>1.736619364025983E-2</v>
      </c>
      <c r="AD520">
        <v>1.6486386460582786E-2</v>
      </c>
      <c r="AE520" s="4">
        <v>2.2089827319995526E-2</v>
      </c>
      <c r="AF520" s="7">
        <v>3.9150740233491145E-3</v>
      </c>
      <c r="AG520">
        <v>7.263527976400997E-3</v>
      </c>
      <c r="AH520">
        <v>0</v>
      </c>
      <c r="AI520">
        <v>0</v>
      </c>
      <c r="AJ520">
        <v>0</v>
      </c>
      <c r="AK520">
        <v>8.1946398345799851E-4</v>
      </c>
      <c r="AL520">
        <v>2.1237637718673577E-3</v>
      </c>
      <c r="AM520">
        <v>0</v>
      </c>
      <c r="AN520">
        <v>0</v>
      </c>
      <c r="AO520" s="4">
        <v>5.9390115683214707E-3</v>
      </c>
      <c r="AP520" s="7">
        <v>0</v>
      </c>
      <c r="AQ520">
        <v>0</v>
      </c>
      <c r="AR520">
        <v>0</v>
      </c>
      <c r="AS520">
        <v>0</v>
      </c>
      <c r="AT520">
        <v>7.094718873610361E-3</v>
      </c>
      <c r="AU520">
        <v>1.2151743361501653E-2</v>
      </c>
      <c r="AV520">
        <v>2.3031484724658859E-3</v>
      </c>
      <c r="AW520">
        <v>7.9263692617030212E-3</v>
      </c>
      <c r="AX520">
        <v>0</v>
      </c>
      <c r="AY520" s="4">
        <v>9.7302521738484946E-4</v>
      </c>
      <c r="AZ520">
        <f t="shared" si="382"/>
        <v>7.3289416322652639E-3</v>
      </c>
      <c r="BA520">
        <f t="shared" si="383"/>
        <v>2.4780100220961544E-2</v>
      </c>
      <c r="BB520">
        <f t="shared" si="384"/>
        <v>3.4357579694577603E-2</v>
      </c>
      <c r="BC520">
        <f t="shared" si="385"/>
        <v>2.0060841323396939E-3</v>
      </c>
      <c r="BD520" s="4">
        <f t="shared" si="386"/>
        <v>3.0449005186665768E-3</v>
      </c>
      <c r="BE520" s="7">
        <f t="shared" si="387"/>
        <v>7.4578717973378542E-3</v>
      </c>
      <c r="BF520">
        <f t="shared" si="388"/>
        <v>1.0493688854295191E-2</v>
      </c>
      <c r="BG520">
        <f t="shared" si="389"/>
        <v>2.152060689888367E-2</v>
      </c>
      <c r="BH520">
        <f t="shared" si="390"/>
        <v>2.7547264433565276E-3</v>
      </c>
      <c r="BI520" s="4">
        <f t="shared" si="391"/>
        <v>4.4015693106280217E-3</v>
      </c>
      <c r="BJ520" s="7">
        <f t="shared" si="392"/>
        <v>5.4861050474668742E-4</v>
      </c>
      <c r="BK520">
        <f t="shared" si="393"/>
        <v>3.1310325725155447E-3</v>
      </c>
      <c r="BL520">
        <f t="shared" si="394"/>
        <v>5.6970533117768965E-2</v>
      </c>
      <c r="BM520" s="4">
        <f t="shared" si="395"/>
        <v>0.13915389213547016</v>
      </c>
      <c r="BN520" s="7">
        <f t="shared" si="396"/>
        <v>5.4861050474668742E-4</v>
      </c>
      <c r="BO520">
        <f t="shared" si="397"/>
        <v>0.22800587470465053</v>
      </c>
      <c r="BP520">
        <f t="shared" si="398"/>
        <v>5.1897626522557475E-5</v>
      </c>
      <c r="BQ520" s="4">
        <f t="shared" si="399"/>
        <v>5.7010878964018809E-5</v>
      </c>
      <c r="BR520" s="7">
        <f t="shared" si="400"/>
        <v>3.1310325725155447E-3</v>
      </c>
      <c r="BS520">
        <f t="shared" si="401"/>
        <v>0.22800587470465053</v>
      </c>
      <c r="BT520">
        <f t="shared" si="402"/>
        <v>1.0039241475982656E-3</v>
      </c>
      <c r="BU520" s="4">
        <f t="shared" si="403"/>
        <v>1.2030382300170792E-3</v>
      </c>
      <c r="BV520" s="7">
        <f t="shared" si="404"/>
        <v>5.6970533117768965E-2</v>
      </c>
      <c r="BW520">
        <f t="shared" si="405"/>
        <v>5.1897626522557475E-5</v>
      </c>
      <c r="BX520">
        <f t="shared" si="406"/>
        <v>1.0039241475982656E-3</v>
      </c>
      <c r="BY520" s="4">
        <f t="shared" si="407"/>
        <v>0.53642106852612259</v>
      </c>
      <c r="BZ520" s="7">
        <f t="shared" si="408"/>
        <v>0.13915389213547016</v>
      </c>
      <c r="CA520">
        <f t="shared" si="409"/>
        <v>5.7010878964018809E-5</v>
      </c>
      <c r="CB520">
        <f t="shared" si="410"/>
        <v>1.2030382300170792E-3</v>
      </c>
      <c r="CC520" s="4">
        <f t="shared" si="411"/>
        <v>0.53642106852612259</v>
      </c>
      <c r="CD520" s="7">
        <f t="shared" si="412"/>
        <v>12</v>
      </c>
      <c r="CE520" s="4">
        <f t="shared" si="413"/>
        <v>0</v>
      </c>
      <c r="CF520" s="7">
        <f t="shared" si="414"/>
        <v>5.4861050474668742E-4</v>
      </c>
      <c r="CG520">
        <f t="shared" si="415"/>
        <v>0.18401137492327338</v>
      </c>
      <c r="CH520" s="7">
        <f t="shared" si="416"/>
        <v>5.4861050474668742E-4</v>
      </c>
      <c r="CI520" s="4">
        <f t="shared" si="417"/>
        <v>2.3715147361889059E-2</v>
      </c>
      <c r="CJ520">
        <f t="shared" si="418"/>
        <v>0.18401137492327338</v>
      </c>
      <c r="CK520">
        <f t="shared" si="419"/>
        <v>2.3715147361889059E-2</v>
      </c>
      <c r="CL520" s="7">
        <f t="shared" si="420"/>
        <v>4</v>
      </c>
      <c r="CM520" s="4">
        <f t="shared" si="421"/>
        <v>0</v>
      </c>
      <c r="CN520" s="7">
        <f t="shared" si="422"/>
        <v>0.71313746404518708</v>
      </c>
      <c r="CO520" s="4">
        <f t="shared" si="423"/>
        <v>0</v>
      </c>
      <c r="CP520" s="7">
        <f t="shared" si="424"/>
        <v>3</v>
      </c>
      <c r="CQ520" s="4" t="str">
        <f t="shared" si="425"/>
        <v>Glenfiddich 12</v>
      </c>
      <c r="CR520" s="7">
        <f t="shared" si="426"/>
        <v>70</v>
      </c>
      <c r="CS520">
        <f t="shared" si="427"/>
        <v>73</v>
      </c>
      <c r="CT520">
        <f ca="1">COUNTIF(INDIRECT(ADDRESS(ROW(),CR520,1,1)):INDIRECT(ADDRESS(ROW(),CS520,1,1)), "&lt;0.05")</f>
        <v>3</v>
      </c>
      <c r="CU520" s="4">
        <f t="shared" ca="1" si="428"/>
        <v>0</v>
      </c>
    </row>
    <row r="521" spans="1:99" x14ac:dyDescent="0.25">
      <c r="A521" s="48">
        <v>273</v>
      </c>
      <c r="B521" s="7">
        <v>0</v>
      </c>
      <c r="C521">
        <v>0</v>
      </c>
      <c r="D521">
        <v>0</v>
      </c>
      <c r="E521">
        <v>1.3055823256223743E-3</v>
      </c>
      <c r="F521">
        <v>0</v>
      </c>
      <c r="G521">
        <v>1.4653972167190337E-2</v>
      </c>
      <c r="H521">
        <v>1.1069620815727712E-2</v>
      </c>
      <c r="I521">
        <v>1.4880899274671353E-2</v>
      </c>
      <c r="J521">
        <v>1.4580174527416409E-2</v>
      </c>
      <c r="K521" s="4">
        <v>1.5281656113502058E-2</v>
      </c>
      <c r="L521" s="7">
        <v>4.8108683159921164E-3</v>
      </c>
      <c r="M521">
        <v>3.6187348170796343E-2</v>
      </c>
      <c r="N521">
        <v>2.7533810163290335E-2</v>
      </c>
      <c r="O521">
        <v>2.9847156902579424E-2</v>
      </c>
      <c r="P521">
        <v>1.521066047346064E-2</v>
      </c>
      <c r="Q521">
        <v>2.5285845444714496E-2</v>
      </c>
      <c r="R521">
        <v>5.5657459187303925E-3</v>
      </c>
      <c r="S521">
        <v>9.5901428438651161E-3</v>
      </c>
      <c r="T521">
        <v>2.5117615101310824E-2</v>
      </c>
      <c r="U521" s="4">
        <v>1.8296541132363127E-2</v>
      </c>
      <c r="V521" s="7">
        <v>4.6448861433693832E-2</v>
      </c>
      <c r="W521">
        <v>0</v>
      </c>
      <c r="X521">
        <v>1.9653430963809657E-2</v>
      </c>
      <c r="Y521">
        <v>4.6051626556794983E-2</v>
      </c>
      <c r="Z521">
        <v>2.8158216861149971E-2</v>
      </c>
      <c r="AA521">
        <v>5.3679299803164701E-2</v>
      </c>
      <c r="AB521">
        <v>5.589455556629621E-2</v>
      </c>
      <c r="AC521">
        <v>2.1166199880818436E-2</v>
      </c>
      <c r="AD521">
        <v>1.7968787762232426E-2</v>
      </c>
      <c r="AE521" s="4">
        <v>1.4779749696065516E-2</v>
      </c>
      <c r="AF521" s="7">
        <v>1.1772284366132922E-2</v>
      </c>
      <c r="AG521">
        <v>8.3205987758143297E-3</v>
      </c>
      <c r="AH521">
        <v>8.265801397848032E-3</v>
      </c>
      <c r="AI521">
        <v>1.0320516846683865E-2</v>
      </c>
      <c r="AJ521">
        <v>6.6092425798794537E-4</v>
      </c>
      <c r="AK521">
        <v>1.7753077694583615E-2</v>
      </c>
      <c r="AL521">
        <v>2.6796163087913393E-2</v>
      </c>
      <c r="AM521">
        <v>3.4083385877437832E-3</v>
      </c>
      <c r="AN521">
        <v>0</v>
      </c>
      <c r="AO521" s="4">
        <v>1.3601871110062216E-2</v>
      </c>
      <c r="AP521" s="7">
        <v>0</v>
      </c>
      <c r="AQ521">
        <v>0</v>
      </c>
      <c r="AR521">
        <v>0</v>
      </c>
      <c r="AS521">
        <v>0</v>
      </c>
      <c r="AT521">
        <v>1.1177456399093275E-2</v>
      </c>
      <c r="AU521">
        <v>3.4614277969567724E-2</v>
      </c>
      <c r="AV521">
        <v>4.7419691526205184E-2</v>
      </c>
      <c r="AW521">
        <v>1.2831972113829045E-3</v>
      </c>
      <c r="AX521">
        <v>9.723163096370854E-3</v>
      </c>
      <c r="AY521" s="4">
        <v>0</v>
      </c>
      <c r="AZ521">
        <f t="shared" si="382"/>
        <v>7.1771905224130243E-3</v>
      </c>
      <c r="BA521">
        <f t="shared" si="383"/>
        <v>1.9744573446710278E-2</v>
      </c>
      <c r="BB521">
        <f t="shared" si="384"/>
        <v>3.0380072852402573E-2</v>
      </c>
      <c r="BC521">
        <f t="shared" si="385"/>
        <v>1.008995761247701E-2</v>
      </c>
      <c r="BD521" s="4">
        <f t="shared" si="386"/>
        <v>1.0421778620261994E-2</v>
      </c>
      <c r="BE521" s="7">
        <f t="shared" si="387"/>
        <v>7.3892638227797689E-3</v>
      </c>
      <c r="BF521">
        <f t="shared" si="388"/>
        <v>1.0762562881553478E-2</v>
      </c>
      <c r="BG521">
        <f t="shared" si="389"/>
        <v>1.8923525096550455E-2</v>
      </c>
      <c r="BH521">
        <f t="shared" si="390"/>
        <v>8.1298746202093999E-3</v>
      </c>
      <c r="BI521" s="4">
        <f t="shared" si="391"/>
        <v>1.6937016380739741E-2</v>
      </c>
      <c r="BJ521" s="7">
        <f t="shared" si="392"/>
        <v>7.7577538268370399E-3</v>
      </c>
      <c r="BK521">
        <f t="shared" si="393"/>
        <v>3.718542962234278E-3</v>
      </c>
      <c r="BL521">
        <f t="shared" si="394"/>
        <v>0.41289168937677478</v>
      </c>
      <c r="BM521" s="4">
        <f t="shared" si="395"/>
        <v>0.58867593100024707</v>
      </c>
      <c r="BN521" s="7">
        <f t="shared" si="396"/>
        <v>7.7577538268370399E-3</v>
      </c>
      <c r="BO521">
        <f t="shared" si="397"/>
        <v>0.14425365521913738</v>
      </c>
      <c r="BP521">
        <f t="shared" si="398"/>
        <v>3.7188968875622487E-2</v>
      </c>
      <c r="BQ521" s="4">
        <f t="shared" si="399"/>
        <v>0.16212668640692721</v>
      </c>
      <c r="BR521" s="7">
        <f t="shared" si="400"/>
        <v>3.718542962234278E-3</v>
      </c>
      <c r="BS521">
        <f t="shared" si="401"/>
        <v>0.14425365521913738</v>
      </c>
      <c r="BT521">
        <f t="shared" si="402"/>
        <v>8.7641849142892272E-3</v>
      </c>
      <c r="BU521" s="4">
        <f t="shared" si="403"/>
        <v>2.3139793960810267E-2</v>
      </c>
      <c r="BV521" s="7">
        <f t="shared" si="404"/>
        <v>0.41289168937677478</v>
      </c>
      <c r="BW521">
        <f t="shared" si="405"/>
        <v>3.7188968875622487E-2</v>
      </c>
      <c r="BX521">
        <f t="shared" si="406"/>
        <v>8.7641849142892272E-3</v>
      </c>
      <c r="BY521" s="4">
        <f t="shared" si="407"/>
        <v>0.95631259609166808</v>
      </c>
      <c r="BZ521" s="7">
        <f t="shared" si="408"/>
        <v>0.58867593100024707</v>
      </c>
      <c r="CA521">
        <f t="shared" si="409"/>
        <v>0.16212668640692721</v>
      </c>
      <c r="CB521">
        <f t="shared" si="410"/>
        <v>2.3139793960810267E-2</v>
      </c>
      <c r="CC521" s="4">
        <f t="shared" si="411"/>
        <v>0.95631259609166808</v>
      </c>
      <c r="CD521" s="7">
        <f t="shared" si="412"/>
        <v>10</v>
      </c>
      <c r="CE521" s="4">
        <f t="shared" si="413"/>
        <v>0</v>
      </c>
      <c r="CF521" s="7">
        <f t="shared" si="414"/>
        <v>7.7577538268370399E-3</v>
      </c>
      <c r="CG521">
        <f t="shared" si="415"/>
        <v>1.9183576491840316E-2</v>
      </c>
      <c r="CH521" s="7">
        <f t="shared" si="416"/>
        <v>7.7577538268370399E-3</v>
      </c>
      <c r="CI521" s="4">
        <f t="shared" si="417"/>
        <v>0.55879340681308576</v>
      </c>
      <c r="CJ521">
        <f t="shared" si="418"/>
        <v>1.9183576491840316E-2</v>
      </c>
      <c r="CK521">
        <f t="shared" si="419"/>
        <v>0.55879340681308576</v>
      </c>
      <c r="CL521" s="7">
        <f t="shared" si="420"/>
        <v>4</v>
      </c>
      <c r="CM521" s="4">
        <f t="shared" si="421"/>
        <v>0</v>
      </c>
      <c r="CN521" s="7">
        <f t="shared" si="422"/>
        <v>0.15450813721458445</v>
      </c>
      <c r="CO521" s="4">
        <f t="shared" si="423"/>
        <v>0</v>
      </c>
      <c r="CP521" s="7">
        <f t="shared" si="424"/>
        <v>3</v>
      </c>
      <c r="CQ521" s="4" t="str">
        <f t="shared" si="425"/>
        <v>Glenfiddich 12</v>
      </c>
      <c r="CR521" s="7">
        <f t="shared" si="426"/>
        <v>70</v>
      </c>
      <c r="CS521">
        <f t="shared" si="427"/>
        <v>73</v>
      </c>
      <c r="CT521">
        <f ca="1">COUNTIF(INDIRECT(ADDRESS(ROW(),CR521,1,1)):INDIRECT(ADDRESS(ROW(),CS521,1,1)), "&lt;0.05")</f>
        <v>3</v>
      </c>
      <c r="CU521" s="4">
        <f t="shared" ca="1" si="428"/>
        <v>0</v>
      </c>
    </row>
    <row r="522" spans="1:99" x14ac:dyDescent="0.25">
      <c r="A522" s="48">
        <v>274</v>
      </c>
      <c r="B522" s="7">
        <v>0</v>
      </c>
      <c r="C522">
        <v>0</v>
      </c>
      <c r="D522">
        <v>0</v>
      </c>
      <c r="E522">
        <v>0</v>
      </c>
      <c r="F522">
        <v>0</v>
      </c>
      <c r="G522">
        <v>1.8800042833142536E-3</v>
      </c>
      <c r="H522">
        <v>1.8985652844968917E-4</v>
      </c>
      <c r="I522">
        <v>2.6964466051563051E-4</v>
      </c>
      <c r="J522">
        <v>4.9277696397599059E-3</v>
      </c>
      <c r="K522" s="4">
        <v>3.5929924487871903E-3</v>
      </c>
      <c r="L522" s="7">
        <v>0</v>
      </c>
      <c r="M522">
        <v>9.6620395936836058E-4</v>
      </c>
      <c r="N522">
        <v>7.6623790537288655E-3</v>
      </c>
      <c r="O522">
        <v>4.8349199205754371E-3</v>
      </c>
      <c r="P522">
        <v>0</v>
      </c>
      <c r="Q522">
        <v>4.7518774393310974E-3</v>
      </c>
      <c r="R522">
        <v>0</v>
      </c>
      <c r="S522">
        <v>1.5446073934588579E-3</v>
      </c>
      <c r="T522">
        <v>1.4599792752659213E-2</v>
      </c>
      <c r="U522" s="4">
        <v>9.4010281613793063E-3</v>
      </c>
      <c r="V522" s="7">
        <v>6.8843527734271812E-2</v>
      </c>
      <c r="W522">
        <v>0</v>
      </c>
      <c r="X522">
        <v>0.14750139664253847</v>
      </c>
      <c r="Y522">
        <v>0.12283589674635007</v>
      </c>
      <c r="Z522">
        <v>0.10290830390145862</v>
      </c>
      <c r="AA522">
        <v>6.7306236652446796E-2</v>
      </c>
      <c r="AB522">
        <v>0.15220792444482015</v>
      </c>
      <c r="AC522">
        <v>6.2039194238052507E-2</v>
      </c>
      <c r="AD522">
        <v>0.11593491861654284</v>
      </c>
      <c r="AE522" s="4">
        <v>8.9208554418790678E-2</v>
      </c>
      <c r="AF522" s="7">
        <v>2.138592782671667E-2</v>
      </c>
      <c r="AG522">
        <v>3.1850786923326553E-2</v>
      </c>
      <c r="AH522">
        <v>2.6421038433221272E-2</v>
      </c>
      <c r="AI522">
        <v>2.2353662528999944E-2</v>
      </c>
      <c r="AJ522">
        <v>2.4889470734442982E-2</v>
      </c>
      <c r="AK522">
        <v>4.3999295215180034E-2</v>
      </c>
      <c r="AL522">
        <v>4.5978380312099873E-2</v>
      </c>
      <c r="AM522">
        <v>2.0733904595307374E-2</v>
      </c>
      <c r="AN522">
        <v>2.6775325081751608E-2</v>
      </c>
      <c r="AO522" s="4">
        <v>3.17006959092105E-2</v>
      </c>
      <c r="AP522" s="7">
        <v>0</v>
      </c>
      <c r="AQ522">
        <v>0</v>
      </c>
      <c r="AR522">
        <v>0</v>
      </c>
      <c r="AS522">
        <v>0</v>
      </c>
      <c r="AT522">
        <v>6.6644757915472877E-2</v>
      </c>
      <c r="AU522">
        <v>0.15251408808777228</v>
      </c>
      <c r="AV522">
        <v>0.11853556395912203</v>
      </c>
      <c r="AW522">
        <v>5.2146649944594607E-2</v>
      </c>
      <c r="AX522">
        <v>4.9564229459338686E-2</v>
      </c>
      <c r="AY522" s="4">
        <v>3.2875150579667181E-2</v>
      </c>
      <c r="AZ522">
        <f t="shared" si="382"/>
        <v>1.0860267560826669E-3</v>
      </c>
      <c r="BA522">
        <f t="shared" si="383"/>
        <v>4.3760808680501136E-3</v>
      </c>
      <c r="BB522">
        <f t="shared" si="384"/>
        <v>9.2878595339527192E-2</v>
      </c>
      <c r="BC522">
        <f t="shared" si="385"/>
        <v>2.960884875602568E-2</v>
      </c>
      <c r="BD522" s="4">
        <f t="shared" si="386"/>
        <v>4.7228043994596763E-2</v>
      </c>
      <c r="BE522" s="7">
        <f t="shared" si="387"/>
        <v>1.7963276445733616E-3</v>
      </c>
      <c r="BF522">
        <f t="shared" si="388"/>
        <v>4.9218407347630467E-3</v>
      </c>
      <c r="BG522">
        <f t="shared" si="389"/>
        <v>4.5772201723139845E-2</v>
      </c>
      <c r="BH522">
        <f t="shared" si="390"/>
        <v>8.9686548821077128E-3</v>
      </c>
      <c r="BI522" s="4">
        <f t="shared" si="391"/>
        <v>5.3442108676779135E-2</v>
      </c>
      <c r="BJ522" s="7">
        <f t="shared" si="392"/>
        <v>7.1741063740534849E-2</v>
      </c>
      <c r="BK522">
        <f t="shared" si="393"/>
        <v>1.3316877014539423E-4</v>
      </c>
      <c r="BL522">
        <f t="shared" si="394"/>
        <v>2.2475645860491185E-6</v>
      </c>
      <c r="BM522" s="4">
        <f t="shared" si="395"/>
        <v>2.3224633335044393E-2</v>
      </c>
      <c r="BN522" s="7">
        <f t="shared" si="396"/>
        <v>7.1741063740534849E-2</v>
      </c>
      <c r="BO522">
        <f t="shared" si="397"/>
        <v>1.6733397438195284E-4</v>
      </c>
      <c r="BP522">
        <f t="shared" si="398"/>
        <v>1.8630546392581522E-6</v>
      </c>
      <c r="BQ522" s="4">
        <f t="shared" si="399"/>
        <v>3.210439837711971E-2</v>
      </c>
      <c r="BR522" s="7">
        <f t="shared" si="400"/>
        <v>1.3316877014539423E-4</v>
      </c>
      <c r="BS522">
        <f t="shared" si="401"/>
        <v>1.6733397438195284E-4</v>
      </c>
      <c r="BT522">
        <f t="shared" si="402"/>
        <v>1.7058488416612731E-3</v>
      </c>
      <c r="BU522" s="4">
        <f t="shared" si="403"/>
        <v>5.5407987081603043E-2</v>
      </c>
      <c r="BV522" s="7">
        <f t="shared" si="404"/>
        <v>2.2475645860491185E-6</v>
      </c>
      <c r="BW522">
        <f t="shared" si="405"/>
        <v>1.8630546392581522E-6</v>
      </c>
      <c r="BX522">
        <f t="shared" si="406"/>
        <v>1.7058488416612731E-3</v>
      </c>
      <c r="BY522" s="4">
        <f t="shared" si="407"/>
        <v>0.32931226279108633</v>
      </c>
      <c r="BZ522" s="7">
        <f t="shared" si="408"/>
        <v>2.3224633335044393E-2</v>
      </c>
      <c r="CA522">
        <f t="shared" si="409"/>
        <v>3.210439837711971E-2</v>
      </c>
      <c r="CB522">
        <f t="shared" si="410"/>
        <v>5.5407987081603043E-2</v>
      </c>
      <c r="CC522" s="4">
        <f t="shared" si="411"/>
        <v>0.32931226279108633</v>
      </c>
      <c r="CD522" s="7">
        <f t="shared" si="412"/>
        <v>14</v>
      </c>
      <c r="CE522" s="4">
        <f t="shared" si="413"/>
        <v>0</v>
      </c>
      <c r="CF522" s="7">
        <f t="shared" si="414"/>
        <v>7.1741063740534849E-2</v>
      </c>
      <c r="CG522">
        <f t="shared" si="415"/>
        <v>6.2673982251457516E-7</v>
      </c>
      <c r="CH522" s="7">
        <f t="shared" si="416"/>
        <v>7.1741063740534849E-2</v>
      </c>
      <c r="CI522" s="4">
        <f t="shared" si="417"/>
        <v>1.8119825287554237E-6</v>
      </c>
      <c r="CJ522">
        <f t="shared" si="418"/>
        <v>6.2673982251457516E-7</v>
      </c>
      <c r="CK522">
        <f t="shared" si="419"/>
        <v>1.8119825287554237E-6</v>
      </c>
      <c r="CL522" s="7">
        <f t="shared" si="420"/>
        <v>4</v>
      </c>
      <c r="CM522" s="4">
        <f t="shared" si="421"/>
        <v>0</v>
      </c>
      <c r="CN522" s="7">
        <f t="shared" si="422"/>
        <v>1.575751835003713E-5</v>
      </c>
      <c r="CO522" s="4">
        <f t="shared" si="423"/>
        <v>1</v>
      </c>
      <c r="CP522" s="7">
        <f t="shared" si="424"/>
        <v>3</v>
      </c>
      <c r="CQ522" s="4" t="str">
        <f t="shared" si="425"/>
        <v>Glenfiddich 12</v>
      </c>
      <c r="CR522" s="7">
        <f t="shared" si="426"/>
        <v>70</v>
      </c>
      <c r="CS522">
        <f t="shared" si="427"/>
        <v>73</v>
      </c>
      <c r="CT522">
        <f ca="1">COUNTIF(INDIRECT(ADDRESS(ROW(),CR522,1,1)):INDIRECT(ADDRESS(ROW(),CS522,1,1)), "&lt;0.05")</f>
        <v>3</v>
      </c>
      <c r="CU522" s="4">
        <f t="shared" ca="1" si="428"/>
        <v>0</v>
      </c>
    </row>
    <row r="523" spans="1:99" x14ac:dyDescent="0.25">
      <c r="A523" s="48">
        <v>275</v>
      </c>
      <c r="B523" s="7">
        <v>0</v>
      </c>
      <c r="C523">
        <v>0</v>
      </c>
      <c r="D523">
        <v>0</v>
      </c>
      <c r="E523">
        <v>0</v>
      </c>
      <c r="F523">
        <v>5.8219755477665093E-3</v>
      </c>
      <c r="G523">
        <v>9.7705560058463387E-3</v>
      </c>
      <c r="H523">
        <v>0</v>
      </c>
      <c r="I523">
        <v>9.4621734929822478E-3</v>
      </c>
      <c r="J523">
        <v>0.20912153025744015</v>
      </c>
      <c r="K523" s="4">
        <v>9.5794288091353305E-2</v>
      </c>
      <c r="L523" s="7">
        <v>1.7363461262957597E-2</v>
      </c>
      <c r="M523">
        <v>4.8760267474787469E-2</v>
      </c>
      <c r="N523">
        <v>2.9961223102498449E-2</v>
      </c>
      <c r="O523">
        <v>2.3183795340344891E-2</v>
      </c>
      <c r="P523">
        <v>3.4161909185156998E-2</v>
      </c>
      <c r="Q523">
        <v>3.0697257172205176E-2</v>
      </c>
      <c r="R523">
        <v>2.7055614540508699E-2</v>
      </c>
      <c r="S523">
        <v>1.2335461398346634E-2</v>
      </c>
      <c r="T523">
        <v>2.8767654227497639E-2</v>
      </c>
      <c r="U523" s="4">
        <v>7.0771645252534252E-2</v>
      </c>
      <c r="V523" s="7">
        <v>0.38970633799612975</v>
      </c>
      <c r="W523">
        <v>7.4450780084566973E-2</v>
      </c>
      <c r="X523">
        <v>0.94892339424740857</v>
      </c>
      <c r="Y523">
        <v>0.9495828732578856</v>
      </c>
      <c r="Z523">
        <v>0.83290384416429353</v>
      </c>
      <c r="AA523">
        <v>0.67478766523928913</v>
      </c>
      <c r="AB523">
        <v>1.9933223926945314</v>
      </c>
      <c r="AC523">
        <v>0.83801684414145039</v>
      </c>
      <c r="AD523">
        <v>0.936792500662609</v>
      </c>
      <c r="AE523" s="4">
        <v>0.88962429487247896</v>
      </c>
      <c r="AF523" s="7">
        <v>0.28895431209709177</v>
      </c>
      <c r="AG523">
        <v>0.34927960153832588</v>
      </c>
      <c r="AH523">
        <v>0.4236012689016691</v>
      </c>
      <c r="AI523">
        <v>0.37736514764747098</v>
      </c>
      <c r="AJ523">
        <v>0.63736550224065613</v>
      </c>
      <c r="AK523">
        <v>0.5415556943308889</v>
      </c>
      <c r="AL523">
        <v>0.5998887591394475</v>
      </c>
      <c r="AM523">
        <v>0.4429273029729085</v>
      </c>
      <c r="AN523">
        <v>0.32561259421803501</v>
      </c>
      <c r="AO523" s="4">
        <v>0.48082227022447133</v>
      </c>
      <c r="AP523" s="7">
        <v>3.8172627768756406E-2</v>
      </c>
      <c r="AQ523">
        <v>7.9919366584835977E-2</v>
      </c>
      <c r="AR523">
        <v>8.2283819296116015E-2</v>
      </c>
      <c r="AS523">
        <v>7.1422121179811199E-2</v>
      </c>
      <c r="AT523">
        <v>0.77078406985940406</v>
      </c>
      <c r="AU523">
        <v>1.4221551336882901</v>
      </c>
      <c r="AV523">
        <v>1.2192908341643489</v>
      </c>
      <c r="AW523">
        <v>0.47893831610066978</v>
      </c>
      <c r="AX523">
        <v>0.45580793493952376</v>
      </c>
      <c r="AY523" s="4">
        <v>0.38631702003343499</v>
      </c>
      <c r="AZ523">
        <f t="shared" si="382"/>
        <v>3.2997052339538854E-2</v>
      </c>
      <c r="BA523">
        <f t="shared" si="383"/>
        <v>3.2305828895683779E-2</v>
      </c>
      <c r="BB523">
        <f t="shared" si="384"/>
        <v>0.85281109273606437</v>
      </c>
      <c r="BC523">
        <f t="shared" si="385"/>
        <v>0.44673724533109649</v>
      </c>
      <c r="BD523" s="4">
        <f t="shared" si="386"/>
        <v>0.50050912436151918</v>
      </c>
      <c r="BE523" s="7">
        <f t="shared" si="387"/>
        <v>6.8507256151214821E-2</v>
      </c>
      <c r="BF523">
        <f t="shared" si="388"/>
        <v>1.669092283482013E-2</v>
      </c>
      <c r="BG523">
        <f t="shared" si="389"/>
        <v>0.49220532812565287</v>
      </c>
      <c r="BH523">
        <f t="shared" si="390"/>
        <v>0.1175555425087994</v>
      </c>
      <c r="BI523" s="4">
        <f t="shared" si="391"/>
        <v>0.49489720979202639</v>
      </c>
      <c r="BJ523" s="7">
        <f t="shared" si="392"/>
        <v>0.97587574730376847</v>
      </c>
      <c r="BK523">
        <f t="shared" si="393"/>
        <v>4.8764676499487441E-4</v>
      </c>
      <c r="BL523">
        <f t="shared" si="394"/>
        <v>1.1327716958212594E-7</v>
      </c>
      <c r="BM523" s="4">
        <f t="shared" si="395"/>
        <v>1.5357962597068224E-2</v>
      </c>
      <c r="BN523" s="7">
        <f t="shared" si="396"/>
        <v>0.97587574730376847</v>
      </c>
      <c r="BO523">
        <f t="shared" si="397"/>
        <v>5.1103003688197663E-4</v>
      </c>
      <c r="BP523">
        <f t="shared" si="398"/>
        <v>1.1236815560941589E-6</v>
      </c>
      <c r="BQ523" s="4">
        <f t="shared" si="399"/>
        <v>1.5162943590514214E-2</v>
      </c>
      <c r="BR523" s="7">
        <f t="shared" si="400"/>
        <v>4.8764676499487441E-4</v>
      </c>
      <c r="BS523">
        <f t="shared" si="401"/>
        <v>5.1103003688197663E-4</v>
      </c>
      <c r="BT523">
        <f t="shared" si="402"/>
        <v>2.9438410450872053E-2</v>
      </c>
      <c r="BU523" s="4">
        <f t="shared" si="403"/>
        <v>0.12786885060017283</v>
      </c>
      <c r="BV523" s="7">
        <f t="shared" si="404"/>
        <v>1.1327716958212594E-7</v>
      </c>
      <c r="BW523">
        <f t="shared" si="405"/>
        <v>1.1236815560941589E-6</v>
      </c>
      <c r="BX523">
        <f t="shared" si="406"/>
        <v>2.9438410450872053E-2</v>
      </c>
      <c r="BY523" s="4">
        <f t="shared" si="407"/>
        <v>0.74505864516461207</v>
      </c>
      <c r="BZ523" s="7">
        <f t="shared" si="408"/>
        <v>1.5357962597068224E-2</v>
      </c>
      <c r="CA523">
        <f t="shared" si="409"/>
        <v>1.5162943590514214E-2</v>
      </c>
      <c r="CB523">
        <f t="shared" si="410"/>
        <v>0.12786885060017283</v>
      </c>
      <c r="CC523" s="4">
        <f t="shared" si="411"/>
        <v>0.74505864516461207</v>
      </c>
      <c r="CD523" s="7">
        <f t="shared" si="412"/>
        <v>14</v>
      </c>
      <c r="CE523" s="4">
        <f t="shared" si="413"/>
        <v>0</v>
      </c>
      <c r="CF523" s="7">
        <f t="shared" si="414"/>
        <v>0.97587574730376847</v>
      </c>
      <c r="CG523">
        <f t="shared" si="415"/>
        <v>7.3141894740985077E-8</v>
      </c>
      <c r="CH523" s="7">
        <f t="shared" si="416"/>
        <v>0.97587574730376847</v>
      </c>
      <c r="CI523" s="4">
        <f t="shared" si="417"/>
        <v>7.1003874298952508E-8</v>
      </c>
      <c r="CJ523">
        <f t="shared" si="418"/>
        <v>7.3141894740985077E-8</v>
      </c>
      <c r="CK523">
        <f t="shared" si="419"/>
        <v>7.1003874298952508E-8</v>
      </c>
      <c r="CL523" s="7">
        <f t="shared" si="420"/>
        <v>4</v>
      </c>
      <c r="CM523" s="4">
        <f t="shared" si="421"/>
        <v>0</v>
      </c>
      <c r="CN523" s="7">
        <f t="shared" si="422"/>
        <v>1.6257342006981821E-6</v>
      </c>
      <c r="CO523" s="4">
        <f t="shared" si="423"/>
        <v>1</v>
      </c>
      <c r="CP523" s="7">
        <f t="shared" si="424"/>
        <v>3</v>
      </c>
      <c r="CQ523" s="4" t="str">
        <f t="shared" si="425"/>
        <v>Glenfiddich 12</v>
      </c>
      <c r="CR523" s="7">
        <f t="shared" si="426"/>
        <v>70</v>
      </c>
      <c r="CS523">
        <f t="shared" si="427"/>
        <v>73</v>
      </c>
      <c r="CT523">
        <f ca="1">COUNTIF(INDIRECT(ADDRESS(ROW(),CR523,1,1)):INDIRECT(ADDRESS(ROW(),CS523,1,1)), "&lt;0.05")</f>
        <v>3</v>
      </c>
      <c r="CU523" s="4">
        <f t="shared" ca="1" si="428"/>
        <v>0</v>
      </c>
    </row>
    <row r="524" spans="1:99" x14ac:dyDescent="0.25">
      <c r="A524" s="48">
        <v>276</v>
      </c>
      <c r="B524" s="7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3.8709468469798583E-3</v>
      </c>
      <c r="J524">
        <v>2.0344324949632481E-2</v>
      </c>
      <c r="K524" s="4">
        <v>8.1473507569274368E-3</v>
      </c>
      <c r="L524" s="7">
        <v>2.1865195351853054E-3</v>
      </c>
      <c r="M524">
        <v>3.3129349978415442E-3</v>
      </c>
      <c r="N524">
        <v>9.3213275607330528E-3</v>
      </c>
      <c r="O524">
        <v>5.831191132016334E-3</v>
      </c>
      <c r="P524">
        <v>1.3617429806157698E-3</v>
      </c>
      <c r="Q524">
        <v>3.0601511652782382E-3</v>
      </c>
      <c r="R524">
        <v>1.5764285035763508E-4</v>
      </c>
      <c r="S524">
        <v>0</v>
      </c>
      <c r="T524">
        <v>5.0287503669738647E-3</v>
      </c>
      <c r="U524" s="4">
        <v>1.7908351351479772E-2</v>
      </c>
      <c r="V524" s="7">
        <v>6.7167746434297487E-2</v>
      </c>
      <c r="W524">
        <v>0</v>
      </c>
      <c r="X524">
        <v>0.18793915374697831</v>
      </c>
      <c r="Y524">
        <v>0.17661864691222823</v>
      </c>
      <c r="Z524">
        <v>0.15735688784335092</v>
      </c>
      <c r="AA524">
        <v>0.10674101403191318</v>
      </c>
      <c r="AB524">
        <v>0.3174404138875434</v>
      </c>
      <c r="AC524">
        <v>0.15272083508887016</v>
      </c>
      <c r="AD524">
        <v>0.16786632828643785</v>
      </c>
      <c r="AE524" s="4">
        <v>0.14883117272333996</v>
      </c>
      <c r="AF524" s="7">
        <v>5.5230866050317295E-2</v>
      </c>
      <c r="AG524">
        <v>5.8661430675795587E-2</v>
      </c>
      <c r="AH524">
        <v>6.6841980147795299E-2</v>
      </c>
      <c r="AI524">
        <v>7.4332695829613105E-2</v>
      </c>
      <c r="AJ524">
        <v>8.7603380475329146E-2</v>
      </c>
      <c r="AK524">
        <v>8.4971113685831115E-2</v>
      </c>
      <c r="AL524">
        <v>0.10702280227723168</v>
      </c>
      <c r="AM524">
        <v>6.9932324286230363E-2</v>
      </c>
      <c r="AN524">
        <v>5.3989674049071928E-2</v>
      </c>
      <c r="AO524" s="4">
        <v>7.2925389730096213E-2</v>
      </c>
      <c r="AP524" s="7">
        <v>2.3135595089841029E-3</v>
      </c>
      <c r="AQ524">
        <v>4.9274717764657841E-3</v>
      </c>
      <c r="AR524">
        <v>8.608346062992699E-3</v>
      </c>
      <c r="AS524">
        <v>7.2987908309155745E-3</v>
      </c>
      <c r="AT524">
        <v>0.12785670335305566</v>
      </c>
      <c r="AU524">
        <v>0.27566021758573556</v>
      </c>
      <c r="AV524">
        <v>0.2057177155494512</v>
      </c>
      <c r="AW524">
        <v>7.8954616652873288E-2</v>
      </c>
      <c r="AX524">
        <v>8.5020727316602651E-2</v>
      </c>
      <c r="AY524" s="4">
        <v>6.0677326853177768E-2</v>
      </c>
      <c r="AZ524">
        <f t="shared" si="382"/>
        <v>3.2362622553539777E-3</v>
      </c>
      <c r="BA524">
        <f t="shared" si="383"/>
        <v>4.8168611940481512E-3</v>
      </c>
      <c r="BB524">
        <f t="shared" si="384"/>
        <v>0.14826821989549596</v>
      </c>
      <c r="BC524">
        <f t="shared" si="385"/>
        <v>7.3151165720731187E-2</v>
      </c>
      <c r="BD524" s="4">
        <f t="shared" si="386"/>
        <v>8.5703547549025427E-2</v>
      </c>
      <c r="BE524" s="7">
        <f t="shared" si="387"/>
        <v>6.5872028935783245E-3</v>
      </c>
      <c r="BF524">
        <f t="shared" si="388"/>
        <v>5.3940906412300862E-3</v>
      </c>
      <c r="BG524">
        <f t="shared" si="389"/>
        <v>8.2844468744298044E-2</v>
      </c>
      <c r="BH524">
        <f t="shared" si="390"/>
        <v>1.6484779243052673E-2</v>
      </c>
      <c r="BI524" s="4">
        <f t="shared" si="391"/>
        <v>9.3396283581347578E-2</v>
      </c>
      <c r="BJ524" s="7">
        <f t="shared" si="392"/>
        <v>0.56472874842449461</v>
      </c>
      <c r="BK524">
        <f t="shared" si="393"/>
        <v>3.5498005629019252E-4</v>
      </c>
      <c r="BL524">
        <f t="shared" si="394"/>
        <v>3.80880972077028E-8</v>
      </c>
      <c r="BM524" s="4">
        <f t="shared" si="395"/>
        <v>2.1021524554301625E-2</v>
      </c>
      <c r="BN524" s="7">
        <f t="shared" si="396"/>
        <v>0.56472874842449461</v>
      </c>
      <c r="BO524">
        <f t="shared" si="397"/>
        <v>3.8671984355574364E-4</v>
      </c>
      <c r="BP524">
        <f t="shared" si="398"/>
        <v>8.6339466183994005E-8</v>
      </c>
      <c r="BQ524" s="4">
        <f t="shared" si="399"/>
        <v>2.2930838415472051E-2</v>
      </c>
      <c r="BR524" s="7">
        <f t="shared" si="400"/>
        <v>3.5498005629019252E-4</v>
      </c>
      <c r="BS524">
        <f t="shared" si="401"/>
        <v>3.8671984355574364E-4</v>
      </c>
      <c r="BT524">
        <f t="shared" si="402"/>
        <v>1.8907011921191662E-2</v>
      </c>
      <c r="BU524" s="4">
        <f t="shared" si="403"/>
        <v>0.13067972701333583</v>
      </c>
      <c r="BV524" s="7">
        <f t="shared" si="404"/>
        <v>3.80880972077028E-8</v>
      </c>
      <c r="BW524">
        <f t="shared" si="405"/>
        <v>8.6339466183994005E-8</v>
      </c>
      <c r="BX524">
        <f t="shared" si="406"/>
        <v>1.8907011921191662E-2</v>
      </c>
      <c r="BY524" s="4">
        <f t="shared" si="407"/>
        <v>0.68480022860996936</v>
      </c>
      <c r="BZ524" s="7">
        <f t="shared" si="408"/>
        <v>2.1021524554301625E-2</v>
      </c>
      <c r="CA524">
        <f t="shared" si="409"/>
        <v>2.2930838415472051E-2</v>
      </c>
      <c r="CB524">
        <f t="shared" si="410"/>
        <v>0.13067972701333583</v>
      </c>
      <c r="CC524" s="4">
        <f t="shared" si="411"/>
        <v>0.68480022860996936</v>
      </c>
      <c r="CD524" s="7">
        <f t="shared" si="412"/>
        <v>14</v>
      </c>
      <c r="CE524" s="4">
        <f t="shared" si="413"/>
        <v>0</v>
      </c>
      <c r="CF524" s="7">
        <f t="shared" si="414"/>
        <v>0.56472874842449461</v>
      </c>
      <c r="CG524">
        <f t="shared" si="415"/>
        <v>1.0774144556287441E-7</v>
      </c>
      <c r="CH524" s="7">
        <f t="shared" si="416"/>
        <v>0.56472874842449461</v>
      </c>
      <c r="CI524" s="4">
        <f t="shared" si="417"/>
        <v>1.4616654566315944E-7</v>
      </c>
      <c r="CJ524">
        <f t="shared" si="418"/>
        <v>1.0774144556287441E-7</v>
      </c>
      <c r="CK524">
        <f t="shared" si="419"/>
        <v>1.4616654566315944E-7</v>
      </c>
      <c r="CL524" s="7">
        <f t="shared" si="420"/>
        <v>4</v>
      </c>
      <c r="CM524" s="4">
        <f t="shared" si="421"/>
        <v>0</v>
      </c>
      <c r="CN524" s="7">
        <f t="shared" si="422"/>
        <v>1.5363459433709751E-6</v>
      </c>
      <c r="CO524" s="4">
        <f t="shared" si="423"/>
        <v>1</v>
      </c>
      <c r="CP524" s="7">
        <f t="shared" si="424"/>
        <v>3</v>
      </c>
      <c r="CQ524" s="4" t="str">
        <f t="shared" si="425"/>
        <v>Glenfiddich 12</v>
      </c>
      <c r="CR524" s="7">
        <f t="shared" si="426"/>
        <v>70</v>
      </c>
      <c r="CS524">
        <f t="shared" si="427"/>
        <v>73</v>
      </c>
      <c r="CT524">
        <f ca="1">COUNTIF(INDIRECT(ADDRESS(ROW(),CR524,1,1)):INDIRECT(ADDRESS(ROW(),CS524,1,1)), "&lt;0.05")</f>
        <v>3</v>
      </c>
      <c r="CU524" s="4">
        <f t="shared" ca="1" si="428"/>
        <v>0</v>
      </c>
    </row>
    <row r="525" spans="1:99" x14ac:dyDescent="0.25">
      <c r="A525" s="48">
        <v>277</v>
      </c>
      <c r="B525" s="7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7.1979014177643675E-5</v>
      </c>
      <c r="I525">
        <v>0</v>
      </c>
      <c r="J525">
        <v>0</v>
      </c>
      <c r="K525" s="4">
        <v>1.6746991826929313E-3</v>
      </c>
      <c r="L525" s="7">
        <v>0</v>
      </c>
      <c r="M525">
        <v>0</v>
      </c>
      <c r="N525">
        <v>6.4427073021136065E-3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5.5112849532866605E-3</v>
      </c>
      <c r="U525" s="4">
        <v>0</v>
      </c>
      <c r="V525" s="7">
        <v>4.8124319691674508E-4</v>
      </c>
      <c r="W525">
        <v>0</v>
      </c>
      <c r="X525">
        <v>5.3215475470361649E-3</v>
      </c>
      <c r="Y525">
        <v>1.2180227800685062E-2</v>
      </c>
      <c r="Z525">
        <v>2.1659069612259878E-2</v>
      </c>
      <c r="AA525">
        <v>1.8455366314357054E-3</v>
      </c>
      <c r="AB525">
        <v>3.2533360662113459E-2</v>
      </c>
      <c r="AC525">
        <v>2.8861204508481139E-3</v>
      </c>
      <c r="AD525">
        <v>1.998141650398565E-2</v>
      </c>
      <c r="AE525" s="4">
        <v>1.0567483427418409E-2</v>
      </c>
      <c r="AF525" s="7">
        <v>1.0015795290556817E-2</v>
      </c>
      <c r="AG525">
        <v>2.4115608775007722E-3</v>
      </c>
      <c r="AH525">
        <v>0</v>
      </c>
      <c r="AI525">
        <v>0</v>
      </c>
      <c r="AJ525">
        <v>0</v>
      </c>
      <c r="AK525">
        <v>2.8832572964451906E-3</v>
      </c>
      <c r="AL525">
        <v>1.3299483539332687E-2</v>
      </c>
      <c r="AM525">
        <v>2.0438182995037332E-3</v>
      </c>
      <c r="AN525">
        <v>6.287965710460813E-3</v>
      </c>
      <c r="AO525" s="4">
        <v>4.7375148515847315E-3</v>
      </c>
      <c r="AP525" s="7">
        <v>0</v>
      </c>
      <c r="AQ525">
        <v>0</v>
      </c>
      <c r="AR525">
        <v>0</v>
      </c>
      <c r="AS525">
        <v>0</v>
      </c>
      <c r="AT525">
        <v>1.1828834918388403E-2</v>
      </c>
      <c r="AU525">
        <v>3.6132970405821058E-2</v>
      </c>
      <c r="AV525">
        <v>4.9920064280563739E-2</v>
      </c>
      <c r="AW525">
        <v>3.6814028994912626E-3</v>
      </c>
      <c r="AX525">
        <v>5.7142916079653628E-3</v>
      </c>
      <c r="AY525" s="4">
        <v>0</v>
      </c>
      <c r="AZ525">
        <f t="shared" si="382"/>
        <v>1.746678196870575E-4</v>
      </c>
      <c r="BA525">
        <f t="shared" si="383"/>
        <v>1.1953992255400267E-3</v>
      </c>
      <c r="BB525">
        <f t="shared" si="384"/>
        <v>1.0745600583269918E-2</v>
      </c>
      <c r="BC525">
        <f t="shared" si="385"/>
        <v>4.1679395865384748E-3</v>
      </c>
      <c r="BD525" s="4">
        <f t="shared" si="386"/>
        <v>1.0727756411222982E-2</v>
      </c>
      <c r="BE525" s="7">
        <f t="shared" si="387"/>
        <v>5.2754250578108269E-4</v>
      </c>
      <c r="BF525">
        <f t="shared" si="388"/>
        <v>2.5296672186237148E-3</v>
      </c>
      <c r="BG525">
        <f t="shared" si="389"/>
        <v>1.0915983969920119E-2</v>
      </c>
      <c r="BH525">
        <f t="shared" si="390"/>
        <v>4.5186498135157838E-3</v>
      </c>
      <c r="BI525" s="4">
        <f t="shared" si="391"/>
        <v>1.7741614555595708E-2</v>
      </c>
      <c r="BJ525" s="7">
        <f t="shared" si="392"/>
        <v>0.24068684090130232</v>
      </c>
      <c r="BK525">
        <f t="shared" si="393"/>
        <v>1.3526371661588859E-2</v>
      </c>
      <c r="BL525">
        <f t="shared" si="394"/>
        <v>2.1024576484543672E-2</v>
      </c>
      <c r="BM525" s="4">
        <f t="shared" si="395"/>
        <v>9.2724866700811537E-2</v>
      </c>
      <c r="BN525" s="7">
        <f t="shared" si="396"/>
        <v>0.24068684090130232</v>
      </c>
      <c r="BO525">
        <f t="shared" si="397"/>
        <v>2.2565295209804659E-2</v>
      </c>
      <c r="BP525">
        <f t="shared" si="398"/>
        <v>9.0765262132046193E-2</v>
      </c>
      <c r="BQ525" s="4">
        <f t="shared" si="399"/>
        <v>0.12553632570326206</v>
      </c>
      <c r="BR525" s="7">
        <f t="shared" si="400"/>
        <v>1.3526371661588859E-2</v>
      </c>
      <c r="BS525">
        <f t="shared" si="401"/>
        <v>2.2565295209804659E-2</v>
      </c>
      <c r="BT525">
        <f t="shared" si="402"/>
        <v>0.10374899674968564</v>
      </c>
      <c r="BU525" s="4">
        <f t="shared" si="403"/>
        <v>0.99787442195587284</v>
      </c>
      <c r="BV525" s="7">
        <f t="shared" si="404"/>
        <v>2.1024576484543672E-2</v>
      </c>
      <c r="BW525">
        <f t="shared" si="405"/>
        <v>9.0765262132046193E-2</v>
      </c>
      <c r="BX525">
        <f t="shared" si="406"/>
        <v>0.10374899674968564</v>
      </c>
      <c r="BY525" s="4">
        <f t="shared" si="407"/>
        <v>0.28321447108887227</v>
      </c>
      <c r="BZ525" s="7">
        <f t="shared" si="408"/>
        <v>9.2724866700811537E-2</v>
      </c>
      <c r="CA525">
        <f t="shared" si="409"/>
        <v>0.12553632570326206</v>
      </c>
      <c r="CB525">
        <f t="shared" si="410"/>
        <v>0.99787442195587284</v>
      </c>
      <c r="CC525" s="4">
        <f t="shared" si="411"/>
        <v>0.28321447108887227</v>
      </c>
      <c r="CD525" s="7">
        <f t="shared" si="412"/>
        <v>6</v>
      </c>
      <c r="CE525" s="4">
        <f t="shared" si="413"/>
        <v>0</v>
      </c>
      <c r="CF525" s="7">
        <f t="shared" si="414"/>
        <v>0.24068684090130232</v>
      </c>
      <c r="CG525">
        <f t="shared" si="415"/>
        <v>8.3471299212561456E-4</v>
      </c>
      <c r="CH525" s="7">
        <f t="shared" si="416"/>
        <v>0.24068684090130232</v>
      </c>
      <c r="CI525" s="4">
        <f t="shared" si="417"/>
        <v>3.9364965025209175E-3</v>
      </c>
      <c r="CJ525">
        <f t="shared" si="418"/>
        <v>8.3471299212561456E-4</v>
      </c>
      <c r="CK525">
        <f t="shared" si="419"/>
        <v>3.9364965025209175E-3</v>
      </c>
      <c r="CL525" s="7">
        <f t="shared" si="420"/>
        <v>4</v>
      </c>
      <c r="CM525" s="4">
        <f t="shared" si="421"/>
        <v>0</v>
      </c>
      <c r="CN525" s="7">
        <f t="shared" si="422"/>
        <v>2.9667045395882731E-3</v>
      </c>
      <c r="CO525" s="4">
        <f t="shared" si="423"/>
        <v>1</v>
      </c>
      <c r="CP525" s="7">
        <f t="shared" si="424"/>
        <v>3</v>
      </c>
      <c r="CQ525" s="4" t="str">
        <f t="shared" si="425"/>
        <v>Glenfiddich 12</v>
      </c>
      <c r="CR525" s="7">
        <f t="shared" si="426"/>
        <v>70</v>
      </c>
      <c r="CS525">
        <f t="shared" si="427"/>
        <v>73</v>
      </c>
      <c r="CT525">
        <f ca="1">COUNTIF(INDIRECT(ADDRESS(ROW(),CR525,1,1)):INDIRECT(ADDRESS(ROW(),CS525,1,1)), "&lt;0.05")</f>
        <v>2</v>
      </c>
      <c r="CU525" s="4">
        <f t="shared" ca="1" si="428"/>
        <v>0</v>
      </c>
    </row>
    <row r="526" spans="1:99" x14ac:dyDescent="0.25">
      <c r="A526" s="48">
        <v>278</v>
      </c>
      <c r="B526" s="7">
        <v>0</v>
      </c>
      <c r="C526">
        <v>2.8649696596603933E-3</v>
      </c>
      <c r="D526">
        <v>3.9803810500467149E-2</v>
      </c>
      <c r="E526">
        <v>1.8655184446891748E-2</v>
      </c>
      <c r="F526">
        <v>3.6481789199408803E-2</v>
      </c>
      <c r="G526">
        <v>2.2191423798605232E-2</v>
      </c>
      <c r="H526">
        <v>3.5028633740062855E-2</v>
      </c>
      <c r="I526">
        <v>3.9110906088582816E-2</v>
      </c>
      <c r="J526">
        <v>3.8903973549938617E-2</v>
      </c>
      <c r="K526" s="4">
        <v>1.9987581884480844E-2</v>
      </c>
      <c r="L526" s="7">
        <v>5.0481234950371504E-2</v>
      </c>
      <c r="M526">
        <v>8.9814242617702711E-2</v>
      </c>
      <c r="N526">
        <v>5.1662732349775128E-2</v>
      </c>
      <c r="O526">
        <v>6.6084659724707742E-2</v>
      </c>
      <c r="P526">
        <v>7.2567120007231367E-2</v>
      </c>
      <c r="Q526">
        <v>5.8290299395046249E-2</v>
      </c>
      <c r="R526">
        <v>5.4587340532431868E-2</v>
      </c>
      <c r="S526">
        <v>7.4469536422915261E-2</v>
      </c>
      <c r="T526">
        <v>9.0761086563548171E-2</v>
      </c>
      <c r="U526" s="4">
        <v>2.2074430850299798E-2</v>
      </c>
      <c r="V526" s="7">
        <v>9.6927338055843013E-2</v>
      </c>
      <c r="W526">
        <v>8.0986981274288161E-2</v>
      </c>
      <c r="X526">
        <v>0.17661175235430596</v>
      </c>
      <c r="Y526">
        <v>9.8214616779665559E-2</v>
      </c>
      <c r="Z526">
        <v>0.10562800522490505</v>
      </c>
      <c r="AA526">
        <v>9.5179106260742899E-2</v>
      </c>
      <c r="AB526">
        <v>0.2018792565082099</v>
      </c>
      <c r="AC526">
        <v>6.4077625841442901E-2</v>
      </c>
      <c r="AD526">
        <v>9.4747315766534598E-2</v>
      </c>
      <c r="AE526" s="4">
        <v>6.6092326443229335E-2</v>
      </c>
      <c r="AF526" s="7">
        <v>3.313224846295159E-2</v>
      </c>
      <c r="AG526">
        <v>2.9146103846694041E-2</v>
      </c>
      <c r="AH526">
        <v>1.9348370835379557E-2</v>
      </c>
      <c r="AI526">
        <v>2.2856719529492888E-2</v>
      </c>
      <c r="AJ526">
        <v>3.1070494340100022E-2</v>
      </c>
      <c r="AK526">
        <v>3.7369601741626297E-2</v>
      </c>
      <c r="AL526">
        <v>3.7371773880125005E-2</v>
      </c>
      <c r="AM526">
        <v>1.7876229202578094E-2</v>
      </c>
      <c r="AN526">
        <v>2.5928699921500327E-2</v>
      </c>
      <c r="AO526" s="4">
        <v>2.3998560892807826E-2</v>
      </c>
      <c r="AP526" s="7">
        <v>1.1606317858761856E-2</v>
      </c>
      <c r="AQ526">
        <v>2.3435876644481279E-2</v>
      </c>
      <c r="AR526">
        <v>2.4986626948888604E-2</v>
      </c>
      <c r="AS526">
        <v>1.9845189081528023E-2</v>
      </c>
      <c r="AT526">
        <v>6.1250202334327875E-2</v>
      </c>
      <c r="AU526">
        <v>0.10786135424403956</v>
      </c>
      <c r="AV526">
        <v>8.9238164064740624E-2</v>
      </c>
      <c r="AW526">
        <v>3.6122686893941394E-2</v>
      </c>
      <c r="AX526">
        <v>2.4907487780499546E-2</v>
      </c>
      <c r="AY526" s="4">
        <v>2.7547231847605883E-2</v>
      </c>
      <c r="AZ526">
        <f t="shared" si="382"/>
        <v>2.5302827286809843E-2</v>
      </c>
      <c r="BA526">
        <f t="shared" si="383"/>
        <v>6.3079268341402983E-2</v>
      </c>
      <c r="BB526">
        <f t="shared" si="384"/>
        <v>0.10803443245091675</v>
      </c>
      <c r="BC526">
        <f t="shared" si="385"/>
        <v>2.7809880265325566E-2</v>
      </c>
      <c r="BD526" s="4">
        <f t="shared" si="386"/>
        <v>4.268011376988147E-2</v>
      </c>
      <c r="BE526" s="7">
        <f t="shared" si="387"/>
        <v>1.5023343239853645E-2</v>
      </c>
      <c r="BF526">
        <f t="shared" si="388"/>
        <v>2.0481219911936729E-2</v>
      </c>
      <c r="BG526">
        <f t="shared" si="389"/>
        <v>4.5338234569907515E-2</v>
      </c>
      <c r="BH526">
        <f t="shared" si="390"/>
        <v>6.9636847400569423E-3</v>
      </c>
      <c r="BI526" s="4">
        <f t="shared" si="391"/>
        <v>3.2522435435040319E-2</v>
      </c>
      <c r="BJ526" s="7">
        <f t="shared" si="392"/>
        <v>2.2076207666816587E-4</v>
      </c>
      <c r="BK526">
        <f t="shared" si="393"/>
        <v>1.9562181157108704E-4</v>
      </c>
      <c r="BL526">
        <f t="shared" si="394"/>
        <v>0.64023596416517181</v>
      </c>
      <c r="BM526" s="4">
        <f t="shared" si="395"/>
        <v>0.14962992004612613</v>
      </c>
      <c r="BN526" s="7">
        <f t="shared" si="396"/>
        <v>2.2076207666816587E-4</v>
      </c>
      <c r="BO526">
        <f t="shared" si="397"/>
        <v>1.3893232699648218E-2</v>
      </c>
      <c r="BP526">
        <f t="shared" si="398"/>
        <v>3.1058156304033933E-4</v>
      </c>
      <c r="BQ526" s="4">
        <f t="shared" si="399"/>
        <v>0.1137476548099817</v>
      </c>
      <c r="BR526" s="7">
        <f t="shared" si="400"/>
        <v>1.9562181157108704E-4</v>
      </c>
      <c r="BS526">
        <f t="shared" si="401"/>
        <v>1.3893232699648218E-2</v>
      </c>
      <c r="BT526">
        <f t="shared" si="402"/>
        <v>3.1010170149447467E-4</v>
      </c>
      <c r="BU526" s="4">
        <f t="shared" si="403"/>
        <v>1.870199156140369E-3</v>
      </c>
      <c r="BV526" s="7">
        <f t="shared" si="404"/>
        <v>0.64023596416517181</v>
      </c>
      <c r="BW526">
        <f t="shared" si="405"/>
        <v>3.1058156304033933E-4</v>
      </c>
      <c r="BX526">
        <f t="shared" si="406"/>
        <v>3.1010170149447467E-4</v>
      </c>
      <c r="BY526" s="4">
        <f t="shared" si="407"/>
        <v>0.18830739792494924</v>
      </c>
      <c r="BZ526" s="7">
        <f t="shared" si="408"/>
        <v>0.14962992004612613</v>
      </c>
      <c r="CA526">
        <f t="shared" si="409"/>
        <v>0.1137476548099817</v>
      </c>
      <c r="CB526">
        <f t="shared" si="410"/>
        <v>1.870199156140369E-3</v>
      </c>
      <c r="CC526" s="4">
        <f t="shared" si="411"/>
        <v>0.18830739792494924</v>
      </c>
      <c r="CD526" s="7">
        <f t="shared" si="412"/>
        <v>12</v>
      </c>
      <c r="CE526" s="4">
        <f t="shared" si="413"/>
        <v>0</v>
      </c>
      <c r="CF526" s="7">
        <f t="shared" si="414"/>
        <v>2.2076207666816587E-4</v>
      </c>
      <c r="CG526">
        <f t="shared" si="415"/>
        <v>1.3103816950779047E-3</v>
      </c>
      <c r="CH526" s="7">
        <f t="shared" si="416"/>
        <v>2.2076207666816587E-4</v>
      </c>
      <c r="CI526" s="4">
        <f t="shared" si="417"/>
        <v>0.7427491925381231</v>
      </c>
      <c r="CJ526">
        <f t="shared" si="418"/>
        <v>1.3103816950779047E-3</v>
      </c>
      <c r="CK526">
        <f t="shared" si="419"/>
        <v>0.7427491925381231</v>
      </c>
      <c r="CL526" s="7">
        <f t="shared" si="420"/>
        <v>4</v>
      </c>
      <c r="CM526" s="4">
        <f t="shared" si="421"/>
        <v>0</v>
      </c>
      <c r="CN526" s="7">
        <f t="shared" si="422"/>
        <v>7.8242922464585044E-2</v>
      </c>
      <c r="CO526" s="4">
        <f t="shared" si="423"/>
        <v>0</v>
      </c>
      <c r="CP526" s="7">
        <f t="shared" si="424"/>
        <v>3</v>
      </c>
      <c r="CQ526" s="4" t="str">
        <f t="shared" si="425"/>
        <v>Glenfiddich 12</v>
      </c>
      <c r="CR526" s="7">
        <f t="shared" si="426"/>
        <v>70</v>
      </c>
      <c r="CS526">
        <f t="shared" si="427"/>
        <v>73</v>
      </c>
      <c r="CT526">
        <f ca="1">COUNTIF(INDIRECT(ADDRESS(ROW(),CR526,1,1)):INDIRECT(ADDRESS(ROW(),CS526,1,1)), "&lt;0.05")</f>
        <v>4</v>
      </c>
      <c r="CU526" s="4">
        <f t="shared" ca="1" si="428"/>
        <v>1</v>
      </c>
    </row>
    <row r="527" spans="1:99" x14ac:dyDescent="0.25">
      <c r="A527" s="48">
        <v>279</v>
      </c>
      <c r="B527" s="7">
        <v>5.5773131207009774E-2</v>
      </c>
      <c r="C527">
        <v>8.9623740659553006E-3</v>
      </c>
      <c r="D527">
        <v>0.11037032282972521</v>
      </c>
      <c r="E527">
        <v>7.3203566531029565E-2</v>
      </c>
      <c r="F527">
        <v>8.6108663680947689E-2</v>
      </c>
      <c r="G527">
        <v>9.5983127117876058E-2</v>
      </c>
      <c r="H527">
        <v>9.3038790224292789E-2</v>
      </c>
      <c r="I527">
        <v>0.11632383905007246</v>
      </c>
      <c r="J527">
        <v>0.15298857301683272</v>
      </c>
      <c r="K527" s="4">
        <v>0.12551858709231745</v>
      </c>
      <c r="L527" s="7">
        <v>9.5218440911880503E-2</v>
      </c>
      <c r="M527">
        <v>0.17990965428036956</v>
      </c>
      <c r="N527">
        <v>0.13250717359944264</v>
      </c>
      <c r="O527">
        <v>0.13449716553940286</v>
      </c>
      <c r="P527">
        <v>0.14610844870785816</v>
      </c>
      <c r="Q527">
        <v>0.12820210595872611</v>
      </c>
      <c r="R527">
        <v>0.16303849245673208</v>
      </c>
      <c r="S527">
        <v>0.14553870595687102</v>
      </c>
      <c r="T527">
        <v>0.1943477846968148</v>
      </c>
      <c r="U527" s="4">
        <v>0.12709060813187942</v>
      </c>
      <c r="V527" s="7">
        <v>0.23626792413434933</v>
      </c>
      <c r="W527">
        <v>0.37834202243321524</v>
      </c>
      <c r="X527">
        <v>0.44855362159274981</v>
      </c>
      <c r="Y527">
        <v>0.29149976356019042</v>
      </c>
      <c r="Z527">
        <v>0.32755120943948224</v>
      </c>
      <c r="AA527">
        <v>0.37419399297160238</v>
      </c>
      <c r="AB527">
        <v>0.78528751256965246</v>
      </c>
      <c r="AC527">
        <v>0.26646872262539151</v>
      </c>
      <c r="AD527">
        <v>0.30590131575773355</v>
      </c>
      <c r="AE527" s="4">
        <v>0.25072115750822388</v>
      </c>
      <c r="AF527" s="7">
        <v>0.10354017175397771</v>
      </c>
      <c r="AG527">
        <v>0.11327643962221072</v>
      </c>
      <c r="AH527">
        <v>0.12169679231208064</v>
      </c>
      <c r="AI527">
        <v>0.10108191902777514</v>
      </c>
      <c r="AJ527">
        <v>0.16480693775465236</v>
      </c>
      <c r="AK527">
        <v>0.12173532315502394</v>
      </c>
      <c r="AL527">
        <v>0.13573535343895232</v>
      </c>
      <c r="AM527">
        <v>0.1244148275393905</v>
      </c>
      <c r="AN527">
        <v>6.1395138898141931E-2</v>
      </c>
      <c r="AO527" s="4">
        <v>0.1202515804712979</v>
      </c>
      <c r="AP527" s="7">
        <v>3.7815245546330728E-2</v>
      </c>
      <c r="AQ527">
        <v>7.1623142387742617E-2</v>
      </c>
      <c r="AR527">
        <v>8.7670637254674014E-2</v>
      </c>
      <c r="AS527">
        <v>5.2366249545195226E-2</v>
      </c>
      <c r="AT527">
        <v>0.18547000852655884</v>
      </c>
      <c r="AU527">
        <v>0.35618246444524437</v>
      </c>
      <c r="AV527">
        <v>0.29432362849016547</v>
      </c>
      <c r="AW527">
        <v>0.10338700273923257</v>
      </c>
      <c r="AX527">
        <v>9.2231854675970434E-2</v>
      </c>
      <c r="AY527" s="4">
        <v>8.3799869541853034E-2</v>
      </c>
      <c r="AZ527">
        <f t="shared" si="382"/>
        <v>9.1827097481605918E-2</v>
      </c>
      <c r="BA527">
        <f t="shared" si="383"/>
        <v>0.14464585802399771</v>
      </c>
      <c r="BB527">
        <f t="shared" si="384"/>
        <v>0.36647872425925904</v>
      </c>
      <c r="BC527">
        <f t="shared" si="385"/>
        <v>0.11679344839735029</v>
      </c>
      <c r="BD527" s="4">
        <f t="shared" si="386"/>
        <v>0.13648701031529673</v>
      </c>
      <c r="BE527" s="7">
        <f t="shared" si="387"/>
        <v>3.9978483321712513E-2</v>
      </c>
      <c r="BF527">
        <f t="shared" si="388"/>
        <v>2.8532708625476001E-2</v>
      </c>
      <c r="BG527">
        <f t="shared" si="389"/>
        <v>0.16107308164915696</v>
      </c>
      <c r="BH527">
        <f t="shared" si="390"/>
        <v>2.6429031753850661E-2</v>
      </c>
      <c r="BI527" s="4">
        <f t="shared" si="391"/>
        <v>0.10791491917121289</v>
      </c>
      <c r="BJ527" s="7">
        <f t="shared" si="392"/>
        <v>3.5803441226327959E-3</v>
      </c>
      <c r="BK527">
        <f t="shared" si="393"/>
        <v>3.696221166438233E-4</v>
      </c>
      <c r="BL527">
        <f t="shared" si="394"/>
        <v>0.11946294274384309</v>
      </c>
      <c r="BM527" s="4">
        <f t="shared" si="395"/>
        <v>0.24444081740654203</v>
      </c>
      <c r="BN527" s="7">
        <f t="shared" si="396"/>
        <v>3.5803441226327959E-3</v>
      </c>
      <c r="BO527">
        <f t="shared" si="397"/>
        <v>1.7608907484504808E-3</v>
      </c>
      <c r="BP527">
        <f t="shared" si="398"/>
        <v>3.6193295643958658E-2</v>
      </c>
      <c r="BQ527" s="4">
        <f t="shared" si="399"/>
        <v>0.82175412089841871</v>
      </c>
      <c r="BR527" s="7">
        <f t="shared" si="400"/>
        <v>3.696221166438233E-4</v>
      </c>
      <c r="BS527">
        <f t="shared" si="401"/>
        <v>1.7608907484504808E-3</v>
      </c>
      <c r="BT527">
        <f t="shared" si="402"/>
        <v>7.9603669387284597E-4</v>
      </c>
      <c r="BU527" s="4">
        <f t="shared" si="403"/>
        <v>1.7901801072517654E-3</v>
      </c>
      <c r="BV527" s="7">
        <f t="shared" si="404"/>
        <v>0.11946294274384309</v>
      </c>
      <c r="BW527">
        <f t="shared" si="405"/>
        <v>3.6193295643958658E-2</v>
      </c>
      <c r="BX527">
        <f t="shared" si="406"/>
        <v>7.9603669387284597E-4</v>
      </c>
      <c r="BY527" s="4">
        <f t="shared" si="407"/>
        <v>0.58736864684805379</v>
      </c>
      <c r="BZ527" s="7">
        <f t="shared" si="408"/>
        <v>0.24444081740654203</v>
      </c>
      <c r="CA527">
        <f t="shared" si="409"/>
        <v>0.82175412089841871</v>
      </c>
      <c r="CB527">
        <f t="shared" si="410"/>
        <v>1.7901801072517654E-3</v>
      </c>
      <c r="CC527" s="4">
        <f t="shared" si="411"/>
        <v>0.58736864684805379</v>
      </c>
      <c r="CD527" s="7">
        <f t="shared" si="412"/>
        <v>12</v>
      </c>
      <c r="CE527" s="4">
        <f t="shared" si="413"/>
        <v>0</v>
      </c>
      <c r="CF527" s="7">
        <f t="shared" si="414"/>
        <v>3.5803441226327959E-3</v>
      </c>
      <c r="CG527">
        <f t="shared" si="415"/>
        <v>8.5404575497216183E-4</v>
      </c>
      <c r="CH527" s="7">
        <f t="shared" si="416"/>
        <v>3.5803441226327959E-3</v>
      </c>
      <c r="CI527" s="4">
        <f t="shared" si="417"/>
        <v>4.9047359151686967E-2</v>
      </c>
      <c r="CJ527">
        <f t="shared" si="418"/>
        <v>8.5404575497216183E-4</v>
      </c>
      <c r="CK527">
        <f t="shared" si="419"/>
        <v>4.9047359151686967E-2</v>
      </c>
      <c r="CL527" s="7">
        <f t="shared" si="420"/>
        <v>6</v>
      </c>
      <c r="CM527" s="4">
        <f t="shared" si="421"/>
        <v>1</v>
      </c>
      <c r="CN527" s="7">
        <f t="shared" si="422"/>
        <v>4.867185947857176E-3</v>
      </c>
      <c r="CO527" s="4">
        <f t="shared" si="423"/>
        <v>1</v>
      </c>
      <c r="CP527" s="7">
        <f t="shared" si="424"/>
        <v>3</v>
      </c>
      <c r="CQ527" s="4" t="str">
        <f t="shared" si="425"/>
        <v>Glenfiddich 12</v>
      </c>
      <c r="CR527" s="7">
        <f t="shared" si="426"/>
        <v>70</v>
      </c>
      <c r="CS527">
        <f t="shared" si="427"/>
        <v>73</v>
      </c>
      <c r="CT527">
        <f ca="1">COUNTIF(INDIRECT(ADDRESS(ROW(),CR527,1,1)):INDIRECT(ADDRESS(ROW(),CS527,1,1)), "&lt;0.05")</f>
        <v>4</v>
      </c>
      <c r="CU527" s="4">
        <f t="shared" ca="1" si="428"/>
        <v>1</v>
      </c>
    </row>
    <row r="528" spans="1:99" x14ac:dyDescent="0.25">
      <c r="A528" s="48">
        <v>280</v>
      </c>
      <c r="B528" s="7">
        <v>0</v>
      </c>
      <c r="C528">
        <v>4.9418227760360048E-3</v>
      </c>
      <c r="D528">
        <v>8.6953169150935719E-3</v>
      </c>
      <c r="E528">
        <v>3.030727071152271E-2</v>
      </c>
      <c r="F528">
        <v>1.3670012346321293E-2</v>
      </c>
      <c r="G528">
        <v>1.7215871506717259E-2</v>
      </c>
      <c r="H528">
        <v>3.2885740754363249E-2</v>
      </c>
      <c r="I528">
        <v>3.8249597369422253E-2</v>
      </c>
      <c r="J528">
        <v>3.4086989275399916E-2</v>
      </c>
      <c r="K528" s="4">
        <v>1.3306412569000772E-2</v>
      </c>
      <c r="L528" s="7">
        <v>4.8757217664769405E-2</v>
      </c>
      <c r="M528">
        <v>1.9767475152007451E-2</v>
      </c>
      <c r="N528">
        <v>3.0378955877863108E-2</v>
      </c>
      <c r="O528">
        <v>3.045895969227096E-2</v>
      </c>
      <c r="P528">
        <v>5.7271121679758619E-2</v>
      </c>
      <c r="Q528">
        <v>2.1309063209711581E-2</v>
      </c>
      <c r="R528">
        <v>1.6828264588969521E-2</v>
      </c>
      <c r="S528">
        <v>1.5127377304059733E-2</v>
      </c>
      <c r="T528">
        <v>3.2350520816547115E-2</v>
      </c>
      <c r="U528" s="4">
        <v>1.6948831472743616E-2</v>
      </c>
      <c r="V528" s="7">
        <v>8.3463560132029976E-2</v>
      </c>
      <c r="W528">
        <v>6.341937556062964E-2</v>
      </c>
      <c r="X528">
        <v>6.5552170499740284E-2</v>
      </c>
      <c r="Y528">
        <v>4.1476516932140932E-2</v>
      </c>
      <c r="Z528">
        <v>5.638461183891337E-2</v>
      </c>
      <c r="AA528">
        <v>5.3726035495801037E-2</v>
      </c>
      <c r="AB528">
        <v>0.1611185254416852</v>
      </c>
      <c r="AC528">
        <v>3.3142564545900553E-2</v>
      </c>
      <c r="AD528">
        <v>4.5178153294373434E-2</v>
      </c>
      <c r="AE528" s="4">
        <v>1.621518814964781E-2</v>
      </c>
      <c r="AF528" s="7">
        <v>1.0778844818020836E-2</v>
      </c>
      <c r="AG528">
        <v>2.0756599889958222E-2</v>
      </c>
      <c r="AH528">
        <v>1.1146709495920211E-2</v>
      </c>
      <c r="AI528">
        <v>1.4519499572674198E-2</v>
      </c>
      <c r="AJ528">
        <v>2.1903892174306959E-2</v>
      </c>
      <c r="AK528">
        <v>2.7093136135107793E-2</v>
      </c>
      <c r="AL528">
        <v>2.2749404813109639E-2</v>
      </c>
      <c r="AM528">
        <v>2.0120395804851369E-2</v>
      </c>
      <c r="AN528">
        <v>9.452899745886964E-3</v>
      </c>
      <c r="AO528" s="4">
        <v>2.0939110530672392E-2</v>
      </c>
      <c r="AP528" s="7">
        <v>1.9941816326162456E-2</v>
      </c>
      <c r="AQ528">
        <v>1.544628069267813E-2</v>
      </c>
      <c r="AR528">
        <v>3.2109192719467334E-3</v>
      </c>
      <c r="AS528">
        <v>1.4117511662592622E-2</v>
      </c>
      <c r="AT528">
        <v>3.6951204970418268E-2</v>
      </c>
      <c r="AU528">
        <v>5.0453329790877036E-2</v>
      </c>
      <c r="AV528">
        <v>5.5000456339441714E-2</v>
      </c>
      <c r="AW528">
        <v>1.3202367916504794E-2</v>
      </c>
      <c r="AX528">
        <v>1.3041512863389013E-2</v>
      </c>
      <c r="AY528" s="4">
        <v>1.3403274509820316E-2</v>
      </c>
      <c r="AZ528">
        <f t="shared" si="382"/>
        <v>1.9335903422387703E-2</v>
      </c>
      <c r="BA528">
        <f t="shared" si="383"/>
        <v>2.8919778745870112E-2</v>
      </c>
      <c r="BB528">
        <f t="shared" si="384"/>
        <v>6.1967670189086235E-2</v>
      </c>
      <c r="BC528">
        <f t="shared" si="385"/>
        <v>1.794604929805086E-2</v>
      </c>
      <c r="BD528" s="4">
        <f t="shared" si="386"/>
        <v>2.3476867434383104E-2</v>
      </c>
      <c r="BE528" s="7">
        <f t="shared" si="387"/>
        <v>1.352582616689809E-2</v>
      </c>
      <c r="BF528">
        <f t="shared" si="388"/>
        <v>1.4279033498497507E-2</v>
      </c>
      <c r="BG528">
        <f t="shared" si="389"/>
        <v>3.9486943162899114E-2</v>
      </c>
      <c r="BH528">
        <f t="shared" si="390"/>
        <v>6.0135588380173174E-3</v>
      </c>
      <c r="BI528" s="4">
        <f t="shared" si="391"/>
        <v>1.7620241818481288E-2</v>
      </c>
      <c r="BJ528" s="7">
        <f t="shared" si="392"/>
        <v>0.14078626695221036</v>
      </c>
      <c r="BK528">
        <f t="shared" si="393"/>
        <v>7.9433178985075983E-3</v>
      </c>
      <c r="BL528">
        <f t="shared" si="394"/>
        <v>0.77143435695909934</v>
      </c>
      <c r="BM528" s="4">
        <f t="shared" si="395"/>
        <v>0.5633290079799349</v>
      </c>
      <c r="BN528" s="7">
        <f t="shared" si="396"/>
        <v>0.14078626695221036</v>
      </c>
      <c r="BO528">
        <f t="shared" si="397"/>
        <v>2.9557781060746826E-2</v>
      </c>
      <c r="BP528">
        <f t="shared" si="398"/>
        <v>4.4652851754643182E-2</v>
      </c>
      <c r="BQ528" s="4">
        <f t="shared" si="399"/>
        <v>0.45814050204276047</v>
      </c>
      <c r="BR528" s="7">
        <f t="shared" si="400"/>
        <v>7.9433178985075983E-3</v>
      </c>
      <c r="BS528">
        <f t="shared" si="401"/>
        <v>2.9557781060746826E-2</v>
      </c>
      <c r="BT528">
        <f t="shared" si="402"/>
        <v>6.4232974944026704E-3</v>
      </c>
      <c r="BU528" s="4">
        <f t="shared" si="403"/>
        <v>1.5134814888603087E-2</v>
      </c>
      <c r="BV528" s="7">
        <f t="shared" si="404"/>
        <v>0.77143435695909934</v>
      </c>
      <c r="BW528">
        <f t="shared" si="405"/>
        <v>4.4652851754643182E-2</v>
      </c>
      <c r="BX528">
        <f t="shared" si="406"/>
        <v>6.4232974944026704E-3</v>
      </c>
      <c r="BY528" s="4">
        <f t="shared" si="407"/>
        <v>0.36757149881858109</v>
      </c>
      <c r="BZ528" s="7">
        <f t="shared" si="408"/>
        <v>0.5633290079799349</v>
      </c>
      <c r="CA528">
        <f t="shared" si="409"/>
        <v>0.45814050204276047</v>
      </c>
      <c r="CB528">
        <f t="shared" si="410"/>
        <v>1.5134814888603087E-2</v>
      </c>
      <c r="CC528" s="4">
        <f t="shared" si="411"/>
        <v>0.36757149881858109</v>
      </c>
      <c r="CD528" s="7">
        <f t="shared" si="412"/>
        <v>10</v>
      </c>
      <c r="CE528" s="4">
        <f t="shared" si="413"/>
        <v>0</v>
      </c>
      <c r="CF528" s="7">
        <f t="shared" si="414"/>
        <v>0.14078626695221036</v>
      </c>
      <c r="CG528">
        <f t="shared" si="415"/>
        <v>4.1715636399132949E-2</v>
      </c>
      <c r="CH528" s="7">
        <f t="shared" si="416"/>
        <v>0.14078626695221036</v>
      </c>
      <c r="CI528" s="4">
        <f t="shared" si="417"/>
        <v>0.45297394997235052</v>
      </c>
      <c r="CJ528">
        <f t="shared" si="418"/>
        <v>4.1715636399132949E-2</v>
      </c>
      <c r="CK528">
        <f t="shared" si="419"/>
        <v>0.45297394997235052</v>
      </c>
      <c r="CL528" s="7">
        <f t="shared" si="420"/>
        <v>2</v>
      </c>
      <c r="CM528" s="4">
        <f t="shared" si="421"/>
        <v>0</v>
      </c>
      <c r="CN528" s="7">
        <f t="shared" si="422"/>
        <v>7.6977005234992374E-2</v>
      </c>
      <c r="CO528" s="4">
        <f t="shared" si="423"/>
        <v>0</v>
      </c>
      <c r="CP528" s="7">
        <f t="shared" si="424"/>
        <v>3</v>
      </c>
      <c r="CQ528" s="4" t="str">
        <f t="shared" si="425"/>
        <v>Glenfiddich 12</v>
      </c>
      <c r="CR528" s="7">
        <f t="shared" si="426"/>
        <v>70</v>
      </c>
      <c r="CS528">
        <f t="shared" si="427"/>
        <v>73</v>
      </c>
      <c r="CT528">
        <f ca="1">COUNTIF(INDIRECT(ADDRESS(ROW(),CR528,1,1)):INDIRECT(ADDRESS(ROW(),CS528,1,1)), "&lt;0.05")</f>
        <v>4</v>
      </c>
      <c r="CU528" s="4">
        <f t="shared" ca="1" si="428"/>
        <v>1</v>
      </c>
    </row>
    <row r="529" spans="1:99" x14ac:dyDescent="0.25">
      <c r="A529" s="48">
        <v>281</v>
      </c>
      <c r="B529" s="7">
        <v>0</v>
      </c>
      <c r="C529">
        <v>1.6937328307021715E-2</v>
      </c>
      <c r="D529">
        <v>0</v>
      </c>
      <c r="E529">
        <v>5.2970362333614789E-2</v>
      </c>
      <c r="F529">
        <v>1.424908089193129E-2</v>
      </c>
      <c r="G529">
        <v>1.6885289900105641E-2</v>
      </c>
      <c r="H529">
        <v>4.6158984321570867E-2</v>
      </c>
      <c r="I529">
        <v>8.0646422659246667E-2</v>
      </c>
      <c r="J529">
        <v>2.1238861303473099E-2</v>
      </c>
      <c r="K529" s="4">
        <v>1.6121734008136743E-2</v>
      </c>
      <c r="L529" s="7">
        <v>5.1663103603175879E-2</v>
      </c>
      <c r="M529">
        <v>2.4619277468328545E-2</v>
      </c>
      <c r="N529">
        <v>3.0071151182656096E-2</v>
      </c>
      <c r="O529">
        <v>1.6430806458379681E-2</v>
      </c>
      <c r="P529">
        <v>4.8286337767805831E-2</v>
      </c>
      <c r="Q529">
        <v>1.3153160087395473E-2</v>
      </c>
      <c r="R529">
        <v>5.4859611980520541E-3</v>
      </c>
      <c r="S529">
        <v>0</v>
      </c>
      <c r="T529">
        <v>2.2789988566016391E-2</v>
      </c>
      <c r="U529" s="4">
        <v>1.2104017027196526E-2</v>
      </c>
      <c r="V529" s="7">
        <v>6.7475752084796892E-2</v>
      </c>
      <c r="W529">
        <v>7.1165116759433364E-2</v>
      </c>
      <c r="X529">
        <v>1.8224487329540063E-2</v>
      </c>
      <c r="Y529">
        <v>1.4697304892141039E-2</v>
      </c>
      <c r="Z529">
        <v>4.0151377360900624E-2</v>
      </c>
      <c r="AA529">
        <v>9.2772962188387334E-2</v>
      </c>
      <c r="AB529">
        <v>7.4928326908180354E-2</v>
      </c>
      <c r="AC529">
        <v>4.5196218274872205E-2</v>
      </c>
      <c r="AD529">
        <v>3.4479813951783483E-2</v>
      </c>
      <c r="AE529" s="4">
        <v>2.377943238529006E-2</v>
      </c>
      <c r="AF529" s="7">
        <v>7.7554769644467962E-4</v>
      </c>
      <c r="AG529">
        <v>1.0750985065374075E-2</v>
      </c>
      <c r="AH529">
        <v>2.174460743920466E-3</v>
      </c>
      <c r="AI529">
        <v>7.3800224788742597E-3</v>
      </c>
      <c r="AJ529">
        <v>0</v>
      </c>
      <c r="AK529">
        <v>1.7369759757147447E-2</v>
      </c>
      <c r="AL529">
        <v>2.9630081443855347E-2</v>
      </c>
      <c r="AM529">
        <v>2.0720030834478543E-3</v>
      </c>
      <c r="AN529">
        <v>1.4393487735474763E-3</v>
      </c>
      <c r="AO529" s="4">
        <v>1.0778379764782667E-2</v>
      </c>
      <c r="AP529" s="7">
        <v>2.677483681693428E-2</v>
      </c>
      <c r="AQ529">
        <v>5.6630302513362756E-2</v>
      </c>
      <c r="AR529">
        <v>9.9314801416898087E-3</v>
      </c>
      <c r="AS529">
        <v>3.1830016218561859E-2</v>
      </c>
      <c r="AT529">
        <v>1.2122937399918604E-2</v>
      </c>
      <c r="AU529">
        <v>4.0780805713476094E-2</v>
      </c>
      <c r="AV529">
        <v>2.5434017283951782E-2</v>
      </c>
      <c r="AW529">
        <v>6.9904276614530291E-3</v>
      </c>
      <c r="AX529">
        <v>3.472346621996325E-3</v>
      </c>
      <c r="AY529" s="4">
        <v>6.5372591454123594E-3</v>
      </c>
      <c r="AZ529">
        <f t="shared" si="382"/>
        <v>2.6520806372510079E-2</v>
      </c>
      <c r="BA529">
        <f t="shared" si="383"/>
        <v>2.246038033590065E-2</v>
      </c>
      <c r="BB529">
        <f t="shared" si="384"/>
        <v>4.8287079213532542E-2</v>
      </c>
      <c r="BC529">
        <f t="shared" si="385"/>
        <v>8.2370588807394278E-3</v>
      </c>
      <c r="BD529" s="4">
        <f t="shared" si="386"/>
        <v>2.205044295167569E-2</v>
      </c>
      <c r="BE529" s="7">
        <f t="shared" si="387"/>
        <v>2.5588293436557039E-2</v>
      </c>
      <c r="BF529">
        <f t="shared" si="388"/>
        <v>1.7014067367839537E-2</v>
      </c>
      <c r="BG529">
        <f t="shared" si="389"/>
        <v>2.6831574257208439E-2</v>
      </c>
      <c r="BH529">
        <f t="shared" si="390"/>
        <v>9.4226408647077355E-3</v>
      </c>
      <c r="BI529" s="4">
        <f t="shared" si="391"/>
        <v>1.7429333269860046E-2</v>
      </c>
      <c r="BJ529" s="7">
        <f t="shared" si="392"/>
        <v>0.6817240721554072</v>
      </c>
      <c r="BK529">
        <f t="shared" si="393"/>
        <v>7.9873009319736565E-2</v>
      </c>
      <c r="BL529">
        <f t="shared" si="394"/>
        <v>5.6682289346126298E-2</v>
      </c>
      <c r="BM529" s="4">
        <f t="shared" si="395"/>
        <v>0.6541440185234414</v>
      </c>
      <c r="BN529" s="7">
        <f t="shared" si="396"/>
        <v>0.6817240721554072</v>
      </c>
      <c r="BO529">
        <f t="shared" si="397"/>
        <v>2.1119362775311373E-2</v>
      </c>
      <c r="BP529">
        <f t="shared" si="398"/>
        <v>3.6411839921403399E-2</v>
      </c>
      <c r="BQ529" s="4">
        <f t="shared" si="399"/>
        <v>0.95814124124260569</v>
      </c>
      <c r="BR529" s="7">
        <f t="shared" si="400"/>
        <v>7.9873009319736565E-2</v>
      </c>
      <c r="BS529">
        <f t="shared" si="401"/>
        <v>2.1119362775311373E-2</v>
      </c>
      <c r="BT529">
        <f t="shared" si="402"/>
        <v>9.3399002124674741E-4</v>
      </c>
      <c r="BU529" s="4">
        <f t="shared" si="403"/>
        <v>2.0022239499478432E-2</v>
      </c>
      <c r="BV529" s="7">
        <f t="shared" si="404"/>
        <v>5.6682289346126298E-2</v>
      </c>
      <c r="BW529">
        <f t="shared" si="405"/>
        <v>3.6411839921403399E-2</v>
      </c>
      <c r="BX529">
        <f t="shared" si="406"/>
        <v>9.3399002124674741E-4</v>
      </c>
      <c r="BY529" s="4">
        <f t="shared" si="407"/>
        <v>4.4907360374835684E-2</v>
      </c>
      <c r="BZ529" s="7">
        <f t="shared" si="408"/>
        <v>0.6541440185234414</v>
      </c>
      <c r="CA529">
        <f t="shared" si="409"/>
        <v>0.95814124124260569</v>
      </c>
      <c r="CB529">
        <f t="shared" si="410"/>
        <v>2.0022239499478432E-2</v>
      </c>
      <c r="CC529" s="4">
        <f t="shared" si="411"/>
        <v>4.4907360374835684E-2</v>
      </c>
      <c r="CD529" s="7">
        <f t="shared" si="412"/>
        <v>10</v>
      </c>
      <c r="CE529" s="4">
        <f t="shared" si="413"/>
        <v>0</v>
      </c>
      <c r="CF529" s="7">
        <f t="shared" si="414"/>
        <v>0.6817240721554072</v>
      </c>
      <c r="CG529">
        <f t="shared" si="415"/>
        <v>0.97221729934200285</v>
      </c>
      <c r="CH529" s="7">
        <f t="shared" si="416"/>
        <v>0.6817240721554072</v>
      </c>
      <c r="CI529" s="4">
        <f t="shared" si="417"/>
        <v>0.60267019755135198</v>
      </c>
      <c r="CJ529">
        <f t="shared" si="418"/>
        <v>0.97221729934200285</v>
      </c>
      <c r="CK529">
        <f t="shared" si="419"/>
        <v>0.60267019755135198</v>
      </c>
      <c r="CL529" s="7">
        <f t="shared" si="420"/>
        <v>0</v>
      </c>
      <c r="CM529" s="4">
        <f t="shared" si="421"/>
        <v>0</v>
      </c>
      <c r="CN529" s="7">
        <f t="shared" si="422"/>
        <v>0.63717887056659794</v>
      </c>
      <c r="CO529" s="4">
        <f t="shared" si="423"/>
        <v>0</v>
      </c>
      <c r="CP529" s="7">
        <f t="shared" si="424"/>
        <v>3</v>
      </c>
      <c r="CQ529" s="4" t="str">
        <f t="shared" si="425"/>
        <v>Glenfiddich 12</v>
      </c>
      <c r="CR529" s="7">
        <f t="shared" si="426"/>
        <v>70</v>
      </c>
      <c r="CS529">
        <f t="shared" si="427"/>
        <v>73</v>
      </c>
      <c r="CT529">
        <f ca="1">COUNTIF(INDIRECT(ADDRESS(ROW(),CR529,1,1)):INDIRECT(ADDRESS(ROW(),CS529,1,1)), "&lt;0.05")</f>
        <v>3</v>
      </c>
      <c r="CU529" s="4">
        <f t="shared" ca="1" si="428"/>
        <v>0</v>
      </c>
    </row>
    <row r="530" spans="1:99" x14ac:dyDescent="0.25">
      <c r="A530" s="48">
        <v>282</v>
      </c>
      <c r="B530" s="7">
        <v>0</v>
      </c>
      <c r="C530">
        <v>1.434824035925869E-2</v>
      </c>
      <c r="D530">
        <v>0</v>
      </c>
      <c r="E530">
        <v>2.3641152532180305E-2</v>
      </c>
      <c r="F530">
        <v>5.8991057730162725E-3</v>
      </c>
      <c r="G530">
        <v>1.2055267895251865E-3</v>
      </c>
      <c r="H530">
        <v>1.8345807016457463E-2</v>
      </c>
      <c r="I530">
        <v>1.8041504627842278E-2</v>
      </c>
      <c r="J530">
        <v>9.2457118380208717E-3</v>
      </c>
      <c r="K530" s="4">
        <v>7.4848015301494921E-3</v>
      </c>
      <c r="L530" s="7">
        <v>1.9501286204778163E-2</v>
      </c>
      <c r="M530">
        <v>1.0835267725291801E-2</v>
      </c>
      <c r="N530">
        <v>1.6828871344813472E-2</v>
      </c>
      <c r="O530">
        <v>4.4169590282498441E-3</v>
      </c>
      <c r="P530">
        <v>1.5812866058181663E-2</v>
      </c>
      <c r="Q530">
        <v>6.6986584988435504E-3</v>
      </c>
      <c r="R530">
        <v>4.9767938947440056E-3</v>
      </c>
      <c r="S530">
        <v>0</v>
      </c>
      <c r="T530">
        <v>1.7510449961378339E-2</v>
      </c>
      <c r="U530" s="4">
        <v>6.9270689419741113E-3</v>
      </c>
      <c r="V530" s="7">
        <v>2.6177598544855511E-2</v>
      </c>
      <c r="W530">
        <v>2.7136167057087723E-2</v>
      </c>
      <c r="X530">
        <v>2.6190011711545797E-2</v>
      </c>
      <c r="Y530">
        <v>7.9644420855626789E-3</v>
      </c>
      <c r="Z530">
        <v>1.6715127261703676E-2</v>
      </c>
      <c r="AA530">
        <v>2.672159015542842E-2</v>
      </c>
      <c r="AB530">
        <v>6.6897341514564015E-2</v>
      </c>
      <c r="AC530">
        <v>2.6382734406039686E-2</v>
      </c>
      <c r="AD530">
        <v>8.516742504267899E-3</v>
      </c>
      <c r="AE530" s="4">
        <v>9.8126619967423383E-3</v>
      </c>
      <c r="AF530" s="7">
        <v>1.6123863720757937E-3</v>
      </c>
      <c r="AG530">
        <v>7.1710781837238209E-3</v>
      </c>
      <c r="AH530">
        <v>5.3993810359336892E-3</v>
      </c>
      <c r="AI530">
        <v>5.0795070036726052E-3</v>
      </c>
      <c r="AJ530">
        <v>0</v>
      </c>
      <c r="AK530">
        <v>4.1707384652698758E-3</v>
      </c>
      <c r="AL530">
        <v>7.6542852882538568E-4</v>
      </c>
      <c r="AM530">
        <v>0</v>
      </c>
      <c r="AN530">
        <v>3.6897131074992494E-3</v>
      </c>
      <c r="AO530" s="4">
        <v>6.0553487918768491E-3</v>
      </c>
      <c r="AP530" s="7">
        <v>1.1658655280306749E-2</v>
      </c>
      <c r="AQ530">
        <v>2.5251344280190161E-2</v>
      </c>
      <c r="AR530">
        <v>1.8593928804293979E-3</v>
      </c>
      <c r="AS530">
        <v>1.4225424878291256E-2</v>
      </c>
      <c r="AT530">
        <v>1.8215595778439155E-2</v>
      </c>
      <c r="AU530">
        <v>1.9720460833900711E-2</v>
      </c>
      <c r="AV530">
        <v>8.3395838813548739E-3</v>
      </c>
      <c r="AW530">
        <v>3.2557463315771831E-3</v>
      </c>
      <c r="AX530">
        <v>1.2828257666944187E-3</v>
      </c>
      <c r="AY530" s="4">
        <v>3.4169019102685624E-4</v>
      </c>
      <c r="AZ530">
        <f t="shared" si="382"/>
        <v>9.8211850466450555E-3</v>
      </c>
      <c r="BA530">
        <f t="shared" si="383"/>
        <v>1.0350822165825493E-2</v>
      </c>
      <c r="BB530">
        <f t="shared" si="384"/>
        <v>2.4251441723779774E-2</v>
      </c>
      <c r="BC530">
        <f t="shared" si="385"/>
        <v>3.3943581488877265E-3</v>
      </c>
      <c r="BD530" s="4">
        <f t="shared" si="386"/>
        <v>1.0415072010221075E-2</v>
      </c>
      <c r="BE530" s="7">
        <f t="shared" si="387"/>
        <v>8.4330174293463182E-3</v>
      </c>
      <c r="BF530">
        <f t="shared" si="388"/>
        <v>6.694241398704644E-3</v>
      </c>
      <c r="BG530">
        <f t="shared" si="389"/>
        <v>1.7072486303028656E-2</v>
      </c>
      <c r="BH530">
        <f t="shared" si="390"/>
        <v>2.6251848328080201E-3</v>
      </c>
      <c r="BI530" s="4">
        <f t="shared" si="391"/>
        <v>8.8018487872434121E-3</v>
      </c>
      <c r="BJ530" s="7">
        <f t="shared" si="392"/>
        <v>0.87820359353995325</v>
      </c>
      <c r="BK530">
        <f t="shared" si="393"/>
        <v>3.2109582102186549E-2</v>
      </c>
      <c r="BL530">
        <f t="shared" si="394"/>
        <v>4.2514073521463851E-2</v>
      </c>
      <c r="BM530" s="4">
        <f t="shared" si="395"/>
        <v>0.87927375370114214</v>
      </c>
      <c r="BN530" s="7">
        <f t="shared" si="396"/>
        <v>0.87820359353995325</v>
      </c>
      <c r="BO530">
        <f t="shared" si="397"/>
        <v>3.4174249886233535E-2</v>
      </c>
      <c r="BP530">
        <f t="shared" si="398"/>
        <v>1.0172907624489502E-2</v>
      </c>
      <c r="BQ530" s="4">
        <f t="shared" si="399"/>
        <v>0.98555755880594309</v>
      </c>
      <c r="BR530" s="7">
        <f t="shared" si="400"/>
        <v>3.2109582102186549E-2</v>
      </c>
      <c r="BS530">
        <f t="shared" si="401"/>
        <v>3.4174249886233535E-2</v>
      </c>
      <c r="BT530">
        <f t="shared" si="402"/>
        <v>3.7668371434244796E-3</v>
      </c>
      <c r="BU530" s="4">
        <f t="shared" si="403"/>
        <v>3.9623665027640899E-2</v>
      </c>
      <c r="BV530" s="7">
        <f t="shared" si="404"/>
        <v>4.2514073521463851E-2</v>
      </c>
      <c r="BW530">
        <f t="shared" si="405"/>
        <v>1.0172907624489502E-2</v>
      </c>
      <c r="BX530">
        <f t="shared" si="406"/>
        <v>3.7668371434244796E-3</v>
      </c>
      <c r="BY530" s="4">
        <f t="shared" si="407"/>
        <v>3.4975824601182717E-2</v>
      </c>
      <c r="BZ530" s="7">
        <f t="shared" si="408"/>
        <v>0.87927375370114214</v>
      </c>
      <c r="CA530">
        <f t="shared" si="409"/>
        <v>0.98555755880594309</v>
      </c>
      <c r="CB530">
        <f t="shared" si="410"/>
        <v>3.9623665027640899E-2</v>
      </c>
      <c r="CC530" s="4">
        <f t="shared" si="411"/>
        <v>3.4975824601182717E-2</v>
      </c>
      <c r="CD530" s="7">
        <f t="shared" si="412"/>
        <v>14</v>
      </c>
      <c r="CE530" s="4">
        <f t="shared" si="413"/>
        <v>0</v>
      </c>
      <c r="CF530" s="7">
        <f t="shared" si="414"/>
        <v>0.87820359353995325</v>
      </c>
      <c r="CG530">
        <f t="shared" si="415"/>
        <v>0.44389405241403723</v>
      </c>
      <c r="CH530" s="7">
        <f t="shared" si="416"/>
        <v>0.87820359353995325</v>
      </c>
      <c r="CI530" s="4">
        <f t="shared" si="417"/>
        <v>0.48537388268275061</v>
      </c>
      <c r="CJ530">
        <f t="shared" si="418"/>
        <v>0.44389405241403723</v>
      </c>
      <c r="CK530">
        <f t="shared" si="419"/>
        <v>0.48537388268275061</v>
      </c>
      <c r="CL530" s="7">
        <f t="shared" si="420"/>
        <v>0</v>
      </c>
      <c r="CM530" s="4">
        <f t="shared" si="421"/>
        <v>0</v>
      </c>
      <c r="CN530" s="7">
        <f t="shared" si="422"/>
        <v>0.35161857157088461</v>
      </c>
      <c r="CO530" s="4">
        <f t="shared" si="423"/>
        <v>0</v>
      </c>
      <c r="CP530" s="7">
        <f t="shared" si="424"/>
        <v>3</v>
      </c>
      <c r="CQ530" s="4" t="str">
        <f t="shared" si="425"/>
        <v>Glenfiddich 12</v>
      </c>
      <c r="CR530" s="7">
        <f t="shared" si="426"/>
        <v>70</v>
      </c>
      <c r="CS530">
        <f t="shared" si="427"/>
        <v>73</v>
      </c>
      <c r="CT530">
        <f ca="1">COUNTIF(INDIRECT(ADDRESS(ROW(),CR530,1,1)):INDIRECT(ADDRESS(ROW(),CS530,1,1)), "&lt;0.05")</f>
        <v>4</v>
      </c>
      <c r="CU530" s="4">
        <f t="shared" ca="1" si="428"/>
        <v>1</v>
      </c>
    </row>
    <row r="531" spans="1:99" x14ac:dyDescent="0.25">
      <c r="A531" s="48">
        <v>283</v>
      </c>
      <c r="B531" s="7">
        <v>0</v>
      </c>
      <c r="C531">
        <v>5.6021337914469171E-3</v>
      </c>
      <c r="D531">
        <v>0</v>
      </c>
      <c r="E531">
        <v>5.5523736065684797E-3</v>
      </c>
      <c r="F531">
        <v>0</v>
      </c>
      <c r="G531">
        <v>1.23509165061441E-3</v>
      </c>
      <c r="H531">
        <v>1.2168162344072067E-2</v>
      </c>
      <c r="I531">
        <v>7.5967962032322577E-3</v>
      </c>
      <c r="J531">
        <v>2.5009831070225579E-3</v>
      </c>
      <c r="K531" s="4">
        <v>2.356151939219927E-3</v>
      </c>
      <c r="L531" s="7">
        <v>8.7467137017709865E-3</v>
      </c>
      <c r="M531">
        <v>0</v>
      </c>
      <c r="N531">
        <v>0</v>
      </c>
      <c r="O531">
        <v>0</v>
      </c>
      <c r="P531">
        <v>5.2672691497762016E-3</v>
      </c>
      <c r="Q531">
        <v>0</v>
      </c>
      <c r="R531">
        <v>0</v>
      </c>
      <c r="S531">
        <v>0</v>
      </c>
      <c r="T531">
        <v>0</v>
      </c>
      <c r="U531" s="4">
        <v>0</v>
      </c>
      <c r="V531" s="7">
        <v>2.4841850467401189E-2</v>
      </c>
      <c r="W531">
        <v>2.834970933525403E-2</v>
      </c>
      <c r="X531">
        <v>2.193442035667538E-2</v>
      </c>
      <c r="Y531">
        <v>2.6280409549016355E-3</v>
      </c>
      <c r="Z531">
        <v>8.8596348107630937E-3</v>
      </c>
      <c r="AA531">
        <v>3.6122676227369553E-2</v>
      </c>
      <c r="AB531">
        <v>5.6698081162282919E-3</v>
      </c>
      <c r="AC531">
        <v>8.7136806873458171E-3</v>
      </c>
      <c r="AD531">
        <v>6.8129718557201312E-3</v>
      </c>
      <c r="AE531" s="4">
        <v>8.7385362077080607E-3</v>
      </c>
      <c r="AF531" s="7">
        <v>0</v>
      </c>
      <c r="AG531">
        <v>6.1693565759377506E-3</v>
      </c>
      <c r="AH531">
        <v>2.5157070460143619E-3</v>
      </c>
      <c r="AI531">
        <v>0</v>
      </c>
      <c r="AJ531">
        <v>1.2437138763403337E-2</v>
      </c>
      <c r="AK531">
        <v>8.8173115606960655E-3</v>
      </c>
      <c r="AL531">
        <v>4.9692210186456321E-3</v>
      </c>
      <c r="AM531">
        <v>0</v>
      </c>
      <c r="AN531">
        <v>0</v>
      </c>
      <c r="AO531" s="4">
        <v>0</v>
      </c>
      <c r="AP531" s="7">
        <v>1.0974910954877629E-2</v>
      </c>
      <c r="AQ531">
        <v>1.1308860657766049E-2</v>
      </c>
      <c r="AR531">
        <v>5.1999025453032862E-3</v>
      </c>
      <c r="AS531">
        <v>7.1647280752845681E-3</v>
      </c>
      <c r="AT531">
        <v>0</v>
      </c>
      <c r="AU531">
        <v>3.5455176371790756E-2</v>
      </c>
      <c r="AV531">
        <v>1.9357682526803279E-2</v>
      </c>
      <c r="AW531">
        <v>7.1576084536485373E-3</v>
      </c>
      <c r="AX531">
        <v>7.7706473141098895E-3</v>
      </c>
      <c r="AY531" s="4">
        <v>9.0409133320861217E-4</v>
      </c>
      <c r="AZ531">
        <f t="shared" si="382"/>
        <v>3.7011692642176615E-3</v>
      </c>
      <c r="BA531">
        <f t="shared" si="383"/>
        <v>1.4013982851547187E-3</v>
      </c>
      <c r="BB531">
        <f t="shared" si="384"/>
        <v>1.5267132901936722E-2</v>
      </c>
      <c r="BC531">
        <f t="shared" si="385"/>
        <v>3.4908734964697145E-3</v>
      </c>
      <c r="BD531" s="4">
        <f t="shared" si="386"/>
        <v>1.0529360823279259E-2</v>
      </c>
      <c r="BE531" s="7">
        <f t="shared" si="387"/>
        <v>4.0046295943729857E-3</v>
      </c>
      <c r="BF531">
        <f t="shared" si="388"/>
        <v>3.0661222948101469E-3</v>
      </c>
      <c r="BG531">
        <f t="shared" si="389"/>
        <v>1.1509367690864705E-2</v>
      </c>
      <c r="BH531">
        <f t="shared" si="390"/>
        <v>4.4677651153018048E-3</v>
      </c>
      <c r="BI531" s="4">
        <f t="shared" si="391"/>
        <v>1.0340094697652031E-2</v>
      </c>
      <c r="BJ531" s="7">
        <f t="shared" si="392"/>
        <v>0.16764997375216578</v>
      </c>
      <c r="BK531">
        <f t="shared" si="393"/>
        <v>1.1887657042500938E-2</v>
      </c>
      <c r="BL531">
        <f t="shared" si="394"/>
        <v>0.912985233534094</v>
      </c>
      <c r="BM531" s="4">
        <f t="shared" si="395"/>
        <v>7.6025200861132416E-2</v>
      </c>
      <c r="BN531" s="7">
        <f t="shared" si="396"/>
        <v>0.16764997375216578</v>
      </c>
      <c r="BO531">
        <f t="shared" si="397"/>
        <v>4.0519104927606237E-3</v>
      </c>
      <c r="BP531">
        <f t="shared" si="398"/>
        <v>0.24043329872937025</v>
      </c>
      <c r="BQ531" s="4">
        <f t="shared" si="399"/>
        <v>2.222814568616098E-2</v>
      </c>
      <c r="BR531" s="7">
        <f t="shared" si="400"/>
        <v>1.1887657042500938E-2</v>
      </c>
      <c r="BS531">
        <f t="shared" si="401"/>
        <v>4.0519104927606237E-3</v>
      </c>
      <c r="BT531">
        <f t="shared" si="402"/>
        <v>1.1059231006271061E-2</v>
      </c>
      <c r="BU531" s="4">
        <f t="shared" si="403"/>
        <v>0.34585136384382864</v>
      </c>
      <c r="BV531" s="7">
        <f t="shared" si="404"/>
        <v>0.912985233534094</v>
      </c>
      <c r="BW531">
        <f t="shared" si="405"/>
        <v>0.24043329872937025</v>
      </c>
      <c r="BX531">
        <f t="shared" si="406"/>
        <v>1.1059231006271061E-2</v>
      </c>
      <c r="BY531" s="4">
        <f t="shared" si="407"/>
        <v>7.1122348896568544E-2</v>
      </c>
      <c r="BZ531" s="7">
        <f t="shared" si="408"/>
        <v>7.6025200861132416E-2</v>
      </c>
      <c r="CA531">
        <f t="shared" si="409"/>
        <v>2.222814568616098E-2</v>
      </c>
      <c r="CB531">
        <f t="shared" si="410"/>
        <v>0.34585136384382864</v>
      </c>
      <c r="CC531" s="4">
        <f t="shared" si="411"/>
        <v>7.1122348896568544E-2</v>
      </c>
      <c r="CD531" s="7">
        <f t="shared" si="412"/>
        <v>8</v>
      </c>
      <c r="CE531" s="4">
        <f t="shared" si="413"/>
        <v>0</v>
      </c>
      <c r="CF531" s="7">
        <f t="shared" si="414"/>
        <v>0.16764997375216578</v>
      </c>
      <c r="CG531">
        <f t="shared" si="415"/>
        <v>1.0798145469118484E-2</v>
      </c>
      <c r="CH531" s="7">
        <f t="shared" si="416"/>
        <v>0.16764997375216578</v>
      </c>
      <c r="CI531" s="4">
        <f t="shared" si="417"/>
        <v>3.0766522267457706E-4</v>
      </c>
      <c r="CJ531">
        <f t="shared" si="418"/>
        <v>1.0798145469118484E-2</v>
      </c>
      <c r="CK531">
        <f t="shared" si="419"/>
        <v>3.0766522267457706E-4</v>
      </c>
      <c r="CL531" s="7">
        <f t="shared" si="420"/>
        <v>4</v>
      </c>
      <c r="CM531" s="4">
        <f t="shared" si="421"/>
        <v>0</v>
      </c>
      <c r="CN531" s="7">
        <f t="shared" si="422"/>
        <v>1.0911626606911463E-2</v>
      </c>
      <c r="CO531" s="4">
        <f t="shared" si="423"/>
        <v>1</v>
      </c>
      <c r="CP531" s="7">
        <f t="shared" si="424"/>
        <v>3</v>
      </c>
      <c r="CQ531" s="4" t="str">
        <f t="shared" si="425"/>
        <v>Glenfiddich 12</v>
      </c>
      <c r="CR531" s="7">
        <f t="shared" si="426"/>
        <v>70</v>
      </c>
      <c r="CS531">
        <f t="shared" si="427"/>
        <v>73</v>
      </c>
      <c r="CT531">
        <f ca="1">COUNTIF(INDIRECT(ADDRESS(ROW(),CR531,1,1)):INDIRECT(ADDRESS(ROW(),CS531,1,1)), "&lt;0.05")</f>
        <v>3</v>
      </c>
      <c r="CU531" s="4">
        <f t="shared" ca="1" si="428"/>
        <v>0</v>
      </c>
    </row>
    <row r="532" spans="1:99" x14ac:dyDescent="0.25">
      <c r="A532" s="48">
        <v>284</v>
      </c>
      <c r="B532" s="7">
        <v>8.0836079945643846E-2</v>
      </c>
      <c r="C532">
        <v>5.2982314301523947E-2</v>
      </c>
      <c r="D532">
        <v>6.8504007173625495E-2</v>
      </c>
      <c r="E532">
        <v>5.3701439021674201E-2</v>
      </c>
      <c r="F532">
        <v>3.5934799884548438E-2</v>
      </c>
      <c r="G532">
        <v>3.5767991681662142E-2</v>
      </c>
      <c r="H532">
        <v>6.1013425395173917E-3</v>
      </c>
      <c r="I532">
        <v>3.0971399599086652E-2</v>
      </c>
      <c r="J532">
        <v>0</v>
      </c>
      <c r="K532" s="4">
        <v>0</v>
      </c>
      <c r="L532" s="7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 s="4">
        <v>0</v>
      </c>
      <c r="V532" s="7">
        <v>3.1178543791793279E-3</v>
      </c>
      <c r="W532">
        <v>2.6390422481266905E-2</v>
      </c>
      <c r="X532">
        <v>0</v>
      </c>
      <c r="Y532">
        <v>0</v>
      </c>
      <c r="Z532">
        <v>0</v>
      </c>
      <c r="AA532">
        <v>1.1074104996083309E-2</v>
      </c>
      <c r="AB532">
        <v>0</v>
      </c>
      <c r="AC532">
        <v>0</v>
      </c>
      <c r="AD532">
        <v>0</v>
      </c>
      <c r="AE532" s="4">
        <v>0</v>
      </c>
      <c r="AF532" s="7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 s="4">
        <v>0</v>
      </c>
      <c r="AP532" s="7">
        <v>9.1931507816827573E-3</v>
      </c>
      <c r="AQ532">
        <v>1.7397199906285531E-2</v>
      </c>
      <c r="AR532">
        <v>1.7291868652947157E-2</v>
      </c>
      <c r="AS532">
        <v>1.8443179452716885E-2</v>
      </c>
      <c r="AT532">
        <v>0</v>
      </c>
      <c r="AU532">
        <v>0</v>
      </c>
      <c r="AV532">
        <v>0</v>
      </c>
      <c r="AW532">
        <v>0</v>
      </c>
      <c r="AX532">
        <v>0</v>
      </c>
      <c r="AY532" s="4">
        <v>0</v>
      </c>
      <c r="AZ532">
        <f t="shared" si="382"/>
        <v>3.64799374147282E-2</v>
      </c>
      <c r="BA532">
        <f t="shared" si="383"/>
        <v>0</v>
      </c>
      <c r="BB532">
        <f t="shared" si="384"/>
        <v>4.0582381856529544E-3</v>
      </c>
      <c r="BC532">
        <f t="shared" si="385"/>
        <v>0</v>
      </c>
      <c r="BD532" s="4">
        <f t="shared" si="386"/>
        <v>6.2325398793632329E-3</v>
      </c>
      <c r="BE532" s="7">
        <f t="shared" si="387"/>
        <v>2.8240034052022821E-2</v>
      </c>
      <c r="BF532">
        <f t="shared" si="388"/>
        <v>0</v>
      </c>
      <c r="BG532">
        <f t="shared" si="389"/>
        <v>8.5901639126702792E-3</v>
      </c>
      <c r="BH532">
        <f t="shared" si="390"/>
        <v>0</v>
      </c>
      <c r="BI532" s="4">
        <f t="shared" si="391"/>
        <v>8.4188323433662011E-3</v>
      </c>
      <c r="BJ532" s="7">
        <f t="shared" si="392"/>
        <v>2.737565789237634E-3</v>
      </c>
      <c r="BK532">
        <f t="shared" si="393"/>
        <v>5.4574514169114727E-3</v>
      </c>
      <c r="BL532">
        <f t="shared" si="394"/>
        <v>2.737565789237634E-3</v>
      </c>
      <c r="BM532" s="4">
        <f t="shared" si="395"/>
        <v>8.1712245114180342E-3</v>
      </c>
      <c r="BN532" s="7">
        <f t="shared" si="396"/>
        <v>2.737565789237634E-3</v>
      </c>
      <c r="BO532">
        <f t="shared" si="397"/>
        <v>0.16939538640068505</v>
      </c>
      <c r="BP532" t="e">
        <f t="shared" si="398"/>
        <v>#DIV/0!</v>
      </c>
      <c r="BQ532" s="4">
        <f t="shared" si="399"/>
        <v>4.3943661204825242E-2</v>
      </c>
      <c r="BR532" s="7">
        <f t="shared" si="400"/>
        <v>5.4574514169114727E-3</v>
      </c>
      <c r="BS532">
        <f t="shared" si="401"/>
        <v>0.16939538640068505</v>
      </c>
      <c r="BT532">
        <f t="shared" si="402"/>
        <v>0.16939538640068505</v>
      </c>
      <c r="BU532" s="4">
        <f t="shared" si="403"/>
        <v>0.57462834294810505</v>
      </c>
      <c r="BV532" s="7">
        <f t="shared" si="404"/>
        <v>2.737565789237634E-3</v>
      </c>
      <c r="BW532" t="e">
        <f t="shared" si="405"/>
        <v>#DIV/0!</v>
      </c>
      <c r="BX532">
        <f t="shared" si="406"/>
        <v>0.16939538640068505</v>
      </c>
      <c r="BY532" s="4">
        <f t="shared" si="407"/>
        <v>4.3943661204825242E-2</v>
      </c>
      <c r="BZ532" s="7">
        <f t="shared" si="408"/>
        <v>8.1712245114180342E-3</v>
      </c>
      <c r="CA532">
        <f t="shared" si="409"/>
        <v>4.3943661204825242E-2</v>
      </c>
      <c r="CB532">
        <f t="shared" si="410"/>
        <v>0.57462834294810505</v>
      </c>
      <c r="CC532" s="4">
        <f>_xlfn.T.TEST($AP532:$AY532,AF532:AO532,2,3)</f>
        <v>4.3943661204825242E-2</v>
      </c>
      <c r="CD532" s="7">
        <f t="shared" si="412"/>
        <v>12</v>
      </c>
      <c r="CE532" s="4">
        <f t="shared" si="413"/>
        <v>0</v>
      </c>
      <c r="CF532" s="7">
        <f t="shared" si="414"/>
        <v>2.737565789237634E-3</v>
      </c>
      <c r="CG532">
        <f t="shared" si="415"/>
        <v>4.8612357301227775E-3</v>
      </c>
      <c r="CH532" s="7">
        <f t="shared" si="416"/>
        <v>2.737565789237634E-3</v>
      </c>
      <c r="CI532" s="4">
        <f t="shared" si="417"/>
        <v>1.4158780341584312E-2</v>
      </c>
      <c r="CJ532">
        <f t="shared" si="418"/>
        <v>4.8612357301227775E-3</v>
      </c>
      <c r="CK532">
        <f t="shared" si="419"/>
        <v>1.4158780341584312E-2</v>
      </c>
      <c r="CL532" s="7">
        <f t="shared" si="420"/>
        <v>6</v>
      </c>
      <c r="CM532" s="4">
        <f t="shared" si="421"/>
        <v>1</v>
      </c>
      <c r="CN532" s="7">
        <f t="shared" si="422"/>
        <v>1.6077451057975835E-2</v>
      </c>
      <c r="CO532" s="4">
        <f t="shared" si="423"/>
        <v>1</v>
      </c>
      <c r="CP532" s="7">
        <f t="shared" si="424"/>
        <v>1</v>
      </c>
      <c r="CQ532" s="4" t="str">
        <f t="shared" si="425"/>
        <v>Gentleman Jack</v>
      </c>
      <c r="CR532" s="7">
        <f t="shared" si="426"/>
        <v>62</v>
      </c>
      <c r="CS532">
        <f t="shared" si="427"/>
        <v>65</v>
      </c>
      <c r="CT532">
        <f ca="1">COUNTIF(INDIRECT(ADDRESS(ROW(),CR532,1,1)):INDIRECT(ADDRESS(ROW(),CS532,1,1)), "&lt;0.05")</f>
        <v>4</v>
      </c>
      <c r="CU532" s="4">
        <f t="shared" ca="1" si="428"/>
        <v>1</v>
      </c>
    </row>
    <row r="533" spans="1:99" x14ac:dyDescent="0.25">
      <c r="A533" s="48">
        <v>285</v>
      </c>
      <c r="B533" s="7">
        <v>3.8010262781547073E-2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 s="4">
        <v>0</v>
      </c>
      <c r="L533" s="7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 s="4">
        <v>0</v>
      </c>
      <c r="V533" s="7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 s="4">
        <v>0</v>
      </c>
      <c r="AF533" s="7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 s="4">
        <v>0</v>
      </c>
      <c r="AP533" s="7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 s="4">
        <v>0</v>
      </c>
      <c r="AZ533">
        <f t="shared" si="382"/>
        <v>3.8010262781547075E-3</v>
      </c>
      <c r="BA533">
        <f t="shared" si="383"/>
        <v>0</v>
      </c>
      <c r="BB533">
        <f t="shared" si="384"/>
        <v>0</v>
      </c>
      <c r="BC533">
        <f t="shared" si="385"/>
        <v>0</v>
      </c>
      <c r="BD533" s="4">
        <f t="shared" si="386"/>
        <v>0</v>
      </c>
      <c r="BE533" s="7">
        <f t="shared" si="387"/>
        <v>1.201990048512159E-2</v>
      </c>
      <c r="BF533">
        <f t="shared" si="388"/>
        <v>0</v>
      </c>
      <c r="BG533">
        <f t="shared" si="389"/>
        <v>0</v>
      </c>
      <c r="BH533">
        <f t="shared" si="390"/>
        <v>0</v>
      </c>
      <c r="BI533" s="4">
        <f t="shared" si="391"/>
        <v>0</v>
      </c>
      <c r="BJ533" s="7">
        <f t="shared" si="392"/>
        <v>0.34343639613791355</v>
      </c>
      <c r="BK533">
        <f t="shared" si="393"/>
        <v>0.34343639613791355</v>
      </c>
      <c r="BL533">
        <f t="shared" si="394"/>
        <v>0.34343639613791355</v>
      </c>
      <c r="BM533" s="4">
        <f t="shared" si="395"/>
        <v>0.34343639613791355</v>
      </c>
      <c r="BN533" s="7">
        <f t="shared" si="396"/>
        <v>0.34343639613791355</v>
      </c>
      <c r="BO533" t="e">
        <f t="shared" si="397"/>
        <v>#DIV/0!</v>
      </c>
      <c r="BP533" t="e">
        <f t="shared" si="398"/>
        <v>#DIV/0!</v>
      </c>
      <c r="BQ533" s="4" t="e">
        <f t="shared" si="399"/>
        <v>#DIV/0!</v>
      </c>
      <c r="BR533" s="7">
        <f t="shared" si="400"/>
        <v>0.34343639613791355</v>
      </c>
      <c r="BS533" t="e">
        <f t="shared" si="401"/>
        <v>#DIV/0!</v>
      </c>
      <c r="BT533" t="e">
        <f t="shared" si="402"/>
        <v>#DIV/0!</v>
      </c>
      <c r="BU533" s="4" t="e">
        <f t="shared" si="403"/>
        <v>#DIV/0!</v>
      </c>
      <c r="BV533" s="7">
        <f t="shared" si="404"/>
        <v>0.34343639613791355</v>
      </c>
      <c r="BW533" t="e">
        <f t="shared" si="405"/>
        <v>#DIV/0!</v>
      </c>
      <c r="BX533" t="e">
        <f t="shared" si="406"/>
        <v>#DIV/0!</v>
      </c>
      <c r="BY533" s="4" t="e">
        <f t="shared" si="407"/>
        <v>#DIV/0!</v>
      </c>
      <c r="BZ533" s="7">
        <f t="shared" si="408"/>
        <v>0.34343639613791355</v>
      </c>
      <c r="CA533" t="e">
        <f t="shared" si="409"/>
        <v>#DIV/0!</v>
      </c>
      <c r="CB533" t="e">
        <f t="shared" si="410"/>
        <v>#DIV/0!</v>
      </c>
      <c r="CC533" s="4" t="e">
        <f t="shared" ref="CC533:CC547" si="429">_xlfn.T.TEST($AP533:$AY533,AF533:AO533,2,3)</f>
        <v>#DIV/0!</v>
      </c>
      <c r="CD533" s="7">
        <f t="shared" si="412"/>
        <v>0</v>
      </c>
      <c r="CE533" s="4">
        <f t="shared" si="413"/>
        <v>0</v>
      </c>
      <c r="CF533" s="7">
        <f t="shared" si="414"/>
        <v>0.34343639613791355</v>
      </c>
      <c r="CG533">
        <f t="shared" si="415"/>
        <v>0.34343639613791355</v>
      </c>
      <c r="CH533" s="7">
        <f t="shared" si="416"/>
        <v>0.34343639613791355</v>
      </c>
      <c r="CI533" s="4" t="e">
        <f t="shared" si="417"/>
        <v>#DIV/0!</v>
      </c>
      <c r="CJ533">
        <f t="shared" si="418"/>
        <v>0.34343639613791355</v>
      </c>
      <c r="CK533" t="e">
        <f t="shared" si="419"/>
        <v>#DIV/0!</v>
      </c>
      <c r="CL533" s="7">
        <f t="shared" si="420"/>
        <v>0</v>
      </c>
      <c r="CM533" s="4">
        <f t="shared" si="421"/>
        <v>0</v>
      </c>
      <c r="CN533" s="7">
        <f t="shared" si="422"/>
        <v>0.32987680092112481</v>
      </c>
      <c r="CO533" s="4">
        <f t="shared" si="423"/>
        <v>0</v>
      </c>
      <c r="CP533" s="7">
        <f t="shared" si="424"/>
        <v>1</v>
      </c>
      <c r="CQ533" s="4" t="str">
        <f t="shared" si="425"/>
        <v>Gentleman Jack</v>
      </c>
      <c r="CR533" s="7">
        <f t="shared" si="426"/>
        <v>62</v>
      </c>
      <c r="CS533">
        <f t="shared" si="427"/>
        <v>65</v>
      </c>
      <c r="CT533">
        <f ca="1">COUNTIF(INDIRECT(ADDRESS(ROW(),CR533,1,1)):INDIRECT(ADDRESS(ROW(),CS533,1,1)), "&lt;0.05")</f>
        <v>0</v>
      </c>
      <c r="CU533" s="4">
        <f t="shared" ca="1" si="428"/>
        <v>0</v>
      </c>
    </row>
    <row r="534" spans="1:99" x14ac:dyDescent="0.25">
      <c r="A534" s="48">
        <v>286</v>
      </c>
      <c r="B534" s="7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 s="4">
        <v>0</v>
      </c>
      <c r="L534" s="7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 s="4">
        <v>0</v>
      </c>
      <c r="V534" s="7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 s="4">
        <v>0</v>
      </c>
      <c r="AF534" s="7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 s="4">
        <v>0</v>
      </c>
      <c r="AP534" s="7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 s="4">
        <v>0</v>
      </c>
      <c r="AZ534">
        <f t="shared" si="382"/>
        <v>0</v>
      </c>
      <c r="BA534">
        <f t="shared" si="383"/>
        <v>0</v>
      </c>
      <c r="BB534">
        <f t="shared" si="384"/>
        <v>0</v>
      </c>
      <c r="BC534">
        <f t="shared" si="385"/>
        <v>0</v>
      </c>
      <c r="BD534" s="4">
        <f t="shared" si="386"/>
        <v>0</v>
      </c>
      <c r="BE534" s="7">
        <f t="shared" si="387"/>
        <v>0</v>
      </c>
      <c r="BF534">
        <f t="shared" si="388"/>
        <v>0</v>
      </c>
      <c r="BG534">
        <f t="shared" si="389"/>
        <v>0</v>
      </c>
      <c r="BH534">
        <f t="shared" si="390"/>
        <v>0</v>
      </c>
      <c r="BI534" s="4">
        <f t="shared" si="391"/>
        <v>0</v>
      </c>
      <c r="BJ534" s="7" t="e">
        <f t="shared" si="392"/>
        <v>#DIV/0!</v>
      </c>
      <c r="BK534" t="e">
        <f t="shared" si="393"/>
        <v>#DIV/0!</v>
      </c>
      <c r="BL534" t="e">
        <f t="shared" si="394"/>
        <v>#DIV/0!</v>
      </c>
      <c r="BM534" s="4" t="e">
        <f t="shared" si="395"/>
        <v>#DIV/0!</v>
      </c>
      <c r="BN534" s="7" t="e">
        <f t="shared" si="396"/>
        <v>#DIV/0!</v>
      </c>
      <c r="BO534" t="e">
        <f t="shared" si="397"/>
        <v>#DIV/0!</v>
      </c>
      <c r="BP534" t="e">
        <f t="shared" si="398"/>
        <v>#DIV/0!</v>
      </c>
      <c r="BQ534" s="4" t="e">
        <f t="shared" si="399"/>
        <v>#DIV/0!</v>
      </c>
      <c r="BR534" s="7" t="e">
        <f t="shared" si="400"/>
        <v>#DIV/0!</v>
      </c>
      <c r="BS534" t="e">
        <f t="shared" si="401"/>
        <v>#DIV/0!</v>
      </c>
      <c r="BT534" t="e">
        <f t="shared" si="402"/>
        <v>#DIV/0!</v>
      </c>
      <c r="BU534" s="4" t="e">
        <f t="shared" si="403"/>
        <v>#DIV/0!</v>
      </c>
      <c r="BV534" s="7" t="e">
        <f t="shared" si="404"/>
        <v>#DIV/0!</v>
      </c>
      <c r="BW534" t="e">
        <f t="shared" si="405"/>
        <v>#DIV/0!</v>
      </c>
      <c r="BX534" t="e">
        <f t="shared" si="406"/>
        <v>#DIV/0!</v>
      </c>
      <c r="BY534" s="4" t="e">
        <f t="shared" si="407"/>
        <v>#DIV/0!</v>
      </c>
      <c r="BZ534" s="7" t="e">
        <f t="shared" si="408"/>
        <v>#DIV/0!</v>
      </c>
      <c r="CA534" t="e">
        <f t="shared" si="409"/>
        <v>#DIV/0!</v>
      </c>
      <c r="CB534" t="e">
        <f t="shared" si="410"/>
        <v>#DIV/0!</v>
      </c>
      <c r="CC534" s="4" t="e">
        <f t="shared" si="429"/>
        <v>#DIV/0!</v>
      </c>
      <c r="CD534" s="7">
        <f t="shared" si="412"/>
        <v>0</v>
      </c>
      <c r="CE534" s="4">
        <f t="shared" si="413"/>
        <v>0</v>
      </c>
      <c r="CF534" s="7" t="e">
        <f t="shared" si="414"/>
        <v>#DIV/0!</v>
      </c>
      <c r="CG534" t="e">
        <f t="shared" si="415"/>
        <v>#DIV/0!</v>
      </c>
      <c r="CH534" s="7" t="e">
        <f t="shared" si="416"/>
        <v>#DIV/0!</v>
      </c>
      <c r="CI534" s="4" t="e">
        <f t="shared" si="417"/>
        <v>#DIV/0!</v>
      </c>
      <c r="CJ534" t="e">
        <f t="shared" si="418"/>
        <v>#DIV/0!</v>
      </c>
      <c r="CK534" t="e">
        <f t="shared" si="419"/>
        <v>#DIV/0!</v>
      </c>
      <c r="CL534" s="7">
        <f t="shared" si="420"/>
        <v>0</v>
      </c>
      <c r="CM534" s="4">
        <f t="shared" si="421"/>
        <v>0</v>
      </c>
      <c r="CN534" s="7" t="e">
        <f t="shared" si="422"/>
        <v>#DIV/0!</v>
      </c>
      <c r="CO534" s="4" t="e">
        <f t="shared" si="423"/>
        <v>#DIV/0!</v>
      </c>
      <c r="CP534" s="7">
        <f t="shared" si="424"/>
        <v>1</v>
      </c>
      <c r="CQ534" s="4" t="str">
        <f t="shared" si="425"/>
        <v>Gentleman Jack</v>
      </c>
      <c r="CR534" s="7">
        <f t="shared" si="426"/>
        <v>62</v>
      </c>
      <c r="CS534">
        <f t="shared" si="427"/>
        <v>65</v>
      </c>
      <c r="CT534">
        <f ca="1">COUNTIF(INDIRECT(ADDRESS(ROW(),CR534,1,1)):INDIRECT(ADDRESS(ROW(),CS534,1,1)), "&lt;0.05")</f>
        <v>0</v>
      </c>
      <c r="CU534" s="4">
        <f t="shared" ca="1" si="428"/>
        <v>0</v>
      </c>
    </row>
    <row r="535" spans="1:99" x14ac:dyDescent="0.25">
      <c r="A535" s="48">
        <v>287</v>
      </c>
      <c r="B535" s="7">
        <v>0</v>
      </c>
      <c r="C535">
        <v>0</v>
      </c>
      <c r="D535">
        <v>2.0208613544112932E-2</v>
      </c>
      <c r="E535">
        <v>7.2869941226848351E-3</v>
      </c>
      <c r="F535">
        <v>0</v>
      </c>
      <c r="G535">
        <v>1.0032858742027626E-2</v>
      </c>
      <c r="H535">
        <v>7.7379120218757039E-3</v>
      </c>
      <c r="I535">
        <v>1.6159912162957452E-2</v>
      </c>
      <c r="J535">
        <v>0</v>
      </c>
      <c r="K535" s="4">
        <v>6.5850905933276E-4</v>
      </c>
      <c r="L535" s="7">
        <v>0</v>
      </c>
      <c r="M535">
        <v>0</v>
      </c>
      <c r="N535">
        <v>0</v>
      </c>
      <c r="O535">
        <v>0</v>
      </c>
      <c r="P535">
        <v>0</v>
      </c>
      <c r="Q535">
        <v>6.2420891287401697E-3</v>
      </c>
      <c r="R535">
        <v>0</v>
      </c>
      <c r="S535">
        <v>0</v>
      </c>
      <c r="T535">
        <v>0</v>
      </c>
      <c r="U535" s="4">
        <v>0</v>
      </c>
      <c r="V535" s="7">
        <v>1.9049640481637511E-2</v>
      </c>
      <c r="W535">
        <v>0</v>
      </c>
      <c r="X535">
        <v>1.2298103357451871E-2</v>
      </c>
      <c r="Y535">
        <v>6.4124068060791026E-3</v>
      </c>
      <c r="Z535">
        <v>1.1953053709801958E-2</v>
      </c>
      <c r="AA535">
        <v>1.2378539487638521E-2</v>
      </c>
      <c r="AB535">
        <v>0</v>
      </c>
      <c r="AC535">
        <v>0</v>
      </c>
      <c r="AD535">
        <v>0</v>
      </c>
      <c r="AE535" s="4">
        <v>0</v>
      </c>
      <c r="AF535" s="7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 s="4">
        <v>0</v>
      </c>
      <c r="AP535" s="7">
        <v>0</v>
      </c>
      <c r="AQ535">
        <v>0</v>
      </c>
      <c r="AR535">
        <v>4.6247367318362409E-3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 s="4">
        <v>0</v>
      </c>
      <c r="AZ535">
        <f t="shared" ref="AZ535:AZ547" si="430">AVERAGE(B535:K535)</f>
        <v>6.2084799652991308E-3</v>
      </c>
      <c r="BA535">
        <f t="shared" ref="BA535:BA547" si="431">AVERAGE(L535:U535)</f>
        <v>6.2420891287401695E-4</v>
      </c>
      <c r="BB535">
        <f t="shared" ref="BB535:BB547" si="432">AVERAGE(V535:AE535)</f>
        <v>6.2091743842608961E-3</v>
      </c>
      <c r="BC535">
        <f t="shared" ref="BC535:BC547" si="433">AVERAGE(AF535:AO535)</f>
        <v>0</v>
      </c>
      <c r="BD535" s="4">
        <f t="shared" ref="BD535:BD547" si="434">AVERAGE(AP535:AY535)</f>
        <v>4.6247367318362411E-4</v>
      </c>
      <c r="BE535" s="7">
        <f t="shared" ref="BE535:BE547" si="435">STDEV(B535:K535)</f>
        <v>7.439728506214556E-3</v>
      </c>
      <c r="BF535">
        <f t="shared" ref="BF535:BF547" si="436">STDEV(L535:U535)</f>
        <v>1.9739219004594943E-3</v>
      </c>
      <c r="BG535">
        <f t="shared" ref="BG535:BG547" si="437">STDEV(V535:AE535)</f>
        <v>7.1942598817211429E-3</v>
      </c>
      <c r="BH535">
        <f t="shared" ref="BH535:BH547" si="438">STDEV(AF535:AO535)</f>
        <v>0</v>
      </c>
      <c r="BI535" s="4">
        <f t="shared" ref="BI535:BI547" si="439">STDEV(AP535:AY535)</f>
        <v>1.4624701651245865E-3</v>
      </c>
      <c r="BJ535" s="7">
        <f t="shared" ref="BJ535:BJ547" si="440">_xlfn.T.TEST($B535:$K535,L535:U535,2,3)</f>
        <v>4.4064907547701475E-2</v>
      </c>
      <c r="BK535">
        <f t="shared" ref="BK535:BK547" si="441">_xlfn.T.TEST($B535:$K535,V535:AE535,2,3)</f>
        <v>0.9998330381358107</v>
      </c>
      <c r="BL535">
        <f t="shared" ref="BL535:BL547" si="442">_xlfn.T.TEST($B535:$K535,AF535:AO535,2,3)</f>
        <v>2.6960942035056099E-2</v>
      </c>
      <c r="BM535" s="4">
        <f t="shared" ref="BM535:BM547" si="443">_xlfn.T.TEST($B535:$K535,AP535:AY535,2,3)</f>
        <v>3.8270014202373782E-2</v>
      </c>
      <c r="BN535" s="7">
        <f t="shared" ref="BN535:BN547" si="444">_xlfn.T.TEST($L535:$U535,B535:K535,2,3)</f>
        <v>4.4064907547701475E-2</v>
      </c>
      <c r="BO535">
        <f t="shared" ref="BO535:BO547" si="445">_xlfn.T.TEST($L535:$U535,V535:AE535,2,3)</f>
        <v>3.8661958537709908E-2</v>
      </c>
      <c r="BP535">
        <f t="shared" ref="BP535:BP547" si="446">_xlfn.T.TEST($L535:$U535,AF535:AO535,2,3)</f>
        <v>0.34343639613791355</v>
      </c>
      <c r="BQ535" s="4">
        <f t="shared" ref="BQ535:BQ547" si="447">_xlfn.T.TEST($L535:$U535,AP535:AY535,2,3)</f>
        <v>0.83761485073091302</v>
      </c>
      <c r="BR535" s="7">
        <f t="shared" ref="BR535:BR547" si="448">_xlfn.T.TEST($V535:$AE535,B535:K535,2,3)</f>
        <v>0.9998330381358107</v>
      </c>
      <c r="BS535">
        <f t="shared" ref="BS535:BS547" si="449">_xlfn.T.TEST($V535:$AE535,L535:U535,2,3)</f>
        <v>3.8661958537709908E-2</v>
      </c>
      <c r="BT535">
        <f t="shared" ref="BT535:BT547" si="450">_xlfn.T.TEST($V535:$AE535,AF535:AO535,2,3)</f>
        <v>2.3252009890446079E-2</v>
      </c>
      <c r="BU535" s="4">
        <f t="shared" ref="BU535:BU547" si="451">_xlfn.T.TEST($V535:$AE535,AP535:AY535,2,3)</f>
        <v>3.3382203626603206E-2</v>
      </c>
      <c r="BV535" s="7">
        <f t="shared" ref="BV535:BV547" si="452">_xlfn.T.TEST($AF535:$AO535,B535:K535,2,3)</f>
        <v>2.6960942035056099E-2</v>
      </c>
      <c r="BW535">
        <f t="shared" ref="BW535:BW547" si="453">_xlfn.T.TEST($AF535:$AO535,L535:U535,2,3)</f>
        <v>0.34343639613791355</v>
      </c>
      <c r="BX535">
        <f t="shared" ref="BX535:BX547" si="454">_xlfn.T.TEST($AF535:$AO535,V535:AE535,2,3)</f>
        <v>2.3252009890446079E-2</v>
      </c>
      <c r="BY535" s="4">
        <f t="shared" ref="BY535:BY547" si="455">_xlfn.T.TEST($AF535:$AO535,AP535:AY535,2,3)</f>
        <v>0.34343639613791355</v>
      </c>
      <c r="BZ535" s="7">
        <f t="shared" ref="BZ535:BZ547" si="456">_xlfn.T.TEST($AP535:$AY535,B535:K535,2,3)</f>
        <v>3.8270014202373782E-2</v>
      </c>
      <c r="CA535">
        <f t="shared" ref="CA535:CA547" si="457">_xlfn.T.TEST($AP535:$AY535,L535:U535,2,3)</f>
        <v>0.83761485073091302</v>
      </c>
      <c r="CB535">
        <f t="shared" ref="CB535:CB547" si="458">_xlfn.T.TEST($AP535:$AY535,V535:AE535,2,3)</f>
        <v>3.3382203626603206E-2</v>
      </c>
      <c r="CC535" s="4">
        <f t="shared" si="429"/>
        <v>0.34343639613791355</v>
      </c>
      <c r="CD535" s="7">
        <f t="shared" ref="CD535:CD547" si="459">COUNTIF(BJ535:CC535,"&lt;0.05")</f>
        <v>12</v>
      </c>
      <c r="CE535" s="4">
        <f t="shared" ref="CE535:CE547" si="460">IF(CD535=20,1,0)</f>
        <v>0</v>
      </c>
      <c r="CF535" s="7">
        <f t="shared" ref="CF535:CF547" si="461">_xlfn.T.TEST(B535:K535,L535:U535,2,3)</f>
        <v>4.4064907547701475E-2</v>
      </c>
      <c r="CG535">
        <f t="shared" ref="CG535:CG547" si="462">_xlfn.T.TEST(B535:K535,V535:AY535,2,3)</f>
        <v>0.14067854595025894</v>
      </c>
      <c r="CH535" s="7">
        <f t="shared" ref="CH535:CH547" si="463">_xlfn.T.TEST(L535:U535,B535:K535,2,3)</f>
        <v>4.4064907547701475E-2</v>
      </c>
      <c r="CI535" s="4">
        <f t="shared" ref="CI535:CI547" si="464">_xlfn.T.TEST(L535:U535,V535:AY535,2,3)</f>
        <v>0.15641505939178982</v>
      </c>
      <c r="CJ535">
        <f t="shared" ref="CJ535:CJ547" si="465">_xlfn.T.TEST(V535:AY535,B535:K535,2,3)</f>
        <v>0.14067854595025894</v>
      </c>
      <c r="CK535">
        <f t="shared" ref="CK535:CK547" si="466">_xlfn.T.TEST(V535:AY535,L535:U535,2,3)</f>
        <v>0.15641505939178982</v>
      </c>
      <c r="CL535" s="7">
        <f t="shared" ref="CL535:CL547" si="467">COUNTIF(CF535:CK535,"&lt;0.05")</f>
        <v>2</v>
      </c>
      <c r="CM535" s="4">
        <f t="shared" ref="CM535:CM547" si="468">IF(CL535=6,1,0)</f>
        <v>0</v>
      </c>
      <c r="CN535" s="7">
        <f t="shared" ref="CN535:CN547" si="469">_xlfn.T.TEST(B535:U535,V535:AO535,2,3)</f>
        <v>0.86939530608960525</v>
      </c>
      <c r="CO535" s="4">
        <f t="shared" ref="CO535:CO547" si="470">IF(CN535&lt;0.05,1,0)</f>
        <v>0</v>
      </c>
      <c r="CP535" s="7">
        <f t="shared" ref="CP535:CP547" si="471">MATCH(MAX(AZ535:BD535),AZ535:BD535,0)</f>
        <v>3</v>
      </c>
      <c r="CQ535" s="4" t="str">
        <f t="shared" ref="CQ535:CQ547" si="472">_xlfn.SWITCH(CP535,1, "Gentleman Jack", 2, "Jack Daniels", 3, "Glenfiddich 12", 4, "Glenfiddich 15", 5, "Glenfiddich 18")</f>
        <v>Glenfiddich 12</v>
      </c>
      <c r="CR535" s="7">
        <f t="shared" ref="CR535:CR547" si="473">62+(CP535-1)*4</f>
        <v>70</v>
      </c>
      <c r="CS535">
        <f t="shared" ref="CS535:CS547" si="474">CR535+3</f>
        <v>73</v>
      </c>
      <c r="CT535">
        <f ca="1">COUNTIF(INDIRECT(ADDRESS(ROW(),CR535,1,1)):INDIRECT(ADDRESS(ROW(),CS535,1,1)), "&lt;0.05")</f>
        <v>3</v>
      </c>
      <c r="CU535" s="4">
        <f t="shared" ref="CU535:CU547" ca="1" si="475">IF(CT535=4,1,0)</f>
        <v>0</v>
      </c>
    </row>
    <row r="536" spans="1:99" x14ac:dyDescent="0.25">
      <c r="A536" s="48">
        <v>288</v>
      </c>
      <c r="B536" s="7">
        <v>0</v>
      </c>
      <c r="C536">
        <v>0</v>
      </c>
      <c r="D536">
        <v>1.1347301149325557E-3</v>
      </c>
      <c r="E536">
        <v>3.2945718740682744E-3</v>
      </c>
      <c r="F536">
        <v>0</v>
      </c>
      <c r="G536">
        <v>1.0711255896132124E-3</v>
      </c>
      <c r="H536">
        <v>4.5066836005593688E-3</v>
      </c>
      <c r="I536">
        <v>0</v>
      </c>
      <c r="J536">
        <v>0</v>
      </c>
      <c r="K536" s="4">
        <v>1.0408877192234693E-3</v>
      </c>
      <c r="L536" s="7">
        <v>4.2445707965297818E-3</v>
      </c>
      <c r="M536">
        <v>8.6935003162579606E-3</v>
      </c>
      <c r="N536">
        <v>4.9450575645624811E-3</v>
      </c>
      <c r="O536">
        <v>3.2881238674189613E-3</v>
      </c>
      <c r="P536">
        <v>0</v>
      </c>
      <c r="Q536">
        <v>9.3242773476781115E-4</v>
      </c>
      <c r="R536">
        <v>2.348068186469605E-3</v>
      </c>
      <c r="S536">
        <v>2.2678351209827695E-3</v>
      </c>
      <c r="T536">
        <v>5.5652254311703096E-3</v>
      </c>
      <c r="U536" s="4">
        <v>0</v>
      </c>
      <c r="V536" s="7">
        <v>1.1599767406284538E-2</v>
      </c>
      <c r="W536">
        <v>0</v>
      </c>
      <c r="X536">
        <v>3.787192495089451E-2</v>
      </c>
      <c r="Y536">
        <v>1.2044768270932156E-2</v>
      </c>
      <c r="Z536">
        <v>9.5120943509695924E-3</v>
      </c>
      <c r="AA536">
        <v>2.71834538033351E-3</v>
      </c>
      <c r="AB536">
        <v>1.4402186309616793E-2</v>
      </c>
      <c r="AC536">
        <v>6.9327179717159713E-3</v>
      </c>
      <c r="AD536">
        <v>1.3384128685074922E-2</v>
      </c>
      <c r="AE536" s="4">
        <v>7.4478219825089929E-3</v>
      </c>
      <c r="AF536" s="7">
        <v>4.8458906996654153E-3</v>
      </c>
      <c r="AG536">
        <v>2.9877327356430772E-3</v>
      </c>
      <c r="AH536">
        <v>0</v>
      </c>
      <c r="AI536">
        <v>2.8050712644009067E-3</v>
      </c>
      <c r="AJ536">
        <v>0</v>
      </c>
      <c r="AK536">
        <v>3.2900610775003932E-3</v>
      </c>
      <c r="AL536">
        <v>3.1181218074571877E-3</v>
      </c>
      <c r="AM536">
        <v>1.2286090358440739E-3</v>
      </c>
      <c r="AN536">
        <v>3.173522524108828E-4</v>
      </c>
      <c r="AO536" s="4">
        <v>8.2950859177699232E-3</v>
      </c>
      <c r="AP536" s="7">
        <v>0</v>
      </c>
      <c r="AQ536">
        <v>0</v>
      </c>
      <c r="AR536">
        <v>1.106949529356965E-3</v>
      </c>
      <c r="AS536">
        <v>4.0467549368350923E-4</v>
      </c>
      <c r="AT536">
        <v>0</v>
      </c>
      <c r="AU536">
        <v>1.2673499974443754E-2</v>
      </c>
      <c r="AV536">
        <v>9.1127065958628434E-3</v>
      </c>
      <c r="AW536">
        <v>0</v>
      </c>
      <c r="AX536">
        <v>4.3596615326450643E-3</v>
      </c>
      <c r="AY536" s="4">
        <v>9.0835022580745492E-4</v>
      </c>
      <c r="AZ536">
        <f t="shared" si="430"/>
        <v>1.1047998898396881E-3</v>
      </c>
      <c r="BA536">
        <f t="shared" si="431"/>
        <v>3.228480901815968E-3</v>
      </c>
      <c r="BB536">
        <f t="shared" si="432"/>
        <v>1.1591375530833099E-2</v>
      </c>
      <c r="BC536">
        <f t="shared" si="433"/>
        <v>2.688792479069186E-3</v>
      </c>
      <c r="BD536" s="4">
        <f t="shared" si="434"/>
        <v>2.856584335179959E-3</v>
      </c>
      <c r="BE536" s="7">
        <f t="shared" si="435"/>
        <v>1.5803284697086084E-3</v>
      </c>
      <c r="BF536">
        <f t="shared" si="436"/>
        <v>2.7310040577400935E-3</v>
      </c>
      <c r="BG536">
        <f t="shared" si="437"/>
        <v>1.0318665512130934E-2</v>
      </c>
      <c r="BH536">
        <f t="shared" si="438"/>
        <v>2.5592404887689827E-3</v>
      </c>
      <c r="BI536" s="4">
        <f t="shared" si="439"/>
        <v>4.5126874327615207E-3</v>
      </c>
      <c r="BJ536" s="7">
        <f t="shared" si="440"/>
        <v>5.0998361947099217E-2</v>
      </c>
      <c r="BK536">
        <f t="shared" si="441"/>
        <v>1.0621358599954825E-2</v>
      </c>
      <c r="BL536">
        <f t="shared" si="442"/>
        <v>0.11660182268931209</v>
      </c>
      <c r="BM536" s="4">
        <f t="shared" si="443"/>
        <v>0.27078822862677532</v>
      </c>
      <c r="BN536" s="7">
        <f t="shared" si="444"/>
        <v>5.0998361947099217E-2</v>
      </c>
      <c r="BO536">
        <f t="shared" si="445"/>
        <v>3.2134676968779925E-2</v>
      </c>
      <c r="BP536">
        <f t="shared" si="446"/>
        <v>0.65387466790873838</v>
      </c>
      <c r="BQ536" s="4">
        <f t="shared" si="447"/>
        <v>0.8266138160503036</v>
      </c>
      <c r="BR536" s="7">
        <f t="shared" si="448"/>
        <v>1.0621358599954825E-2</v>
      </c>
      <c r="BS536">
        <f t="shared" si="449"/>
        <v>3.2134676968779925E-2</v>
      </c>
      <c r="BT536">
        <f t="shared" si="450"/>
        <v>2.4197620103410571E-2</v>
      </c>
      <c r="BU536" s="4">
        <f t="shared" si="451"/>
        <v>2.9979624372822557E-2</v>
      </c>
      <c r="BV536" s="7">
        <f t="shared" si="452"/>
        <v>0.11660182268931209</v>
      </c>
      <c r="BW536">
        <f t="shared" si="453"/>
        <v>0.65387466790873838</v>
      </c>
      <c r="BX536">
        <f t="shared" si="454"/>
        <v>2.4197620103410571E-2</v>
      </c>
      <c r="BY536" s="4">
        <f t="shared" si="455"/>
        <v>0.91996186298374916</v>
      </c>
      <c r="BZ536" s="7">
        <f t="shared" si="456"/>
        <v>0.27078822862677532</v>
      </c>
      <c r="CA536">
        <f t="shared" si="457"/>
        <v>0.8266138160503036</v>
      </c>
      <c r="CB536">
        <f t="shared" si="458"/>
        <v>2.9979624372822557E-2</v>
      </c>
      <c r="CC536" s="4">
        <f t="shared" si="429"/>
        <v>0.91996186298374916</v>
      </c>
      <c r="CD536" s="7">
        <f t="shared" si="459"/>
        <v>8</v>
      </c>
      <c r="CE536" s="4">
        <f t="shared" si="460"/>
        <v>0</v>
      </c>
      <c r="CF536" s="7">
        <f t="shared" si="461"/>
        <v>5.0998361947099217E-2</v>
      </c>
      <c r="CG536">
        <f t="shared" si="462"/>
        <v>3.9269957096624113E-3</v>
      </c>
      <c r="CH536" s="7">
        <f t="shared" si="463"/>
        <v>5.0998361947099217E-2</v>
      </c>
      <c r="CI536" s="4">
        <f t="shared" si="464"/>
        <v>0.14052542256522357</v>
      </c>
      <c r="CJ536">
        <f t="shared" si="465"/>
        <v>3.9269957096624113E-3</v>
      </c>
      <c r="CK536">
        <f t="shared" si="466"/>
        <v>0.14052542256522357</v>
      </c>
      <c r="CL536" s="7">
        <f t="shared" si="467"/>
        <v>2</v>
      </c>
      <c r="CM536" s="4">
        <f t="shared" si="468"/>
        <v>0</v>
      </c>
      <c r="CN536" s="7">
        <f t="shared" si="469"/>
        <v>2.1179032203196203E-2</v>
      </c>
      <c r="CO536" s="4">
        <f t="shared" si="470"/>
        <v>1</v>
      </c>
      <c r="CP536" s="7">
        <f t="shared" si="471"/>
        <v>3</v>
      </c>
      <c r="CQ536" s="4" t="str">
        <f t="shared" si="472"/>
        <v>Glenfiddich 12</v>
      </c>
      <c r="CR536" s="7">
        <f t="shared" si="473"/>
        <v>70</v>
      </c>
      <c r="CS536">
        <f t="shared" si="474"/>
        <v>73</v>
      </c>
      <c r="CT536">
        <f ca="1">COUNTIF(INDIRECT(ADDRESS(ROW(),CR536,1,1)):INDIRECT(ADDRESS(ROW(),CS536,1,1)), "&lt;0.05")</f>
        <v>4</v>
      </c>
      <c r="CU536" s="4">
        <f t="shared" ca="1" si="475"/>
        <v>1</v>
      </c>
    </row>
    <row r="537" spans="1:99" x14ac:dyDescent="0.25">
      <c r="A537" s="48">
        <v>289</v>
      </c>
      <c r="B537" s="7">
        <v>0</v>
      </c>
      <c r="C537">
        <v>0</v>
      </c>
      <c r="D537">
        <v>0</v>
      </c>
      <c r="E537">
        <v>0</v>
      </c>
      <c r="F537">
        <v>0</v>
      </c>
      <c r="G537">
        <v>2.3132676008530109E-3</v>
      </c>
      <c r="H537">
        <v>5.6164869958812329E-3</v>
      </c>
      <c r="I537">
        <v>3.3386653607537684E-4</v>
      </c>
      <c r="J537">
        <v>5.0397270011488761E-3</v>
      </c>
      <c r="K537" s="4">
        <v>1.5318563297305122E-2</v>
      </c>
      <c r="L537" s="7">
        <v>1.6790978863267011E-3</v>
      </c>
      <c r="M537">
        <v>1.7616925191643075E-2</v>
      </c>
      <c r="N537">
        <v>8.2493662069105904E-3</v>
      </c>
      <c r="O537">
        <v>0</v>
      </c>
      <c r="P537">
        <v>0</v>
      </c>
      <c r="Q537">
        <v>9.4857138724540966E-3</v>
      </c>
      <c r="R537">
        <v>8.5037224159926518E-3</v>
      </c>
      <c r="S537">
        <v>1.5114864725230778E-3</v>
      </c>
      <c r="T537">
        <v>1.0956032311130334E-2</v>
      </c>
      <c r="U537" s="4">
        <v>1.2787655438020167E-2</v>
      </c>
      <c r="V537" s="7">
        <v>5.2785693012072366E-2</v>
      </c>
      <c r="W537">
        <v>0</v>
      </c>
      <c r="X537">
        <v>9.4304819068313867E-2</v>
      </c>
      <c r="Y537">
        <v>0.1094113211499181</v>
      </c>
      <c r="Z537">
        <v>9.1656222329260878E-2</v>
      </c>
      <c r="AA537">
        <v>7.8157689878183279E-2</v>
      </c>
      <c r="AB537">
        <v>0.20502367893172055</v>
      </c>
      <c r="AC537">
        <v>8.484905293366167E-2</v>
      </c>
      <c r="AD537">
        <v>0.10717924241034452</v>
      </c>
      <c r="AE537" s="4">
        <v>0.10391109646285387</v>
      </c>
      <c r="AF537" s="7">
        <v>4.2021590924334634E-2</v>
      </c>
      <c r="AG537">
        <v>3.7671928026806883E-2</v>
      </c>
      <c r="AH537">
        <v>3.9622600399198002E-2</v>
      </c>
      <c r="AI537">
        <v>4.1239191041633719E-2</v>
      </c>
      <c r="AJ537">
        <v>4.5278440023035237E-2</v>
      </c>
      <c r="AK537">
        <v>4.9584739365554291E-2</v>
      </c>
      <c r="AL537">
        <v>5.3702355792769108E-2</v>
      </c>
      <c r="AM537">
        <v>4.3691828217251705E-2</v>
      </c>
      <c r="AN537">
        <v>2.846848542021093E-2</v>
      </c>
      <c r="AO537" s="4">
        <v>3.501562664291423E-2</v>
      </c>
      <c r="AP537" s="7">
        <v>0</v>
      </c>
      <c r="AQ537">
        <v>0</v>
      </c>
      <c r="AR537">
        <v>0</v>
      </c>
      <c r="AS537">
        <v>4.472206532250847E-3</v>
      </c>
      <c r="AT537">
        <v>5.7396826138053782E-2</v>
      </c>
      <c r="AU537">
        <v>0.13267155328929262</v>
      </c>
      <c r="AV537">
        <v>0.10907232002683639</v>
      </c>
      <c r="AW537">
        <v>3.4385193115388457E-2</v>
      </c>
      <c r="AX537">
        <v>3.5222931826642892E-2</v>
      </c>
      <c r="AY537" s="4">
        <v>3.1370016884224181E-2</v>
      </c>
      <c r="AZ537">
        <f t="shared" si="430"/>
        <v>2.8621911431263619E-3</v>
      </c>
      <c r="BA537">
        <f t="shared" si="431"/>
        <v>7.0789999795000686E-3</v>
      </c>
      <c r="BB537">
        <f t="shared" si="432"/>
        <v>9.2727881617632915E-2</v>
      </c>
      <c r="BC537">
        <f t="shared" si="433"/>
        <v>4.1629678585370873E-2</v>
      </c>
      <c r="BD537" s="4">
        <f t="shared" si="434"/>
        <v>4.045910478126892E-2</v>
      </c>
      <c r="BE537" s="7">
        <f t="shared" si="435"/>
        <v>4.889256343972896E-3</v>
      </c>
      <c r="BF537">
        <f t="shared" si="436"/>
        <v>6.0391361431261807E-3</v>
      </c>
      <c r="BG537">
        <f t="shared" si="437"/>
        <v>5.1309983267364356E-2</v>
      </c>
      <c r="BH537">
        <f t="shared" si="438"/>
        <v>7.1768096042766566E-3</v>
      </c>
      <c r="BI537" s="4">
        <f t="shared" si="439"/>
        <v>4.696404194767375E-2</v>
      </c>
      <c r="BJ537" s="7">
        <f t="shared" si="440"/>
        <v>0.10403745420389801</v>
      </c>
      <c r="BK537">
        <f t="shared" si="441"/>
        <v>3.5054792974314591E-4</v>
      </c>
      <c r="BL537">
        <f t="shared" si="442"/>
        <v>2.1098354952636827E-10</v>
      </c>
      <c r="BM537" s="4">
        <f t="shared" si="443"/>
        <v>3.236960901999781E-2</v>
      </c>
      <c r="BN537" s="7">
        <f t="shared" si="444"/>
        <v>0.10403745420389801</v>
      </c>
      <c r="BO537">
        <f t="shared" si="445"/>
        <v>4.8753241874955884E-4</v>
      </c>
      <c r="BP537">
        <f t="shared" si="446"/>
        <v>1.139551683977551E-9</v>
      </c>
      <c r="BQ537" s="4">
        <f t="shared" si="447"/>
        <v>5.1843891346656637E-2</v>
      </c>
      <c r="BR537" s="7">
        <f t="shared" si="448"/>
        <v>3.5054792974314591E-4</v>
      </c>
      <c r="BS537">
        <f t="shared" si="449"/>
        <v>4.8753241874955884E-4</v>
      </c>
      <c r="BT537">
        <f t="shared" si="450"/>
        <v>1.1787905269604201E-2</v>
      </c>
      <c r="BU537" s="4">
        <f t="shared" si="451"/>
        <v>2.8888296103623513E-2</v>
      </c>
      <c r="BV537" s="7">
        <f t="shared" si="452"/>
        <v>2.1098354952636827E-10</v>
      </c>
      <c r="BW537">
        <f t="shared" si="453"/>
        <v>1.139551683977551E-9</v>
      </c>
      <c r="BX537">
        <f t="shared" si="454"/>
        <v>1.1787905269604201E-2</v>
      </c>
      <c r="BY537" s="4">
        <f t="shared" si="455"/>
        <v>0.93952572411817403</v>
      </c>
      <c r="BZ537" s="7">
        <f t="shared" si="456"/>
        <v>3.236960901999781E-2</v>
      </c>
      <c r="CA537">
        <f t="shared" si="457"/>
        <v>5.1843891346656637E-2</v>
      </c>
      <c r="CB537">
        <f t="shared" si="458"/>
        <v>2.8888296103623513E-2</v>
      </c>
      <c r="CC537" s="4">
        <f t="shared" si="429"/>
        <v>0.93952572411817403</v>
      </c>
      <c r="CD537" s="7">
        <f t="shared" si="459"/>
        <v>14</v>
      </c>
      <c r="CE537" s="4">
        <f t="shared" si="460"/>
        <v>0</v>
      </c>
      <c r="CF537" s="7">
        <f t="shared" si="461"/>
        <v>0.10403745420389801</v>
      </c>
      <c r="CG537">
        <f t="shared" si="462"/>
        <v>3.3524506058858775E-7</v>
      </c>
      <c r="CH537" s="7">
        <f t="shared" si="463"/>
        <v>0.10403745420389801</v>
      </c>
      <c r="CI537" s="4">
        <f t="shared" si="464"/>
        <v>1.3922021697348118E-6</v>
      </c>
      <c r="CJ537">
        <f t="shared" si="465"/>
        <v>3.3524506058858775E-7</v>
      </c>
      <c r="CK537">
        <f t="shared" si="466"/>
        <v>1.3922021697348118E-6</v>
      </c>
      <c r="CL537" s="7">
        <f t="shared" si="467"/>
        <v>4</v>
      </c>
      <c r="CM537" s="4">
        <f t="shared" si="468"/>
        <v>0</v>
      </c>
      <c r="CN537" s="7">
        <f t="shared" si="469"/>
        <v>4.719494950952541E-6</v>
      </c>
      <c r="CO537" s="4">
        <f t="shared" si="470"/>
        <v>1</v>
      </c>
      <c r="CP537" s="7">
        <f t="shared" si="471"/>
        <v>3</v>
      </c>
      <c r="CQ537" s="4" t="str">
        <f t="shared" si="472"/>
        <v>Glenfiddich 12</v>
      </c>
      <c r="CR537" s="7">
        <f t="shared" si="473"/>
        <v>70</v>
      </c>
      <c r="CS537">
        <f t="shared" si="474"/>
        <v>73</v>
      </c>
      <c r="CT537">
        <f ca="1">COUNTIF(INDIRECT(ADDRESS(ROW(),CR537,1,1)):INDIRECT(ADDRESS(ROW(),CS537,1,1)), "&lt;0.05")</f>
        <v>4</v>
      </c>
      <c r="CU537" s="4">
        <f t="shared" ca="1" si="475"/>
        <v>1</v>
      </c>
    </row>
    <row r="538" spans="1:99" x14ac:dyDescent="0.25">
      <c r="A538" s="48">
        <v>290</v>
      </c>
      <c r="B538" s="7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8.5211713473571152E-4</v>
      </c>
      <c r="I538">
        <v>0</v>
      </c>
      <c r="J538">
        <v>4.159707802474104E-3</v>
      </c>
      <c r="K538" s="4">
        <v>0</v>
      </c>
      <c r="L538" s="7">
        <v>0</v>
      </c>
      <c r="M538">
        <v>9.6502737786149353E-4</v>
      </c>
      <c r="N538">
        <v>2.4413562287904735E-3</v>
      </c>
      <c r="O538">
        <v>0</v>
      </c>
      <c r="P538">
        <v>0</v>
      </c>
      <c r="Q538">
        <v>0</v>
      </c>
      <c r="R538">
        <v>0</v>
      </c>
      <c r="S538">
        <v>1.9165999415076834E-3</v>
      </c>
      <c r="T538">
        <v>4.0218233666922737E-3</v>
      </c>
      <c r="U538" s="4">
        <v>1.7239752205817148E-3</v>
      </c>
      <c r="V538" s="7">
        <v>1.2263662098351377E-2</v>
      </c>
      <c r="W538">
        <v>0</v>
      </c>
      <c r="X538">
        <v>1.0952797527899369E-2</v>
      </c>
      <c r="Y538">
        <v>1.1211547790212254E-2</v>
      </c>
      <c r="Z538">
        <v>8.1644875392457208E-3</v>
      </c>
      <c r="AA538">
        <v>1.1707359307896573E-2</v>
      </c>
      <c r="AB538">
        <v>2.6279060290711247E-2</v>
      </c>
      <c r="AC538">
        <v>1.5584439799744368E-2</v>
      </c>
      <c r="AD538">
        <v>8.8141412238476966E-3</v>
      </c>
      <c r="AE538" s="4">
        <v>1.8812984115601731E-2</v>
      </c>
      <c r="AF538" s="7">
        <v>6.9284990624541472E-3</v>
      </c>
      <c r="AG538">
        <v>5.0490160773322464E-3</v>
      </c>
      <c r="AH538">
        <v>6.841797385880124E-3</v>
      </c>
      <c r="AI538">
        <v>8.1492657122455656E-3</v>
      </c>
      <c r="AJ538">
        <v>1.9998966344750269E-4</v>
      </c>
      <c r="AK538">
        <v>1.2034079185722184E-2</v>
      </c>
      <c r="AL538">
        <v>9.3049516109887098E-3</v>
      </c>
      <c r="AM538">
        <v>6.2958244179633039E-3</v>
      </c>
      <c r="AN538">
        <v>4.9871784088659126E-3</v>
      </c>
      <c r="AO538" s="4">
        <v>9.1839515676019889E-3</v>
      </c>
      <c r="AP538" s="7">
        <v>0</v>
      </c>
      <c r="AQ538">
        <v>0</v>
      </c>
      <c r="AR538">
        <v>0</v>
      </c>
      <c r="AS538">
        <v>0</v>
      </c>
      <c r="AT538">
        <v>5.8583649134102082E-3</v>
      </c>
      <c r="AU538">
        <v>1.4419273780507228E-2</v>
      </c>
      <c r="AV538">
        <v>1.0034408972354865E-2</v>
      </c>
      <c r="AW538">
        <v>6.5755878150234853E-3</v>
      </c>
      <c r="AX538">
        <v>8.8809752529060877E-3</v>
      </c>
      <c r="AY538" s="4">
        <v>1.5155449380860936E-3</v>
      </c>
      <c r="AZ538">
        <f t="shared" si="430"/>
        <v>5.0118249372098161E-4</v>
      </c>
      <c r="BA538">
        <f t="shared" si="431"/>
        <v>1.1068782135433639E-3</v>
      </c>
      <c r="BB538">
        <f t="shared" si="432"/>
        <v>1.2379047969351034E-2</v>
      </c>
      <c r="BC538">
        <f t="shared" si="433"/>
        <v>6.8974553092501691E-3</v>
      </c>
      <c r="BD538" s="4">
        <f t="shared" si="434"/>
        <v>4.7284155672287975E-3</v>
      </c>
      <c r="BE538" s="7">
        <f t="shared" si="435"/>
        <v>1.3130724653418503E-3</v>
      </c>
      <c r="BF538">
        <f t="shared" si="436"/>
        <v>1.3928473382705333E-3</v>
      </c>
      <c r="BG538">
        <f t="shared" si="437"/>
        <v>6.9318431776209492E-3</v>
      </c>
      <c r="BH538">
        <f t="shared" si="438"/>
        <v>3.1844062846431102E-3</v>
      </c>
      <c r="BI538" s="4">
        <f t="shared" si="439"/>
        <v>5.2041978194043038E-3</v>
      </c>
      <c r="BJ538" s="7">
        <f t="shared" si="440"/>
        <v>0.33032201541013295</v>
      </c>
      <c r="BK538">
        <f t="shared" si="441"/>
        <v>3.7932774017501855E-4</v>
      </c>
      <c r="BL538">
        <f t="shared" si="442"/>
        <v>7.6373903303245146E-5</v>
      </c>
      <c r="BM538" s="4">
        <f t="shared" si="443"/>
        <v>3.1656815148855169E-2</v>
      </c>
      <c r="BN538" s="7">
        <f t="shared" si="444"/>
        <v>0.33032201541013295</v>
      </c>
      <c r="BO538">
        <f t="shared" si="445"/>
        <v>5.5059090237512688E-4</v>
      </c>
      <c r="BP538">
        <f t="shared" si="446"/>
        <v>1.8158063900041178E-4</v>
      </c>
      <c r="BQ538" s="4">
        <f t="shared" si="447"/>
        <v>5.8701716694693734E-2</v>
      </c>
      <c r="BR538" s="7">
        <f t="shared" si="448"/>
        <v>3.7932774017501855E-4</v>
      </c>
      <c r="BS538">
        <f t="shared" si="449"/>
        <v>5.5059090237512688E-4</v>
      </c>
      <c r="BT538">
        <f t="shared" si="450"/>
        <v>4.1228869639704457E-2</v>
      </c>
      <c r="BU538" s="4">
        <f t="shared" si="451"/>
        <v>1.2692276047350279E-2</v>
      </c>
      <c r="BV538" s="7">
        <f t="shared" si="452"/>
        <v>7.6373903303245146E-5</v>
      </c>
      <c r="BW538">
        <f t="shared" si="453"/>
        <v>1.8158063900041178E-4</v>
      </c>
      <c r="BX538">
        <f t="shared" si="454"/>
        <v>4.1228869639704457E-2</v>
      </c>
      <c r="BY538" s="4">
        <f t="shared" si="455"/>
        <v>0.27868889832920879</v>
      </c>
      <c r="BZ538" s="7">
        <f t="shared" si="456"/>
        <v>3.1656815148855169E-2</v>
      </c>
      <c r="CA538">
        <f t="shared" si="457"/>
        <v>5.8701716694693734E-2</v>
      </c>
      <c r="CB538">
        <f t="shared" si="458"/>
        <v>1.2692276047350279E-2</v>
      </c>
      <c r="CC538" s="4">
        <f t="shared" si="429"/>
        <v>0.27868889832920879</v>
      </c>
      <c r="CD538" s="7">
        <f t="shared" si="459"/>
        <v>14</v>
      </c>
      <c r="CE538" s="4">
        <f t="shared" si="460"/>
        <v>0</v>
      </c>
      <c r="CF538" s="7">
        <f t="shared" si="461"/>
        <v>0.33032201541013295</v>
      </c>
      <c r="CG538">
        <f t="shared" si="462"/>
        <v>2.8545092483088667E-7</v>
      </c>
      <c r="CH538" s="7">
        <f t="shared" si="463"/>
        <v>0.33032201541013295</v>
      </c>
      <c r="CI538" s="4">
        <f t="shared" si="464"/>
        <v>1.4680482431363771E-6</v>
      </c>
      <c r="CJ538">
        <f t="shared" si="465"/>
        <v>2.8545092483088667E-7</v>
      </c>
      <c r="CK538">
        <f t="shared" si="466"/>
        <v>1.4680482431363771E-6</v>
      </c>
      <c r="CL538" s="7">
        <f t="shared" si="467"/>
        <v>4</v>
      </c>
      <c r="CM538" s="4">
        <f t="shared" si="468"/>
        <v>0</v>
      </c>
      <c r="CN538" s="7">
        <f t="shared" si="469"/>
        <v>2.0933460581110553E-6</v>
      </c>
      <c r="CO538" s="4">
        <f t="shared" si="470"/>
        <v>1</v>
      </c>
      <c r="CP538" s="7">
        <f t="shared" si="471"/>
        <v>3</v>
      </c>
      <c r="CQ538" s="4" t="str">
        <f t="shared" si="472"/>
        <v>Glenfiddich 12</v>
      </c>
      <c r="CR538" s="7">
        <f t="shared" si="473"/>
        <v>70</v>
      </c>
      <c r="CS538">
        <f t="shared" si="474"/>
        <v>73</v>
      </c>
      <c r="CT538">
        <f ca="1">COUNTIF(INDIRECT(ADDRESS(ROW(),CR538,1,1)):INDIRECT(ADDRESS(ROW(),CS538,1,1)), "&lt;0.05")</f>
        <v>4</v>
      </c>
      <c r="CU538" s="4">
        <f t="shared" ca="1" si="475"/>
        <v>1</v>
      </c>
    </row>
    <row r="539" spans="1:99" x14ac:dyDescent="0.25">
      <c r="A539" s="48">
        <v>291</v>
      </c>
      <c r="B539" s="7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 s="4">
        <v>0</v>
      </c>
      <c r="L539" s="7">
        <v>0</v>
      </c>
      <c r="M539">
        <v>3.8282946028966353E-3</v>
      </c>
      <c r="N539">
        <v>1.9096538797558882E-3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2.6324864548983313E-4</v>
      </c>
      <c r="U539" s="4">
        <v>0</v>
      </c>
      <c r="V539" s="7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 s="4">
        <v>4.9422206177853079E-3</v>
      </c>
      <c r="AF539" s="7">
        <v>0</v>
      </c>
      <c r="AG539">
        <v>3.1155557661243479E-3</v>
      </c>
      <c r="AH539">
        <v>0</v>
      </c>
      <c r="AI539">
        <v>0</v>
      </c>
      <c r="AJ539">
        <v>0</v>
      </c>
      <c r="AK539">
        <v>2.7943733310448709E-3</v>
      </c>
      <c r="AL539">
        <v>0</v>
      </c>
      <c r="AM539">
        <v>0</v>
      </c>
      <c r="AN539">
        <v>0</v>
      </c>
      <c r="AO539" s="4">
        <v>0</v>
      </c>
      <c r="AP539" s="7">
        <v>0</v>
      </c>
      <c r="AQ539">
        <v>0</v>
      </c>
      <c r="AR539">
        <v>1.7144592249364778E-5</v>
      </c>
      <c r="AS539">
        <v>0</v>
      </c>
      <c r="AT539">
        <v>3.9212601898137075E-3</v>
      </c>
      <c r="AU539">
        <v>1.6498028930118495E-3</v>
      </c>
      <c r="AV539">
        <v>4.3772260316258307E-4</v>
      </c>
      <c r="AW539">
        <v>0</v>
      </c>
      <c r="AX539">
        <v>0</v>
      </c>
      <c r="AY539" s="4">
        <v>0</v>
      </c>
      <c r="AZ539">
        <f t="shared" si="430"/>
        <v>0</v>
      </c>
      <c r="BA539">
        <f t="shared" si="431"/>
        <v>6.0011971281423568E-4</v>
      </c>
      <c r="BB539">
        <f t="shared" si="432"/>
        <v>4.9422206177853075E-4</v>
      </c>
      <c r="BC539">
        <f t="shared" si="433"/>
        <v>5.9099290971692184E-4</v>
      </c>
      <c r="BD539" s="4">
        <f t="shared" si="434"/>
        <v>6.0259302782375058E-4</v>
      </c>
      <c r="BE539" s="7">
        <f t="shared" si="435"/>
        <v>0</v>
      </c>
      <c r="BF539">
        <f t="shared" si="436"/>
        <v>1.2810794345786876E-3</v>
      </c>
      <c r="BG539">
        <f t="shared" si="437"/>
        <v>1.5628673851246044E-3</v>
      </c>
      <c r="BH539">
        <f t="shared" si="438"/>
        <v>1.2482202374994543E-3</v>
      </c>
      <c r="BI539" s="4">
        <f t="shared" si="439"/>
        <v>1.276228928634539E-3</v>
      </c>
      <c r="BJ539" s="7">
        <f t="shared" si="440"/>
        <v>0.1726490172561318</v>
      </c>
      <c r="BK539">
        <f t="shared" si="441"/>
        <v>0.34343639613791355</v>
      </c>
      <c r="BL539">
        <f t="shared" si="442"/>
        <v>0.16855414935123589</v>
      </c>
      <c r="BM539" s="4">
        <f t="shared" si="443"/>
        <v>0.16960758937168607</v>
      </c>
      <c r="BN539" s="7">
        <f t="shared" si="444"/>
        <v>0.1726490172561318</v>
      </c>
      <c r="BO539">
        <f t="shared" si="445"/>
        <v>0.87029985735865156</v>
      </c>
      <c r="BP539">
        <f t="shared" si="446"/>
        <v>0.98730349839718601</v>
      </c>
      <c r="BQ539" s="4">
        <f t="shared" si="447"/>
        <v>0.9965965425935599</v>
      </c>
      <c r="BR539" s="7">
        <f t="shared" si="448"/>
        <v>0.34343639613791355</v>
      </c>
      <c r="BS539">
        <f t="shared" si="449"/>
        <v>0.87029985735865156</v>
      </c>
      <c r="BT539">
        <f t="shared" si="450"/>
        <v>0.88018558171537042</v>
      </c>
      <c r="BU539" s="4">
        <f t="shared" si="451"/>
        <v>0.86710358644588825</v>
      </c>
      <c r="BV539" s="7">
        <f t="shared" si="452"/>
        <v>0.16855414935123589</v>
      </c>
      <c r="BW539">
        <f t="shared" si="453"/>
        <v>0.98730349839718601</v>
      </c>
      <c r="BX539">
        <f t="shared" si="454"/>
        <v>0.88018558171537042</v>
      </c>
      <c r="BY539" s="4">
        <f t="shared" si="455"/>
        <v>0.98383185819769892</v>
      </c>
      <c r="BZ539" s="7">
        <f t="shared" si="456"/>
        <v>0.16960758937168607</v>
      </c>
      <c r="CA539">
        <f t="shared" si="457"/>
        <v>0.9965965425935599</v>
      </c>
      <c r="CB539">
        <f t="shared" si="458"/>
        <v>0.86710358644588825</v>
      </c>
      <c r="CC539" s="4">
        <f t="shared" si="429"/>
        <v>0.98383185819769892</v>
      </c>
      <c r="CD539" s="7">
        <f t="shared" si="459"/>
        <v>0</v>
      </c>
      <c r="CE539" s="4">
        <f t="shared" si="460"/>
        <v>0</v>
      </c>
      <c r="CF539" s="7">
        <f t="shared" si="461"/>
        <v>0.1726490172561318</v>
      </c>
      <c r="CG539">
        <f t="shared" si="462"/>
        <v>2.6987984668632496E-2</v>
      </c>
      <c r="CH539" s="7">
        <f t="shared" si="463"/>
        <v>0.1726490172561318</v>
      </c>
      <c r="CI539" s="4">
        <f t="shared" si="464"/>
        <v>0.93758878249454392</v>
      </c>
      <c r="CJ539">
        <f t="shared" si="465"/>
        <v>2.6987984668632496E-2</v>
      </c>
      <c r="CK539">
        <f t="shared" si="466"/>
        <v>0.93758878249454392</v>
      </c>
      <c r="CL539" s="7">
        <f t="shared" si="467"/>
        <v>2</v>
      </c>
      <c r="CM539" s="4">
        <f t="shared" si="468"/>
        <v>0</v>
      </c>
      <c r="CN539" s="7">
        <f t="shared" si="469"/>
        <v>0.5190026487694781</v>
      </c>
      <c r="CO539" s="4">
        <f t="shared" si="470"/>
        <v>0</v>
      </c>
      <c r="CP539" s="7">
        <f t="shared" si="471"/>
        <v>5</v>
      </c>
      <c r="CQ539" s="4" t="str">
        <f t="shared" si="472"/>
        <v>Glenfiddich 18</v>
      </c>
      <c r="CR539" s="7">
        <f t="shared" si="473"/>
        <v>78</v>
      </c>
      <c r="CS539">
        <f t="shared" si="474"/>
        <v>81</v>
      </c>
      <c r="CT539">
        <f ca="1">COUNTIF(INDIRECT(ADDRESS(ROW(),CR539,1,1)):INDIRECT(ADDRESS(ROW(),CS539,1,1)), "&lt;0.05")</f>
        <v>0</v>
      </c>
      <c r="CU539" s="4">
        <f t="shared" ca="1" si="475"/>
        <v>0</v>
      </c>
    </row>
    <row r="540" spans="1:99" x14ac:dyDescent="0.25">
      <c r="A540" s="48">
        <v>292</v>
      </c>
      <c r="B540" s="7">
        <v>0</v>
      </c>
      <c r="C540">
        <v>0</v>
      </c>
      <c r="D540">
        <v>0</v>
      </c>
      <c r="E540">
        <v>0</v>
      </c>
      <c r="F540">
        <v>0</v>
      </c>
      <c r="G540">
        <v>1.4566061156301156E-3</v>
      </c>
      <c r="H540">
        <v>5.3180580020189801E-3</v>
      </c>
      <c r="I540">
        <v>1.1526963424843148E-2</v>
      </c>
      <c r="J540">
        <v>6.914253214525776E-3</v>
      </c>
      <c r="K540" s="4">
        <v>5.9015679010247278E-3</v>
      </c>
      <c r="L540" s="7">
        <v>6.5499101108924974E-3</v>
      </c>
      <c r="M540">
        <v>7.8411863244213283E-3</v>
      </c>
      <c r="N540">
        <v>6.3503142016806966E-3</v>
      </c>
      <c r="O540">
        <v>6.7304034407910185E-3</v>
      </c>
      <c r="P540">
        <v>1.0571126681283067E-2</v>
      </c>
      <c r="Q540">
        <v>6.230423480398351E-3</v>
      </c>
      <c r="R540">
        <v>1.1913369858002662E-2</v>
      </c>
      <c r="S540">
        <v>8.0857164036998146E-3</v>
      </c>
      <c r="T540">
        <v>1.5919595660659334E-2</v>
      </c>
      <c r="U540" s="4">
        <v>7.5922772664896495E-3</v>
      </c>
      <c r="V540" s="7">
        <v>2.8206711089056483E-2</v>
      </c>
      <c r="W540">
        <v>0</v>
      </c>
      <c r="X540">
        <v>1.7863678065255729E-2</v>
      </c>
      <c r="Y540">
        <v>2.6130910397999339E-2</v>
      </c>
      <c r="Z540">
        <v>2.7012083379543583E-2</v>
      </c>
      <c r="AA540">
        <v>1.3115781099408336E-2</v>
      </c>
      <c r="AB540">
        <v>3.5962382577105413E-2</v>
      </c>
      <c r="AC540">
        <v>1.7649185805398836E-2</v>
      </c>
      <c r="AD540">
        <v>2.1248868260799959E-2</v>
      </c>
      <c r="AE540" s="4">
        <v>1.7870934534803935E-2</v>
      </c>
      <c r="AF540" s="7">
        <v>9.4468090263826882E-3</v>
      </c>
      <c r="AG540">
        <v>7.5643997711452044E-3</v>
      </c>
      <c r="AH540">
        <v>2.6092041002267379E-3</v>
      </c>
      <c r="AI540">
        <v>7.5996443874866322E-3</v>
      </c>
      <c r="AJ540">
        <v>4.9182269933434808E-3</v>
      </c>
      <c r="AK540">
        <v>0</v>
      </c>
      <c r="AL540">
        <v>6.688884787739653E-3</v>
      </c>
      <c r="AM540">
        <v>5.6490036004732853E-3</v>
      </c>
      <c r="AN540">
        <v>7.1272229986797718E-4</v>
      </c>
      <c r="AO540" s="4">
        <v>4.9503146794785697E-3</v>
      </c>
      <c r="AP540" s="7">
        <v>2.6756922977981892E-4</v>
      </c>
      <c r="AQ540">
        <v>3.4596663710276983E-3</v>
      </c>
      <c r="AR540">
        <v>4.2411667281570991E-3</v>
      </c>
      <c r="AS540">
        <v>2.5490546459832129E-3</v>
      </c>
      <c r="AT540">
        <v>1.3605371275264422E-2</v>
      </c>
      <c r="AU540">
        <v>3.6408052209014191E-2</v>
      </c>
      <c r="AV540">
        <v>2.218743240430919E-2</v>
      </c>
      <c r="AW540">
        <v>6.0546514708141978E-3</v>
      </c>
      <c r="AX540">
        <v>3.8152143486829917E-3</v>
      </c>
      <c r="AY540" s="4">
        <v>3.3121966381309347E-3</v>
      </c>
      <c r="AZ540">
        <f t="shared" si="430"/>
        <v>3.1117448658042747E-3</v>
      </c>
      <c r="BA540">
        <f t="shared" si="431"/>
        <v>8.7784323428318402E-3</v>
      </c>
      <c r="BB540">
        <f t="shared" si="432"/>
        <v>2.0506053520937161E-2</v>
      </c>
      <c r="BC540">
        <f t="shared" si="433"/>
        <v>5.0139209646144229E-3</v>
      </c>
      <c r="BD540" s="4">
        <f t="shared" si="434"/>
        <v>9.5900375321163779E-3</v>
      </c>
      <c r="BE540" s="7">
        <f t="shared" si="435"/>
        <v>4.0699463304268331E-3</v>
      </c>
      <c r="BF540">
        <f t="shared" si="436"/>
        <v>3.1331895299586288E-3</v>
      </c>
      <c r="BG540">
        <f t="shared" si="437"/>
        <v>9.8314659173275223E-3</v>
      </c>
      <c r="BH540">
        <f t="shared" si="438"/>
        <v>3.081951362007188E-3</v>
      </c>
      <c r="BI540" s="4">
        <f t="shared" si="439"/>
        <v>1.1459870671360275E-2</v>
      </c>
      <c r="BJ540" s="7">
        <f t="shared" si="440"/>
        <v>2.8330592872624115E-3</v>
      </c>
      <c r="BK540">
        <f t="shared" si="441"/>
        <v>2.3358425878341999E-4</v>
      </c>
      <c r="BL540">
        <f t="shared" si="442"/>
        <v>0.25514674277045446</v>
      </c>
      <c r="BM540" s="4">
        <f t="shared" si="443"/>
        <v>0.11961987026281397</v>
      </c>
      <c r="BN540" s="7">
        <f t="shared" si="444"/>
        <v>2.8330592872624115E-3</v>
      </c>
      <c r="BO540">
        <f t="shared" si="445"/>
        <v>4.329844246895153E-3</v>
      </c>
      <c r="BP540">
        <f t="shared" si="446"/>
        <v>1.4386287444891795E-2</v>
      </c>
      <c r="BQ540" s="4">
        <f t="shared" si="447"/>
        <v>0.83316850278946397</v>
      </c>
      <c r="BR540" s="7">
        <f t="shared" si="448"/>
        <v>2.3358425878341999E-4</v>
      </c>
      <c r="BS540">
        <f t="shared" si="449"/>
        <v>4.329844246895153E-3</v>
      </c>
      <c r="BT540">
        <f t="shared" si="450"/>
        <v>6.3370951694556653E-4</v>
      </c>
      <c r="BU540" s="4">
        <f t="shared" si="451"/>
        <v>3.4882337078637637E-2</v>
      </c>
      <c r="BV540" s="7">
        <f t="shared" si="452"/>
        <v>0.25514674277045446</v>
      </c>
      <c r="BW540">
        <f t="shared" si="453"/>
        <v>1.4386287444891795E-2</v>
      </c>
      <c r="BX540">
        <f t="shared" si="454"/>
        <v>6.3370951694556653E-4</v>
      </c>
      <c r="BY540" s="4">
        <f t="shared" si="455"/>
        <v>0.24988480425857229</v>
      </c>
      <c r="BZ540" s="7">
        <f t="shared" si="456"/>
        <v>0.11961987026281397</v>
      </c>
      <c r="CA540">
        <f t="shared" si="457"/>
        <v>0.83316850278946397</v>
      </c>
      <c r="CB540">
        <f t="shared" si="458"/>
        <v>3.4882337078637637E-2</v>
      </c>
      <c r="CC540" s="4">
        <f t="shared" si="429"/>
        <v>0.24988480425857229</v>
      </c>
      <c r="CD540" s="7">
        <f t="shared" si="459"/>
        <v>12</v>
      </c>
      <c r="CE540" s="4">
        <f t="shared" si="460"/>
        <v>0</v>
      </c>
      <c r="CF540" s="7">
        <f t="shared" si="461"/>
        <v>2.8330592872624115E-3</v>
      </c>
      <c r="CG540">
        <f t="shared" si="462"/>
        <v>8.2197930580130271E-4</v>
      </c>
      <c r="CH540" s="7">
        <f t="shared" si="463"/>
        <v>2.8330592872624115E-3</v>
      </c>
      <c r="CI540" s="4">
        <f t="shared" si="464"/>
        <v>0.19411438715878343</v>
      </c>
      <c r="CJ540">
        <f t="shared" si="465"/>
        <v>8.2197930580130271E-4</v>
      </c>
      <c r="CK540">
        <f t="shared" si="466"/>
        <v>0.19411438715878343</v>
      </c>
      <c r="CL540" s="7">
        <f t="shared" si="467"/>
        <v>4</v>
      </c>
      <c r="CM540" s="4">
        <f t="shared" si="468"/>
        <v>0</v>
      </c>
      <c r="CN540" s="7">
        <f t="shared" si="469"/>
        <v>1.42398082770959E-2</v>
      </c>
      <c r="CO540" s="4">
        <f t="shared" si="470"/>
        <v>1</v>
      </c>
      <c r="CP540" s="7">
        <f t="shared" si="471"/>
        <v>3</v>
      </c>
      <c r="CQ540" s="4" t="str">
        <f t="shared" si="472"/>
        <v>Glenfiddich 12</v>
      </c>
      <c r="CR540" s="7">
        <f t="shared" si="473"/>
        <v>70</v>
      </c>
      <c r="CS540">
        <f t="shared" si="474"/>
        <v>73</v>
      </c>
      <c r="CT540">
        <f ca="1">COUNTIF(INDIRECT(ADDRESS(ROW(),CR540,1,1)):INDIRECT(ADDRESS(ROW(),CS540,1,1)), "&lt;0.05")</f>
        <v>4</v>
      </c>
      <c r="CU540" s="4">
        <f t="shared" ca="1" si="475"/>
        <v>1</v>
      </c>
    </row>
    <row r="541" spans="1:99" x14ac:dyDescent="0.25">
      <c r="A541" s="48">
        <v>293</v>
      </c>
      <c r="B541" s="7">
        <v>0</v>
      </c>
      <c r="C541">
        <v>0</v>
      </c>
      <c r="D541">
        <v>1.2924357181254759E-3</v>
      </c>
      <c r="E541">
        <v>0</v>
      </c>
      <c r="F541">
        <v>0</v>
      </c>
      <c r="G541">
        <v>2.238303523533384E-4</v>
      </c>
      <c r="H541">
        <v>1.5851682499427269E-2</v>
      </c>
      <c r="I541">
        <v>1.7412022991462571E-2</v>
      </c>
      <c r="J541">
        <v>2.8045373814511523E-2</v>
      </c>
      <c r="K541" s="4">
        <v>1.4497592529888057E-2</v>
      </c>
      <c r="L541" s="7">
        <v>4.9317778956876656E-3</v>
      </c>
      <c r="M541">
        <v>2.4207824952836406E-2</v>
      </c>
      <c r="N541">
        <v>5.9203637329415778E-3</v>
      </c>
      <c r="O541">
        <v>1.5908894448260106E-2</v>
      </c>
      <c r="P541">
        <v>1.0447672531656333E-2</v>
      </c>
      <c r="Q541">
        <v>4.3357738389897529E-3</v>
      </c>
      <c r="R541">
        <v>1.0591879701411672E-2</v>
      </c>
      <c r="S541">
        <v>6.5706116129713235E-3</v>
      </c>
      <c r="T541">
        <v>1.8341800855879286E-2</v>
      </c>
      <c r="U541" s="4">
        <v>9.7231687366808942E-3</v>
      </c>
      <c r="V541" s="7">
        <v>0.17648047866596228</v>
      </c>
      <c r="W541">
        <v>8.5039936251254562E-3</v>
      </c>
      <c r="X541">
        <v>0.28695528700771433</v>
      </c>
      <c r="Y541">
        <v>0.23347768733185928</v>
      </c>
      <c r="Z541">
        <v>0.17748759285530874</v>
      </c>
      <c r="AA541">
        <v>0.14020799400566009</v>
      </c>
      <c r="AB541">
        <v>0.41795847995582602</v>
      </c>
      <c r="AC541">
        <v>0.1634843381644934</v>
      </c>
      <c r="AD541">
        <v>0.15758440180041608</v>
      </c>
      <c r="AE541" s="4">
        <v>0.16077494895142697</v>
      </c>
      <c r="AF541" s="7">
        <v>5.8023447198612764E-2</v>
      </c>
      <c r="AG541">
        <v>6.5598919647137169E-2</v>
      </c>
      <c r="AH541">
        <v>6.7977543536662244E-2</v>
      </c>
      <c r="AI541">
        <v>6.901526973397476E-2</v>
      </c>
      <c r="AJ541">
        <v>9.9552933675108993E-2</v>
      </c>
      <c r="AK541">
        <v>7.6510163493130862E-2</v>
      </c>
      <c r="AL541">
        <v>0.10778760696247364</v>
      </c>
      <c r="AM541">
        <v>6.6461549200977299E-2</v>
      </c>
      <c r="AN541">
        <v>5.2659311759213526E-2</v>
      </c>
      <c r="AO541" s="4">
        <v>7.4515108522977644E-2</v>
      </c>
      <c r="AP541" s="7">
        <v>4.9565826482800704E-3</v>
      </c>
      <c r="AQ541">
        <v>1.3847882146050049E-2</v>
      </c>
      <c r="AR541">
        <v>1.4468010018567236E-2</v>
      </c>
      <c r="AS541">
        <v>1.2871896985991282E-2</v>
      </c>
      <c r="AT541">
        <v>0.18651229558900945</v>
      </c>
      <c r="AU541">
        <v>0.34081208268626795</v>
      </c>
      <c r="AV541">
        <v>0.27159275022244361</v>
      </c>
      <c r="AW541">
        <v>0.1031293090116229</v>
      </c>
      <c r="AX541">
        <v>8.8269007465191979E-2</v>
      </c>
      <c r="AY541" s="4">
        <v>7.3706507432505147E-2</v>
      </c>
      <c r="AZ541">
        <f t="shared" si="430"/>
        <v>7.7322937905768231E-3</v>
      </c>
      <c r="BA541">
        <f t="shared" si="431"/>
        <v>1.1097976830731503E-2</v>
      </c>
      <c r="BB541">
        <f t="shared" si="432"/>
        <v>0.19229152023637927</v>
      </c>
      <c r="BC541">
        <f t="shared" si="433"/>
        <v>7.3810185373026888E-2</v>
      </c>
      <c r="BD541" s="4">
        <f t="shared" si="434"/>
        <v>0.11101663242059297</v>
      </c>
      <c r="BE541" s="7">
        <f t="shared" si="435"/>
        <v>1.0301102323702042E-2</v>
      </c>
      <c r="BF541">
        <f t="shared" si="436"/>
        <v>6.5073400583002157E-3</v>
      </c>
      <c r="BG541">
        <f t="shared" si="437"/>
        <v>0.1062337735724258</v>
      </c>
      <c r="BH541">
        <f t="shared" si="438"/>
        <v>1.7320379417546803E-2</v>
      </c>
      <c r="BI541" s="4">
        <f t="shared" si="439"/>
        <v>0.118277671996184</v>
      </c>
      <c r="BJ541" s="7">
        <f t="shared" si="440"/>
        <v>0.3959759001997627</v>
      </c>
      <c r="BK541">
        <f t="shared" si="441"/>
        <v>3.7124667671907085E-4</v>
      </c>
      <c r="BL541">
        <f t="shared" si="442"/>
        <v>3.8568301402905996E-8</v>
      </c>
      <c r="BM541" s="4">
        <f t="shared" si="443"/>
        <v>2.2137703338456986E-2</v>
      </c>
      <c r="BN541" s="7">
        <f t="shared" si="444"/>
        <v>0.3959759001997627</v>
      </c>
      <c r="BO541">
        <f t="shared" si="445"/>
        <v>4.31322992646432E-4</v>
      </c>
      <c r="BP541">
        <f t="shared" si="446"/>
        <v>2.495033845478229E-7</v>
      </c>
      <c r="BQ541" s="4">
        <f t="shared" si="447"/>
        <v>2.5601987672995975E-2</v>
      </c>
      <c r="BR541" s="7">
        <f t="shared" si="448"/>
        <v>3.7124667671907085E-4</v>
      </c>
      <c r="BS541">
        <f t="shared" si="449"/>
        <v>4.31322992646432E-4</v>
      </c>
      <c r="BT541">
        <f t="shared" si="450"/>
        <v>6.4061614945836488E-3</v>
      </c>
      <c r="BU541" s="4">
        <f t="shared" si="451"/>
        <v>0.12354738137291517</v>
      </c>
      <c r="BV541" s="7">
        <f t="shared" si="452"/>
        <v>3.8568301402905996E-8</v>
      </c>
      <c r="BW541">
        <f t="shared" si="453"/>
        <v>2.495033845478229E-7</v>
      </c>
      <c r="BX541">
        <f t="shared" si="454"/>
        <v>6.4061614945836488E-3</v>
      </c>
      <c r="BY541" s="4">
        <f t="shared" si="455"/>
        <v>0.34968053007806488</v>
      </c>
      <c r="BZ541" s="7">
        <f t="shared" si="456"/>
        <v>2.2137703338456986E-2</v>
      </c>
      <c r="CA541">
        <f t="shared" si="457"/>
        <v>2.5601987672995975E-2</v>
      </c>
      <c r="CB541">
        <f t="shared" si="458"/>
        <v>0.12354738137291517</v>
      </c>
      <c r="CC541" s="4">
        <f t="shared" si="429"/>
        <v>0.34968053007806488</v>
      </c>
      <c r="CD541" s="7">
        <f t="shared" si="459"/>
        <v>14</v>
      </c>
      <c r="CE541" s="4">
        <f t="shared" si="460"/>
        <v>0</v>
      </c>
      <c r="CF541" s="7">
        <f t="shared" si="461"/>
        <v>0.3959759001997627</v>
      </c>
      <c r="CG541">
        <f t="shared" si="462"/>
        <v>6.8212325855606578E-7</v>
      </c>
      <c r="CH541" s="7">
        <f t="shared" si="463"/>
        <v>0.3959759001997627</v>
      </c>
      <c r="CI541" s="4">
        <f t="shared" si="464"/>
        <v>1.1049936009768868E-6</v>
      </c>
      <c r="CJ541">
        <f t="shared" si="465"/>
        <v>6.8212325855606578E-7</v>
      </c>
      <c r="CK541">
        <f t="shared" si="466"/>
        <v>1.1049936009768868E-6</v>
      </c>
      <c r="CL541" s="7">
        <f t="shared" si="467"/>
        <v>4</v>
      </c>
      <c r="CM541" s="4">
        <f t="shared" si="468"/>
        <v>0</v>
      </c>
      <c r="CN541" s="7">
        <f t="shared" si="469"/>
        <v>1.4504734344167801E-5</v>
      </c>
      <c r="CO541" s="4">
        <f t="shared" si="470"/>
        <v>1</v>
      </c>
      <c r="CP541" s="7">
        <f t="shared" si="471"/>
        <v>3</v>
      </c>
      <c r="CQ541" s="4" t="str">
        <f t="shared" si="472"/>
        <v>Glenfiddich 12</v>
      </c>
      <c r="CR541" s="7">
        <f t="shared" si="473"/>
        <v>70</v>
      </c>
      <c r="CS541">
        <f t="shared" si="474"/>
        <v>73</v>
      </c>
      <c r="CT541">
        <f ca="1">COUNTIF(INDIRECT(ADDRESS(ROW(),CR541,1,1)):INDIRECT(ADDRESS(ROW(),CS541,1,1)), "&lt;0.05")</f>
        <v>3</v>
      </c>
      <c r="CU541" s="4">
        <f t="shared" ca="1" si="475"/>
        <v>0</v>
      </c>
    </row>
    <row r="542" spans="1:99" x14ac:dyDescent="0.25">
      <c r="A542" s="48">
        <v>294</v>
      </c>
      <c r="B542" s="7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2.3357015729643482E-3</v>
      </c>
      <c r="I542">
        <v>7.8261298373609423E-4</v>
      </c>
      <c r="J542">
        <v>0</v>
      </c>
      <c r="K542" s="4">
        <v>0</v>
      </c>
      <c r="L542" s="7">
        <v>0</v>
      </c>
      <c r="M542">
        <v>2.9277055751798339E-3</v>
      </c>
      <c r="N542">
        <v>0</v>
      </c>
      <c r="O542">
        <v>0</v>
      </c>
      <c r="P542">
        <v>0</v>
      </c>
      <c r="Q542">
        <v>0</v>
      </c>
      <c r="R542">
        <v>2.5471751725256618E-3</v>
      </c>
      <c r="S542">
        <v>0</v>
      </c>
      <c r="T542">
        <v>2.29077196710956E-3</v>
      </c>
      <c r="U542" s="4">
        <v>0</v>
      </c>
      <c r="V542" s="7">
        <v>1.5465405586945534E-2</v>
      </c>
      <c r="W542">
        <v>0</v>
      </c>
      <c r="X542">
        <v>4.5713861031605872E-2</v>
      </c>
      <c r="Y542">
        <v>3.8074177782384713E-2</v>
      </c>
      <c r="Z542">
        <v>4.9449002370151325E-2</v>
      </c>
      <c r="AA542">
        <v>5.6668625641573692E-3</v>
      </c>
      <c r="AB542">
        <v>2.5770586135103076E-2</v>
      </c>
      <c r="AC542">
        <v>1.1078781985018686E-2</v>
      </c>
      <c r="AD542">
        <v>1.8608669980370515E-2</v>
      </c>
      <c r="AE542" s="4">
        <v>1.8196413966803441E-2</v>
      </c>
      <c r="AF542" s="7">
        <v>2.079978886669373E-3</v>
      </c>
      <c r="AG542">
        <v>1.0221308895898258E-2</v>
      </c>
      <c r="AH542">
        <v>1.1120793772805858E-2</v>
      </c>
      <c r="AI542">
        <v>2.6712855901466902E-4</v>
      </c>
      <c r="AJ542">
        <v>7.0464001620755893E-4</v>
      </c>
      <c r="AK542">
        <v>0</v>
      </c>
      <c r="AL542">
        <v>6.7509429271756785E-3</v>
      </c>
      <c r="AM542">
        <v>4.6705739747479576E-3</v>
      </c>
      <c r="AN542">
        <v>1.0453131375357679E-3</v>
      </c>
      <c r="AO542" s="4">
        <v>9.216492197666919E-3</v>
      </c>
      <c r="AP542" s="7">
        <v>0</v>
      </c>
      <c r="AQ542">
        <v>0</v>
      </c>
      <c r="AR542">
        <v>0</v>
      </c>
      <c r="AS542">
        <v>0</v>
      </c>
      <c r="AT542">
        <v>3.5337233333204647E-2</v>
      </c>
      <c r="AU542">
        <v>4.4592554838727039E-2</v>
      </c>
      <c r="AV542">
        <v>2.2914303500613978E-2</v>
      </c>
      <c r="AW542">
        <v>1.1462831353244936E-2</v>
      </c>
      <c r="AX542">
        <v>6.2088183187505924E-3</v>
      </c>
      <c r="AY542" s="4">
        <v>9.6425184655337913E-3</v>
      </c>
      <c r="AZ542">
        <f t="shared" si="430"/>
        <v>3.1183145567004422E-4</v>
      </c>
      <c r="BA542">
        <f t="shared" si="431"/>
        <v>7.7656527148150557E-4</v>
      </c>
      <c r="BB542">
        <f t="shared" si="432"/>
        <v>2.2802376140254054E-2</v>
      </c>
      <c r="BC542">
        <f t="shared" si="433"/>
        <v>4.6077172367722042E-3</v>
      </c>
      <c r="BD542" s="4">
        <f t="shared" si="434"/>
        <v>1.3015825981007497E-2</v>
      </c>
      <c r="BE542" s="7">
        <f t="shared" si="435"/>
        <v>7.5244758789842737E-4</v>
      </c>
      <c r="BF542">
        <f t="shared" si="436"/>
        <v>1.2594823138916938E-3</v>
      </c>
      <c r="BG542">
        <f t="shared" si="437"/>
        <v>1.6735415090315064E-2</v>
      </c>
      <c r="BH542">
        <f t="shared" si="438"/>
        <v>4.3989483007668834E-3</v>
      </c>
      <c r="BI542" s="4">
        <f t="shared" si="439"/>
        <v>1.6093781206955298E-2</v>
      </c>
      <c r="BJ542" s="7">
        <f t="shared" si="440"/>
        <v>0.33269724243265875</v>
      </c>
      <c r="BK542">
        <f t="shared" si="441"/>
        <v>2.1372829925274165E-3</v>
      </c>
      <c r="BL542">
        <f t="shared" si="442"/>
        <v>1.3062715368630481E-2</v>
      </c>
      <c r="BM542" s="4">
        <f t="shared" si="443"/>
        <v>3.4118795198155208E-2</v>
      </c>
      <c r="BN542" s="7">
        <f t="shared" si="444"/>
        <v>0.33269724243265875</v>
      </c>
      <c r="BO542">
        <f t="shared" si="445"/>
        <v>2.4238523392274575E-3</v>
      </c>
      <c r="BP542">
        <f t="shared" si="446"/>
        <v>2.3556701519720939E-2</v>
      </c>
      <c r="BQ542" s="4">
        <f t="shared" si="447"/>
        <v>3.9742234166078291E-2</v>
      </c>
      <c r="BR542" s="7">
        <f t="shared" si="448"/>
        <v>2.1372829925274165E-3</v>
      </c>
      <c r="BS542">
        <f t="shared" si="449"/>
        <v>2.4238523392274575E-3</v>
      </c>
      <c r="BT542">
        <f t="shared" si="450"/>
        <v>7.4435715020941531E-3</v>
      </c>
      <c r="BU542" s="4">
        <f t="shared" si="451"/>
        <v>0.19921252992860156</v>
      </c>
      <c r="BV542" s="7">
        <f t="shared" si="452"/>
        <v>1.3062715368630481E-2</v>
      </c>
      <c r="BW542">
        <f t="shared" si="453"/>
        <v>2.3556701519720939E-2</v>
      </c>
      <c r="BX542">
        <f t="shared" si="454"/>
        <v>7.4435715020941531E-3</v>
      </c>
      <c r="BY542" s="4">
        <f t="shared" si="455"/>
        <v>0.14110177077422473</v>
      </c>
      <c r="BZ542" s="7">
        <f t="shared" si="456"/>
        <v>3.4118795198155208E-2</v>
      </c>
      <c r="CA542">
        <f t="shared" si="457"/>
        <v>3.9742234166078291E-2</v>
      </c>
      <c r="CB542">
        <f t="shared" si="458"/>
        <v>0.19921252992860156</v>
      </c>
      <c r="CC542" s="4">
        <f t="shared" si="429"/>
        <v>0.14110177077422473</v>
      </c>
      <c r="CD542" s="7">
        <f t="shared" si="459"/>
        <v>14</v>
      </c>
      <c r="CE542" s="4">
        <f t="shared" si="460"/>
        <v>0</v>
      </c>
      <c r="CF542" s="7">
        <f t="shared" si="461"/>
        <v>0.33269724243265875</v>
      </c>
      <c r="CG542">
        <f t="shared" si="462"/>
        <v>5.1795767142029983E-5</v>
      </c>
      <c r="CH542" s="7">
        <f t="shared" si="463"/>
        <v>0.33269724243265875</v>
      </c>
      <c r="CI542" s="4">
        <f t="shared" si="464"/>
        <v>8.5429190393347326E-5</v>
      </c>
      <c r="CJ542">
        <f t="shared" si="465"/>
        <v>5.1795767142029983E-5</v>
      </c>
      <c r="CK542">
        <f t="shared" si="466"/>
        <v>8.5429190393347326E-5</v>
      </c>
      <c r="CL542" s="7">
        <f t="shared" si="467"/>
        <v>4</v>
      </c>
      <c r="CM542" s="4">
        <f t="shared" si="468"/>
        <v>0</v>
      </c>
      <c r="CN542" s="7">
        <f t="shared" si="469"/>
        <v>9.9167751317037756E-4</v>
      </c>
      <c r="CO542" s="4">
        <f t="shared" si="470"/>
        <v>1</v>
      </c>
      <c r="CP542" s="7">
        <f t="shared" si="471"/>
        <v>3</v>
      </c>
      <c r="CQ542" s="4" t="str">
        <f t="shared" si="472"/>
        <v>Glenfiddich 12</v>
      </c>
      <c r="CR542" s="7">
        <f t="shared" si="473"/>
        <v>70</v>
      </c>
      <c r="CS542">
        <f t="shared" si="474"/>
        <v>73</v>
      </c>
      <c r="CT542">
        <f ca="1">COUNTIF(INDIRECT(ADDRESS(ROW(),CR542,1,1)):INDIRECT(ADDRESS(ROW(),CS542,1,1)), "&lt;0.05")</f>
        <v>3</v>
      </c>
      <c r="CU542" s="4">
        <f t="shared" ca="1" si="475"/>
        <v>0</v>
      </c>
    </row>
    <row r="543" spans="1:99" x14ac:dyDescent="0.25">
      <c r="A543" s="48">
        <v>295</v>
      </c>
      <c r="B543" s="7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1.8647391890317939E-3</v>
      </c>
      <c r="J543">
        <v>0</v>
      </c>
      <c r="K543" s="4">
        <v>0</v>
      </c>
      <c r="L543" s="7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 s="4">
        <v>0</v>
      </c>
      <c r="V543" s="7">
        <v>0</v>
      </c>
      <c r="W543">
        <v>0</v>
      </c>
      <c r="X543">
        <v>3.0952570195293952E-3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 s="4">
        <v>0</v>
      </c>
      <c r="AF543" s="7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 s="4">
        <v>0</v>
      </c>
      <c r="AP543" s="7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 s="4">
        <v>0</v>
      </c>
      <c r="AZ543">
        <f t="shared" si="430"/>
        <v>1.8647391890317939E-4</v>
      </c>
      <c r="BA543">
        <f t="shared" si="431"/>
        <v>0</v>
      </c>
      <c r="BB543">
        <f t="shared" si="432"/>
        <v>3.0952570195293952E-4</v>
      </c>
      <c r="BC543">
        <f t="shared" si="433"/>
        <v>0</v>
      </c>
      <c r="BD543" s="4">
        <f t="shared" si="434"/>
        <v>0</v>
      </c>
      <c r="BE543" s="7">
        <f t="shared" si="435"/>
        <v>5.8968230795157419E-4</v>
      </c>
      <c r="BF543">
        <f t="shared" si="436"/>
        <v>0</v>
      </c>
      <c r="BG543">
        <f t="shared" si="437"/>
        <v>9.7880621253371679E-4</v>
      </c>
      <c r="BH543">
        <f t="shared" si="438"/>
        <v>0</v>
      </c>
      <c r="BI543" s="4">
        <f t="shared" si="439"/>
        <v>0</v>
      </c>
      <c r="BJ543" s="7">
        <f t="shared" si="440"/>
        <v>0.34343639613791355</v>
      </c>
      <c r="BK543">
        <f t="shared" si="441"/>
        <v>0.73825377854199803</v>
      </c>
      <c r="BL543">
        <f t="shared" si="442"/>
        <v>0.34343639613791355</v>
      </c>
      <c r="BM543" s="4">
        <f t="shared" si="443"/>
        <v>0.34343639613791355</v>
      </c>
      <c r="BN543" s="7">
        <f t="shared" si="444"/>
        <v>0.34343639613791355</v>
      </c>
      <c r="BO543">
        <f t="shared" si="445"/>
        <v>0.34343639613791355</v>
      </c>
      <c r="BP543" t="e">
        <f t="shared" si="446"/>
        <v>#DIV/0!</v>
      </c>
      <c r="BQ543" s="4" t="e">
        <f t="shared" si="447"/>
        <v>#DIV/0!</v>
      </c>
      <c r="BR543" s="7">
        <f t="shared" si="448"/>
        <v>0.73825377854199803</v>
      </c>
      <c r="BS543">
        <f t="shared" si="449"/>
        <v>0.34343639613791355</v>
      </c>
      <c r="BT543">
        <f t="shared" si="450"/>
        <v>0.34343639613791355</v>
      </c>
      <c r="BU543" s="4">
        <f t="shared" si="451"/>
        <v>0.34343639613791355</v>
      </c>
      <c r="BV543" s="7">
        <f t="shared" si="452"/>
        <v>0.34343639613791355</v>
      </c>
      <c r="BW543" t="e">
        <f t="shared" si="453"/>
        <v>#DIV/0!</v>
      </c>
      <c r="BX543">
        <f t="shared" si="454"/>
        <v>0.34343639613791355</v>
      </c>
      <c r="BY543" s="4" t="e">
        <f t="shared" si="455"/>
        <v>#DIV/0!</v>
      </c>
      <c r="BZ543" s="7">
        <f t="shared" si="456"/>
        <v>0.34343639613791355</v>
      </c>
      <c r="CA543" t="e">
        <f t="shared" si="457"/>
        <v>#DIV/0!</v>
      </c>
      <c r="CB543">
        <f t="shared" si="458"/>
        <v>0.34343639613791355</v>
      </c>
      <c r="CC543" s="4" t="e">
        <f t="shared" si="429"/>
        <v>#DIV/0!</v>
      </c>
      <c r="CD543" s="7">
        <f t="shared" si="459"/>
        <v>0</v>
      </c>
      <c r="CE543" s="4">
        <f t="shared" si="460"/>
        <v>0</v>
      </c>
      <c r="CF543" s="7">
        <f t="shared" si="461"/>
        <v>0.34343639613791355</v>
      </c>
      <c r="CG543">
        <f t="shared" si="462"/>
        <v>0.70142229215334706</v>
      </c>
      <c r="CH543" s="7">
        <f t="shared" si="463"/>
        <v>0.34343639613791355</v>
      </c>
      <c r="CI543" s="4">
        <f t="shared" si="464"/>
        <v>0.32558198801619354</v>
      </c>
      <c r="CJ543">
        <f t="shared" si="465"/>
        <v>0.70142229215334706</v>
      </c>
      <c r="CK543">
        <f t="shared" si="466"/>
        <v>0.32558198801619354</v>
      </c>
      <c r="CL543" s="7">
        <f t="shared" si="467"/>
        <v>0</v>
      </c>
      <c r="CM543" s="4">
        <f t="shared" si="468"/>
        <v>0</v>
      </c>
      <c r="CN543" s="7">
        <f t="shared" si="469"/>
        <v>0.73574282995385598</v>
      </c>
      <c r="CO543" s="4">
        <f t="shared" si="470"/>
        <v>0</v>
      </c>
      <c r="CP543" s="7">
        <f t="shared" si="471"/>
        <v>3</v>
      </c>
      <c r="CQ543" s="4" t="str">
        <f t="shared" si="472"/>
        <v>Glenfiddich 12</v>
      </c>
      <c r="CR543" s="7">
        <f t="shared" si="473"/>
        <v>70</v>
      </c>
      <c r="CS543">
        <f t="shared" si="474"/>
        <v>73</v>
      </c>
      <c r="CT543">
        <f ca="1">COUNTIF(INDIRECT(ADDRESS(ROW(),CR543,1,1)):INDIRECT(ADDRESS(ROW(),CS543,1,1)), "&lt;0.05")</f>
        <v>0</v>
      </c>
      <c r="CU543" s="4">
        <f t="shared" ca="1" si="475"/>
        <v>0</v>
      </c>
    </row>
    <row r="544" spans="1:99" x14ac:dyDescent="0.25">
      <c r="A544" s="48">
        <v>296</v>
      </c>
      <c r="B544" s="7">
        <v>0</v>
      </c>
      <c r="C544">
        <v>4.1093526518898814E-4</v>
      </c>
      <c r="D544">
        <v>0</v>
      </c>
      <c r="E544">
        <v>1.0694849996056743E-2</v>
      </c>
      <c r="F544">
        <v>6.1677395189578925E-3</v>
      </c>
      <c r="G544">
        <v>3.5916289947981526E-3</v>
      </c>
      <c r="H544">
        <v>8.0915098894582382E-3</v>
      </c>
      <c r="I544">
        <v>9.7313023610937025E-3</v>
      </c>
      <c r="J544">
        <v>1.5511925408915109E-3</v>
      </c>
      <c r="K544" s="4">
        <v>5.6973285301961012E-3</v>
      </c>
      <c r="L544" s="7">
        <v>2.0068937610128009E-2</v>
      </c>
      <c r="M544">
        <v>1.789125678340776E-2</v>
      </c>
      <c r="N544">
        <v>2.0433132341950204E-2</v>
      </c>
      <c r="O544">
        <v>1.0703698759389616E-2</v>
      </c>
      <c r="P544">
        <v>2.4299122433216861E-2</v>
      </c>
      <c r="Q544">
        <v>1.4647413925629729E-2</v>
      </c>
      <c r="R544">
        <v>1.4215540165781963E-2</v>
      </c>
      <c r="S544">
        <v>1.7251262237416291E-2</v>
      </c>
      <c r="T544">
        <v>2.1330847120980698E-2</v>
      </c>
      <c r="U544" s="4">
        <v>4.559305486552103E-4</v>
      </c>
      <c r="V544" s="7">
        <v>2.5920585346264024E-2</v>
      </c>
      <c r="W544">
        <v>3.0310296883556443E-4</v>
      </c>
      <c r="X544">
        <v>4.2642832989103832E-2</v>
      </c>
      <c r="Y544">
        <v>2.7494191401046392E-2</v>
      </c>
      <c r="Z544">
        <v>3.9038388803945459E-2</v>
      </c>
      <c r="AA544">
        <v>2.0789179377660266E-2</v>
      </c>
      <c r="AB544">
        <v>6.6221151822795463E-2</v>
      </c>
      <c r="AC544">
        <v>2.3753345671272474E-2</v>
      </c>
      <c r="AD544">
        <v>1.6059354693765109E-2</v>
      </c>
      <c r="AE544" s="4">
        <v>1.2295729789627905E-2</v>
      </c>
      <c r="AF544" s="7">
        <v>6.29234904628782E-3</v>
      </c>
      <c r="AG544">
        <v>4.2908023315732608E-3</v>
      </c>
      <c r="AH544">
        <v>0</v>
      </c>
      <c r="AI544">
        <v>5.6477499870392868E-4</v>
      </c>
      <c r="AJ544">
        <v>0</v>
      </c>
      <c r="AK544">
        <v>7.2788277953921409E-3</v>
      </c>
      <c r="AL544">
        <v>1.0003163010382916E-2</v>
      </c>
      <c r="AM544">
        <v>1.7631742228934363E-3</v>
      </c>
      <c r="AN544">
        <v>0</v>
      </c>
      <c r="AO544" s="4">
        <v>9.7954806867441065E-3</v>
      </c>
      <c r="AP544" s="7">
        <v>2.7530988953224669E-4</v>
      </c>
      <c r="AQ544">
        <v>1.3612583214259596E-3</v>
      </c>
      <c r="AR544">
        <v>0</v>
      </c>
      <c r="AS544">
        <v>3.289814672239693E-3</v>
      </c>
      <c r="AT544">
        <v>9.8890634439419197E-3</v>
      </c>
      <c r="AU544">
        <v>2.6967399481150019E-2</v>
      </c>
      <c r="AV544">
        <v>2.2428610064423524E-2</v>
      </c>
      <c r="AW544">
        <v>7.927374755878595E-3</v>
      </c>
      <c r="AX544">
        <v>9.5277901811576995E-3</v>
      </c>
      <c r="AY544" s="4">
        <v>4.5849477018223691E-3</v>
      </c>
      <c r="AZ544">
        <f t="shared" si="430"/>
        <v>4.5936487096641335E-3</v>
      </c>
      <c r="BA544">
        <f t="shared" si="431"/>
        <v>1.6129714192655634E-2</v>
      </c>
      <c r="BB544">
        <f t="shared" si="432"/>
        <v>2.7451786286431645E-2</v>
      </c>
      <c r="BC544">
        <f t="shared" si="433"/>
        <v>3.9988572091977613E-3</v>
      </c>
      <c r="BD544" s="4">
        <f t="shared" si="434"/>
        <v>8.6251568511572022E-3</v>
      </c>
      <c r="BE544" s="7">
        <f t="shared" si="435"/>
        <v>4.0758085465948867E-3</v>
      </c>
      <c r="BF544">
        <f t="shared" si="436"/>
        <v>6.7754394645742917E-3</v>
      </c>
      <c r="BG544">
        <f t="shared" si="437"/>
        <v>1.8333456612429209E-2</v>
      </c>
      <c r="BH544">
        <f t="shared" si="438"/>
        <v>4.0895510713212712E-3</v>
      </c>
      <c r="BI544" s="4">
        <f t="shared" si="439"/>
        <v>9.2588633508110026E-3</v>
      </c>
      <c r="BJ544" s="7">
        <f t="shared" si="440"/>
        <v>3.5164788884037491E-4</v>
      </c>
      <c r="BK544">
        <f t="shared" si="441"/>
        <v>3.2865049395061499E-3</v>
      </c>
      <c r="BL544">
        <f t="shared" si="442"/>
        <v>0.74835910882697587</v>
      </c>
      <c r="BM544" s="4">
        <f t="shared" si="443"/>
        <v>0.23085908698384322</v>
      </c>
      <c r="BN544" s="7">
        <f t="shared" si="444"/>
        <v>3.5164788884037491E-4</v>
      </c>
      <c r="BO544">
        <f t="shared" si="445"/>
        <v>9.3183647944518097E-2</v>
      </c>
      <c r="BP544">
        <f t="shared" si="446"/>
        <v>2.2178090853857766E-4</v>
      </c>
      <c r="BQ544" s="4">
        <f t="shared" si="447"/>
        <v>5.4653920231952757E-2</v>
      </c>
      <c r="BR544" s="7">
        <f t="shared" si="448"/>
        <v>3.2865049395061499E-3</v>
      </c>
      <c r="BS544">
        <f t="shared" si="449"/>
        <v>9.3183647944518097E-2</v>
      </c>
      <c r="BT544">
        <f t="shared" si="450"/>
        <v>2.7953952631665207E-3</v>
      </c>
      <c r="BU544" s="4">
        <f t="shared" si="451"/>
        <v>1.2187148287869825E-2</v>
      </c>
      <c r="BV544" s="7">
        <f t="shared" si="452"/>
        <v>0.74835910882697587</v>
      </c>
      <c r="BW544">
        <f t="shared" si="453"/>
        <v>2.2178090853857766E-4</v>
      </c>
      <c r="BX544">
        <f t="shared" si="454"/>
        <v>2.7953952631665207E-3</v>
      </c>
      <c r="BY544" s="4">
        <f t="shared" si="455"/>
        <v>0.1731860597625694</v>
      </c>
      <c r="BZ544" s="7">
        <f t="shared" si="456"/>
        <v>0.23085908698384322</v>
      </c>
      <c r="CA544">
        <f t="shared" si="457"/>
        <v>5.4653920231952757E-2</v>
      </c>
      <c r="CB544">
        <f t="shared" si="458"/>
        <v>1.2187148287869825E-2</v>
      </c>
      <c r="CC544" s="4">
        <f t="shared" si="429"/>
        <v>0.1731860597625694</v>
      </c>
      <c r="CD544" s="7">
        <f t="shared" si="459"/>
        <v>10</v>
      </c>
      <c r="CE544" s="4">
        <f t="shared" si="460"/>
        <v>0</v>
      </c>
      <c r="CF544" s="7">
        <f t="shared" si="461"/>
        <v>3.5164788884037491E-4</v>
      </c>
      <c r="CG544">
        <f t="shared" si="462"/>
        <v>7.9099116467149892E-3</v>
      </c>
      <c r="CH544" s="7">
        <f t="shared" si="463"/>
        <v>3.5164788884037491E-4</v>
      </c>
      <c r="CI544" s="4">
        <f t="shared" si="464"/>
        <v>0.44159329623527954</v>
      </c>
      <c r="CJ544">
        <f t="shared" si="465"/>
        <v>7.9099116467149892E-3</v>
      </c>
      <c r="CK544">
        <f t="shared" si="466"/>
        <v>0.44159329623527954</v>
      </c>
      <c r="CL544" s="7">
        <f t="shared" si="467"/>
        <v>4</v>
      </c>
      <c r="CM544" s="4">
        <f t="shared" si="468"/>
        <v>0</v>
      </c>
      <c r="CN544" s="7">
        <f t="shared" si="469"/>
        <v>0.22721617542396447</v>
      </c>
      <c r="CO544" s="4">
        <f t="shared" si="470"/>
        <v>0</v>
      </c>
      <c r="CP544" s="7">
        <f t="shared" si="471"/>
        <v>3</v>
      </c>
      <c r="CQ544" s="4" t="str">
        <f t="shared" si="472"/>
        <v>Glenfiddich 12</v>
      </c>
      <c r="CR544" s="7">
        <f t="shared" si="473"/>
        <v>70</v>
      </c>
      <c r="CS544">
        <f t="shared" si="474"/>
        <v>73</v>
      </c>
      <c r="CT544">
        <f ca="1">COUNTIF(INDIRECT(ADDRESS(ROW(),CR544,1,1)):INDIRECT(ADDRESS(ROW(),CS544,1,1)), "&lt;0.05")</f>
        <v>3</v>
      </c>
      <c r="CU544" s="4">
        <f t="shared" ca="1" si="475"/>
        <v>0</v>
      </c>
    </row>
    <row r="545" spans="1:99" x14ac:dyDescent="0.25">
      <c r="A545" s="48">
        <v>297</v>
      </c>
      <c r="B545" s="7">
        <v>1.6063113489926877E-2</v>
      </c>
      <c r="C545">
        <v>2.4676045967133412E-2</v>
      </c>
      <c r="D545">
        <v>1.9464823636370036E-2</v>
      </c>
      <c r="E545">
        <v>4.6767863810616608E-2</v>
      </c>
      <c r="F545">
        <v>3.1657531294525122E-2</v>
      </c>
      <c r="G545">
        <v>4.7610690355666917E-2</v>
      </c>
      <c r="H545">
        <v>3.2664661786992844E-2</v>
      </c>
      <c r="I545">
        <v>4.5070200949324374E-2</v>
      </c>
      <c r="J545">
        <v>3.8344678292784255E-2</v>
      </c>
      <c r="K545" s="4">
        <v>4.8182841522754261E-2</v>
      </c>
      <c r="L545" s="7">
        <v>4.4965906884397458E-2</v>
      </c>
      <c r="M545">
        <v>4.5629667233167276E-2</v>
      </c>
      <c r="N545">
        <v>4.6788323930011297E-2</v>
      </c>
      <c r="O545">
        <v>2.824367726747401E-2</v>
      </c>
      <c r="P545">
        <v>6.0634435679363767E-2</v>
      </c>
      <c r="Q545">
        <v>4.6508544586155012E-2</v>
      </c>
      <c r="R545">
        <v>5.829918539190472E-2</v>
      </c>
      <c r="S545">
        <v>5.0981690629059453E-2</v>
      </c>
      <c r="T545">
        <v>5.7213400305079862E-2</v>
      </c>
      <c r="U545" s="4">
        <v>4.8539421383999901E-2</v>
      </c>
      <c r="V545" s="7">
        <v>9.7533465469971672E-2</v>
      </c>
      <c r="W545">
        <v>3.4786954149799466E-2</v>
      </c>
      <c r="X545">
        <v>0.1253492141465824</v>
      </c>
      <c r="Y545">
        <v>8.670902735837327E-2</v>
      </c>
      <c r="Z545">
        <v>9.4472555069352537E-2</v>
      </c>
      <c r="AA545">
        <v>0.13299983921655889</v>
      </c>
      <c r="AB545">
        <v>0.20107044487763445</v>
      </c>
      <c r="AC545">
        <v>9.8588681300288181E-2</v>
      </c>
      <c r="AD545">
        <v>9.2636947316593873E-2</v>
      </c>
      <c r="AE545" s="4">
        <v>6.7260587354809512E-2</v>
      </c>
      <c r="AF545" s="7">
        <v>3.7017693292756115E-2</v>
      </c>
      <c r="AG545">
        <v>4.3327578001285803E-2</v>
      </c>
      <c r="AH545">
        <v>3.6147479488624644E-2</v>
      </c>
      <c r="AI545">
        <v>2.4340855798056053E-2</v>
      </c>
      <c r="AJ545">
        <v>1.7186500182326404E-2</v>
      </c>
      <c r="AK545">
        <v>3.4543205455307535E-2</v>
      </c>
      <c r="AL545">
        <v>6.0910041725765508E-2</v>
      </c>
      <c r="AM545">
        <v>2.7669353344776795E-2</v>
      </c>
      <c r="AN545">
        <v>2.1922582345588311E-2</v>
      </c>
      <c r="AO545" s="4">
        <v>2.9493290414878713E-2</v>
      </c>
      <c r="AP545" s="7">
        <v>7.4703879331129222E-3</v>
      </c>
      <c r="AQ545">
        <v>1.8126299352999066E-2</v>
      </c>
      <c r="AR545">
        <v>1.5013209220656297E-2</v>
      </c>
      <c r="AS545">
        <v>1.679934964174291E-2</v>
      </c>
      <c r="AT545">
        <v>5.4015477121284156E-2</v>
      </c>
      <c r="AU545">
        <v>0.10575120795930737</v>
      </c>
      <c r="AV545">
        <v>0.11231573167879544</v>
      </c>
      <c r="AW545">
        <v>3.909866868292531E-2</v>
      </c>
      <c r="AX545">
        <v>3.1270649325566967E-2</v>
      </c>
      <c r="AY545" s="4">
        <v>4.0131724513623956E-2</v>
      </c>
      <c r="AZ545">
        <f t="shared" si="430"/>
        <v>3.5050245110609467E-2</v>
      </c>
      <c r="BA545">
        <f t="shared" si="431"/>
        <v>4.878042532906128E-2</v>
      </c>
      <c r="BB545">
        <f t="shared" si="432"/>
        <v>0.10314077162599641</v>
      </c>
      <c r="BC545">
        <f t="shared" si="433"/>
        <v>3.3255858004936585E-2</v>
      </c>
      <c r="BD545" s="4">
        <f t="shared" si="434"/>
        <v>4.3999270543001442E-2</v>
      </c>
      <c r="BE545" s="7">
        <f t="shared" si="435"/>
        <v>1.2050944263094119E-2</v>
      </c>
      <c r="BF545">
        <f t="shared" si="436"/>
        <v>9.2045208208336362E-3</v>
      </c>
      <c r="BG545">
        <f t="shared" si="437"/>
        <v>4.4023056658953875E-2</v>
      </c>
      <c r="BH545">
        <f t="shared" si="438"/>
        <v>1.2480536738298173E-2</v>
      </c>
      <c r="BI545" s="4">
        <f t="shared" si="439"/>
        <v>3.7066837515980791E-2</v>
      </c>
      <c r="BJ545" s="7">
        <f t="shared" si="440"/>
        <v>1.0846069903731595E-2</v>
      </c>
      <c r="BK545">
        <f t="shared" si="441"/>
        <v>7.4775494447569687E-4</v>
      </c>
      <c r="BL545">
        <f t="shared" si="442"/>
        <v>0.74739237949180826</v>
      </c>
      <c r="BM545" s="4">
        <f t="shared" si="443"/>
        <v>0.48312755284933995</v>
      </c>
      <c r="BN545" s="7">
        <f t="shared" si="444"/>
        <v>1.0846069903731595E-2</v>
      </c>
      <c r="BO545">
        <f t="shared" si="445"/>
        <v>3.4967299406635792E-3</v>
      </c>
      <c r="BP545">
        <f t="shared" si="446"/>
        <v>5.7959750442299219E-3</v>
      </c>
      <c r="BQ545" s="4">
        <f t="shared" si="447"/>
        <v>0.70042909300101264</v>
      </c>
      <c r="BR545" s="7">
        <f t="shared" si="448"/>
        <v>7.4775494447569687E-4</v>
      </c>
      <c r="BS545">
        <f t="shared" si="449"/>
        <v>3.4967299406635792E-3</v>
      </c>
      <c r="BT545">
        <f t="shared" si="450"/>
        <v>6.1267133105495457E-4</v>
      </c>
      <c r="BU545" s="4">
        <f t="shared" si="451"/>
        <v>4.5784184938211609E-3</v>
      </c>
      <c r="BV545" s="7">
        <f t="shared" si="452"/>
        <v>0.74739237949180826</v>
      </c>
      <c r="BW545">
        <f t="shared" si="453"/>
        <v>5.7959750442299219E-3</v>
      </c>
      <c r="BX545">
        <f t="shared" si="454"/>
        <v>6.1267133105495457E-4</v>
      </c>
      <c r="BY545" s="4">
        <f t="shared" si="455"/>
        <v>0.40357683227282537</v>
      </c>
      <c r="BZ545" s="7">
        <f t="shared" si="456"/>
        <v>0.48312755284933995</v>
      </c>
      <c r="CA545">
        <f t="shared" si="457"/>
        <v>0.70042909300101264</v>
      </c>
      <c r="CB545">
        <f t="shared" si="458"/>
        <v>4.5784184938211609E-3</v>
      </c>
      <c r="CC545" s="4">
        <f t="shared" si="429"/>
        <v>0.40357683227282537</v>
      </c>
      <c r="CD545" s="7">
        <f t="shared" si="459"/>
        <v>12</v>
      </c>
      <c r="CE545" s="4">
        <f t="shared" si="460"/>
        <v>0</v>
      </c>
      <c r="CF545" s="7">
        <f t="shared" si="461"/>
        <v>1.0846069903731595E-2</v>
      </c>
      <c r="CG545">
        <f t="shared" si="462"/>
        <v>9.0566621409906949E-3</v>
      </c>
      <c r="CH545" s="7">
        <f t="shared" si="463"/>
        <v>1.0846069903731595E-2</v>
      </c>
      <c r="CI545" s="4">
        <f t="shared" si="464"/>
        <v>0.20400637500968533</v>
      </c>
      <c r="CJ545">
        <f t="shared" si="465"/>
        <v>9.0566621409906949E-3</v>
      </c>
      <c r="CK545">
        <f t="shared" si="466"/>
        <v>0.20400637500968533</v>
      </c>
      <c r="CL545" s="7">
        <f t="shared" si="467"/>
        <v>4</v>
      </c>
      <c r="CM545" s="4">
        <f t="shared" si="468"/>
        <v>0</v>
      </c>
      <c r="CN545" s="7">
        <f t="shared" si="469"/>
        <v>2.6472666928458861E-2</v>
      </c>
      <c r="CO545" s="4">
        <f t="shared" si="470"/>
        <v>1</v>
      </c>
      <c r="CP545" s="7">
        <f t="shared" si="471"/>
        <v>3</v>
      </c>
      <c r="CQ545" s="4" t="str">
        <f t="shared" si="472"/>
        <v>Glenfiddich 12</v>
      </c>
      <c r="CR545" s="7">
        <f t="shared" si="473"/>
        <v>70</v>
      </c>
      <c r="CS545">
        <f t="shared" si="474"/>
        <v>73</v>
      </c>
      <c r="CT545">
        <f ca="1">COUNTIF(INDIRECT(ADDRESS(ROW(),CR545,1,1)):INDIRECT(ADDRESS(ROW(),CS545,1,1)), "&lt;0.05")</f>
        <v>4</v>
      </c>
      <c r="CU545" s="4">
        <f t="shared" ca="1" si="475"/>
        <v>1</v>
      </c>
    </row>
    <row r="546" spans="1:99" x14ac:dyDescent="0.25">
      <c r="A546" s="48">
        <v>298</v>
      </c>
      <c r="B546" s="7">
        <v>0.18362886880743137</v>
      </c>
      <c r="C546">
        <v>0.20375587919813279</v>
      </c>
      <c r="D546">
        <v>0.20564168459306167</v>
      </c>
      <c r="E546">
        <v>0.34876210841978228</v>
      </c>
      <c r="F546">
        <v>0.32579356428521261</v>
      </c>
      <c r="G546">
        <v>0.26278093423526749</v>
      </c>
      <c r="H546">
        <v>0.17139602359784253</v>
      </c>
      <c r="I546">
        <v>0.1899168428531092</v>
      </c>
      <c r="J546">
        <v>7.2904221437057645E-2</v>
      </c>
      <c r="K546" s="4">
        <v>0.11211329782354976</v>
      </c>
      <c r="L546" s="7">
        <v>0.31084885290145903</v>
      </c>
      <c r="M546">
        <v>0.25206686667940309</v>
      </c>
      <c r="N546">
        <v>0.33836895479696066</v>
      </c>
      <c r="O546">
        <v>0.22179123540632348</v>
      </c>
      <c r="P546">
        <v>0.37786034978891164</v>
      </c>
      <c r="Q546">
        <v>0.24009493629474263</v>
      </c>
      <c r="R546">
        <v>0.2365372563434312</v>
      </c>
      <c r="S546">
        <v>0.31016709801522818</v>
      </c>
      <c r="T546">
        <v>0.30669974109342402</v>
      </c>
      <c r="U546" s="4">
        <v>7.2745601298496845E-2</v>
      </c>
      <c r="V546" s="7">
        <v>0.48943578865585025</v>
      </c>
      <c r="W546">
        <v>8.9551516125324693E-2</v>
      </c>
      <c r="X546">
        <v>0.46740774695930182</v>
      </c>
      <c r="Y546">
        <v>0.2855980982985809</v>
      </c>
      <c r="Z546">
        <v>0.26257789528166237</v>
      </c>
      <c r="AA546">
        <v>0.3995302591659623</v>
      </c>
      <c r="AB546">
        <v>0.42353242627407039</v>
      </c>
      <c r="AC546">
        <v>0.27192000915295156</v>
      </c>
      <c r="AD546">
        <v>0.21394280829840848</v>
      </c>
      <c r="AE546" s="4">
        <v>0.17140364947093364</v>
      </c>
      <c r="AF546" s="7">
        <v>7.4144231901357188E-2</v>
      </c>
      <c r="AG546">
        <v>8.0501355632105337E-2</v>
      </c>
      <c r="AH546">
        <v>4.3700501575012082E-2</v>
      </c>
      <c r="AI546">
        <v>3.7873122386417067E-2</v>
      </c>
      <c r="AJ546">
        <v>1.550726337061176E-2</v>
      </c>
      <c r="AK546">
        <v>7.6529947129184261E-2</v>
      </c>
      <c r="AL546">
        <v>0.10430680547993904</v>
      </c>
      <c r="AM546">
        <v>1.8368136497239743E-2</v>
      </c>
      <c r="AN546">
        <v>3.632813707269246E-2</v>
      </c>
      <c r="AO546" s="4">
        <v>5.0065637176510594E-2</v>
      </c>
      <c r="AP546" s="7">
        <v>7.9577392680411779E-2</v>
      </c>
      <c r="AQ546">
        <v>0.10800944127334375</v>
      </c>
      <c r="AR546">
        <v>5.656623811656248E-2</v>
      </c>
      <c r="AS546">
        <v>0.11873261521356976</v>
      </c>
      <c r="AT546">
        <v>9.1327726870994122E-2</v>
      </c>
      <c r="AU546">
        <v>0.16193998585198957</v>
      </c>
      <c r="AV546">
        <v>0.16900036520914608</v>
      </c>
      <c r="AW546">
        <v>7.689987121628733E-2</v>
      </c>
      <c r="AX546">
        <v>3.2444718508885265E-2</v>
      </c>
      <c r="AY546" s="4">
        <v>4.8581364956032484E-2</v>
      </c>
      <c r="AZ546">
        <f t="shared" si="430"/>
        <v>0.20766934252504474</v>
      </c>
      <c r="BA546">
        <f t="shared" si="431"/>
        <v>0.26671808926183804</v>
      </c>
      <c r="BB546">
        <f t="shared" si="432"/>
        <v>0.30749001976830465</v>
      </c>
      <c r="BC546">
        <f t="shared" si="433"/>
        <v>5.3732513822106955E-2</v>
      </c>
      <c r="BD546" s="4">
        <f t="shared" si="434"/>
        <v>9.4307971989722267E-2</v>
      </c>
      <c r="BE546" s="7">
        <f t="shared" si="435"/>
        <v>8.5906059361390563E-2</v>
      </c>
      <c r="BF546">
        <f t="shared" si="436"/>
        <v>8.4589468288520916E-2</v>
      </c>
      <c r="BG546">
        <f t="shared" si="437"/>
        <v>0.13297641444732727</v>
      </c>
      <c r="BH546">
        <f t="shared" si="438"/>
        <v>2.9042153090787413E-2</v>
      </c>
      <c r="BI546" s="4">
        <f t="shared" si="439"/>
        <v>4.5714905615792133E-2</v>
      </c>
      <c r="BJ546" s="7">
        <f t="shared" si="440"/>
        <v>0.13883280259022204</v>
      </c>
      <c r="BK546">
        <f t="shared" si="441"/>
        <v>6.4182151765729112E-2</v>
      </c>
      <c r="BL546">
        <f t="shared" si="442"/>
        <v>2.2527745534438949E-4</v>
      </c>
      <c r="BM546" s="4">
        <f t="shared" si="443"/>
        <v>2.5325529751524674E-3</v>
      </c>
      <c r="BN546" s="7">
        <f t="shared" si="444"/>
        <v>0.13883280259022204</v>
      </c>
      <c r="BO546">
        <f t="shared" si="445"/>
        <v>0.42589620299993058</v>
      </c>
      <c r="BP546">
        <f t="shared" si="446"/>
        <v>1.1002343368806528E-5</v>
      </c>
      <c r="BQ546" s="4">
        <f t="shared" si="447"/>
        <v>6.0328498365628519E-5</v>
      </c>
      <c r="BR546" s="7">
        <f t="shared" si="448"/>
        <v>6.4182151765729112E-2</v>
      </c>
      <c r="BS546">
        <f t="shared" si="449"/>
        <v>0.42589620299993058</v>
      </c>
      <c r="BT546">
        <f t="shared" si="450"/>
        <v>1.6093516133023817E-4</v>
      </c>
      <c r="BU546" s="4">
        <f t="shared" si="451"/>
        <v>5.4477087069689217E-4</v>
      </c>
      <c r="BV546" s="7">
        <f t="shared" si="452"/>
        <v>2.2527745534438949E-4</v>
      </c>
      <c r="BW546">
        <f t="shared" si="453"/>
        <v>1.1002343368806528E-5</v>
      </c>
      <c r="BX546">
        <f t="shared" si="454"/>
        <v>1.6093516133023817E-4</v>
      </c>
      <c r="BY546" s="4">
        <f t="shared" si="455"/>
        <v>3.14365353803015E-2</v>
      </c>
      <c r="BZ546" s="7">
        <f t="shared" si="456"/>
        <v>2.5325529751524674E-3</v>
      </c>
      <c r="CA546">
        <f t="shared" si="457"/>
        <v>6.0328498365628519E-5</v>
      </c>
      <c r="CB546">
        <f t="shared" si="458"/>
        <v>5.4477087069689217E-4</v>
      </c>
      <c r="CC546" s="4">
        <f t="shared" si="429"/>
        <v>3.14365353803015E-2</v>
      </c>
      <c r="CD546" s="7">
        <f t="shared" si="459"/>
        <v>14</v>
      </c>
      <c r="CE546" s="4">
        <f t="shared" si="460"/>
        <v>0</v>
      </c>
      <c r="CF546" s="7">
        <f t="shared" si="461"/>
        <v>0.13883280259022204</v>
      </c>
      <c r="CG546">
        <f t="shared" si="462"/>
        <v>0.14498043384037207</v>
      </c>
      <c r="CH546" s="7">
        <f t="shared" si="463"/>
        <v>0.13883280259022204</v>
      </c>
      <c r="CI546" s="4">
        <f t="shared" si="464"/>
        <v>4.4078626755730335E-3</v>
      </c>
      <c r="CJ546">
        <f t="shared" si="465"/>
        <v>0.14498043384037207</v>
      </c>
      <c r="CK546">
        <f t="shared" si="466"/>
        <v>4.4078626755730335E-3</v>
      </c>
      <c r="CL546" s="7">
        <f t="shared" si="467"/>
        <v>2</v>
      </c>
      <c r="CM546" s="4">
        <f t="shared" si="468"/>
        <v>0</v>
      </c>
      <c r="CN546" s="7">
        <f t="shared" si="469"/>
        <v>0.17731617490219451</v>
      </c>
      <c r="CO546" s="4">
        <f t="shared" si="470"/>
        <v>0</v>
      </c>
      <c r="CP546" s="7">
        <f t="shared" si="471"/>
        <v>3</v>
      </c>
      <c r="CQ546" s="4" t="str">
        <f t="shared" si="472"/>
        <v>Glenfiddich 12</v>
      </c>
      <c r="CR546" s="7">
        <f t="shared" si="473"/>
        <v>70</v>
      </c>
      <c r="CS546">
        <f t="shared" si="474"/>
        <v>73</v>
      </c>
      <c r="CT546">
        <f ca="1">COUNTIF(INDIRECT(ADDRESS(ROW(),CR546,1,1)):INDIRECT(ADDRESS(ROW(),CS546,1,1)), "&lt;0.05")</f>
        <v>2</v>
      </c>
      <c r="CU546" s="4">
        <f t="shared" ca="1" si="475"/>
        <v>0</v>
      </c>
    </row>
    <row r="547" spans="1:99" ht="15.75" thickBot="1" x14ac:dyDescent="0.3">
      <c r="A547" s="48">
        <v>299</v>
      </c>
      <c r="B547" s="8">
        <v>0.61573241562609282</v>
      </c>
      <c r="C547" s="2">
        <v>0.4935959744558483</v>
      </c>
      <c r="D547" s="2">
        <v>0.56628489639609503</v>
      </c>
      <c r="E547" s="2">
        <v>0.94559165291123781</v>
      </c>
      <c r="F547" s="2">
        <v>0.72055481211150896</v>
      </c>
      <c r="G547" s="2">
        <v>0.68211360833113799</v>
      </c>
      <c r="H547" s="2">
        <v>0.44120445249329743</v>
      </c>
      <c r="I547" s="2">
        <v>0.58155726218691195</v>
      </c>
      <c r="J547" s="2">
        <v>0.21191063637313465</v>
      </c>
      <c r="K547" s="5">
        <v>0.4201321515623348</v>
      </c>
      <c r="L547" s="8">
        <v>0.56698200384062936</v>
      </c>
      <c r="M547" s="2">
        <v>0.49278831538911561</v>
      </c>
      <c r="N547" s="2">
        <v>0.74302999326648567</v>
      </c>
      <c r="O547" s="2">
        <v>0.40224075193999015</v>
      </c>
      <c r="P547" s="2">
        <v>0.69762250926770442</v>
      </c>
      <c r="Q547" s="2">
        <v>0.49888637520259776</v>
      </c>
      <c r="R547" s="2">
        <v>0.54761164460148448</v>
      </c>
      <c r="S547" s="2">
        <v>0.5620193108602799</v>
      </c>
      <c r="T547" s="2">
        <v>0.5149485130526551</v>
      </c>
      <c r="U547" s="5">
        <v>0.25290774508775282</v>
      </c>
      <c r="V547" s="8">
        <v>0.97721501296178859</v>
      </c>
      <c r="W547" s="2">
        <v>0.25987215448212037</v>
      </c>
      <c r="X547" s="2">
        <v>0.95940561814133662</v>
      </c>
      <c r="Y547" s="2">
        <v>0.61296120806588139</v>
      </c>
      <c r="Z547" s="2">
        <v>0.68577559811267219</v>
      </c>
      <c r="AA547" s="2">
        <v>1.1682220804061945</v>
      </c>
      <c r="AB547" s="2">
        <v>1.2523707993274515</v>
      </c>
      <c r="AC547" s="2">
        <v>0.75140039125494873</v>
      </c>
      <c r="AD547" s="2">
        <v>0.52604526702217491</v>
      </c>
      <c r="AE547" s="5">
        <v>0.481334342391327</v>
      </c>
      <c r="AF547" s="8">
        <v>0.17770953106742737</v>
      </c>
      <c r="AG547" s="2">
        <v>0.22828435833830277</v>
      </c>
      <c r="AH547" s="2">
        <v>0.15990539306057322</v>
      </c>
      <c r="AI547" s="2">
        <v>0.10283880197034063</v>
      </c>
      <c r="AJ547" s="2">
        <v>2.6769196617225054E-2</v>
      </c>
      <c r="AK547" s="2">
        <v>0.19139149937480865</v>
      </c>
      <c r="AL547" s="2">
        <v>0.30932567891687801</v>
      </c>
      <c r="AM547" s="2">
        <v>5.1265102054071268E-2</v>
      </c>
      <c r="AN547" s="2">
        <v>5.3417829052724852E-2</v>
      </c>
      <c r="AO547" s="5">
        <v>0.15543141415022846</v>
      </c>
      <c r="AP547" s="8">
        <v>0.20076862125543563</v>
      </c>
      <c r="AQ547" s="2">
        <v>0.29716785467098722</v>
      </c>
      <c r="AR547" s="2">
        <v>0.16298165630322842</v>
      </c>
      <c r="AS547" s="2">
        <v>0.30054109590773292</v>
      </c>
      <c r="AT547" s="2">
        <v>0.2186177173434499</v>
      </c>
      <c r="AU547" s="2">
        <v>0.39974449169174298</v>
      </c>
      <c r="AV547" s="2">
        <v>0.35813294363285558</v>
      </c>
      <c r="AW547" s="2">
        <v>0.16443273719201645</v>
      </c>
      <c r="AX547" s="2">
        <v>0.10563593572684371</v>
      </c>
      <c r="AY547" s="5">
        <v>0.12607529158993547</v>
      </c>
      <c r="AZ547" s="2">
        <f t="shared" si="430"/>
        <v>0.56786778624475986</v>
      </c>
      <c r="BA547" s="2">
        <f t="shared" si="431"/>
        <v>0.52790371625086951</v>
      </c>
      <c r="BB547" s="2">
        <f t="shared" si="432"/>
        <v>0.76746024721658956</v>
      </c>
      <c r="BC547" s="2">
        <f t="shared" si="433"/>
        <v>0.14563388046025802</v>
      </c>
      <c r="BD547" s="5">
        <f t="shared" si="434"/>
        <v>0.23340983453142289</v>
      </c>
      <c r="BE547" s="8">
        <f t="shared" si="435"/>
        <v>0.1976565195997422</v>
      </c>
      <c r="BF547" s="2">
        <f t="shared" si="436"/>
        <v>0.13817061597351679</v>
      </c>
      <c r="BG547" s="2">
        <f t="shared" si="437"/>
        <v>0.31713711188163224</v>
      </c>
      <c r="BH547" s="2">
        <f t="shared" si="438"/>
        <v>8.8454557980340326E-2</v>
      </c>
      <c r="BI547" s="5">
        <f t="shared" si="439"/>
        <v>0.10035706286819895</v>
      </c>
      <c r="BJ547" s="8">
        <f t="shared" si="440"/>
        <v>0.60739342736885038</v>
      </c>
      <c r="BK547" s="2">
        <f t="shared" si="441"/>
        <v>0.11178729356562293</v>
      </c>
      <c r="BL547" s="2">
        <f t="shared" si="442"/>
        <v>4.0870578753784975E-5</v>
      </c>
      <c r="BM547" s="5">
        <f t="shared" si="443"/>
        <v>3.3953492329484065E-4</v>
      </c>
      <c r="BN547" s="8">
        <f t="shared" si="444"/>
        <v>0.60739342736885038</v>
      </c>
      <c r="BO547" s="2">
        <f t="shared" si="445"/>
        <v>4.849794282178628E-2</v>
      </c>
      <c r="BP547" s="2">
        <f t="shared" si="446"/>
        <v>2.0611761942011437E-6</v>
      </c>
      <c r="BQ547" s="5">
        <f t="shared" si="447"/>
        <v>4.8389476015236289E-5</v>
      </c>
      <c r="BR547" s="8">
        <f t="shared" si="448"/>
        <v>0.11178729356562293</v>
      </c>
      <c r="BS547" s="2">
        <f t="shared" si="449"/>
        <v>4.849794282178628E-2</v>
      </c>
      <c r="BT547" s="2">
        <f t="shared" si="450"/>
        <v>1.1721150439385559E-4</v>
      </c>
      <c r="BU547" s="5">
        <f t="shared" si="451"/>
        <v>3.7928662067050864E-4</v>
      </c>
      <c r="BV547" s="8">
        <f t="shared" si="452"/>
        <v>4.0870578753784975E-5</v>
      </c>
      <c r="BW547" s="2">
        <f t="shared" si="453"/>
        <v>2.0611761942011437E-6</v>
      </c>
      <c r="BX547" s="2">
        <f t="shared" si="454"/>
        <v>1.1721150439385559E-4</v>
      </c>
      <c r="BY547" s="5">
        <f t="shared" si="455"/>
        <v>5.2843773246398752E-2</v>
      </c>
      <c r="BZ547" s="8">
        <f t="shared" si="456"/>
        <v>3.3953492329484065E-4</v>
      </c>
      <c r="CA547" s="2">
        <f t="shared" si="457"/>
        <v>4.8389476015236289E-5</v>
      </c>
      <c r="CB547" s="2">
        <f t="shared" si="458"/>
        <v>3.7928662067050864E-4</v>
      </c>
      <c r="CC547" s="5">
        <f t="shared" si="429"/>
        <v>5.2843773246398752E-2</v>
      </c>
      <c r="CD547" s="8">
        <f t="shared" si="459"/>
        <v>14</v>
      </c>
      <c r="CE547" s="5">
        <f t="shared" si="460"/>
        <v>0</v>
      </c>
      <c r="CF547" s="8">
        <f t="shared" si="461"/>
        <v>0.60739342736885038</v>
      </c>
      <c r="CG547" s="2">
        <f t="shared" si="462"/>
        <v>4.4080886507829195E-2</v>
      </c>
      <c r="CH547" s="8">
        <f t="shared" si="463"/>
        <v>0.60739342736885038</v>
      </c>
      <c r="CI547" s="5">
        <f t="shared" si="464"/>
        <v>6.2273517188682494E-2</v>
      </c>
      <c r="CJ547" s="2">
        <f t="shared" si="465"/>
        <v>4.4080886507829195E-2</v>
      </c>
      <c r="CK547" s="2">
        <f t="shared" si="466"/>
        <v>6.2273517188682494E-2</v>
      </c>
      <c r="CL547" s="8">
        <f t="shared" si="467"/>
        <v>2</v>
      </c>
      <c r="CM547" s="5">
        <f t="shared" si="468"/>
        <v>0</v>
      </c>
      <c r="CN547" s="8">
        <f t="shared" si="469"/>
        <v>0.34602356114983324</v>
      </c>
      <c r="CO547" s="5">
        <f t="shared" si="470"/>
        <v>0</v>
      </c>
      <c r="CP547" s="8">
        <f t="shared" si="471"/>
        <v>3</v>
      </c>
      <c r="CQ547" s="5" t="str">
        <f t="shared" si="472"/>
        <v>Glenfiddich 12</v>
      </c>
      <c r="CR547" s="8">
        <f t="shared" si="473"/>
        <v>70</v>
      </c>
      <c r="CS547" s="2">
        <f t="shared" si="474"/>
        <v>73</v>
      </c>
      <c r="CT547" s="2">
        <f ca="1">COUNTIF(INDIRECT(ADDRESS(ROW(),CR547,1,1)):INDIRECT(ADDRESS(ROW(),CS547,1,1)), "&lt;0.05")</f>
        <v>3</v>
      </c>
      <c r="CU547" s="5">
        <f t="shared" ca="1" si="475"/>
        <v>0</v>
      </c>
    </row>
    <row r="548" spans="1:99" ht="15.75" thickBot="1" x14ac:dyDescent="0.3">
      <c r="A548" t="s">
        <v>223</v>
      </c>
      <c r="BI548" s="44" t="s">
        <v>74</v>
      </c>
      <c r="BJ548" s="39">
        <f>COUNTIF(BJ278:BJ547,"&lt;0.05")</f>
        <v>93</v>
      </c>
      <c r="BK548" s="40">
        <f t="shared" ref="BK548" si="476">COUNTIF(BK278:BK547,"&lt;0.05")</f>
        <v>217</v>
      </c>
      <c r="BL548" s="40">
        <f t="shared" ref="BL548" si="477">COUNTIF(BL278:BL547,"&lt;0.05")</f>
        <v>176</v>
      </c>
      <c r="BM548" s="40">
        <f t="shared" ref="BM548" si="478">COUNTIF(BM278:BM547,"&lt;0.05")</f>
        <v>134</v>
      </c>
      <c r="BN548" s="40">
        <f t="shared" ref="BN548" si="479">COUNTIF(BN278:BN547,"&lt;0.05")</f>
        <v>93</v>
      </c>
      <c r="BO548" s="40">
        <f t="shared" ref="BO548" si="480">COUNTIF(BO278:BO547,"&lt;0.05")</f>
        <v>214</v>
      </c>
      <c r="BP548" s="40">
        <f t="shared" ref="BP548" si="481">COUNTIF(BP278:BP547,"&lt;0.05")</f>
        <v>171</v>
      </c>
      <c r="BQ548" s="40">
        <f t="shared" ref="BQ548" si="482">COUNTIF(BQ278:BQ547,"&lt;0.05")</f>
        <v>121</v>
      </c>
      <c r="BR548" s="40">
        <f t="shared" ref="BR548" si="483">COUNTIF(BR278:BR547,"&lt;0.05")</f>
        <v>217</v>
      </c>
      <c r="BS548" s="40">
        <f t="shared" ref="BS548" si="484">COUNTIF(BS278:BS547,"&lt;0.05")</f>
        <v>214</v>
      </c>
      <c r="BT548" s="40">
        <f t="shared" ref="BT548" si="485">COUNTIF(BT278:BT547,"&lt;0.05")</f>
        <v>215</v>
      </c>
      <c r="BU548" s="40">
        <f t="shared" ref="BU548" si="486">COUNTIF(BU278:BU547,"&lt;0.05")</f>
        <v>151</v>
      </c>
      <c r="BV548" s="40">
        <f t="shared" ref="BV548" si="487">COUNTIF(BV278:BV547,"&lt;0.05")</f>
        <v>176</v>
      </c>
      <c r="BW548" s="40">
        <f t="shared" ref="BW548" si="488">COUNTIF(BW278:BW547,"&lt;0.05")</f>
        <v>171</v>
      </c>
      <c r="BX548" s="40">
        <f t="shared" ref="BX548" si="489">COUNTIF(BX278:BX547,"&lt;0.05")</f>
        <v>215</v>
      </c>
      <c r="BY548" s="40">
        <f t="shared" ref="BY548" si="490">COUNTIF(BY278:BY547,"&lt;0.05")</f>
        <v>25</v>
      </c>
      <c r="BZ548" s="40">
        <f t="shared" ref="BZ548" si="491">COUNTIF(BZ278:BZ547,"&lt;0.05")</f>
        <v>134</v>
      </c>
      <c r="CA548" s="40">
        <f t="shared" ref="CA548" si="492">COUNTIF(CA278:CA547,"&lt;0.05")</f>
        <v>121</v>
      </c>
      <c r="CB548" s="40">
        <f t="shared" ref="CB548" si="493">COUNTIF(CB278:CB547,"&lt;0.05")</f>
        <v>151</v>
      </c>
      <c r="CC548" s="41">
        <f t="shared" ref="CC548" si="494">COUNTIF(CC278:CC547,"&lt;0.05")</f>
        <v>25</v>
      </c>
      <c r="CD548" s="42" t="s">
        <v>74</v>
      </c>
      <c r="CE548" s="41">
        <f>SUM(CE278:CE547)</f>
        <v>0</v>
      </c>
      <c r="CF548" s="39">
        <f>COUNTIF(CF278:CF547,"&lt;0.05")</f>
        <v>93</v>
      </c>
      <c r="CG548" s="40">
        <f t="shared" ref="CG548" si="495">COUNTIF(CG278:CG547,"&lt;0.05")</f>
        <v>211</v>
      </c>
      <c r="CH548" s="40">
        <f t="shared" ref="CH548" si="496">COUNTIF(CH278:CH547,"&lt;0.05")</f>
        <v>93</v>
      </c>
      <c r="CI548" s="40">
        <f t="shared" ref="CI548" si="497">COUNTIF(CI278:CI547,"&lt;0.05")</f>
        <v>191</v>
      </c>
      <c r="CJ548" s="40">
        <f t="shared" ref="CJ548" si="498">COUNTIF(CJ278:CJ547,"&lt;0.05")</f>
        <v>211</v>
      </c>
      <c r="CK548" s="41">
        <f t="shared" ref="CK548" si="499">COUNTIF(CK278:CK547,"&lt;0.05")</f>
        <v>191</v>
      </c>
      <c r="CL548" s="42" t="s">
        <v>74</v>
      </c>
      <c r="CM548" s="41">
        <f>SUM(CM278:CM547)</f>
        <v>59</v>
      </c>
      <c r="CN548" s="42" t="s">
        <v>74</v>
      </c>
      <c r="CO548" s="41">
        <f>COUNTIF(CO278:CO547, "=1")</f>
        <v>200</v>
      </c>
    </row>
    <row r="549" spans="1:99" ht="15.75" thickBot="1" x14ac:dyDescent="0.3">
      <c r="A549" s="81" t="s">
        <v>99</v>
      </c>
      <c r="B549" s="82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  <c r="AA549" s="82"/>
      <c r="AB549" s="82"/>
      <c r="AC549" s="82"/>
      <c r="AD549" s="82"/>
      <c r="AE549" s="82"/>
      <c r="AF549" s="82"/>
      <c r="AG549" s="82"/>
      <c r="AH549" s="82"/>
      <c r="AI549" s="82"/>
      <c r="AJ549" s="82"/>
      <c r="AK549" s="82"/>
      <c r="AL549" s="82"/>
      <c r="AM549" s="82"/>
      <c r="AN549" s="82"/>
      <c r="AO549" s="82"/>
      <c r="AP549" s="82"/>
      <c r="AQ549" s="82"/>
      <c r="AR549" s="82"/>
      <c r="AS549" s="82"/>
      <c r="AT549" s="82"/>
      <c r="AU549" s="82"/>
      <c r="AV549" s="82"/>
      <c r="AW549" s="82"/>
      <c r="AX549" s="82"/>
      <c r="AY549" s="83"/>
      <c r="AZ549" s="81" t="s">
        <v>218</v>
      </c>
      <c r="BA549" s="82"/>
      <c r="BB549" s="82"/>
      <c r="BC549" s="82"/>
      <c r="BD549" s="82"/>
      <c r="BE549" s="82"/>
      <c r="BF549" s="82"/>
      <c r="BG549" s="82"/>
      <c r="BH549" s="82"/>
      <c r="BI549" s="83"/>
      <c r="BJ549" s="81" t="s">
        <v>205</v>
      </c>
      <c r="BK549" s="82"/>
      <c r="BL549" s="82"/>
      <c r="BM549" s="82"/>
      <c r="BN549" s="82"/>
      <c r="BO549" s="82"/>
      <c r="BP549" s="82"/>
      <c r="BQ549" s="82"/>
      <c r="BR549" s="82"/>
      <c r="BS549" s="82"/>
      <c r="BT549" s="82"/>
      <c r="BU549" s="82"/>
      <c r="BV549" s="82"/>
      <c r="BW549" s="82"/>
      <c r="BX549" s="82"/>
      <c r="BY549" s="82"/>
      <c r="BZ549" s="82"/>
      <c r="CA549" s="82"/>
      <c r="CB549" s="82"/>
      <c r="CC549" s="83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</row>
    <row r="550" spans="1:99" ht="15.75" thickBot="1" x14ac:dyDescent="0.3">
      <c r="A550" s="43" t="s">
        <v>1</v>
      </c>
      <c r="B550" s="81" t="s">
        <v>55</v>
      </c>
      <c r="C550" s="82"/>
      <c r="D550" s="82"/>
      <c r="E550" s="82"/>
      <c r="F550" s="82"/>
      <c r="G550" s="82"/>
      <c r="H550" s="82"/>
      <c r="I550" s="82"/>
      <c r="J550" s="82"/>
      <c r="K550" s="83"/>
      <c r="L550" s="81" t="s">
        <v>56</v>
      </c>
      <c r="M550" s="82"/>
      <c r="N550" s="82"/>
      <c r="O550" s="82"/>
      <c r="P550" s="82"/>
      <c r="Q550" s="82"/>
      <c r="R550" s="82"/>
      <c r="S550" s="82"/>
      <c r="T550" s="82"/>
      <c r="U550" s="83"/>
      <c r="V550" s="81" t="s">
        <v>92</v>
      </c>
      <c r="W550" s="82"/>
      <c r="X550" s="82"/>
      <c r="Y550" s="82"/>
      <c r="Z550" s="82"/>
      <c r="AA550" s="82"/>
      <c r="AB550" s="82"/>
      <c r="AC550" s="82"/>
      <c r="AD550" s="82"/>
      <c r="AE550" s="83"/>
      <c r="AF550" s="81" t="s">
        <v>93</v>
      </c>
      <c r="AG550" s="82"/>
      <c r="AH550" s="82"/>
      <c r="AI550" s="82"/>
      <c r="AJ550" s="82"/>
      <c r="AK550" s="82"/>
      <c r="AL550" s="82"/>
      <c r="AM550" s="82"/>
      <c r="AN550" s="82"/>
      <c r="AO550" s="83"/>
      <c r="AP550" s="81" t="s">
        <v>94</v>
      </c>
      <c r="AQ550" s="82"/>
      <c r="AR550" s="82"/>
      <c r="AS550" s="82"/>
      <c r="AT550" s="82"/>
      <c r="AU550" s="82"/>
      <c r="AV550" s="82"/>
      <c r="AW550" s="82"/>
      <c r="AX550" s="82"/>
      <c r="AY550" s="83"/>
      <c r="AZ550" s="82" t="s">
        <v>75</v>
      </c>
      <c r="BA550" s="82"/>
      <c r="BB550" s="82"/>
      <c r="BC550" s="82"/>
      <c r="BD550" s="83"/>
      <c r="BE550" s="81" t="s">
        <v>217</v>
      </c>
      <c r="BF550" s="82"/>
      <c r="BG550" s="82"/>
      <c r="BH550" s="82"/>
      <c r="BI550" s="83"/>
      <c r="BJ550" s="81" t="s">
        <v>70</v>
      </c>
      <c r="BK550" s="82"/>
      <c r="BL550" s="82"/>
      <c r="BM550" s="83"/>
      <c r="BN550" s="81" t="s">
        <v>87</v>
      </c>
      <c r="BO550" s="82"/>
      <c r="BP550" s="82"/>
      <c r="BQ550" s="83"/>
      <c r="BR550" s="81" t="s">
        <v>71</v>
      </c>
      <c r="BS550" s="82"/>
      <c r="BT550" s="82"/>
      <c r="BU550" s="83"/>
      <c r="BV550" s="81" t="s">
        <v>72</v>
      </c>
      <c r="BW550" s="82"/>
      <c r="BX550" s="82"/>
      <c r="BY550" s="83"/>
      <c r="BZ550" s="81" t="s">
        <v>73</v>
      </c>
      <c r="CA550" s="82"/>
      <c r="CB550" s="82"/>
      <c r="CC550" s="83"/>
      <c r="CD550" s="44" t="s">
        <v>216</v>
      </c>
      <c r="CE550" s="45" t="s">
        <v>215</v>
      </c>
      <c r="CF550" s="81" t="s">
        <v>70</v>
      </c>
      <c r="CG550" s="83"/>
      <c r="CH550" s="81" t="s">
        <v>87</v>
      </c>
      <c r="CI550" s="83"/>
      <c r="CJ550" s="81" t="s">
        <v>219</v>
      </c>
      <c r="CK550" s="83"/>
      <c r="CL550" s="44" t="s">
        <v>216</v>
      </c>
      <c r="CM550" s="45" t="s">
        <v>215</v>
      </c>
      <c r="CN550" s="56" t="s">
        <v>232</v>
      </c>
      <c r="CO550" s="45" t="s">
        <v>215</v>
      </c>
      <c r="CP550" s="44" t="s">
        <v>220</v>
      </c>
      <c r="CQ550" s="45" t="s">
        <v>221</v>
      </c>
      <c r="CR550" s="87" t="s">
        <v>236</v>
      </c>
      <c r="CS550" s="88"/>
      <c r="CT550" s="88"/>
      <c r="CU550" s="89"/>
    </row>
    <row r="551" spans="1:99" ht="15.75" thickBot="1" x14ac:dyDescent="0.3">
      <c r="A551" s="42" t="s">
        <v>214</v>
      </c>
      <c r="B551" s="42" t="s">
        <v>5</v>
      </c>
      <c r="C551" s="46" t="s">
        <v>6</v>
      </c>
      <c r="D551" s="46" t="s">
        <v>7</v>
      </c>
      <c r="E551" s="46" t="s">
        <v>8</v>
      </c>
      <c r="F551" s="46" t="s">
        <v>9</v>
      </c>
      <c r="G551" s="46" t="s">
        <v>10</v>
      </c>
      <c r="H551" s="46" t="s">
        <v>11</v>
      </c>
      <c r="I551" s="46" t="s">
        <v>12</v>
      </c>
      <c r="J551" s="46" t="s">
        <v>13</v>
      </c>
      <c r="K551" s="47" t="s">
        <v>14</v>
      </c>
      <c r="L551" s="42" t="s">
        <v>15</v>
      </c>
      <c r="M551" s="46" t="s">
        <v>16</v>
      </c>
      <c r="N551" s="46" t="s">
        <v>17</v>
      </c>
      <c r="O551" s="46" t="s">
        <v>18</v>
      </c>
      <c r="P551" s="46" t="s">
        <v>19</v>
      </c>
      <c r="Q551" s="46" t="s">
        <v>20</v>
      </c>
      <c r="R551" s="46" t="s">
        <v>21</v>
      </c>
      <c r="S551" s="46" t="s">
        <v>22</v>
      </c>
      <c r="T551" s="46" t="s">
        <v>23</v>
      </c>
      <c r="U551" s="47" t="s">
        <v>24</v>
      </c>
      <c r="V551" s="42" t="s">
        <v>25</v>
      </c>
      <c r="W551" s="46" t="s">
        <v>26</v>
      </c>
      <c r="X551" s="46" t="s">
        <v>27</v>
      </c>
      <c r="Y551" s="46" t="s">
        <v>28</v>
      </c>
      <c r="Z551" s="46" t="s">
        <v>29</v>
      </c>
      <c r="AA551" s="46" t="s">
        <v>30</v>
      </c>
      <c r="AB551" s="46" t="s">
        <v>31</v>
      </c>
      <c r="AC551" s="46" t="s">
        <v>32</v>
      </c>
      <c r="AD551" s="46" t="s">
        <v>33</v>
      </c>
      <c r="AE551" s="47" t="s">
        <v>34</v>
      </c>
      <c r="AF551" s="42" t="s">
        <v>35</v>
      </c>
      <c r="AG551" s="46" t="s">
        <v>36</v>
      </c>
      <c r="AH551" s="46" t="s">
        <v>37</v>
      </c>
      <c r="AI551" s="46" t="s">
        <v>38</v>
      </c>
      <c r="AJ551" s="46" t="s">
        <v>39</v>
      </c>
      <c r="AK551" s="46" t="s">
        <v>40</v>
      </c>
      <c r="AL551" s="46" t="s">
        <v>41</v>
      </c>
      <c r="AM551" s="46" t="s">
        <v>42</v>
      </c>
      <c r="AN551" s="46" t="s">
        <v>43</v>
      </c>
      <c r="AO551" s="47" t="s">
        <v>44</v>
      </c>
      <c r="AP551" s="42" t="s">
        <v>45</v>
      </c>
      <c r="AQ551" s="46" t="s">
        <v>46</v>
      </c>
      <c r="AR551" s="46" t="s">
        <v>47</v>
      </c>
      <c r="AS551" s="46" t="s">
        <v>48</v>
      </c>
      <c r="AT551" s="46" t="s">
        <v>49</v>
      </c>
      <c r="AU551" s="46" t="s">
        <v>50</v>
      </c>
      <c r="AV551" s="46" t="s">
        <v>51</v>
      </c>
      <c r="AW551" s="46" t="s">
        <v>52</v>
      </c>
      <c r="AX551" s="46" t="s">
        <v>53</v>
      </c>
      <c r="AY551" s="47" t="s">
        <v>54</v>
      </c>
      <c r="AZ551" s="46" t="s">
        <v>70</v>
      </c>
      <c r="BA551" s="46" t="s">
        <v>87</v>
      </c>
      <c r="BB551" s="46" t="s">
        <v>71</v>
      </c>
      <c r="BC551" s="46" t="s">
        <v>72</v>
      </c>
      <c r="BD551" s="47" t="s">
        <v>73</v>
      </c>
      <c r="BE551" s="42" t="s">
        <v>70</v>
      </c>
      <c r="BF551" s="46" t="s">
        <v>87</v>
      </c>
      <c r="BG551" s="46" t="s">
        <v>71</v>
      </c>
      <c r="BH551" s="46" t="s">
        <v>72</v>
      </c>
      <c r="BI551" s="47" t="s">
        <v>73</v>
      </c>
      <c r="BJ551" s="42" t="s">
        <v>87</v>
      </c>
      <c r="BK551" s="46" t="s">
        <v>71</v>
      </c>
      <c r="BL551" s="46" t="s">
        <v>72</v>
      </c>
      <c r="BM551" s="47" t="s">
        <v>73</v>
      </c>
      <c r="BN551" s="42" t="s">
        <v>70</v>
      </c>
      <c r="BO551" s="46" t="s">
        <v>71</v>
      </c>
      <c r="BP551" s="46" t="s">
        <v>72</v>
      </c>
      <c r="BQ551" s="47" t="s">
        <v>73</v>
      </c>
      <c r="BR551" s="42" t="s">
        <v>70</v>
      </c>
      <c r="BS551" s="46" t="s">
        <v>87</v>
      </c>
      <c r="BT551" s="46" t="s">
        <v>72</v>
      </c>
      <c r="BU551" s="47" t="s">
        <v>73</v>
      </c>
      <c r="BV551" s="42" t="s">
        <v>70</v>
      </c>
      <c r="BW551" s="46" t="s">
        <v>87</v>
      </c>
      <c r="BX551" s="46" t="s">
        <v>71</v>
      </c>
      <c r="BY551" s="47" t="s">
        <v>73</v>
      </c>
      <c r="BZ551" s="42" t="s">
        <v>70</v>
      </c>
      <c r="CA551" s="46" t="s">
        <v>87</v>
      </c>
      <c r="CB551" s="46" t="s">
        <v>71</v>
      </c>
      <c r="CC551" s="47" t="s">
        <v>72</v>
      </c>
      <c r="CD551" s="48"/>
      <c r="CE551" s="49"/>
      <c r="CF551" s="43" t="s">
        <v>87</v>
      </c>
      <c r="CG551" s="50" t="s">
        <v>219</v>
      </c>
      <c r="CH551" s="42" t="s">
        <v>70</v>
      </c>
      <c r="CI551" s="47" t="s">
        <v>219</v>
      </c>
      <c r="CJ551" s="50" t="s">
        <v>70</v>
      </c>
      <c r="CK551" s="51" t="s">
        <v>87</v>
      </c>
      <c r="CL551" s="48"/>
      <c r="CM551" s="49"/>
      <c r="CN551" s="43" t="s">
        <v>233</v>
      </c>
      <c r="CO551" s="51"/>
      <c r="CP551" s="43"/>
      <c r="CQ551" s="51"/>
      <c r="CR551" s="43" t="s">
        <v>89</v>
      </c>
      <c r="CS551" s="50" t="s">
        <v>234</v>
      </c>
      <c r="CT551" s="50" t="s">
        <v>216</v>
      </c>
      <c r="CU551" s="51" t="s">
        <v>235</v>
      </c>
    </row>
    <row r="552" spans="1:99" x14ac:dyDescent="0.25">
      <c r="A552" s="48">
        <v>30</v>
      </c>
      <c r="B552" s="7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 s="4">
        <v>0</v>
      </c>
      <c r="L552" s="7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s="4">
        <v>0</v>
      </c>
      <c r="V552" s="7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 s="4">
        <v>0</v>
      </c>
      <c r="AF552" s="7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 s="4">
        <v>0</v>
      </c>
      <c r="AP552" s="7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 s="4">
        <v>0</v>
      </c>
      <c r="AZ552">
        <f>AVERAGE(B552:K552)</f>
        <v>0</v>
      </c>
      <c r="BA552">
        <f>AVERAGE(L552:U552)</f>
        <v>0</v>
      </c>
      <c r="BB552">
        <f>AVERAGE(V552:AE552)</f>
        <v>0</v>
      </c>
      <c r="BC552">
        <f>AVERAGE(AF552:AO552)</f>
        <v>0</v>
      </c>
      <c r="BD552" s="4">
        <f>AVERAGE(AP552:AY552)</f>
        <v>0</v>
      </c>
      <c r="BE552" s="7">
        <f>STDEV(B552:K552)</f>
        <v>0</v>
      </c>
      <c r="BF552">
        <f>STDEV(L552:U552)</f>
        <v>0</v>
      </c>
      <c r="BG552">
        <f>STDEV(V552:AE552)</f>
        <v>0</v>
      </c>
      <c r="BH552">
        <f>STDEV(AF552:AO552)</f>
        <v>0</v>
      </c>
      <c r="BI552" s="4">
        <f>STDEV(AP552:AY552)</f>
        <v>0</v>
      </c>
      <c r="BJ552" s="7" t="e">
        <f>_xlfn.T.TEST($B552:$K552,L552:U552,2,3)</f>
        <v>#DIV/0!</v>
      </c>
      <c r="BK552" t="e">
        <f>_xlfn.T.TEST($B552:$K552,V552:AE552,2,3)</f>
        <v>#DIV/0!</v>
      </c>
      <c r="BL552" t="e">
        <f>_xlfn.T.TEST($B552:$K552,AF552:AO552,2,3)</f>
        <v>#DIV/0!</v>
      </c>
      <c r="BM552" s="4" t="e">
        <f>_xlfn.T.TEST($B552:$K552,AP552:AY552,2,3)</f>
        <v>#DIV/0!</v>
      </c>
      <c r="BN552" s="7" t="e">
        <f>_xlfn.T.TEST($L552:$U552,B552:K552,2,3)</f>
        <v>#DIV/0!</v>
      </c>
      <c r="BO552" t="e">
        <f>_xlfn.T.TEST($L552:$U552,V552:AE552,2,3)</f>
        <v>#DIV/0!</v>
      </c>
      <c r="BP552" t="e">
        <f>_xlfn.T.TEST($L552:$U552,AF552:AO552,2,3)</f>
        <v>#DIV/0!</v>
      </c>
      <c r="BQ552" s="4" t="e">
        <f>_xlfn.T.TEST($L552:$U552,AP552:AY552,2,3)</f>
        <v>#DIV/0!</v>
      </c>
      <c r="BR552" s="7" t="e">
        <f>_xlfn.T.TEST($V552:$AE552,B552:K552,2,3)</f>
        <v>#DIV/0!</v>
      </c>
      <c r="BS552" t="e">
        <f>_xlfn.T.TEST($V552:$AE552,L552:U552,2,3)</f>
        <v>#DIV/0!</v>
      </c>
      <c r="BT552" t="e">
        <f>_xlfn.T.TEST($V552:$AE552,AF552:AO552,2,3)</f>
        <v>#DIV/0!</v>
      </c>
      <c r="BU552" s="4" t="e">
        <f>_xlfn.T.TEST($V552:$AE552,AP552:AY552,2,3)</f>
        <v>#DIV/0!</v>
      </c>
      <c r="BV552" s="7" t="e">
        <f>_xlfn.T.TEST($AF552:$AO552,B552:K552,2,3)</f>
        <v>#DIV/0!</v>
      </c>
      <c r="BW552" t="e">
        <f>_xlfn.T.TEST($AF552:$AO552,L552:U552,2,3)</f>
        <v>#DIV/0!</v>
      </c>
      <c r="BX552" t="e">
        <f>_xlfn.T.TEST($AF552:$AO552,V552:AE552,2,3)</f>
        <v>#DIV/0!</v>
      </c>
      <c r="BY552" s="4" t="e">
        <f>_xlfn.T.TEST($AF552:$AO552,AP552:AY552,2,3)</f>
        <v>#DIV/0!</v>
      </c>
      <c r="BZ552" s="7" t="e">
        <f>_xlfn.T.TEST($AP552:$AY552,B552:K552,2,3)</f>
        <v>#DIV/0!</v>
      </c>
      <c r="CA552" t="e">
        <f>_xlfn.T.TEST($AP552:$AY552,L552:U552,2,3)</f>
        <v>#DIV/0!</v>
      </c>
      <c r="CB552" t="e">
        <f>_xlfn.T.TEST($AP552:$AY552,V552:AE552,2,3)</f>
        <v>#DIV/0!</v>
      </c>
      <c r="CC552" s="4" t="e">
        <f>_xlfn.T.TEST($AP552:$AY552,AF552:AO552,2,3)</f>
        <v>#DIV/0!</v>
      </c>
      <c r="CD552" s="7">
        <f>COUNTIF(BJ552:CC552,"&lt;0.05")</f>
        <v>0</v>
      </c>
      <c r="CE552" s="4">
        <f>IF(CD552=20,1,0)</f>
        <v>0</v>
      </c>
      <c r="CF552" s="6" t="e">
        <f>_xlfn.T.TEST(B552:K552,L552:U552,2,3)</f>
        <v>#DIV/0!</v>
      </c>
      <c r="CG552" s="1" t="e">
        <f>_xlfn.T.TEST(B552:K552,V552:AY552,2,3)</f>
        <v>#DIV/0!</v>
      </c>
      <c r="CH552" s="6" t="e">
        <f>_xlfn.T.TEST(L552:U552,B552:K552,2,3)</f>
        <v>#DIV/0!</v>
      </c>
      <c r="CI552" s="3" t="e">
        <f>_xlfn.T.TEST(L552:U552,V552:AY552,2,3)</f>
        <v>#DIV/0!</v>
      </c>
      <c r="CJ552" s="1" t="e">
        <f>_xlfn.T.TEST(V552:AY552,B552:K552,2,3)</f>
        <v>#DIV/0!</v>
      </c>
      <c r="CK552" s="1" t="e">
        <f>_xlfn.T.TEST(V552:AY552,L552:U552,2,3)</f>
        <v>#DIV/0!</v>
      </c>
      <c r="CL552" s="7">
        <f>COUNTIF(CF552:CK552,"&lt;0.05")</f>
        <v>0</v>
      </c>
      <c r="CM552" s="4">
        <f>IF(CL552=6,1,0)</f>
        <v>0</v>
      </c>
      <c r="CN552" s="7" t="e">
        <f>_xlfn.T.TEST(B552:U552,V552:AO552,2,3)</f>
        <v>#DIV/0!</v>
      </c>
      <c r="CO552" s="4" t="e">
        <f>IF(CN552&lt;0.05,1,0)</f>
        <v>#DIV/0!</v>
      </c>
      <c r="CP552" s="6">
        <f>MATCH(MAX(AZ552:BD552),AZ552:BD552,0)</f>
        <v>1</v>
      </c>
      <c r="CQ552" s="3" t="str">
        <f>_xlfn.SWITCH(CP552,1, "Gentleman Jack", 2, "Jack Daniels", 3, "Glenfiddich 12", 4, "Glenfiddich 15", 5, "Glenfiddich 18")</f>
        <v>Gentleman Jack</v>
      </c>
      <c r="CR552" s="7">
        <f>62+(CP552-1)*4</f>
        <v>62</v>
      </c>
      <c r="CS552">
        <f>CR552+3</f>
        <v>65</v>
      </c>
      <c r="CT552">
        <f ca="1">COUNTIF(INDIRECT(ADDRESS(ROW(),CR552,1,1)):INDIRECT(ADDRESS(ROW(),CS552,1,1)), "&lt;0.05")</f>
        <v>0</v>
      </c>
      <c r="CU552" s="4">
        <f ca="1">IF(CT552=4,1,0)</f>
        <v>0</v>
      </c>
    </row>
    <row r="553" spans="1:99" x14ac:dyDescent="0.25">
      <c r="A553" s="48">
        <v>31</v>
      </c>
      <c r="B553" s="7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 s="4">
        <v>0</v>
      </c>
      <c r="L553" s="7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 s="4">
        <v>0</v>
      </c>
      <c r="V553" s="7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 s="4">
        <v>0</v>
      </c>
      <c r="AF553" s="7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 s="4">
        <v>0</v>
      </c>
      <c r="AP553" s="7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 s="4">
        <v>0</v>
      </c>
      <c r="AZ553">
        <f t="shared" ref="AZ553:AZ616" si="500">AVERAGE(B553:K553)</f>
        <v>0</v>
      </c>
      <c r="BA553">
        <f t="shared" ref="BA553:BA616" si="501">AVERAGE(L553:U553)</f>
        <v>0</v>
      </c>
      <c r="BB553">
        <f t="shared" ref="BB553:BB616" si="502">AVERAGE(V553:AE553)</f>
        <v>0</v>
      </c>
      <c r="BC553">
        <f t="shared" ref="BC553:BC616" si="503">AVERAGE(AF553:AO553)</f>
        <v>0</v>
      </c>
      <c r="BD553" s="4">
        <f t="shared" ref="BD553:BD616" si="504">AVERAGE(AP553:AY553)</f>
        <v>0</v>
      </c>
      <c r="BE553" s="7">
        <f t="shared" ref="BE553:BE616" si="505">STDEV(B553:K553)</f>
        <v>0</v>
      </c>
      <c r="BF553">
        <f t="shared" ref="BF553:BF616" si="506">STDEV(L553:U553)</f>
        <v>0</v>
      </c>
      <c r="BG553">
        <f t="shared" ref="BG553:BG616" si="507">STDEV(V553:AE553)</f>
        <v>0</v>
      </c>
      <c r="BH553">
        <f t="shared" ref="BH553:BH616" si="508">STDEV(AF553:AO553)</f>
        <v>0</v>
      </c>
      <c r="BI553" s="4">
        <f t="shared" ref="BI553:BI616" si="509">STDEV(AP553:AY553)</f>
        <v>0</v>
      </c>
      <c r="BJ553" s="7" t="e">
        <f t="shared" ref="BJ553:BJ616" si="510">_xlfn.T.TEST($B553:$K553,L553:U553,2,3)</f>
        <v>#DIV/0!</v>
      </c>
      <c r="BK553" t="e">
        <f t="shared" ref="BK553:BK616" si="511">_xlfn.T.TEST($B553:$K553,V553:AE553,2,3)</f>
        <v>#DIV/0!</v>
      </c>
      <c r="BL553" t="e">
        <f t="shared" ref="BL553:BL616" si="512">_xlfn.T.TEST($B553:$K553,AF553:AO553,2,3)</f>
        <v>#DIV/0!</v>
      </c>
      <c r="BM553" s="4" t="e">
        <f t="shared" ref="BM553:BM616" si="513">_xlfn.T.TEST($B553:$K553,AP553:AY553,2,3)</f>
        <v>#DIV/0!</v>
      </c>
      <c r="BN553" s="7" t="e">
        <f t="shared" ref="BN553:BN616" si="514">_xlfn.T.TEST($L553:$U553,B553:K553,2,3)</f>
        <v>#DIV/0!</v>
      </c>
      <c r="BO553" t="e">
        <f t="shared" ref="BO553:BO616" si="515">_xlfn.T.TEST($L553:$U553,V553:AE553,2,3)</f>
        <v>#DIV/0!</v>
      </c>
      <c r="BP553" t="e">
        <f t="shared" ref="BP553:BP616" si="516">_xlfn.T.TEST($L553:$U553,AF553:AO553,2,3)</f>
        <v>#DIV/0!</v>
      </c>
      <c r="BQ553" s="4" t="e">
        <f t="shared" ref="BQ553:BQ616" si="517">_xlfn.T.TEST($L553:$U553,AP553:AY553,2,3)</f>
        <v>#DIV/0!</v>
      </c>
      <c r="BR553" s="7" t="e">
        <f t="shared" ref="BR553:BR616" si="518">_xlfn.T.TEST($V553:$AE553,B553:K553,2,3)</f>
        <v>#DIV/0!</v>
      </c>
      <c r="BS553" t="e">
        <f t="shared" ref="BS553:BS616" si="519">_xlfn.T.TEST($V553:$AE553,L553:U553,2,3)</f>
        <v>#DIV/0!</v>
      </c>
      <c r="BT553" t="e">
        <f t="shared" ref="BT553:BT616" si="520">_xlfn.T.TEST($V553:$AE553,AF553:AO553,2,3)</f>
        <v>#DIV/0!</v>
      </c>
      <c r="BU553" s="4" t="e">
        <f t="shared" ref="BU553:BU616" si="521">_xlfn.T.TEST($V553:$AE553,AP553:AY553,2,3)</f>
        <v>#DIV/0!</v>
      </c>
      <c r="BV553" s="7" t="e">
        <f t="shared" ref="BV553:BV616" si="522">_xlfn.T.TEST($AF553:$AO553,B553:K553,2,3)</f>
        <v>#DIV/0!</v>
      </c>
      <c r="BW553" t="e">
        <f t="shared" ref="BW553:BW616" si="523">_xlfn.T.TEST($AF553:$AO553,L553:U553,2,3)</f>
        <v>#DIV/0!</v>
      </c>
      <c r="BX553" t="e">
        <f t="shared" ref="BX553:BX616" si="524">_xlfn.T.TEST($AF553:$AO553,V553:AE553,2,3)</f>
        <v>#DIV/0!</v>
      </c>
      <c r="BY553" s="4" t="e">
        <f t="shared" ref="BY553:BY616" si="525">_xlfn.T.TEST($AF553:$AO553,AP553:AY553,2,3)</f>
        <v>#DIV/0!</v>
      </c>
      <c r="BZ553" s="7" t="e">
        <f t="shared" ref="BZ553:BZ616" si="526">_xlfn.T.TEST($AP553:$AY553,B553:K553,2,3)</f>
        <v>#DIV/0!</v>
      </c>
      <c r="CA553" t="e">
        <f t="shared" ref="CA553:CA616" si="527">_xlfn.T.TEST($AP553:$AY553,L553:U553,2,3)</f>
        <v>#DIV/0!</v>
      </c>
      <c r="CB553" t="e">
        <f t="shared" ref="CB553:CB616" si="528">_xlfn.T.TEST($AP553:$AY553,V553:AE553,2,3)</f>
        <v>#DIV/0!</v>
      </c>
      <c r="CC553" s="4" t="e">
        <f t="shared" ref="CC553:CC616" si="529">_xlfn.T.TEST($AP553:$AY553,AF553:AO553,2,3)</f>
        <v>#DIV/0!</v>
      </c>
      <c r="CD553" s="7">
        <f t="shared" ref="CD553:CD616" si="530">COUNTIF(BJ553:CC553,"&lt;0.05")</f>
        <v>0</v>
      </c>
      <c r="CE553" s="4">
        <f t="shared" ref="CE553:CE616" si="531">IF(CD553=20,1,0)</f>
        <v>0</v>
      </c>
      <c r="CF553" s="7" t="e">
        <f t="shared" ref="CF553:CF616" si="532">_xlfn.T.TEST(B553:K553,L553:U553,2,3)</f>
        <v>#DIV/0!</v>
      </c>
      <c r="CG553" t="e">
        <f t="shared" ref="CG553:CG616" si="533">_xlfn.T.TEST(B553:K553,V553:AY553,2,3)</f>
        <v>#DIV/0!</v>
      </c>
      <c r="CH553" s="7" t="e">
        <f t="shared" ref="CH553:CH616" si="534">_xlfn.T.TEST(L553:U553,B553:K553,2,3)</f>
        <v>#DIV/0!</v>
      </c>
      <c r="CI553" s="4" t="e">
        <f t="shared" ref="CI553:CI616" si="535">_xlfn.T.TEST(L553:U553,V553:AY553,2,3)</f>
        <v>#DIV/0!</v>
      </c>
      <c r="CJ553" t="e">
        <f t="shared" ref="CJ553:CJ616" si="536">_xlfn.T.TEST(V553:AY553,B553:K553,2,3)</f>
        <v>#DIV/0!</v>
      </c>
      <c r="CK553" t="e">
        <f t="shared" ref="CK553:CK616" si="537">_xlfn.T.TEST(V553:AY553,L553:U553,2,3)</f>
        <v>#DIV/0!</v>
      </c>
      <c r="CL553" s="7">
        <f t="shared" ref="CL553:CL616" si="538">COUNTIF(CF553:CK553,"&lt;0.05")</f>
        <v>0</v>
      </c>
      <c r="CM553" s="4">
        <f t="shared" ref="CM553:CM616" si="539">IF(CL553=6,1,0)</f>
        <v>0</v>
      </c>
      <c r="CN553" s="7" t="e">
        <f t="shared" ref="CN553:CN616" si="540">_xlfn.T.TEST(B553:U553,V553:AO553,2,3)</f>
        <v>#DIV/0!</v>
      </c>
      <c r="CO553" s="4" t="e">
        <f t="shared" ref="CO553:CO616" si="541">IF(CN553&lt;0.05,1,0)</f>
        <v>#DIV/0!</v>
      </c>
      <c r="CP553" s="7">
        <f t="shared" ref="CP553:CP616" si="542">MATCH(MAX(AZ553:BD553),AZ553:BD553,0)</f>
        <v>1</v>
      </c>
      <c r="CQ553" s="4" t="str">
        <f t="shared" ref="CQ553:CQ616" si="543">_xlfn.SWITCH(CP553,1, "Gentleman Jack", 2, "Jack Daniels", 3, "Glenfiddich 12", 4, "Glenfiddich 15", 5, "Glenfiddich 18")</f>
        <v>Gentleman Jack</v>
      </c>
      <c r="CR553" s="7">
        <f t="shared" ref="CR553:CR616" si="544">62+(CP553-1)*4</f>
        <v>62</v>
      </c>
      <c r="CS553">
        <f t="shared" ref="CS553:CS616" si="545">CR553+3</f>
        <v>65</v>
      </c>
      <c r="CT553">
        <f ca="1">COUNTIF(INDIRECT(ADDRESS(ROW(),CR553,1,1)):INDIRECT(ADDRESS(ROW(),CS553,1,1)), "&lt;0.05")</f>
        <v>0</v>
      </c>
      <c r="CU553" s="4">
        <f t="shared" ref="CU553:CU616" ca="1" si="546">IF(CT553=4,1,0)</f>
        <v>0</v>
      </c>
    </row>
    <row r="554" spans="1:99" x14ac:dyDescent="0.25">
      <c r="A554" s="48">
        <v>32</v>
      </c>
      <c r="B554" s="7">
        <v>0.22434612166968415</v>
      </c>
      <c r="C554">
        <v>0.14094495046741906</v>
      </c>
      <c r="D554">
        <v>0.2248726521302773</v>
      </c>
      <c r="E554">
        <v>0.16995748839209004</v>
      </c>
      <c r="F554">
        <v>0.19368665464972773</v>
      </c>
      <c r="G554">
        <v>0.16190768278011092</v>
      </c>
      <c r="H554">
        <v>0.12364312962039896</v>
      </c>
      <c r="I554">
        <v>0.12594217920667461</v>
      </c>
      <c r="J554">
        <v>0.2641584703736819</v>
      </c>
      <c r="K554" s="4">
        <v>0.28297698602713334</v>
      </c>
      <c r="L554" s="7">
        <v>4.3041984408765312E-2</v>
      </c>
      <c r="M554">
        <v>0.10139433711649253</v>
      </c>
      <c r="N554">
        <v>0.14900906318160553</v>
      </c>
      <c r="O554">
        <v>0.259195106666471</v>
      </c>
      <c r="P554">
        <v>0.16558625698509435</v>
      </c>
      <c r="Q554">
        <v>0.15694679492414679</v>
      </c>
      <c r="R554">
        <v>0.20804993750718739</v>
      </c>
      <c r="S554">
        <v>0.22002193906170964</v>
      </c>
      <c r="T554">
        <v>0.12414537796332796</v>
      </c>
      <c r="U554" s="4">
        <v>0.15192856497413543</v>
      </c>
      <c r="V554" s="7">
        <v>0.11868838392281501</v>
      </c>
      <c r="W554">
        <v>0.1915598887002487</v>
      </c>
      <c r="X554">
        <v>0.1788945622834508</v>
      </c>
      <c r="Y554">
        <v>0.13671033303553951</v>
      </c>
      <c r="Z554">
        <v>0.12168129365742068</v>
      </c>
      <c r="AA554">
        <v>0.17845019648091365</v>
      </c>
      <c r="AB554">
        <v>0.1549493583846242</v>
      </c>
      <c r="AC554">
        <v>0.11663447996277586</v>
      </c>
      <c r="AD554">
        <v>0.13184967077690637</v>
      </c>
      <c r="AE554" s="4">
        <v>0.15988777722104339</v>
      </c>
      <c r="AF554" s="7">
        <v>5.4082118527751556E-3</v>
      </c>
      <c r="AG554">
        <v>0</v>
      </c>
      <c r="AH554">
        <v>3.3042320766755637E-3</v>
      </c>
      <c r="AI554">
        <v>0</v>
      </c>
      <c r="AJ554">
        <v>1.2854393667226349E-2</v>
      </c>
      <c r="AK554">
        <v>1.5940494871486252E-3</v>
      </c>
      <c r="AL554">
        <v>2.1534440814698481E-2</v>
      </c>
      <c r="AM554">
        <v>2.8138880086401957E-2</v>
      </c>
      <c r="AN554">
        <v>7.0696155080817655E-2</v>
      </c>
      <c r="AO554" s="4">
        <v>6.663280342896552E-2</v>
      </c>
      <c r="AP554" s="7">
        <v>7.7280900328718274E-2</v>
      </c>
      <c r="AQ554">
        <v>5.2854576023805624E-2</v>
      </c>
      <c r="AR554">
        <v>5.1563709968142142E-2</v>
      </c>
      <c r="AS554">
        <v>4.2103367975291794E-2</v>
      </c>
      <c r="AT554">
        <v>3.6282768586241729E-2</v>
      </c>
      <c r="AU554">
        <v>2.0618052445390039E-2</v>
      </c>
      <c r="AV554">
        <v>4.7602808268349034E-2</v>
      </c>
      <c r="AW554">
        <v>1.9964147696240674E-2</v>
      </c>
      <c r="AX554">
        <v>4.653192943486132E-2</v>
      </c>
      <c r="AY554" s="4">
        <v>1.7727771875847443E-2</v>
      </c>
      <c r="AZ554">
        <f t="shared" si="500"/>
        <v>0.1912436315317198</v>
      </c>
      <c r="BA554">
        <f t="shared" si="501"/>
        <v>0.15793193627889363</v>
      </c>
      <c r="BB554">
        <f t="shared" si="502"/>
        <v>0.14893059444257381</v>
      </c>
      <c r="BC554">
        <f t="shared" si="503"/>
        <v>2.1016316649470932E-2</v>
      </c>
      <c r="BD554" s="4">
        <f t="shared" si="504"/>
        <v>4.1253003260288815E-2</v>
      </c>
      <c r="BE554" s="7">
        <f t="shared" si="505"/>
        <v>5.6413157372082981E-2</v>
      </c>
      <c r="BF554">
        <f t="shared" si="506"/>
        <v>6.1764932618677555E-2</v>
      </c>
      <c r="BG554">
        <f t="shared" si="507"/>
        <v>2.7656696635377006E-2</v>
      </c>
      <c r="BH554">
        <f t="shared" si="508"/>
        <v>2.6842116637033689E-2</v>
      </c>
      <c r="BI554" s="4">
        <f t="shared" si="509"/>
        <v>1.8454096343474613E-2</v>
      </c>
      <c r="BJ554" s="7">
        <f t="shared" si="510"/>
        <v>0.22413653564881844</v>
      </c>
      <c r="BK554">
        <f t="shared" si="511"/>
        <v>5.2736269424464417E-2</v>
      </c>
      <c r="BL554">
        <f t="shared" si="512"/>
        <v>1.0533217320132362E-6</v>
      </c>
      <c r="BM554" s="4">
        <f t="shared" si="513"/>
        <v>6.9719768018260252E-6</v>
      </c>
      <c r="BN554" s="7">
        <f t="shared" si="514"/>
        <v>0.22413653564881844</v>
      </c>
      <c r="BO554">
        <f t="shared" si="515"/>
        <v>0.68119495788367401</v>
      </c>
      <c r="BP554">
        <f t="shared" si="516"/>
        <v>2.9235943893690053E-5</v>
      </c>
      <c r="BQ554" s="4">
        <f t="shared" si="517"/>
        <v>1.5406477097947103E-4</v>
      </c>
      <c r="BR554" s="7">
        <f t="shared" si="518"/>
        <v>5.2736269424464417E-2</v>
      </c>
      <c r="BS554">
        <f t="shared" si="519"/>
        <v>0.68119495788367401</v>
      </c>
      <c r="BT554">
        <f t="shared" si="520"/>
        <v>4.261431238239918E-9</v>
      </c>
      <c r="BU554" s="4">
        <f t="shared" si="521"/>
        <v>2.3797219036763872E-8</v>
      </c>
      <c r="BV554" s="7">
        <f t="shared" si="522"/>
        <v>1.0533217320132362E-6</v>
      </c>
      <c r="BW554">
        <f t="shared" si="523"/>
        <v>2.9235943893690053E-5</v>
      </c>
      <c r="BX554">
        <f t="shared" si="524"/>
        <v>4.261431238239918E-9</v>
      </c>
      <c r="BY554" s="4">
        <f t="shared" si="525"/>
        <v>6.7125431187970014E-2</v>
      </c>
      <c r="BZ554" s="7">
        <f t="shared" si="526"/>
        <v>6.9719768018260252E-6</v>
      </c>
      <c r="CA554">
        <f t="shared" si="527"/>
        <v>1.5406477097947103E-4</v>
      </c>
      <c r="CB554">
        <f t="shared" si="528"/>
        <v>2.3797219036763872E-8</v>
      </c>
      <c r="CC554" s="4">
        <f t="shared" si="529"/>
        <v>6.7125431187970014E-2</v>
      </c>
      <c r="CD554" s="7">
        <f t="shared" si="530"/>
        <v>12</v>
      </c>
      <c r="CE554" s="4">
        <f t="shared" si="531"/>
        <v>0</v>
      </c>
      <c r="CF554" s="7">
        <f t="shared" si="532"/>
        <v>0.22413653564881844</v>
      </c>
      <c r="CG554">
        <f t="shared" si="533"/>
        <v>2.5884903301712616E-5</v>
      </c>
      <c r="CH554" s="7">
        <f t="shared" si="534"/>
        <v>0.22413653564881844</v>
      </c>
      <c r="CI554" s="4">
        <f t="shared" si="535"/>
        <v>1.4039347406484496E-3</v>
      </c>
      <c r="CJ554">
        <f t="shared" si="536"/>
        <v>2.5884903301712616E-5</v>
      </c>
      <c r="CK554">
        <f t="shared" si="537"/>
        <v>1.4039347406484496E-3</v>
      </c>
      <c r="CL554" s="7">
        <f t="shared" si="538"/>
        <v>4</v>
      </c>
      <c r="CM554" s="4">
        <f t="shared" si="539"/>
        <v>0</v>
      </c>
      <c r="CN554" s="7">
        <f t="shared" si="540"/>
        <v>1.1323260312369744E-4</v>
      </c>
      <c r="CO554" s="4">
        <f t="shared" si="541"/>
        <v>1</v>
      </c>
      <c r="CP554" s="7">
        <f t="shared" si="542"/>
        <v>1</v>
      </c>
      <c r="CQ554" s="4" t="str">
        <f t="shared" si="543"/>
        <v>Gentleman Jack</v>
      </c>
      <c r="CR554" s="7">
        <f t="shared" si="544"/>
        <v>62</v>
      </c>
      <c r="CS554">
        <f t="shared" si="545"/>
        <v>65</v>
      </c>
      <c r="CT554">
        <f ca="1">COUNTIF(INDIRECT(ADDRESS(ROW(),CR554,1,1)):INDIRECT(ADDRESS(ROW(),CS554,1,1)), "&lt;0.05")</f>
        <v>2</v>
      </c>
      <c r="CU554" s="4">
        <f t="shared" ca="1" si="546"/>
        <v>0</v>
      </c>
    </row>
    <row r="555" spans="1:99" x14ac:dyDescent="0.25">
      <c r="A555" s="48">
        <v>33</v>
      </c>
      <c r="B555" s="7">
        <v>1.901206384419442</v>
      </c>
      <c r="C555">
        <v>1.6212993776508007</v>
      </c>
      <c r="D555">
        <v>2.3840473705484779</v>
      </c>
      <c r="E555">
        <v>1.6238497854049689</v>
      </c>
      <c r="F555">
        <v>1.409276631504587</v>
      </c>
      <c r="G555">
        <v>1.7669633252302517</v>
      </c>
      <c r="H555">
        <v>1.6209827498423817</v>
      </c>
      <c r="I555">
        <v>1.8383700448811591</v>
      </c>
      <c r="J555">
        <v>1.6888954578060031</v>
      </c>
      <c r="K555" s="4">
        <v>1.6774447904081329</v>
      </c>
      <c r="L555" s="7">
        <v>0.485844275304531</v>
      </c>
      <c r="M555">
        <v>1.1646723076508485</v>
      </c>
      <c r="N555">
        <v>1.1818046318354056</v>
      </c>
      <c r="O555">
        <v>2.2978979142724203</v>
      </c>
      <c r="P555">
        <v>2.1277656133935583</v>
      </c>
      <c r="Q555">
        <v>2.0676949916339047</v>
      </c>
      <c r="R555">
        <v>2.0401738318250038</v>
      </c>
      <c r="S555">
        <v>2.0024845626566061</v>
      </c>
      <c r="T555">
        <v>1.7432478187506377</v>
      </c>
      <c r="U555" s="4">
        <v>1.7027007879825764</v>
      </c>
      <c r="V555" s="7">
        <v>1.822239629043136</v>
      </c>
      <c r="W555">
        <v>1.8124704162609973</v>
      </c>
      <c r="X555">
        <v>1.8005257272680157</v>
      </c>
      <c r="Y555">
        <v>1.6861722860735255</v>
      </c>
      <c r="Z555">
        <v>1.6035633414028758</v>
      </c>
      <c r="AA555">
        <v>1.6311859060574876</v>
      </c>
      <c r="AB555">
        <v>1.6766452107243606</v>
      </c>
      <c r="AC555">
        <v>1.4707475354206501</v>
      </c>
      <c r="AD555">
        <v>1.4737423045204265</v>
      </c>
      <c r="AE555" s="4">
        <v>1.4820795124635986</v>
      </c>
      <c r="AF555" s="7">
        <v>0</v>
      </c>
      <c r="AG555">
        <v>0</v>
      </c>
      <c r="AH555">
        <v>0</v>
      </c>
      <c r="AI555">
        <v>0</v>
      </c>
      <c r="AJ555">
        <v>0.8443812012920876</v>
      </c>
      <c r="AK555">
        <v>0</v>
      </c>
      <c r="AL555">
        <v>0.67766467802463592</v>
      </c>
      <c r="AM555">
        <v>1.7211356459776188</v>
      </c>
      <c r="AN555">
        <v>3.8043453887757828</v>
      </c>
      <c r="AO555" s="4">
        <v>3.2002941787332864</v>
      </c>
      <c r="AP555" s="7">
        <v>4.4220483316547217</v>
      </c>
      <c r="AQ555">
        <v>3.6520481137599301</v>
      </c>
      <c r="AR555">
        <v>3.4688889666558227</v>
      </c>
      <c r="AS555">
        <v>3.4096969914387225</v>
      </c>
      <c r="AT555">
        <v>2.4679422317999027</v>
      </c>
      <c r="AU555">
        <v>3.1901770135915664</v>
      </c>
      <c r="AV555">
        <v>2.8102684597153149</v>
      </c>
      <c r="AW555">
        <v>1.8604066147655149</v>
      </c>
      <c r="AX555">
        <v>2.9827460867432976</v>
      </c>
      <c r="AY555" s="4">
        <v>1.7591611459768968</v>
      </c>
      <c r="AZ555">
        <f t="shared" si="500"/>
        <v>1.7532335917696205</v>
      </c>
      <c r="BA555">
        <f t="shared" si="501"/>
        <v>1.681428673530549</v>
      </c>
      <c r="BB555">
        <f t="shared" si="502"/>
        <v>1.6459371869235073</v>
      </c>
      <c r="BC555">
        <f t="shared" si="503"/>
        <v>1.0247821092803411</v>
      </c>
      <c r="BD555" s="4">
        <f t="shared" si="504"/>
        <v>3.002338395610169</v>
      </c>
      <c r="BE555" s="7">
        <f t="shared" si="505"/>
        <v>0.25971897459768795</v>
      </c>
      <c r="BF555">
        <f t="shared" si="506"/>
        <v>0.56868123440484464</v>
      </c>
      <c r="BG555">
        <f t="shared" si="507"/>
        <v>0.13923613131672583</v>
      </c>
      <c r="BH555">
        <f t="shared" si="508"/>
        <v>1.4278056159838648</v>
      </c>
      <c r="BI555" s="4">
        <f t="shared" si="509"/>
        <v>0.81846364695967466</v>
      </c>
      <c r="BJ555" s="7">
        <f t="shared" si="510"/>
        <v>0.72247574066170894</v>
      </c>
      <c r="BK555">
        <f t="shared" si="511"/>
        <v>0.26915909258890025</v>
      </c>
      <c r="BL555">
        <f t="shared" si="512"/>
        <v>0.14481076837121393</v>
      </c>
      <c r="BM555" s="4">
        <f t="shared" si="513"/>
        <v>8.0321408836051629E-4</v>
      </c>
      <c r="BN555" s="7">
        <f t="shared" si="514"/>
        <v>0.72247574066170894</v>
      </c>
      <c r="BO555">
        <f t="shared" si="515"/>
        <v>0.85178859371089533</v>
      </c>
      <c r="BP555">
        <f t="shared" si="516"/>
        <v>0.20202974226352316</v>
      </c>
      <c r="BQ555" s="4">
        <f t="shared" si="517"/>
        <v>6.8706380546724153E-4</v>
      </c>
      <c r="BR555" s="7">
        <f t="shared" si="518"/>
        <v>0.26915909258890025</v>
      </c>
      <c r="BS555">
        <f t="shared" si="519"/>
        <v>0.85178859371089533</v>
      </c>
      <c r="BT555">
        <f t="shared" si="520"/>
        <v>0.20352105596194275</v>
      </c>
      <c r="BU555" s="4">
        <f t="shared" si="521"/>
        <v>4.9303856081907716E-4</v>
      </c>
      <c r="BV555" s="7">
        <f t="shared" si="522"/>
        <v>0.14481076837121393</v>
      </c>
      <c r="BW555">
        <f t="shared" si="523"/>
        <v>0.20202974226352316</v>
      </c>
      <c r="BX555">
        <f t="shared" si="524"/>
        <v>0.20352105596194275</v>
      </c>
      <c r="BY555" s="4">
        <f t="shared" si="525"/>
        <v>1.8764428964524291E-3</v>
      </c>
      <c r="BZ555" s="7">
        <f t="shared" si="526"/>
        <v>8.0321408836051629E-4</v>
      </c>
      <c r="CA555">
        <f t="shared" si="527"/>
        <v>6.8706380546724153E-4</v>
      </c>
      <c r="CB555">
        <f t="shared" si="528"/>
        <v>4.9303856081907716E-4</v>
      </c>
      <c r="CC555" s="4">
        <f t="shared" si="529"/>
        <v>1.8764428964524291E-3</v>
      </c>
      <c r="CD555" s="7">
        <f t="shared" si="530"/>
        <v>8</v>
      </c>
      <c r="CE555" s="4">
        <f t="shared" si="531"/>
        <v>0</v>
      </c>
      <c r="CF555" s="7">
        <f t="shared" si="532"/>
        <v>0.72247574066170894</v>
      </c>
      <c r="CG555">
        <f t="shared" si="533"/>
        <v>0.57244607807246584</v>
      </c>
      <c r="CH555" s="7">
        <f t="shared" si="534"/>
        <v>0.72247574066170894</v>
      </c>
      <c r="CI555" s="4">
        <f t="shared" si="535"/>
        <v>0.47472815387040956</v>
      </c>
      <c r="CJ555">
        <f t="shared" si="536"/>
        <v>0.57244607807246584</v>
      </c>
      <c r="CK555">
        <f t="shared" si="537"/>
        <v>0.47472815387040956</v>
      </c>
      <c r="CL555" s="7">
        <f t="shared" si="538"/>
        <v>0</v>
      </c>
      <c r="CM555" s="4">
        <f t="shared" si="539"/>
        <v>0</v>
      </c>
      <c r="CN555" s="7">
        <f t="shared" si="540"/>
        <v>0.14084794453368482</v>
      </c>
      <c r="CO555" s="4">
        <f t="shared" si="541"/>
        <v>0</v>
      </c>
      <c r="CP555" s="7">
        <f t="shared" si="542"/>
        <v>5</v>
      </c>
      <c r="CQ555" s="4" t="str">
        <f t="shared" si="543"/>
        <v>Glenfiddich 18</v>
      </c>
      <c r="CR555" s="7">
        <f t="shared" si="544"/>
        <v>78</v>
      </c>
      <c r="CS555">
        <f t="shared" si="545"/>
        <v>81</v>
      </c>
      <c r="CT555">
        <f ca="1">COUNTIF(INDIRECT(ADDRESS(ROW(),CR555,1,1)):INDIRECT(ADDRESS(ROW(),CS555,1,1)), "&lt;0.05")</f>
        <v>4</v>
      </c>
      <c r="CU555" s="4">
        <f t="shared" ca="1" si="546"/>
        <v>1</v>
      </c>
    </row>
    <row r="556" spans="1:99" x14ac:dyDescent="0.25">
      <c r="A556" s="48">
        <v>34</v>
      </c>
      <c r="B556" s="7">
        <v>0</v>
      </c>
      <c r="C556">
        <v>0</v>
      </c>
      <c r="D556">
        <v>0</v>
      </c>
      <c r="E556">
        <v>0</v>
      </c>
      <c r="F556">
        <v>0</v>
      </c>
      <c r="G556">
        <v>4.4924251871273663E-2</v>
      </c>
      <c r="H556">
        <v>0</v>
      </c>
      <c r="I556">
        <v>0</v>
      </c>
      <c r="J556">
        <v>3.4544888698426035E-2</v>
      </c>
      <c r="K556" s="4">
        <v>0.12098245840534834</v>
      </c>
      <c r="L556" s="7">
        <v>0</v>
      </c>
      <c r="M556">
        <v>0</v>
      </c>
      <c r="N556">
        <v>0</v>
      </c>
      <c r="O556">
        <v>3.8792210905544799E-2</v>
      </c>
      <c r="P556">
        <v>0</v>
      </c>
      <c r="Q556">
        <v>2.0006622464093515E-2</v>
      </c>
      <c r="R556">
        <v>6.7805591701442805E-2</v>
      </c>
      <c r="S556">
        <v>7.2722988031681396E-2</v>
      </c>
      <c r="T556">
        <v>1.485441130789978E-2</v>
      </c>
      <c r="U556" s="4">
        <v>6.8800529802268168E-2</v>
      </c>
      <c r="V556" s="7">
        <v>5.6658565415124824E-2</v>
      </c>
      <c r="W556">
        <v>6.0750482480956623E-2</v>
      </c>
      <c r="X556">
        <v>9.31115364215932E-2</v>
      </c>
      <c r="Y556">
        <v>7.9000132619818322E-2</v>
      </c>
      <c r="Z556">
        <v>6.9693366796032302E-2</v>
      </c>
      <c r="AA556">
        <v>0.10221303488219151</v>
      </c>
      <c r="AB556">
        <v>9.1456899412059076E-2</v>
      </c>
      <c r="AC556">
        <v>6.1287919631762867E-2</v>
      </c>
      <c r="AD556">
        <v>5.2640837368102246E-2</v>
      </c>
      <c r="AE556" s="4">
        <v>4.232486994700782E-2</v>
      </c>
      <c r="AF556" s="7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 s="4">
        <v>0</v>
      </c>
      <c r="AP556" s="7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 s="4">
        <v>0</v>
      </c>
      <c r="AZ556">
        <f t="shared" si="500"/>
        <v>2.0045159897504806E-2</v>
      </c>
      <c r="BA556">
        <f t="shared" si="501"/>
        <v>2.8298235421293044E-2</v>
      </c>
      <c r="BB556">
        <f t="shared" si="502"/>
        <v>7.0913764497464865E-2</v>
      </c>
      <c r="BC556">
        <f t="shared" si="503"/>
        <v>0</v>
      </c>
      <c r="BD556" s="4">
        <f t="shared" si="504"/>
        <v>0</v>
      </c>
      <c r="BE556" s="7">
        <f t="shared" si="505"/>
        <v>3.920063580835955E-2</v>
      </c>
      <c r="BF556">
        <f t="shared" si="506"/>
        <v>3.115837141013577E-2</v>
      </c>
      <c r="BG556">
        <f t="shared" si="507"/>
        <v>1.9753112739756815E-2</v>
      </c>
      <c r="BH556">
        <f t="shared" si="508"/>
        <v>0</v>
      </c>
      <c r="BI556" s="4">
        <f t="shared" si="509"/>
        <v>0</v>
      </c>
      <c r="BJ556" s="7">
        <f t="shared" si="510"/>
        <v>0.60891089958680511</v>
      </c>
      <c r="BK556">
        <f t="shared" si="511"/>
        <v>2.7598665256974579E-3</v>
      </c>
      <c r="BL556">
        <f t="shared" si="512"/>
        <v>0.14032802431190339</v>
      </c>
      <c r="BM556" s="4">
        <f t="shared" si="513"/>
        <v>0.14032802431190339</v>
      </c>
      <c r="BN556" s="7">
        <f t="shared" si="514"/>
        <v>0.60891089958680511</v>
      </c>
      <c r="BO556">
        <f t="shared" si="515"/>
        <v>2.3045065562553617E-3</v>
      </c>
      <c r="BP556">
        <f t="shared" si="516"/>
        <v>1.8416529301052132E-2</v>
      </c>
      <c r="BQ556" s="4">
        <f t="shared" si="517"/>
        <v>1.8416529301052132E-2</v>
      </c>
      <c r="BR556" s="7">
        <f t="shared" si="518"/>
        <v>2.7598665256974579E-3</v>
      </c>
      <c r="BS556">
        <f t="shared" si="519"/>
        <v>2.3045065562553617E-3</v>
      </c>
      <c r="BT556">
        <f t="shared" si="520"/>
        <v>1.2331953783683656E-6</v>
      </c>
      <c r="BU556" s="4">
        <f t="shared" si="521"/>
        <v>1.2331953783683656E-6</v>
      </c>
      <c r="BV556" s="7">
        <f t="shared" si="522"/>
        <v>0.14032802431190339</v>
      </c>
      <c r="BW556">
        <f t="shared" si="523"/>
        <v>1.8416529301052132E-2</v>
      </c>
      <c r="BX556">
        <f t="shared" si="524"/>
        <v>1.2331953783683656E-6</v>
      </c>
      <c r="BY556" s="4" t="e">
        <f t="shared" si="525"/>
        <v>#DIV/0!</v>
      </c>
      <c r="BZ556" s="7">
        <f t="shared" si="526"/>
        <v>0.14032802431190339</v>
      </c>
      <c r="CA556">
        <f t="shared" si="527"/>
        <v>1.8416529301052132E-2</v>
      </c>
      <c r="CB556">
        <f t="shared" si="528"/>
        <v>1.2331953783683656E-6</v>
      </c>
      <c r="CC556" s="4" t="e">
        <f t="shared" si="529"/>
        <v>#DIV/0!</v>
      </c>
      <c r="CD556" s="7">
        <f t="shared" si="530"/>
        <v>12</v>
      </c>
      <c r="CE556" s="4">
        <f t="shared" si="531"/>
        <v>0</v>
      </c>
      <c r="CF556" s="7">
        <f t="shared" si="532"/>
        <v>0.60891089958680511</v>
      </c>
      <c r="CG556">
        <f t="shared" si="533"/>
        <v>0.8012327466388447</v>
      </c>
      <c r="CH556" s="7">
        <f t="shared" si="534"/>
        <v>0.60891089958680511</v>
      </c>
      <c r="CI556" s="4">
        <f t="shared" si="535"/>
        <v>0.69806395631808749</v>
      </c>
      <c r="CJ556">
        <f t="shared" si="536"/>
        <v>0.8012327466388447</v>
      </c>
      <c r="CK556">
        <f t="shared" si="537"/>
        <v>0.69806395631808749</v>
      </c>
      <c r="CL556" s="7">
        <f t="shared" si="538"/>
        <v>0</v>
      </c>
      <c r="CM556" s="4">
        <f t="shared" si="539"/>
        <v>0</v>
      </c>
      <c r="CN556" s="7">
        <f t="shared" si="540"/>
        <v>0.33885367181641091</v>
      </c>
      <c r="CO556" s="4">
        <f t="shared" si="541"/>
        <v>0</v>
      </c>
      <c r="CP556" s="7">
        <f t="shared" si="542"/>
        <v>3</v>
      </c>
      <c r="CQ556" s="4" t="str">
        <f t="shared" si="543"/>
        <v>Glenfiddich 12</v>
      </c>
      <c r="CR556" s="7">
        <f t="shared" si="544"/>
        <v>70</v>
      </c>
      <c r="CS556">
        <f t="shared" si="545"/>
        <v>73</v>
      </c>
      <c r="CT556">
        <f ca="1">COUNTIF(INDIRECT(ADDRESS(ROW(),CR556,1,1)):INDIRECT(ADDRESS(ROW(),CS556,1,1)), "&lt;0.05")</f>
        <v>4</v>
      </c>
      <c r="CU556" s="4">
        <f t="shared" ca="1" si="546"/>
        <v>1</v>
      </c>
    </row>
    <row r="557" spans="1:99" x14ac:dyDescent="0.25">
      <c r="A557" s="48">
        <v>35</v>
      </c>
      <c r="B557" s="7">
        <v>1.9121735847125756E-2</v>
      </c>
      <c r="C557">
        <v>1.2332226905490178E-2</v>
      </c>
      <c r="D557">
        <v>2.7336691031825233E-2</v>
      </c>
      <c r="E557">
        <v>1.530153219551914E-2</v>
      </c>
      <c r="F557">
        <v>1.0076590879671223E-2</v>
      </c>
      <c r="G557">
        <v>1.8983475529045998E-2</v>
      </c>
      <c r="H557">
        <v>1.2359712307219193E-2</v>
      </c>
      <c r="I557">
        <v>1.9003142054080345E-2</v>
      </c>
      <c r="J557">
        <v>1.6145730554532382E-2</v>
      </c>
      <c r="K557" s="4">
        <v>2.0626513124023416E-2</v>
      </c>
      <c r="L557" s="7">
        <v>9.4734439611766225E-4</v>
      </c>
      <c r="M557">
        <v>1.1745459768310922E-2</v>
      </c>
      <c r="N557">
        <v>4.0089583058111654E-3</v>
      </c>
      <c r="O557">
        <v>1.5804055442411841E-2</v>
      </c>
      <c r="P557">
        <v>2.416929554576111E-2</v>
      </c>
      <c r="Q557">
        <v>1.6893947010448836E-2</v>
      </c>
      <c r="R557">
        <v>1.3818704195203311E-2</v>
      </c>
      <c r="S557">
        <v>2.4024398669247726E-2</v>
      </c>
      <c r="T557">
        <v>1.9141636495453144E-2</v>
      </c>
      <c r="U557" s="4">
        <v>1.6131688891265785E-2</v>
      </c>
      <c r="V557" s="7">
        <v>1.0381929448422159E-2</v>
      </c>
      <c r="W557">
        <v>1.8466642073251709E-2</v>
      </c>
      <c r="X557">
        <v>1.6625159782172824E-2</v>
      </c>
      <c r="Y557">
        <v>1.3307978801250274E-2</v>
      </c>
      <c r="Z557">
        <v>1.4008591514772168E-2</v>
      </c>
      <c r="AA557">
        <v>1.2856117062766931E-2</v>
      </c>
      <c r="AB557">
        <v>1.2830784790098226E-2</v>
      </c>
      <c r="AC557">
        <v>1.0247349967294506E-2</v>
      </c>
      <c r="AD557">
        <v>1.230876508397092E-2</v>
      </c>
      <c r="AE557" s="4">
        <v>1.476450678559698E-2</v>
      </c>
      <c r="AF557" s="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2.3336367489536866E-2</v>
      </c>
      <c r="AO557" s="4">
        <v>2.3855103903229695E-2</v>
      </c>
      <c r="AP557" s="7">
        <v>3.9166702635038374E-2</v>
      </c>
      <c r="AQ557">
        <v>2.6000104560939697E-2</v>
      </c>
      <c r="AR557">
        <v>2.6900460824936544E-2</v>
      </c>
      <c r="AS557">
        <v>2.9690870835998757E-2</v>
      </c>
      <c r="AT557">
        <v>1.6917189695420474E-2</v>
      </c>
      <c r="AU557">
        <v>2.6171487996721487E-2</v>
      </c>
      <c r="AV557">
        <v>2.7289525200340146E-2</v>
      </c>
      <c r="AW557">
        <v>6.2790992716465046E-3</v>
      </c>
      <c r="AX557">
        <v>2.2656272166266169E-2</v>
      </c>
      <c r="AY557" s="4">
        <v>1.7716912520961279E-2</v>
      </c>
      <c r="AZ557">
        <f t="shared" si="500"/>
        <v>1.7128735042853286E-2</v>
      </c>
      <c r="BA557">
        <f t="shared" si="501"/>
        <v>1.466854887200315E-2</v>
      </c>
      <c r="BB557">
        <f t="shared" si="502"/>
        <v>1.3579782530959669E-2</v>
      </c>
      <c r="BC557">
        <f t="shared" si="503"/>
        <v>4.7191471392766561E-3</v>
      </c>
      <c r="BD557" s="4">
        <f t="shared" si="504"/>
        <v>2.3878862570826938E-2</v>
      </c>
      <c r="BE557" s="7">
        <f t="shared" si="505"/>
        <v>5.0238332711966972E-3</v>
      </c>
      <c r="BF557">
        <f t="shared" si="506"/>
        <v>7.5817924121418852E-3</v>
      </c>
      <c r="BG557">
        <f t="shared" si="507"/>
        <v>2.5570945006001575E-3</v>
      </c>
      <c r="BH557">
        <f t="shared" si="508"/>
        <v>9.9495869965606967E-3</v>
      </c>
      <c r="BI557" s="4">
        <f t="shared" si="509"/>
        <v>8.7920221510104091E-3</v>
      </c>
      <c r="BJ557" s="7">
        <f t="shared" si="510"/>
        <v>0.4052692454172464</v>
      </c>
      <c r="BK557">
        <f t="shared" si="511"/>
        <v>6.7339154893749073E-2</v>
      </c>
      <c r="BL557">
        <f t="shared" si="512"/>
        <v>3.639011058763051E-3</v>
      </c>
      <c r="BM557" s="4">
        <f t="shared" si="513"/>
        <v>5.3120410169416342E-2</v>
      </c>
      <c r="BN557" s="7">
        <f t="shared" si="514"/>
        <v>0.4052692454172464</v>
      </c>
      <c r="BO557">
        <f t="shared" si="515"/>
        <v>0.67527250276685546</v>
      </c>
      <c r="BP557">
        <f t="shared" si="516"/>
        <v>2.2369375112356663E-2</v>
      </c>
      <c r="BQ557" s="4">
        <f t="shared" si="517"/>
        <v>2.2138493363570304E-2</v>
      </c>
      <c r="BR557" s="7">
        <f t="shared" si="518"/>
        <v>6.7339154893749073E-2</v>
      </c>
      <c r="BS557">
        <f t="shared" si="519"/>
        <v>0.67527250276685546</v>
      </c>
      <c r="BT557">
        <f t="shared" si="520"/>
        <v>2.0958501037879801E-2</v>
      </c>
      <c r="BU557" s="4">
        <f t="shared" si="521"/>
        <v>4.8203336573742093E-3</v>
      </c>
      <c r="BV557" s="7">
        <f t="shared" si="522"/>
        <v>3.639011058763051E-3</v>
      </c>
      <c r="BW557">
        <f t="shared" si="523"/>
        <v>2.2369375112356663E-2</v>
      </c>
      <c r="BX557">
        <f t="shared" si="524"/>
        <v>2.0958501037879801E-2</v>
      </c>
      <c r="BY557" s="4">
        <f t="shared" si="525"/>
        <v>2.4965991360286779E-4</v>
      </c>
      <c r="BZ557" s="7">
        <f t="shared" si="526"/>
        <v>5.3120410169416342E-2</v>
      </c>
      <c r="CA557">
        <f t="shared" si="527"/>
        <v>2.2138493363570304E-2</v>
      </c>
      <c r="CB557">
        <f t="shared" si="528"/>
        <v>4.8203336573742093E-3</v>
      </c>
      <c r="CC557" s="4">
        <f t="shared" si="529"/>
        <v>2.4965991360286779E-4</v>
      </c>
      <c r="CD557" s="7">
        <f t="shared" si="530"/>
        <v>12</v>
      </c>
      <c r="CE557" s="4">
        <f t="shared" si="531"/>
        <v>0</v>
      </c>
      <c r="CF557" s="7">
        <f t="shared" si="532"/>
        <v>0.4052692454172464</v>
      </c>
      <c r="CG557">
        <f t="shared" si="533"/>
        <v>0.23799431401790619</v>
      </c>
      <c r="CH557" s="7">
        <f t="shared" si="534"/>
        <v>0.4052692454172464</v>
      </c>
      <c r="CI557" s="4">
        <f t="shared" si="535"/>
        <v>0.84706979073732491</v>
      </c>
      <c r="CJ557">
        <f t="shared" si="536"/>
        <v>0.23799431401790619</v>
      </c>
      <c r="CK557">
        <f t="shared" si="537"/>
        <v>0.84706979073732491</v>
      </c>
      <c r="CL557" s="7">
        <f t="shared" si="538"/>
        <v>0</v>
      </c>
      <c r="CM557" s="4">
        <f t="shared" si="539"/>
        <v>0</v>
      </c>
      <c r="CN557" s="7">
        <f t="shared" si="540"/>
        <v>7.0674436792810009E-3</v>
      </c>
      <c r="CO557" s="4">
        <f t="shared" si="541"/>
        <v>1</v>
      </c>
      <c r="CP557" s="7">
        <f t="shared" si="542"/>
        <v>5</v>
      </c>
      <c r="CQ557" s="4" t="str">
        <f t="shared" si="543"/>
        <v>Glenfiddich 18</v>
      </c>
      <c r="CR557" s="7">
        <f t="shared" si="544"/>
        <v>78</v>
      </c>
      <c r="CS557">
        <f t="shared" si="545"/>
        <v>81</v>
      </c>
      <c r="CT557">
        <f ca="1">COUNTIF(INDIRECT(ADDRESS(ROW(),CR557,1,1)):INDIRECT(ADDRESS(ROW(),CS557,1,1)), "&lt;0.05")</f>
        <v>3</v>
      </c>
      <c r="CU557" s="4">
        <f t="shared" ca="1" si="546"/>
        <v>0</v>
      </c>
    </row>
    <row r="558" spans="1:99" x14ac:dyDescent="0.25">
      <c r="A558" s="48">
        <v>36</v>
      </c>
      <c r="B558" s="7">
        <v>0</v>
      </c>
      <c r="C558">
        <v>9.1573750762980049E-5</v>
      </c>
      <c r="D558">
        <v>3.28731533560186E-3</v>
      </c>
      <c r="E558">
        <v>0</v>
      </c>
      <c r="F558">
        <v>1.6418141072205661E-3</v>
      </c>
      <c r="G558">
        <v>2.0464184835459766E-3</v>
      </c>
      <c r="H558">
        <v>9.855288990147466E-4</v>
      </c>
      <c r="I558">
        <v>0</v>
      </c>
      <c r="J558">
        <v>0</v>
      </c>
      <c r="K558" s="4">
        <v>2.7869259741909636E-3</v>
      </c>
      <c r="L558" s="7">
        <v>0</v>
      </c>
      <c r="M558">
        <v>0</v>
      </c>
      <c r="N558">
        <v>3.6750190050458101E-4</v>
      </c>
      <c r="O558">
        <v>6.2245015465251267E-4</v>
      </c>
      <c r="P558">
        <v>1.9134491409206313E-3</v>
      </c>
      <c r="Q558">
        <v>1.1852987740862766E-3</v>
      </c>
      <c r="R558">
        <v>1.6580645012711072E-3</v>
      </c>
      <c r="S558">
        <v>2.834850154422433E-3</v>
      </c>
      <c r="T558">
        <v>1.9456238690582436E-3</v>
      </c>
      <c r="U558" s="4">
        <v>1.3651619883080625E-3</v>
      </c>
      <c r="V558" s="7">
        <v>1.4071095119023247E-3</v>
      </c>
      <c r="W558">
        <v>1.2677381521310031E-3</v>
      </c>
      <c r="X558">
        <v>9.2197326378565714E-4</v>
      </c>
      <c r="Y558">
        <v>1.5763271508995212E-3</v>
      </c>
      <c r="Z558">
        <v>1.5680975727962356E-3</v>
      </c>
      <c r="AA558">
        <v>8.3806127688313011E-4</v>
      </c>
      <c r="AB558">
        <v>9.9304571597555609E-4</v>
      </c>
      <c r="AC558">
        <v>1.4879888574199846E-3</v>
      </c>
      <c r="AD558">
        <v>2.2416303609340648E-5</v>
      </c>
      <c r="AE558" s="4">
        <v>0</v>
      </c>
      <c r="AF558" s="7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 s="4">
        <v>0</v>
      </c>
      <c r="AP558" s="7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 s="4">
        <v>0</v>
      </c>
      <c r="AZ558">
        <f t="shared" si="500"/>
        <v>1.0839576550337091E-3</v>
      </c>
      <c r="BA558">
        <f t="shared" si="501"/>
        <v>1.1892400483223848E-3</v>
      </c>
      <c r="BB558">
        <f t="shared" si="502"/>
        <v>1.0082757805402753E-3</v>
      </c>
      <c r="BC558">
        <f t="shared" si="503"/>
        <v>0</v>
      </c>
      <c r="BD558" s="4">
        <f t="shared" si="504"/>
        <v>0</v>
      </c>
      <c r="BE558" s="7">
        <f t="shared" si="505"/>
        <v>1.2774450045710051E-3</v>
      </c>
      <c r="BF558">
        <f t="shared" si="506"/>
        <v>9.3573954697033057E-4</v>
      </c>
      <c r="BG558">
        <f t="shared" si="507"/>
        <v>5.885753531030541E-4</v>
      </c>
      <c r="BH558">
        <f t="shared" si="508"/>
        <v>0</v>
      </c>
      <c r="BI558" s="4">
        <f t="shared" si="509"/>
        <v>0</v>
      </c>
      <c r="BJ558" s="7">
        <f t="shared" si="510"/>
        <v>0.83604649512518092</v>
      </c>
      <c r="BK558">
        <f t="shared" si="511"/>
        <v>0.8675772584783028</v>
      </c>
      <c r="BL558">
        <f t="shared" si="512"/>
        <v>2.5069943347687914E-2</v>
      </c>
      <c r="BM558" s="4">
        <f t="shared" si="513"/>
        <v>2.5069943347687914E-2</v>
      </c>
      <c r="BN558" s="7">
        <f t="shared" si="514"/>
        <v>0.83604649512518092</v>
      </c>
      <c r="BO558">
        <f t="shared" si="515"/>
        <v>0.6121618167605577</v>
      </c>
      <c r="BP558">
        <f t="shared" si="516"/>
        <v>3.02275592047955E-3</v>
      </c>
      <c r="BQ558" s="4">
        <f t="shared" si="517"/>
        <v>3.02275592047955E-3</v>
      </c>
      <c r="BR558" s="7">
        <f t="shared" si="518"/>
        <v>0.8675772584783028</v>
      </c>
      <c r="BS558">
        <f t="shared" si="519"/>
        <v>0.6121618167605577</v>
      </c>
      <c r="BT558">
        <f t="shared" si="520"/>
        <v>4.2336653379765213E-4</v>
      </c>
      <c r="BU558" s="4">
        <f t="shared" si="521"/>
        <v>4.2336653379765213E-4</v>
      </c>
      <c r="BV558" s="7">
        <f t="shared" si="522"/>
        <v>2.5069943347687914E-2</v>
      </c>
      <c r="BW558">
        <f t="shared" si="523"/>
        <v>3.02275592047955E-3</v>
      </c>
      <c r="BX558">
        <f t="shared" si="524"/>
        <v>4.2336653379765213E-4</v>
      </c>
      <c r="BY558" s="4" t="e">
        <f t="shared" si="525"/>
        <v>#DIV/0!</v>
      </c>
      <c r="BZ558" s="7">
        <f t="shared" si="526"/>
        <v>2.5069943347687914E-2</v>
      </c>
      <c r="CA558">
        <f t="shared" si="527"/>
        <v>3.02275592047955E-3</v>
      </c>
      <c r="CB558">
        <f t="shared" si="528"/>
        <v>4.2336653379765213E-4</v>
      </c>
      <c r="CC558" s="4" t="e">
        <f t="shared" si="529"/>
        <v>#DIV/0!</v>
      </c>
      <c r="CD558" s="7">
        <f t="shared" si="530"/>
        <v>12</v>
      </c>
      <c r="CE558" s="4">
        <f t="shared" si="531"/>
        <v>0</v>
      </c>
      <c r="CF558" s="7">
        <f t="shared" si="532"/>
        <v>0.83604649512518092</v>
      </c>
      <c r="CG558">
        <f t="shared" si="533"/>
        <v>0.10289983678784838</v>
      </c>
      <c r="CH558" s="7">
        <f t="shared" si="534"/>
        <v>0.83604649512518092</v>
      </c>
      <c r="CI558" s="4">
        <f t="shared" si="535"/>
        <v>1.9599167583066634E-2</v>
      </c>
      <c r="CJ558">
        <f t="shared" si="536"/>
        <v>0.10289983678784838</v>
      </c>
      <c r="CK558">
        <f t="shared" si="537"/>
        <v>1.9599167583066634E-2</v>
      </c>
      <c r="CL558" s="7">
        <f t="shared" si="538"/>
        <v>2</v>
      </c>
      <c r="CM558" s="4">
        <f t="shared" si="539"/>
        <v>0</v>
      </c>
      <c r="CN558" s="7">
        <f t="shared" si="540"/>
        <v>3.3771927764334735E-2</v>
      </c>
      <c r="CO558" s="4">
        <f t="shared" si="541"/>
        <v>1</v>
      </c>
      <c r="CP558" s="7">
        <f t="shared" si="542"/>
        <v>2</v>
      </c>
      <c r="CQ558" s="4" t="str">
        <f t="shared" si="543"/>
        <v>Jack Daniels</v>
      </c>
      <c r="CR558" s="7">
        <f t="shared" si="544"/>
        <v>66</v>
      </c>
      <c r="CS558">
        <f t="shared" si="545"/>
        <v>69</v>
      </c>
      <c r="CT558">
        <f ca="1">COUNTIF(INDIRECT(ADDRESS(ROW(),CR558,1,1)):INDIRECT(ADDRESS(ROW(),CS558,1,1)), "&lt;0.05")</f>
        <v>2</v>
      </c>
      <c r="CU558" s="4">
        <f t="shared" ca="1" si="546"/>
        <v>0</v>
      </c>
    </row>
    <row r="559" spans="1:99" x14ac:dyDescent="0.25">
      <c r="A559" s="48">
        <v>37</v>
      </c>
      <c r="B559" s="7">
        <v>2.5818858166874594E-2</v>
      </c>
      <c r="C559">
        <v>1.2955963870333143E-2</v>
      </c>
      <c r="D559">
        <v>1.328108889835041E-2</v>
      </c>
      <c r="E559">
        <v>1.01879914842563E-2</v>
      </c>
      <c r="F559">
        <v>8.2947588013765599E-3</v>
      </c>
      <c r="G559">
        <v>9.4677584751904787E-3</v>
      </c>
      <c r="H559">
        <v>7.3679762192057343E-3</v>
      </c>
      <c r="I559">
        <v>3.1405092611560765E-3</v>
      </c>
      <c r="J559">
        <v>2.8271616524056138E-3</v>
      </c>
      <c r="K559" s="4">
        <v>9.3462359255143661E-3</v>
      </c>
      <c r="L559" s="7">
        <v>7.9547736444198994E-3</v>
      </c>
      <c r="M559">
        <v>1.0226226841600496E-2</v>
      </c>
      <c r="N559">
        <v>8.2977395936825356E-3</v>
      </c>
      <c r="O559">
        <v>1.930835548375864E-2</v>
      </c>
      <c r="P559">
        <v>1.7146226483642519E-2</v>
      </c>
      <c r="Q559">
        <v>1.0247461068238159E-2</v>
      </c>
      <c r="R559">
        <v>1.2096073273992643E-2</v>
      </c>
      <c r="S559">
        <v>1.1599608600292886E-2</v>
      </c>
      <c r="T559">
        <v>1.3545325268744903E-2</v>
      </c>
      <c r="U559" s="4">
        <v>8.9182965137329668E-3</v>
      </c>
      <c r="V559" s="7">
        <v>8.0707038171645793E-3</v>
      </c>
      <c r="W559">
        <v>6.4921033394667021E-3</v>
      </c>
      <c r="X559">
        <v>6.1104940697149501E-3</v>
      </c>
      <c r="Y559">
        <v>5.0762168624538711E-3</v>
      </c>
      <c r="Z559">
        <v>6.4065581699335175E-3</v>
      </c>
      <c r="AA559">
        <v>4.4913210831187605E-3</v>
      </c>
      <c r="AB559">
        <v>6.1537468525440881E-3</v>
      </c>
      <c r="AC559">
        <v>6.7999408096050973E-3</v>
      </c>
      <c r="AD559">
        <v>6.7812174528287163E-3</v>
      </c>
      <c r="AE559" s="4">
        <v>5.8086754848824989E-3</v>
      </c>
      <c r="AF559" s="7">
        <v>1.1950451281424961E-2</v>
      </c>
      <c r="AG559">
        <v>1.5073682731674044E-2</v>
      </c>
      <c r="AH559">
        <v>1.6507976285412899E-2</v>
      </c>
      <c r="AI559">
        <v>1.5068915487228629E-2</v>
      </c>
      <c r="AJ559">
        <v>1.4059754797519083E-2</v>
      </c>
      <c r="AK559">
        <v>2.0144837959197876E-2</v>
      </c>
      <c r="AL559">
        <v>1.9180881155790336E-2</v>
      </c>
      <c r="AM559">
        <v>1.6771362201634693E-2</v>
      </c>
      <c r="AN559">
        <v>2.4069057105615754E-2</v>
      </c>
      <c r="AO559" s="4">
        <v>1.9712524720051756E-2</v>
      </c>
      <c r="AP559" s="7">
        <v>1.6765632671163901E-2</v>
      </c>
      <c r="AQ559">
        <v>1.2914613739950859E-2</v>
      </c>
      <c r="AR559">
        <v>2.0193521306761757E-2</v>
      </c>
      <c r="AS559">
        <v>1.7600006091200888E-2</v>
      </c>
      <c r="AT559">
        <v>2.1756837581959121E-2</v>
      </c>
      <c r="AU559">
        <v>1.9356025347043126E-2</v>
      </c>
      <c r="AV559">
        <v>2.1106339624480379E-2</v>
      </c>
      <c r="AW559">
        <v>1.4688013132935525E-2</v>
      </c>
      <c r="AX559">
        <v>1.2200635575238013E-2</v>
      </c>
      <c r="AY559" s="4">
        <v>1.5955608202177132E-2</v>
      </c>
      <c r="AZ559">
        <f t="shared" si="500"/>
        <v>1.0268830275466328E-2</v>
      </c>
      <c r="BA559">
        <f t="shared" si="501"/>
        <v>1.1934008677210565E-2</v>
      </c>
      <c r="BB559">
        <f t="shared" si="502"/>
        <v>6.219097794171278E-3</v>
      </c>
      <c r="BC559">
        <f t="shared" si="503"/>
        <v>1.7253944372555001E-2</v>
      </c>
      <c r="BD559" s="4">
        <f t="shared" si="504"/>
        <v>1.7253723327291071E-2</v>
      </c>
      <c r="BE559" s="7">
        <f t="shared" si="505"/>
        <v>6.481602103769842E-3</v>
      </c>
      <c r="BF559">
        <f t="shared" si="506"/>
        <v>3.7741059363684774E-3</v>
      </c>
      <c r="BG559">
        <f t="shared" si="507"/>
        <v>9.8134695289990928E-4</v>
      </c>
      <c r="BH559">
        <f t="shared" si="508"/>
        <v>3.5466394420221809E-3</v>
      </c>
      <c r="BI559" s="4">
        <f t="shared" si="509"/>
        <v>3.352784249742002E-3</v>
      </c>
      <c r="BJ559" s="7">
        <f t="shared" si="510"/>
        <v>0.4937722788701856</v>
      </c>
      <c r="BK559">
        <f t="shared" si="511"/>
        <v>8.1087335495919968E-2</v>
      </c>
      <c r="BL559">
        <f t="shared" si="512"/>
        <v>9.7842983028324799E-3</v>
      </c>
      <c r="BM559" s="4">
        <f t="shared" si="513"/>
        <v>9.3786525906301276E-3</v>
      </c>
      <c r="BN559" s="7">
        <f t="shared" si="514"/>
        <v>0.4937722788701856</v>
      </c>
      <c r="BO559">
        <f t="shared" si="515"/>
        <v>8.7995312039046425E-4</v>
      </c>
      <c r="BP559">
        <f t="shared" si="516"/>
        <v>4.4793170098878371E-3</v>
      </c>
      <c r="BQ559" s="4">
        <f t="shared" si="517"/>
        <v>3.7625154611880341E-3</v>
      </c>
      <c r="BR559" s="7">
        <f t="shared" si="518"/>
        <v>8.1087335495919968E-2</v>
      </c>
      <c r="BS559">
        <f t="shared" si="519"/>
        <v>8.7995312039046425E-4</v>
      </c>
      <c r="BT559">
        <f t="shared" si="520"/>
        <v>1.9659675431638179E-6</v>
      </c>
      <c r="BU559" s="4">
        <f t="shared" si="521"/>
        <v>1.0647330111742929E-6</v>
      </c>
      <c r="BV559" s="7">
        <f t="shared" si="522"/>
        <v>9.7842983028324799E-3</v>
      </c>
      <c r="BW559">
        <f t="shared" si="523"/>
        <v>4.4793170098878371E-3</v>
      </c>
      <c r="BX559">
        <f t="shared" si="524"/>
        <v>1.9659675431638179E-6</v>
      </c>
      <c r="BY559" s="4">
        <f t="shared" si="525"/>
        <v>0.99988730508402757</v>
      </c>
      <c r="BZ559" s="7">
        <f t="shared" si="526"/>
        <v>9.3786525906301276E-3</v>
      </c>
      <c r="CA559">
        <f t="shared" si="527"/>
        <v>3.7625154611880341E-3</v>
      </c>
      <c r="CB559">
        <f t="shared" si="528"/>
        <v>1.0647330111742929E-6</v>
      </c>
      <c r="CC559" s="4">
        <f t="shared" si="529"/>
        <v>0.99988730508402757</v>
      </c>
      <c r="CD559" s="7">
        <f t="shared" si="530"/>
        <v>14</v>
      </c>
      <c r="CE559" s="4">
        <f t="shared" si="531"/>
        <v>0</v>
      </c>
      <c r="CF559" s="7">
        <f t="shared" si="532"/>
        <v>0.4937722788701856</v>
      </c>
      <c r="CG559">
        <f t="shared" si="533"/>
        <v>0.17559995665282666</v>
      </c>
      <c r="CH559" s="7">
        <f t="shared" si="534"/>
        <v>0.4937722788701856</v>
      </c>
      <c r="CI559" s="4">
        <f t="shared" si="535"/>
        <v>0.31968998460473574</v>
      </c>
      <c r="CJ559">
        <f t="shared" si="536"/>
        <v>0.17559995665282666</v>
      </c>
      <c r="CK559">
        <f t="shared" si="537"/>
        <v>0.31968998460473574</v>
      </c>
      <c r="CL559" s="7">
        <f t="shared" si="538"/>
        <v>0</v>
      </c>
      <c r="CM559" s="4">
        <f t="shared" si="539"/>
        <v>0</v>
      </c>
      <c r="CN559" s="7">
        <f t="shared" si="540"/>
        <v>0.72828967577223436</v>
      </c>
      <c r="CO559" s="4">
        <f t="shared" si="541"/>
        <v>0</v>
      </c>
      <c r="CP559" s="7">
        <f t="shared" si="542"/>
        <v>4</v>
      </c>
      <c r="CQ559" s="4" t="str">
        <f t="shared" si="543"/>
        <v>Glenfiddich 15</v>
      </c>
      <c r="CR559" s="7">
        <f t="shared" si="544"/>
        <v>74</v>
      </c>
      <c r="CS559">
        <f t="shared" si="545"/>
        <v>77</v>
      </c>
      <c r="CT559">
        <f ca="1">COUNTIF(INDIRECT(ADDRESS(ROW(),CR559,1,1)):INDIRECT(ADDRESS(ROW(),CS559,1,1)), "&lt;0.05")</f>
        <v>3</v>
      </c>
      <c r="CU559" s="4">
        <f t="shared" ca="1" si="546"/>
        <v>0</v>
      </c>
    </row>
    <row r="560" spans="1:99" x14ac:dyDescent="0.25">
      <c r="A560" s="48">
        <v>38</v>
      </c>
      <c r="B560" s="7">
        <v>7.5013290629079632E-2</v>
      </c>
      <c r="C560">
        <v>2.8791146917498175E-2</v>
      </c>
      <c r="D560">
        <v>5.187022509916657E-2</v>
      </c>
      <c r="E560">
        <v>3.4690420390009961E-2</v>
      </c>
      <c r="F560">
        <v>3.2289484986965357E-2</v>
      </c>
      <c r="G560">
        <v>5.6668742047178283E-2</v>
      </c>
      <c r="H560">
        <v>1.9154105892379595E-2</v>
      </c>
      <c r="I560">
        <v>3.2789262945912773E-3</v>
      </c>
      <c r="J560">
        <v>5.6076521938226556E-2</v>
      </c>
      <c r="K560" s="4">
        <v>4.8681666166931328E-2</v>
      </c>
      <c r="L560" s="7">
        <v>0</v>
      </c>
      <c r="M560">
        <v>0</v>
      </c>
      <c r="N560">
        <v>0</v>
      </c>
      <c r="O560">
        <v>3.3733275382983527E-3</v>
      </c>
      <c r="P560">
        <v>1.1529478551749741E-3</v>
      </c>
      <c r="Q560">
        <v>9.0671979585597398E-5</v>
      </c>
      <c r="R560">
        <v>3.3473592781563953E-3</v>
      </c>
      <c r="S560">
        <v>4.3395257837541487E-3</v>
      </c>
      <c r="T560">
        <v>1.3836097172822157E-3</v>
      </c>
      <c r="U560" s="4">
        <v>4.2175276488680162E-3</v>
      </c>
      <c r="V560" s="7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 s="4">
        <v>0</v>
      </c>
      <c r="AF560" s="7">
        <v>0</v>
      </c>
      <c r="AG560">
        <v>0</v>
      </c>
      <c r="AH560">
        <v>0</v>
      </c>
      <c r="AI560">
        <v>9.2924418456545468E-4</v>
      </c>
      <c r="AJ560">
        <v>0</v>
      </c>
      <c r="AK560">
        <v>0</v>
      </c>
      <c r="AL560">
        <v>0</v>
      </c>
      <c r="AM560">
        <v>0</v>
      </c>
      <c r="AN560">
        <v>0</v>
      </c>
      <c r="AO560" s="4">
        <v>0</v>
      </c>
      <c r="AP560" s="7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7.0617701532719481E-5</v>
      </c>
      <c r="AW560">
        <v>0</v>
      </c>
      <c r="AX560">
        <v>0</v>
      </c>
      <c r="AY560" s="4">
        <v>0</v>
      </c>
      <c r="AZ560">
        <f t="shared" si="500"/>
        <v>4.065145303620267E-2</v>
      </c>
      <c r="BA560">
        <f t="shared" si="501"/>
        <v>1.7904969801119698E-3</v>
      </c>
      <c r="BB560">
        <f t="shared" si="502"/>
        <v>0</v>
      </c>
      <c r="BC560">
        <f t="shared" si="503"/>
        <v>9.2924418456545463E-5</v>
      </c>
      <c r="BD560" s="4">
        <f t="shared" si="504"/>
        <v>7.0617701532719479E-6</v>
      </c>
      <c r="BE560" s="7">
        <f t="shared" si="505"/>
        <v>2.1004053366876978E-2</v>
      </c>
      <c r="BF560">
        <f t="shared" si="506"/>
        <v>1.837760351050111E-3</v>
      </c>
      <c r="BG560">
        <f t="shared" si="507"/>
        <v>0</v>
      </c>
      <c r="BH560">
        <f t="shared" si="508"/>
        <v>2.9385281256927195E-4</v>
      </c>
      <c r="BI560" s="4">
        <f t="shared" si="509"/>
        <v>2.2331277996935717E-5</v>
      </c>
      <c r="BJ560" s="7">
        <f t="shared" si="510"/>
        <v>2.3615695686621016E-4</v>
      </c>
      <c r="BK560">
        <f t="shared" si="511"/>
        <v>1.7488738119622143E-4</v>
      </c>
      <c r="BL560">
        <f t="shared" si="512"/>
        <v>1.7771912070963975E-4</v>
      </c>
      <c r="BM560" s="4">
        <f t="shared" si="513"/>
        <v>1.7511175592587667E-4</v>
      </c>
      <c r="BN560" s="7">
        <f t="shared" si="514"/>
        <v>2.3615695686621016E-4</v>
      </c>
      <c r="BO560">
        <f t="shared" si="515"/>
        <v>1.3119807759534485E-2</v>
      </c>
      <c r="BP560">
        <f t="shared" si="516"/>
        <v>1.7171070330521742E-2</v>
      </c>
      <c r="BQ560" s="4">
        <f t="shared" si="517"/>
        <v>1.338025601888581E-2</v>
      </c>
      <c r="BR560" s="7">
        <f t="shared" si="518"/>
        <v>1.7488738119622143E-4</v>
      </c>
      <c r="BS560">
        <f t="shared" si="519"/>
        <v>1.3119807759534485E-2</v>
      </c>
      <c r="BT560">
        <f t="shared" si="520"/>
        <v>0.34343639613791355</v>
      </c>
      <c r="BU560" s="4">
        <f t="shared" si="521"/>
        <v>0.34343639613791355</v>
      </c>
      <c r="BV560" s="7">
        <f t="shared" si="522"/>
        <v>1.7771912070963975E-4</v>
      </c>
      <c r="BW560">
        <f t="shared" si="523"/>
        <v>1.7171070330521742E-2</v>
      </c>
      <c r="BX560">
        <f t="shared" si="524"/>
        <v>0.34343639613791355</v>
      </c>
      <c r="BY560" s="4">
        <f t="shared" si="525"/>
        <v>0.38063592863719553</v>
      </c>
      <c r="BZ560" s="7">
        <f t="shared" si="526"/>
        <v>1.7511175592587667E-4</v>
      </c>
      <c r="CA560">
        <f t="shared" si="527"/>
        <v>1.338025601888581E-2</v>
      </c>
      <c r="CB560">
        <f t="shared" si="528"/>
        <v>0.34343639613791355</v>
      </c>
      <c r="CC560" s="4">
        <f t="shared" si="529"/>
        <v>0.38063592863719553</v>
      </c>
      <c r="CD560" s="7">
        <f t="shared" si="530"/>
        <v>14</v>
      </c>
      <c r="CE560" s="4">
        <f t="shared" si="531"/>
        <v>0</v>
      </c>
      <c r="CF560" s="7">
        <f t="shared" si="532"/>
        <v>2.3615695686621016E-4</v>
      </c>
      <c r="CG560">
        <f t="shared" si="533"/>
        <v>1.7593592595837332E-4</v>
      </c>
      <c r="CH560" s="7">
        <f t="shared" si="534"/>
        <v>2.3615695686621016E-4</v>
      </c>
      <c r="CI560" s="4">
        <f t="shared" si="535"/>
        <v>1.4403818023843816E-2</v>
      </c>
      <c r="CJ560">
        <f t="shared" si="536"/>
        <v>1.7593592595837332E-4</v>
      </c>
      <c r="CK560">
        <f t="shared" si="537"/>
        <v>1.4403818023843816E-2</v>
      </c>
      <c r="CL560" s="7">
        <f t="shared" si="538"/>
        <v>6</v>
      </c>
      <c r="CM560" s="4">
        <f t="shared" si="539"/>
        <v>1</v>
      </c>
      <c r="CN560" s="7">
        <f t="shared" si="540"/>
        <v>1.10320704642022E-3</v>
      </c>
      <c r="CO560" s="4">
        <f t="shared" si="541"/>
        <v>1</v>
      </c>
      <c r="CP560" s="7">
        <f t="shared" si="542"/>
        <v>1</v>
      </c>
      <c r="CQ560" s="4" t="str">
        <f t="shared" si="543"/>
        <v>Gentleman Jack</v>
      </c>
      <c r="CR560" s="7">
        <f t="shared" si="544"/>
        <v>62</v>
      </c>
      <c r="CS560">
        <f t="shared" si="545"/>
        <v>65</v>
      </c>
      <c r="CT560">
        <f ca="1">COUNTIF(INDIRECT(ADDRESS(ROW(),CR560,1,1)):INDIRECT(ADDRESS(ROW(),CS560,1,1)), "&lt;0.05")</f>
        <v>4</v>
      </c>
      <c r="CU560" s="4">
        <f t="shared" ca="1" si="546"/>
        <v>1</v>
      </c>
    </row>
    <row r="561" spans="1:99" x14ac:dyDescent="0.25">
      <c r="A561" s="48">
        <v>39</v>
      </c>
      <c r="B561" s="7">
        <v>0.5370436521189681</v>
      </c>
      <c r="C561">
        <v>0.26783575023838863</v>
      </c>
      <c r="D561">
        <v>0.34788947406742865</v>
      </c>
      <c r="E561">
        <v>0.25378159968609842</v>
      </c>
      <c r="F561">
        <v>0.26995128300266491</v>
      </c>
      <c r="G561">
        <v>0.33724183647358413</v>
      </c>
      <c r="H561">
        <v>0.21441557929855723</v>
      </c>
      <c r="I561">
        <v>0.11283918301245191</v>
      </c>
      <c r="J561">
        <v>0.20094214982277511</v>
      </c>
      <c r="K561" s="4">
        <v>0.20840560744635558</v>
      </c>
      <c r="L561" s="7">
        <v>1.8554174695990986E-3</v>
      </c>
      <c r="M561">
        <v>0</v>
      </c>
      <c r="N561">
        <v>0</v>
      </c>
      <c r="O561">
        <v>1.4406088520456356E-2</v>
      </c>
      <c r="P561">
        <v>4.2040460511589911E-2</v>
      </c>
      <c r="Q561">
        <v>3.2447649525738365E-2</v>
      </c>
      <c r="R561">
        <v>1.6136836449463177E-2</v>
      </c>
      <c r="S561">
        <v>3.5469891193332687E-2</v>
      </c>
      <c r="T561">
        <v>3.571242822930807E-2</v>
      </c>
      <c r="U561" s="4">
        <v>2.4301546212500452E-2</v>
      </c>
      <c r="V561" s="7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 s="4">
        <v>0</v>
      </c>
      <c r="AF561" s="7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 s="4">
        <v>0</v>
      </c>
      <c r="AP561" s="7">
        <v>0</v>
      </c>
      <c r="AQ561">
        <v>0</v>
      </c>
      <c r="AR561">
        <v>0</v>
      </c>
      <c r="AS561">
        <v>0</v>
      </c>
      <c r="AT561">
        <v>3.4920282208201779E-2</v>
      </c>
      <c r="AU561">
        <v>1.8847496898383269E-2</v>
      </c>
      <c r="AV561">
        <v>8.9713356746711451E-2</v>
      </c>
      <c r="AW561">
        <v>0.15913574528970445</v>
      </c>
      <c r="AX561">
        <v>0</v>
      </c>
      <c r="AY561" s="4">
        <v>0.1285905113154325</v>
      </c>
      <c r="AZ561">
        <f t="shared" si="500"/>
        <v>0.27503461151672726</v>
      </c>
      <c r="BA561">
        <f t="shared" si="501"/>
        <v>2.0237031811198809E-2</v>
      </c>
      <c r="BB561">
        <f t="shared" si="502"/>
        <v>0</v>
      </c>
      <c r="BC561">
        <f t="shared" si="503"/>
        <v>0</v>
      </c>
      <c r="BD561" s="4">
        <f t="shared" si="504"/>
        <v>4.3120739245843344E-2</v>
      </c>
      <c r="BE561" s="7">
        <f t="shared" si="505"/>
        <v>0.11463313593751216</v>
      </c>
      <c r="BF561">
        <f t="shared" si="506"/>
        <v>1.6056521780392779E-2</v>
      </c>
      <c r="BG561">
        <f t="shared" si="507"/>
        <v>0</v>
      </c>
      <c r="BH561">
        <f t="shared" si="508"/>
        <v>0</v>
      </c>
      <c r="BI561" s="4">
        <f t="shared" si="509"/>
        <v>6.0450957281080943E-2</v>
      </c>
      <c r="BJ561" s="7">
        <f t="shared" si="510"/>
        <v>5.4550688616789998E-5</v>
      </c>
      <c r="BK561">
        <f t="shared" si="511"/>
        <v>3.3714911791985809E-5</v>
      </c>
      <c r="BL561">
        <f t="shared" si="512"/>
        <v>3.3714911791985809E-5</v>
      </c>
      <c r="BM561" s="4">
        <f t="shared" si="513"/>
        <v>6.4987748907669311E-5</v>
      </c>
      <c r="BN561" s="7">
        <f t="shared" si="514"/>
        <v>5.4550688616789998E-5</v>
      </c>
      <c r="BO561">
        <f t="shared" si="515"/>
        <v>3.1787145428955207E-3</v>
      </c>
      <c r="BP561">
        <f t="shared" si="516"/>
        <v>3.1787145428955207E-3</v>
      </c>
      <c r="BQ561" s="4">
        <f t="shared" si="517"/>
        <v>0.2735047949183067</v>
      </c>
      <c r="BR561" s="7">
        <f t="shared" si="518"/>
        <v>3.3714911791985809E-5</v>
      </c>
      <c r="BS561">
        <f t="shared" si="519"/>
        <v>3.1787145428955207E-3</v>
      </c>
      <c r="BT561" t="e">
        <f t="shared" si="520"/>
        <v>#DIV/0!</v>
      </c>
      <c r="BU561" s="4">
        <f t="shared" si="521"/>
        <v>5.0529721761719534E-2</v>
      </c>
      <c r="BV561" s="7">
        <f t="shared" si="522"/>
        <v>3.3714911791985809E-5</v>
      </c>
      <c r="BW561">
        <f t="shared" si="523"/>
        <v>3.1787145428955207E-3</v>
      </c>
      <c r="BX561" t="e">
        <f t="shared" si="524"/>
        <v>#DIV/0!</v>
      </c>
      <c r="BY561" s="4">
        <f t="shared" si="525"/>
        <v>5.0529721761719534E-2</v>
      </c>
      <c r="BZ561" s="7">
        <f t="shared" si="526"/>
        <v>6.4987748907669311E-5</v>
      </c>
      <c r="CA561">
        <f t="shared" si="527"/>
        <v>0.2735047949183067</v>
      </c>
      <c r="CB561">
        <f t="shared" si="528"/>
        <v>5.0529721761719534E-2</v>
      </c>
      <c r="CC561" s="4">
        <f t="shared" si="529"/>
        <v>5.0529721761719534E-2</v>
      </c>
      <c r="CD561" s="7">
        <f t="shared" si="530"/>
        <v>12</v>
      </c>
      <c r="CE561" s="4">
        <f t="shared" si="531"/>
        <v>0</v>
      </c>
      <c r="CF561" s="7">
        <f t="shared" si="532"/>
        <v>5.4550688616789998E-5</v>
      </c>
      <c r="CG561">
        <f t="shared" si="533"/>
        <v>4.0334217507069536E-5</v>
      </c>
      <c r="CH561" s="7">
        <f t="shared" si="534"/>
        <v>5.4550688616789998E-5</v>
      </c>
      <c r="CI561" s="4">
        <f t="shared" si="535"/>
        <v>0.51050493338097458</v>
      </c>
      <c r="CJ561">
        <f t="shared" si="536"/>
        <v>4.0334217507069536E-5</v>
      </c>
      <c r="CK561">
        <f t="shared" si="537"/>
        <v>0.51050493338097458</v>
      </c>
      <c r="CL561" s="7">
        <f t="shared" si="538"/>
        <v>4</v>
      </c>
      <c r="CM561" s="4">
        <f t="shared" si="539"/>
        <v>0</v>
      </c>
      <c r="CN561" s="7">
        <f t="shared" si="540"/>
        <v>3.7486258510750173E-4</v>
      </c>
      <c r="CO561" s="4">
        <f t="shared" si="541"/>
        <v>1</v>
      </c>
      <c r="CP561" s="7">
        <f t="shared" si="542"/>
        <v>1</v>
      </c>
      <c r="CQ561" s="4" t="str">
        <f t="shared" si="543"/>
        <v>Gentleman Jack</v>
      </c>
      <c r="CR561" s="7">
        <f t="shared" si="544"/>
        <v>62</v>
      </c>
      <c r="CS561">
        <f t="shared" si="545"/>
        <v>65</v>
      </c>
      <c r="CT561">
        <f ca="1">COUNTIF(INDIRECT(ADDRESS(ROW(),CR561,1,1)):INDIRECT(ADDRESS(ROW(),CS561,1,1)), "&lt;0.05")</f>
        <v>4</v>
      </c>
      <c r="CU561" s="4">
        <f t="shared" ca="1" si="546"/>
        <v>1</v>
      </c>
    </row>
    <row r="562" spans="1:99" x14ac:dyDescent="0.25">
      <c r="A562" s="48">
        <v>40</v>
      </c>
      <c r="B562" s="7">
        <v>0.78585877815030836</v>
      </c>
      <c r="C562">
        <v>0.4414007556587568</v>
      </c>
      <c r="D562">
        <v>0.4972025871905435</v>
      </c>
      <c r="E562">
        <v>0.38607516630213534</v>
      </c>
      <c r="F562">
        <v>0.44494059926949553</v>
      </c>
      <c r="G562">
        <v>0.46697075925194792</v>
      </c>
      <c r="H562">
        <v>0.29849653438659596</v>
      </c>
      <c r="I562">
        <v>0.25538719409879995</v>
      </c>
      <c r="J562">
        <v>0.45521832913677257</v>
      </c>
      <c r="K562" s="4">
        <v>0.40458811169419678</v>
      </c>
      <c r="L562" s="7">
        <v>0</v>
      </c>
      <c r="M562">
        <v>1.1450431185532212E-2</v>
      </c>
      <c r="N562">
        <v>2.589033406878689E-2</v>
      </c>
      <c r="O562">
        <v>9.9675634547267147E-2</v>
      </c>
      <c r="P562">
        <v>0.1026103630895398</v>
      </c>
      <c r="Q562">
        <v>8.822824792886351E-2</v>
      </c>
      <c r="R562">
        <v>9.4568519969260731E-2</v>
      </c>
      <c r="S562">
        <v>0.11047016704821953</v>
      </c>
      <c r="T562">
        <v>0.10567375230856722</v>
      </c>
      <c r="U562" s="4">
        <v>7.5931741176848838E-2</v>
      </c>
      <c r="V562" s="7">
        <v>4.7195700710276386E-2</v>
      </c>
      <c r="W562">
        <v>6.6246965076886641E-2</v>
      </c>
      <c r="X562">
        <v>6.4803579604130745E-2</v>
      </c>
      <c r="Y562">
        <v>4.4887549560494351E-2</v>
      </c>
      <c r="Z562">
        <v>5.2316049074255098E-2</v>
      </c>
      <c r="AA562">
        <v>6.6316007028190418E-2</v>
      </c>
      <c r="AB562">
        <v>5.3616529083265273E-2</v>
      </c>
      <c r="AC562">
        <v>6.0978362417248425E-2</v>
      </c>
      <c r="AD562">
        <v>6.7666297963659069E-2</v>
      </c>
      <c r="AE562" s="4">
        <v>9.1059872826788499E-2</v>
      </c>
      <c r="AF562" s="7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 s="4">
        <v>0</v>
      </c>
      <c r="AP562" s="7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 s="4">
        <v>0</v>
      </c>
      <c r="AZ562">
        <f t="shared" si="500"/>
        <v>0.44361388151395531</v>
      </c>
      <c r="BA562">
        <f t="shared" si="501"/>
        <v>7.1449919132288597E-2</v>
      </c>
      <c r="BB562">
        <f t="shared" si="502"/>
        <v>6.1508691334519486E-2</v>
      </c>
      <c r="BC562">
        <f t="shared" si="503"/>
        <v>0</v>
      </c>
      <c r="BD562" s="4">
        <f t="shared" si="504"/>
        <v>0</v>
      </c>
      <c r="BE562" s="7">
        <f t="shared" si="505"/>
        <v>0.14220963729215205</v>
      </c>
      <c r="BF562">
        <f t="shared" si="506"/>
        <v>4.2266730839521635E-2</v>
      </c>
      <c r="BG562">
        <f t="shared" si="507"/>
        <v>1.3315832088580476E-2</v>
      </c>
      <c r="BH562">
        <f t="shared" si="508"/>
        <v>0</v>
      </c>
      <c r="BI562" s="4">
        <f t="shared" si="509"/>
        <v>0</v>
      </c>
      <c r="BJ562" s="7">
        <f t="shared" si="510"/>
        <v>9.0098438220458978E-6</v>
      </c>
      <c r="BK562">
        <f t="shared" si="511"/>
        <v>1.2659737788378948E-5</v>
      </c>
      <c r="BL562">
        <f t="shared" si="512"/>
        <v>4.0079916059068804E-6</v>
      </c>
      <c r="BM562" s="4">
        <f t="shared" si="513"/>
        <v>4.0079916059068804E-6</v>
      </c>
      <c r="BN562" s="7">
        <f t="shared" si="514"/>
        <v>9.0098438220458978E-6</v>
      </c>
      <c r="BO562">
        <f t="shared" si="515"/>
        <v>0.49314790430037825</v>
      </c>
      <c r="BP562">
        <f t="shared" si="516"/>
        <v>4.6498412625408487E-4</v>
      </c>
      <c r="BQ562" s="4">
        <f t="shared" si="517"/>
        <v>4.6498412625408487E-4</v>
      </c>
      <c r="BR562" s="7">
        <f t="shared" si="518"/>
        <v>1.2659737788378948E-5</v>
      </c>
      <c r="BS562">
        <f t="shared" si="519"/>
        <v>0.49314790430037825</v>
      </c>
      <c r="BT562">
        <f t="shared" si="520"/>
        <v>1.420148941740693E-7</v>
      </c>
      <c r="BU562" s="4">
        <f t="shared" si="521"/>
        <v>1.420148941740693E-7</v>
      </c>
      <c r="BV562" s="7">
        <f t="shared" si="522"/>
        <v>4.0079916059068804E-6</v>
      </c>
      <c r="BW562">
        <f t="shared" si="523"/>
        <v>4.6498412625408487E-4</v>
      </c>
      <c r="BX562">
        <f t="shared" si="524"/>
        <v>1.420148941740693E-7</v>
      </c>
      <c r="BY562" s="4" t="e">
        <f t="shared" si="525"/>
        <v>#DIV/0!</v>
      </c>
      <c r="BZ562" s="7">
        <f t="shared" si="526"/>
        <v>4.0079916059068804E-6</v>
      </c>
      <c r="CA562">
        <f t="shared" si="527"/>
        <v>4.6498412625408487E-4</v>
      </c>
      <c r="CB562">
        <f t="shared" si="528"/>
        <v>1.420148941740693E-7</v>
      </c>
      <c r="CC562" s="4" t="e">
        <f t="shared" si="529"/>
        <v>#DIV/0!</v>
      </c>
      <c r="CD562" s="7">
        <f t="shared" si="530"/>
        <v>16</v>
      </c>
      <c r="CE562" s="4">
        <f t="shared" si="531"/>
        <v>0</v>
      </c>
      <c r="CF562" s="7">
        <f t="shared" si="532"/>
        <v>9.0098438220458978E-6</v>
      </c>
      <c r="CG562">
        <f t="shared" si="533"/>
        <v>5.100512399999622E-6</v>
      </c>
      <c r="CH562" s="7">
        <f t="shared" si="534"/>
        <v>9.0098438220458978E-6</v>
      </c>
      <c r="CI562" s="4">
        <f t="shared" si="535"/>
        <v>4.0937826724594985E-3</v>
      </c>
      <c r="CJ562">
        <f t="shared" si="536"/>
        <v>5.100512399999622E-6</v>
      </c>
      <c r="CK562">
        <f t="shared" si="537"/>
        <v>4.0937826724594985E-3</v>
      </c>
      <c r="CL562" s="7">
        <f t="shared" si="538"/>
        <v>6</v>
      </c>
      <c r="CM562" s="4">
        <f t="shared" si="539"/>
        <v>1</v>
      </c>
      <c r="CN562" s="7">
        <f t="shared" si="540"/>
        <v>1.6360203129105202E-4</v>
      </c>
      <c r="CO562" s="4">
        <f t="shared" si="541"/>
        <v>1</v>
      </c>
      <c r="CP562" s="7">
        <f t="shared" si="542"/>
        <v>1</v>
      </c>
      <c r="CQ562" s="4" t="str">
        <f t="shared" si="543"/>
        <v>Gentleman Jack</v>
      </c>
      <c r="CR562" s="7">
        <f t="shared" si="544"/>
        <v>62</v>
      </c>
      <c r="CS562">
        <f t="shared" si="545"/>
        <v>65</v>
      </c>
      <c r="CT562">
        <f ca="1">COUNTIF(INDIRECT(ADDRESS(ROW(),CR562,1,1)):INDIRECT(ADDRESS(ROW(),CS562,1,1)), "&lt;0.05")</f>
        <v>4</v>
      </c>
      <c r="CU562" s="4">
        <f t="shared" ca="1" si="546"/>
        <v>1</v>
      </c>
    </row>
    <row r="563" spans="1:99" x14ac:dyDescent="0.25">
      <c r="A563" s="48">
        <v>41</v>
      </c>
      <c r="B563" s="7">
        <v>5.1322919843903714</v>
      </c>
      <c r="C563">
        <v>3.0885293643494891</v>
      </c>
      <c r="D563">
        <v>3.2817219234206938</v>
      </c>
      <c r="E563">
        <v>2.407207133816001</v>
      </c>
      <c r="F563">
        <v>2.6344299087457292</v>
      </c>
      <c r="G563">
        <v>2.632748687886354</v>
      </c>
      <c r="H563">
        <v>2.1872362307113158</v>
      </c>
      <c r="I563">
        <v>1.9276915509824959</v>
      </c>
      <c r="J563">
        <v>2.3578524748884471</v>
      </c>
      <c r="K563" s="4">
        <v>1.8470118040852517</v>
      </c>
      <c r="L563" s="7">
        <v>0</v>
      </c>
      <c r="M563">
        <v>0.10644155358348451</v>
      </c>
      <c r="N563">
        <v>0.2439176476787018</v>
      </c>
      <c r="O563">
        <v>0.73233588927539017</v>
      </c>
      <c r="P563">
        <v>0.80904698825367871</v>
      </c>
      <c r="Q563">
        <v>0.82173377038497453</v>
      </c>
      <c r="R563">
        <v>0.73146830691227671</v>
      </c>
      <c r="S563">
        <v>0.80276359587750923</v>
      </c>
      <c r="T563">
        <v>0.86709707796430735</v>
      </c>
      <c r="U563" s="4">
        <v>0.65256527273519538</v>
      </c>
      <c r="V563" s="7">
        <v>0.53583629939464517</v>
      </c>
      <c r="W563">
        <v>0.5508628968416972</v>
      </c>
      <c r="X563">
        <v>0.56348809074669082</v>
      </c>
      <c r="Y563">
        <v>0.48205531547745167</v>
      </c>
      <c r="Z563">
        <v>0.53460341586099236</v>
      </c>
      <c r="AA563">
        <v>0.49468888588994814</v>
      </c>
      <c r="AB563">
        <v>0.50900897214024465</v>
      </c>
      <c r="AC563">
        <v>0.56457344123286746</v>
      </c>
      <c r="AD563">
        <v>0.59717953269733071</v>
      </c>
      <c r="AE563" s="4">
        <v>0.67783562526081276</v>
      </c>
      <c r="AF563" s="7">
        <v>0</v>
      </c>
      <c r="AG563">
        <v>4.8414376221123975E-2</v>
      </c>
      <c r="AH563">
        <v>0.17811863171265011</v>
      </c>
      <c r="AI563">
        <v>0.29182333390339776</v>
      </c>
      <c r="AJ563">
        <v>0.4722668079259062</v>
      </c>
      <c r="AK563">
        <v>0.71176791845819254</v>
      </c>
      <c r="AL563">
        <v>0.45196649594095423</v>
      </c>
      <c r="AM563">
        <v>0.51094334181414602</v>
      </c>
      <c r="AN563">
        <v>0.78180260711311444</v>
      </c>
      <c r="AO563" s="4">
        <v>0.74216642681052658</v>
      </c>
      <c r="AP563" s="7">
        <v>1.3133151515352781</v>
      </c>
      <c r="AQ563">
        <v>0.94646704860702779</v>
      </c>
      <c r="AR563">
        <v>1.0583918432368864</v>
      </c>
      <c r="AS563">
        <v>1.6614242108931234</v>
      </c>
      <c r="AT563">
        <v>1.7423426991827449</v>
      </c>
      <c r="AU563">
        <v>1.788639739351144</v>
      </c>
      <c r="AV563">
        <v>1.7435146168960769</v>
      </c>
      <c r="AW563">
        <v>1.8500216800326497</v>
      </c>
      <c r="AX563">
        <v>1.9601619460688957</v>
      </c>
      <c r="AY563" s="4">
        <v>1.7658884442154259</v>
      </c>
      <c r="AZ563">
        <f t="shared" si="500"/>
        <v>2.7496721063276151</v>
      </c>
      <c r="BA563">
        <f t="shared" si="501"/>
        <v>0.57673701026655178</v>
      </c>
      <c r="BB563">
        <f t="shared" si="502"/>
        <v>0.55101324755426806</v>
      </c>
      <c r="BC563">
        <f t="shared" si="503"/>
        <v>0.41892699399000116</v>
      </c>
      <c r="BD563" s="4">
        <f t="shared" si="504"/>
        <v>1.5830167380019251</v>
      </c>
      <c r="BE563" s="7">
        <f t="shared" si="505"/>
        <v>0.9533168548794172</v>
      </c>
      <c r="BF563">
        <f t="shared" si="506"/>
        <v>0.32793345514975436</v>
      </c>
      <c r="BG563">
        <f t="shared" si="507"/>
        <v>5.6515854353317005E-2</v>
      </c>
      <c r="BH563">
        <f t="shared" si="508"/>
        <v>0.28308723336521185</v>
      </c>
      <c r="BI563" s="4">
        <f t="shared" si="509"/>
        <v>0.34955699305033078</v>
      </c>
      <c r="BJ563" s="7">
        <f t="shared" si="510"/>
        <v>2.7624879801228014E-5</v>
      </c>
      <c r="BK563">
        <f t="shared" si="511"/>
        <v>4.493057943634191E-5</v>
      </c>
      <c r="BL563">
        <f t="shared" si="512"/>
        <v>1.673581264104334E-5</v>
      </c>
      <c r="BM563" s="4">
        <f t="shared" si="513"/>
        <v>3.7283391140455068E-3</v>
      </c>
      <c r="BN563" s="7">
        <f t="shared" si="514"/>
        <v>2.7624879801228014E-5</v>
      </c>
      <c r="BO563">
        <f t="shared" si="515"/>
        <v>0.81206101783335971</v>
      </c>
      <c r="BP563">
        <f t="shared" si="516"/>
        <v>0.26473588371888046</v>
      </c>
      <c r="BQ563" s="4">
        <f t="shared" si="517"/>
        <v>3.1926416871588245E-6</v>
      </c>
      <c r="BR563" s="7">
        <f t="shared" si="518"/>
        <v>4.493057943634191E-5</v>
      </c>
      <c r="BS563">
        <f t="shared" si="519"/>
        <v>0.81206101783335971</v>
      </c>
      <c r="BT563">
        <f t="shared" si="520"/>
        <v>0.17939361546137109</v>
      </c>
      <c r="BU563" s="4">
        <f t="shared" si="521"/>
        <v>4.9243039082825852E-6</v>
      </c>
      <c r="BV563" s="7">
        <f t="shared" si="522"/>
        <v>1.673581264104334E-5</v>
      </c>
      <c r="BW563">
        <f t="shared" si="523"/>
        <v>0.26473588371888046</v>
      </c>
      <c r="BX563">
        <f t="shared" si="524"/>
        <v>0.17939361546137109</v>
      </c>
      <c r="BY563" s="4">
        <f t="shared" si="525"/>
        <v>2.4037192949353919E-7</v>
      </c>
      <c r="BZ563" s="7">
        <f t="shared" si="526"/>
        <v>3.7283391140455068E-3</v>
      </c>
      <c r="CA563">
        <f t="shared" si="527"/>
        <v>3.1926416871588245E-6</v>
      </c>
      <c r="CB563">
        <f t="shared" si="528"/>
        <v>4.9243039082825852E-6</v>
      </c>
      <c r="CC563" s="4">
        <f t="shared" si="529"/>
        <v>2.4037192949353919E-7</v>
      </c>
      <c r="CD563" s="7">
        <f t="shared" si="530"/>
        <v>14</v>
      </c>
      <c r="CE563" s="4">
        <f t="shared" si="531"/>
        <v>0</v>
      </c>
      <c r="CF563" s="7">
        <f t="shared" si="532"/>
        <v>2.7624879801228014E-5</v>
      </c>
      <c r="CG563">
        <f t="shared" si="533"/>
        <v>8.6043035221037285E-5</v>
      </c>
      <c r="CH563" s="7">
        <f t="shared" si="534"/>
        <v>2.7624879801228014E-5</v>
      </c>
      <c r="CI563" s="4">
        <f t="shared" si="535"/>
        <v>7.6267243864979115E-2</v>
      </c>
      <c r="CJ563">
        <f t="shared" si="536"/>
        <v>8.6043035221037285E-5</v>
      </c>
      <c r="CK563">
        <f t="shared" si="537"/>
        <v>7.6267243864979115E-2</v>
      </c>
      <c r="CL563" s="7">
        <f t="shared" si="538"/>
        <v>4</v>
      </c>
      <c r="CM563" s="4">
        <f t="shared" si="539"/>
        <v>0</v>
      </c>
      <c r="CN563" s="7">
        <f t="shared" si="540"/>
        <v>7.6927601187726843E-4</v>
      </c>
      <c r="CO563" s="4">
        <f t="shared" si="541"/>
        <v>1</v>
      </c>
      <c r="CP563" s="7">
        <f t="shared" si="542"/>
        <v>1</v>
      </c>
      <c r="CQ563" s="4" t="str">
        <f t="shared" si="543"/>
        <v>Gentleman Jack</v>
      </c>
      <c r="CR563" s="7">
        <f t="shared" si="544"/>
        <v>62</v>
      </c>
      <c r="CS563">
        <f t="shared" si="545"/>
        <v>65</v>
      </c>
      <c r="CT563">
        <f ca="1">COUNTIF(INDIRECT(ADDRESS(ROW(),CR563,1,1)):INDIRECT(ADDRESS(ROW(),CS563,1,1)), "&lt;0.05")</f>
        <v>4</v>
      </c>
      <c r="CU563" s="4">
        <f t="shared" ca="1" si="546"/>
        <v>1</v>
      </c>
    </row>
    <row r="564" spans="1:99" x14ac:dyDescent="0.25">
      <c r="A564" s="48">
        <v>42</v>
      </c>
      <c r="B564" s="7">
        <v>3.9822567664706732</v>
      </c>
      <c r="C564">
        <v>2.3840726491466993</v>
      </c>
      <c r="D564">
        <v>2.8695003842452165</v>
      </c>
      <c r="E564">
        <v>1.5108545439707872</v>
      </c>
      <c r="F564">
        <v>1.3159976226401247</v>
      </c>
      <c r="G564">
        <v>3.1715155870565863</v>
      </c>
      <c r="H564">
        <v>1.3115630005621526</v>
      </c>
      <c r="I564">
        <v>1.5192126138175952</v>
      </c>
      <c r="J564">
        <v>1.9739967773258731</v>
      </c>
      <c r="K564" s="4">
        <v>1.7781707476413613</v>
      </c>
      <c r="L564" s="7">
        <v>0</v>
      </c>
      <c r="M564">
        <v>0.62552920499109199</v>
      </c>
      <c r="N564">
        <v>0.8422103694176698</v>
      </c>
      <c r="O564">
        <v>1.5196166471624755</v>
      </c>
      <c r="P564">
        <v>2.0001314732168445</v>
      </c>
      <c r="Q564">
        <v>1.9416645533927914</v>
      </c>
      <c r="R564">
        <v>1.8097488811879536</v>
      </c>
      <c r="S564">
        <v>1.8440198193921389</v>
      </c>
      <c r="T564">
        <v>1.7377238011020859</v>
      </c>
      <c r="U564" s="4">
        <v>1.3569471179344881</v>
      </c>
      <c r="V564" s="7">
        <v>1.5058776356770944</v>
      </c>
      <c r="W564">
        <v>1.5941829660715949</v>
      </c>
      <c r="X564">
        <v>1.1492457302274306</v>
      </c>
      <c r="Y564">
        <v>1.1319899834479368</v>
      </c>
      <c r="Z564">
        <v>1.3153147348559922</v>
      </c>
      <c r="AA564">
        <v>0.93220812073409209</v>
      </c>
      <c r="AB564">
        <v>1.1671415603078432</v>
      </c>
      <c r="AC564">
        <v>1.1681407451941703</v>
      </c>
      <c r="AD564">
        <v>1.3585132862375464</v>
      </c>
      <c r="AE564" s="4">
        <v>1.3103125130564293</v>
      </c>
      <c r="AF564" s="7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 s="4">
        <v>0</v>
      </c>
      <c r="AP564" s="7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 s="4">
        <v>0</v>
      </c>
      <c r="AZ564">
        <f t="shared" si="500"/>
        <v>2.1817140692877066</v>
      </c>
      <c r="BA564">
        <f t="shared" si="501"/>
        <v>1.3677591867797543</v>
      </c>
      <c r="BB564">
        <f t="shared" si="502"/>
        <v>1.2632927275810131</v>
      </c>
      <c r="BC564">
        <f t="shared" si="503"/>
        <v>0</v>
      </c>
      <c r="BD564" s="4">
        <f t="shared" si="504"/>
        <v>0</v>
      </c>
      <c r="BE564" s="7">
        <f t="shared" si="505"/>
        <v>0.90291148048201353</v>
      </c>
      <c r="BF564">
        <f t="shared" si="506"/>
        <v>0.66744659893713099</v>
      </c>
      <c r="BG564">
        <f t="shared" si="507"/>
        <v>0.19450306585862362</v>
      </c>
      <c r="BH564">
        <f t="shared" si="508"/>
        <v>0</v>
      </c>
      <c r="BI564" s="4">
        <f t="shared" si="509"/>
        <v>0</v>
      </c>
      <c r="BJ564" s="7">
        <f t="shared" si="510"/>
        <v>3.5267346861291522E-2</v>
      </c>
      <c r="BK564">
        <f t="shared" si="511"/>
        <v>1.0640824360319531E-2</v>
      </c>
      <c r="BL564">
        <f t="shared" si="512"/>
        <v>3.1880944613059295E-5</v>
      </c>
      <c r="BM564" s="4">
        <f t="shared" si="513"/>
        <v>3.1880944613059295E-5</v>
      </c>
      <c r="BN564" s="7">
        <f t="shared" si="514"/>
        <v>3.5267346861291522E-2</v>
      </c>
      <c r="BO564">
        <f t="shared" si="515"/>
        <v>0.64437090643012462</v>
      </c>
      <c r="BP564">
        <f t="shared" si="516"/>
        <v>1.1404028062440467E-4</v>
      </c>
      <c r="BQ564" s="4">
        <f t="shared" si="517"/>
        <v>1.1404028062440467E-4</v>
      </c>
      <c r="BR564" s="7">
        <f t="shared" si="518"/>
        <v>1.0640824360319531E-2</v>
      </c>
      <c r="BS564">
        <f t="shared" si="519"/>
        <v>0.64437090643012462</v>
      </c>
      <c r="BT564">
        <f t="shared" si="520"/>
        <v>7.1806124836390189E-9</v>
      </c>
      <c r="BU564" s="4">
        <f t="shared" si="521"/>
        <v>7.1806124836390189E-9</v>
      </c>
      <c r="BV564" s="7">
        <f t="shared" si="522"/>
        <v>3.1880944613059295E-5</v>
      </c>
      <c r="BW564">
        <f t="shared" si="523"/>
        <v>1.1404028062440467E-4</v>
      </c>
      <c r="BX564">
        <f t="shared" si="524"/>
        <v>7.1806124836390189E-9</v>
      </c>
      <c r="BY564" s="4" t="e">
        <f t="shared" si="525"/>
        <v>#DIV/0!</v>
      </c>
      <c r="BZ564" s="7">
        <f t="shared" si="526"/>
        <v>3.1880944613059295E-5</v>
      </c>
      <c r="CA564">
        <f t="shared" si="527"/>
        <v>1.1404028062440467E-4</v>
      </c>
      <c r="CB564">
        <f t="shared" si="528"/>
        <v>7.1806124836390189E-9</v>
      </c>
      <c r="CC564" s="4" t="e">
        <f t="shared" si="529"/>
        <v>#DIV/0!</v>
      </c>
      <c r="CD564" s="7">
        <f t="shared" si="530"/>
        <v>16</v>
      </c>
      <c r="CE564" s="4">
        <f t="shared" si="531"/>
        <v>0</v>
      </c>
      <c r="CF564" s="7">
        <f t="shared" si="532"/>
        <v>3.5267346861291522E-2</v>
      </c>
      <c r="CG564">
        <f t="shared" si="533"/>
        <v>9.6017183058041801E-5</v>
      </c>
      <c r="CH564" s="7">
        <f t="shared" si="534"/>
        <v>3.5267346861291522E-2</v>
      </c>
      <c r="CI564" s="4">
        <f t="shared" si="535"/>
        <v>1.344545384868517E-3</v>
      </c>
      <c r="CJ564">
        <f t="shared" si="536"/>
        <v>9.6017183058041801E-5</v>
      </c>
      <c r="CK564">
        <f t="shared" si="537"/>
        <v>1.344545384868517E-3</v>
      </c>
      <c r="CL564" s="7">
        <f t="shared" si="538"/>
        <v>6</v>
      </c>
      <c r="CM564" s="4">
        <f t="shared" si="539"/>
        <v>1</v>
      </c>
      <c r="CN564" s="7">
        <f t="shared" si="540"/>
        <v>4.5399113161252921E-5</v>
      </c>
      <c r="CO564" s="4">
        <f t="shared" si="541"/>
        <v>1</v>
      </c>
      <c r="CP564" s="7">
        <f t="shared" si="542"/>
        <v>1</v>
      </c>
      <c r="CQ564" s="4" t="str">
        <f t="shared" si="543"/>
        <v>Gentleman Jack</v>
      </c>
      <c r="CR564" s="7">
        <f t="shared" si="544"/>
        <v>62</v>
      </c>
      <c r="CS564">
        <f t="shared" si="545"/>
        <v>65</v>
      </c>
      <c r="CT564">
        <f ca="1">COUNTIF(INDIRECT(ADDRESS(ROW(),CR564,1,1)):INDIRECT(ADDRESS(ROW(),CS564,1,1)), "&lt;0.05")</f>
        <v>4</v>
      </c>
      <c r="CU564" s="4">
        <f t="shared" ca="1" si="546"/>
        <v>1</v>
      </c>
    </row>
    <row r="565" spans="1:99" x14ac:dyDescent="0.25">
      <c r="A565" s="48">
        <v>43</v>
      </c>
      <c r="B565" s="7">
        <v>18.333118968473865</v>
      </c>
      <c r="C565">
        <v>9.2820120493661378</v>
      </c>
      <c r="D565">
        <v>6.1764944401188915</v>
      </c>
      <c r="E565">
        <v>4.6480012300015412</v>
      </c>
      <c r="F565">
        <v>3.5634581408514312</v>
      </c>
      <c r="G565">
        <v>8.5814542745994462</v>
      </c>
      <c r="H565">
        <v>3.1744391823402252</v>
      </c>
      <c r="I565">
        <v>2.9817600867896537</v>
      </c>
      <c r="J565">
        <v>4.7222274945534757</v>
      </c>
      <c r="K565" s="4">
        <v>3.2404749996939324</v>
      </c>
      <c r="L565" s="7">
        <v>0.28638082817381971</v>
      </c>
      <c r="M565">
        <v>2.0636442811531617</v>
      </c>
      <c r="N565">
        <v>1.7279234806780543</v>
      </c>
      <c r="O565">
        <v>1.2772850300426941</v>
      </c>
      <c r="P565">
        <v>3.7332410406961105</v>
      </c>
      <c r="Q565">
        <v>3.0485524129543586</v>
      </c>
      <c r="R565">
        <v>2.8358340915046831</v>
      </c>
      <c r="S565">
        <v>2.389290180466598</v>
      </c>
      <c r="T565">
        <v>2.7028019423222078</v>
      </c>
      <c r="U565" s="4">
        <v>2.3859964761228207</v>
      </c>
      <c r="V565" s="7">
        <v>2.5827461858692344</v>
      </c>
      <c r="W565">
        <v>1.8178655153106367</v>
      </c>
      <c r="X565">
        <v>0.51738418980196255</v>
      </c>
      <c r="Y565">
        <v>0.64094509688106738</v>
      </c>
      <c r="Z565">
        <v>2.0361262124364821</v>
      </c>
      <c r="AA565">
        <v>0.35904488910393678</v>
      </c>
      <c r="AB565">
        <v>0.50358448732038408</v>
      </c>
      <c r="AC565">
        <v>2.3886798227187902</v>
      </c>
      <c r="AD565">
        <v>2.4719239476354904</v>
      </c>
      <c r="AE565" s="4">
        <v>2.8182841292398195</v>
      </c>
      <c r="AF565" s="7">
        <v>0.11302537287814106</v>
      </c>
      <c r="AG565">
        <v>2.2208305829941879</v>
      </c>
      <c r="AH565">
        <v>1.924866444746046</v>
      </c>
      <c r="AI565">
        <v>2.0759095302612791</v>
      </c>
      <c r="AJ565">
        <v>2.3420147538739506</v>
      </c>
      <c r="AK565">
        <v>3.1091711200490439</v>
      </c>
      <c r="AL565">
        <v>0</v>
      </c>
      <c r="AM565">
        <v>2.1110443908793579</v>
      </c>
      <c r="AN565">
        <v>2.2416830287106539</v>
      </c>
      <c r="AO565" s="4">
        <v>5.498441742434732</v>
      </c>
      <c r="AP565" s="7">
        <v>3.2328069824115615</v>
      </c>
      <c r="AQ565">
        <v>2.2186768507645085</v>
      </c>
      <c r="AR565">
        <v>1.9373649435419529</v>
      </c>
      <c r="AS565">
        <v>4.3392907161352081</v>
      </c>
      <c r="AT565">
        <v>5.1873217001351364</v>
      </c>
      <c r="AU565">
        <v>4.4126553349062974</v>
      </c>
      <c r="AV565">
        <v>4.5661234000533728</v>
      </c>
      <c r="AW565">
        <v>5.8948875695502974</v>
      </c>
      <c r="AX565">
        <v>6.9554611770388082</v>
      </c>
      <c r="AY565" s="4">
        <v>5.4125750324852095</v>
      </c>
      <c r="AZ565">
        <f t="shared" si="500"/>
        <v>6.4703440866788595</v>
      </c>
      <c r="BA565">
        <f t="shared" si="501"/>
        <v>2.2450949764114507</v>
      </c>
      <c r="BB565">
        <f t="shared" si="502"/>
        <v>1.6136584476317803</v>
      </c>
      <c r="BC565">
        <f t="shared" si="503"/>
        <v>2.1636986966827392</v>
      </c>
      <c r="BD565" s="4">
        <f t="shared" si="504"/>
        <v>4.4157163707022349</v>
      </c>
      <c r="BE565" s="7">
        <f t="shared" si="505"/>
        <v>4.7312921803158057</v>
      </c>
      <c r="BF565">
        <f t="shared" si="506"/>
        <v>0.97370109130204918</v>
      </c>
      <c r="BG565">
        <f t="shared" si="507"/>
        <v>0.99454173176681437</v>
      </c>
      <c r="BH565">
        <f t="shared" si="508"/>
        <v>1.5278868813015771</v>
      </c>
      <c r="BI565" s="4">
        <f t="shared" si="509"/>
        <v>1.5855005759651526</v>
      </c>
      <c r="BJ565" s="7">
        <f t="shared" si="510"/>
        <v>2.0350034123264093E-2</v>
      </c>
      <c r="BK565">
        <f t="shared" si="511"/>
        <v>1.0128796185843444E-2</v>
      </c>
      <c r="BL565">
        <f t="shared" si="512"/>
        <v>1.9468692733796315E-2</v>
      </c>
      <c r="BM565" s="4">
        <f t="shared" si="513"/>
        <v>0.21949787515407324</v>
      </c>
      <c r="BN565" s="7">
        <f t="shared" si="514"/>
        <v>2.0350034123264093E-2</v>
      </c>
      <c r="BO565">
        <f t="shared" si="515"/>
        <v>0.16854531397553896</v>
      </c>
      <c r="BP565">
        <f t="shared" si="516"/>
        <v>0.8888821941022198</v>
      </c>
      <c r="BQ565" s="4">
        <f t="shared" si="517"/>
        <v>2.1996249826428554E-3</v>
      </c>
      <c r="BR565" s="7">
        <f t="shared" si="518"/>
        <v>1.0128796185843444E-2</v>
      </c>
      <c r="BS565">
        <f t="shared" si="519"/>
        <v>0.16854531397553896</v>
      </c>
      <c r="BT565">
        <f t="shared" si="520"/>
        <v>0.35470934313362279</v>
      </c>
      <c r="BU565" s="4">
        <f t="shared" si="521"/>
        <v>2.5993766236241726E-4</v>
      </c>
      <c r="BV565" s="7">
        <f t="shared" si="522"/>
        <v>1.9468692733796315E-2</v>
      </c>
      <c r="BW565">
        <f t="shared" si="523"/>
        <v>0.8888821941022198</v>
      </c>
      <c r="BX565">
        <f t="shared" si="524"/>
        <v>0.35470934313362279</v>
      </c>
      <c r="BY565" s="4">
        <f t="shared" si="525"/>
        <v>4.6081270670200458E-3</v>
      </c>
      <c r="BZ565" s="7">
        <f t="shared" si="526"/>
        <v>0.21949787515407324</v>
      </c>
      <c r="CA565">
        <f t="shared" si="527"/>
        <v>2.1996249826428554E-3</v>
      </c>
      <c r="CB565">
        <f t="shared" si="528"/>
        <v>2.5993766236241726E-4</v>
      </c>
      <c r="CC565" s="4">
        <f t="shared" si="529"/>
        <v>4.6081270670200458E-3</v>
      </c>
      <c r="CD565" s="7">
        <f t="shared" si="530"/>
        <v>12</v>
      </c>
      <c r="CE565" s="4">
        <f t="shared" si="531"/>
        <v>0</v>
      </c>
      <c r="CF565" s="7">
        <f t="shared" si="532"/>
        <v>2.0350034123264093E-2</v>
      </c>
      <c r="CG565">
        <f t="shared" si="533"/>
        <v>3.5089244308387293E-2</v>
      </c>
      <c r="CH565" s="7">
        <f t="shared" si="534"/>
        <v>2.0350034123264093E-2</v>
      </c>
      <c r="CI565" s="4">
        <f t="shared" si="535"/>
        <v>0.29279104606865597</v>
      </c>
      <c r="CJ565">
        <f t="shared" si="536"/>
        <v>3.5089244308387293E-2</v>
      </c>
      <c r="CK565">
        <f t="shared" si="537"/>
        <v>0.29279104606865597</v>
      </c>
      <c r="CL565" s="7">
        <f t="shared" si="538"/>
        <v>4</v>
      </c>
      <c r="CM565" s="4">
        <f t="shared" si="539"/>
        <v>0</v>
      </c>
      <c r="CN565" s="7">
        <f t="shared" si="540"/>
        <v>1.4430664452532641E-2</v>
      </c>
      <c r="CO565" s="4">
        <f t="shared" si="541"/>
        <v>1</v>
      </c>
      <c r="CP565" s="7">
        <f t="shared" si="542"/>
        <v>1</v>
      </c>
      <c r="CQ565" s="4" t="str">
        <f t="shared" si="543"/>
        <v>Gentleman Jack</v>
      </c>
      <c r="CR565" s="7">
        <f t="shared" si="544"/>
        <v>62</v>
      </c>
      <c r="CS565">
        <f t="shared" si="545"/>
        <v>65</v>
      </c>
      <c r="CT565">
        <f ca="1">COUNTIF(INDIRECT(ADDRESS(ROW(),CR565,1,1)):INDIRECT(ADDRESS(ROW(),CS565,1,1)), "&lt;0.05")</f>
        <v>3</v>
      </c>
      <c r="CU565" s="4">
        <f t="shared" ca="1" si="546"/>
        <v>0</v>
      </c>
    </row>
    <row r="566" spans="1:99" x14ac:dyDescent="0.25">
      <c r="A566" s="48">
        <v>44</v>
      </c>
      <c r="B566" s="7">
        <v>6.8392741832455686</v>
      </c>
      <c r="C566">
        <v>3.824783007101014</v>
      </c>
      <c r="D566">
        <v>4.0342429359178436</v>
      </c>
      <c r="E566">
        <v>2.990454511615896</v>
      </c>
      <c r="F566">
        <v>3.1149097667672518</v>
      </c>
      <c r="G566">
        <v>2.8621661737438071</v>
      </c>
      <c r="H566">
        <v>2.5402042097233126</v>
      </c>
      <c r="I566">
        <v>2.4424332316496811</v>
      </c>
      <c r="J566">
        <v>2.9012304171051801</v>
      </c>
      <c r="K566" s="4">
        <v>2.755028802012045</v>
      </c>
      <c r="L566" s="7">
        <v>0.74687796550480434</v>
      </c>
      <c r="M566">
        <v>1.9025965885001674</v>
      </c>
      <c r="N566">
        <v>2.358183868305606</v>
      </c>
      <c r="O566">
        <v>3.9725514866038076</v>
      </c>
      <c r="P566">
        <v>3.7633424812649476</v>
      </c>
      <c r="Q566">
        <v>3.0779955715922314</v>
      </c>
      <c r="R566">
        <v>3.1516666698903388</v>
      </c>
      <c r="S566">
        <v>3.1461873849377398</v>
      </c>
      <c r="T566">
        <v>2.672869976206576</v>
      </c>
      <c r="U566" s="4">
        <v>2.4270786254869385</v>
      </c>
      <c r="V566" s="7">
        <v>2.4558733784755771</v>
      </c>
      <c r="W566">
        <v>2.6283122038237661</v>
      </c>
      <c r="X566">
        <v>2.4310406800437523</v>
      </c>
      <c r="Y566">
        <v>2.2091066801926451</v>
      </c>
      <c r="Z566">
        <v>2.0888686648726416</v>
      </c>
      <c r="AA566">
        <v>2.111546324453784</v>
      </c>
      <c r="AB566">
        <v>2.1711765210316085</v>
      </c>
      <c r="AC566">
        <v>1.9523487979365661</v>
      </c>
      <c r="AD566">
        <v>2.0059019836188869</v>
      </c>
      <c r="AE566" s="4">
        <v>2.1854139054690203</v>
      </c>
      <c r="AF566" s="7">
        <v>0.2550750331599192</v>
      </c>
      <c r="AG566">
        <v>0.30589855691247292</v>
      </c>
      <c r="AH566">
        <v>0.33938959082796477</v>
      </c>
      <c r="AI566">
        <v>0.17963538120909714</v>
      </c>
      <c r="AJ566">
        <v>0.33452236168697735</v>
      </c>
      <c r="AK566">
        <v>0.23760022793733224</v>
      </c>
      <c r="AL566">
        <v>0.22015022977729068</v>
      </c>
      <c r="AM566">
        <v>0.21977567726390701</v>
      </c>
      <c r="AN566">
        <v>0.54060586495504537</v>
      </c>
      <c r="AO566" s="4">
        <v>0.48607627939131565</v>
      </c>
      <c r="AP566" s="7">
        <v>0.56882185179775036</v>
      </c>
      <c r="AQ566">
        <v>0.54288496343624904</v>
      </c>
      <c r="AR566">
        <v>0.45537224960109113</v>
      </c>
      <c r="AS566">
        <v>0.50176410578053987</v>
      </c>
      <c r="AT566">
        <v>0.44721900990571134</v>
      </c>
      <c r="AU566">
        <v>0.53667418121320265</v>
      </c>
      <c r="AV566">
        <v>0.5265047781046297</v>
      </c>
      <c r="AW566">
        <v>0.45927710171537717</v>
      </c>
      <c r="AX566">
        <v>0.58817915101370954</v>
      </c>
      <c r="AY566" s="4">
        <v>0.45738998745545567</v>
      </c>
      <c r="AZ566">
        <f t="shared" si="500"/>
        <v>3.4304727238881596</v>
      </c>
      <c r="BA566">
        <f t="shared" si="501"/>
        <v>2.7219350618293161</v>
      </c>
      <c r="BB566">
        <f t="shared" si="502"/>
        <v>2.223958913991825</v>
      </c>
      <c r="BC566">
        <f t="shared" si="503"/>
        <v>0.31187292031213221</v>
      </c>
      <c r="BD566" s="4">
        <f t="shared" si="504"/>
        <v>0.50840873800237163</v>
      </c>
      <c r="BE566" s="7">
        <f t="shared" si="505"/>
        <v>1.3021877649256555</v>
      </c>
      <c r="BF566">
        <f t="shared" si="506"/>
        <v>0.93890230999954316</v>
      </c>
      <c r="BG566">
        <f t="shared" si="507"/>
        <v>0.2152176915807936</v>
      </c>
      <c r="BH566">
        <f t="shared" si="508"/>
        <v>0.1188348907565113</v>
      </c>
      <c r="BI566" s="4">
        <f t="shared" si="509"/>
        <v>5.1581767701990855E-2</v>
      </c>
      <c r="BJ566" s="7">
        <f t="shared" si="510"/>
        <v>0.18145834917695305</v>
      </c>
      <c r="BK566">
        <f t="shared" si="511"/>
        <v>1.6935224541824518E-2</v>
      </c>
      <c r="BL566">
        <f t="shared" si="512"/>
        <v>3.2274404927645135E-5</v>
      </c>
      <c r="BM566" s="4">
        <f t="shared" si="513"/>
        <v>5.6360000613521037E-5</v>
      </c>
      <c r="BN566" s="7">
        <f t="shared" si="514"/>
        <v>0.18145834917695305</v>
      </c>
      <c r="BO566">
        <f t="shared" si="515"/>
        <v>0.13330859494982705</v>
      </c>
      <c r="BP566">
        <f t="shared" si="516"/>
        <v>1.7396919388397767E-5</v>
      </c>
      <c r="BQ566" s="4">
        <f t="shared" si="517"/>
        <v>3.7914845499217707E-5</v>
      </c>
      <c r="BR566" s="7">
        <f t="shared" si="518"/>
        <v>1.6935224541824518E-2</v>
      </c>
      <c r="BS566">
        <f t="shared" si="519"/>
        <v>0.13330859494982705</v>
      </c>
      <c r="BT566">
        <f t="shared" si="520"/>
        <v>6.2198306635236893E-13</v>
      </c>
      <c r="BU566" s="4">
        <f t="shared" si="521"/>
        <v>2.7726437381692491E-10</v>
      </c>
      <c r="BV566" s="7">
        <f t="shared" si="522"/>
        <v>3.2274404927645135E-5</v>
      </c>
      <c r="BW566">
        <f t="shared" si="523"/>
        <v>1.7396919388397767E-5</v>
      </c>
      <c r="BX566">
        <f t="shared" si="524"/>
        <v>6.2198306635236893E-13</v>
      </c>
      <c r="BY566" s="4">
        <f t="shared" si="525"/>
        <v>4.0869284586107617E-4</v>
      </c>
      <c r="BZ566" s="7">
        <f t="shared" si="526"/>
        <v>5.6360000613521037E-5</v>
      </c>
      <c r="CA566">
        <f t="shared" si="527"/>
        <v>3.7914845499217707E-5</v>
      </c>
      <c r="CB566">
        <f t="shared" si="528"/>
        <v>2.7726437381692491E-10</v>
      </c>
      <c r="CC566" s="4">
        <f t="shared" si="529"/>
        <v>4.0869284586107617E-4</v>
      </c>
      <c r="CD566" s="7">
        <f t="shared" si="530"/>
        <v>16</v>
      </c>
      <c r="CE566" s="4">
        <f t="shared" si="531"/>
        <v>0</v>
      </c>
      <c r="CF566" s="7">
        <f t="shared" si="532"/>
        <v>0.18145834917695305</v>
      </c>
      <c r="CG566">
        <f t="shared" si="533"/>
        <v>1.4959641862058063E-4</v>
      </c>
      <c r="CH566" s="7">
        <f t="shared" si="534"/>
        <v>0.18145834917695305</v>
      </c>
      <c r="CI566" s="4">
        <f t="shared" si="535"/>
        <v>1.5211405441104014E-4</v>
      </c>
      <c r="CJ566">
        <f t="shared" si="536"/>
        <v>1.4959641862058063E-4</v>
      </c>
      <c r="CK566">
        <f t="shared" si="537"/>
        <v>1.5211405441104014E-4</v>
      </c>
      <c r="CL566" s="7">
        <f t="shared" si="538"/>
        <v>4</v>
      </c>
      <c r="CM566" s="4">
        <f t="shared" si="539"/>
        <v>0</v>
      </c>
      <c r="CN566" s="7">
        <f t="shared" si="540"/>
        <v>5.8292745735458833E-6</v>
      </c>
      <c r="CO566" s="4">
        <f t="shared" si="541"/>
        <v>1</v>
      </c>
      <c r="CP566" s="7">
        <f t="shared" si="542"/>
        <v>1</v>
      </c>
      <c r="CQ566" s="4" t="str">
        <f t="shared" si="543"/>
        <v>Gentleman Jack</v>
      </c>
      <c r="CR566" s="7">
        <f t="shared" si="544"/>
        <v>62</v>
      </c>
      <c r="CS566">
        <f t="shared" si="545"/>
        <v>65</v>
      </c>
      <c r="CT566">
        <f ca="1">COUNTIF(INDIRECT(ADDRESS(ROW(),CR566,1,1)):INDIRECT(ADDRESS(ROW(),CS566,1,1)), "&lt;0.05")</f>
        <v>3</v>
      </c>
      <c r="CU566" s="4">
        <f t="shared" ca="1" si="546"/>
        <v>0</v>
      </c>
    </row>
    <row r="567" spans="1:99" x14ac:dyDescent="0.25">
      <c r="A567" s="48">
        <v>45</v>
      </c>
      <c r="B567" s="7">
        <v>22.04015179945992</v>
      </c>
      <c r="C567">
        <v>13.597672829002178</v>
      </c>
      <c r="D567">
        <v>14.064001492877839</v>
      </c>
      <c r="E567">
        <v>11.587472744028297</v>
      </c>
      <c r="F567">
        <v>11.449803569852419</v>
      </c>
      <c r="G567">
        <v>10.629364259729508</v>
      </c>
      <c r="H567">
        <v>10.568070421026679</v>
      </c>
      <c r="I567">
        <v>10.145236672813132</v>
      </c>
      <c r="J567">
        <v>10.37009977820064</v>
      </c>
      <c r="K567" s="4">
        <v>10.558780001447779</v>
      </c>
      <c r="L567" s="7">
        <v>0.41161385821700769</v>
      </c>
      <c r="M567">
        <v>6.2998140368103179</v>
      </c>
      <c r="N567">
        <v>7.629746037954817</v>
      </c>
      <c r="O567">
        <v>15.032183969430134</v>
      </c>
      <c r="P567">
        <v>14.146408005320961</v>
      </c>
      <c r="Q567">
        <v>12.713962782583403</v>
      </c>
      <c r="R567">
        <v>12.98047489001395</v>
      </c>
      <c r="S567">
        <v>12.422594415596111</v>
      </c>
      <c r="T567">
        <v>10.769011975990404</v>
      </c>
      <c r="U567" s="4">
        <v>10.948081755324591</v>
      </c>
      <c r="V567" s="7">
        <v>11.101146566919876</v>
      </c>
      <c r="W567">
        <v>10.814219312806518</v>
      </c>
      <c r="X567">
        <v>10.379842145012018</v>
      </c>
      <c r="Y567">
        <v>9.8466218626261437</v>
      </c>
      <c r="Z567">
        <v>9.4083039040040273</v>
      </c>
      <c r="AA567">
        <v>9.5289063474120788</v>
      </c>
      <c r="AB567">
        <v>9.3067025368338978</v>
      </c>
      <c r="AC567">
        <v>8.9119771276285746</v>
      </c>
      <c r="AD567">
        <v>8.6256476895842038</v>
      </c>
      <c r="AE567" s="4">
        <v>9.2297029713467769</v>
      </c>
      <c r="AF567" s="7">
        <v>1.1684321894924565</v>
      </c>
      <c r="AG567">
        <v>0.43803134815779976</v>
      </c>
      <c r="AH567">
        <v>0.6373081512367218</v>
      </c>
      <c r="AI567">
        <v>0.36010339711085665</v>
      </c>
      <c r="AJ567">
        <v>0.87691409171697565</v>
      </c>
      <c r="AK567">
        <v>0</v>
      </c>
      <c r="AL567">
        <v>0.12479530848713209</v>
      </c>
      <c r="AM567">
        <v>1.2729974483830813</v>
      </c>
      <c r="AN567">
        <v>1.9714686668548302</v>
      </c>
      <c r="AO567" s="4">
        <v>1.2157523779533681</v>
      </c>
      <c r="AP567" s="7">
        <v>2.8241303361929035</v>
      </c>
      <c r="AQ567">
        <v>0.37383195250389167</v>
      </c>
      <c r="AR567">
        <v>0.71291982929249742</v>
      </c>
      <c r="AS567">
        <v>1.1260667782037408</v>
      </c>
      <c r="AT567">
        <v>1.1854799457884482</v>
      </c>
      <c r="AU567">
        <v>1.1453830926383517</v>
      </c>
      <c r="AV567">
        <v>0.61860332457698186</v>
      </c>
      <c r="AW567">
        <v>1.5139558741484951</v>
      </c>
      <c r="AX567">
        <v>4.1171632803365652</v>
      </c>
      <c r="AY567" s="4">
        <v>1.1600261222290933</v>
      </c>
      <c r="AZ567">
        <f t="shared" si="500"/>
        <v>12.501065356843839</v>
      </c>
      <c r="BA567">
        <f t="shared" si="501"/>
        <v>10.33538917272417</v>
      </c>
      <c r="BB567">
        <f t="shared" si="502"/>
        <v>9.7153070464174114</v>
      </c>
      <c r="BC567">
        <f t="shared" si="503"/>
        <v>0.80658029793932218</v>
      </c>
      <c r="BD567" s="4">
        <f t="shared" si="504"/>
        <v>1.477756053591097</v>
      </c>
      <c r="BE567" s="7">
        <f t="shared" si="505"/>
        <v>3.6160512561890807</v>
      </c>
      <c r="BF567">
        <f t="shared" si="506"/>
        <v>4.4252479074235822</v>
      </c>
      <c r="BG567">
        <f t="shared" si="507"/>
        <v>0.81318792480247626</v>
      </c>
      <c r="BH567">
        <f t="shared" si="508"/>
        <v>0.61074097575244513</v>
      </c>
      <c r="BI567" s="4">
        <f t="shared" si="509"/>
        <v>1.142259247245446</v>
      </c>
      <c r="BJ567" s="7">
        <f t="shared" si="510"/>
        <v>0.24691722272753652</v>
      </c>
      <c r="BK567">
        <f t="shared" si="511"/>
        <v>3.9040399241622864E-2</v>
      </c>
      <c r="BL567">
        <f t="shared" si="512"/>
        <v>2.1793822097840018E-6</v>
      </c>
      <c r="BM567" s="4">
        <f t="shared" si="513"/>
        <v>1.9811334741546031E-6</v>
      </c>
      <c r="BN567" s="7">
        <f t="shared" si="514"/>
        <v>0.24691722272753652</v>
      </c>
      <c r="BO567">
        <f t="shared" si="515"/>
        <v>0.67260158227399347</v>
      </c>
      <c r="BP567">
        <f t="shared" si="516"/>
        <v>7.0382155217708971E-5</v>
      </c>
      <c r="BQ567" s="4">
        <f t="shared" si="517"/>
        <v>1.0269650062400065E-4</v>
      </c>
      <c r="BR567" s="7">
        <f t="shared" si="518"/>
        <v>3.9040399241622864E-2</v>
      </c>
      <c r="BS567">
        <f t="shared" si="519"/>
        <v>0.67260158227399347</v>
      </c>
      <c r="BT567">
        <f t="shared" si="520"/>
        <v>2.130954373160748E-15</v>
      </c>
      <c r="BU567" s="4">
        <f t="shared" si="521"/>
        <v>2.2349840515577565E-12</v>
      </c>
      <c r="BV567" s="7">
        <f t="shared" si="522"/>
        <v>2.1793822097840018E-6</v>
      </c>
      <c r="BW567">
        <f t="shared" si="523"/>
        <v>7.0382155217708971E-5</v>
      </c>
      <c r="BX567">
        <f t="shared" si="524"/>
        <v>2.130954373160748E-15</v>
      </c>
      <c r="BY567" s="4">
        <f t="shared" si="525"/>
        <v>0.12395714531913374</v>
      </c>
      <c r="BZ567" s="7">
        <f t="shared" si="526"/>
        <v>1.9811334741546031E-6</v>
      </c>
      <c r="CA567">
        <f t="shared" si="527"/>
        <v>1.0269650062400065E-4</v>
      </c>
      <c r="CB567">
        <f t="shared" si="528"/>
        <v>2.2349840515577565E-12</v>
      </c>
      <c r="CC567" s="4">
        <f t="shared" si="529"/>
        <v>0.12395714531913374</v>
      </c>
      <c r="CD567" s="7">
        <f t="shared" si="530"/>
        <v>14</v>
      </c>
      <c r="CE567" s="4">
        <f t="shared" si="531"/>
        <v>0</v>
      </c>
      <c r="CF567" s="7">
        <f t="shared" si="532"/>
        <v>0.24691722272753652</v>
      </c>
      <c r="CG567">
        <f t="shared" si="533"/>
        <v>8.2970061302127047E-6</v>
      </c>
      <c r="CH567" s="7">
        <f t="shared" si="534"/>
        <v>0.24691722272753652</v>
      </c>
      <c r="CI567" s="4">
        <f t="shared" si="535"/>
        <v>1.2619438211236638E-3</v>
      </c>
      <c r="CJ567">
        <f t="shared" si="536"/>
        <v>8.2970061302127047E-6</v>
      </c>
      <c r="CK567">
        <f t="shared" si="537"/>
        <v>1.2619438211236638E-3</v>
      </c>
      <c r="CL567" s="7">
        <f t="shared" si="538"/>
        <v>4</v>
      </c>
      <c r="CM567" s="4">
        <f t="shared" si="539"/>
        <v>0</v>
      </c>
      <c r="CN567" s="7">
        <f t="shared" si="540"/>
        <v>7.1813809841960919E-5</v>
      </c>
      <c r="CO567" s="4">
        <f t="shared" si="541"/>
        <v>1</v>
      </c>
      <c r="CP567" s="7">
        <f t="shared" si="542"/>
        <v>1</v>
      </c>
      <c r="CQ567" s="4" t="str">
        <f t="shared" si="543"/>
        <v>Gentleman Jack</v>
      </c>
      <c r="CR567" s="7">
        <f t="shared" si="544"/>
        <v>62</v>
      </c>
      <c r="CS567">
        <f t="shared" si="545"/>
        <v>65</v>
      </c>
      <c r="CT567">
        <f ca="1">COUNTIF(INDIRECT(ADDRESS(ROW(),CR567,1,1)):INDIRECT(ADDRESS(ROW(),CS567,1,1)), "&lt;0.05")</f>
        <v>3</v>
      </c>
      <c r="CU567" s="4">
        <f t="shared" ca="1" si="546"/>
        <v>0</v>
      </c>
    </row>
    <row r="568" spans="1:99" x14ac:dyDescent="0.25">
      <c r="A568" s="48">
        <v>46</v>
      </c>
      <c r="B568" s="7">
        <v>18.388355674123009</v>
      </c>
      <c r="C568">
        <v>19.324433448027758</v>
      </c>
      <c r="D568">
        <v>25.312900647992709</v>
      </c>
      <c r="E568">
        <v>19.430137317790567</v>
      </c>
      <c r="F568">
        <v>18.99746579039827</v>
      </c>
      <c r="G568">
        <v>20.211021145201219</v>
      </c>
      <c r="H568">
        <v>18.537920502269664</v>
      </c>
      <c r="I568">
        <v>19.347040174191321</v>
      </c>
      <c r="J568">
        <v>19.101161743297002</v>
      </c>
      <c r="K568" s="4">
        <v>18.821064980447588</v>
      </c>
      <c r="L568" s="7">
        <v>0</v>
      </c>
      <c r="M568">
        <v>4.5383069205256854</v>
      </c>
      <c r="N568">
        <v>7.5088209603870029</v>
      </c>
      <c r="O568">
        <v>22.184447678395319</v>
      </c>
      <c r="P568">
        <v>21.712651001303822</v>
      </c>
      <c r="Q568">
        <v>22.079080332068788</v>
      </c>
      <c r="R568">
        <v>21.847219240345165</v>
      </c>
      <c r="S568">
        <v>22.254639045127952</v>
      </c>
      <c r="T568">
        <v>20.081154195927311</v>
      </c>
      <c r="U568" s="4">
        <v>18.841256675000331</v>
      </c>
      <c r="V568" s="7">
        <v>19.976288644572417</v>
      </c>
      <c r="W568">
        <v>20.716134414687918</v>
      </c>
      <c r="X568">
        <v>19.264669617328213</v>
      </c>
      <c r="Y568">
        <v>19.018321847645652</v>
      </c>
      <c r="Z568">
        <v>18.132810673026423</v>
      </c>
      <c r="AA568">
        <v>17.722342824434783</v>
      </c>
      <c r="AB568">
        <v>18.737704414160874</v>
      </c>
      <c r="AC568">
        <v>16.51192582696817</v>
      </c>
      <c r="AD568">
        <v>16.555714484236155</v>
      </c>
      <c r="AE568" s="4">
        <v>16.689288008970184</v>
      </c>
      <c r="AF568" s="7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 s="4">
        <v>0</v>
      </c>
      <c r="AP568" s="7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 s="4">
        <v>0</v>
      </c>
      <c r="AZ568">
        <f t="shared" si="500"/>
        <v>19.747150142373908</v>
      </c>
      <c r="BA568">
        <f t="shared" si="501"/>
        <v>16.104757604908137</v>
      </c>
      <c r="BB568">
        <f t="shared" si="502"/>
        <v>18.332520075603078</v>
      </c>
      <c r="BC568">
        <f t="shared" si="503"/>
        <v>0</v>
      </c>
      <c r="BD568" s="4">
        <f t="shared" si="504"/>
        <v>0</v>
      </c>
      <c r="BE568" s="7">
        <f t="shared" si="505"/>
        <v>2.0214832182573086</v>
      </c>
      <c r="BF568">
        <f t="shared" si="506"/>
        <v>8.5973950958020833</v>
      </c>
      <c r="BG568">
        <f t="shared" si="507"/>
        <v>1.4708654628602809</v>
      </c>
      <c r="BH568">
        <f t="shared" si="508"/>
        <v>0</v>
      </c>
      <c r="BI568" s="4">
        <f t="shared" si="509"/>
        <v>0</v>
      </c>
      <c r="BJ568" s="7">
        <f t="shared" si="510"/>
        <v>0.22141615517855939</v>
      </c>
      <c r="BK568">
        <f t="shared" si="511"/>
        <v>9.1983456003128364E-2</v>
      </c>
      <c r="BL568">
        <f t="shared" si="512"/>
        <v>1.9128608112585597E-10</v>
      </c>
      <c r="BM568" s="4">
        <f t="shared" si="513"/>
        <v>1.9128608112585597E-10</v>
      </c>
      <c r="BN568" s="7">
        <f t="shared" si="514"/>
        <v>0.22141615517855939</v>
      </c>
      <c r="BO568">
        <f t="shared" si="515"/>
        <v>0.43897826748605018</v>
      </c>
      <c r="BP568">
        <f t="shared" si="516"/>
        <v>2.2246944318077901E-4</v>
      </c>
      <c r="BQ568" s="4">
        <f t="shared" si="517"/>
        <v>2.2246944318077901E-4</v>
      </c>
      <c r="BR568" s="7">
        <f t="shared" si="518"/>
        <v>9.1983456003128364E-2</v>
      </c>
      <c r="BS568">
        <f t="shared" si="519"/>
        <v>0.43897826748605018</v>
      </c>
      <c r="BT568">
        <f t="shared" si="520"/>
        <v>2.1665264818067985E-11</v>
      </c>
      <c r="BU568" s="4">
        <f t="shared" si="521"/>
        <v>2.1665264818067985E-11</v>
      </c>
      <c r="BV568" s="7">
        <f t="shared" si="522"/>
        <v>1.9128608112585597E-10</v>
      </c>
      <c r="BW568">
        <f t="shared" si="523"/>
        <v>2.2246944318077901E-4</v>
      </c>
      <c r="BX568">
        <f t="shared" si="524"/>
        <v>2.1665264818067985E-11</v>
      </c>
      <c r="BY568" s="4" t="e">
        <f t="shared" si="525"/>
        <v>#DIV/0!</v>
      </c>
      <c r="BZ568" s="7">
        <f t="shared" si="526"/>
        <v>1.9128608112585597E-10</v>
      </c>
      <c r="CA568">
        <f t="shared" si="527"/>
        <v>2.2246944318077901E-4</v>
      </c>
      <c r="CB568">
        <f t="shared" si="528"/>
        <v>2.1665264818067985E-11</v>
      </c>
      <c r="CC568" s="4" t="e">
        <f t="shared" si="529"/>
        <v>#DIV/0!</v>
      </c>
      <c r="CD568" s="7">
        <f t="shared" si="530"/>
        <v>12</v>
      </c>
      <c r="CE568" s="4">
        <f t="shared" si="531"/>
        <v>0</v>
      </c>
      <c r="CF568" s="7">
        <f t="shared" si="532"/>
        <v>0.22141615517855939</v>
      </c>
      <c r="CG568">
        <f t="shared" si="533"/>
        <v>2.5084086295723364E-9</v>
      </c>
      <c r="CH568" s="7">
        <f t="shared" si="534"/>
        <v>0.22141615517855939</v>
      </c>
      <c r="CI568" s="4">
        <f t="shared" si="535"/>
        <v>6.1044815523090077E-3</v>
      </c>
      <c r="CJ568">
        <f t="shared" si="536"/>
        <v>2.5084086295723364E-9</v>
      </c>
      <c r="CK568">
        <f t="shared" si="537"/>
        <v>6.1044815523090077E-3</v>
      </c>
      <c r="CL568" s="7">
        <f t="shared" si="538"/>
        <v>4</v>
      </c>
      <c r="CM568" s="4">
        <f t="shared" si="539"/>
        <v>0</v>
      </c>
      <c r="CN568" s="7">
        <f t="shared" si="540"/>
        <v>1.5979553099794463E-3</v>
      </c>
      <c r="CO568" s="4">
        <f t="shared" si="541"/>
        <v>1</v>
      </c>
      <c r="CP568" s="7">
        <f t="shared" si="542"/>
        <v>1</v>
      </c>
      <c r="CQ568" s="4" t="str">
        <f t="shared" si="543"/>
        <v>Gentleman Jack</v>
      </c>
      <c r="CR568" s="7">
        <f t="shared" si="544"/>
        <v>62</v>
      </c>
      <c r="CS568">
        <f t="shared" si="545"/>
        <v>65</v>
      </c>
      <c r="CT568">
        <f ca="1">COUNTIF(INDIRECT(ADDRESS(ROW(),CR568,1,1)):INDIRECT(ADDRESS(ROW(),CS568,1,1)), "&lt;0.05")</f>
        <v>2</v>
      </c>
      <c r="CU568" s="4">
        <f t="shared" ca="1" si="546"/>
        <v>0</v>
      </c>
    </row>
    <row r="569" spans="1:99" x14ac:dyDescent="0.25">
      <c r="A569" s="48">
        <v>47</v>
      </c>
      <c r="B569" s="7">
        <v>51.012917372381388</v>
      </c>
      <c r="C569">
        <v>29.133595134957812</v>
      </c>
      <c r="D569">
        <v>20.08647748052374</v>
      </c>
      <c r="E569">
        <v>25.402073998268161</v>
      </c>
      <c r="F569">
        <v>21.620504705145965</v>
      </c>
      <c r="G569">
        <v>15.651244406338039</v>
      </c>
      <c r="H569">
        <v>20.966693350605265</v>
      </c>
      <c r="I569">
        <v>16.42586451329689</v>
      </c>
      <c r="J569">
        <v>12.369253630475681</v>
      </c>
      <c r="K569" s="4">
        <v>13.18330752255347</v>
      </c>
      <c r="L569" s="7">
        <v>7.0106164473342485</v>
      </c>
      <c r="M569">
        <v>14.776025679675348</v>
      </c>
      <c r="N569">
        <v>13.982698158336033</v>
      </c>
      <c r="O569">
        <v>23.242337195548128</v>
      </c>
      <c r="P569">
        <v>23.819729555751479</v>
      </c>
      <c r="Q569">
        <v>18.407440675040014</v>
      </c>
      <c r="R569">
        <v>18.016827023118044</v>
      </c>
      <c r="S569">
        <v>15.058910942749948</v>
      </c>
      <c r="T569">
        <v>16.057412815448334</v>
      </c>
      <c r="U569" s="4">
        <v>18.25947413160721</v>
      </c>
      <c r="V569" s="7">
        <v>17.551832886215212</v>
      </c>
      <c r="W569">
        <v>13.925411186565997</v>
      </c>
      <c r="X569">
        <v>14.110415561733655</v>
      </c>
      <c r="Y569">
        <v>13.876258304250607</v>
      </c>
      <c r="Z569">
        <v>14.374991632002535</v>
      </c>
      <c r="AA569">
        <v>13.966695594880973</v>
      </c>
      <c r="AB569">
        <v>11.073077666162053</v>
      </c>
      <c r="AC569">
        <v>15.148055999419149</v>
      </c>
      <c r="AD569">
        <v>12.428630255594056</v>
      </c>
      <c r="AE569" s="4">
        <v>13.276783369322452</v>
      </c>
      <c r="AF569" s="7">
        <v>10.009469629883171</v>
      </c>
      <c r="AG569">
        <v>10.741756189878421</v>
      </c>
      <c r="AH569">
        <v>11.104214124308427</v>
      </c>
      <c r="AI569">
        <v>13.096573205141357</v>
      </c>
      <c r="AJ569">
        <v>15.144332649580832</v>
      </c>
      <c r="AK569">
        <v>13.784748812718931</v>
      </c>
      <c r="AL569">
        <v>13.881103927645896</v>
      </c>
      <c r="AM569">
        <v>16.382972100213568</v>
      </c>
      <c r="AN569">
        <v>15.782604401427131</v>
      </c>
      <c r="AO569" s="4">
        <v>15.765336662033118</v>
      </c>
      <c r="AP569" s="7">
        <v>17.331393037618945</v>
      </c>
      <c r="AQ569">
        <v>13.912369153595453</v>
      </c>
      <c r="AR569">
        <v>14.59014868563662</v>
      </c>
      <c r="AS569">
        <v>17.538662842350426</v>
      </c>
      <c r="AT569">
        <v>18.971433412696399</v>
      </c>
      <c r="AU569">
        <v>18.17507913355033</v>
      </c>
      <c r="AV569">
        <v>17.921410305384825</v>
      </c>
      <c r="AW569">
        <v>19.671013424111404</v>
      </c>
      <c r="AX569">
        <v>22.980752905119196</v>
      </c>
      <c r="AY569" s="4">
        <v>18.90338102699274</v>
      </c>
      <c r="AZ569">
        <f t="shared" si="500"/>
        <v>22.585193211454637</v>
      </c>
      <c r="BA569">
        <f t="shared" si="501"/>
        <v>16.863147262460881</v>
      </c>
      <c r="BB569">
        <f t="shared" si="502"/>
        <v>13.973215245614668</v>
      </c>
      <c r="BC569">
        <f t="shared" si="503"/>
        <v>13.569311170283086</v>
      </c>
      <c r="BD569" s="4">
        <f t="shared" si="504"/>
        <v>17.999564392705636</v>
      </c>
      <c r="BE569" s="7">
        <f t="shared" si="505"/>
        <v>11.29170533415116</v>
      </c>
      <c r="BF569">
        <f t="shared" si="506"/>
        <v>4.8118320946944007</v>
      </c>
      <c r="BG569">
        <f t="shared" si="507"/>
        <v>1.6885328844779721</v>
      </c>
      <c r="BH569">
        <f t="shared" si="508"/>
        <v>2.2908010987755101</v>
      </c>
      <c r="BI569" s="4">
        <f t="shared" si="509"/>
        <v>2.5471655670117013</v>
      </c>
      <c r="BJ569" s="7">
        <f t="shared" si="510"/>
        <v>0.1658306062612879</v>
      </c>
      <c r="BK569">
        <f t="shared" si="511"/>
        <v>3.9751934712176841E-2</v>
      </c>
      <c r="BL569">
        <f t="shared" si="512"/>
        <v>3.343722865918608E-2</v>
      </c>
      <c r="BM569" s="4">
        <f t="shared" si="513"/>
        <v>0.23904337764152397</v>
      </c>
      <c r="BN569" s="7">
        <f t="shared" si="514"/>
        <v>0.1658306062612879</v>
      </c>
      <c r="BO569">
        <f t="shared" si="515"/>
        <v>0.1001845099309982</v>
      </c>
      <c r="BP569">
        <f t="shared" si="516"/>
        <v>7.2702976336010958E-2</v>
      </c>
      <c r="BQ569" s="4">
        <f t="shared" si="517"/>
        <v>0.52017521848692805</v>
      </c>
      <c r="BR569" s="7">
        <f t="shared" si="518"/>
        <v>3.9751934712176841E-2</v>
      </c>
      <c r="BS569">
        <f t="shared" si="519"/>
        <v>0.1001845099309982</v>
      </c>
      <c r="BT569">
        <f t="shared" si="520"/>
        <v>0.65938775003260852</v>
      </c>
      <c r="BU569" s="4">
        <f t="shared" si="521"/>
        <v>7.6233820309426557E-4</v>
      </c>
      <c r="BV569" s="7">
        <f t="shared" si="522"/>
        <v>3.343722865918608E-2</v>
      </c>
      <c r="BW569">
        <f t="shared" si="523"/>
        <v>7.2702976336010958E-2</v>
      </c>
      <c r="BX569">
        <f t="shared" si="524"/>
        <v>0.65938775003260852</v>
      </c>
      <c r="BY569" s="4">
        <f t="shared" si="525"/>
        <v>7.020869163316735E-4</v>
      </c>
      <c r="BZ569" s="7">
        <f t="shared" si="526"/>
        <v>0.23904337764152397</v>
      </c>
      <c r="CA569">
        <f t="shared" si="527"/>
        <v>0.52017521848692805</v>
      </c>
      <c r="CB569">
        <f t="shared" si="528"/>
        <v>7.6233820309426557E-4</v>
      </c>
      <c r="CC569" s="4">
        <f t="shared" si="529"/>
        <v>7.020869163316735E-4</v>
      </c>
      <c r="CD569" s="7">
        <f t="shared" si="530"/>
        <v>8</v>
      </c>
      <c r="CE569" s="4">
        <f t="shared" si="531"/>
        <v>0</v>
      </c>
      <c r="CF569" s="7">
        <f t="shared" si="532"/>
        <v>0.1658306062612879</v>
      </c>
      <c r="CG569">
        <f t="shared" si="533"/>
        <v>6.9193413542519927E-2</v>
      </c>
      <c r="CH569" s="7">
        <f t="shared" si="534"/>
        <v>0.1658306062612879</v>
      </c>
      <c r="CI569" s="4">
        <f t="shared" si="535"/>
        <v>0.31888279500576688</v>
      </c>
      <c r="CJ569">
        <f t="shared" si="536"/>
        <v>6.9193413542519927E-2</v>
      </c>
      <c r="CK569">
        <f t="shared" si="537"/>
        <v>0.31888279500576688</v>
      </c>
      <c r="CL569" s="7">
        <f t="shared" si="538"/>
        <v>0</v>
      </c>
      <c r="CM569" s="4">
        <f t="shared" si="539"/>
        <v>0</v>
      </c>
      <c r="CN569" s="7">
        <f t="shared" si="540"/>
        <v>8.4709568040761251E-3</v>
      </c>
      <c r="CO569" s="4">
        <f t="shared" si="541"/>
        <v>1</v>
      </c>
      <c r="CP569" s="7">
        <f t="shared" si="542"/>
        <v>1</v>
      </c>
      <c r="CQ569" s="4" t="str">
        <f t="shared" si="543"/>
        <v>Gentleman Jack</v>
      </c>
      <c r="CR569" s="7">
        <f t="shared" si="544"/>
        <v>62</v>
      </c>
      <c r="CS569">
        <f t="shared" si="545"/>
        <v>65</v>
      </c>
      <c r="CT569">
        <f ca="1">COUNTIF(INDIRECT(ADDRESS(ROW(),CR569,1,1)):INDIRECT(ADDRESS(ROW(),CS569,1,1)), "&lt;0.05")</f>
        <v>2</v>
      </c>
      <c r="CU569" s="4">
        <f t="shared" ca="1" si="546"/>
        <v>0</v>
      </c>
    </row>
    <row r="570" spans="1:99" x14ac:dyDescent="0.25">
      <c r="A570" s="48">
        <v>48</v>
      </c>
      <c r="B570" s="7">
        <v>5.578718442433602</v>
      </c>
      <c r="C570">
        <v>3.1433709062361466</v>
      </c>
      <c r="D570">
        <v>2.0814782563191105</v>
      </c>
      <c r="E570">
        <v>2.6062658069833069</v>
      </c>
      <c r="F570">
        <v>2.3659294103003399</v>
      </c>
      <c r="G570">
        <v>1.6684551741653959</v>
      </c>
      <c r="H570">
        <v>2.2347638206480913</v>
      </c>
      <c r="I570">
        <v>1.6959684451933978</v>
      </c>
      <c r="J570">
        <v>1.3006757411235303</v>
      </c>
      <c r="K570" s="4">
        <v>1.485354487409533</v>
      </c>
      <c r="L570" s="7">
        <v>1.0516772472107896</v>
      </c>
      <c r="M570">
        <v>1.9266755383193614</v>
      </c>
      <c r="N570">
        <v>1.7024621664409108</v>
      </c>
      <c r="O570">
        <v>2.6956342666465591</v>
      </c>
      <c r="P570">
        <v>2.6532172129339782</v>
      </c>
      <c r="Q570">
        <v>1.9953484397410903</v>
      </c>
      <c r="R570">
        <v>1.9767593500381344</v>
      </c>
      <c r="S570">
        <v>1.640756347493955</v>
      </c>
      <c r="T570">
        <v>1.6141177195832686</v>
      </c>
      <c r="U570" s="4">
        <v>2.0194734664503105</v>
      </c>
      <c r="V570" s="7">
        <v>1.8635262102298635</v>
      </c>
      <c r="W570">
        <v>1.4226808924682746</v>
      </c>
      <c r="X570">
        <v>1.4638416987594383</v>
      </c>
      <c r="Y570">
        <v>1.5149836856745813</v>
      </c>
      <c r="Z570">
        <v>1.48771711508548</v>
      </c>
      <c r="AA570">
        <v>1.5805627041661772</v>
      </c>
      <c r="AB570">
        <v>1.2047733743239175</v>
      </c>
      <c r="AC570">
        <v>1.6090404179332642</v>
      </c>
      <c r="AD570">
        <v>1.3234928642394903</v>
      </c>
      <c r="AE570" s="4">
        <v>1.4688671588324378</v>
      </c>
      <c r="AF570" s="7">
        <v>1.3257247985227949</v>
      </c>
      <c r="AG570">
        <v>1.1212372660591259</v>
      </c>
      <c r="AH570">
        <v>1.1615817681390666</v>
      </c>
      <c r="AI570">
        <v>1.4030443330896636</v>
      </c>
      <c r="AJ570">
        <v>1.5386451450052983</v>
      </c>
      <c r="AK570">
        <v>1.3238016345734731</v>
      </c>
      <c r="AL570">
        <v>1.3475515842477164</v>
      </c>
      <c r="AM570">
        <v>1.7170617147453571</v>
      </c>
      <c r="AN570">
        <v>1.5104557447229896</v>
      </c>
      <c r="AO570" s="4">
        <v>1.5122289128274229</v>
      </c>
      <c r="AP570" s="7">
        <v>1.6286336447220553</v>
      </c>
      <c r="AQ570">
        <v>1.1979277085911604</v>
      </c>
      <c r="AR570">
        <v>1.3669070539218955</v>
      </c>
      <c r="AS570">
        <v>1.5051244816544949</v>
      </c>
      <c r="AT570">
        <v>1.7145923653898181</v>
      </c>
      <c r="AU570">
        <v>1.5630833647467894</v>
      </c>
      <c r="AV570">
        <v>1.4818984294507764</v>
      </c>
      <c r="AW570">
        <v>1.6992471731245298</v>
      </c>
      <c r="AX570">
        <v>2.0631342743601015</v>
      </c>
      <c r="AY570" s="4">
        <v>1.7234878952345638</v>
      </c>
      <c r="AZ570">
        <f t="shared" si="500"/>
        <v>2.4160980490812451</v>
      </c>
      <c r="BA570">
        <f t="shared" si="501"/>
        <v>1.927612175485836</v>
      </c>
      <c r="BB570">
        <f t="shared" si="502"/>
        <v>1.4939486121712924</v>
      </c>
      <c r="BC570">
        <f t="shared" si="503"/>
        <v>1.396133290193291</v>
      </c>
      <c r="BD570" s="4">
        <f t="shared" si="504"/>
        <v>1.5944036391196188</v>
      </c>
      <c r="BE570" s="7">
        <f t="shared" si="505"/>
        <v>1.2428745246075454</v>
      </c>
      <c r="BF570">
        <f t="shared" si="506"/>
        <v>0.4865208900721395</v>
      </c>
      <c r="BG570">
        <f t="shared" si="507"/>
        <v>0.17547051197063551</v>
      </c>
      <c r="BH570">
        <f t="shared" si="508"/>
        <v>0.18044140600365075</v>
      </c>
      <c r="BI570" s="4">
        <f t="shared" si="509"/>
        <v>0.23417404565608885</v>
      </c>
      <c r="BJ570" s="7">
        <f t="shared" si="510"/>
        <v>0.27021939430350639</v>
      </c>
      <c r="BK570">
        <f t="shared" si="511"/>
        <v>4.4205941215127185E-2</v>
      </c>
      <c r="BL570">
        <f t="shared" si="512"/>
        <v>2.934104821710392E-2</v>
      </c>
      <c r="BM570" s="4">
        <f t="shared" si="513"/>
        <v>6.8046679486845091E-2</v>
      </c>
      <c r="BN570" s="7">
        <f t="shared" si="514"/>
        <v>0.27021939430350639</v>
      </c>
      <c r="BO570">
        <f t="shared" si="515"/>
        <v>2.2070089508963119E-2</v>
      </c>
      <c r="BP570">
        <f t="shared" si="516"/>
        <v>7.5285955301716521E-3</v>
      </c>
      <c r="BQ570" s="4">
        <f t="shared" si="517"/>
        <v>7.2955751957639647E-2</v>
      </c>
      <c r="BR570" s="7">
        <f t="shared" si="518"/>
        <v>4.4205941215127185E-2</v>
      </c>
      <c r="BS570">
        <f t="shared" si="519"/>
        <v>2.2070089508963119E-2</v>
      </c>
      <c r="BT570">
        <f t="shared" si="520"/>
        <v>0.23492472969098374</v>
      </c>
      <c r="BU570" s="4">
        <f t="shared" si="521"/>
        <v>0.29309818583384395</v>
      </c>
      <c r="BV570" s="7">
        <f t="shared" si="522"/>
        <v>2.934104821710392E-2</v>
      </c>
      <c r="BW570">
        <f t="shared" si="523"/>
        <v>7.5285955301716521E-3</v>
      </c>
      <c r="BX570">
        <f t="shared" si="524"/>
        <v>0.23492472969098374</v>
      </c>
      <c r="BY570" s="4">
        <f t="shared" si="525"/>
        <v>4.9030431078402333E-2</v>
      </c>
      <c r="BZ570" s="7">
        <f t="shared" si="526"/>
        <v>6.8046679486845091E-2</v>
      </c>
      <c r="CA570">
        <f t="shared" si="527"/>
        <v>7.2955751957639647E-2</v>
      </c>
      <c r="CB570">
        <f t="shared" si="528"/>
        <v>0.29309818583384395</v>
      </c>
      <c r="CC570" s="4">
        <f t="shared" si="529"/>
        <v>4.9030431078402333E-2</v>
      </c>
      <c r="CD570" s="7">
        <f t="shared" si="530"/>
        <v>10</v>
      </c>
      <c r="CE570" s="4">
        <f t="shared" si="531"/>
        <v>0</v>
      </c>
      <c r="CF570" s="7">
        <f t="shared" si="532"/>
        <v>0.27021939430350639</v>
      </c>
      <c r="CG570">
        <f t="shared" si="533"/>
        <v>4.4021242843120818E-2</v>
      </c>
      <c r="CH570" s="7">
        <f t="shared" si="534"/>
        <v>0.27021939430350639</v>
      </c>
      <c r="CI570" s="4">
        <f t="shared" si="535"/>
        <v>2.0949479701461972E-2</v>
      </c>
      <c r="CJ570">
        <f t="shared" si="536"/>
        <v>4.4021242843120818E-2</v>
      </c>
      <c r="CK570">
        <f t="shared" si="537"/>
        <v>2.0949479701461972E-2</v>
      </c>
      <c r="CL570" s="7">
        <f t="shared" si="538"/>
        <v>4</v>
      </c>
      <c r="CM570" s="4">
        <f t="shared" si="539"/>
        <v>0</v>
      </c>
      <c r="CN570" s="7">
        <f t="shared" si="540"/>
        <v>3.1009023392514321E-3</v>
      </c>
      <c r="CO570" s="4">
        <f t="shared" si="541"/>
        <v>1</v>
      </c>
      <c r="CP570" s="7">
        <f t="shared" si="542"/>
        <v>1</v>
      </c>
      <c r="CQ570" s="4" t="str">
        <f t="shared" si="543"/>
        <v>Gentleman Jack</v>
      </c>
      <c r="CR570" s="7">
        <f t="shared" si="544"/>
        <v>62</v>
      </c>
      <c r="CS570">
        <f t="shared" si="545"/>
        <v>65</v>
      </c>
      <c r="CT570">
        <f ca="1">COUNTIF(INDIRECT(ADDRESS(ROW(),CR570,1,1)):INDIRECT(ADDRESS(ROW(),CS570,1,1)), "&lt;0.05")</f>
        <v>2</v>
      </c>
      <c r="CU570" s="4">
        <f t="shared" ca="1" si="546"/>
        <v>0</v>
      </c>
    </row>
    <row r="571" spans="1:99" x14ac:dyDescent="0.25">
      <c r="A571" s="48">
        <v>49</v>
      </c>
      <c r="B571" s="7">
        <v>0.21464555330168453</v>
      </c>
      <c r="C571">
        <v>0.13475039106271547</v>
      </c>
      <c r="D571">
        <v>0.13092444524485289</v>
      </c>
      <c r="E571">
        <v>0.14248981802435623</v>
      </c>
      <c r="F571">
        <v>0.13104333839924537</v>
      </c>
      <c r="G571">
        <v>0.11516653601495332</v>
      </c>
      <c r="H571">
        <v>0.12022743108919745</v>
      </c>
      <c r="I571">
        <v>7.6988097675970896E-2</v>
      </c>
      <c r="J571">
        <v>7.4830630625575378E-2</v>
      </c>
      <c r="K571" s="4">
        <v>0.1028123681300266</v>
      </c>
      <c r="L571" s="7">
        <v>4.8911640341251998E-2</v>
      </c>
      <c r="M571">
        <v>0.10334407483177641</v>
      </c>
      <c r="N571">
        <v>8.6907180074117518E-2</v>
      </c>
      <c r="O571">
        <v>0.17092811445822101</v>
      </c>
      <c r="P571">
        <v>0.16238174007933215</v>
      </c>
      <c r="Q571">
        <v>0.10477262282181596</v>
      </c>
      <c r="R571">
        <v>0.11937406341882706</v>
      </c>
      <c r="S571">
        <v>0.10938654186502851</v>
      </c>
      <c r="T571">
        <v>0.10180477160041505</v>
      </c>
      <c r="U571" s="4">
        <v>0.11275111449624912</v>
      </c>
      <c r="V571" s="7">
        <v>9.9150781623546638E-2</v>
      </c>
      <c r="W571">
        <v>8.6617803456916817E-2</v>
      </c>
      <c r="X571">
        <v>8.7466464503107938E-2</v>
      </c>
      <c r="Y571">
        <v>8.6001095513085657E-2</v>
      </c>
      <c r="Z571">
        <v>8.6955453434612598E-2</v>
      </c>
      <c r="AA571">
        <v>9.3414540858991826E-2</v>
      </c>
      <c r="AB571">
        <v>7.3769107516138577E-2</v>
      </c>
      <c r="AC571">
        <v>0.10119620715534973</v>
      </c>
      <c r="AD571">
        <v>8.4860449426140613E-2</v>
      </c>
      <c r="AE571" s="4">
        <v>9.7222675613762341E-2</v>
      </c>
      <c r="AF571" s="7">
        <v>6.0748543257028401E-2</v>
      </c>
      <c r="AG571">
        <v>4.8756402170391851E-2</v>
      </c>
      <c r="AH571">
        <v>5.7876488941632977E-2</v>
      </c>
      <c r="AI571">
        <v>7.0559268572877393E-2</v>
      </c>
      <c r="AJ571">
        <v>7.1513868946007822E-2</v>
      </c>
      <c r="AK571">
        <v>6.3941665703457884E-2</v>
      </c>
      <c r="AL571">
        <v>6.9747794791029091E-2</v>
      </c>
      <c r="AM571">
        <v>6.1386067952547307E-2</v>
      </c>
      <c r="AN571">
        <v>3.9347545210857884E-2</v>
      </c>
      <c r="AO571" s="4">
        <v>5.7187348907884218E-2</v>
      </c>
      <c r="AP571" s="7">
        <v>0</v>
      </c>
      <c r="AQ571">
        <v>2.2349289092719594E-2</v>
      </c>
      <c r="AR571">
        <v>2.503293846467446E-2</v>
      </c>
      <c r="AS571">
        <v>5.3921697732411102E-2</v>
      </c>
      <c r="AT571">
        <v>8.0156089441977579E-2</v>
      </c>
      <c r="AU571">
        <v>7.9153076294108463E-2</v>
      </c>
      <c r="AV571">
        <v>7.7326293376259278E-2</v>
      </c>
      <c r="AW571">
        <v>8.5923069660765988E-2</v>
      </c>
      <c r="AX571">
        <v>5.3767159954116309E-2</v>
      </c>
      <c r="AY571" s="4">
        <v>9.2084256357751609E-2</v>
      </c>
      <c r="AZ571">
        <f t="shared" si="500"/>
        <v>0.12438786095685783</v>
      </c>
      <c r="BA571">
        <f t="shared" si="501"/>
        <v>0.11205618639870349</v>
      </c>
      <c r="BB571">
        <f t="shared" si="502"/>
        <v>8.9665457910165253E-2</v>
      </c>
      <c r="BC571">
        <f t="shared" si="503"/>
        <v>6.0106499445371483E-2</v>
      </c>
      <c r="BD571" s="4">
        <f t="shared" si="504"/>
        <v>5.6971387037478435E-2</v>
      </c>
      <c r="BE571" s="7">
        <f t="shared" si="505"/>
        <v>3.935456596367376E-2</v>
      </c>
      <c r="BF571">
        <f t="shared" si="506"/>
        <v>3.482252691290634E-2</v>
      </c>
      <c r="BG571">
        <f t="shared" si="507"/>
        <v>8.1973858608586966E-3</v>
      </c>
      <c r="BH571">
        <f t="shared" si="508"/>
        <v>1.0123428981638006E-2</v>
      </c>
      <c r="BI571" s="4">
        <f t="shared" si="509"/>
        <v>3.1621115088414954E-2</v>
      </c>
      <c r="BJ571" s="7">
        <f t="shared" si="510"/>
        <v>0.46774515291031693</v>
      </c>
      <c r="BK571">
        <f t="shared" si="511"/>
        <v>2.1547749098404841E-2</v>
      </c>
      <c r="BL571">
        <f t="shared" si="512"/>
        <v>5.0636924043679071E-4</v>
      </c>
      <c r="BM571" s="4">
        <f t="shared" si="513"/>
        <v>5.5934926271202238E-4</v>
      </c>
      <c r="BN571" s="7">
        <f t="shared" si="514"/>
        <v>0.46774515291031693</v>
      </c>
      <c r="BO571">
        <f t="shared" si="515"/>
        <v>7.5985886732113359E-2</v>
      </c>
      <c r="BP571">
        <f t="shared" si="516"/>
        <v>9.6209151528799672E-4</v>
      </c>
      <c r="BQ571" s="4">
        <f t="shared" si="517"/>
        <v>1.6479528804058817E-3</v>
      </c>
      <c r="BR571" s="7">
        <f t="shared" si="518"/>
        <v>2.1547749098404841E-2</v>
      </c>
      <c r="BS571">
        <f t="shared" si="519"/>
        <v>7.5985886732113359E-2</v>
      </c>
      <c r="BT571">
        <f t="shared" si="520"/>
        <v>1.4235726446063334E-6</v>
      </c>
      <c r="BU571" s="4">
        <f t="shared" si="521"/>
        <v>9.8323876649094762E-3</v>
      </c>
      <c r="BV571" s="7">
        <f t="shared" si="522"/>
        <v>5.0636924043679071E-4</v>
      </c>
      <c r="BW571">
        <f t="shared" si="523"/>
        <v>9.6209151528799672E-4</v>
      </c>
      <c r="BX571">
        <f t="shared" si="524"/>
        <v>1.4235726446063334E-6</v>
      </c>
      <c r="BY571" s="4">
        <f t="shared" si="525"/>
        <v>0.77089979127549846</v>
      </c>
      <c r="BZ571" s="7">
        <f t="shared" si="526"/>
        <v>5.5934926271202238E-4</v>
      </c>
      <c r="CA571">
        <f t="shared" si="527"/>
        <v>1.6479528804058817E-3</v>
      </c>
      <c r="CB571">
        <f t="shared" si="528"/>
        <v>9.8323876649094762E-3</v>
      </c>
      <c r="CC571" s="4">
        <f t="shared" si="529"/>
        <v>0.77089979127549846</v>
      </c>
      <c r="CD571" s="7">
        <f t="shared" si="530"/>
        <v>14</v>
      </c>
      <c r="CE571" s="4">
        <f t="shared" si="531"/>
        <v>0</v>
      </c>
      <c r="CF571" s="7">
        <f t="shared" si="532"/>
        <v>0.46774515291031693</v>
      </c>
      <c r="CG571">
        <f t="shared" si="533"/>
        <v>1.385125399787888E-3</v>
      </c>
      <c r="CH571" s="7">
        <f t="shared" si="534"/>
        <v>0.46774515291031693</v>
      </c>
      <c r="CI571" s="4">
        <f t="shared" si="535"/>
        <v>3.3984401586225114E-3</v>
      </c>
      <c r="CJ571">
        <f t="shared" si="536"/>
        <v>1.385125399787888E-3</v>
      </c>
      <c r="CK571">
        <f t="shared" si="537"/>
        <v>3.3984401586225114E-3</v>
      </c>
      <c r="CL571" s="7">
        <f t="shared" si="538"/>
        <v>4</v>
      </c>
      <c r="CM571" s="4">
        <f t="shared" si="539"/>
        <v>0</v>
      </c>
      <c r="CN571" s="7">
        <f t="shared" si="540"/>
        <v>5.6710550826407616E-5</v>
      </c>
      <c r="CO571" s="4">
        <f t="shared" si="541"/>
        <v>1</v>
      </c>
      <c r="CP571" s="7">
        <f t="shared" si="542"/>
        <v>1</v>
      </c>
      <c r="CQ571" s="4" t="str">
        <f t="shared" si="543"/>
        <v>Gentleman Jack</v>
      </c>
      <c r="CR571" s="7">
        <f t="shared" si="544"/>
        <v>62</v>
      </c>
      <c r="CS571">
        <f t="shared" si="545"/>
        <v>65</v>
      </c>
      <c r="CT571">
        <f ca="1">COUNTIF(INDIRECT(ADDRESS(ROW(),CR571,1,1)):INDIRECT(ADDRESS(ROW(),CS571,1,1)), "&lt;0.05")</f>
        <v>3</v>
      </c>
      <c r="CU571" s="4">
        <f t="shared" ca="1" si="546"/>
        <v>0</v>
      </c>
    </row>
    <row r="572" spans="1:99" x14ac:dyDescent="0.25">
      <c r="A572" s="48">
        <v>50</v>
      </c>
      <c r="B572" s="7">
        <v>5.4700864622649753E-2</v>
      </c>
      <c r="C572">
        <v>4.232469389319761E-2</v>
      </c>
      <c r="D572">
        <v>3.5351486850535283E-2</v>
      </c>
      <c r="E572">
        <v>3.2838735170557722E-2</v>
      </c>
      <c r="F572">
        <v>3.5968053333335956E-2</v>
      </c>
      <c r="G572">
        <v>3.9907411520970992E-2</v>
      </c>
      <c r="H572">
        <v>3.4489011750636581E-2</v>
      </c>
      <c r="I572">
        <v>2.5977197470573928E-2</v>
      </c>
      <c r="J572">
        <v>2.5675789873557949E-2</v>
      </c>
      <c r="K572" s="4">
        <v>3.5005296572090741E-2</v>
      </c>
      <c r="L572" s="7">
        <v>3.7467544889221559E-3</v>
      </c>
      <c r="M572">
        <v>1.589658738665119E-2</v>
      </c>
      <c r="N572">
        <v>1.9526402293487059E-2</v>
      </c>
      <c r="O572">
        <v>3.9589519003436505E-2</v>
      </c>
      <c r="P572">
        <v>3.721168017166529E-2</v>
      </c>
      <c r="Q572">
        <v>2.5393271613671262E-2</v>
      </c>
      <c r="R572">
        <v>3.2279753039124399E-2</v>
      </c>
      <c r="S572">
        <v>3.1162775733911279E-2</v>
      </c>
      <c r="T572">
        <v>2.9532387867237692E-2</v>
      </c>
      <c r="U572" s="4">
        <v>3.1437279602165101E-2</v>
      </c>
      <c r="V572" s="7">
        <v>2.4608087703627525E-2</v>
      </c>
      <c r="W572">
        <v>2.4915933119948223E-2</v>
      </c>
      <c r="X572">
        <v>2.2883336732653813E-2</v>
      </c>
      <c r="Y572">
        <v>2.7270285272615203E-2</v>
      </c>
      <c r="Z572">
        <v>2.8417001297833849E-2</v>
      </c>
      <c r="AA572">
        <v>2.4945967382666533E-2</v>
      </c>
      <c r="AB572">
        <v>2.2738520768937308E-2</v>
      </c>
      <c r="AC572">
        <v>3.080695779052893E-2</v>
      </c>
      <c r="AD572">
        <v>2.7802892509915383E-2</v>
      </c>
      <c r="AE572" s="4">
        <v>2.6730369902281278E-2</v>
      </c>
      <c r="AF572" s="7">
        <v>1.4374631210558096E-2</v>
      </c>
      <c r="AG572">
        <v>1.5678311155699943E-2</v>
      </c>
      <c r="AH572">
        <v>1.4944022500670165E-2</v>
      </c>
      <c r="AI572">
        <v>2.0895331959865742E-2</v>
      </c>
      <c r="AJ572">
        <v>1.8953726538401085E-2</v>
      </c>
      <c r="AK572">
        <v>1.7132240496845967E-2</v>
      </c>
      <c r="AL572">
        <v>1.7457010410074487E-2</v>
      </c>
      <c r="AM572">
        <v>2.1302993562034713E-2</v>
      </c>
      <c r="AN572">
        <v>1.945747908957882E-2</v>
      </c>
      <c r="AO572" s="4">
        <v>2.4516355514794058E-2</v>
      </c>
      <c r="AP572" s="7">
        <v>1.6688166650213266E-2</v>
      </c>
      <c r="AQ572">
        <v>1.8422904163175217E-2</v>
      </c>
      <c r="AR572">
        <v>1.7307662307229941E-2</v>
      </c>
      <c r="AS572">
        <v>1.7734666025009969E-2</v>
      </c>
      <c r="AT572">
        <v>2.5527660957632627E-2</v>
      </c>
      <c r="AU572">
        <v>1.7183215473739116E-2</v>
      </c>
      <c r="AV572">
        <v>2.1184337963721787E-2</v>
      </c>
      <c r="AW572">
        <v>2.3304830583310465E-2</v>
      </c>
      <c r="AX572">
        <v>2.1595483460358632E-2</v>
      </c>
      <c r="AY572" s="4">
        <v>2.0603405846730032E-2</v>
      </c>
      <c r="AZ572">
        <f t="shared" si="500"/>
        <v>3.6223854105810652E-2</v>
      </c>
      <c r="BA572">
        <f t="shared" si="501"/>
        <v>2.6577641120027189E-2</v>
      </c>
      <c r="BB572">
        <f t="shared" si="502"/>
        <v>2.6111935248100803E-2</v>
      </c>
      <c r="BC572">
        <f t="shared" si="503"/>
        <v>1.8471210243852308E-2</v>
      </c>
      <c r="BD572" s="4">
        <f t="shared" si="504"/>
        <v>1.9955233343112104E-2</v>
      </c>
      <c r="BE572" s="7">
        <f t="shared" si="505"/>
        <v>8.3348294627563092E-3</v>
      </c>
      <c r="BF572">
        <f t="shared" si="506"/>
        <v>1.0825550538842127E-2</v>
      </c>
      <c r="BG572">
        <f t="shared" si="507"/>
        <v>2.5559380109543835E-3</v>
      </c>
      <c r="BH572">
        <f t="shared" si="508"/>
        <v>3.1883369431421429E-3</v>
      </c>
      <c r="BI572" s="4">
        <f t="shared" si="509"/>
        <v>2.9728286112073394E-3</v>
      </c>
      <c r="BJ572" s="7">
        <f t="shared" si="510"/>
        <v>3.9395801184216865E-2</v>
      </c>
      <c r="BK572">
        <f t="shared" si="511"/>
        <v>3.8872171187767047E-3</v>
      </c>
      <c r="BL572">
        <f t="shared" si="512"/>
        <v>4.7001133774183035E-5</v>
      </c>
      <c r="BM572" s="4">
        <f t="shared" si="513"/>
        <v>1.0690093105724897E-4</v>
      </c>
      <c r="BN572" s="7">
        <f t="shared" si="514"/>
        <v>3.9395801184216865E-2</v>
      </c>
      <c r="BO572">
        <f t="shared" si="515"/>
        <v>0.89729535778290193</v>
      </c>
      <c r="BP572">
        <f t="shared" si="516"/>
        <v>4.5152046626046681E-2</v>
      </c>
      <c r="BQ572" s="4">
        <f t="shared" si="517"/>
        <v>9.0691707156118795E-2</v>
      </c>
      <c r="BR572" s="7">
        <f t="shared" si="518"/>
        <v>3.8872171187767047E-3</v>
      </c>
      <c r="BS572">
        <f t="shared" si="519"/>
        <v>0.89729535778290193</v>
      </c>
      <c r="BT572">
        <f t="shared" si="520"/>
        <v>1.6288307936100918E-5</v>
      </c>
      <c r="BU572" s="4">
        <f t="shared" si="521"/>
        <v>1.0647766457534121E-4</v>
      </c>
      <c r="BV572" s="7">
        <f t="shared" si="522"/>
        <v>4.7001133774183035E-5</v>
      </c>
      <c r="BW572">
        <f t="shared" si="523"/>
        <v>4.5152046626046681E-2</v>
      </c>
      <c r="BX572">
        <f t="shared" si="524"/>
        <v>1.6288307936100918E-5</v>
      </c>
      <c r="BY572" s="4">
        <f t="shared" si="525"/>
        <v>0.29597510947639977</v>
      </c>
      <c r="BZ572" s="7">
        <f t="shared" si="526"/>
        <v>1.0690093105724897E-4</v>
      </c>
      <c r="CA572">
        <f t="shared" si="527"/>
        <v>9.0691707156118795E-2</v>
      </c>
      <c r="CB572">
        <f t="shared" si="528"/>
        <v>1.0647766457534121E-4</v>
      </c>
      <c r="CC572" s="4">
        <f t="shared" si="529"/>
        <v>0.29597510947639977</v>
      </c>
      <c r="CD572" s="7">
        <f t="shared" si="530"/>
        <v>14</v>
      </c>
      <c r="CE572" s="4">
        <f t="shared" si="531"/>
        <v>0</v>
      </c>
      <c r="CF572" s="7">
        <f t="shared" si="532"/>
        <v>3.9395801184216865E-2</v>
      </c>
      <c r="CG572">
        <f t="shared" si="533"/>
        <v>2.5984522347570829E-4</v>
      </c>
      <c r="CH572" s="7">
        <f t="shared" si="534"/>
        <v>3.9395801184216865E-2</v>
      </c>
      <c r="CI572" s="4">
        <f t="shared" si="535"/>
        <v>0.18025532681692832</v>
      </c>
      <c r="CJ572">
        <f t="shared" si="536"/>
        <v>2.5984522347570829E-4</v>
      </c>
      <c r="CK572">
        <f t="shared" si="537"/>
        <v>0.18025532681692832</v>
      </c>
      <c r="CL572" s="7">
        <f t="shared" si="538"/>
        <v>4</v>
      </c>
      <c r="CM572" s="4">
        <f t="shared" si="539"/>
        <v>0</v>
      </c>
      <c r="CN572" s="7">
        <f t="shared" si="540"/>
        <v>1.7022868693371783E-3</v>
      </c>
      <c r="CO572" s="4">
        <f t="shared" si="541"/>
        <v>1</v>
      </c>
      <c r="CP572" s="7">
        <f t="shared" si="542"/>
        <v>1</v>
      </c>
      <c r="CQ572" s="4" t="str">
        <f t="shared" si="543"/>
        <v>Gentleman Jack</v>
      </c>
      <c r="CR572" s="7">
        <f t="shared" si="544"/>
        <v>62</v>
      </c>
      <c r="CS572">
        <f t="shared" si="545"/>
        <v>65</v>
      </c>
      <c r="CT572">
        <f ca="1">COUNTIF(INDIRECT(ADDRESS(ROW(),CR572,1,1)):INDIRECT(ADDRESS(ROW(),CS572,1,1)), "&lt;0.05")</f>
        <v>4</v>
      </c>
      <c r="CU572" s="4">
        <f t="shared" ca="1" si="546"/>
        <v>1</v>
      </c>
    </row>
    <row r="573" spans="1:99" x14ac:dyDescent="0.25">
      <c r="A573" s="48">
        <v>51</v>
      </c>
      <c r="B573" s="7">
        <v>0</v>
      </c>
      <c r="C573">
        <v>0</v>
      </c>
      <c r="D573">
        <v>0</v>
      </c>
      <c r="E573">
        <v>0</v>
      </c>
      <c r="F573">
        <v>0</v>
      </c>
      <c r="G573">
        <v>3.1124795443132455E-3</v>
      </c>
      <c r="H573">
        <v>0</v>
      </c>
      <c r="I573">
        <v>0</v>
      </c>
      <c r="J573">
        <v>0</v>
      </c>
      <c r="K573" s="4">
        <v>9.8860076145416021E-3</v>
      </c>
      <c r="L573" s="7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 s="4">
        <v>0</v>
      </c>
      <c r="V573" s="7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 s="4">
        <v>0</v>
      </c>
      <c r="AF573" s="7">
        <v>4.5400801985596784E-3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 s="4">
        <v>0</v>
      </c>
      <c r="AP573" s="7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 s="4">
        <v>0</v>
      </c>
      <c r="AZ573">
        <f t="shared" si="500"/>
        <v>1.2998487158854847E-3</v>
      </c>
      <c r="BA573">
        <f t="shared" si="501"/>
        <v>0</v>
      </c>
      <c r="BB573">
        <f t="shared" si="502"/>
        <v>0</v>
      </c>
      <c r="BC573">
        <f t="shared" si="503"/>
        <v>4.5400801985596783E-4</v>
      </c>
      <c r="BD573" s="4">
        <f t="shared" si="504"/>
        <v>0</v>
      </c>
      <c r="BE573" s="7">
        <f t="shared" si="505"/>
        <v>3.1714807026696095E-3</v>
      </c>
      <c r="BF573">
        <f t="shared" si="506"/>
        <v>0</v>
      </c>
      <c r="BG573">
        <f t="shared" si="507"/>
        <v>0</v>
      </c>
      <c r="BH573">
        <f t="shared" si="508"/>
        <v>1.4356994187278091E-3</v>
      </c>
      <c r="BI573" s="4">
        <f t="shared" si="509"/>
        <v>0</v>
      </c>
      <c r="BJ573" s="7">
        <f t="shared" si="510"/>
        <v>0.227197297999467</v>
      </c>
      <c r="BK573">
        <f t="shared" si="511"/>
        <v>0.227197297999467</v>
      </c>
      <c r="BL573">
        <f t="shared" si="512"/>
        <v>0.45651921259435335</v>
      </c>
      <c r="BM573" s="4">
        <f t="shared" si="513"/>
        <v>0.227197297999467</v>
      </c>
      <c r="BN573" s="7">
        <f t="shared" si="514"/>
        <v>0.227197297999467</v>
      </c>
      <c r="BO573" t="e">
        <f t="shared" si="515"/>
        <v>#DIV/0!</v>
      </c>
      <c r="BP573">
        <f t="shared" si="516"/>
        <v>0.34343639613791355</v>
      </c>
      <c r="BQ573" s="4" t="e">
        <f t="shared" si="517"/>
        <v>#DIV/0!</v>
      </c>
      <c r="BR573" s="7">
        <f t="shared" si="518"/>
        <v>0.227197297999467</v>
      </c>
      <c r="BS573" t="e">
        <f t="shared" si="519"/>
        <v>#DIV/0!</v>
      </c>
      <c r="BT573">
        <f t="shared" si="520"/>
        <v>0.34343639613791355</v>
      </c>
      <c r="BU573" s="4" t="e">
        <f t="shared" si="521"/>
        <v>#DIV/0!</v>
      </c>
      <c r="BV573" s="7">
        <f t="shared" si="522"/>
        <v>0.45651921259435335</v>
      </c>
      <c r="BW573">
        <f t="shared" si="523"/>
        <v>0.34343639613791355</v>
      </c>
      <c r="BX573">
        <f t="shared" si="524"/>
        <v>0.34343639613791355</v>
      </c>
      <c r="BY573" s="4">
        <f t="shared" si="525"/>
        <v>0.34343639613791355</v>
      </c>
      <c r="BZ573" s="7">
        <f t="shared" si="526"/>
        <v>0.227197297999467</v>
      </c>
      <c r="CA573" t="e">
        <f t="shared" si="527"/>
        <v>#DIV/0!</v>
      </c>
      <c r="CB573" t="e">
        <f t="shared" si="528"/>
        <v>#DIV/0!</v>
      </c>
      <c r="CC573" s="4">
        <f t="shared" si="529"/>
        <v>0.34343639613791355</v>
      </c>
      <c r="CD573" s="7">
        <f t="shared" si="530"/>
        <v>0</v>
      </c>
      <c r="CE573" s="4">
        <f t="shared" si="531"/>
        <v>0</v>
      </c>
      <c r="CF573" s="7">
        <f t="shared" si="532"/>
        <v>0.227197297999467</v>
      </c>
      <c r="CG573">
        <f t="shared" si="533"/>
        <v>0.28550283174950036</v>
      </c>
      <c r="CH573" s="7">
        <f t="shared" si="534"/>
        <v>0.227197297999467</v>
      </c>
      <c r="CI573" s="4">
        <f t="shared" si="535"/>
        <v>0.32558198801619342</v>
      </c>
      <c r="CJ573">
        <f t="shared" si="536"/>
        <v>0.28550283174950036</v>
      </c>
      <c r="CK573">
        <f t="shared" si="537"/>
        <v>0.32558198801619342</v>
      </c>
      <c r="CL573" s="7">
        <f t="shared" si="538"/>
        <v>0</v>
      </c>
      <c r="CM573" s="4">
        <f t="shared" si="539"/>
        <v>0</v>
      </c>
      <c r="CN573" s="7">
        <f t="shared" si="540"/>
        <v>0.45569686216536409</v>
      </c>
      <c r="CO573" s="4">
        <f t="shared" si="541"/>
        <v>0</v>
      </c>
      <c r="CP573" s="7">
        <f t="shared" si="542"/>
        <v>1</v>
      </c>
      <c r="CQ573" s="4" t="str">
        <f t="shared" si="543"/>
        <v>Gentleman Jack</v>
      </c>
      <c r="CR573" s="7">
        <f t="shared" si="544"/>
        <v>62</v>
      </c>
      <c r="CS573">
        <f t="shared" si="545"/>
        <v>65</v>
      </c>
      <c r="CT573">
        <f ca="1">COUNTIF(INDIRECT(ADDRESS(ROW(),CR573,1,1)):INDIRECT(ADDRESS(ROW(),CS573,1,1)), "&lt;0.05")</f>
        <v>0</v>
      </c>
      <c r="CU573" s="4">
        <f t="shared" ca="1" si="546"/>
        <v>0</v>
      </c>
    </row>
    <row r="574" spans="1:99" x14ac:dyDescent="0.25">
      <c r="A574" s="48">
        <v>52</v>
      </c>
      <c r="B574" s="7">
        <v>0</v>
      </c>
      <c r="C574">
        <v>0</v>
      </c>
      <c r="D574">
        <v>0</v>
      </c>
      <c r="E574">
        <v>0</v>
      </c>
      <c r="F574">
        <v>0</v>
      </c>
      <c r="G574">
        <v>1.2867142193145583E-2</v>
      </c>
      <c r="H574">
        <v>0</v>
      </c>
      <c r="I574">
        <v>0</v>
      </c>
      <c r="J574">
        <v>0</v>
      </c>
      <c r="K574" s="4">
        <v>1.1061695815845055E-2</v>
      </c>
      <c r="L574" s="7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 s="4">
        <v>0</v>
      </c>
      <c r="V574" s="7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4.5152915787682827E-3</v>
      </c>
      <c r="AC574">
        <v>0</v>
      </c>
      <c r="AD574">
        <v>0</v>
      </c>
      <c r="AE574" s="4">
        <v>0</v>
      </c>
      <c r="AF574" s="7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 s="4">
        <v>0</v>
      </c>
      <c r="AP574" s="7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 s="4">
        <v>0</v>
      </c>
      <c r="AZ574">
        <f t="shared" si="500"/>
        <v>2.3928838008990634E-3</v>
      </c>
      <c r="BA574">
        <f t="shared" si="501"/>
        <v>0</v>
      </c>
      <c r="BB574">
        <f t="shared" si="502"/>
        <v>4.5152915787682825E-4</v>
      </c>
      <c r="BC574">
        <f t="shared" si="503"/>
        <v>0</v>
      </c>
      <c r="BD574" s="4">
        <f t="shared" si="504"/>
        <v>0</v>
      </c>
      <c r="BE574" s="7">
        <f t="shared" si="505"/>
        <v>5.0625590113966392E-3</v>
      </c>
      <c r="BF574">
        <f t="shared" si="506"/>
        <v>0</v>
      </c>
      <c r="BG574">
        <f t="shared" si="507"/>
        <v>1.4278605688685352E-3</v>
      </c>
      <c r="BH574">
        <f t="shared" si="508"/>
        <v>0</v>
      </c>
      <c r="BI574" s="4">
        <f t="shared" si="509"/>
        <v>0</v>
      </c>
      <c r="BJ574" s="7">
        <f t="shared" si="510"/>
        <v>0.16920545393158684</v>
      </c>
      <c r="BK574">
        <f t="shared" si="511"/>
        <v>0.26917135740222842</v>
      </c>
      <c r="BL574">
        <f t="shared" si="512"/>
        <v>0.16920545393158684</v>
      </c>
      <c r="BM574" s="4">
        <f t="shared" si="513"/>
        <v>0.16920545393158684</v>
      </c>
      <c r="BN574" s="7">
        <f t="shared" si="514"/>
        <v>0.16920545393158684</v>
      </c>
      <c r="BO574">
        <f t="shared" si="515"/>
        <v>0.34343639613791355</v>
      </c>
      <c r="BP574" t="e">
        <f t="shared" si="516"/>
        <v>#DIV/0!</v>
      </c>
      <c r="BQ574" s="4" t="e">
        <f t="shared" si="517"/>
        <v>#DIV/0!</v>
      </c>
      <c r="BR574" s="7">
        <f t="shared" si="518"/>
        <v>0.26917135740222842</v>
      </c>
      <c r="BS574">
        <f t="shared" si="519"/>
        <v>0.34343639613791355</v>
      </c>
      <c r="BT574">
        <f t="shared" si="520"/>
        <v>0.34343639613791355</v>
      </c>
      <c r="BU574" s="4">
        <f t="shared" si="521"/>
        <v>0.34343639613791355</v>
      </c>
      <c r="BV574" s="7">
        <f t="shared" si="522"/>
        <v>0.16920545393158684</v>
      </c>
      <c r="BW574" t="e">
        <f t="shared" si="523"/>
        <v>#DIV/0!</v>
      </c>
      <c r="BX574">
        <f t="shared" si="524"/>
        <v>0.34343639613791355</v>
      </c>
      <c r="BY574" s="4" t="e">
        <f t="shared" si="525"/>
        <v>#DIV/0!</v>
      </c>
      <c r="BZ574" s="7">
        <f t="shared" si="526"/>
        <v>0.16920545393158684</v>
      </c>
      <c r="CA574" t="e">
        <f t="shared" si="527"/>
        <v>#DIV/0!</v>
      </c>
      <c r="CB574">
        <f t="shared" si="528"/>
        <v>0.34343639613791355</v>
      </c>
      <c r="CC574" s="4" t="e">
        <f t="shared" si="529"/>
        <v>#DIV/0!</v>
      </c>
      <c r="CD574" s="7">
        <f t="shared" si="530"/>
        <v>0</v>
      </c>
      <c r="CE574" s="4">
        <f t="shared" si="531"/>
        <v>0</v>
      </c>
      <c r="CF574" s="7">
        <f t="shared" si="532"/>
        <v>0.16920545393158684</v>
      </c>
      <c r="CG574">
        <f t="shared" si="533"/>
        <v>0.19605383707783255</v>
      </c>
      <c r="CH574" s="7">
        <f t="shared" si="534"/>
        <v>0.16920545393158684</v>
      </c>
      <c r="CI574" s="4">
        <f t="shared" si="535"/>
        <v>0.32558198801619342</v>
      </c>
      <c r="CJ574">
        <f t="shared" si="536"/>
        <v>0.19605383707783255</v>
      </c>
      <c r="CK574">
        <f t="shared" si="537"/>
        <v>0.32558198801619342</v>
      </c>
      <c r="CL574" s="7">
        <f t="shared" si="538"/>
        <v>0</v>
      </c>
      <c r="CM574" s="4">
        <f t="shared" si="539"/>
        <v>0</v>
      </c>
      <c r="CN574" s="7">
        <f t="shared" si="540"/>
        <v>0.26929835679484665</v>
      </c>
      <c r="CO574" s="4">
        <f t="shared" si="541"/>
        <v>0</v>
      </c>
      <c r="CP574" s="7">
        <f t="shared" si="542"/>
        <v>1</v>
      </c>
      <c r="CQ574" s="4" t="str">
        <f t="shared" si="543"/>
        <v>Gentleman Jack</v>
      </c>
      <c r="CR574" s="7">
        <f t="shared" si="544"/>
        <v>62</v>
      </c>
      <c r="CS574">
        <f t="shared" si="545"/>
        <v>65</v>
      </c>
      <c r="CT574">
        <f ca="1">COUNTIF(INDIRECT(ADDRESS(ROW(),CR574,1,1)):INDIRECT(ADDRESS(ROW(),CS574,1,1)), "&lt;0.05")</f>
        <v>0</v>
      </c>
      <c r="CU574" s="4">
        <f t="shared" ca="1" si="546"/>
        <v>0</v>
      </c>
    </row>
    <row r="575" spans="1:99" x14ac:dyDescent="0.25">
      <c r="A575" s="48">
        <v>53</v>
      </c>
      <c r="B575" s="7">
        <v>0</v>
      </c>
      <c r="C575">
        <v>0</v>
      </c>
      <c r="D575">
        <v>0</v>
      </c>
      <c r="E575">
        <v>0</v>
      </c>
      <c r="F575">
        <v>0</v>
      </c>
      <c r="G575">
        <v>0.11648710314028925</v>
      </c>
      <c r="H575">
        <v>0</v>
      </c>
      <c r="I575">
        <v>0</v>
      </c>
      <c r="J575">
        <v>0</v>
      </c>
      <c r="K575" s="4">
        <v>2.5892869589778902E-2</v>
      </c>
      <c r="L575" s="7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 s="4">
        <v>0</v>
      </c>
      <c r="V575" s="7">
        <v>0</v>
      </c>
      <c r="W575">
        <v>0</v>
      </c>
      <c r="X575">
        <v>2.5587830968873033E-2</v>
      </c>
      <c r="Y575">
        <v>2.0828277527060242E-2</v>
      </c>
      <c r="Z575">
        <v>0</v>
      </c>
      <c r="AA575">
        <v>0</v>
      </c>
      <c r="AB575">
        <v>7.2941556644069525E-2</v>
      </c>
      <c r="AC575">
        <v>0</v>
      </c>
      <c r="AD575">
        <v>0</v>
      </c>
      <c r="AE575" s="4">
        <v>0</v>
      </c>
      <c r="AF575" s="7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 s="4">
        <v>0</v>
      </c>
      <c r="AP575" s="7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 s="4">
        <v>0</v>
      </c>
      <c r="AZ575">
        <f t="shared" si="500"/>
        <v>1.4237997273006814E-2</v>
      </c>
      <c r="BA575">
        <f t="shared" si="501"/>
        <v>0</v>
      </c>
      <c r="BB575">
        <f t="shared" si="502"/>
        <v>1.193576651400028E-2</v>
      </c>
      <c r="BC575">
        <f t="shared" si="503"/>
        <v>0</v>
      </c>
      <c r="BD575" s="4">
        <f t="shared" si="504"/>
        <v>0</v>
      </c>
      <c r="BE575" s="7">
        <f t="shared" si="505"/>
        <v>3.6836697026121155E-2</v>
      </c>
      <c r="BF575">
        <f t="shared" si="506"/>
        <v>0</v>
      </c>
      <c r="BG575">
        <f t="shared" si="507"/>
        <v>2.3533427056774085E-2</v>
      </c>
      <c r="BH575">
        <f t="shared" si="508"/>
        <v>0</v>
      </c>
      <c r="BI575" s="4">
        <f t="shared" si="509"/>
        <v>0</v>
      </c>
      <c r="BJ575" s="7">
        <f t="shared" si="510"/>
        <v>0.25264830090507862</v>
      </c>
      <c r="BK575">
        <f t="shared" si="511"/>
        <v>0.86990542389784742</v>
      </c>
      <c r="BL575">
        <f t="shared" si="512"/>
        <v>0.25264830090507862</v>
      </c>
      <c r="BM575" s="4">
        <f t="shared" si="513"/>
        <v>0.25264830090507862</v>
      </c>
      <c r="BN575" s="7">
        <f t="shared" si="514"/>
        <v>0.25264830090507862</v>
      </c>
      <c r="BO575">
        <f t="shared" si="515"/>
        <v>0.14320929598304677</v>
      </c>
      <c r="BP575" t="e">
        <f t="shared" si="516"/>
        <v>#DIV/0!</v>
      </c>
      <c r="BQ575" s="4" t="e">
        <f t="shared" si="517"/>
        <v>#DIV/0!</v>
      </c>
      <c r="BR575" s="7">
        <f t="shared" si="518"/>
        <v>0.86990542389784742</v>
      </c>
      <c r="BS575">
        <f t="shared" si="519"/>
        <v>0.14320929598304677</v>
      </c>
      <c r="BT575">
        <f t="shared" si="520"/>
        <v>0.14320929598304677</v>
      </c>
      <c r="BU575" s="4">
        <f t="shared" si="521"/>
        <v>0.14320929598304677</v>
      </c>
      <c r="BV575" s="7">
        <f t="shared" si="522"/>
        <v>0.25264830090507862</v>
      </c>
      <c r="BW575" t="e">
        <f t="shared" si="523"/>
        <v>#DIV/0!</v>
      </c>
      <c r="BX575">
        <f t="shared" si="524"/>
        <v>0.14320929598304677</v>
      </c>
      <c r="BY575" s="4" t="e">
        <f t="shared" si="525"/>
        <v>#DIV/0!</v>
      </c>
      <c r="BZ575" s="7">
        <f t="shared" si="526"/>
        <v>0.25264830090507862</v>
      </c>
      <c r="CA575" t="e">
        <f t="shared" si="527"/>
        <v>#DIV/0!</v>
      </c>
      <c r="CB575">
        <f t="shared" si="528"/>
        <v>0.14320929598304677</v>
      </c>
      <c r="CC575" s="4" t="e">
        <f t="shared" si="529"/>
        <v>#DIV/0!</v>
      </c>
      <c r="CD575" s="7">
        <f t="shared" si="530"/>
        <v>0</v>
      </c>
      <c r="CE575" s="4">
        <f t="shared" si="531"/>
        <v>0</v>
      </c>
      <c r="CF575" s="7">
        <f t="shared" si="532"/>
        <v>0.25264830090507862</v>
      </c>
      <c r="CG575">
        <f t="shared" si="533"/>
        <v>0.4104108116089632</v>
      </c>
      <c r="CH575" s="7">
        <f t="shared" si="534"/>
        <v>0.25264830090507862</v>
      </c>
      <c r="CI575" s="4">
        <f t="shared" si="535"/>
        <v>0.13849424700565147</v>
      </c>
      <c r="CJ575">
        <f t="shared" si="536"/>
        <v>0.4104108116089632</v>
      </c>
      <c r="CK575">
        <f t="shared" si="537"/>
        <v>0.13849424700565147</v>
      </c>
      <c r="CL575" s="7">
        <f t="shared" si="538"/>
        <v>0</v>
      </c>
      <c r="CM575" s="4">
        <f t="shared" si="539"/>
        <v>0</v>
      </c>
      <c r="CN575" s="7">
        <f t="shared" si="540"/>
        <v>0.87142149978031902</v>
      </c>
      <c r="CO575" s="4">
        <f t="shared" si="541"/>
        <v>0</v>
      </c>
      <c r="CP575" s="7">
        <f t="shared" si="542"/>
        <v>1</v>
      </c>
      <c r="CQ575" s="4" t="str">
        <f t="shared" si="543"/>
        <v>Gentleman Jack</v>
      </c>
      <c r="CR575" s="7">
        <f t="shared" si="544"/>
        <v>62</v>
      </c>
      <c r="CS575">
        <f t="shared" si="545"/>
        <v>65</v>
      </c>
      <c r="CT575">
        <f ca="1">COUNTIF(INDIRECT(ADDRESS(ROW(),CR575,1,1)):INDIRECT(ADDRESS(ROW(),CS575,1,1)), "&lt;0.05")</f>
        <v>0</v>
      </c>
      <c r="CU575" s="4">
        <f t="shared" ca="1" si="546"/>
        <v>0</v>
      </c>
    </row>
    <row r="576" spans="1:99" x14ac:dyDescent="0.25">
      <c r="A576" s="48">
        <v>54</v>
      </c>
      <c r="B576" s="7">
        <v>3.1605780000174248</v>
      </c>
      <c r="C576">
        <v>1.6038432774930103</v>
      </c>
      <c r="D576">
        <v>1.6053854789753454</v>
      </c>
      <c r="E576">
        <v>1.3062085180565977</v>
      </c>
      <c r="F576">
        <v>1.1825982782317399</v>
      </c>
      <c r="G576">
        <v>1.4290968747551447</v>
      </c>
      <c r="H576">
        <v>1.0323711738403427</v>
      </c>
      <c r="I576">
        <v>0.90062126141770116</v>
      </c>
      <c r="J576">
        <v>1.2821078244057553</v>
      </c>
      <c r="K576" s="4">
        <v>1.163930001448952</v>
      </c>
      <c r="L576" s="7">
        <v>0.2113448395788366</v>
      </c>
      <c r="M576">
        <v>0.2803104891162449</v>
      </c>
      <c r="N576">
        <v>0.45990444304912537</v>
      </c>
      <c r="O576">
        <v>0.88807972309236605</v>
      </c>
      <c r="P576">
        <v>0.9523799813931445</v>
      </c>
      <c r="Q576">
        <v>0.73572399275172207</v>
      </c>
      <c r="R576">
        <v>0.63984841615955024</v>
      </c>
      <c r="S576">
        <v>0.7472964081415</v>
      </c>
      <c r="T576">
        <v>0.92869355098189532</v>
      </c>
      <c r="U576" s="4">
        <v>0.63320626161756655</v>
      </c>
      <c r="V576" s="7">
        <v>0.32643691450769435</v>
      </c>
      <c r="W576">
        <v>0.33474546493699348</v>
      </c>
      <c r="X576">
        <v>0.38351726701741506</v>
      </c>
      <c r="Y576">
        <v>0.32021659054925444</v>
      </c>
      <c r="Z576">
        <v>0.36473643493639818</v>
      </c>
      <c r="AA576">
        <v>0.3002524829391458</v>
      </c>
      <c r="AB576">
        <v>0.35538018190082848</v>
      </c>
      <c r="AC576">
        <v>0.37041328895285452</v>
      </c>
      <c r="AD576">
        <v>0.36794302889489022</v>
      </c>
      <c r="AE576" s="4">
        <v>0.40941703292605208</v>
      </c>
      <c r="AF576" s="7">
        <v>6.8689320267649751E-3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 s="4">
        <v>0</v>
      </c>
      <c r="AP576" s="7">
        <v>1.0826168738160433E-2</v>
      </c>
      <c r="AQ576">
        <v>9.3810483819043358E-3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 s="4">
        <v>0</v>
      </c>
      <c r="AZ576">
        <f t="shared" si="500"/>
        <v>1.4666740688642013</v>
      </c>
      <c r="BA576">
        <f t="shared" si="501"/>
        <v>0.6476788105881951</v>
      </c>
      <c r="BB576">
        <f t="shared" si="502"/>
        <v>0.35330586875615266</v>
      </c>
      <c r="BC576">
        <f t="shared" si="503"/>
        <v>6.8689320267649749E-4</v>
      </c>
      <c r="BD576" s="4">
        <f t="shared" si="504"/>
        <v>2.0207217120064768E-3</v>
      </c>
      <c r="BE576" s="7">
        <f t="shared" si="505"/>
        <v>0.63683074001012296</v>
      </c>
      <c r="BF576">
        <f t="shared" si="506"/>
        <v>0.25994809463066376</v>
      </c>
      <c r="BG576">
        <f t="shared" si="507"/>
        <v>3.279406044049988E-2</v>
      </c>
      <c r="BH576">
        <f t="shared" si="508"/>
        <v>2.172147029745399E-3</v>
      </c>
      <c r="BI576" s="4">
        <f t="shared" si="509"/>
        <v>4.2736510011543516E-3</v>
      </c>
      <c r="BJ576" s="7">
        <f t="shared" si="510"/>
        <v>2.7263829578443467E-3</v>
      </c>
      <c r="BK576">
        <f t="shared" si="511"/>
        <v>3.6300383852139612E-4</v>
      </c>
      <c r="BL576">
        <f t="shared" si="512"/>
        <v>4.6652735047080616E-5</v>
      </c>
      <c r="BM576" s="4">
        <f t="shared" si="513"/>
        <v>4.6975224881948394E-5</v>
      </c>
      <c r="BN576" s="7">
        <f t="shared" si="514"/>
        <v>2.7263829578443467E-3</v>
      </c>
      <c r="BO576">
        <f t="shared" si="515"/>
        <v>5.8879662899199584E-3</v>
      </c>
      <c r="BP576">
        <f t="shared" si="516"/>
        <v>2.5193601289129348E-5</v>
      </c>
      <c r="BQ576" s="4">
        <f t="shared" si="517"/>
        <v>2.5572173850949192E-5</v>
      </c>
      <c r="BR576" s="7">
        <f t="shared" si="518"/>
        <v>3.6300383852139612E-4</v>
      </c>
      <c r="BS576">
        <f t="shared" si="519"/>
        <v>5.8879662899199584E-3</v>
      </c>
      <c r="BT576">
        <f t="shared" si="520"/>
        <v>7.0791751745234328E-11</v>
      </c>
      <c r="BU576" s="4">
        <f t="shared" si="521"/>
        <v>4.9646170546914421E-11</v>
      </c>
      <c r="BV576" s="7">
        <f t="shared" si="522"/>
        <v>4.6652735047080616E-5</v>
      </c>
      <c r="BW576">
        <f t="shared" si="523"/>
        <v>2.5193601289129348E-5</v>
      </c>
      <c r="BX576">
        <f t="shared" si="524"/>
        <v>7.0791751745234328E-11</v>
      </c>
      <c r="BY576" s="4">
        <f t="shared" si="525"/>
        <v>0.39449874792585515</v>
      </c>
      <c r="BZ576" s="7">
        <f t="shared" si="526"/>
        <v>4.6975224881948394E-5</v>
      </c>
      <c r="CA576">
        <f t="shared" si="527"/>
        <v>2.5572173850949192E-5</v>
      </c>
      <c r="CB576">
        <f t="shared" si="528"/>
        <v>4.9646170546914421E-11</v>
      </c>
      <c r="CC576" s="4">
        <f t="shared" si="529"/>
        <v>0.39449874792585515</v>
      </c>
      <c r="CD576" s="7">
        <f t="shared" si="530"/>
        <v>18</v>
      </c>
      <c r="CE576" s="4">
        <f t="shared" si="531"/>
        <v>0</v>
      </c>
      <c r="CF576" s="7">
        <f t="shared" si="532"/>
        <v>2.7263829578443467E-3</v>
      </c>
      <c r="CG576">
        <f t="shared" si="533"/>
        <v>7.8507692097095643E-5</v>
      </c>
      <c r="CH576" s="7">
        <f t="shared" si="534"/>
        <v>2.7263829578443467E-3</v>
      </c>
      <c r="CI576" s="4">
        <f t="shared" si="535"/>
        <v>6.7665127091242109E-5</v>
      </c>
      <c r="CJ576">
        <f t="shared" si="536"/>
        <v>7.8507692097095643E-5</v>
      </c>
      <c r="CK576">
        <f t="shared" si="537"/>
        <v>6.7665127091242109E-5</v>
      </c>
      <c r="CL576" s="7">
        <f t="shared" si="538"/>
        <v>6</v>
      </c>
      <c r="CM576" s="4">
        <f t="shared" si="539"/>
        <v>1</v>
      </c>
      <c r="CN576" s="7">
        <f t="shared" si="540"/>
        <v>5.0300484000807954E-6</v>
      </c>
      <c r="CO576" s="4">
        <f t="shared" si="541"/>
        <v>1</v>
      </c>
      <c r="CP576" s="7">
        <f t="shared" si="542"/>
        <v>1</v>
      </c>
      <c r="CQ576" s="4" t="str">
        <f t="shared" si="543"/>
        <v>Gentleman Jack</v>
      </c>
      <c r="CR576" s="7">
        <f t="shared" si="544"/>
        <v>62</v>
      </c>
      <c r="CS576">
        <f t="shared" si="545"/>
        <v>65</v>
      </c>
      <c r="CT576">
        <f ca="1">COUNTIF(INDIRECT(ADDRESS(ROW(),CR576,1,1)):INDIRECT(ADDRESS(ROW(),CS576,1,1)), "&lt;0.05")</f>
        <v>4</v>
      </c>
      <c r="CU576" s="4">
        <f t="shared" ca="1" si="546"/>
        <v>1</v>
      </c>
    </row>
    <row r="577" spans="1:99" x14ac:dyDescent="0.25">
      <c r="A577" s="48">
        <v>55</v>
      </c>
      <c r="B577" s="7">
        <v>11.741293252551603</v>
      </c>
      <c r="C577">
        <v>6.082250625662291</v>
      </c>
      <c r="D577">
        <v>5.7879940270467953</v>
      </c>
      <c r="E577">
        <v>4.8037696909824152</v>
      </c>
      <c r="F577">
        <v>4.1148291574789448</v>
      </c>
      <c r="G577">
        <v>4.4573299593249223</v>
      </c>
      <c r="H577">
        <v>4.1173451393297471</v>
      </c>
      <c r="I577">
        <v>3.7441177585753604</v>
      </c>
      <c r="J577">
        <v>3.9049227586397453</v>
      </c>
      <c r="K577" s="4">
        <v>2.956548649780312</v>
      </c>
      <c r="L577" s="7">
        <v>0.72426948738174379</v>
      </c>
      <c r="M577">
        <v>1.1116550111680392</v>
      </c>
      <c r="N577">
        <v>1.5867397649916497</v>
      </c>
      <c r="O577">
        <v>2.9053524872787269</v>
      </c>
      <c r="P577">
        <v>3.6616775621963811</v>
      </c>
      <c r="Q577">
        <v>2.9452264266651191</v>
      </c>
      <c r="R577">
        <v>2.3453865878474716</v>
      </c>
      <c r="S577">
        <v>2.5166430116674983</v>
      </c>
      <c r="T577">
        <v>3.535582814117646</v>
      </c>
      <c r="U577" s="4">
        <v>2.5984720207390377</v>
      </c>
      <c r="V577" s="7">
        <v>1.3583064453470766</v>
      </c>
      <c r="W577">
        <v>1.1280138809699782</v>
      </c>
      <c r="X577">
        <v>1.2186544881997079</v>
      </c>
      <c r="Y577">
        <v>1.1436552163818681</v>
      </c>
      <c r="Z577">
        <v>1.4114362965228644</v>
      </c>
      <c r="AA577">
        <v>1.0095594428991068</v>
      </c>
      <c r="AB577">
        <v>1.1296524023846213</v>
      </c>
      <c r="AC577">
        <v>1.4498290599020027</v>
      </c>
      <c r="AD577">
        <v>1.4055160148110648</v>
      </c>
      <c r="AE577" s="4">
        <v>1.4411575375727703</v>
      </c>
      <c r="AF577" s="7">
        <v>0.86730563938058036</v>
      </c>
      <c r="AG577">
        <v>1.3841178165671557</v>
      </c>
      <c r="AH577">
        <v>1.3225454416433964</v>
      </c>
      <c r="AI577">
        <v>1.3582168930686342</v>
      </c>
      <c r="AJ577">
        <v>1.6935396397583469</v>
      </c>
      <c r="AK577">
        <v>2.0015030780297378</v>
      </c>
      <c r="AL577">
        <v>1.8627416255116602</v>
      </c>
      <c r="AM577">
        <v>1.8093287733855405</v>
      </c>
      <c r="AN577">
        <v>2.1922855378489547</v>
      </c>
      <c r="AO577" s="4">
        <v>2.1834531685561793</v>
      </c>
      <c r="AP577" s="7">
        <v>2.5494305895044609</v>
      </c>
      <c r="AQ577">
        <v>2.4445007448406</v>
      </c>
      <c r="AR577">
        <v>2.3602292463539483</v>
      </c>
      <c r="AS577">
        <v>2.8272099981534007</v>
      </c>
      <c r="AT577">
        <v>2.6787446281749117</v>
      </c>
      <c r="AU577">
        <v>3.0338711575261517</v>
      </c>
      <c r="AV577">
        <v>3.3887430691878566</v>
      </c>
      <c r="AW577">
        <v>2.8020267785252466</v>
      </c>
      <c r="AX577">
        <v>2.8910899076089618</v>
      </c>
      <c r="AY577" s="4">
        <v>2.3835686746474853</v>
      </c>
      <c r="AZ577">
        <f t="shared" si="500"/>
        <v>5.1710401019372139</v>
      </c>
      <c r="BA577">
        <f t="shared" si="501"/>
        <v>2.3931005174053315</v>
      </c>
      <c r="BB577">
        <f t="shared" si="502"/>
        <v>1.2695780784991062</v>
      </c>
      <c r="BC577">
        <f t="shared" si="503"/>
        <v>1.6675037613750188</v>
      </c>
      <c r="BD577" s="4">
        <f t="shared" si="504"/>
        <v>2.7359414794523018</v>
      </c>
      <c r="BE577" s="7">
        <f t="shared" si="505"/>
        <v>2.4898108021811609</v>
      </c>
      <c r="BF577">
        <f t="shared" si="506"/>
        <v>0.97859495047118816</v>
      </c>
      <c r="BG577">
        <f t="shared" si="507"/>
        <v>0.16127430520564964</v>
      </c>
      <c r="BH577">
        <f t="shared" si="508"/>
        <v>0.42782973108729777</v>
      </c>
      <c r="BI577" s="4">
        <f t="shared" si="509"/>
        <v>0.32317900474631489</v>
      </c>
      <c r="BJ577" s="7">
        <f t="shared" si="510"/>
        <v>6.7316253546607571E-3</v>
      </c>
      <c r="BK577">
        <f t="shared" si="511"/>
        <v>7.7744615015378979E-4</v>
      </c>
      <c r="BL577">
        <f t="shared" si="512"/>
        <v>1.5315318527631407E-3</v>
      </c>
      <c r="BM577" s="4">
        <f t="shared" si="513"/>
        <v>1.2914939117483214E-2</v>
      </c>
      <c r="BN577" s="7">
        <f t="shared" si="514"/>
        <v>6.7316253546607571E-3</v>
      </c>
      <c r="BO577">
        <f t="shared" si="515"/>
        <v>5.4277679907943979E-3</v>
      </c>
      <c r="BP577">
        <f t="shared" si="516"/>
        <v>5.2225690068437983E-2</v>
      </c>
      <c r="BQ577" s="4">
        <f t="shared" si="517"/>
        <v>0.31548603130866848</v>
      </c>
      <c r="BR577" s="7">
        <f t="shared" si="518"/>
        <v>7.7744615015378979E-4</v>
      </c>
      <c r="BS577">
        <f t="shared" si="519"/>
        <v>5.4277679907943979E-3</v>
      </c>
      <c r="BT577">
        <f t="shared" si="520"/>
        <v>1.8132589732303434E-2</v>
      </c>
      <c r="BU577" s="4">
        <f t="shared" si="521"/>
        <v>7.632382784101274E-9</v>
      </c>
      <c r="BV577" s="7">
        <f t="shared" si="522"/>
        <v>1.5315318527631407E-3</v>
      </c>
      <c r="BW577">
        <f t="shared" si="523"/>
        <v>5.2225690068437983E-2</v>
      </c>
      <c r="BX577">
        <f t="shared" si="524"/>
        <v>1.8132589732303434E-2</v>
      </c>
      <c r="BY577" s="4">
        <f t="shared" si="525"/>
        <v>8.5337175497740807E-6</v>
      </c>
      <c r="BZ577" s="7">
        <f t="shared" si="526"/>
        <v>1.2914939117483214E-2</v>
      </c>
      <c r="CA577">
        <f t="shared" si="527"/>
        <v>0.31548603130866848</v>
      </c>
      <c r="CB577">
        <f t="shared" si="528"/>
        <v>7.632382784101274E-9</v>
      </c>
      <c r="CC577" s="4">
        <f t="shared" si="529"/>
        <v>8.5337175497740807E-6</v>
      </c>
      <c r="CD577" s="7">
        <f t="shared" si="530"/>
        <v>16</v>
      </c>
      <c r="CE577" s="4">
        <f t="shared" si="531"/>
        <v>0</v>
      </c>
      <c r="CF577" s="7">
        <f t="shared" si="532"/>
        <v>6.7316253546607571E-3</v>
      </c>
      <c r="CG577">
        <f t="shared" si="533"/>
        <v>2.3546401363763814E-3</v>
      </c>
      <c r="CH577" s="7">
        <f t="shared" si="534"/>
        <v>6.7316253546607571E-3</v>
      </c>
      <c r="CI577" s="4">
        <f t="shared" si="535"/>
        <v>0.15925849934511263</v>
      </c>
      <c r="CJ577">
        <f t="shared" si="536"/>
        <v>2.3546401363763814E-3</v>
      </c>
      <c r="CK577">
        <f t="shared" si="537"/>
        <v>0.15925849934511263</v>
      </c>
      <c r="CL577" s="7">
        <f t="shared" si="538"/>
        <v>4</v>
      </c>
      <c r="CM577" s="4">
        <f t="shared" si="539"/>
        <v>0</v>
      </c>
      <c r="CN577" s="7">
        <f t="shared" si="540"/>
        <v>2.8498370952056344E-4</v>
      </c>
      <c r="CO577" s="4">
        <f t="shared" si="541"/>
        <v>1</v>
      </c>
      <c r="CP577" s="7">
        <f t="shared" si="542"/>
        <v>1</v>
      </c>
      <c r="CQ577" s="4" t="str">
        <f t="shared" si="543"/>
        <v>Gentleman Jack</v>
      </c>
      <c r="CR577" s="7">
        <f t="shared" si="544"/>
        <v>62</v>
      </c>
      <c r="CS577">
        <f t="shared" si="545"/>
        <v>65</v>
      </c>
      <c r="CT577">
        <f ca="1">COUNTIF(INDIRECT(ADDRESS(ROW(),CR577,1,1)):INDIRECT(ADDRESS(ROW(),CS577,1,1)), "&lt;0.05")</f>
        <v>4</v>
      </c>
      <c r="CU577" s="4">
        <f t="shared" ca="1" si="546"/>
        <v>1</v>
      </c>
    </row>
    <row r="578" spans="1:99" x14ac:dyDescent="0.25">
      <c r="A578" s="48">
        <v>56</v>
      </c>
      <c r="B578" s="7">
        <v>1.4058166506471299</v>
      </c>
      <c r="C578">
        <v>0.86257439772038569</v>
      </c>
      <c r="D578">
        <v>0.66662958570845532</v>
      </c>
      <c r="E578">
        <v>0.68989246788876901</v>
      </c>
      <c r="F578">
        <v>0.63559160342585563</v>
      </c>
      <c r="G578">
        <v>0.72021880789679804</v>
      </c>
      <c r="H578">
        <v>0.58031671127221474</v>
      </c>
      <c r="I578">
        <v>0.47632218258515618</v>
      </c>
      <c r="J578">
        <v>0.56272911180082419</v>
      </c>
      <c r="K578" s="4">
        <v>0.55922176612343621</v>
      </c>
      <c r="L578" s="7">
        <v>6.5010890630688559E-2</v>
      </c>
      <c r="M578">
        <v>0.13397039919196441</v>
      </c>
      <c r="N578">
        <v>0.17863396012560309</v>
      </c>
      <c r="O578">
        <v>0.37462102669993325</v>
      </c>
      <c r="P578">
        <v>0.40195147063757308</v>
      </c>
      <c r="Q578">
        <v>0.3222986615558604</v>
      </c>
      <c r="R578">
        <v>0.30135956489107424</v>
      </c>
      <c r="S578">
        <v>0.35022363760280661</v>
      </c>
      <c r="T578">
        <v>0.42515886418005211</v>
      </c>
      <c r="U578" s="4">
        <v>0.33126300743062709</v>
      </c>
      <c r="V578" s="7">
        <v>0.45364061817087592</v>
      </c>
      <c r="W578">
        <v>0.3979968077090143</v>
      </c>
      <c r="X578">
        <v>0.49101034120901643</v>
      </c>
      <c r="Y578">
        <v>0.43137806562881492</v>
      </c>
      <c r="Z578">
        <v>0.50578340766820962</v>
      </c>
      <c r="AA578">
        <v>0.44027493563834125</v>
      </c>
      <c r="AB578">
        <v>0.45322830101666556</v>
      </c>
      <c r="AC578">
        <v>0.55110139066146047</v>
      </c>
      <c r="AD578">
        <v>0.50987092668045286</v>
      </c>
      <c r="AE578" s="4">
        <v>0.62250820763505277</v>
      </c>
      <c r="AF578" s="7">
        <v>3.7949151165748908E-2</v>
      </c>
      <c r="AG578">
        <v>7.8158323947128197E-2</v>
      </c>
      <c r="AH578">
        <v>7.9749171488742249E-2</v>
      </c>
      <c r="AI578">
        <v>7.9472173301601293E-2</v>
      </c>
      <c r="AJ578">
        <v>8.9106811398483476E-2</v>
      </c>
      <c r="AK578">
        <v>0.12398884247528137</v>
      </c>
      <c r="AL578">
        <v>0.10857150427098157</v>
      </c>
      <c r="AM578">
        <v>0.1006551565589488</v>
      </c>
      <c r="AN578">
        <v>0.12698178998096185</v>
      </c>
      <c r="AO578" s="4">
        <v>0.13498210768717314</v>
      </c>
      <c r="AP578" s="7">
        <v>0.1573649584268294</v>
      </c>
      <c r="AQ578">
        <v>0.11633750836733942</v>
      </c>
      <c r="AR578">
        <v>0.12735755141506314</v>
      </c>
      <c r="AS578">
        <v>0.16045039648081963</v>
      </c>
      <c r="AT578">
        <v>0.18276204573969601</v>
      </c>
      <c r="AU578">
        <v>0.16054782781403051</v>
      </c>
      <c r="AV578">
        <v>0.19300011218299032</v>
      </c>
      <c r="AW578">
        <v>0.15586473905208056</v>
      </c>
      <c r="AX578">
        <v>0.1611933861288774</v>
      </c>
      <c r="AY578" s="4">
        <v>0.13658383238394137</v>
      </c>
      <c r="AZ578">
        <f t="shared" si="500"/>
        <v>0.71593132850690255</v>
      </c>
      <c r="BA578">
        <f t="shared" si="501"/>
        <v>0.28844914829461826</v>
      </c>
      <c r="BB578">
        <f t="shared" si="502"/>
        <v>0.4856793002017904</v>
      </c>
      <c r="BC578">
        <f t="shared" si="503"/>
        <v>9.5961503227505088E-2</v>
      </c>
      <c r="BD578" s="4">
        <f t="shared" si="504"/>
        <v>0.15514623579916681</v>
      </c>
      <c r="BE578" s="7">
        <f t="shared" si="505"/>
        <v>0.26475568587470721</v>
      </c>
      <c r="BF578">
        <f t="shared" si="506"/>
        <v>0.12101754379499081</v>
      </c>
      <c r="BG578">
        <f t="shared" si="507"/>
        <v>6.56573378636858E-2</v>
      </c>
      <c r="BH578">
        <f t="shared" si="508"/>
        <v>2.9279402509836166E-2</v>
      </c>
      <c r="BI578" s="4">
        <f t="shared" si="509"/>
        <v>2.3375576908257766E-2</v>
      </c>
      <c r="BJ578" s="7">
        <f t="shared" si="510"/>
        <v>4.9827112272047029E-4</v>
      </c>
      <c r="BK578">
        <f t="shared" si="511"/>
        <v>2.3328297613121184E-2</v>
      </c>
      <c r="BL578">
        <f t="shared" si="512"/>
        <v>3.7633538129305362E-5</v>
      </c>
      <c r="BM578" s="4">
        <f t="shared" si="513"/>
        <v>8.5013547795862268E-5</v>
      </c>
      <c r="BN578" s="7">
        <f t="shared" si="514"/>
        <v>4.9827112272047029E-4</v>
      </c>
      <c r="BO578">
        <f t="shared" si="515"/>
        <v>4.8171793051615382E-4</v>
      </c>
      <c r="BP578">
        <f t="shared" si="516"/>
        <v>6.244571887134737E-4</v>
      </c>
      <c r="BQ578" s="4">
        <f t="shared" si="517"/>
        <v>6.8691948774712921E-3</v>
      </c>
      <c r="BR578" s="7">
        <f t="shared" si="518"/>
        <v>2.3328297613121184E-2</v>
      </c>
      <c r="BS578">
        <f t="shared" si="519"/>
        <v>4.8171793051615382E-4</v>
      </c>
      <c r="BT578">
        <f t="shared" si="520"/>
        <v>4.9848524868259704E-10</v>
      </c>
      <c r="BU578" s="4">
        <f t="shared" si="521"/>
        <v>8.7325324284670247E-9</v>
      </c>
      <c r="BV578" s="7">
        <f t="shared" si="522"/>
        <v>3.7633538129305362E-5</v>
      </c>
      <c r="BW578">
        <f t="shared" si="523"/>
        <v>6.244571887134737E-4</v>
      </c>
      <c r="BX578">
        <f t="shared" si="524"/>
        <v>4.9848524868259704E-10</v>
      </c>
      <c r="BY578" s="4">
        <f t="shared" si="525"/>
        <v>1.076891682766866E-4</v>
      </c>
      <c r="BZ578" s="7">
        <f t="shared" si="526"/>
        <v>8.5013547795862268E-5</v>
      </c>
      <c r="CA578">
        <f t="shared" si="527"/>
        <v>6.8691948774712921E-3</v>
      </c>
      <c r="CB578">
        <f t="shared" si="528"/>
        <v>8.7325324284670247E-9</v>
      </c>
      <c r="CC578" s="4">
        <f t="shared" si="529"/>
        <v>1.076891682766866E-4</v>
      </c>
      <c r="CD578" s="7">
        <f t="shared" si="530"/>
        <v>20</v>
      </c>
      <c r="CE578" s="4">
        <f t="shared" si="531"/>
        <v>1</v>
      </c>
      <c r="CF578" s="7">
        <f t="shared" si="532"/>
        <v>4.9827112272047029E-4</v>
      </c>
      <c r="CG578">
        <f t="shared" si="533"/>
        <v>2.1775084377768832E-4</v>
      </c>
      <c r="CH578" s="7">
        <f t="shared" si="534"/>
        <v>4.9827112272047029E-4</v>
      </c>
      <c r="CI578" s="4">
        <f t="shared" si="535"/>
        <v>0.40364459962635046</v>
      </c>
      <c r="CJ578">
        <f t="shared" si="536"/>
        <v>2.1775084377768832E-4</v>
      </c>
      <c r="CK578">
        <f t="shared" si="537"/>
        <v>0.40364459962635046</v>
      </c>
      <c r="CL578" s="7">
        <f t="shared" si="538"/>
        <v>4</v>
      </c>
      <c r="CM578" s="4">
        <f t="shared" si="539"/>
        <v>0</v>
      </c>
      <c r="CN578" s="7">
        <f t="shared" si="540"/>
        <v>1.3221353513251159E-2</v>
      </c>
      <c r="CO578" s="4">
        <f t="shared" si="541"/>
        <v>1</v>
      </c>
      <c r="CP578" s="7">
        <f t="shared" si="542"/>
        <v>1</v>
      </c>
      <c r="CQ578" s="4" t="str">
        <f t="shared" si="543"/>
        <v>Gentleman Jack</v>
      </c>
      <c r="CR578" s="7">
        <f t="shared" si="544"/>
        <v>62</v>
      </c>
      <c r="CS578">
        <f t="shared" si="545"/>
        <v>65</v>
      </c>
      <c r="CT578">
        <f ca="1">COUNTIF(INDIRECT(ADDRESS(ROW(),CR578,1,1)):INDIRECT(ADDRESS(ROW(),CS578,1,1)), "&lt;0.05")</f>
        <v>4</v>
      </c>
      <c r="CU578" s="4">
        <f t="shared" ca="1" si="546"/>
        <v>1</v>
      </c>
    </row>
    <row r="579" spans="1:99" x14ac:dyDescent="0.25">
      <c r="A579" s="48">
        <v>57</v>
      </c>
      <c r="B579" s="7">
        <v>2.7936438800261034</v>
      </c>
      <c r="C579">
        <v>2.0060646659066852</v>
      </c>
      <c r="D579">
        <v>1.4166232105319501</v>
      </c>
      <c r="E579">
        <v>1.6008814180641007</v>
      </c>
      <c r="F579">
        <v>1.3763376106050331</v>
      </c>
      <c r="G579">
        <v>1.3904170656289554</v>
      </c>
      <c r="H579">
        <v>1.4904385472099047</v>
      </c>
      <c r="I579">
        <v>1.2371504511813174</v>
      </c>
      <c r="J579">
        <v>1.0914261516022519</v>
      </c>
      <c r="K579" s="4">
        <v>0.99123301147688492</v>
      </c>
      <c r="L579" s="7">
        <v>6.4272283742229264E-2</v>
      </c>
      <c r="M579">
        <v>0.24039303023140587</v>
      </c>
      <c r="N579">
        <v>0.27066893770583239</v>
      </c>
      <c r="O579">
        <v>0.61450826934283875</v>
      </c>
      <c r="P579">
        <v>0.81021736259282218</v>
      </c>
      <c r="Q579">
        <v>0.71169627955305348</v>
      </c>
      <c r="R579">
        <v>0.59702126479498818</v>
      </c>
      <c r="S579">
        <v>0.66089608019218582</v>
      </c>
      <c r="T579">
        <v>0.9489881825860933</v>
      </c>
      <c r="U579" s="4">
        <v>0.7923333070408578</v>
      </c>
      <c r="V579" s="7">
        <v>1.6769698796907315</v>
      </c>
      <c r="W579">
        <v>1.3231954228343055</v>
      </c>
      <c r="X579">
        <v>1.5533152431762565</v>
      </c>
      <c r="Y579">
        <v>1.4788465030370315</v>
      </c>
      <c r="Z579">
        <v>1.87438272942798</v>
      </c>
      <c r="AA579">
        <v>1.4586208034024064</v>
      </c>
      <c r="AB579">
        <v>1.4286557727673641</v>
      </c>
      <c r="AC579">
        <v>2.0422408707660806</v>
      </c>
      <c r="AD579">
        <v>1.8599027620955193</v>
      </c>
      <c r="AE579" s="4">
        <v>2.1343953204758952</v>
      </c>
      <c r="AF579" s="7">
        <v>0.49746460618538291</v>
      </c>
      <c r="AG579">
        <v>1.1689055496817353</v>
      </c>
      <c r="AH579">
        <v>1.1938822799543711</v>
      </c>
      <c r="AI579">
        <v>1.3647203784445774</v>
      </c>
      <c r="AJ579">
        <v>1.6516041361192737</v>
      </c>
      <c r="AK579">
        <v>1.8105677557170434</v>
      </c>
      <c r="AL579">
        <v>1.5097235896465784</v>
      </c>
      <c r="AM579">
        <v>1.8918358322655233</v>
      </c>
      <c r="AN579">
        <v>1.8692024961603841</v>
      </c>
      <c r="AO579" s="4">
        <v>2.2725515010618738</v>
      </c>
      <c r="AP579" s="7">
        <v>2.5654799854957746</v>
      </c>
      <c r="AQ579">
        <v>1.9591990810835538</v>
      </c>
      <c r="AR579">
        <v>1.9108215723197162</v>
      </c>
      <c r="AS579">
        <v>2.4756603905161794</v>
      </c>
      <c r="AT579">
        <v>2.7891277886423813</v>
      </c>
      <c r="AU579">
        <v>2.4679684177054728</v>
      </c>
      <c r="AV579">
        <v>2.555600748787628</v>
      </c>
      <c r="AW579">
        <v>2.6992963883248899</v>
      </c>
      <c r="AX579">
        <v>2.894502987691141</v>
      </c>
      <c r="AY579" s="4">
        <v>2.2459136288810324</v>
      </c>
      <c r="AZ579">
        <f t="shared" si="500"/>
        <v>1.5394216012233188</v>
      </c>
      <c r="BA579">
        <f t="shared" si="501"/>
        <v>0.57109949977823071</v>
      </c>
      <c r="BB579">
        <f t="shared" si="502"/>
        <v>1.6830525307673572</v>
      </c>
      <c r="BC579">
        <f t="shared" si="503"/>
        <v>1.5230458125236741</v>
      </c>
      <c r="BD579" s="4">
        <f t="shared" si="504"/>
        <v>2.4563570989447769</v>
      </c>
      <c r="BE579" s="7">
        <f t="shared" si="505"/>
        <v>0.52211776113845143</v>
      </c>
      <c r="BF579">
        <f t="shared" si="506"/>
        <v>0.28593081223009364</v>
      </c>
      <c r="BG579">
        <f t="shared" si="507"/>
        <v>0.27963530609014042</v>
      </c>
      <c r="BH579">
        <f t="shared" si="508"/>
        <v>0.49750607011979492</v>
      </c>
      <c r="BI579" s="4">
        <f t="shared" si="509"/>
        <v>0.32881162386356105</v>
      </c>
      <c r="BJ579" s="7">
        <f t="shared" si="510"/>
        <v>1.5074680556399802E-4</v>
      </c>
      <c r="BK579">
        <f t="shared" si="511"/>
        <v>0.45611111950407346</v>
      </c>
      <c r="BL579">
        <f t="shared" si="512"/>
        <v>0.94355126283776225</v>
      </c>
      <c r="BM579" s="4">
        <f t="shared" si="513"/>
        <v>2.769322400526483E-4</v>
      </c>
      <c r="BN579" s="7">
        <f t="shared" si="514"/>
        <v>1.5074680556399802E-4</v>
      </c>
      <c r="BO579">
        <f t="shared" si="515"/>
        <v>6.2537030653409384E-8</v>
      </c>
      <c r="BP579">
        <f t="shared" si="516"/>
        <v>1.1380330337849069E-4</v>
      </c>
      <c r="BQ579" s="4">
        <f t="shared" si="517"/>
        <v>7.7792828974223251E-11</v>
      </c>
      <c r="BR579" s="7">
        <f t="shared" si="518"/>
        <v>0.45611111950407346</v>
      </c>
      <c r="BS579">
        <f t="shared" si="519"/>
        <v>6.2537030653409384E-8</v>
      </c>
      <c r="BT579">
        <f t="shared" si="520"/>
        <v>0.39009725729711564</v>
      </c>
      <c r="BU579" s="4">
        <f t="shared" si="521"/>
        <v>2.4786444670196707E-5</v>
      </c>
      <c r="BV579" s="7">
        <f t="shared" si="522"/>
        <v>0.94355126283776225</v>
      </c>
      <c r="BW579">
        <f t="shared" si="523"/>
        <v>1.1380330337849069E-4</v>
      </c>
      <c r="BX579">
        <f t="shared" si="524"/>
        <v>0.39009725729711564</v>
      </c>
      <c r="BY579" s="4">
        <f t="shared" si="525"/>
        <v>1.5594184476378834E-4</v>
      </c>
      <c r="BZ579" s="7">
        <f t="shared" si="526"/>
        <v>2.769322400526483E-4</v>
      </c>
      <c r="CA579">
        <f t="shared" si="527"/>
        <v>7.7792828974223251E-11</v>
      </c>
      <c r="CB579">
        <f t="shared" si="528"/>
        <v>2.4786444670196707E-5</v>
      </c>
      <c r="CC579" s="4">
        <f t="shared" si="529"/>
        <v>1.5594184476378834E-4</v>
      </c>
      <c r="CD579" s="7">
        <f t="shared" si="530"/>
        <v>14</v>
      </c>
      <c r="CE579" s="4">
        <f t="shared" si="531"/>
        <v>0</v>
      </c>
      <c r="CF579" s="7">
        <f t="shared" si="532"/>
        <v>1.5074680556399802E-4</v>
      </c>
      <c r="CG579">
        <f t="shared" si="533"/>
        <v>9.0728246938788087E-2</v>
      </c>
      <c r="CH579" s="7">
        <f t="shared" si="534"/>
        <v>1.5074680556399802E-4</v>
      </c>
      <c r="CI579" s="4">
        <f t="shared" si="535"/>
        <v>7.2292979300297321E-11</v>
      </c>
      <c r="CJ579">
        <f t="shared" si="536"/>
        <v>9.0728246938788087E-2</v>
      </c>
      <c r="CK579">
        <f t="shared" si="537"/>
        <v>7.2292979300297321E-11</v>
      </c>
      <c r="CL579" s="7">
        <f t="shared" si="538"/>
        <v>4</v>
      </c>
      <c r="CM579" s="4">
        <f t="shared" si="539"/>
        <v>0</v>
      </c>
      <c r="CN579" s="7">
        <f t="shared" si="540"/>
        <v>2.8813236056703636E-3</v>
      </c>
      <c r="CO579" s="4">
        <f t="shared" si="541"/>
        <v>1</v>
      </c>
      <c r="CP579" s="7">
        <f t="shared" si="542"/>
        <v>5</v>
      </c>
      <c r="CQ579" s="4" t="str">
        <f t="shared" si="543"/>
        <v>Glenfiddich 18</v>
      </c>
      <c r="CR579" s="7">
        <f t="shared" si="544"/>
        <v>78</v>
      </c>
      <c r="CS579">
        <f t="shared" si="545"/>
        <v>81</v>
      </c>
      <c r="CT579">
        <f ca="1">COUNTIF(INDIRECT(ADDRESS(ROW(),CR579,1,1)):INDIRECT(ADDRESS(ROW(),CS579,1,1)), "&lt;0.05")</f>
        <v>4</v>
      </c>
      <c r="CU579" s="4">
        <f t="shared" ca="1" si="546"/>
        <v>1</v>
      </c>
    </row>
    <row r="580" spans="1:99" x14ac:dyDescent="0.25">
      <c r="A580" s="48">
        <v>58</v>
      </c>
      <c r="B580" s="7">
        <v>0</v>
      </c>
      <c r="C580">
        <v>0</v>
      </c>
      <c r="D580">
        <v>0</v>
      </c>
      <c r="E580">
        <v>0</v>
      </c>
      <c r="F580">
        <v>0</v>
      </c>
      <c r="G580">
        <v>0.1249304109424602</v>
      </c>
      <c r="H580">
        <v>0</v>
      </c>
      <c r="I580">
        <v>0</v>
      </c>
      <c r="J580">
        <v>0.28396252799746496</v>
      </c>
      <c r="K580" s="4">
        <v>0.14070584326246785</v>
      </c>
      <c r="L580" s="7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1.4532978910487707E-3</v>
      </c>
      <c r="T580">
        <v>0</v>
      </c>
      <c r="U580" s="4">
        <v>0</v>
      </c>
      <c r="V580" s="7">
        <v>1.533392795019568E-2</v>
      </c>
      <c r="W580">
        <v>5.6530359888468308E-2</v>
      </c>
      <c r="X580">
        <v>9.281195318995121E-2</v>
      </c>
      <c r="Y580">
        <v>6.6442491958625616E-2</v>
      </c>
      <c r="Z580">
        <v>0.12504697193513228</v>
      </c>
      <c r="AA580">
        <v>9.6038715264750205E-2</v>
      </c>
      <c r="AB580">
        <v>0.11119975509040167</v>
      </c>
      <c r="AC580">
        <v>0.1099905629193034</v>
      </c>
      <c r="AD580">
        <v>0.11078217630906603</v>
      </c>
      <c r="AE580" s="4">
        <v>0.16518822748269468</v>
      </c>
      <c r="AF580" s="7">
        <v>0</v>
      </c>
      <c r="AG580">
        <v>9.1852083413373354E-3</v>
      </c>
      <c r="AH580">
        <v>3.1018240137779103E-2</v>
      </c>
      <c r="AI580">
        <v>4.7960963788371981E-2</v>
      </c>
      <c r="AJ580">
        <v>3.3139337302914303E-2</v>
      </c>
      <c r="AK580">
        <v>5.9921026318242823E-2</v>
      </c>
      <c r="AL580">
        <v>4.2444964232991218E-2</v>
      </c>
      <c r="AM580">
        <v>6.5470277035391239E-2</v>
      </c>
      <c r="AN580">
        <v>5.7738918333145858E-2</v>
      </c>
      <c r="AO580" s="4">
        <v>7.3411364989679512E-2</v>
      </c>
      <c r="AP580" s="7">
        <v>9.0576620934495575E-2</v>
      </c>
      <c r="AQ580">
        <v>5.4008139249288316E-2</v>
      </c>
      <c r="AR580">
        <v>5.0553168559106396E-2</v>
      </c>
      <c r="AS580">
        <v>6.849636748297401E-2</v>
      </c>
      <c r="AT580">
        <v>8.880628471384884E-2</v>
      </c>
      <c r="AU580">
        <v>6.9324789920129748E-2</v>
      </c>
      <c r="AV580">
        <v>8.3010276999113577E-2</v>
      </c>
      <c r="AW580">
        <v>7.8667925887393825E-2</v>
      </c>
      <c r="AX580">
        <v>7.775032277471057E-2</v>
      </c>
      <c r="AY580" s="4">
        <v>5.1999690172022259E-2</v>
      </c>
      <c r="AZ580">
        <f t="shared" si="500"/>
        <v>5.4959878220239303E-2</v>
      </c>
      <c r="BA580">
        <f t="shared" si="501"/>
        <v>1.4532978910487707E-4</v>
      </c>
      <c r="BB580">
        <f t="shared" si="502"/>
        <v>9.4936514198858915E-2</v>
      </c>
      <c r="BC580">
        <f t="shared" si="503"/>
        <v>4.202903004798534E-2</v>
      </c>
      <c r="BD580" s="4">
        <f t="shared" si="504"/>
        <v>7.1319358669308303E-2</v>
      </c>
      <c r="BE580" s="7">
        <f t="shared" si="505"/>
        <v>9.7658462154438963E-2</v>
      </c>
      <c r="BF580">
        <f t="shared" si="506"/>
        <v>4.5957314544333469E-4</v>
      </c>
      <c r="BG580">
        <f t="shared" si="507"/>
        <v>4.1114187353669084E-2</v>
      </c>
      <c r="BH580">
        <f t="shared" si="508"/>
        <v>2.3995481261993142E-2</v>
      </c>
      <c r="BI580" s="4">
        <f t="shared" si="509"/>
        <v>1.4999189561049958E-2</v>
      </c>
      <c r="BJ580" s="7">
        <f t="shared" si="510"/>
        <v>0.10964888705533367</v>
      </c>
      <c r="BK580">
        <f t="shared" si="511"/>
        <v>0.25572644179654014</v>
      </c>
      <c r="BL580">
        <f t="shared" si="512"/>
        <v>0.69278454648531806</v>
      </c>
      <c r="BM580" s="4">
        <f t="shared" si="513"/>
        <v>0.61264790838306493</v>
      </c>
      <c r="BN580" s="7">
        <f t="shared" si="514"/>
        <v>0.10964888705533367</v>
      </c>
      <c r="BO580">
        <f t="shared" si="515"/>
        <v>4.6059425674016015E-5</v>
      </c>
      <c r="BP580">
        <f t="shared" si="516"/>
        <v>3.7014901636755793E-4</v>
      </c>
      <c r="BQ580" s="4">
        <f t="shared" si="517"/>
        <v>1.1064043552871726E-7</v>
      </c>
      <c r="BR580" s="7">
        <f t="shared" si="518"/>
        <v>0.25572644179654014</v>
      </c>
      <c r="BS580">
        <f t="shared" si="519"/>
        <v>4.6059425674016015E-5</v>
      </c>
      <c r="BT580">
        <f t="shared" si="520"/>
        <v>3.276161339377328E-3</v>
      </c>
      <c r="BU580" s="4">
        <f t="shared" si="521"/>
        <v>0.11508844506907392</v>
      </c>
      <c r="BV580" s="7">
        <f t="shared" si="522"/>
        <v>0.69278454648531806</v>
      </c>
      <c r="BW580">
        <f t="shared" si="523"/>
        <v>3.7014901636755793E-4</v>
      </c>
      <c r="BX580">
        <f t="shared" si="524"/>
        <v>3.276161339377328E-3</v>
      </c>
      <c r="BY580" s="4">
        <f t="shared" si="525"/>
        <v>5.0948151905178011E-3</v>
      </c>
      <c r="BZ580" s="7">
        <f t="shared" si="526"/>
        <v>0.61264790838306493</v>
      </c>
      <c r="CA580">
        <f t="shared" si="527"/>
        <v>1.1064043552871726E-7</v>
      </c>
      <c r="CB580">
        <f t="shared" si="528"/>
        <v>0.11508844506907392</v>
      </c>
      <c r="CC580" s="4">
        <f t="shared" si="529"/>
        <v>5.0948151905178011E-3</v>
      </c>
      <c r="CD580" s="7">
        <f t="shared" si="530"/>
        <v>10</v>
      </c>
      <c r="CE580" s="4">
        <f t="shared" si="531"/>
        <v>0</v>
      </c>
      <c r="CF580" s="7">
        <f t="shared" si="532"/>
        <v>0.10964888705533367</v>
      </c>
      <c r="CG580">
        <f t="shared" si="533"/>
        <v>0.65656695557986455</v>
      </c>
      <c r="CH580" s="7">
        <f t="shared" si="534"/>
        <v>0.10964888705533367</v>
      </c>
      <c r="CI580" s="4">
        <f t="shared" si="535"/>
        <v>1.3800013719434138E-11</v>
      </c>
      <c r="CJ580">
        <f t="shared" si="536"/>
        <v>0.65656695557986455</v>
      </c>
      <c r="CK580">
        <f t="shared" si="537"/>
        <v>1.3800013719434138E-11</v>
      </c>
      <c r="CL580" s="7">
        <f t="shared" si="538"/>
        <v>2</v>
      </c>
      <c r="CM580" s="4">
        <f t="shared" si="539"/>
        <v>0</v>
      </c>
      <c r="CN580" s="7">
        <f t="shared" si="540"/>
        <v>3.7930181709472918E-2</v>
      </c>
      <c r="CO580" s="4">
        <f t="shared" si="541"/>
        <v>1</v>
      </c>
      <c r="CP580" s="7">
        <f t="shared" si="542"/>
        <v>3</v>
      </c>
      <c r="CQ580" s="4" t="str">
        <f t="shared" si="543"/>
        <v>Glenfiddich 12</v>
      </c>
      <c r="CR580" s="7">
        <f t="shared" si="544"/>
        <v>70</v>
      </c>
      <c r="CS580">
        <f t="shared" si="545"/>
        <v>73</v>
      </c>
      <c r="CT580">
        <f ca="1">COUNTIF(INDIRECT(ADDRESS(ROW(),CR580,1,1)):INDIRECT(ADDRESS(ROW(),CS580,1,1)), "&lt;0.05")</f>
        <v>2</v>
      </c>
      <c r="CU580" s="4">
        <f t="shared" ca="1" si="546"/>
        <v>0</v>
      </c>
    </row>
    <row r="581" spans="1:99" x14ac:dyDescent="0.25">
      <c r="A581" s="48">
        <v>59</v>
      </c>
      <c r="B581" s="7">
        <v>0</v>
      </c>
      <c r="C581">
        <v>0</v>
      </c>
      <c r="D581">
        <v>0</v>
      </c>
      <c r="E581">
        <v>0</v>
      </c>
      <c r="F581">
        <v>0</v>
      </c>
      <c r="G581">
        <v>0.54578665160579654</v>
      </c>
      <c r="H581">
        <v>0</v>
      </c>
      <c r="I581">
        <v>0</v>
      </c>
      <c r="J581">
        <v>0.69959632882241418</v>
      </c>
      <c r="K581" s="4">
        <v>0.44734816185871906</v>
      </c>
      <c r="L581" s="7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3.8357337792689732E-2</v>
      </c>
      <c r="T581">
        <v>2.7877274452373212E-2</v>
      </c>
      <c r="U581" s="4">
        <v>0</v>
      </c>
      <c r="V581" s="7">
        <v>1.991860579224183E-2</v>
      </c>
      <c r="W581">
        <v>4.4009733114592414E-2</v>
      </c>
      <c r="X581">
        <v>0.29538948850279162</v>
      </c>
      <c r="Y581">
        <v>0.23212196271988403</v>
      </c>
      <c r="Z581">
        <v>0.28536984077230027</v>
      </c>
      <c r="AA581">
        <v>0.23703837581648562</v>
      </c>
      <c r="AB581">
        <v>0.2997366193326253</v>
      </c>
      <c r="AC581">
        <v>0.26748095153646034</v>
      </c>
      <c r="AD581">
        <v>0.25419874972567208</v>
      </c>
      <c r="AE581" s="4">
        <v>0.32236514882304379</v>
      </c>
      <c r="AF581" s="7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 s="4">
        <v>0</v>
      </c>
      <c r="AP581" s="7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 s="4">
        <v>0</v>
      </c>
      <c r="AZ581">
        <f t="shared" si="500"/>
        <v>0.16927311422869301</v>
      </c>
      <c r="BA581">
        <f t="shared" si="501"/>
        <v>6.6234612245062944E-3</v>
      </c>
      <c r="BB581">
        <f t="shared" si="502"/>
        <v>0.22576294761360974</v>
      </c>
      <c r="BC581">
        <f t="shared" si="503"/>
        <v>0</v>
      </c>
      <c r="BD581" s="4">
        <f t="shared" si="504"/>
        <v>0</v>
      </c>
      <c r="BE581" s="7">
        <f t="shared" si="505"/>
        <v>0.27906681762307589</v>
      </c>
      <c r="BF581">
        <f t="shared" si="506"/>
        <v>1.4180289166108393E-2</v>
      </c>
      <c r="BG581">
        <f t="shared" si="507"/>
        <v>0.10610665985081362</v>
      </c>
      <c r="BH581">
        <f t="shared" si="508"/>
        <v>0</v>
      </c>
      <c r="BI581" s="4">
        <f t="shared" si="509"/>
        <v>0</v>
      </c>
      <c r="BJ581" s="7">
        <f t="shared" si="510"/>
        <v>9.8630229374657596E-2</v>
      </c>
      <c r="BK581">
        <f t="shared" si="511"/>
        <v>0.56117033168226116</v>
      </c>
      <c r="BL581">
        <f t="shared" si="512"/>
        <v>8.7316558860534188E-2</v>
      </c>
      <c r="BM581" s="4">
        <f t="shared" si="513"/>
        <v>8.7316558860534188E-2</v>
      </c>
      <c r="BN581" s="7">
        <f t="shared" si="514"/>
        <v>9.8630229374657596E-2</v>
      </c>
      <c r="BO581">
        <f t="shared" si="515"/>
        <v>9.8173830350490321E-5</v>
      </c>
      <c r="BP581">
        <f t="shared" si="516"/>
        <v>0.17377262770740926</v>
      </c>
      <c r="BQ581" s="4">
        <f t="shared" si="517"/>
        <v>0.17377262770740926</v>
      </c>
      <c r="BR581" s="7">
        <f t="shared" si="518"/>
        <v>0.56117033168226116</v>
      </c>
      <c r="BS581">
        <f t="shared" si="519"/>
        <v>9.8173830350490321E-5</v>
      </c>
      <c r="BT581">
        <f t="shared" si="520"/>
        <v>8.5726079615642162E-5</v>
      </c>
      <c r="BU581" s="4">
        <f t="shared" si="521"/>
        <v>8.5726079615642162E-5</v>
      </c>
      <c r="BV581" s="7">
        <f t="shared" si="522"/>
        <v>8.7316558860534188E-2</v>
      </c>
      <c r="BW581">
        <f t="shared" si="523"/>
        <v>0.17377262770740926</v>
      </c>
      <c r="BX581">
        <f t="shared" si="524"/>
        <v>8.5726079615642162E-5</v>
      </c>
      <c r="BY581" s="4" t="e">
        <f t="shared" si="525"/>
        <v>#DIV/0!</v>
      </c>
      <c r="BZ581" s="7">
        <f t="shared" si="526"/>
        <v>8.7316558860534188E-2</v>
      </c>
      <c r="CA581">
        <f t="shared" si="527"/>
        <v>0.17377262770740926</v>
      </c>
      <c r="CB581">
        <f t="shared" si="528"/>
        <v>8.5726079615642162E-5</v>
      </c>
      <c r="CC581" s="4" t="e">
        <f t="shared" si="529"/>
        <v>#DIV/0!</v>
      </c>
      <c r="CD581" s="7">
        <f t="shared" si="530"/>
        <v>6</v>
      </c>
      <c r="CE581" s="4">
        <f t="shared" si="531"/>
        <v>0</v>
      </c>
      <c r="CF581" s="7">
        <f t="shared" si="532"/>
        <v>9.8630229374657596E-2</v>
      </c>
      <c r="CG581">
        <f t="shared" si="533"/>
        <v>0.3257905161191984</v>
      </c>
      <c r="CH581" s="7">
        <f t="shared" si="534"/>
        <v>9.8630229374657596E-2</v>
      </c>
      <c r="CI581" s="4">
        <f t="shared" si="535"/>
        <v>5.4169100535562554E-3</v>
      </c>
      <c r="CJ581">
        <f t="shared" si="536"/>
        <v>0.3257905161191984</v>
      </c>
      <c r="CK581">
        <f t="shared" si="537"/>
        <v>5.4169100535562554E-3</v>
      </c>
      <c r="CL581" s="7">
        <f t="shared" si="538"/>
        <v>2</v>
      </c>
      <c r="CM581" s="4">
        <f t="shared" si="539"/>
        <v>0</v>
      </c>
      <c r="CN581" s="7">
        <f t="shared" si="540"/>
        <v>0.65901259545130242</v>
      </c>
      <c r="CO581" s="4">
        <f t="shared" si="541"/>
        <v>0</v>
      </c>
      <c r="CP581" s="7">
        <f t="shared" si="542"/>
        <v>3</v>
      </c>
      <c r="CQ581" s="4" t="str">
        <f t="shared" si="543"/>
        <v>Glenfiddich 12</v>
      </c>
      <c r="CR581" s="7">
        <f t="shared" si="544"/>
        <v>70</v>
      </c>
      <c r="CS581">
        <f t="shared" si="545"/>
        <v>73</v>
      </c>
      <c r="CT581">
        <f ca="1">COUNTIF(INDIRECT(ADDRESS(ROW(),CR581,1,1)):INDIRECT(ADDRESS(ROW(),CS581,1,1)), "&lt;0.05")</f>
        <v>3</v>
      </c>
      <c r="CU581" s="4">
        <f t="shared" ca="1" si="546"/>
        <v>0</v>
      </c>
    </row>
    <row r="582" spans="1:99" x14ac:dyDescent="0.25">
      <c r="A582" s="48">
        <v>60</v>
      </c>
      <c r="B582" s="7">
        <v>3.5630460037992053</v>
      </c>
      <c r="C582">
        <v>2.5144524078734465</v>
      </c>
      <c r="D582">
        <v>1.7019725328024671</v>
      </c>
      <c r="E582">
        <v>1.6200593001812218</v>
      </c>
      <c r="F582">
        <v>1.5758004647337112</v>
      </c>
      <c r="G582">
        <v>2.063446963779227</v>
      </c>
      <c r="H582">
        <v>1.221809026157064</v>
      </c>
      <c r="I582">
        <v>1.2220431660667883</v>
      </c>
      <c r="J582">
        <v>1.5393122119507772</v>
      </c>
      <c r="K582" s="4">
        <v>1.1271291346574925</v>
      </c>
      <c r="L582" s="7">
        <v>9.4332767704138051E-2</v>
      </c>
      <c r="M582">
        <v>0.58470490264325192</v>
      </c>
      <c r="N582">
        <v>0.52960902588113434</v>
      </c>
      <c r="O582">
        <v>0.90658308903099671</v>
      </c>
      <c r="P582">
        <v>1.230857634183693</v>
      </c>
      <c r="Q582">
        <v>1.0834708491688987</v>
      </c>
      <c r="R582">
        <v>1.1637850943244405</v>
      </c>
      <c r="S582">
        <v>1.0571500882129932</v>
      </c>
      <c r="T582">
        <v>1.0762104917477324</v>
      </c>
      <c r="U582" s="4">
        <v>1.1558518634321804</v>
      </c>
      <c r="V582" s="7">
        <v>1.1711199138030188</v>
      </c>
      <c r="W582">
        <v>1.0541394404158966</v>
      </c>
      <c r="X582">
        <v>0.95237471933972406</v>
      </c>
      <c r="Y582">
        <v>1.0018463068270183</v>
      </c>
      <c r="Z582">
        <v>1.0981927551279191</v>
      </c>
      <c r="AA582">
        <v>1.0206616957486796</v>
      </c>
      <c r="AB582">
        <v>0.91055184898240726</v>
      </c>
      <c r="AC582">
        <v>1.2069708912825121</v>
      </c>
      <c r="AD582">
        <v>1.193649933609422</v>
      </c>
      <c r="AE582" s="4">
        <v>1.2604135079395618</v>
      </c>
      <c r="AF582" s="7">
        <v>0.22704650897646744</v>
      </c>
      <c r="AG582">
        <v>0.32111258354434857</v>
      </c>
      <c r="AH582">
        <v>0.3999132244457424</v>
      </c>
      <c r="AI582">
        <v>0.41296696083952777</v>
      </c>
      <c r="AJ582">
        <v>0.53264089467735609</v>
      </c>
      <c r="AK582">
        <v>0.42253407441970758</v>
      </c>
      <c r="AL582">
        <v>0.41844921911564076</v>
      </c>
      <c r="AM582">
        <v>0.60902485472098755</v>
      </c>
      <c r="AN582">
        <v>0.63305094091276115</v>
      </c>
      <c r="AO582" s="4">
        <v>0.65558529576102964</v>
      </c>
      <c r="AP582" s="7">
        <v>0.76528502094713202</v>
      </c>
      <c r="AQ582">
        <v>0.53805180982122147</v>
      </c>
      <c r="AR582">
        <v>0.55257630560374904</v>
      </c>
      <c r="AS582">
        <v>0.65380996263307845</v>
      </c>
      <c r="AT582">
        <v>0.69911559871431816</v>
      </c>
      <c r="AU582">
        <v>0.64270224526091635</v>
      </c>
      <c r="AV582">
        <v>0.59492152076282412</v>
      </c>
      <c r="AW582">
        <v>0.67875835023921949</v>
      </c>
      <c r="AX582">
        <v>0.87699765845351052</v>
      </c>
      <c r="AY582" s="4">
        <v>0.68255057448702783</v>
      </c>
      <c r="AZ582">
        <f t="shared" si="500"/>
        <v>1.8149071212001402</v>
      </c>
      <c r="BA582">
        <f t="shared" si="501"/>
        <v>0.88825558063294596</v>
      </c>
      <c r="BB582">
        <f t="shared" si="502"/>
        <v>1.086992101307616</v>
      </c>
      <c r="BC582">
        <f t="shared" si="503"/>
        <v>0.46323245574135685</v>
      </c>
      <c r="BD582" s="4">
        <f t="shared" si="504"/>
        <v>0.6684769046922997</v>
      </c>
      <c r="BE582" s="7">
        <f t="shared" si="505"/>
        <v>0.74291178140151981</v>
      </c>
      <c r="BF582">
        <f t="shared" si="506"/>
        <v>0.36791930738937295</v>
      </c>
      <c r="BG582">
        <f t="shared" si="507"/>
        <v>0.11786553520861058</v>
      </c>
      <c r="BH582">
        <f t="shared" si="508"/>
        <v>0.14066926894998336</v>
      </c>
      <c r="BI582" s="4">
        <f t="shared" si="509"/>
        <v>0.10045934667082</v>
      </c>
      <c r="BJ582" s="7">
        <f t="shared" si="510"/>
        <v>3.5976233828608588E-3</v>
      </c>
      <c r="BK582">
        <f t="shared" si="511"/>
        <v>1.2827205608343493E-2</v>
      </c>
      <c r="BL582">
        <f t="shared" si="512"/>
        <v>2.4199062711744647E-4</v>
      </c>
      <c r="BM582" s="4">
        <f t="shared" si="513"/>
        <v>8.361156550242266E-4</v>
      </c>
      <c r="BN582" s="7">
        <f t="shared" si="514"/>
        <v>3.5976233828608588E-3</v>
      </c>
      <c r="BO582">
        <f t="shared" si="515"/>
        <v>0.13251982661152423</v>
      </c>
      <c r="BP582">
        <f t="shared" si="516"/>
        <v>5.4095925623324926E-3</v>
      </c>
      <c r="BQ582" s="4">
        <f t="shared" si="517"/>
        <v>9.7437532102235547E-2</v>
      </c>
      <c r="BR582" s="7">
        <f t="shared" si="518"/>
        <v>1.2827205608343493E-2</v>
      </c>
      <c r="BS582">
        <f t="shared" si="519"/>
        <v>0.13251982661152423</v>
      </c>
      <c r="BT582">
        <f t="shared" si="520"/>
        <v>4.0090179754946028E-9</v>
      </c>
      <c r="BU582" s="4">
        <f t="shared" si="521"/>
        <v>1.1456595538699845E-7</v>
      </c>
      <c r="BV582" s="7">
        <f t="shared" si="522"/>
        <v>2.4199062711744647E-4</v>
      </c>
      <c r="BW582">
        <f t="shared" si="523"/>
        <v>5.4095925623324926E-3</v>
      </c>
      <c r="BX582">
        <f t="shared" si="524"/>
        <v>4.0090179754946028E-9</v>
      </c>
      <c r="BY582" s="4">
        <f t="shared" si="525"/>
        <v>1.684254330311379E-3</v>
      </c>
      <c r="BZ582" s="7">
        <f t="shared" si="526"/>
        <v>8.361156550242266E-4</v>
      </c>
      <c r="CA582">
        <f t="shared" si="527"/>
        <v>9.7437532102235547E-2</v>
      </c>
      <c r="CB582">
        <f t="shared" si="528"/>
        <v>1.1456595538699845E-7</v>
      </c>
      <c r="CC582" s="4">
        <f t="shared" si="529"/>
        <v>1.684254330311379E-3</v>
      </c>
      <c r="CD582" s="7">
        <f t="shared" si="530"/>
        <v>16</v>
      </c>
      <c r="CE582" s="4">
        <f t="shared" si="531"/>
        <v>0</v>
      </c>
      <c r="CF582" s="7">
        <f t="shared" si="532"/>
        <v>3.5976233828608588E-3</v>
      </c>
      <c r="CG582">
        <f t="shared" si="533"/>
        <v>1.2282338613434959E-3</v>
      </c>
      <c r="CH582" s="7">
        <f t="shared" si="534"/>
        <v>3.5976233828608588E-3</v>
      </c>
      <c r="CI582" s="4">
        <f t="shared" si="535"/>
        <v>0.26543148430742741</v>
      </c>
      <c r="CJ582">
        <f t="shared" si="536"/>
        <v>1.2282338613434959E-3</v>
      </c>
      <c r="CK582">
        <f t="shared" si="537"/>
        <v>0.26543148430742741</v>
      </c>
      <c r="CL582" s="7">
        <f t="shared" si="538"/>
        <v>4</v>
      </c>
      <c r="CM582" s="4">
        <f t="shared" si="539"/>
        <v>0</v>
      </c>
      <c r="CN582" s="7">
        <f t="shared" si="540"/>
        <v>3.988374586479086E-3</v>
      </c>
      <c r="CO582" s="4">
        <f t="shared" si="541"/>
        <v>1</v>
      </c>
      <c r="CP582" s="7">
        <f t="shared" si="542"/>
        <v>1</v>
      </c>
      <c r="CQ582" s="4" t="str">
        <f t="shared" si="543"/>
        <v>Gentleman Jack</v>
      </c>
      <c r="CR582" s="7">
        <f t="shared" si="544"/>
        <v>62</v>
      </c>
      <c r="CS582">
        <f t="shared" si="545"/>
        <v>65</v>
      </c>
      <c r="CT582">
        <f ca="1">COUNTIF(INDIRECT(ADDRESS(ROW(),CR582,1,1)):INDIRECT(ADDRESS(ROW(),CS582,1,1)), "&lt;0.05")</f>
        <v>4</v>
      </c>
      <c r="CU582" s="4">
        <f t="shared" ca="1" si="546"/>
        <v>1</v>
      </c>
    </row>
    <row r="583" spans="1:99" x14ac:dyDescent="0.25">
      <c r="A583" s="48">
        <v>61</v>
      </c>
      <c r="B583" s="7">
        <v>3.6301656527710944</v>
      </c>
      <c r="C583">
        <v>2.5283842073382439</v>
      </c>
      <c r="D583">
        <v>1.6194075243744215</v>
      </c>
      <c r="E583">
        <v>0.92014788502459477</v>
      </c>
      <c r="F583">
        <v>0.78573100261195539</v>
      </c>
      <c r="G583">
        <v>2.6400033245096663</v>
      </c>
      <c r="H583">
        <v>0.45975856745634724</v>
      </c>
      <c r="I583">
        <v>0.82934893600666781</v>
      </c>
      <c r="J583">
        <v>1.6652096949829014</v>
      </c>
      <c r="K583" s="4">
        <v>0.7695164716491093</v>
      </c>
      <c r="L583" s="7">
        <v>0</v>
      </c>
      <c r="M583">
        <v>0.29650479933976215</v>
      </c>
      <c r="N583">
        <v>0.14987625242662395</v>
      </c>
      <c r="O583">
        <v>0.10975046157456941</v>
      </c>
      <c r="P583">
        <v>0.8621159395817205</v>
      </c>
      <c r="Q583">
        <v>0.88806496951952196</v>
      </c>
      <c r="R583">
        <v>0.97924353633991357</v>
      </c>
      <c r="S583">
        <v>0.92015771548214031</v>
      </c>
      <c r="T583">
        <v>0.92451306332959049</v>
      </c>
      <c r="U583" s="4">
        <v>0.84789253384135665</v>
      </c>
      <c r="V583" s="7">
        <v>1.0113230181351136</v>
      </c>
      <c r="W583">
        <v>0.93042901726456362</v>
      </c>
      <c r="X583">
        <v>0.55752363559745677</v>
      </c>
      <c r="Y583">
        <v>0.69252425620041003</v>
      </c>
      <c r="Z583">
        <v>0.94519217975488479</v>
      </c>
      <c r="AA583">
        <v>0.63405496532337702</v>
      </c>
      <c r="AB583">
        <v>0.67798160151200293</v>
      </c>
      <c r="AC583">
        <v>1.0404576526997844</v>
      </c>
      <c r="AD583">
        <v>1.1707127866692906</v>
      </c>
      <c r="AE583" s="4">
        <v>1.2252683495909003</v>
      </c>
      <c r="AF583" s="7">
        <v>5.7417245638335265E-2</v>
      </c>
      <c r="AG583">
        <v>0.4747831305767185</v>
      </c>
      <c r="AH583">
        <v>0.32415200149942064</v>
      </c>
      <c r="AI583">
        <v>0.30693821153936873</v>
      </c>
      <c r="AJ583">
        <v>0.45051259536694671</v>
      </c>
      <c r="AK583">
        <v>0.61702982798130079</v>
      </c>
      <c r="AL583">
        <v>0</v>
      </c>
      <c r="AM583">
        <v>0.36210372912934796</v>
      </c>
      <c r="AN583">
        <v>0.50644619182055495</v>
      </c>
      <c r="AO583" s="4">
        <v>1.7268600933060012</v>
      </c>
      <c r="AP583" s="7">
        <v>0.57396444323981854</v>
      </c>
      <c r="AQ583">
        <v>0.58553410436959819</v>
      </c>
      <c r="AR583">
        <v>0.50209635325738511</v>
      </c>
      <c r="AS583">
        <v>1.155299893421087</v>
      </c>
      <c r="AT583">
        <v>1.2737587595101747</v>
      </c>
      <c r="AU583">
        <v>1.1188193527470012</v>
      </c>
      <c r="AV583">
        <v>1.0639338036195227</v>
      </c>
      <c r="AW583">
        <v>1.3417202549269107</v>
      </c>
      <c r="AX583">
        <v>1.5648003363208223</v>
      </c>
      <c r="AY583" s="4">
        <v>1.3182971912624244</v>
      </c>
      <c r="AZ583">
        <f t="shared" si="500"/>
        <v>1.5847673266725</v>
      </c>
      <c r="BA583">
        <f t="shared" si="501"/>
        <v>0.59781192714351994</v>
      </c>
      <c r="BB583">
        <f t="shared" si="502"/>
        <v>0.88854674627477837</v>
      </c>
      <c r="BC583">
        <f t="shared" si="503"/>
        <v>0.48262430268579948</v>
      </c>
      <c r="BD583" s="4">
        <f t="shared" si="504"/>
        <v>1.0498224492674744</v>
      </c>
      <c r="BE583" s="7">
        <f t="shared" si="505"/>
        <v>1.0422398272844908</v>
      </c>
      <c r="BF583">
        <f t="shared" si="506"/>
        <v>0.40273919186031187</v>
      </c>
      <c r="BG583">
        <f t="shared" si="507"/>
        <v>0.23409820870028253</v>
      </c>
      <c r="BH583">
        <f t="shared" si="508"/>
        <v>0.47750267206245695</v>
      </c>
      <c r="BI583" s="4">
        <f t="shared" si="509"/>
        <v>0.36979367983794043</v>
      </c>
      <c r="BJ583" s="7">
        <f t="shared" si="510"/>
        <v>1.6676966779016568E-2</v>
      </c>
      <c r="BK583">
        <f t="shared" si="511"/>
        <v>6.6533109511598826E-2</v>
      </c>
      <c r="BL583">
        <f t="shared" si="512"/>
        <v>9.7621795094965016E-3</v>
      </c>
      <c r="BM583" s="4">
        <f t="shared" si="513"/>
        <v>0.15376776252197469</v>
      </c>
      <c r="BN583" s="7">
        <f t="shared" si="514"/>
        <v>1.6676966779016568E-2</v>
      </c>
      <c r="BO583">
        <f t="shared" si="515"/>
        <v>6.784945584122884E-2</v>
      </c>
      <c r="BP583">
        <f t="shared" si="516"/>
        <v>0.56725097012291847</v>
      </c>
      <c r="BQ583" s="4">
        <f t="shared" si="517"/>
        <v>1.7633875809006695E-2</v>
      </c>
      <c r="BR583" s="7">
        <f t="shared" si="518"/>
        <v>6.6533109511598826E-2</v>
      </c>
      <c r="BS583">
        <f t="shared" si="519"/>
        <v>6.784945584122884E-2</v>
      </c>
      <c r="BT583">
        <f t="shared" si="520"/>
        <v>3.1152008794185181E-2</v>
      </c>
      <c r="BU583" s="4">
        <f t="shared" si="521"/>
        <v>0.26185129125464279</v>
      </c>
      <c r="BV583" s="7">
        <f t="shared" si="522"/>
        <v>9.7621795094965016E-3</v>
      </c>
      <c r="BW583">
        <f t="shared" si="523"/>
        <v>0.56725097012291847</v>
      </c>
      <c r="BX583">
        <f t="shared" si="524"/>
        <v>3.1152008794185181E-2</v>
      </c>
      <c r="BY583" s="4">
        <f t="shared" si="525"/>
        <v>8.6139902061693786E-3</v>
      </c>
      <c r="BZ583" s="7">
        <f t="shared" si="526"/>
        <v>0.15376776252197469</v>
      </c>
      <c r="CA583">
        <f t="shared" si="527"/>
        <v>1.7633875809006695E-2</v>
      </c>
      <c r="CB583">
        <f t="shared" si="528"/>
        <v>0.26185129125464279</v>
      </c>
      <c r="CC583" s="4">
        <f t="shared" si="529"/>
        <v>8.6139902061693786E-3</v>
      </c>
      <c r="CD583" s="7">
        <f t="shared" si="530"/>
        <v>10</v>
      </c>
      <c r="CE583" s="4">
        <f t="shared" si="531"/>
        <v>0</v>
      </c>
      <c r="CF583" s="7">
        <f t="shared" si="532"/>
        <v>1.6676966779016568E-2</v>
      </c>
      <c r="CG583">
        <f t="shared" si="533"/>
        <v>4.4534594485511773E-2</v>
      </c>
      <c r="CH583" s="7">
        <f t="shared" si="534"/>
        <v>1.6676966779016568E-2</v>
      </c>
      <c r="CI583" s="4">
        <f t="shared" si="535"/>
        <v>0.18177076277945964</v>
      </c>
      <c r="CJ583">
        <f t="shared" si="536"/>
        <v>4.4534594485511773E-2</v>
      </c>
      <c r="CK583">
        <f t="shared" si="537"/>
        <v>0.18177076277945964</v>
      </c>
      <c r="CL583" s="7">
        <f t="shared" si="538"/>
        <v>4</v>
      </c>
      <c r="CM583" s="4">
        <f t="shared" si="539"/>
        <v>0</v>
      </c>
      <c r="CN583" s="7">
        <f t="shared" si="540"/>
        <v>8.4498743936735066E-2</v>
      </c>
      <c r="CO583" s="4">
        <f t="shared" si="541"/>
        <v>0</v>
      </c>
      <c r="CP583" s="7">
        <f t="shared" si="542"/>
        <v>1</v>
      </c>
      <c r="CQ583" s="4" t="str">
        <f t="shared" si="543"/>
        <v>Gentleman Jack</v>
      </c>
      <c r="CR583" s="7">
        <f t="shared" si="544"/>
        <v>62</v>
      </c>
      <c r="CS583">
        <f t="shared" si="545"/>
        <v>65</v>
      </c>
      <c r="CT583">
        <f ca="1">COUNTIF(INDIRECT(ADDRESS(ROW(),CR583,1,1)):INDIRECT(ADDRESS(ROW(),CS583,1,1)), "&lt;0.05")</f>
        <v>2</v>
      </c>
      <c r="CU583" s="4">
        <f t="shared" ca="1" si="546"/>
        <v>0</v>
      </c>
    </row>
    <row r="584" spans="1:99" x14ac:dyDescent="0.25">
      <c r="A584" s="48">
        <v>62</v>
      </c>
      <c r="B584" s="7">
        <v>0.23121555859577228</v>
      </c>
      <c r="C584">
        <v>0.6175384579891906</v>
      </c>
      <c r="D584">
        <v>0.51364544679635082</v>
      </c>
      <c r="E584">
        <v>0.41744075350802784</v>
      </c>
      <c r="F584">
        <v>0.5440008763594909</v>
      </c>
      <c r="G584">
        <v>0.5580443501328628</v>
      </c>
      <c r="H584">
        <v>0.34906520145653874</v>
      </c>
      <c r="I584">
        <v>0.38036879957709119</v>
      </c>
      <c r="J584">
        <v>0.59139573031221926</v>
      </c>
      <c r="K584" s="4">
        <v>0.40123666927609219</v>
      </c>
      <c r="L584" s="7">
        <v>0</v>
      </c>
      <c r="M584">
        <v>6.2283960369724417E-2</v>
      </c>
      <c r="N584">
        <v>6.3164501444135351E-2</v>
      </c>
      <c r="O584">
        <v>0.36435284210692026</v>
      </c>
      <c r="P584">
        <v>0.32268474559718457</v>
      </c>
      <c r="Q584">
        <v>0.41613233009812389</v>
      </c>
      <c r="R584">
        <v>0.4202360935336143</v>
      </c>
      <c r="S584">
        <v>0.49212879557516143</v>
      </c>
      <c r="T584">
        <v>0.44551340685957919</v>
      </c>
      <c r="U584" s="4">
        <v>0.45409005459990903</v>
      </c>
      <c r="V584" s="7">
        <v>0.45304832739688555</v>
      </c>
      <c r="W584">
        <v>0.47543497952662572</v>
      </c>
      <c r="X584">
        <v>0.44567378860601997</v>
      </c>
      <c r="Y584">
        <v>0.4379039324081942</v>
      </c>
      <c r="Z584">
        <v>0.44962819965174533</v>
      </c>
      <c r="AA584">
        <v>0.44967172481446127</v>
      </c>
      <c r="AB584">
        <v>0.42096548331547196</v>
      </c>
      <c r="AC584">
        <v>0.43391566041289192</v>
      </c>
      <c r="AD584">
        <v>0.44521150731019771</v>
      </c>
      <c r="AE584" s="4">
        <v>0.46951229638905967</v>
      </c>
      <c r="AF584" s="7">
        <v>1.7691174325327321E-2</v>
      </c>
      <c r="AG584">
        <v>0</v>
      </c>
      <c r="AH584">
        <v>0</v>
      </c>
      <c r="AI584">
        <v>0</v>
      </c>
      <c r="AJ584">
        <v>3.2258411381977159E-2</v>
      </c>
      <c r="AK584">
        <v>0</v>
      </c>
      <c r="AL584">
        <v>0</v>
      </c>
      <c r="AM584">
        <v>1.5365070544795419E-2</v>
      </c>
      <c r="AN584">
        <v>5.3285128998261946E-2</v>
      </c>
      <c r="AO584" s="4">
        <v>9.6540849506592169E-2</v>
      </c>
      <c r="AP584" s="7">
        <v>0.13089540364052962</v>
      </c>
      <c r="AQ584">
        <v>3.1744287038861195E-2</v>
      </c>
      <c r="AR584">
        <v>6.4850140206170748E-2</v>
      </c>
      <c r="AS584">
        <v>7.4474196213112048E-2</v>
      </c>
      <c r="AT584">
        <v>6.7134389889113258E-2</v>
      </c>
      <c r="AU584">
        <v>5.1192461347577593E-2</v>
      </c>
      <c r="AV584">
        <v>6.1682738236197097E-2</v>
      </c>
      <c r="AW584">
        <v>1.3615519357177227E-2</v>
      </c>
      <c r="AX584">
        <v>9.839949676663641E-2</v>
      </c>
      <c r="AY584" s="4">
        <v>1.0698381963911034E-2</v>
      </c>
      <c r="AZ584">
        <f t="shared" si="500"/>
        <v>0.4603951844003637</v>
      </c>
      <c r="BA584">
        <f t="shared" si="501"/>
        <v>0.3040586730184352</v>
      </c>
      <c r="BB584">
        <f t="shared" si="502"/>
        <v>0.44809658998315538</v>
      </c>
      <c r="BC584">
        <f t="shared" si="503"/>
        <v>2.15140634756954E-2</v>
      </c>
      <c r="BD584" s="4">
        <f t="shared" si="504"/>
        <v>6.0468701465928629E-2</v>
      </c>
      <c r="BE584" s="7">
        <f t="shared" si="505"/>
        <v>0.12377520596448506</v>
      </c>
      <c r="BF584">
        <f t="shared" si="506"/>
        <v>0.18763615307022616</v>
      </c>
      <c r="BG584">
        <f t="shared" si="507"/>
        <v>1.5953565447872346E-2</v>
      </c>
      <c r="BH584">
        <f t="shared" si="508"/>
        <v>3.1833873416357267E-2</v>
      </c>
      <c r="BI584" s="4">
        <f t="shared" si="509"/>
        <v>3.6883250910099988E-2</v>
      </c>
      <c r="BJ584" s="7">
        <f t="shared" si="510"/>
        <v>4.3317790772337751E-2</v>
      </c>
      <c r="BK584">
        <f t="shared" si="511"/>
        <v>0.7621931360744767</v>
      </c>
      <c r="BL584">
        <f t="shared" si="512"/>
        <v>6.3424773949308483E-7</v>
      </c>
      <c r="BM584" s="4">
        <f t="shared" si="513"/>
        <v>1.2364610262719821E-6</v>
      </c>
      <c r="BN584" s="7">
        <f t="shared" si="514"/>
        <v>4.3317790772337751E-2</v>
      </c>
      <c r="BO584">
        <f t="shared" si="515"/>
        <v>3.8322060526448848E-2</v>
      </c>
      <c r="BP584">
        <f t="shared" si="516"/>
        <v>9.6987949178179355E-4</v>
      </c>
      <c r="BQ584" s="4">
        <f t="shared" si="517"/>
        <v>2.5623736223617751E-3</v>
      </c>
      <c r="BR584" s="7">
        <f t="shared" si="518"/>
        <v>0.7621931360744767</v>
      </c>
      <c r="BS584">
        <f t="shared" si="519"/>
        <v>3.8322060526448848E-2</v>
      </c>
      <c r="BT584">
        <f t="shared" si="520"/>
        <v>6.698750357610464E-15</v>
      </c>
      <c r="BU584" s="4">
        <f t="shared" si="521"/>
        <v>6.244180350100603E-13</v>
      </c>
      <c r="BV584" s="7">
        <f t="shared" si="522"/>
        <v>6.3424773949308483E-7</v>
      </c>
      <c r="BW584">
        <f t="shared" si="523"/>
        <v>9.6987949178179355E-4</v>
      </c>
      <c r="BX584">
        <f t="shared" si="524"/>
        <v>6.698750357610464E-15</v>
      </c>
      <c r="BY584" s="4">
        <f t="shared" si="525"/>
        <v>2.1254213842562375E-2</v>
      </c>
      <c r="BZ584" s="7">
        <f t="shared" si="526"/>
        <v>1.2364610262719821E-6</v>
      </c>
      <c r="CA584">
        <f t="shared" si="527"/>
        <v>2.5623736223617751E-3</v>
      </c>
      <c r="CB584">
        <f t="shared" si="528"/>
        <v>6.244180350100603E-13</v>
      </c>
      <c r="CC584" s="4">
        <f t="shared" si="529"/>
        <v>2.1254213842562375E-2</v>
      </c>
      <c r="CD584" s="7">
        <f t="shared" si="530"/>
        <v>18</v>
      </c>
      <c r="CE584" s="4">
        <f t="shared" si="531"/>
        <v>0</v>
      </c>
      <c r="CF584" s="7">
        <f t="shared" si="532"/>
        <v>4.3317790772337751E-2</v>
      </c>
      <c r="CG584">
        <f t="shared" si="533"/>
        <v>1.5699699245362919E-5</v>
      </c>
      <c r="CH584" s="7">
        <f t="shared" si="534"/>
        <v>4.3317790772337751E-2</v>
      </c>
      <c r="CI584" s="4">
        <f t="shared" si="535"/>
        <v>8.5175981655321309E-2</v>
      </c>
      <c r="CJ584">
        <f t="shared" si="536"/>
        <v>1.5699699245362919E-5</v>
      </c>
      <c r="CK584">
        <f t="shared" si="537"/>
        <v>8.5175981655321309E-2</v>
      </c>
      <c r="CL584" s="7">
        <f t="shared" si="538"/>
        <v>4</v>
      </c>
      <c r="CM584" s="4">
        <f t="shared" si="539"/>
        <v>0</v>
      </c>
      <c r="CN584" s="7">
        <f t="shared" si="540"/>
        <v>2.448316027038417E-2</v>
      </c>
      <c r="CO584" s="4">
        <f t="shared" si="541"/>
        <v>1</v>
      </c>
      <c r="CP584" s="7">
        <f t="shared" si="542"/>
        <v>1</v>
      </c>
      <c r="CQ584" s="4" t="str">
        <f t="shared" si="543"/>
        <v>Gentleman Jack</v>
      </c>
      <c r="CR584" s="7">
        <f t="shared" si="544"/>
        <v>62</v>
      </c>
      <c r="CS584">
        <f t="shared" si="545"/>
        <v>65</v>
      </c>
      <c r="CT584">
        <f ca="1">COUNTIF(INDIRECT(ADDRESS(ROW(),CR584,1,1)):INDIRECT(ADDRESS(ROW(),CS584,1,1)), "&lt;0.05")</f>
        <v>3</v>
      </c>
      <c r="CU584" s="4">
        <f t="shared" ca="1" si="546"/>
        <v>0</v>
      </c>
    </row>
    <row r="585" spans="1:99" x14ac:dyDescent="0.25">
      <c r="A585" s="48">
        <v>63</v>
      </c>
      <c r="B585" s="7">
        <v>0.35173140471504916</v>
      </c>
      <c r="C585">
        <v>0.87440223947874429</v>
      </c>
      <c r="D585">
        <v>0.76031054312628044</v>
      </c>
      <c r="E585">
        <v>0.76221249343529152</v>
      </c>
      <c r="F585">
        <v>0.93201590641937193</v>
      </c>
      <c r="G585">
        <v>0.95476034783417307</v>
      </c>
      <c r="H585">
        <v>0.66065044550380925</v>
      </c>
      <c r="I585">
        <v>0.66902939754649005</v>
      </c>
      <c r="J585">
        <v>1.1163942044446695</v>
      </c>
      <c r="K585" s="4">
        <v>0.9704837087593039</v>
      </c>
      <c r="L585" s="7">
        <v>0</v>
      </c>
      <c r="M585">
        <v>0.12425287738436096</v>
      </c>
      <c r="N585">
        <v>0.20898746920918856</v>
      </c>
      <c r="O585">
        <v>0.71796598033038739</v>
      </c>
      <c r="P585">
        <v>0.62205810044984167</v>
      </c>
      <c r="Q585">
        <v>0.75646096404227614</v>
      </c>
      <c r="R585">
        <v>0.8313105857359403</v>
      </c>
      <c r="S585">
        <v>0.91902930376338632</v>
      </c>
      <c r="T585">
        <v>0.80760281304700943</v>
      </c>
      <c r="U585" s="4">
        <v>0.87080825676949369</v>
      </c>
      <c r="V585" s="7">
        <v>0.81962170328140549</v>
      </c>
      <c r="W585">
        <v>0.9077913704512599</v>
      </c>
      <c r="X585">
        <v>0.90729576453500427</v>
      </c>
      <c r="Y585">
        <v>0.85198477185139876</v>
      </c>
      <c r="Z585">
        <v>0.80549105352875583</v>
      </c>
      <c r="AA585">
        <v>0.92745648887012977</v>
      </c>
      <c r="AB585">
        <v>0.85906156426126867</v>
      </c>
      <c r="AC585">
        <v>0.82974252919578628</v>
      </c>
      <c r="AD585">
        <v>0.82740144814106975</v>
      </c>
      <c r="AE585" s="4">
        <v>0.8984925160464976</v>
      </c>
      <c r="AF585" s="7">
        <v>7.5285710967596176E-2</v>
      </c>
      <c r="AG585">
        <v>0</v>
      </c>
      <c r="AH585">
        <v>0</v>
      </c>
      <c r="AI585">
        <v>0</v>
      </c>
      <c r="AJ585">
        <v>3.9396168734834272E-2</v>
      </c>
      <c r="AK585">
        <v>0</v>
      </c>
      <c r="AL585">
        <v>0</v>
      </c>
      <c r="AM585">
        <v>0</v>
      </c>
      <c r="AN585">
        <v>0.12403621059934521</v>
      </c>
      <c r="AO585" s="4">
        <v>0.13810226350949856</v>
      </c>
      <c r="AP585" s="7">
        <v>0.1179188634607409</v>
      </c>
      <c r="AQ585">
        <v>5.1529413665924895E-2</v>
      </c>
      <c r="AR585">
        <v>2.2512075847479163E-2</v>
      </c>
      <c r="AS585">
        <v>6.7994583197814984E-2</v>
      </c>
      <c r="AT585">
        <v>5.4012406938900873E-2</v>
      </c>
      <c r="AU585">
        <v>0</v>
      </c>
      <c r="AV585">
        <v>1.3418609499634537E-2</v>
      </c>
      <c r="AW585">
        <v>7.7086427333605918E-3</v>
      </c>
      <c r="AX585">
        <v>8.6257617773664266E-2</v>
      </c>
      <c r="AY585" s="4">
        <v>0</v>
      </c>
      <c r="AZ585">
        <f t="shared" si="500"/>
        <v>0.80519906912631833</v>
      </c>
      <c r="BA585">
        <f t="shared" si="501"/>
        <v>0.58584763507318849</v>
      </c>
      <c r="BB585">
        <f t="shared" si="502"/>
        <v>0.8634339210162576</v>
      </c>
      <c r="BC585">
        <f t="shared" si="503"/>
        <v>3.7682035381127424E-2</v>
      </c>
      <c r="BD585" s="4">
        <f t="shared" si="504"/>
        <v>4.2135221311752021E-2</v>
      </c>
      <c r="BE585" s="7">
        <f t="shared" si="505"/>
        <v>0.21507978406292957</v>
      </c>
      <c r="BF585">
        <f t="shared" si="506"/>
        <v>0.34121126053043249</v>
      </c>
      <c r="BG585">
        <f t="shared" si="507"/>
        <v>4.3563459123640506E-2</v>
      </c>
      <c r="BH585">
        <f t="shared" si="508"/>
        <v>5.5254819004043706E-2</v>
      </c>
      <c r="BI585" s="4">
        <f t="shared" si="509"/>
        <v>4.0185163053802382E-2</v>
      </c>
      <c r="BJ585" s="7">
        <f t="shared" si="510"/>
        <v>0.10579731949121282</v>
      </c>
      <c r="BK585">
        <f t="shared" si="511"/>
        <v>0.42149505269930743</v>
      </c>
      <c r="BL585">
        <f t="shared" si="512"/>
        <v>5.9804528453985314E-7</v>
      </c>
      <c r="BM585" s="4">
        <f t="shared" si="513"/>
        <v>8.9304956265851578E-7</v>
      </c>
      <c r="BN585" s="7">
        <f t="shared" si="514"/>
        <v>0.10579731949121282</v>
      </c>
      <c r="BO585">
        <f t="shared" si="515"/>
        <v>3.0357667239091553E-2</v>
      </c>
      <c r="BP585">
        <f t="shared" si="516"/>
        <v>6.2001255541740388E-4</v>
      </c>
      <c r="BQ585" s="4">
        <f t="shared" si="517"/>
        <v>6.7619361476739298E-4</v>
      </c>
      <c r="BR585" s="7">
        <f t="shared" si="518"/>
        <v>0.42149505269930743</v>
      </c>
      <c r="BS585">
        <f t="shared" si="519"/>
        <v>3.0357667239091553E-2</v>
      </c>
      <c r="BT585">
        <f t="shared" si="520"/>
        <v>9.1512407197388651E-18</v>
      </c>
      <c r="BU585" s="4">
        <f t="shared" si="521"/>
        <v>1.1887966525248736E-19</v>
      </c>
      <c r="BV585" s="7">
        <f t="shared" si="522"/>
        <v>5.9804528453985314E-7</v>
      </c>
      <c r="BW585">
        <f t="shared" si="523"/>
        <v>6.2001255541740388E-4</v>
      </c>
      <c r="BX585">
        <f t="shared" si="524"/>
        <v>9.1512407197388651E-18</v>
      </c>
      <c r="BY585" s="4">
        <f t="shared" si="525"/>
        <v>0.83923262449882274</v>
      </c>
      <c r="BZ585" s="7">
        <f t="shared" si="526"/>
        <v>8.9304956265851578E-7</v>
      </c>
      <c r="CA585">
        <f t="shared" si="527"/>
        <v>6.7619361476739298E-4</v>
      </c>
      <c r="CB585">
        <f t="shared" si="528"/>
        <v>1.1887966525248736E-19</v>
      </c>
      <c r="CC585" s="4">
        <f t="shared" si="529"/>
        <v>0.83923262449882274</v>
      </c>
      <c r="CD585" s="7">
        <f t="shared" si="530"/>
        <v>14</v>
      </c>
      <c r="CE585" s="4">
        <f t="shared" si="531"/>
        <v>0</v>
      </c>
      <c r="CF585" s="7">
        <f t="shared" si="532"/>
        <v>0.10579731949121282</v>
      </c>
      <c r="CG585">
        <f t="shared" si="533"/>
        <v>2.9535506772540084E-5</v>
      </c>
      <c r="CH585" s="7">
        <f t="shared" si="534"/>
        <v>0.10579731949121282</v>
      </c>
      <c r="CI585" s="4">
        <f t="shared" si="535"/>
        <v>5.1460890798661112E-2</v>
      </c>
      <c r="CJ585">
        <f t="shared" si="536"/>
        <v>2.9535506772540084E-5</v>
      </c>
      <c r="CK585">
        <f t="shared" si="537"/>
        <v>5.1460890798661112E-2</v>
      </c>
      <c r="CL585" s="7">
        <f t="shared" si="538"/>
        <v>2</v>
      </c>
      <c r="CM585" s="4">
        <f t="shared" si="539"/>
        <v>0</v>
      </c>
      <c r="CN585" s="7">
        <f t="shared" si="540"/>
        <v>4.2974302330161952E-2</v>
      </c>
      <c r="CO585" s="4">
        <f t="shared" si="541"/>
        <v>1</v>
      </c>
      <c r="CP585" s="7">
        <f t="shared" si="542"/>
        <v>3</v>
      </c>
      <c r="CQ585" s="4" t="str">
        <f t="shared" si="543"/>
        <v>Glenfiddich 12</v>
      </c>
      <c r="CR585" s="7">
        <f t="shared" si="544"/>
        <v>70</v>
      </c>
      <c r="CS585">
        <f t="shared" si="545"/>
        <v>73</v>
      </c>
      <c r="CT585">
        <f ca="1">COUNTIF(INDIRECT(ADDRESS(ROW(),CR585,1,1)):INDIRECT(ADDRESS(ROW(),CS585,1,1)), "&lt;0.05")</f>
        <v>3</v>
      </c>
      <c r="CU585" s="4">
        <f t="shared" ca="1" si="546"/>
        <v>0</v>
      </c>
    </row>
    <row r="586" spans="1:99" x14ac:dyDescent="0.25">
      <c r="A586" s="48">
        <v>64</v>
      </c>
      <c r="B586" s="7">
        <v>30.942546433702486</v>
      </c>
      <c r="C586">
        <v>27.037327322723403</v>
      </c>
      <c r="D586">
        <v>28.130000246821606</v>
      </c>
      <c r="E586">
        <v>27.76988215366125</v>
      </c>
      <c r="F586">
        <v>31.867811223300524</v>
      </c>
      <c r="G586">
        <v>29.45269303402651</v>
      </c>
      <c r="H586">
        <v>24.588372908485614</v>
      </c>
      <c r="I586">
        <v>24.136993512145494</v>
      </c>
      <c r="J586">
        <v>35.943041876105269</v>
      </c>
      <c r="K586" s="4">
        <v>38.652041236183223</v>
      </c>
      <c r="L586" s="7">
        <v>0</v>
      </c>
      <c r="M586">
        <v>11.023089565565748</v>
      </c>
      <c r="N586">
        <v>15.762476650948441</v>
      </c>
      <c r="O586">
        <v>31.54803198354174</v>
      </c>
      <c r="P586">
        <v>25.375581345937707</v>
      </c>
      <c r="Q586">
        <v>24.646016397105392</v>
      </c>
      <c r="R586">
        <v>27.963627024999354</v>
      </c>
      <c r="S586">
        <v>29.764902790095782</v>
      </c>
      <c r="T586">
        <v>24.041629473883617</v>
      </c>
      <c r="U586" s="4">
        <v>24.624538950419456</v>
      </c>
      <c r="V586" s="7">
        <v>23.196267548826121</v>
      </c>
      <c r="W586">
        <v>27.677847350831062</v>
      </c>
      <c r="X586">
        <v>28.709143193851762</v>
      </c>
      <c r="Y586">
        <v>25.333236574026753</v>
      </c>
      <c r="Z586">
        <v>23.222131345210467</v>
      </c>
      <c r="AA586">
        <v>27.770951970574387</v>
      </c>
      <c r="AB586">
        <v>26.717510631827135</v>
      </c>
      <c r="AC586">
        <v>23.630427805677041</v>
      </c>
      <c r="AD586">
        <v>23.696691766714952</v>
      </c>
      <c r="AE586" s="4">
        <v>27.379888992824551</v>
      </c>
      <c r="AF586" s="7">
        <v>0.33296864159301787</v>
      </c>
      <c r="AG586">
        <v>0</v>
      </c>
      <c r="AH586">
        <v>0</v>
      </c>
      <c r="AI586">
        <v>0</v>
      </c>
      <c r="AJ586">
        <v>0.21262349143160891</v>
      </c>
      <c r="AK586">
        <v>0</v>
      </c>
      <c r="AL586">
        <v>0</v>
      </c>
      <c r="AM586">
        <v>7.9140325484111915E-2</v>
      </c>
      <c r="AN586">
        <v>1.1891545803116212</v>
      </c>
      <c r="AO586" s="4">
        <v>0.57968773235123561</v>
      </c>
      <c r="AP586" s="7">
        <v>1.2377000138311072</v>
      </c>
      <c r="AQ586">
        <v>0.33887482025841392</v>
      </c>
      <c r="AR586">
        <v>0.45598424004867683</v>
      </c>
      <c r="AS586">
        <v>0.80499453203202287</v>
      </c>
      <c r="AT586">
        <v>0.38323130544821671</v>
      </c>
      <c r="AU586">
        <v>0.73930272100384187</v>
      </c>
      <c r="AV586">
        <v>0.17998903483393222</v>
      </c>
      <c r="AW586">
        <v>0.32963023488109755</v>
      </c>
      <c r="AX586">
        <v>0.88167118923069143</v>
      </c>
      <c r="AY586" s="4">
        <v>0</v>
      </c>
      <c r="AZ586">
        <f t="shared" si="500"/>
        <v>29.852070994715536</v>
      </c>
      <c r="BA586">
        <f t="shared" si="501"/>
        <v>21.474989418249727</v>
      </c>
      <c r="BB586">
        <f t="shared" si="502"/>
        <v>25.733409718036427</v>
      </c>
      <c r="BC586">
        <f t="shared" si="503"/>
        <v>0.23935747711715954</v>
      </c>
      <c r="BD586" s="4">
        <f t="shared" si="504"/>
        <v>0.53513780915680009</v>
      </c>
      <c r="BE586" s="7">
        <f t="shared" si="505"/>
        <v>4.6612313440007265</v>
      </c>
      <c r="BF586">
        <f t="shared" si="506"/>
        <v>9.7588636878675761</v>
      </c>
      <c r="BG586">
        <f t="shared" si="507"/>
        <v>2.1587356228271184</v>
      </c>
      <c r="BH586">
        <f t="shared" si="508"/>
        <v>0.38579593352305203</v>
      </c>
      <c r="BI586" s="4">
        <f t="shared" si="509"/>
        <v>0.37279448031983625</v>
      </c>
      <c r="BJ586" s="7">
        <f t="shared" si="510"/>
        <v>2.936631094886704E-2</v>
      </c>
      <c r="BK586">
        <f t="shared" si="511"/>
        <v>2.5240892268463523E-2</v>
      </c>
      <c r="BL586">
        <f t="shared" si="512"/>
        <v>7.5050221164814617E-9</v>
      </c>
      <c r="BM586" s="4">
        <f t="shared" si="513"/>
        <v>8.2908914347816772E-9</v>
      </c>
      <c r="BN586" s="7">
        <f t="shared" si="514"/>
        <v>2.936631094886704E-2</v>
      </c>
      <c r="BO586">
        <f t="shared" si="515"/>
        <v>0.20796158929584513</v>
      </c>
      <c r="BP586">
        <f t="shared" si="516"/>
        <v>7.1506790414186335E-5</v>
      </c>
      <c r="BQ586" s="4">
        <f t="shared" si="517"/>
        <v>7.9701187117850458E-5</v>
      </c>
      <c r="BR586" s="7">
        <f t="shared" si="518"/>
        <v>2.5240892268463523E-2</v>
      </c>
      <c r="BS586">
        <f t="shared" si="519"/>
        <v>0.20796158929584513</v>
      </c>
      <c r="BT586">
        <f t="shared" si="520"/>
        <v>1.2463139994467165E-11</v>
      </c>
      <c r="BU586" s="4">
        <f t="shared" si="521"/>
        <v>1.4891846760881708E-11</v>
      </c>
      <c r="BV586" s="7">
        <f t="shared" si="522"/>
        <v>7.5050221164814617E-9</v>
      </c>
      <c r="BW586">
        <f t="shared" si="523"/>
        <v>7.1506790414186335E-5</v>
      </c>
      <c r="BX586">
        <f t="shared" si="524"/>
        <v>1.2463139994467165E-11</v>
      </c>
      <c r="BY586" s="4">
        <f t="shared" si="525"/>
        <v>9.8327492301903907E-2</v>
      </c>
      <c r="BZ586" s="7">
        <f t="shared" si="526"/>
        <v>8.2908914347816772E-9</v>
      </c>
      <c r="CA586">
        <f t="shared" si="527"/>
        <v>7.9701187117850458E-5</v>
      </c>
      <c r="CB586">
        <f t="shared" si="528"/>
        <v>1.4891846760881708E-11</v>
      </c>
      <c r="CC586" s="4">
        <f t="shared" si="529"/>
        <v>9.8327492301903907E-2</v>
      </c>
      <c r="CD586" s="7">
        <f t="shared" si="530"/>
        <v>16</v>
      </c>
      <c r="CE586" s="4">
        <f t="shared" si="531"/>
        <v>0</v>
      </c>
      <c r="CF586" s="7">
        <f t="shared" si="532"/>
        <v>2.936631094886704E-2</v>
      </c>
      <c r="CG586">
        <f t="shared" si="533"/>
        <v>2.0570641459893693E-9</v>
      </c>
      <c r="CH586" s="7">
        <f t="shared" si="534"/>
        <v>2.936631094886704E-2</v>
      </c>
      <c r="CI586" s="4">
        <f t="shared" si="535"/>
        <v>3.5600387880511779E-3</v>
      </c>
      <c r="CJ586">
        <f t="shared" si="536"/>
        <v>2.0570641459893693E-9</v>
      </c>
      <c r="CK586">
        <f t="shared" si="537"/>
        <v>3.5600387880511779E-3</v>
      </c>
      <c r="CL586" s="7">
        <f t="shared" si="538"/>
        <v>6</v>
      </c>
      <c r="CM586" s="4">
        <f t="shared" si="539"/>
        <v>1</v>
      </c>
      <c r="CN586" s="7">
        <f t="shared" si="540"/>
        <v>1.0223834795053618E-3</v>
      </c>
      <c r="CO586" s="4">
        <f t="shared" si="541"/>
        <v>1</v>
      </c>
      <c r="CP586" s="7">
        <f t="shared" si="542"/>
        <v>1</v>
      </c>
      <c r="CQ586" s="4" t="str">
        <f t="shared" si="543"/>
        <v>Gentleman Jack</v>
      </c>
      <c r="CR586" s="7">
        <f t="shared" si="544"/>
        <v>62</v>
      </c>
      <c r="CS586">
        <f t="shared" si="545"/>
        <v>65</v>
      </c>
      <c r="CT586">
        <f ca="1">COUNTIF(INDIRECT(ADDRESS(ROW(),CR586,1,1)):INDIRECT(ADDRESS(ROW(),CS586,1,1)), "&lt;0.05")</f>
        <v>4</v>
      </c>
      <c r="CU586" s="4">
        <f t="shared" ca="1" si="546"/>
        <v>1</v>
      </c>
    </row>
    <row r="587" spans="1:99" x14ac:dyDescent="0.25">
      <c r="A587" s="48">
        <v>65</v>
      </c>
      <c r="B587" s="7">
        <v>100</v>
      </c>
      <c r="C587">
        <v>100</v>
      </c>
      <c r="D587">
        <v>100.00000000000001</v>
      </c>
      <c r="E587">
        <v>100.00000000000001</v>
      </c>
      <c r="F587">
        <v>100</v>
      </c>
      <c r="G587">
        <v>100</v>
      </c>
      <c r="H587">
        <v>100</v>
      </c>
      <c r="I587">
        <v>100</v>
      </c>
      <c r="J587">
        <v>100</v>
      </c>
      <c r="K587" s="4">
        <v>100</v>
      </c>
      <c r="L587" s="7">
        <v>100</v>
      </c>
      <c r="M587">
        <v>100</v>
      </c>
      <c r="N587">
        <v>100</v>
      </c>
      <c r="O587">
        <v>99.999999999999986</v>
      </c>
      <c r="P587">
        <v>100</v>
      </c>
      <c r="Q587">
        <v>100.00000000000001</v>
      </c>
      <c r="R587">
        <v>100.00000000000001</v>
      </c>
      <c r="S587">
        <v>100</v>
      </c>
      <c r="T587">
        <v>100</v>
      </c>
      <c r="U587" s="4">
        <v>100</v>
      </c>
      <c r="V587" s="7">
        <v>100</v>
      </c>
      <c r="W587">
        <v>100</v>
      </c>
      <c r="X587">
        <v>100</v>
      </c>
      <c r="Y587">
        <v>100</v>
      </c>
      <c r="Z587">
        <v>100</v>
      </c>
      <c r="AA587">
        <v>100</v>
      </c>
      <c r="AB587">
        <v>100</v>
      </c>
      <c r="AC587">
        <v>100</v>
      </c>
      <c r="AD587">
        <v>100</v>
      </c>
      <c r="AE587" s="4">
        <v>100</v>
      </c>
      <c r="AF587" s="7">
        <v>100</v>
      </c>
      <c r="AG587">
        <v>100.00000000000001</v>
      </c>
      <c r="AH587">
        <v>100</v>
      </c>
      <c r="AI587">
        <v>100</v>
      </c>
      <c r="AJ587">
        <v>100</v>
      </c>
      <c r="AK587">
        <v>100</v>
      </c>
      <c r="AL587">
        <v>100</v>
      </c>
      <c r="AM587">
        <v>100</v>
      </c>
      <c r="AN587">
        <v>100</v>
      </c>
      <c r="AO587" s="4">
        <v>100</v>
      </c>
      <c r="AP587" s="7">
        <v>100</v>
      </c>
      <c r="AQ587">
        <v>100</v>
      </c>
      <c r="AR587">
        <v>100</v>
      </c>
      <c r="AS587">
        <v>100</v>
      </c>
      <c r="AT587">
        <v>100</v>
      </c>
      <c r="AU587">
        <v>100</v>
      </c>
      <c r="AV587">
        <v>99.999999999999986</v>
      </c>
      <c r="AW587">
        <v>100</v>
      </c>
      <c r="AX587">
        <v>100</v>
      </c>
      <c r="AY587" s="4">
        <v>100</v>
      </c>
      <c r="AZ587">
        <f t="shared" si="500"/>
        <v>100</v>
      </c>
      <c r="BA587">
        <f t="shared" si="501"/>
        <v>100</v>
      </c>
      <c r="BB587">
        <f t="shared" si="502"/>
        <v>100</v>
      </c>
      <c r="BC587">
        <f t="shared" si="503"/>
        <v>100</v>
      </c>
      <c r="BD587" s="4">
        <f t="shared" si="504"/>
        <v>100</v>
      </c>
      <c r="BE587" s="7">
        <f t="shared" si="505"/>
        <v>6.6990611570507735E-15</v>
      </c>
      <c r="BF587">
        <f t="shared" si="506"/>
        <v>8.2046407952365389E-15</v>
      </c>
      <c r="BG587">
        <f t="shared" si="507"/>
        <v>0</v>
      </c>
      <c r="BH587">
        <f t="shared" si="508"/>
        <v>4.736951571734001E-15</v>
      </c>
      <c r="BI587" s="4">
        <f t="shared" si="509"/>
        <v>4.736951571734001E-15</v>
      </c>
      <c r="BJ587" s="7">
        <f t="shared" si="510"/>
        <v>1</v>
      </c>
      <c r="BK587">
        <f t="shared" si="511"/>
        <v>1</v>
      </c>
      <c r="BL587">
        <f t="shared" si="512"/>
        <v>1</v>
      </c>
      <c r="BM587" s="4">
        <f t="shared" si="513"/>
        <v>1</v>
      </c>
      <c r="BN587" s="7">
        <f t="shared" si="514"/>
        <v>1</v>
      </c>
      <c r="BO587">
        <f t="shared" si="515"/>
        <v>1</v>
      </c>
      <c r="BP587">
        <f t="shared" si="516"/>
        <v>1</v>
      </c>
      <c r="BQ587" s="4">
        <f t="shared" si="517"/>
        <v>1</v>
      </c>
      <c r="BR587" s="7">
        <f t="shared" si="518"/>
        <v>1</v>
      </c>
      <c r="BS587">
        <f t="shared" si="519"/>
        <v>1</v>
      </c>
      <c r="BT587">
        <f t="shared" si="520"/>
        <v>1</v>
      </c>
      <c r="BU587" s="4">
        <f t="shared" si="521"/>
        <v>1</v>
      </c>
      <c r="BV587" s="7">
        <f t="shared" si="522"/>
        <v>1</v>
      </c>
      <c r="BW587">
        <f t="shared" si="523"/>
        <v>1</v>
      </c>
      <c r="BX587">
        <f t="shared" si="524"/>
        <v>1</v>
      </c>
      <c r="BY587" s="4">
        <f t="shared" si="525"/>
        <v>1</v>
      </c>
      <c r="BZ587" s="7">
        <f t="shared" si="526"/>
        <v>1</v>
      </c>
      <c r="CA587">
        <f t="shared" si="527"/>
        <v>1</v>
      </c>
      <c r="CB587">
        <f t="shared" si="528"/>
        <v>1</v>
      </c>
      <c r="CC587" s="4">
        <f t="shared" si="529"/>
        <v>1</v>
      </c>
      <c r="CD587" s="7">
        <f t="shared" si="530"/>
        <v>0</v>
      </c>
      <c r="CE587" s="4">
        <f t="shared" si="531"/>
        <v>0</v>
      </c>
      <c r="CF587" s="7">
        <f t="shared" si="532"/>
        <v>1</v>
      </c>
      <c r="CG587">
        <f t="shared" si="533"/>
        <v>1</v>
      </c>
      <c r="CH587" s="7">
        <f t="shared" si="534"/>
        <v>1</v>
      </c>
      <c r="CI587" s="4">
        <f t="shared" si="535"/>
        <v>1</v>
      </c>
      <c r="CJ587">
        <f t="shared" si="536"/>
        <v>1</v>
      </c>
      <c r="CK587">
        <f t="shared" si="537"/>
        <v>1</v>
      </c>
      <c r="CL587" s="7">
        <f t="shared" si="538"/>
        <v>0</v>
      </c>
      <c r="CM587" s="4">
        <f t="shared" si="539"/>
        <v>0</v>
      </c>
      <c r="CN587" s="7">
        <f t="shared" si="540"/>
        <v>1</v>
      </c>
      <c r="CO587" s="4">
        <f t="shared" si="541"/>
        <v>0</v>
      </c>
      <c r="CP587" s="7">
        <f t="shared" si="542"/>
        <v>1</v>
      </c>
      <c r="CQ587" s="4" t="str">
        <f t="shared" si="543"/>
        <v>Gentleman Jack</v>
      </c>
      <c r="CR587" s="7">
        <f t="shared" si="544"/>
        <v>62</v>
      </c>
      <c r="CS587">
        <f t="shared" si="545"/>
        <v>65</v>
      </c>
      <c r="CT587">
        <f ca="1">COUNTIF(INDIRECT(ADDRESS(ROW(),CR587,1,1)):INDIRECT(ADDRESS(ROW(),CS587,1,1)), "&lt;0.05")</f>
        <v>0</v>
      </c>
      <c r="CU587" s="4">
        <f t="shared" ca="1" si="546"/>
        <v>0</v>
      </c>
    </row>
    <row r="588" spans="1:99" x14ac:dyDescent="0.25">
      <c r="A588" s="48">
        <v>66</v>
      </c>
      <c r="B588" s="7">
        <v>3.7978687626255434</v>
      </c>
      <c r="C588">
        <v>3.7054262838183503</v>
      </c>
      <c r="D588">
        <v>3.8525161754671462</v>
      </c>
      <c r="E588">
        <v>3.9248595408350329</v>
      </c>
      <c r="F588">
        <v>3.8601057769513512</v>
      </c>
      <c r="G588">
        <v>3.9086986255773417</v>
      </c>
      <c r="H588">
        <v>3.8337678665828632</v>
      </c>
      <c r="I588">
        <v>3.7058559705173555</v>
      </c>
      <c r="J588">
        <v>3.8715418468614136</v>
      </c>
      <c r="K588" s="4">
        <v>3.9469752049047035</v>
      </c>
      <c r="L588" s="7">
        <v>0.45076219666933875</v>
      </c>
      <c r="M588">
        <v>1.8694566792918113</v>
      </c>
      <c r="N588">
        <v>2.1372306641047514</v>
      </c>
      <c r="O588">
        <v>4.3407990048979848</v>
      </c>
      <c r="P588">
        <v>4.3707253705000797</v>
      </c>
      <c r="Q588">
        <v>4.1412451306496258</v>
      </c>
      <c r="R588">
        <v>4.1064132245785592</v>
      </c>
      <c r="S588">
        <v>4.0944021219847446</v>
      </c>
      <c r="T588">
        <v>4.0884134454534991</v>
      </c>
      <c r="U588" s="4">
        <v>4.0056983065354848</v>
      </c>
      <c r="V588" s="7">
        <v>3.9571858484667826</v>
      </c>
      <c r="W588">
        <v>3.9597054484906593</v>
      </c>
      <c r="X588">
        <v>3.9499939716117041</v>
      </c>
      <c r="Y588">
        <v>3.9134108077423315</v>
      </c>
      <c r="Z588">
        <v>3.8919963142414065</v>
      </c>
      <c r="AA588">
        <v>3.884593295197317</v>
      </c>
      <c r="AB588">
        <v>3.9572741157324809</v>
      </c>
      <c r="AC588">
        <v>3.9004534858518443</v>
      </c>
      <c r="AD588">
        <v>3.8993654717899648</v>
      </c>
      <c r="AE588" s="4">
        <v>3.9268679036097494</v>
      </c>
      <c r="AF588" s="7">
        <v>0.23033094201067553</v>
      </c>
      <c r="AG588">
        <v>0</v>
      </c>
      <c r="AH588">
        <v>0</v>
      </c>
      <c r="AI588">
        <v>0</v>
      </c>
      <c r="AJ588">
        <v>0.31170370680604725</v>
      </c>
      <c r="AK588">
        <v>0</v>
      </c>
      <c r="AL588">
        <v>0.21511903987747236</v>
      </c>
      <c r="AM588">
        <v>0.41952106324053651</v>
      </c>
      <c r="AN588">
        <v>1.067052957266575</v>
      </c>
      <c r="AO588" s="4">
        <v>0.86594823789259401</v>
      </c>
      <c r="AP588" s="7">
        <v>1.1454333332706648</v>
      </c>
      <c r="AQ588">
        <v>1.0841389521907165</v>
      </c>
      <c r="AR588">
        <v>1.0835326263223273</v>
      </c>
      <c r="AS588">
        <v>1.1430618785189337</v>
      </c>
      <c r="AT588">
        <v>0.85998441242943191</v>
      </c>
      <c r="AU588">
        <v>1.283033192729601</v>
      </c>
      <c r="AV588">
        <v>0.85299352915146098</v>
      </c>
      <c r="AW588">
        <v>0.63681032372559165</v>
      </c>
      <c r="AX588">
        <v>1.2333219738244301</v>
      </c>
      <c r="AY588" s="4">
        <v>0.71053141586767088</v>
      </c>
      <c r="AZ588">
        <f t="shared" si="500"/>
        <v>3.84076160541411</v>
      </c>
      <c r="BA588">
        <f t="shared" si="501"/>
        <v>3.3605146144665881</v>
      </c>
      <c r="BB588">
        <f t="shared" si="502"/>
        <v>3.9240846662734237</v>
      </c>
      <c r="BC588">
        <f t="shared" si="503"/>
        <v>0.31096759470939006</v>
      </c>
      <c r="BD588" s="4">
        <f t="shared" si="504"/>
        <v>1.0032841638030827</v>
      </c>
      <c r="BE588" s="7">
        <f t="shared" si="505"/>
        <v>8.3554977419571574E-2</v>
      </c>
      <c r="BF588">
        <f t="shared" si="506"/>
        <v>1.3670086658949916</v>
      </c>
      <c r="BG588">
        <f t="shared" si="507"/>
        <v>2.9847277379119769E-2</v>
      </c>
      <c r="BH588">
        <f t="shared" si="508"/>
        <v>0.3791724295872127</v>
      </c>
      <c r="BI588" s="4">
        <f t="shared" si="509"/>
        <v>0.22286711590611455</v>
      </c>
      <c r="BJ588" s="7">
        <f t="shared" si="510"/>
        <v>0.29602681630050032</v>
      </c>
      <c r="BK588">
        <f t="shared" si="511"/>
        <v>1.2458723730760646E-2</v>
      </c>
      <c r="BL588">
        <f t="shared" si="512"/>
        <v>7.5746945107932644E-11</v>
      </c>
      <c r="BM588" s="4">
        <f t="shared" si="513"/>
        <v>2.1424782854199332E-13</v>
      </c>
      <c r="BN588" s="7">
        <f t="shared" si="514"/>
        <v>0.29602681630050032</v>
      </c>
      <c r="BO588">
        <f t="shared" si="515"/>
        <v>0.22476719696887829</v>
      </c>
      <c r="BP588">
        <f t="shared" si="516"/>
        <v>3.9611204359232631E-5</v>
      </c>
      <c r="BQ588" s="4">
        <f t="shared" si="517"/>
        <v>3.7163107155401313E-4</v>
      </c>
      <c r="BR588" s="7">
        <f t="shared" si="518"/>
        <v>1.2458723730760646E-2</v>
      </c>
      <c r="BS588">
        <f t="shared" si="519"/>
        <v>0.22476719696887829</v>
      </c>
      <c r="BT588">
        <f t="shared" si="520"/>
        <v>1.9938463971473728E-10</v>
      </c>
      <c r="BU588" s="4">
        <f t="shared" si="521"/>
        <v>7.4412168912149173E-12</v>
      </c>
      <c r="BV588" s="7">
        <f t="shared" si="522"/>
        <v>7.5746945107932644E-11</v>
      </c>
      <c r="BW588">
        <f t="shared" si="523"/>
        <v>3.9611204359232631E-5</v>
      </c>
      <c r="BX588">
        <f t="shared" si="524"/>
        <v>1.9938463971473728E-10</v>
      </c>
      <c r="BY588" s="4">
        <f t="shared" si="525"/>
        <v>1.8068809528941178E-4</v>
      </c>
      <c r="BZ588" s="7">
        <f t="shared" si="526"/>
        <v>2.1424782854199332E-13</v>
      </c>
      <c r="CA588">
        <f t="shared" si="527"/>
        <v>3.7163107155401313E-4</v>
      </c>
      <c r="CB588">
        <f t="shared" si="528"/>
        <v>7.4412168912149173E-12</v>
      </c>
      <c r="CC588" s="4">
        <f t="shared" si="529"/>
        <v>1.8068809528941178E-4</v>
      </c>
      <c r="CD588" s="7">
        <f t="shared" si="530"/>
        <v>16</v>
      </c>
      <c r="CE588" s="4">
        <f t="shared" si="531"/>
        <v>0</v>
      </c>
      <c r="CF588" s="7">
        <f t="shared" si="532"/>
        <v>0.29602681630050032</v>
      </c>
      <c r="CG588">
        <f t="shared" si="533"/>
        <v>7.6767266339788644E-8</v>
      </c>
      <c r="CH588" s="7">
        <f t="shared" si="534"/>
        <v>0.29602681630050032</v>
      </c>
      <c r="CI588" s="4">
        <f t="shared" si="535"/>
        <v>6.3318082994588921E-3</v>
      </c>
      <c r="CJ588">
        <f t="shared" si="536"/>
        <v>7.6767266339788644E-8</v>
      </c>
      <c r="CK588">
        <f t="shared" si="537"/>
        <v>6.3318082994588921E-3</v>
      </c>
      <c r="CL588" s="7">
        <f t="shared" si="538"/>
        <v>4</v>
      </c>
      <c r="CM588" s="4">
        <f t="shared" si="539"/>
        <v>0</v>
      </c>
      <c r="CN588" s="7">
        <f t="shared" si="540"/>
        <v>3.8739591080045712E-3</v>
      </c>
      <c r="CO588" s="4">
        <f t="shared" si="541"/>
        <v>1</v>
      </c>
      <c r="CP588" s="7">
        <f t="shared" si="542"/>
        <v>3</v>
      </c>
      <c r="CQ588" s="4" t="str">
        <f t="shared" si="543"/>
        <v>Glenfiddich 12</v>
      </c>
      <c r="CR588" s="7">
        <f t="shared" si="544"/>
        <v>70</v>
      </c>
      <c r="CS588">
        <f t="shared" si="545"/>
        <v>73</v>
      </c>
      <c r="CT588">
        <f ca="1">COUNTIF(INDIRECT(ADDRESS(ROW(),CR588,1,1)):INDIRECT(ADDRESS(ROW(),CS588,1,1)), "&lt;0.05")</f>
        <v>3</v>
      </c>
      <c r="CU588" s="4">
        <f t="shared" ca="1" si="546"/>
        <v>0</v>
      </c>
    </row>
    <row r="589" spans="1:99" x14ac:dyDescent="0.25">
      <c r="A589" s="48">
        <v>67</v>
      </c>
      <c r="B589" s="7">
        <v>1.5041197722180231</v>
      </c>
      <c r="C589">
        <v>1.103984825171374</v>
      </c>
      <c r="D589">
        <v>1.0655677731549977</v>
      </c>
      <c r="E589">
        <v>1.1159063268712539</v>
      </c>
      <c r="F589">
        <v>1.0168051815622385</v>
      </c>
      <c r="G589">
        <v>1.07819691580641</v>
      </c>
      <c r="H589">
        <v>1.0643636859896162</v>
      </c>
      <c r="I589">
        <v>0.90011810320306029</v>
      </c>
      <c r="J589">
        <v>0.94012966604445947</v>
      </c>
      <c r="K589" s="4">
        <v>0.93713362898838515</v>
      </c>
      <c r="L589" s="7">
        <v>0.13680839824198315</v>
      </c>
      <c r="M589">
        <v>0.41808546524024759</v>
      </c>
      <c r="N589">
        <v>0.46822425643756976</v>
      </c>
      <c r="O589">
        <v>0.88720988650459698</v>
      </c>
      <c r="P589">
        <v>0.98054568008379828</v>
      </c>
      <c r="Q589">
        <v>0.84473362068333546</v>
      </c>
      <c r="R589">
        <v>0.77968291975984294</v>
      </c>
      <c r="S589">
        <v>0.83415753713343543</v>
      </c>
      <c r="T589">
        <v>0.97243799483543725</v>
      </c>
      <c r="U589" s="4">
        <v>0.8315200195338821</v>
      </c>
      <c r="V589" s="7">
        <v>0.88040409938173136</v>
      </c>
      <c r="W589">
        <v>0.81740333864250114</v>
      </c>
      <c r="X589">
        <v>0.86805905435871789</v>
      </c>
      <c r="Y589">
        <v>0.85675373741891803</v>
      </c>
      <c r="Z589">
        <v>0.90702178689953894</v>
      </c>
      <c r="AA589">
        <v>0.81089781176338072</v>
      </c>
      <c r="AB589">
        <v>0.84831764855568459</v>
      </c>
      <c r="AC589">
        <v>0.9357100351809039</v>
      </c>
      <c r="AD589">
        <v>0.91891544849865736</v>
      </c>
      <c r="AE589" s="4">
        <v>0.91864116923066197</v>
      </c>
      <c r="AF589" s="7">
        <v>0.10975369137881516</v>
      </c>
      <c r="AG589">
        <v>0.22965766795205583</v>
      </c>
      <c r="AH589">
        <v>0.29420887230913018</v>
      </c>
      <c r="AI589">
        <v>0.29176368163673966</v>
      </c>
      <c r="AJ589">
        <v>0.32398155021879504</v>
      </c>
      <c r="AK589">
        <v>0.39003330743172054</v>
      </c>
      <c r="AL589">
        <v>0.3910538518250426</v>
      </c>
      <c r="AM589">
        <v>0.42553847780420917</v>
      </c>
      <c r="AN589">
        <v>0.500424137556432</v>
      </c>
      <c r="AO589" s="4">
        <v>0.53214858455392955</v>
      </c>
      <c r="AP589" s="7">
        <v>0.67837537838322337</v>
      </c>
      <c r="AQ589">
        <v>0.51803220645770021</v>
      </c>
      <c r="AR589">
        <v>0.54213461499031768</v>
      </c>
      <c r="AS589">
        <v>0.67894318805144305</v>
      </c>
      <c r="AT589">
        <v>0.73788726675739669</v>
      </c>
      <c r="AU589">
        <v>0.7409282928709352</v>
      </c>
      <c r="AV589">
        <v>0.82079798121986514</v>
      </c>
      <c r="AW589">
        <v>0.80892135571095014</v>
      </c>
      <c r="AX589">
        <v>0.80277503694932251</v>
      </c>
      <c r="AY589" s="4">
        <v>0.67122913929165751</v>
      </c>
      <c r="AZ589">
        <f t="shared" si="500"/>
        <v>1.0726325879009821</v>
      </c>
      <c r="BA589">
        <f t="shared" si="501"/>
        <v>0.71534057784541294</v>
      </c>
      <c r="BB589">
        <f t="shared" si="502"/>
        <v>0.87621241299306951</v>
      </c>
      <c r="BC589">
        <f t="shared" si="503"/>
        <v>0.34885638226668692</v>
      </c>
      <c r="BD589" s="4">
        <f t="shared" si="504"/>
        <v>0.70000244606828121</v>
      </c>
      <c r="BE589" s="7">
        <f t="shared" si="505"/>
        <v>0.1693060858929224</v>
      </c>
      <c r="BF589">
        <f t="shared" si="506"/>
        <v>0.27860686707484328</v>
      </c>
      <c r="BG589">
        <f t="shared" si="507"/>
        <v>4.3561250560380078E-2</v>
      </c>
      <c r="BH589">
        <f t="shared" si="508"/>
        <v>0.12656497655150883</v>
      </c>
      <c r="BI589" s="4">
        <f t="shared" si="509"/>
        <v>0.10535750038311098</v>
      </c>
      <c r="BJ589" s="7">
        <f t="shared" si="510"/>
        <v>3.504290923070343E-3</v>
      </c>
      <c r="BK589">
        <f t="shared" si="511"/>
        <v>5.0940555120974071E-3</v>
      </c>
      <c r="BL589">
        <f t="shared" si="512"/>
        <v>5.8793032954204717E-9</v>
      </c>
      <c r="BM589" s="4">
        <f t="shared" si="513"/>
        <v>2.8200947674113128E-5</v>
      </c>
      <c r="BN589" s="7">
        <f t="shared" si="514"/>
        <v>3.504290923070343E-3</v>
      </c>
      <c r="BO589">
        <f t="shared" si="515"/>
        <v>0.10316722635953524</v>
      </c>
      <c r="BP589">
        <f t="shared" si="516"/>
        <v>2.3952482851010239E-3</v>
      </c>
      <c r="BQ589" s="4">
        <f t="shared" si="517"/>
        <v>0.87346653611167746</v>
      </c>
      <c r="BR589" s="7">
        <f t="shared" si="518"/>
        <v>5.0940555120974071E-3</v>
      </c>
      <c r="BS589">
        <f t="shared" si="519"/>
        <v>0.10316722635953524</v>
      </c>
      <c r="BT589">
        <f t="shared" si="520"/>
        <v>7.1825907856341248E-8</v>
      </c>
      <c r="BU589" s="4">
        <f t="shared" si="521"/>
        <v>3.7461551639012355E-4</v>
      </c>
      <c r="BV589" s="7">
        <f t="shared" si="522"/>
        <v>5.8793032954204717E-9</v>
      </c>
      <c r="BW589">
        <f t="shared" si="523"/>
        <v>2.3952482851010239E-3</v>
      </c>
      <c r="BX589">
        <f t="shared" si="524"/>
        <v>7.1825907856341248E-8</v>
      </c>
      <c r="BY589" s="4">
        <f t="shared" si="525"/>
        <v>3.023672397482249E-6</v>
      </c>
      <c r="BZ589" s="7">
        <f t="shared" si="526"/>
        <v>2.8200947674113128E-5</v>
      </c>
      <c r="CA589">
        <f t="shared" si="527"/>
        <v>0.87346653611167746</v>
      </c>
      <c r="CB589">
        <f t="shared" si="528"/>
        <v>3.7461551639012355E-4</v>
      </c>
      <c r="CC589" s="4">
        <f t="shared" si="529"/>
        <v>3.023672397482249E-6</v>
      </c>
      <c r="CD589" s="7">
        <f t="shared" si="530"/>
        <v>16</v>
      </c>
      <c r="CE589" s="4">
        <f t="shared" si="531"/>
        <v>0</v>
      </c>
      <c r="CF589" s="7">
        <f t="shared" si="532"/>
        <v>3.504290923070343E-3</v>
      </c>
      <c r="CG589">
        <f t="shared" si="533"/>
        <v>2.8734163498492037E-6</v>
      </c>
      <c r="CH589" s="7">
        <f t="shared" si="534"/>
        <v>3.504290923070343E-3</v>
      </c>
      <c r="CI589" s="4">
        <f t="shared" si="535"/>
        <v>0.46753112000206665</v>
      </c>
      <c r="CJ589">
        <f t="shared" si="536"/>
        <v>2.8734163498492037E-6</v>
      </c>
      <c r="CK589">
        <f t="shared" si="537"/>
        <v>0.46753112000206665</v>
      </c>
      <c r="CL589" s="7">
        <f t="shared" si="538"/>
        <v>4</v>
      </c>
      <c r="CM589" s="4">
        <f t="shared" si="539"/>
        <v>0</v>
      </c>
      <c r="CN589" s="7">
        <f t="shared" si="540"/>
        <v>3.7052481625345808E-3</v>
      </c>
      <c r="CO589" s="4">
        <f t="shared" si="541"/>
        <v>1</v>
      </c>
      <c r="CP589" s="7">
        <f t="shared" si="542"/>
        <v>1</v>
      </c>
      <c r="CQ589" s="4" t="str">
        <f t="shared" si="543"/>
        <v>Gentleman Jack</v>
      </c>
      <c r="CR589" s="7">
        <f t="shared" si="544"/>
        <v>62</v>
      </c>
      <c r="CS589">
        <f t="shared" si="545"/>
        <v>65</v>
      </c>
      <c r="CT589">
        <f ca="1">COUNTIF(INDIRECT(ADDRESS(ROW(),CR589,1,1)):INDIRECT(ADDRESS(ROW(),CS589,1,1)), "&lt;0.05")</f>
        <v>4</v>
      </c>
      <c r="CU589" s="4">
        <f t="shared" ca="1" si="546"/>
        <v>1</v>
      </c>
    </row>
    <row r="590" spans="1:99" x14ac:dyDescent="0.25">
      <c r="A590" s="48">
        <v>68</v>
      </c>
      <c r="B590" s="7">
        <v>6.7914004540767454</v>
      </c>
      <c r="C590">
        <v>4.0168209162674016</v>
      </c>
      <c r="D590">
        <v>3.4903764623141718</v>
      </c>
      <c r="E590">
        <v>3.0062414158632036</v>
      </c>
      <c r="F590">
        <v>3.1535272162545263</v>
      </c>
      <c r="G590">
        <v>3.0259765959190927</v>
      </c>
      <c r="H590">
        <v>2.4374319399267095</v>
      </c>
      <c r="I590">
        <v>2.0672419386828014</v>
      </c>
      <c r="J590">
        <v>2.8866192335808782</v>
      </c>
      <c r="K590" s="4">
        <v>2.6115287585271556</v>
      </c>
      <c r="L590" s="7">
        <v>0.37565957481270318</v>
      </c>
      <c r="M590">
        <v>0.63094364993383123</v>
      </c>
      <c r="N590">
        <v>0.81520728246700569</v>
      </c>
      <c r="O590">
        <v>1.4492766059030808</v>
      </c>
      <c r="P590">
        <v>1.6351472604552584</v>
      </c>
      <c r="Q590">
        <v>1.1671151345379964</v>
      </c>
      <c r="R590">
        <v>1.0098672469008083</v>
      </c>
      <c r="S590">
        <v>1.2290027569582838</v>
      </c>
      <c r="T590">
        <v>1.5132265638821887</v>
      </c>
      <c r="U590" s="4">
        <v>0.98374148332650602</v>
      </c>
      <c r="V590" s="7">
        <v>0.8712181303811195</v>
      </c>
      <c r="W590">
        <v>0.73694302701263292</v>
      </c>
      <c r="X590">
        <v>0.86316390690702083</v>
      </c>
      <c r="Y590">
        <v>0.77439483748725535</v>
      </c>
      <c r="Z590">
        <v>0.83014665795647336</v>
      </c>
      <c r="AA590">
        <v>0.80779266732580346</v>
      </c>
      <c r="AB590">
        <v>0.83360766206790549</v>
      </c>
      <c r="AC590">
        <v>0.91348718979731391</v>
      </c>
      <c r="AD590">
        <v>0.90252585839748878</v>
      </c>
      <c r="AE590" s="4">
        <v>1.0425017368127925</v>
      </c>
      <c r="AF590" s="7">
        <v>5.4709753426908911E-2</v>
      </c>
      <c r="AG590">
        <v>8.8453293981215111E-2</v>
      </c>
      <c r="AH590">
        <v>9.6909925756848425E-2</v>
      </c>
      <c r="AI590">
        <v>8.6237877737665267E-2</v>
      </c>
      <c r="AJ590">
        <v>0.1186442408587406</v>
      </c>
      <c r="AK590">
        <v>0.15966950127050555</v>
      </c>
      <c r="AL590">
        <v>0.1392977149194598</v>
      </c>
      <c r="AM590">
        <v>0.12076806737863101</v>
      </c>
      <c r="AN590">
        <v>0.1448774918586796</v>
      </c>
      <c r="AO590" s="4">
        <v>0.13823407433645923</v>
      </c>
      <c r="AP590" s="7">
        <v>0.30226020075713927</v>
      </c>
      <c r="AQ590">
        <v>0.18533880688522034</v>
      </c>
      <c r="AR590">
        <v>0.17332808772807595</v>
      </c>
      <c r="AS590">
        <v>0.21243012081129395</v>
      </c>
      <c r="AT590">
        <v>0.26684475559034498</v>
      </c>
      <c r="AU590">
        <v>0.25768857257554129</v>
      </c>
      <c r="AV590">
        <v>0.22046543400135402</v>
      </c>
      <c r="AW590">
        <v>0.20275395952964567</v>
      </c>
      <c r="AX590">
        <v>0.28694374576955139</v>
      </c>
      <c r="AY590" s="4">
        <v>0.15450146454176419</v>
      </c>
      <c r="AZ590">
        <f t="shared" si="500"/>
        <v>3.3487164931412687</v>
      </c>
      <c r="BA590">
        <f t="shared" si="501"/>
        <v>1.0809187559177662</v>
      </c>
      <c r="BB590">
        <f t="shared" si="502"/>
        <v>0.85757816741458048</v>
      </c>
      <c r="BC590">
        <f t="shared" si="503"/>
        <v>0.11478019415251135</v>
      </c>
      <c r="BD590" s="4">
        <f t="shared" si="504"/>
        <v>0.22625551481899317</v>
      </c>
      <c r="BE590" s="7">
        <f t="shared" si="505"/>
        <v>1.3252944829813409</v>
      </c>
      <c r="BF590">
        <f t="shared" si="506"/>
        <v>0.40056458817101853</v>
      </c>
      <c r="BG590">
        <f t="shared" si="507"/>
        <v>8.4877730122858971E-2</v>
      </c>
      <c r="BH590">
        <f t="shared" si="508"/>
        <v>3.2589108381932012E-2</v>
      </c>
      <c r="BI590" s="4">
        <f t="shared" si="509"/>
        <v>4.999602224281411E-2</v>
      </c>
      <c r="BJ590" s="7">
        <f t="shared" si="510"/>
        <v>3.392740555032979E-4</v>
      </c>
      <c r="BK590">
        <f t="shared" si="511"/>
        <v>2.1319511010782548E-4</v>
      </c>
      <c r="BL590">
        <f t="shared" si="512"/>
        <v>2.9366203072656902E-5</v>
      </c>
      <c r="BM590" s="4">
        <f t="shared" si="513"/>
        <v>3.8524306604862592E-5</v>
      </c>
      <c r="BN590" s="7">
        <f t="shared" si="514"/>
        <v>3.392740555032979E-4</v>
      </c>
      <c r="BO590">
        <f t="shared" si="515"/>
        <v>0.11586269855903517</v>
      </c>
      <c r="BP590">
        <f t="shared" si="516"/>
        <v>3.0859518306658603E-5</v>
      </c>
      <c r="BQ590" s="4">
        <f t="shared" si="517"/>
        <v>7.7044087641838885E-5</v>
      </c>
      <c r="BR590" s="7">
        <f t="shared" si="518"/>
        <v>2.1319511010782548E-4</v>
      </c>
      <c r="BS590">
        <f t="shared" si="519"/>
        <v>0.11586269855903517</v>
      </c>
      <c r="BT590">
        <f t="shared" si="520"/>
        <v>1.3010188573295221E-11</v>
      </c>
      <c r="BU590" s="4">
        <f t="shared" si="521"/>
        <v>4.3938291089174722E-12</v>
      </c>
      <c r="BV590" s="7">
        <f t="shared" si="522"/>
        <v>2.9366203072656902E-5</v>
      </c>
      <c r="BW590">
        <f t="shared" si="523"/>
        <v>3.0859518306658603E-5</v>
      </c>
      <c r="BX590">
        <f t="shared" si="524"/>
        <v>1.3010188573295221E-11</v>
      </c>
      <c r="BY590" s="4">
        <f t="shared" si="525"/>
        <v>2.5321350208337387E-5</v>
      </c>
      <c r="BZ590" s="7">
        <f t="shared" si="526"/>
        <v>3.8524306604862592E-5</v>
      </c>
      <c r="CA590">
        <f t="shared" si="527"/>
        <v>7.7044087641838885E-5</v>
      </c>
      <c r="CB590">
        <f t="shared" si="528"/>
        <v>4.3938291089174722E-12</v>
      </c>
      <c r="CC590" s="4">
        <f t="shared" si="529"/>
        <v>2.5321350208337387E-5</v>
      </c>
      <c r="CD590" s="7">
        <f t="shared" si="530"/>
        <v>18</v>
      </c>
      <c r="CE590" s="4">
        <f t="shared" si="531"/>
        <v>0</v>
      </c>
      <c r="CF590" s="7">
        <f t="shared" si="532"/>
        <v>3.392740555032979E-4</v>
      </c>
      <c r="CG590">
        <f t="shared" si="533"/>
        <v>5.334723367308723E-5</v>
      </c>
      <c r="CH590" s="7">
        <f t="shared" si="534"/>
        <v>3.392740555032979E-4</v>
      </c>
      <c r="CI590" s="4">
        <f t="shared" si="535"/>
        <v>2.9003089854865647E-4</v>
      </c>
      <c r="CJ590">
        <f t="shared" si="536"/>
        <v>5.334723367308723E-5</v>
      </c>
      <c r="CK590">
        <f t="shared" si="537"/>
        <v>2.9003089854865647E-4</v>
      </c>
      <c r="CL590" s="7">
        <f t="shared" si="538"/>
        <v>6</v>
      </c>
      <c r="CM590" s="4">
        <f t="shared" si="539"/>
        <v>1</v>
      </c>
      <c r="CN590" s="7">
        <f t="shared" si="540"/>
        <v>5.9033769210346022E-5</v>
      </c>
      <c r="CO590" s="4">
        <f t="shared" si="541"/>
        <v>1</v>
      </c>
      <c r="CP590" s="7">
        <f t="shared" si="542"/>
        <v>1</v>
      </c>
      <c r="CQ590" s="4" t="str">
        <f t="shared" si="543"/>
        <v>Gentleman Jack</v>
      </c>
      <c r="CR590" s="7">
        <f t="shared" si="544"/>
        <v>62</v>
      </c>
      <c r="CS590">
        <f t="shared" si="545"/>
        <v>65</v>
      </c>
      <c r="CT590">
        <f ca="1">COUNTIF(INDIRECT(ADDRESS(ROW(),CR590,1,1)):INDIRECT(ADDRESS(ROW(),CS590,1,1)), "&lt;0.05")</f>
        <v>4</v>
      </c>
      <c r="CU590" s="4">
        <f t="shared" ca="1" si="546"/>
        <v>1</v>
      </c>
    </row>
    <row r="591" spans="1:99" x14ac:dyDescent="0.25">
      <c r="A591" s="48">
        <v>69</v>
      </c>
      <c r="B591" s="7">
        <v>19.401651246504574</v>
      </c>
      <c r="C591">
        <v>11.315058384680029</v>
      </c>
      <c r="D591">
        <v>9.8995995032367237</v>
      </c>
      <c r="E591">
        <v>8.1836177937368273</v>
      </c>
      <c r="F591">
        <v>8.0733713036685799</v>
      </c>
      <c r="G591">
        <v>7.2998371778672189</v>
      </c>
      <c r="H591">
        <v>7.1200819484408369</v>
      </c>
      <c r="I591">
        <v>6.2210167333922302</v>
      </c>
      <c r="J591">
        <v>6.8543076049155545</v>
      </c>
      <c r="K591" s="4">
        <v>5.2218073407800949</v>
      </c>
      <c r="L591" s="7">
        <v>1.017355014508627</v>
      </c>
      <c r="M591">
        <v>1.8581665964358522</v>
      </c>
      <c r="N591">
        <v>2.2925463412448575</v>
      </c>
      <c r="O591">
        <v>3.8604516219448319</v>
      </c>
      <c r="P591">
        <v>4.8452766327324968</v>
      </c>
      <c r="Q591">
        <v>3.7139568824753098</v>
      </c>
      <c r="R591">
        <v>2.9931094435333581</v>
      </c>
      <c r="S591">
        <v>3.3724670572623787</v>
      </c>
      <c r="T591">
        <v>4.5902201530912521</v>
      </c>
      <c r="U591" s="4">
        <v>3.0723700425676421</v>
      </c>
      <c r="V591" s="7">
        <v>3.0137456013515478</v>
      </c>
      <c r="W591">
        <v>2.1766773343598067</v>
      </c>
      <c r="X591">
        <v>2.4507982087793434</v>
      </c>
      <c r="Y591">
        <v>2.2980137248817467</v>
      </c>
      <c r="Z591">
        <v>2.6976839570557409</v>
      </c>
      <c r="AA591">
        <v>2.3318084188048158</v>
      </c>
      <c r="AB591">
        <v>2.3505279690076613</v>
      </c>
      <c r="AC591">
        <v>2.9804588601218027</v>
      </c>
      <c r="AD591">
        <v>2.9240419410219149</v>
      </c>
      <c r="AE591" s="4">
        <v>3.0862046585766798</v>
      </c>
      <c r="AF591" s="7">
        <v>1.5018604510084177</v>
      </c>
      <c r="AG591">
        <v>2.6291923473855303</v>
      </c>
      <c r="AH591">
        <v>2.9203739660233876</v>
      </c>
      <c r="AI591">
        <v>3.2762235070215522</v>
      </c>
      <c r="AJ591">
        <v>4.183467547260749</v>
      </c>
      <c r="AK591">
        <v>5.0706865924627413</v>
      </c>
      <c r="AL591">
        <v>4.5627493969346355</v>
      </c>
      <c r="AM591">
        <v>4.8176588758831196</v>
      </c>
      <c r="AN591">
        <v>5.6121545593544404</v>
      </c>
      <c r="AO591" s="4">
        <v>5.4118762539229559</v>
      </c>
      <c r="AP591" s="7">
        <v>6.8393026727507698</v>
      </c>
      <c r="AQ591">
        <v>5.7201459376996855</v>
      </c>
      <c r="AR591">
        <v>5.9097936396327242</v>
      </c>
      <c r="AS591">
        <v>7.5459887242793284</v>
      </c>
      <c r="AT591">
        <v>6.8349611407633768</v>
      </c>
      <c r="AU591">
        <v>7.3613801584784397</v>
      </c>
      <c r="AV591">
        <v>7.9178070958219973</v>
      </c>
      <c r="AW591">
        <v>6.7807718436918307</v>
      </c>
      <c r="AX591">
        <v>7.3592739906017641</v>
      </c>
      <c r="AY591" s="4">
        <v>6.0597330831859146</v>
      </c>
      <c r="AZ591">
        <f t="shared" si="500"/>
        <v>8.9590349037222659</v>
      </c>
      <c r="BA591">
        <f t="shared" si="501"/>
        <v>3.1615919785796605</v>
      </c>
      <c r="BB591">
        <f t="shared" si="502"/>
        <v>2.6309960673961061</v>
      </c>
      <c r="BC591">
        <f t="shared" si="503"/>
        <v>3.9986243497257528</v>
      </c>
      <c r="BD591" s="4">
        <f t="shared" si="504"/>
        <v>6.8329158286905836</v>
      </c>
      <c r="BE591" s="7">
        <f t="shared" si="505"/>
        <v>4.0674533613932295</v>
      </c>
      <c r="BF591">
        <f t="shared" si="506"/>
        <v>1.1926632050343378</v>
      </c>
      <c r="BG591">
        <f t="shared" si="507"/>
        <v>0.34706533047364979</v>
      </c>
      <c r="BH591">
        <f t="shared" si="508"/>
        <v>1.3567510460438901</v>
      </c>
      <c r="BI591" s="4">
        <f t="shared" si="509"/>
        <v>0.7403284866127503</v>
      </c>
      <c r="BJ591" s="7">
        <f t="shared" si="510"/>
        <v>1.329878422558539E-3</v>
      </c>
      <c r="BK591">
        <f t="shared" si="511"/>
        <v>8.1040949739791474E-4</v>
      </c>
      <c r="BL591">
        <f t="shared" si="512"/>
        <v>3.7774325992178683E-3</v>
      </c>
      <c r="BM591" s="4">
        <f t="shared" si="513"/>
        <v>0.13624124173453561</v>
      </c>
      <c r="BN591" s="7">
        <f t="shared" si="514"/>
        <v>1.329878422558539E-3</v>
      </c>
      <c r="BO591">
        <f t="shared" si="515"/>
        <v>0.20511109602428515</v>
      </c>
      <c r="BP591">
        <f t="shared" si="516"/>
        <v>0.16037544341446805</v>
      </c>
      <c r="BQ591" s="4">
        <f t="shared" si="517"/>
        <v>5.599359499437586E-7</v>
      </c>
      <c r="BR591" s="7">
        <f t="shared" si="518"/>
        <v>8.1040949739791474E-4</v>
      </c>
      <c r="BS591">
        <f t="shared" si="519"/>
        <v>0.20511109602428515</v>
      </c>
      <c r="BT591">
        <f t="shared" si="520"/>
        <v>1.1258512735112251E-2</v>
      </c>
      <c r="BU591" s="4">
        <f t="shared" si="521"/>
        <v>6.5548084293729573E-10</v>
      </c>
      <c r="BV591" s="7">
        <f t="shared" si="522"/>
        <v>3.7774325992178683E-3</v>
      </c>
      <c r="BW591">
        <f t="shared" si="523"/>
        <v>0.16037544341446805</v>
      </c>
      <c r="BX591">
        <f t="shared" si="524"/>
        <v>1.1258512735112251E-2</v>
      </c>
      <c r="BY591" s="4">
        <f t="shared" si="525"/>
        <v>4.713667223636952E-5</v>
      </c>
      <c r="BZ591" s="7">
        <f t="shared" si="526"/>
        <v>0.13624124173453561</v>
      </c>
      <c r="CA591">
        <f t="shared" si="527"/>
        <v>5.599359499437586E-7</v>
      </c>
      <c r="CB591">
        <f t="shared" si="528"/>
        <v>6.5548084293729573E-10</v>
      </c>
      <c r="CC591" s="4">
        <f t="shared" si="529"/>
        <v>4.713667223636952E-5</v>
      </c>
      <c r="CD591" s="7">
        <f t="shared" si="530"/>
        <v>14</v>
      </c>
      <c r="CE591" s="4">
        <f t="shared" si="531"/>
        <v>0</v>
      </c>
      <c r="CF591" s="7">
        <f t="shared" si="532"/>
        <v>1.329878422558539E-3</v>
      </c>
      <c r="CG591">
        <f t="shared" si="533"/>
        <v>6.970889767987991E-3</v>
      </c>
      <c r="CH591" s="7">
        <f t="shared" si="534"/>
        <v>1.329878422558539E-3</v>
      </c>
      <c r="CI591" s="4">
        <f t="shared" si="535"/>
        <v>1.7551657682331342E-2</v>
      </c>
      <c r="CJ591">
        <f t="shared" si="536"/>
        <v>6.970889767987991E-3</v>
      </c>
      <c r="CK591">
        <f t="shared" si="537"/>
        <v>1.7551657682331342E-2</v>
      </c>
      <c r="CL591" s="7">
        <f t="shared" si="538"/>
        <v>6</v>
      </c>
      <c r="CM591" s="4">
        <f t="shared" si="539"/>
        <v>1</v>
      </c>
      <c r="CN591" s="7">
        <f t="shared" si="540"/>
        <v>9.6447024409578065E-3</v>
      </c>
      <c r="CO591" s="4">
        <f t="shared" si="541"/>
        <v>1</v>
      </c>
      <c r="CP591" s="7">
        <f t="shared" si="542"/>
        <v>1</v>
      </c>
      <c r="CQ591" s="4" t="str">
        <f t="shared" si="543"/>
        <v>Gentleman Jack</v>
      </c>
      <c r="CR591" s="7">
        <f t="shared" si="544"/>
        <v>62</v>
      </c>
      <c r="CS591">
        <f t="shared" si="545"/>
        <v>65</v>
      </c>
      <c r="CT591">
        <f ca="1">COUNTIF(INDIRECT(ADDRESS(ROW(),CR591,1,1)):INDIRECT(ADDRESS(ROW(),CS591,1,1)), "&lt;0.05")</f>
        <v>3</v>
      </c>
      <c r="CU591" s="4">
        <f t="shared" ca="1" si="546"/>
        <v>0</v>
      </c>
    </row>
    <row r="592" spans="1:99" x14ac:dyDescent="0.25">
      <c r="A592" s="48">
        <v>70</v>
      </c>
      <c r="B592" s="7">
        <v>2.4644213003488749</v>
      </c>
      <c r="C592">
        <v>1.4382170384568302</v>
      </c>
      <c r="D592">
        <v>1.2183626424442515</v>
      </c>
      <c r="E592">
        <v>1.2506435351925516</v>
      </c>
      <c r="F592">
        <v>1.1619914020629936</v>
      </c>
      <c r="G592">
        <v>1.1763505164419992</v>
      </c>
      <c r="H592">
        <v>1.0674711633380116</v>
      </c>
      <c r="I592">
        <v>0.84123572755053144</v>
      </c>
      <c r="J592">
        <v>0.95175479747789116</v>
      </c>
      <c r="K592" s="4">
        <v>0.94352292507590674</v>
      </c>
      <c r="L592" s="7">
        <v>0.17366698173084671</v>
      </c>
      <c r="M592">
        <v>0.35069633343388518</v>
      </c>
      <c r="N592">
        <v>0.36535623574314002</v>
      </c>
      <c r="O592">
        <v>0.68890058857160408</v>
      </c>
      <c r="P592">
        <v>0.75886512257371863</v>
      </c>
      <c r="Q592">
        <v>0.56525845228830651</v>
      </c>
      <c r="R592">
        <v>0.5066675809496981</v>
      </c>
      <c r="S592">
        <v>0.5421499784882583</v>
      </c>
      <c r="T592">
        <v>0.67512506460081545</v>
      </c>
      <c r="U592" s="4">
        <v>0.52328398812151722</v>
      </c>
      <c r="V592" s="7">
        <v>0.60890128375475705</v>
      </c>
      <c r="W592">
        <v>0.54780004525687709</v>
      </c>
      <c r="X592">
        <v>0.63861484121011447</v>
      </c>
      <c r="Y592">
        <v>0.58309491965825366</v>
      </c>
      <c r="Z592">
        <v>0.68193515607725719</v>
      </c>
      <c r="AA592">
        <v>0.58098880902816108</v>
      </c>
      <c r="AB592">
        <v>0.59096370525670427</v>
      </c>
      <c r="AC592">
        <v>0.71856570040929457</v>
      </c>
      <c r="AD592">
        <v>0.72083648715736959</v>
      </c>
      <c r="AE592" s="4">
        <v>0.78688330599427236</v>
      </c>
      <c r="AF592" s="7">
        <v>0.15637901245673511</v>
      </c>
      <c r="AG592">
        <v>0.21865529009102919</v>
      </c>
      <c r="AH592">
        <v>0.29205388290136075</v>
      </c>
      <c r="AI592">
        <v>0.25148692128698252</v>
      </c>
      <c r="AJ592">
        <v>0.25755775306731554</v>
      </c>
      <c r="AK592">
        <v>0.38390754451015363</v>
      </c>
      <c r="AL592">
        <v>0.36140360243337105</v>
      </c>
      <c r="AM592">
        <v>0.36052439959447941</v>
      </c>
      <c r="AN592">
        <v>0.38084610844676592</v>
      </c>
      <c r="AO592" s="4">
        <v>0.38589591052367483</v>
      </c>
      <c r="AP592" s="7">
        <v>0.4665688274969787</v>
      </c>
      <c r="AQ592">
        <v>0.43552941077040686</v>
      </c>
      <c r="AR592">
        <v>0.42853618702737095</v>
      </c>
      <c r="AS592">
        <v>0.43875933366677206</v>
      </c>
      <c r="AT592">
        <v>0.50741256128984302</v>
      </c>
      <c r="AU592">
        <v>0.51107797917037456</v>
      </c>
      <c r="AV592">
        <v>0.57628701572665209</v>
      </c>
      <c r="AW592">
        <v>0.4918623464621919</v>
      </c>
      <c r="AX592">
        <v>0.45016422895536645</v>
      </c>
      <c r="AY592" s="4">
        <v>0.45597615280418718</v>
      </c>
      <c r="AZ592">
        <f t="shared" si="500"/>
        <v>1.251397104838984</v>
      </c>
      <c r="BA592">
        <f t="shared" si="501"/>
        <v>0.51499703265017893</v>
      </c>
      <c r="BB592">
        <f t="shared" si="502"/>
        <v>0.64585842538030613</v>
      </c>
      <c r="BC592">
        <f t="shared" si="503"/>
        <v>0.3048710425311868</v>
      </c>
      <c r="BD592" s="4">
        <f t="shared" si="504"/>
        <v>0.47621740433701437</v>
      </c>
      <c r="BE592" s="7">
        <f t="shared" si="505"/>
        <v>0.46039593232140502</v>
      </c>
      <c r="BF592">
        <f t="shared" si="506"/>
        <v>0.17784197615746378</v>
      </c>
      <c r="BG592">
        <f t="shared" si="507"/>
        <v>7.7668888276371556E-2</v>
      </c>
      <c r="BH592">
        <f t="shared" si="508"/>
        <v>8.1385888284691954E-2</v>
      </c>
      <c r="BI592" s="4">
        <f t="shared" si="509"/>
        <v>4.5899380825961698E-2</v>
      </c>
      <c r="BJ592" s="7">
        <f t="shared" si="510"/>
        <v>5.4291925108114058E-4</v>
      </c>
      <c r="BK592">
        <f t="shared" si="511"/>
        <v>2.3772885276467904E-3</v>
      </c>
      <c r="BL592">
        <f t="shared" si="512"/>
        <v>9.5507743363530459E-5</v>
      </c>
      <c r="BM592" s="4">
        <f t="shared" si="513"/>
        <v>4.6374771608460684E-4</v>
      </c>
      <c r="BN592" s="7">
        <f t="shared" si="514"/>
        <v>5.4291925108114058E-4</v>
      </c>
      <c r="BO592">
        <f t="shared" si="515"/>
        <v>5.3758299122862029E-2</v>
      </c>
      <c r="BP592">
        <f t="shared" si="516"/>
        <v>4.9577747402826519E-3</v>
      </c>
      <c r="BQ592" s="4">
        <f t="shared" si="517"/>
        <v>0.51916934487350996</v>
      </c>
      <c r="BR592" s="7">
        <f t="shared" si="518"/>
        <v>2.3772885276467904E-3</v>
      </c>
      <c r="BS592">
        <f t="shared" si="519"/>
        <v>5.3758299122862029E-2</v>
      </c>
      <c r="BT592">
        <f t="shared" si="520"/>
        <v>1.7424241409708485E-8</v>
      </c>
      <c r="BU592" s="4">
        <f t="shared" si="521"/>
        <v>2.9975643275323478E-5</v>
      </c>
      <c r="BV592" s="7">
        <f t="shared" si="522"/>
        <v>9.5507743363530459E-5</v>
      </c>
      <c r="BW592">
        <f t="shared" si="523"/>
        <v>4.9577747402826519E-3</v>
      </c>
      <c r="BX592">
        <f t="shared" si="524"/>
        <v>1.7424241409708485E-8</v>
      </c>
      <c r="BY592" s="4">
        <f t="shared" si="525"/>
        <v>4.3595468463420906E-5</v>
      </c>
      <c r="BZ592" s="7">
        <f t="shared" si="526"/>
        <v>4.6374771608460684E-4</v>
      </c>
      <c r="CA592">
        <f t="shared" si="527"/>
        <v>0.51916934487350996</v>
      </c>
      <c r="CB592">
        <f t="shared" si="528"/>
        <v>2.9975643275323478E-5</v>
      </c>
      <c r="CC592" s="4">
        <f t="shared" si="529"/>
        <v>4.3595468463420906E-5</v>
      </c>
      <c r="CD592" s="7">
        <f t="shared" si="530"/>
        <v>16</v>
      </c>
      <c r="CE592" s="4">
        <f t="shared" si="531"/>
        <v>0</v>
      </c>
      <c r="CF592" s="7">
        <f t="shared" si="532"/>
        <v>5.4291925108114058E-4</v>
      </c>
      <c r="CG592">
        <f t="shared" si="533"/>
        <v>4.2485178763712996E-4</v>
      </c>
      <c r="CH592" s="7">
        <f t="shared" si="534"/>
        <v>5.4291925108114058E-4</v>
      </c>
      <c r="CI592" s="4">
        <f t="shared" si="535"/>
        <v>0.54304443140116876</v>
      </c>
      <c r="CJ592">
        <f t="shared" si="536"/>
        <v>4.2485178763712996E-4</v>
      </c>
      <c r="CK592">
        <f t="shared" si="537"/>
        <v>0.54304443140116876</v>
      </c>
      <c r="CL592" s="7">
        <f t="shared" si="538"/>
        <v>4</v>
      </c>
      <c r="CM592" s="4">
        <f t="shared" si="539"/>
        <v>0</v>
      </c>
      <c r="CN592" s="7">
        <f t="shared" si="540"/>
        <v>2.573586929663594E-3</v>
      </c>
      <c r="CO592" s="4">
        <f t="shared" si="541"/>
        <v>1</v>
      </c>
      <c r="CP592" s="7">
        <f t="shared" si="542"/>
        <v>1</v>
      </c>
      <c r="CQ592" s="4" t="str">
        <f t="shared" si="543"/>
        <v>Gentleman Jack</v>
      </c>
      <c r="CR592" s="7">
        <f t="shared" si="544"/>
        <v>62</v>
      </c>
      <c r="CS592">
        <f t="shared" si="545"/>
        <v>65</v>
      </c>
      <c r="CT592">
        <f ca="1">COUNTIF(INDIRECT(ADDRESS(ROW(),CR592,1,1)):INDIRECT(ADDRESS(ROW(),CS592,1,1)), "&lt;0.05")</f>
        <v>4</v>
      </c>
      <c r="CU592" s="4">
        <f t="shared" ca="1" si="546"/>
        <v>1</v>
      </c>
    </row>
    <row r="593" spans="1:99" x14ac:dyDescent="0.25">
      <c r="A593" s="48">
        <v>71</v>
      </c>
      <c r="B593" s="7">
        <v>4.8523960165960753</v>
      </c>
      <c r="C593">
        <v>3.0538875520489821</v>
      </c>
      <c r="D593">
        <v>2.2067047424452686</v>
      </c>
      <c r="E593">
        <v>2.6174806952452152</v>
      </c>
      <c r="F593">
        <v>2.3619183274816749</v>
      </c>
      <c r="G593">
        <v>2.0911560779539147</v>
      </c>
      <c r="H593">
        <v>2.3388979348290797</v>
      </c>
      <c r="I593">
        <v>1.8598172737758081</v>
      </c>
      <c r="J593">
        <v>1.7373421904019322</v>
      </c>
      <c r="K593" s="4">
        <v>1.5872937506458353</v>
      </c>
      <c r="L593" s="7">
        <v>0.33686517142421746</v>
      </c>
      <c r="M593">
        <v>0.74535900816354661</v>
      </c>
      <c r="N593">
        <v>0.72797325719016415</v>
      </c>
      <c r="O593">
        <v>1.314885911615457</v>
      </c>
      <c r="P593">
        <v>1.5123498799030806</v>
      </c>
      <c r="Q593">
        <v>1.193981605090854</v>
      </c>
      <c r="R593">
        <v>1.075295947463025</v>
      </c>
      <c r="S593">
        <v>0.99030565535195081</v>
      </c>
      <c r="T593">
        <v>1.3402357960599227</v>
      </c>
      <c r="U593" s="4">
        <v>1.2664608859785016</v>
      </c>
      <c r="V593" s="7">
        <v>1.6199354625715632</v>
      </c>
      <c r="W593">
        <v>1.3984785842771579</v>
      </c>
      <c r="X593">
        <v>1.4907689799714567</v>
      </c>
      <c r="Y593">
        <v>1.3910388707003551</v>
      </c>
      <c r="Z593">
        <v>1.8201323177632984</v>
      </c>
      <c r="AA593">
        <v>1.4881507155256875</v>
      </c>
      <c r="AB593">
        <v>1.3533887739666595</v>
      </c>
      <c r="AC593">
        <v>1.9133253860889541</v>
      </c>
      <c r="AD593">
        <v>1.9558336441967175</v>
      </c>
      <c r="AE593" s="4">
        <v>1.9957479238829583</v>
      </c>
      <c r="AF593" s="7">
        <v>0.68901931387948034</v>
      </c>
      <c r="AG593">
        <v>1.241548118845972</v>
      </c>
      <c r="AH593">
        <v>1.2969559081430784</v>
      </c>
      <c r="AI593">
        <v>1.5050120350213112</v>
      </c>
      <c r="AJ593">
        <v>1.6557874405750348</v>
      </c>
      <c r="AK593">
        <v>1.8288127149224005</v>
      </c>
      <c r="AL593">
        <v>1.6477496919468633</v>
      </c>
      <c r="AM593">
        <v>2.0725277207597523</v>
      </c>
      <c r="AN593">
        <v>1.9912868765474174</v>
      </c>
      <c r="AO593" s="4">
        <v>2.2137517541970948</v>
      </c>
      <c r="AP593" s="7">
        <v>2.2451263529632972</v>
      </c>
      <c r="AQ593">
        <v>1.8071105133038825</v>
      </c>
      <c r="AR593">
        <v>1.8390697996904193</v>
      </c>
      <c r="AS593">
        <v>2.270173505894038</v>
      </c>
      <c r="AT593">
        <v>2.5255929314645047</v>
      </c>
      <c r="AU593">
        <v>2.3106220697746047</v>
      </c>
      <c r="AV593">
        <v>2.5859571831803563</v>
      </c>
      <c r="AW593">
        <v>2.6420545473128727</v>
      </c>
      <c r="AX593">
        <v>2.9617195933289002</v>
      </c>
      <c r="AY593" s="4">
        <v>2.3979802543566966</v>
      </c>
      <c r="AZ593">
        <f t="shared" si="500"/>
        <v>2.4706894561423782</v>
      </c>
      <c r="BA593">
        <f t="shared" si="501"/>
        <v>1.0503713118240721</v>
      </c>
      <c r="BB593">
        <f t="shared" si="502"/>
        <v>1.6426800658944807</v>
      </c>
      <c r="BC593">
        <f t="shared" si="503"/>
        <v>1.6142451574838403</v>
      </c>
      <c r="BD593" s="4">
        <f t="shared" si="504"/>
        <v>2.3585406751269575</v>
      </c>
      <c r="BE593" s="7">
        <f t="shared" si="505"/>
        <v>0.94094978686713393</v>
      </c>
      <c r="BF593">
        <f t="shared" si="506"/>
        <v>0.35668619174474908</v>
      </c>
      <c r="BG593">
        <f t="shared" si="507"/>
        <v>0.25420485799289205</v>
      </c>
      <c r="BH593">
        <f t="shared" si="508"/>
        <v>0.4555862357827194</v>
      </c>
      <c r="BI593" s="4">
        <f t="shared" si="509"/>
        <v>0.35312542618760845</v>
      </c>
      <c r="BJ593" s="7">
        <f t="shared" si="510"/>
        <v>8.5270339364519447E-4</v>
      </c>
      <c r="BK593">
        <f t="shared" si="511"/>
        <v>2.2286931054990709E-2</v>
      </c>
      <c r="BL593">
        <f t="shared" si="512"/>
        <v>2.2402139668143705E-2</v>
      </c>
      <c r="BM593" s="4">
        <f t="shared" si="513"/>
        <v>0.73057607018395321</v>
      </c>
      <c r="BN593" s="7">
        <f t="shared" si="514"/>
        <v>8.5270339364519447E-4</v>
      </c>
      <c r="BO593">
        <f t="shared" si="515"/>
        <v>5.5886762731306055E-4</v>
      </c>
      <c r="BP593">
        <f t="shared" si="516"/>
        <v>6.7564710926005921E-3</v>
      </c>
      <c r="BQ593" s="4">
        <f t="shared" si="517"/>
        <v>1.6002939464025236E-7</v>
      </c>
      <c r="BR593" s="7">
        <f t="shared" si="518"/>
        <v>2.2286931054990709E-2</v>
      </c>
      <c r="BS593">
        <f t="shared" si="519"/>
        <v>5.5886762731306055E-4</v>
      </c>
      <c r="BT593">
        <f t="shared" si="520"/>
        <v>0.86560617618910263</v>
      </c>
      <c r="BU593" s="4">
        <f t="shared" si="521"/>
        <v>8.1285690131021658E-5</v>
      </c>
      <c r="BV593" s="7">
        <f t="shared" si="522"/>
        <v>2.2402139668143705E-2</v>
      </c>
      <c r="BW593">
        <f t="shared" si="523"/>
        <v>6.7564710926005921E-3</v>
      </c>
      <c r="BX593">
        <f t="shared" si="524"/>
        <v>0.86560617618910263</v>
      </c>
      <c r="BY593" s="4">
        <f t="shared" si="525"/>
        <v>7.7876794124960927E-4</v>
      </c>
      <c r="BZ593" s="7">
        <f t="shared" si="526"/>
        <v>0.73057607018395321</v>
      </c>
      <c r="CA593">
        <f t="shared" si="527"/>
        <v>1.6002939464025236E-7</v>
      </c>
      <c r="CB593">
        <f t="shared" si="528"/>
        <v>8.1285690131021658E-5</v>
      </c>
      <c r="CC593" s="4">
        <f t="shared" si="529"/>
        <v>7.7876794124960927E-4</v>
      </c>
      <c r="CD593" s="7">
        <f t="shared" si="530"/>
        <v>16</v>
      </c>
      <c r="CE593" s="4">
        <f t="shared" si="531"/>
        <v>0</v>
      </c>
      <c r="CF593" s="7">
        <f t="shared" si="532"/>
        <v>8.5270339364519447E-4</v>
      </c>
      <c r="CG593">
        <f t="shared" si="533"/>
        <v>8.1105315245613624E-2</v>
      </c>
      <c r="CH593" s="7">
        <f t="shared" si="534"/>
        <v>8.5270339364519447E-4</v>
      </c>
      <c r="CI593" s="4">
        <f t="shared" si="535"/>
        <v>1.1151600145949903E-5</v>
      </c>
      <c r="CJ593">
        <f t="shared" si="536"/>
        <v>8.1105315245613624E-2</v>
      </c>
      <c r="CK593">
        <f t="shared" si="537"/>
        <v>1.1151600145949903E-5</v>
      </c>
      <c r="CL593" s="7">
        <f t="shared" si="538"/>
        <v>4</v>
      </c>
      <c r="CM593" s="4">
        <f t="shared" si="539"/>
        <v>0</v>
      </c>
      <c r="CN593" s="7">
        <f t="shared" si="540"/>
        <v>0.58525584575594558</v>
      </c>
      <c r="CO593" s="4">
        <f t="shared" si="541"/>
        <v>0</v>
      </c>
      <c r="CP593" s="7">
        <f t="shared" si="542"/>
        <v>1</v>
      </c>
      <c r="CQ593" s="4" t="str">
        <f t="shared" si="543"/>
        <v>Gentleman Jack</v>
      </c>
      <c r="CR593" s="7">
        <f t="shared" si="544"/>
        <v>62</v>
      </c>
      <c r="CS593">
        <f t="shared" si="545"/>
        <v>65</v>
      </c>
      <c r="CT593">
        <f ca="1">COUNTIF(INDIRECT(ADDRESS(ROW(),CR593,1,1)):INDIRECT(ADDRESS(ROW(),CS593,1,1)), "&lt;0.05")</f>
        <v>3</v>
      </c>
      <c r="CU593" s="4">
        <f t="shared" ca="1" si="546"/>
        <v>0</v>
      </c>
    </row>
    <row r="594" spans="1:99" x14ac:dyDescent="0.25">
      <c r="A594" s="48">
        <v>72</v>
      </c>
      <c r="B594" s="7">
        <v>2.3718956769778399</v>
      </c>
      <c r="C594">
        <v>1.4336106174257264</v>
      </c>
      <c r="D594">
        <v>1.0098647899681361</v>
      </c>
      <c r="E594">
        <v>1.1325123508065087</v>
      </c>
      <c r="F594">
        <v>1.0428376063200537</v>
      </c>
      <c r="G594">
        <v>0.98562920778528451</v>
      </c>
      <c r="H594">
        <v>1.0225261750075982</v>
      </c>
      <c r="I594">
        <v>0.83067505409381415</v>
      </c>
      <c r="J594">
        <v>0.78332432760748616</v>
      </c>
      <c r="K594" s="4">
        <v>0.79290108806544379</v>
      </c>
      <c r="L594" s="7">
        <v>0.28453220383680961</v>
      </c>
      <c r="M594">
        <v>0.45259891575173794</v>
      </c>
      <c r="N594">
        <v>0.40437604327565008</v>
      </c>
      <c r="O594">
        <v>0.68690318528195826</v>
      </c>
      <c r="P594">
        <v>0.73821850370971953</v>
      </c>
      <c r="Q594">
        <v>0.55580174557104989</v>
      </c>
      <c r="R594">
        <v>0.49035791581937832</v>
      </c>
      <c r="S594">
        <v>0.48708859881137107</v>
      </c>
      <c r="T594">
        <v>0.61211698965502825</v>
      </c>
      <c r="U594" s="4">
        <v>0.54526314964564526</v>
      </c>
      <c r="V594" s="7">
        <v>0.5424604822170358</v>
      </c>
      <c r="W594">
        <v>0.54303515012170545</v>
      </c>
      <c r="X594">
        <v>0.56848321858561301</v>
      </c>
      <c r="Y594">
        <v>0.53969121927897201</v>
      </c>
      <c r="Z594">
        <v>0.62092064154218685</v>
      </c>
      <c r="AA594">
        <v>0.54140180181149955</v>
      </c>
      <c r="AB594">
        <v>0.55237716496306499</v>
      </c>
      <c r="AC594">
        <v>0.66718154609550095</v>
      </c>
      <c r="AD594">
        <v>0.674429772542263</v>
      </c>
      <c r="AE594" s="4">
        <v>0.67207651637495613</v>
      </c>
      <c r="AF594" s="7">
        <v>0.39247736810339828</v>
      </c>
      <c r="AG594">
        <v>0.45167416984083064</v>
      </c>
      <c r="AH594">
        <v>0.5015244806474759</v>
      </c>
      <c r="AI594">
        <v>0.38131869760109177</v>
      </c>
      <c r="AJ594">
        <v>0.45449950989039511</v>
      </c>
      <c r="AK594">
        <v>0.41544029627287954</v>
      </c>
      <c r="AL594">
        <v>0.41948894879473059</v>
      </c>
      <c r="AM594">
        <v>0.6289763178975738</v>
      </c>
      <c r="AN594">
        <v>0.60557077461481335</v>
      </c>
      <c r="AO594" s="4">
        <v>0.58443611553746688</v>
      </c>
      <c r="AP594" s="7">
        <v>0.55246646743169814</v>
      </c>
      <c r="AQ594">
        <v>0.68716207231458237</v>
      </c>
      <c r="AR594">
        <v>0.7612644824985314</v>
      </c>
      <c r="AS594">
        <v>0.46513478629670985</v>
      </c>
      <c r="AT594">
        <v>0.46548365320739293</v>
      </c>
      <c r="AU594">
        <v>0.4590224288295191</v>
      </c>
      <c r="AV594">
        <v>0.51624205433601811</v>
      </c>
      <c r="AW594">
        <v>0.44809189526472365</v>
      </c>
      <c r="AX594">
        <v>0.53440510168903244</v>
      </c>
      <c r="AY594" s="4">
        <v>0.42356692922727385</v>
      </c>
      <c r="AZ594">
        <f t="shared" si="500"/>
        <v>1.1405776894057891</v>
      </c>
      <c r="BA594">
        <f t="shared" si="501"/>
        <v>0.52572572513583482</v>
      </c>
      <c r="BB594">
        <f t="shared" si="502"/>
        <v>0.59220575135327969</v>
      </c>
      <c r="BC594">
        <f t="shared" si="503"/>
        <v>0.48354066792006556</v>
      </c>
      <c r="BD594" s="4">
        <f t="shared" si="504"/>
        <v>0.53128398710954827</v>
      </c>
      <c r="BE594" s="7">
        <f t="shared" si="505"/>
        <v>0.47272380214706861</v>
      </c>
      <c r="BF594">
        <f t="shared" si="506"/>
        <v>0.13369633206697817</v>
      </c>
      <c r="BG594">
        <f t="shared" si="507"/>
        <v>5.9597050198364865E-2</v>
      </c>
      <c r="BH594">
        <f t="shared" si="508"/>
        <v>9.1825429656719096E-2</v>
      </c>
      <c r="BI594" s="4">
        <f t="shared" si="509"/>
        <v>0.11071722062992084</v>
      </c>
      <c r="BJ594" s="7">
        <f t="shared" si="510"/>
        <v>2.4841566106795646E-3</v>
      </c>
      <c r="BK594">
        <f t="shared" si="511"/>
        <v>5.1304013476610932E-3</v>
      </c>
      <c r="BL594">
        <f t="shared" si="512"/>
        <v>1.6459912720743122E-3</v>
      </c>
      <c r="BM594" s="4">
        <f t="shared" si="513"/>
        <v>2.6580022889281063E-3</v>
      </c>
      <c r="BN594" s="7">
        <f t="shared" si="514"/>
        <v>2.4841566106795646E-3</v>
      </c>
      <c r="BO594">
        <f t="shared" si="515"/>
        <v>0.17561132426462828</v>
      </c>
      <c r="BP594">
        <f t="shared" si="516"/>
        <v>0.42293246427067632</v>
      </c>
      <c r="BQ594" s="4">
        <f t="shared" si="517"/>
        <v>0.92050574513141992</v>
      </c>
      <c r="BR594" s="7">
        <f t="shared" si="518"/>
        <v>5.1304013476610932E-3</v>
      </c>
      <c r="BS594">
        <f t="shared" si="519"/>
        <v>0.17561132426462828</v>
      </c>
      <c r="BT594">
        <f t="shared" si="520"/>
        <v>6.5649167867911995E-3</v>
      </c>
      <c r="BU594" s="4">
        <f t="shared" si="521"/>
        <v>0.1480630869189683</v>
      </c>
      <c r="BV594" s="7">
        <f t="shared" si="522"/>
        <v>1.6459912720743122E-3</v>
      </c>
      <c r="BW594">
        <f t="shared" si="523"/>
        <v>0.42293246427067632</v>
      </c>
      <c r="BX594">
        <f t="shared" si="524"/>
        <v>6.5649167867911995E-3</v>
      </c>
      <c r="BY594" s="4">
        <f t="shared" si="525"/>
        <v>0.30825187035191981</v>
      </c>
      <c r="BZ594" s="7">
        <f t="shared" si="526"/>
        <v>2.6580022889281063E-3</v>
      </c>
      <c r="CA594">
        <f t="shared" si="527"/>
        <v>0.92050574513141992</v>
      </c>
      <c r="CB594">
        <f t="shared" si="528"/>
        <v>0.1480630869189683</v>
      </c>
      <c r="CC594" s="4">
        <f t="shared" si="529"/>
        <v>0.30825187035191981</v>
      </c>
      <c r="CD594" s="7">
        <f t="shared" si="530"/>
        <v>10</v>
      </c>
      <c r="CE594" s="4">
        <f t="shared" si="531"/>
        <v>0</v>
      </c>
      <c r="CF594" s="7">
        <f t="shared" si="532"/>
        <v>2.4841566106795646E-3</v>
      </c>
      <c r="CG594">
        <f t="shared" si="533"/>
        <v>2.8585777226710352E-3</v>
      </c>
      <c r="CH594" s="7">
        <f t="shared" si="534"/>
        <v>2.4841566106795646E-3</v>
      </c>
      <c r="CI594" s="4">
        <f t="shared" si="535"/>
        <v>0.8318833259925521</v>
      </c>
      <c r="CJ594">
        <f t="shared" si="536"/>
        <v>2.8585777226710352E-3</v>
      </c>
      <c r="CK594">
        <f t="shared" si="537"/>
        <v>0.8318833259925521</v>
      </c>
      <c r="CL594" s="7">
        <f t="shared" si="538"/>
        <v>4</v>
      </c>
      <c r="CM594" s="4">
        <f t="shared" si="539"/>
        <v>0</v>
      </c>
      <c r="CN594" s="7">
        <f t="shared" si="540"/>
        <v>1.0895262102553926E-2</v>
      </c>
      <c r="CO594" s="4">
        <f t="shared" si="541"/>
        <v>1</v>
      </c>
      <c r="CP594" s="7">
        <f t="shared" si="542"/>
        <v>1</v>
      </c>
      <c r="CQ594" s="4" t="str">
        <f t="shared" si="543"/>
        <v>Gentleman Jack</v>
      </c>
      <c r="CR594" s="7">
        <f t="shared" si="544"/>
        <v>62</v>
      </c>
      <c r="CS594">
        <f t="shared" si="545"/>
        <v>65</v>
      </c>
      <c r="CT594">
        <f ca="1">COUNTIF(INDIRECT(ADDRESS(ROW(),CR594,1,1)):INDIRECT(ADDRESS(ROW(),CS594,1,1)), "&lt;0.05")</f>
        <v>4</v>
      </c>
      <c r="CU594" s="4">
        <f t="shared" ca="1" si="546"/>
        <v>1</v>
      </c>
    </row>
    <row r="595" spans="1:99" x14ac:dyDescent="0.25">
      <c r="A595" s="48">
        <v>73</v>
      </c>
      <c r="B595" s="7">
        <v>4.6488084567091876</v>
      </c>
      <c r="C595">
        <v>2.5188566400353682</v>
      </c>
      <c r="D595">
        <v>1.7571287869604038</v>
      </c>
      <c r="E595">
        <v>2.0182254088990597</v>
      </c>
      <c r="F595">
        <v>1.9798509777300646</v>
      </c>
      <c r="G595">
        <v>1.5518155694101379</v>
      </c>
      <c r="H595">
        <v>1.7544089904910325</v>
      </c>
      <c r="I595">
        <v>1.4518649189070711</v>
      </c>
      <c r="J595">
        <v>1.387359543094933</v>
      </c>
      <c r="K595" s="4">
        <v>1.2581804905877858</v>
      </c>
      <c r="L595" s="7">
        <v>0.40210121334787619</v>
      </c>
      <c r="M595">
        <v>0.69251806284318063</v>
      </c>
      <c r="N595">
        <v>0.6890224054923979</v>
      </c>
      <c r="O595">
        <v>1.1570244907251088</v>
      </c>
      <c r="P595">
        <v>1.3121565398602189</v>
      </c>
      <c r="Q595">
        <v>1.00685861781429</v>
      </c>
      <c r="R595">
        <v>0.91904381032986737</v>
      </c>
      <c r="S595">
        <v>0.81413413919972233</v>
      </c>
      <c r="T595">
        <v>1.0975275913409723</v>
      </c>
      <c r="U595" s="4">
        <v>1.0052253473988262</v>
      </c>
      <c r="V595" s="7">
        <v>1.0287976161291683</v>
      </c>
      <c r="W595">
        <v>0.94844327679882501</v>
      </c>
      <c r="X595">
        <v>0.94633071662873824</v>
      </c>
      <c r="Y595">
        <v>0.91674991523492666</v>
      </c>
      <c r="Z595">
        <v>1.1123207726662332</v>
      </c>
      <c r="AA595">
        <v>0.94804777232788728</v>
      </c>
      <c r="AB595">
        <v>0.8705601030146296</v>
      </c>
      <c r="AC595">
        <v>1.1986927788445163</v>
      </c>
      <c r="AD595">
        <v>1.2069398273946448</v>
      </c>
      <c r="AE595" s="4">
        <v>1.1635462932061142</v>
      </c>
      <c r="AF595" s="7">
        <v>1.160144667003056</v>
      </c>
      <c r="AG595">
        <v>1.528439983894754</v>
      </c>
      <c r="AH595">
        <v>1.381387237144112</v>
      </c>
      <c r="AI595">
        <v>1.4555806279844683</v>
      </c>
      <c r="AJ595">
        <v>1.7945400080386611</v>
      </c>
      <c r="AK595">
        <v>1.8419555632207567</v>
      </c>
      <c r="AL595">
        <v>1.8035984455915415</v>
      </c>
      <c r="AM595">
        <v>1.8189193367231695</v>
      </c>
      <c r="AN595">
        <v>2.1451655211432632</v>
      </c>
      <c r="AO595" s="4">
        <v>2.2448783779734716</v>
      </c>
      <c r="AP595" s="7">
        <v>1.9639718403432826</v>
      </c>
      <c r="AQ595">
        <v>1.8740195596983336</v>
      </c>
      <c r="AR595">
        <v>1.8082398058066416</v>
      </c>
      <c r="AS595">
        <v>2.1730566256053621</v>
      </c>
      <c r="AT595">
        <v>2.0434112353377656</v>
      </c>
      <c r="AU595">
        <v>2.2276918601774596</v>
      </c>
      <c r="AV595">
        <v>2.5198960580045364</v>
      </c>
      <c r="AW595">
        <v>2.2709318900670188</v>
      </c>
      <c r="AX595">
        <v>2.4627415050378119</v>
      </c>
      <c r="AY595" s="4">
        <v>2.0809293100196804</v>
      </c>
      <c r="AZ595">
        <f t="shared" si="500"/>
        <v>2.0326499782825045</v>
      </c>
      <c r="BA595">
        <f t="shared" si="501"/>
        <v>0.90956122183524601</v>
      </c>
      <c r="BB595">
        <f t="shared" si="502"/>
        <v>1.0340429072245685</v>
      </c>
      <c r="BC595">
        <f t="shared" si="503"/>
        <v>1.7174609768717253</v>
      </c>
      <c r="BD595" s="4">
        <f t="shared" si="504"/>
        <v>2.142488969009789</v>
      </c>
      <c r="BE595" s="7">
        <f t="shared" si="505"/>
        <v>0.99004621811625471</v>
      </c>
      <c r="BF595">
        <f t="shared" si="506"/>
        <v>0.26660995938149934</v>
      </c>
      <c r="BG595">
        <f t="shared" si="507"/>
        <v>0.12597581385263029</v>
      </c>
      <c r="BH595">
        <f t="shared" si="508"/>
        <v>0.33798604741943977</v>
      </c>
      <c r="BI595" s="4">
        <f t="shared" si="509"/>
        <v>0.2354574688909033</v>
      </c>
      <c r="BJ595" s="7">
        <f t="shared" si="510"/>
        <v>5.8270197580383995E-3</v>
      </c>
      <c r="BK595">
        <f t="shared" si="511"/>
        <v>1.103121474606354E-2</v>
      </c>
      <c r="BL595">
        <f t="shared" si="512"/>
        <v>0.36105899862195401</v>
      </c>
      <c r="BM595" s="4">
        <f t="shared" si="513"/>
        <v>0.7399202174095294</v>
      </c>
      <c r="BN595" s="7">
        <f t="shared" si="514"/>
        <v>5.8270197580383995E-3</v>
      </c>
      <c r="BO595">
        <f t="shared" si="515"/>
        <v>0.20509793124208966</v>
      </c>
      <c r="BP595">
        <f t="shared" si="516"/>
        <v>1.6021495936324516E-5</v>
      </c>
      <c r="BQ595" s="4">
        <f t="shared" si="517"/>
        <v>2.5212817553009451E-9</v>
      </c>
      <c r="BR595" s="7">
        <f t="shared" si="518"/>
        <v>1.103121474606354E-2</v>
      </c>
      <c r="BS595">
        <f t="shared" si="519"/>
        <v>0.20509793124208966</v>
      </c>
      <c r="BT595">
        <f t="shared" si="520"/>
        <v>7.6446194458506826E-5</v>
      </c>
      <c r="BU595" s="4">
        <f t="shared" si="521"/>
        <v>3.6050007229373231E-9</v>
      </c>
      <c r="BV595" s="7">
        <f t="shared" si="522"/>
        <v>0.36105899862195401</v>
      </c>
      <c r="BW595">
        <f t="shared" si="523"/>
        <v>1.6021495936324516E-5</v>
      </c>
      <c r="BX595">
        <f t="shared" si="524"/>
        <v>7.6446194458506826E-5</v>
      </c>
      <c r="BY595" s="4">
        <f t="shared" si="525"/>
        <v>4.8631571191954668E-3</v>
      </c>
      <c r="BZ595" s="7">
        <f t="shared" si="526"/>
        <v>0.7399202174095294</v>
      </c>
      <c r="CA595">
        <f t="shared" si="527"/>
        <v>2.5212817553009451E-9</v>
      </c>
      <c r="CB595">
        <f t="shared" si="528"/>
        <v>3.6050007229373231E-9</v>
      </c>
      <c r="CC595" s="4">
        <f t="shared" si="529"/>
        <v>4.8631571191954668E-3</v>
      </c>
      <c r="CD595" s="7">
        <f t="shared" si="530"/>
        <v>14</v>
      </c>
      <c r="CE595" s="4">
        <f t="shared" si="531"/>
        <v>0</v>
      </c>
      <c r="CF595" s="7">
        <f t="shared" si="532"/>
        <v>5.8270197580383995E-3</v>
      </c>
      <c r="CG595">
        <f t="shared" si="533"/>
        <v>0.24639563161527267</v>
      </c>
      <c r="CH595" s="7">
        <f t="shared" si="534"/>
        <v>5.8270197580383995E-3</v>
      </c>
      <c r="CI595" s="4">
        <f t="shared" si="535"/>
        <v>3.1556189795285585E-6</v>
      </c>
      <c r="CJ595">
        <f t="shared" si="536"/>
        <v>0.24639563161527267</v>
      </c>
      <c r="CK595">
        <f t="shared" si="537"/>
        <v>3.1556189795285585E-6</v>
      </c>
      <c r="CL595" s="7">
        <f t="shared" si="538"/>
        <v>4</v>
      </c>
      <c r="CM595" s="4">
        <f t="shared" si="539"/>
        <v>0</v>
      </c>
      <c r="CN595" s="7">
        <f t="shared" si="540"/>
        <v>0.6753588530404746</v>
      </c>
      <c r="CO595" s="4">
        <f t="shared" si="541"/>
        <v>0</v>
      </c>
      <c r="CP595" s="7">
        <f t="shared" si="542"/>
        <v>5</v>
      </c>
      <c r="CQ595" s="4" t="str">
        <f t="shared" si="543"/>
        <v>Glenfiddich 18</v>
      </c>
      <c r="CR595" s="7">
        <f t="shared" si="544"/>
        <v>78</v>
      </c>
      <c r="CS595">
        <f t="shared" si="545"/>
        <v>81</v>
      </c>
      <c r="CT595">
        <f ca="1">COUNTIF(INDIRECT(ADDRESS(ROW(),CR595,1,1)):INDIRECT(ADDRESS(ROW(),CS595,1,1)), "&lt;0.05")</f>
        <v>3</v>
      </c>
      <c r="CU595" s="4">
        <f t="shared" ca="1" si="546"/>
        <v>0</v>
      </c>
    </row>
    <row r="596" spans="1:99" x14ac:dyDescent="0.25">
      <c r="A596" s="48">
        <v>74</v>
      </c>
      <c r="B596" s="7">
        <v>2.7720973999321625</v>
      </c>
      <c r="C596">
        <v>1.557201530739289</v>
      </c>
      <c r="D596">
        <v>1.061953442616409</v>
      </c>
      <c r="E596">
        <v>1.3018715117710202</v>
      </c>
      <c r="F596">
        <v>1.2630375331248018</v>
      </c>
      <c r="G596">
        <v>1.116256917895583</v>
      </c>
      <c r="H596">
        <v>1.0868094182276351</v>
      </c>
      <c r="I596">
        <v>0.81432990081403622</v>
      </c>
      <c r="J596">
        <v>0.92076776377817104</v>
      </c>
      <c r="K596" s="4">
        <v>0.97529974021138732</v>
      </c>
      <c r="L596" s="7">
        <v>0.18934300794622586</v>
      </c>
      <c r="M596">
        <v>0.37743855760057748</v>
      </c>
      <c r="N596">
        <v>0.42187313281338934</v>
      </c>
      <c r="O596">
        <v>0.76092084983113673</v>
      </c>
      <c r="P596">
        <v>0.84007353728688194</v>
      </c>
      <c r="Q596">
        <v>0.61215838299777658</v>
      </c>
      <c r="R596">
        <v>0.57524719176850769</v>
      </c>
      <c r="S596">
        <v>0.57126750015031846</v>
      </c>
      <c r="T596">
        <v>0.72695899482748572</v>
      </c>
      <c r="U596" s="4">
        <v>0.61497745244538804</v>
      </c>
      <c r="V596" s="7">
        <v>0.56182426592017731</v>
      </c>
      <c r="W596">
        <v>0.58419910806337705</v>
      </c>
      <c r="X596">
        <v>0.61829948727991335</v>
      </c>
      <c r="Y596">
        <v>0.5986220145262543</v>
      </c>
      <c r="Z596">
        <v>0.62775809016422646</v>
      </c>
      <c r="AA596">
        <v>0.60314887146060059</v>
      </c>
      <c r="AB596">
        <v>0.57776631782021559</v>
      </c>
      <c r="AC596">
        <v>0.70710938238558407</v>
      </c>
      <c r="AD596">
        <v>0.6918462594636966</v>
      </c>
      <c r="AE596" s="4">
        <v>0.72300780449527369</v>
      </c>
      <c r="AF596" s="7">
        <v>0.10060433863502262</v>
      </c>
      <c r="AG596">
        <v>0.11978484680770746</v>
      </c>
      <c r="AH596">
        <v>0.11724889355792226</v>
      </c>
      <c r="AI596">
        <v>0.13007750067110282</v>
      </c>
      <c r="AJ596">
        <v>0.15692676744519429</v>
      </c>
      <c r="AK596">
        <v>0.16009370778556589</v>
      </c>
      <c r="AL596">
        <v>0.14417786330948745</v>
      </c>
      <c r="AM596">
        <v>0.16713742881309221</v>
      </c>
      <c r="AN596">
        <v>0.19769674210389421</v>
      </c>
      <c r="AO596" s="4">
        <v>0.2208257436124571</v>
      </c>
      <c r="AP596" s="7">
        <v>0.2167393132503472</v>
      </c>
      <c r="AQ596">
        <v>0.15429940425388652</v>
      </c>
      <c r="AR596">
        <v>0.17884609996095699</v>
      </c>
      <c r="AS596">
        <v>0.18073109923170402</v>
      </c>
      <c r="AT596">
        <v>0.21674904962766914</v>
      </c>
      <c r="AU596">
        <v>0.20833258655860395</v>
      </c>
      <c r="AV596">
        <v>0.22467710687554834</v>
      </c>
      <c r="AW596">
        <v>0.19992187326047536</v>
      </c>
      <c r="AX596">
        <v>0.26022504840594052</v>
      </c>
      <c r="AY596" s="4">
        <v>0.19322203551415357</v>
      </c>
      <c r="AZ596">
        <f t="shared" si="500"/>
        <v>1.2869625159110494</v>
      </c>
      <c r="BA596">
        <f t="shared" si="501"/>
        <v>0.56902586076676887</v>
      </c>
      <c r="BB596">
        <f t="shared" si="502"/>
        <v>0.62935816015793189</v>
      </c>
      <c r="BC596">
        <f t="shared" si="503"/>
        <v>0.15145738327414465</v>
      </c>
      <c r="BD596" s="4">
        <f t="shared" si="504"/>
        <v>0.20337436169392858</v>
      </c>
      <c r="BE596" s="7">
        <f t="shared" si="505"/>
        <v>0.56311574197115644</v>
      </c>
      <c r="BF596">
        <f t="shared" si="506"/>
        <v>0.19486969622805567</v>
      </c>
      <c r="BG596">
        <f t="shared" si="507"/>
        <v>5.7482990703691089E-2</v>
      </c>
      <c r="BH596">
        <f t="shared" si="508"/>
        <v>3.7371862690145488E-2</v>
      </c>
      <c r="BI596" s="4">
        <f t="shared" si="509"/>
        <v>2.9260495823814785E-2</v>
      </c>
      <c r="BJ596" s="7">
        <f t="shared" si="510"/>
        <v>2.8355023576155749E-3</v>
      </c>
      <c r="BK596">
        <f t="shared" si="511"/>
        <v>4.9478982465873877E-3</v>
      </c>
      <c r="BL596">
        <f t="shared" si="512"/>
        <v>1.2597775759441205E-4</v>
      </c>
      <c r="BM596" s="4">
        <f t="shared" si="513"/>
        <v>1.8032691963921655E-4</v>
      </c>
      <c r="BN596" s="7">
        <f t="shared" si="514"/>
        <v>2.8355023576155749E-3</v>
      </c>
      <c r="BO596">
        <f t="shared" si="515"/>
        <v>0.3686990185115715</v>
      </c>
      <c r="BP596">
        <f t="shared" si="516"/>
        <v>6.6838552454657636E-5</v>
      </c>
      <c r="BQ596" s="4">
        <f t="shared" si="517"/>
        <v>2.0072196604439639E-4</v>
      </c>
      <c r="BR596" s="7">
        <f t="shared" si="518"/>
        <v>4.9478982465873877E-3</v>
      </c>
      <c r="BS596">
        <f t="shared" si="519"/>
        <v>0.3686990185115715</v>
      </c>
      <c r="BT596">
        <f t="shared" si="520"/>
        <v>4.2656717710622348E-13</v>
      </c>
      <c r="BU596" s="4">
        <f t="shared" si="521"/>
        <v>1.3509868848615103E-11</v>
      </c>
      <c r="BV596" s="7">
        <f t="shared" si="522"/>
        <v>1.2597775759441205E-4</v>
      </c>
      <c r="BW596">
        <f t="shared" si="523"/>
        <v>6.6838552454657636E-5</v>
      </c>
      <c r="BX596">
        <f t="shared" si="524"/>
        <v>4.2656717710622348E-13</v>
      </c>
      <c r="BY596" s="4">
        <f t="shared" si="525"/>
        <v>2.9949864649780407E-3</v>
      </c>
      <c r="BZ596" s="7">
        <f t="shared" si="526"/>
        <v>1.8032691963921655E-4</v>
      </c>
      <c r="CA596">
        <f t="shared" si="527"/>
        <v>2.0072196604439639E-4</v>
      </c>
      <c r="CB596">
        <f t="shared" si="528"/>
        <v>1.3509868848615103E-11</v>
      </c>
      <c r="CC596" s="4">
        <f t="shared" si="529"/>
        <v>2.9949864649780407E-3</v>
      </c>
      <c r="CD596" s="7">
        <f t="shared" si="530"/>
        <v>18</v>
      </c>
      <c r="CE596" s="4">
        <f t="shared" si="531"/>
        <v>0</v>
      </c>
      <c r="CF596" s="7">
        <f t="shared" si="532"/>
        <v>2.8355023576155749E-3</v>
      </c>
      <c r="CG596">
        <f t="shared" si="533"/>
        <v>3.7963460733560065E-4</v>
      </c>
      <c r="CH596" s="7">
        <f t="shared" si="534"/>
        <v>2.8355023576155749E-3</v>
      </c>
      <c r="CI596" s="4">
        <f t="shared" si="535"/>
        <v>4.4120126938926446E-3</v>
      </c>
      <c r="CJ596">
        <f t="shared" si="536"/>
        <v>3.7963460733560065E-4</v>
      </c>
      <c r="CK596">
        <f t="shared" si="537"/>
        <v>4.4120126938926446E-3</v>
      </c>
      <c r="CL596" s="7">
        <f t="shared" si="538"/>
        <v>6</v>
      </c>
      <c r="CM596" s="4">
        <f t="shared" si="539"/>
        <v>1</v>
      </c>
      <c r="CN596" s="7">
        <f t="shared" si="540"/>
        <v>4.8850634099987427E-4</v>
      </c>
      <c r="CO596" s="4">
        <f t="shared" si="541"/>
        <v>1</v>
      </c>
      <c r="CP596" s="7">
        <f t="shared" si="542"/>
        <v>1</v>
      </c>
      <c r="CQ596" s="4" t="str">
        <f t="shared" si="543"/>
        <v>Gentleman Jack</v>
      </c>
      <c r="CR596" s="7">
        <f t="shared" si="544"/>
        <v>62</v>
      </c>
      <c r="CS596">
        <f t="shared" si="545"/>
        <v>65</v>
      </c>
      <c r="CT596">
        <f ca="1">COUNTIF(INDIRECT(ADDRESS(ROW(),CR596,1,1)):INDIRECT(ADDRESS(ROW(),CS596,1,1)), "&lt;0.05")</f>
        <v>4</v>
      </c>
      <c r="CU596" s="4">
        <f t="shared" ca="1" si="546"/>
        <v>1</v>
      </c>
    </row>
    <row r="597" spans="1:99" x14ac:dyDescent="0.25">
      <c r="A597" s="48">
        <v>75</v>
      </c>
      <c r="B597" s="7">
        <v>7.8557854565963288</v>
      </c>
      <c r="C597">
        <v>4.6181460920051398</v>
      </c>
      <c r="D597">
        <v>3.0658875918801343</v>
      </c>
      <c r="E597">
        <v>3.7269797996942109</v>
      </c>
      <c r="F597">
        <v>3.7601846071559222</v>
      </c>
      <c r="G597">
        <v>2.6858462723102505</v>
      </c>
      <c r="H597">
        <v>3.2853095929446043</v>
      </c>
      <c r="I597">
        <v>2.6699001379799721</v>
      </c>
      <c r="J597">
        <v>2.4980407190895111</v>
      </c>
      <c r="K597" s="4">
        <v>2.1707506819110467</v>
      </c>
      <c r="L597" s="7">
        <v>0.41117933981294458</v>
      </c>
      <c r="M597">
        <v>0.96023027983207276</v>
      </c>
      <c r="N597">
        <v>1.0883342611413545</v>
      </c>
      <c r="O597">
        <v>1.9504050934786639</v>
      </c>
      <c r="P597">
        <v>2.2960789584565604</v>
      </c>
      <c r="Q597">
        <v>1.8667232477816127</v>
      </c>
      <c r="R597">
        <v>1.735967036765266</v>
      </c>
      <c r="S597">
        <v>1.5058158060081994</v>
      </c>
      <c r="T597">
        <v>2.0172991435445966</v>
      </c>
      <c r="U597" s="4">
        <v>1.984387979676707</v>
      </c>
      <c r="V597" s="7">
        <v>1.8069596994109862</v>
      </c>
      <c r="W597">
        <v>1.7665789031584462</v>
      </c>
      <c r="X597">
        <v>1.7122491150462731</v>
      </c>
      <c r="Y597">
        <v>1.7285806679148208</v>
      </c>
      <c r="Z597">
        <v>1.9938196993834842</v>
      </c>
      <c r="AA597">
        <v>1.8262347857114674</v>
      </c>
      <c r="AB597">
        <v>1.6052214294012381</v>
      </c>
      <c r="AC597">
        <v>2.2034212646005535</v>
      </c>
      <c r="AD597">
        <v>2.2169043715665016</v>
      </c>
      <c r="AE597" s="4">
        <v>2.1926666752650261</v>
      </c>
      <c r="AF597" s="7">
        <v>0.63413477840029886</v>
      </c>
      <c r="AG597">
        <v>1.0179818953690982</v>
      </c>
      <c r="AH597">
        <v>1.0513778788608821</v>
      </c>
      <c r="AI597">
        <v>1.2963998063930677</v>
      </c>
      <c r="AJ597">
        <v>1.4930993949624864</v>
      </c>
      <c r="AK597">
        <v>1.5201182231102452</v>
      </c>
      <c r="AL597">
        <v>1.3551007090381479</v>
      </c>
      <c r="AM597">
        <v>1.5970641669824266</v>
      </c>
      <c r="AN597">
        <v>1.6767142944058389</v>
      </c>
      <c r="AO597" s="4">
        <v>1.8228544313743051</v>
      </c>
      <c r="AP597" s="7">
        <v>1.846081567939069</v>
      </c>
      <c r="AQ597">
        <v>1.5476408347590205</v>
      </c>
      <c r="AR597">
        <v>1.6178570414795417</v>
      </c>
      <c r="AS597">
        <v>1.9999310169158904</v>
      </c>
      <c r="AT597">
        <v>2.1672428536622266</v>
      </c>
      <c r="AU597">
        <v>2.0799204076852336</v>
      </c>
      <c r="AV597">
        <v>2.2008283423953232</v>
      </c>
      <c r="AW597">
        <v>2.3411648734714068</v>
      </c>
      <c r="AX597">
        <v>2.6382319921938184</v>
      </c>
      <c r="AY597" s="4">
        <v>2.1789346527602924</v>
      </c>
      <c r="AZ597">
        <f t="shared" si="500"/>
        <v>3.6336830951567114</v>
      </c>
      <c r="BA597">
        <f t="shared" si="501"/>
        <v>1.5816421146497976</v>
      </c>
      <c r="BB597">
        <f t="shared" si="502"/>
        <v>1.9052636611458797</v>
      </c>
      <c r="BC597">
        <f t="shared" si="503"/>
        <v>1.3464845578896796</v>
      </c>
      <c r="BD597" s="4">
        <f t="shared" si="504"/>
        <v>2.0617833583261822</v>
      </c>
      <c r="BE597" s="7">
        <f t="shared" si="505"/>
        <v>1.6506195996308795</v>
      </c>
      <c r="BF597">
        <f t="shared" si="506"/>
        <v>0.58771997245138685</v>
      </c>
      <c r="BG597">
        <f t="shared" si="507"/>
        <v>0.22854614982514404</v>
      </c>
      <c r="BH597">
        <f t="shared" si="508"/>
        <v>0.35830488505777019</v>
      </c>
      <c r="BI597" s="4">
        <f t="shared" si="509"/>
        <v>0.32772307643195714</v>
      </c>
      <c r="BJ597" s="7">
        <f t="shared" si="510"/>
        <v>3.3547045008584736E-3</v>
      </c>
      <c r="BK597">
        <f t="shared" si="511"/>
        <v>9.0617377496273362E-3</v>
      </c>
      <c r="BL597">
        <f t="shared" si="512"/>
        <v>1.6637255550080866E-3</v>
      </c>
      <c r="BM597" s="4">
        <f t="shared" si="513"/>
        <v>1.4887398333631013E-2</v>
      </c>
      <c r="BN597" s="7">
        <f t="shared" si="514"/>
        <v>3.3547045008584736E-3</v>
      </c>
      <c r="BO597">
        <f t="shared" si="515"/>
        <v>0.13131816946040051</v>
      </c>
      <c r="BP597">
        <f t="shared" si="516"/>
        <v>0.29719032003549051</v>
      </c>
      <c r="BQ597" s="4">
        <f t="shared" si="517"/>
        <v>4.043657983949691E-2</v>
      </c>
      <c r="BR597" s="7">
        <f t="shared" si="518"/>
        <v>9.0617377496273362E-3</v>
      </c>
      <c r="BS597">
        <f t="shared" si="519"/>
        <v>0.13131816946040051</v>
      </c>
      <c r="BT597">
        <f t="shared" si="520"/>
        <v>8.1106182256993954E-4</v>
      </c>
      <c r="BU597" s="4">
        <f t="shared" si="521"/>
        <v>0.23319658130332377</v>
      </c>
      <c r="BV597" s="7">
        <f t="shared" si="522"/>
        <v>1.6637255550080866E-3</v>
      </c>
      <c r="BW597">
        <f t="shared" si="523"/>
        <v>0.29719032003549051</v>
      </c>
      <c r="BX597">
        <f t="shared" si="524"/>
        <v>8.1106182256993954E-4</v>
      </c>
      <c r="BY597" s="4">
        <f t="shared" si="525"/>
        <v>1.9936323231918045E-4</v>
      </c>
      <c r="BZ597" s="7">
        <f t="shared" si="526"/>
        <v>1.4887398333631013E-2</v>
      </c>
      <c r="CA597">
        <f t="shared" si="527"/>
        <v>4.043657983949691E-2</v>
      </c>
      <c r="CB597">
        <f t="shared" si="528"/>
        <v>0.23319658130332377</v>
      </c>
      <c r="CC597" s="4">
        <f t="shared" si="529"/>
        <v>1.9936323231918045E-4</v>
      </c>
      <c r="CD597" s="7">
        <f t="shared" si="530"/>
        <v>14</v>
      </c>
      <c r="CE597" s="4">
        <f t="shared" si="531"/>
        <v>0</v>
      </c>
      <c r="CF597" s="7">
        <f t="shared" si="532"/>
        <v>3.3547045008584736E-3</v>
      </c>
      <c r="CG597">
        <f t="shared" si="533"/>
        <v>5.9964576222018891E-3</v>
      </c>
      <c r="CH597" s="7">
        <f t="shared" si="534"/>
        <v>3.3547045008584736E-3</v>
      </c>
      <c r="CI597" s="4">
        <f t="shared" si="535"/>
        <v>0.36580714108250756</v>
      </c>
      <c r="CJ597">
        <f t="shared" si="536"/>
        <v>5.9964576222018891E-3</v>
      </c>
      <c r="CK597">
        <f t="shared" si="537"/>
        <v>0.36580714108250756</v>
      </c>
      <c r="CL597" s="7">
        <f t="shared" si="538"/>
        <v>4</v>
      </c>
      <c r="CM597" s="4">
        <f t="shared" si="539"/>
        <v>0</v>
      </c>
      <c r="CN597" s="7">
        <f t="shared" si="540"/>
        <v>1.4566088855262832E-2</v>
      </c>
      <c r="CO597" s="4">
        <f t="shared" si="541"/>
        <v>1</v>
      </c>
      <c r="CP597" s="7">
        <f t="shared" si="542"/>
        <v>1</v>
      </c>
      <c r="CQ597" s="4" t="str">
        <f t="shared" si="543"/>
        <v>Gentleman Jack</v>
      </c>
      <c r="CR597" s="7">
        <f t="shared" si="544"/>
        <v>62</v>
      </c>
      <c r="CS597">
        <f t="shared" si="545"/>
        <v>65</v>
      </c>
      <c r="CT597">
        <f ca="1">COUNTIF(INDIRECT(ADDRESS(ROW(),CR597,1,1)):INDIRECT(ADDRESS(ROW(),CS597,1,1)), "&lt;0.05")</f>
        <v>4</v>
      </c>
      <c r="CU597" s="4">
        <f t="shared" ca="1" si="546"/>
        <v>1</v>
      </c>
    </row>
    <row r="598" spans="1:99" x14ac:dyDescent="0.25">
      <c r="A598" s="48">
        <v>76</v>
      </c>
      <c r="B598" s="7">
        <v>0.24299641036322214</v>
      </c>
      <c r="C598">
        <v>0.13532278504146822</v>
      </c>
      <c r="D598">
        <v>8.1081835581409897E-2</v>
      </c>
      <c r="E598">
        <v>0.11237526865750061</v>
      </c>
      <c r="F598">
        <v>4.914041031853493E-2</v>
      </c>
      <c r="G598">
        <v>0.1952652614635349</v>
      </c>
      <c r="H598">
        <v>0.18806744437850159</v>
      </c>
      <c r="I598">
        <v>0.10475390673960361</v>
      </c>
      <c r="J598">
        <v>0.10870263957133466</v>
      </c>
      <c r="K598" s="4">
        <v>0.15106973942008903</v>
      </c>
      <c r="L598" s="7">
        <v>2.1184317154425581E-2</v>
      </c>
      <c r="M598">
        <v>8.5303924307280607E-2</v>
      </c>
      <c r="N598">
        <v>5.3695431834998301E-2</v>
      </c>
      <c r="O598">
        <v>0.12912134719789989</v>
      </c>
      <c r="P598">
        <v>0.12234219559347863</v>
      </c>
      <c r="Q598">
        <v>0.10033906264764669</v>
      </c>
      <c r="R598">
        <v>9.9445357538698195E-2</v>
      </c>
      <c r="S598">
        <v>0.11820404307071891</v>
      </c>
      <c r="T598">
        <v>9.7880564894293379E-2</v>
      </c>
      <c r="U598" s="4">
        <v>0.10845181569254389</v>
      </c>
      <c r="V598" s="7">
        <v>0.10255494430047747</v>
      </c>
      <c r="W598">
        <v>0.10062768834333079</v>
      </c>
      <c r="X598">
        <v>0.10833705998481186</v>
      </c>
      <c r="Y598">
        <v>0.10668322536486485</v>
      </c>
      <c r="Z598">
        <v>0.13572503280456777</v>
      </c>
      <c r="AA598">
        <v>0.14977731981095743</v>
      </c>
      <c r="AB598">
        <v>9.4879572881680835E-2</v>
      </c>
      <c r="AC598">
        <v>0.105762164572023</v>
      </c>
      <c r="AD598">
        <v>0.13163562510378946</v>
      </c>
      <c r="AE598" s="4">
        <v>0.13008383515108302</v>
      </c>
      <c r="AF598" s="7">
        <v>4.8854244113141737E-2</v>
      </c>
      <c r="AG598">
        <v>1.3142832698728931E-2</v>
      </c>
      <c r="AH598">
        <v>3.3475084465923274E-2</v>
      </c>
      <c r="AI598">
        <v>2.1314812746899166E-2</v>
      </c>
      <c r="AJ598">
        <v>4.7224354998218934E-2</v>
      </c>
      <c r="AK598">
        <v>3.2676437992120839E-2</v>
      </c>
      <c r="AL598">
        <v>3.9765256538149905E-2</v>
      </c>
      <c r="AM598">
        <v>0.10826977304084025</v>
      </c>
      <c r="AN598">
        <v>0.11681245834111632</v>
      </c>
      <c r="AO598" s="4">
        <v>9.6466538271243379E-2</v>
      </c>
      <c r="AP598" s="7">
        <v>0.12797296217722859</v>
      </c>
      <c r="AQ598">
        <v>7.1474269117771938E-2</v>
      </c>
      <c r="AR598">
        <v>0.10889411449173436</v>
      </c>
      <c r="AS598">
        <v>4.8809743500569672E-2</v>
      </c>
      <c r="AT598">
        <v>7.8633362866087506E-2</v>
      </c>
      <c r="AU598">
        <v>8.9235917759074995E-2</v>
      </c>
      <c r="AV598">
        <v>0.10389787490250488</v>
      </c>
      <c r="AW598">
        <v>0.12635677062563827</v>
      </c>
      <c r="AX598">
        <v>0.12810419637860623</v>
      </c>
      <c r="AY598" s="4">
        <v>0.11192686406538348</v>
      </c>
      <c r="AZ598">
        <f t="shared" si="500"/>
        <v>0.13687757015351992</v>
      </c>
      <c r="BA598">
        <f t="shared" si="501"/>
        <v>9.3596805993198418E-2</v>
      </c>
      <c r="BB598">
        <f t="shared" si="502"/>
        <v>0.11660664683175863</v>
      </c>
      <c r="BC598">
        <f t="shared" si="503"/>
        <v>5.5800179320638278E-2</v>
      </c>
      <c r="BD598" s="4">
        <f t="shared" si="504"/>
        <v>9.9530607588459996E-2</v>
      </c>
      <c r="BE598" s="7">
        <f t="shared" si="505"/>
        <v>5.8434827369914601E-2</v>
      </c>
      <c r="BF598">
        <f t="shared" si="506"/>
        <v>3.3194631656548859E-2</v>
      </c>
      <c r="BG598">
        <f t="shared" si="507"/>
        <v>1.8507107876402529E-2</v>
      </c>
      <c r="BH598">
        <f t="shared" si="508"/>
        <v>3.7342596672103226E-2</v>
      </c>
      <c r="BI598" s="4">
        <f t="shared" si="509"/>
        <v>2.6890551112146291E-2</v>
      </c>
      <c r="BJ598" s="7">
        <f t="shared" si="510"/>
        <v>6.070675222240559E-2</v>
      </c>
      <c r="BK598">
        <f t="shared" si="511"/>
        <v>0.31852544196391008</v>
      </c>
      <c r="BL598">
        <f t="shared" si="512"/>
        <v>2.0884050709992523E-3</v>
      </c>
      <c r="BM598" s="4">
        <f t="shared" si="513"/>
        <v>8.9966742498802779E-2</v>
      </c>
      <c r="BN598" s="7">
        <f t="shared" si="514"/>
        <v>6.070675222240559E-2</v>
      </c>
      <c r="BO598">
        <f t="shared" si="515"/>
        <v>7.6057902655369464E-2</v>
      </c>
      <c r="BP598">
        <f t="shared" si="516"/>
        <v>2.8032495948507544E-2</v>
      </c>
      <c r="BQ598" s="4">
        <f t="shared" si="517"/>
        <v>0.66593720406574408</v>
      </c>
      <c r="BR598" s="7">
        <f t="shared" si="518"/>
        <v>0.31852544196391008</v>
      </c>
      <c r="BS598">
        <f t="shared" si="519"/>
        <v>7.6057902655369464E-2</v>
      </c>
      <c r="BT598">
        <f t="shared" si="520"/>
        <v>4.6957698543179999E-4</v>
      </c>
      <c r="BU598" s="4">
        <f t="shared" si="521"/>
        <v>0.11761311069068311</v>
      </c>
      <c r="BV598" s="7">
        <f t="shared" si="522"/>
        <v>2.0884050709992523E-3</v>
      </c>
      <c r="BW598">
        <f t="shared" si="523"/>
        <v>2.8032495948507544E-2</v>
      </c>
      <c r="BX598">
        <f t="shared" si="524"/>
        <v>4.6957698543179999E-4</v>
      </c>
      <c r="BY598" s="4">
        <f t="shared" si="525"/>
        <v>8.2317331136201547E-3</v>
      </c>
      <c r="BZ598" s="7">
        <f t="shared" si="526"/>
        <v>8.9966742498802779E-2</v>
      </c>
      <c r="CA598">
        <f t="shared" si="527"/>
        <v>0.66593720406574408</v>
      </c>
      <c r="CB598">
        <f t="shared" si="528"/>
        <v>0.11761311069068311</v>
      </c>
      <c r="CC598" s="4">
        <f t="shared" si="529"/>
        <v>8.2317331136201547E-3</v>
      </c>
      <c r="CD598" s="7">
        <f t="shared" si="530"/>
        <v>8</v>
      </c>
      <c r="CE598" s="4">
        <f t="shared" si="531"/>
        <v>0</v>
      </c>
      <c r="CF598" s="7">
        <f t="shared" si="532"/>
        <v>6.070675222240559E-2</v>
      </c>
      <c r="CG598">
        <f t="shared" si="533"/>
        <v>3.7822777553948077E-2</v>
      </c>
      <c r="CH598" s="7">
        <f t="shared" si="534"/>
        <v>6.070675222240559E-2</v>
      </c>
      <c r="CI598" s="4">
        <f t="shared" si="535"/>
        <v>0.81724969327753516</v>
      </c>
      <c r="CJ598">
        <f t="shared" si="536"/>
        <v>3.7822777553948077E-2</v>
      </c>
      <c r="CK598">
        <f t="shared" si="537"/>
        <v>0.81724969327753516</v>
      </c>
      <c r="CL598" s="7">
        <f t="shared" si="538"/>
        <v>2</v>
      </c>
      <c r="CM598" s="4">
        <f t="shared" si="539"/>
        <v>0</v>
      </c>
      <c r="CN598" s="7">
        <f t="shared" si="540"/>
        <v>5.869736134060935E-2</v>
      </c>
      <c r="CO598" s="4">
        <f t="shared" si="541"/>
        <v>0</v>
      </c>
      <c r="CP598" s="7">
        <f t="shared" si="542"/>
        <v>1</v>
      </c>
      <c r="CQ598" s="4" t="str">
        <f t="shared" si="543"/>
        <v>Gentleman Jack</v>
      </c>
      <c r="CR598" s="7">
        <f t="shared" si="544"/>
        <v>62</v>
      </c>
      <c r="CS598">
        <f t="shared" si="545"/>
        <v>65</v>
      </c>
      <c r="CT598">
        <f ca="1">COUNTIF(INDIRECT(ADDRESS(ROW(),CR598,1,1)):INDIRECT(ADDRESS(ROW(),CS598,1,1)), "&lt;0.05")</f>
        <v>1</v>
      </c>
      <c r="CU598" s="4">
        <f t="shared" ca="1" si="546"/>
        <v>0</v>
      </c>
    </row>
    <row r="599" spans="1:99" x14ac:dyDescent="0.25">
      <c r="A599" s="48">
        <v>77</v>
      </c>
      <c r="B599" s="7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 s="4">
        <v>0</v>
      </c>
      <c r="L599" s="7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 s="4">
        <v>0</v>
      </c>
      <c r="V599" s="7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 s="4">
        <v>0</v>
      </c>
      <c r="AF599" s="7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0.2122832793996533</v>
      </c>
      <c r="AN599">
        <v>0</v>
      </c>
      <c r="AO599" s="4">
        <v>0</v>
      </c>
      <c r="AP599" s="7">
        <v>5.1953994213242274E-2</v>
      </c>
      <c r="AQ599">
        <v>9.7003663241193194E-2</v>
      </c>
      <c r="AR599">
        <v>8.1596203574401435E-2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 s="4">
        <v>0</v>
      </c>
      <c r="AZ599">
        <f t="shared" si="500"/>
        <v>0</v>
      </c>
      <c r="BA599">
        <f t="shared" si="501"/>
        <v>0</v>
      </c>
      <c r="BB599">
        <f t="shared" si="502"/>
        <v>0</v>
      </c>
      <c r="BC599">
        <f t="shared" si="503"/>
        <v>2.1228327939965329E-2</v>
      </c>
      <c r="BD599" s="4">
        <f t="shared" si="504"/>
        <v>2.3055386102883692E-2</v>
      </c>
      <c r="BE599" s="7">
        <f t="shared" si="505"/>
        <v>0</v>
      </c>
      <c r="BF599">
        <f t="shared" si="506"/>
        <v>0</v>
      </c>
      <c r="BG599">
        <f t="shared" si="507"/>
        <v>0</v>
      </c>
      <c r="BH599">
        <f t="shared" si="508"/>
        <v>6.7129867207280591E-2</v>
      </c>
      <c r="BI599" s="4">
        <f t="shared" si="509"/>
        <v>3.8659999929794166E-2</v>
      </c>
      <c r="BJ599" s="7" t="e">
        <f t="shared" si="510"/>
        <v>#DIV/0!</v>
      </c>
      <c r="BK599" t="e">
        <f t="shared" si="511"/>
        <v>#DIV/0!</v>
      </c>
      <c r="BL599">
        <f t="shared" si="512"/>
        <v>0.34343639613791355</v>
      </c>
      <c r="BM599" s="4">
        <f t="shared" si="513"/>
        <v>9.1941464804713727E-2</v>
      </c>
      <c r="BN599" s="7" t="e">
        <f t="shared" si="514"/>
        <v>#DIV/0!</v>
      </c>
      <c r="BO599" t="e">
        <f t="shared" si="515"/>
        <v>#DIV/0!</v>
      </c>
      <c r="BP599">
        <f t="shared" si="516"/>
        <v>0.34343639613791355</v>
      </c>
      <c r="BQ599" s="4">
        <f t="shared" si="517"/>
        <v>9.1941464804713727E-2</v>
      </c>
      <c r="BR599" s="7" t="e">
        <f t="shared" si="518"/>
        <v>#DIV/0!</v>
      </c>
      <c r="BS599" t="e">
        <f t="shared" si="519"/>
        <v>#DIV/0!</v>
      </c>
      <c r="BT599">
        <f t="shared" si="520"/>
        <v>0.34343639613791355</v>
      </c>
      <c r="BU599" s="4">
        <f t="shared" si="521"/>
        <v>9.1941464804713727E-2</v>
      </c>
      <c r="BV599" s="7">
        <f t="shared" si="522"/>
        <v>0.34343639613791355</v>
      </c>
      <c r="BW599">
        <f t="shared" si="523"/>
        <v>0.34343639613791355</v>
      </c>
      <c r="BX599">
        <f t="shared" si="524"/>
        <v>0.34343639613791355</v>
      </c>
      <c r="BY599" s="4">
        <f t="shared" si="525"/>
        <v>0.94157422339323937</v>
      </c>
      <c r="BZ599" s="7">
        <f t="shared" si="526"/>
        <v>9.1941464804713727E-2</v>
      </c>
      <c r="CA599">
        <f t="shared" si="527"/>
        <v>9.1941464804713727E-2</v>
      </c>
      <c r="CB599">
        <f t="shared" si="528"/>
        <v>9.1941464804713727E-2</v>
      </c>
      <c r="CC599" s="4">
        <f t="shared" si="529"/>
        <v>0.94157422339323937</v>
      </c>
      <c r="CD599" s="7">
        <f t="shared" si="530"/>
        <v>0</v>
      </c>
      <c r="CE599" s="4">
        <f t="shared" si="531"/>
        <v>0</v>
      </c>
      <c r="CF599" s="7" t="e">
        <f t="shared" si="532"/>
        <v>#DIV/0!</v>
      </c>
      <c r="CG599">
        <f t="shared" si="533"/>
        <v>7.9255832467176934E-2</v>
      </c>
      <c r="CH599" s="7" t="e">
        <f t="shared" si="534"/>
        <v>#DIV/0!</v>
      </c>
      <c r="CI599" s="4">
        <f t="shared" si="535"/>
        <v>7.9255832467176934E-2</v>
      </c>
      <c r="CJ599">
        <f t="shared" si="536"/>
        <v>7.9255832467176934E-2</v>
      </c>
      <c r="CK599">
        <f t="shared" si="537"/>
        <v>7.9255832467176934E-2</v>
      </c>
      <c r="CL599" s="7">
        <f t="shared" si="538"/>
        <v>0</v>
      </c>
      <c r="CM599" s="4">
        <f t="shared" si="539"/>
        <v>0</v>
      </c>
      <c r="CN599" s="7">
        <f t="shared" si="540"/>
        <v>0.32987680092112481</v>
      </c>
      <c r="CO599" s="4">
        <f t="shared" si="541"/>
        <v>0</v>
      </c>
      <c r="CP599" s="7">
        <f t="shared" si="542"/>
        <v>5</v>
      </c>
      <c r="CQ599" s="4" t="str">
        <f t="shared" si="543"/>
        <v>Glenfiddich 18</v>
      </c>
      <c r="CR599" s="7">
        <f t="shared" si="544"/>
        <v>78</v>
      </c>
      <c r="CS599">
        <f t="shared" si="545"/>
        <v>81</v>
      </c>
      <c r="CT599">
        <f ca="1">COUNTIF(INDIRECT(ADDRESS(ROW(),CR599,1,1)):INDIRECT(ADDRESS(ROW(),CS599,1,1)), "&lt;0.05")</f>
        <v>0</v>
      </c>
      <c r="CU599" s="4">
        <f t="shared" ca="1" si="546"/>
        <v>0</v>
      </c>
    </row>
    <row r="600" spans="1:99" x14ac:dyDescent="0.25">
      <c r="A600" s="48">
        <v>78</v>
      </c>
      <c r="B600" s="7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 s="4">
        <v>0</v>
      </c>
      <c r="L600" s="7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 s="4">
        <v>0</v>
      </c>
      <c r="V600" s="7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 s="4">
        <v>0</v>
      </c>
      <c r="AF600" s="7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 s="4">
        <v>0</v>
      </c>
      <c r="AP600" s="7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 s="4">
        <v>0</v>
      </c>
      <c r="AZ600">
        <f t="shared" si="500"/>
        <v>0</v>
      </c>
      <c r="BA600">
        <f t="shared" si="501"/>
        <v>0</v>
      </c>
      <c r="BB600">
        <f t="shared" si="502"/>
        <v>0</v>
      </c>
      <c r="BC600">
        <f t="shared" si="503"/>
        <v>0</v>
      </c>
      <c r="BD600" s="4">
        <f t="shared" si="504"/>
        <v>0</v>
      </c>
      <c r="BE600" s="7">
        <f t="shared" si="505"/>
        <v>0</v>
      </c>
      <c r="BF600">
        <f t="shared" si="506"/>
        <v>0</v>
      </c>
      <c r="BG600">
        <f t="shared" si="507"/>
        <v>0</v>
      </c>
      <c r="BH600">
        <f t="shared" si="508"/>
        <v>0</v>
      </c>
      <c r="BI600" s="4">
        <f t="shared" si="509"/>
        <v>0</v>
      </c>
      <c r="BJ600" s="7" t="e">
        <f t="shared" si="510"/>
        <v>#DIV/0!</v>
      </c>
      <c r="BK600" t="e">
        <f t="shared" si="511"/>
        <v>#DIV/0!</v>
      </c>
      <c r="BL600" t="e">
        <f t="shared" si="512"/>
        <v>#DIV/0!</v>
      </c>
      <c r="BM600" s="4" t="e">
        <f t="shared" si="513"/>
        <v>#DIV/0!</v>
      </c>
      <c r="BN600" s="7" t="e">
        <f t="shared" si="514"/>
        <v>#DIV/0!</v>
      </c>
      <c r="BO600" t="e">
        <f t="shared" si="515"/>
        <v>#DIV/0!</v>
      </c>
      <c r="BP600" t="e">
        <f t="shared" si="516"/>
        <v>#DIV/0!</v>
      </c>
      <c r="BQ600" s="4" t="e">
        <f t="shared" si="517"/>
        <v>#DIV/0!</v>
      </c>
      <c r="BR600" s="7" t="e">
        <f t="shared" si="518"/>
        <v>#DIV/0!</v>
      </c>
      <c r="BS600" t="e">
        <f t="shared" si="519"/>
        <v>#DIV/0!</v>
      </c>
      <c r="BT600" t="e">
        <f t="shared" si="520"/>
        <v>#DIV/0!</v>
      </c>
      <c r="BU600" s="4" t="e">
        <f t="shared" si="521"/>
        <v>#DIV/0!</v>
      </c>
      <c r="BV600" s="7" t="e">
        <f t="shared" si="522"/>
        <v>#DIV/0!</v>
      </c>
      <c r="BW600" t="e">
        <f t="shared" si="523"/>
        <v>#DIV/0!</v>
      </c>
      <c r="BX600" t="e">
        <f t="shared" si="524"/>
        <v>#DIV/0!</v>
      </c>
      <c r="BY600" s="4" t="e">
        <f t="shared" si="525"/>
        <v>#DIV/0!</v>
      </c>
      <c r="BZ600" s="7" t="e">
        <f t="shared" si="526"/>
        <v>#DIV/0!</v>
      </c>
      <c r="CA600" t="e">
        <f t="shared" si="527"/>
        <v>#DIV/0!</v>
      </c>
      <c r="CB600" t="e">
        <f t="shared" si="528"/>
        <v>#DIV/0!</v>
      </c>
      <c r="CC600" s="4" t="e">
        <f t="shared" si="529"/>
        <v>#DIV/0!</v>
      </c>
      <c r="CD600" s="7">
        <f t="shared" si="530"/>
        <v>0</v>
      </c>
      <c r="CE600" s="4">
        <f t="shared" si="531"/>
        <v>0</v>
      </c>
      <c r="CF600" s="7" t="e">
        <f t="shared" si="532"/>
        <v>#DIV/0!</v>
      </c>
      <c r="CG600" t="e">
        <f t="shared" si="533"/>
        <v>#DIV/0!</v>
      </c>
      <c r="CH600" s="7" t="e">
        <f t="shared" si="534"/>
        <v>#DIV/0!</v>
      </c>
      <c r="CI600" s="4" t="e">
        <f t="shared" si="535"/>
        <v>#DIV/0!</v>
      </c>
      <c r="CJ600" t="e">
        <f t="shared" si="536"/>
        <v>#DIV/0!</v>
      </c>
      <c r="CK600" t="e">
        <f t="shared" si="537"/>
        <v>#DIV/0!</v>
      </c>
      <c r="CL600" s="7">
        <f t="shared" si="538"/>
        <v>0</v>
      </c>
      <c r="CM600" s="4">
        <f t="shared" si="539"/>
        <v>0</v>
      </c>
      <c r="CN600" s="7" t="e">
        <f t="shared" si="540"/>
        <v>#DIV/0!</v>
      </c>
      <c r="CO600" s="4" t="e">
        <f t="shared" si="541"/>
        <v>#DIV/0!</v>
      </c>
      <c r="CP600" s="7">
        <f t="shared" si="542"/>
        <v>1</v>
      </c>
      <c r="CQ600" s="4" t="str">
        <f t="shared" si="543"/>
        <v>Gentleman Jack</v>
      </c>
      <c r="CR600" s="7">
        <f t="shared" si="544"/>
        <v>62</v>
      </c>
      <c r="CS600">
        <f t="shared" si="545"/>
        <v>65</v>
      </c>
      <c r="CT600">
        <f ca="1">COUNTIF(INDIRECT(ADDRESS(ROW(),CR600,1,1)):INDIRECT(ADDRESS(ROW(),CS600,1,1)), "&lt;0.05")</f>
        <v>0</v>
      </c>
      <c r="CU600" s="4">
        <f t="shared" ca="1" si="546"/>
        <v>0</v>
      </c>
    </row>
    <row r="601" spans="1:99" x14ac:dyDescent="0.25">
      <c r="A601" s="48">
        <v>79</v>
      </c>
      <c r="B601" s="7">
        <v>0</v>
      </c>
      <c r="C601">
        <v>0</v>
      </c>
      <c r="D601">
        <v>0</v>
      </c>
      <c r="E601">
        <v>0</v>
      </c>
      <c r="F601">
        <v>0</v>
      </c>
      <c r="G601">
        <v>4.5080809757431922E-2</v>
      </c>
      <c r="H601">
        <v>0</v>
      </c>
      <c r="I601">
        <v>0.11301498935029378</v>
      </c>
      <c r="J601">
        <v>0.43988875204213729</v>
      </c>
      <c r="K601" s="4">
        <v>0</v>
      </c>
      <c r="L601" s="7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 s="4">
        <v>0</v>
      </c>
      <c r="V601" s="7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 s="4">
        <v>0</v>
      </c>
      <c r="AF601" s="7">
        <v>0.11906370756756332</v>
      </c>
      <c r="AG601">
        <v>2.7166118459012685E-2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0.1773424935335263</v>
      </c>
      <c r="AO601" s="4">
        <v>0</v>
      </c>
      <c r="AP601" s="7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 s="4">
        <v>0</v>
      </c>
      <c r="AZ601">
        <f t="shared" si="500"/>
        <v>5.9798455114986292E-2</v>
      </c>
      <c r="BA601">
        <f t="shared" si="501"/>
        <v>0</v>
      </c>
      <c r="BB601">
        <f t="shared" si="502"/>
        <v>0</v>
      </c>
      <c r="BC601">
        <f t="shared" si="503"/>
        <v>3.235723195601023E-2</v>
      </c>
      <c r="BD601" s="4">
        <f t="shared" si="504"/>
        <v>0</v>
      </c>
      <c r="BE601" s="7">
        <f t="shared" si="505"/>
        <v>0.13846308335037313</v>
      </c>
      <c r="BF601">
        <f t="shared" si="506"/>
        <v>0</v>
      </c>
      <c r="BG601">
        <f t="shared" si="507"/>
        <v>0</v>
      </c>
      <c r="BH601">
        <f t="shared" si="508"/>
        <v>6.3152918350796797E-2</v>
      </c>
      <c r="BI601" s="4">
        <f t="shared" si="509"/>
        <v>0</v>
      </c>
      <c r="BJ601" s="7">
        <f t="shared" si="510"/>
        <v>0.20518701902406189</v>
      </c>
      <c r="BK601">
        <f t="shared" si="511"/>
        <v>0.20518701902406189</v>
      </c>
      <c r="BL601">
        <f t="shared" si="512"/>
        <v>0.57857332579967802</v>
      </c>
      <c r="BM601" s="4">
        <f t="shared" si="513"/>
        <v>0.20518701902406189</v>
      </c>
      <c r="BN601" s="7">
        <f t="shared" si="514"/>
        <v>0.20518701902406189</v>
      </c>
      <c r="BO601" t="e">
        <f t="shared" si="515"/>
        <v>#DIV/0!</v>
      </c>
      <c r="BP601">
        <f t="shared" si="516"/>
        <v>0.13963344704191608</v>
      </c>
      <c r="BQ601" s="4" t="e">
        <f t="shared" si="517"/>
        <v>#DIV/0!</v>
      </c>
      <c r="BR601" s="7">
        <f t="shared" si="518"/>
        <v>0.20518701902406189</v>
      </c>
      <c r="BS601" t="e">
        <f t="shared" si="519"/>
        <v>#DIV/0!</v>
      </c>
      <c r="BT601">
        <f t="shared" si="520"/>
        <v>0.13963344704191608</v>
      </c>
      <c r="BU601" s="4" t="e">
        <f t="shared" si="521"/>
        <v>#DIV/0!</v>
      </c>
      <c r="BV601" s="7">
        <f t="shared" si="522"/>
        <v>0.57857332579967802</v>
      </c>
      <c r="BW601">
        <f t="shared" si="523"/>
        <v>0.13963344704191608</v>
      </c>
      <c r="BX601">
        <f t="shared" si="524"/>
        <v>0.13963344704191608</v>
      </c>
      <c r="BY601" s="4">
        <f t="shared" si="525"/>
        <v>0.13963344704191608</v>
      </c>
      <c r="BZ601" s="7">
        <f t="shared" si="526"/>
        <v>0.20518701902406189</v>
      </c>
      <c r="CA601" t="e">
        <f t="shared" si="527"/>
        <v>#DIV/0!</v>
      </c>
      <c r="CB601" t="e">
        <f t="shared" si="528"/>
        <v>#DIV/0!</v>
      </c>
      <c r="CC601" s="4">
        <f t="shared" si="529"/>
        <v>0.13963344704191608</v>
      </c>
      <c r="CD601" s="7">
        <f t="shared" si="530"/>
        <v>0</v>
      </c>
      <c r="CE601" s="4">
        <f t="shared" si="531"/>
        <v>0</v>
      </c>
      <c r="CF601" s="7">
        <f t="shared" si="532"/>
        <v>0.20518701902406189</v>
      </c>
      <c r="CG601">
        <f t="shared" si="533"/>
        <v>0.29634541213519638</v>
      </c>
      <c r="CH601" s="7">
        <f t="shared" si="534"/>
        <v>0.20518701902406189</v>
      </c>
      <c r="CI601" s="4">
        <f t="shared" si="535"/>
        <v>0.13527542918431579</v>
      </c>
      <c r="CJ601">
        <f t="shared" si="536"/>
        <v>0.29634541213519638</v>
      </c>
      <c r="CK601">
        <f t="shared" si="537"/>
        <v>0.13527542918431579</v>
      </c>
      <c r="CL601" s="7">
        <f t="shared" si="538"/>
        <v>0</v>
      </c>
      <c r="CM601" s="4">
        <f t="shared" si="539"/>
        <v>0</v>
      </c>
      <c r="CN601" s="7">
        <f t="shared" si="540"/>
        <v>0.58293596634803313</v>
      </c>
      <c r="CO601" s="4">
        <f t="shared" si="541"/>
        <v>0</v>
      </c>
      <c r="CP601" s="7">
        <f t="shared" si="542"/>
        <v>1</v>
      </c>
      <c r="CQ601" s="4" t="str">
        <f t="shared" si="543"/>
        <v>Gentleman Jack</v>
      </c>
      <c r="CR601" s="7">
        <f t="shared" si="544"/>
        <v>62</v>
      </c>
      <c r="CS601">
        <f t="shared" si="545"/>
        <v>65</v>
      </c>
      <c r="CT601">
        <f ca="1">COUNTIF(INDIRECT(ADDRESS(ROW(),CR601,1,1)):INDIRECT(ADDRESS(ROW(),CS601,1,1)), "&lt;0.05")</f>
        <v>0</v>
      </c>
      <c r="CU601" s="4">
        <f t="shared" ca="1" si="546"/>
        <v>0</v>
      </c>
    </row>
    <row r="602" spans="1:99" x14ac:dyDescent="0.25">
      <c r="A602" s="48">
        <v>80</v>
      </c>
      <c r="B602" s="7">
        <v>0.15514919915336262</v>
      </c>
      <c r="C602">
        <v>0</v>
      </c>
      <c r="D602">
        <v>8.9232857499080803E-2</v>
      </c>
      <c r="E602">
        <v>0</v>
      </c>
      <c r="F602">
        <v>0</v>
      </c>
      <c r="G602">
        <v>0.27935353749694231</v>
      </c>
      <c r="H602">
        <v>8.7836060118900092E-2</v>
      </c>
      <c r="I602">
        <v>4.643264173891988E-2</v>
      </c>
      <c r="J602">
        <v>0.26697440042668169</v>
      </c>
      <c r="K602" s="4">
        <v>0.16938324618882875</v>
      </c>
      <c r="L602" s="7">
        <v>0.10306392615461571</v>
      </c>
      <c r="M602">
        <v>0</v>
      </c>
      <c r="N602">
        <v>1.4840039426209789E-2</v>
      </c>
      <c r="O602">
        <v>0</v>
      </c>
      <c r="P602">
        <v>2.6123187210784077E-2</v>
      </c>
      <c r="Q602">
        <v>0</v>
      </c>
      <c r="R602">
        <v>0</v>
      </c>
      <c r="S602">
        <v>0</v>
      </c>
      <c r="T602">
        <v>5.8945423147345022E-2</v>
      </c>
      <c r="U602" s="4">
        <v>4.0241574591805317E-3</v>
      </c>
      <c r="V602" s="7">
        <v>5.7239998323688014E-2</v>
      </c>
      <c r="W602">
        <v>8.7385108543058615E-2</v>
      </c>
      <c r="X602">
        <v>0.13638849393728622</v>
      </c>
      <c r="Y602">
        <v>0.10105004644734109</v>
      </c>
      <c r="Z602">
        <v>0.14748838165710312</v>
      </c>
      <c r="AA602">
        <v>0.11043019853453824</v>
      </c>
      <c r="AB602">
        <v>0.13555606437448739</v>
      </c>
      <c r="AC602">
        <v>9.2773209019432257E-2</v>
      </c>
      <c r="AD602">
        <v>0.16354877305824933</v>
      </c>
      <c r="AE602" s="4">
        <v>0.14638388589733273</v>
      </c>
      <c r="AF602" s="7">
        <v>0.17753779077898416</v>
      </c>
      <c r="AG602">
        <v>0.12929507403132559</v>
      </c>
      <c r="AH602">
        <v>6.4597331042486897E-2</v>
      </c>
      <c r="AI602">
        <v>3.5639606754921865E-2</v>
      </c>
      <c r="AJ602">
        <v>8.1694919580936082E-2</v>
      </c>
      <c r="AK602">
        <v>0.10855036811751803</v>
      </c>
      <c r="AL602">
        <v>6.7993017234747377E-2</v>
      </c>
      <c r="AM602">
        <v>0.16511616630558884</v>
      </c>
      <c r="AN602">
        <v>0.21239680939339195</v>
      </c>
      <c r="AO602" s="4">
        <v>8.9507153048298954E-2</v>
      </c>
      <c r="AP602" s="7">
        <v>0.16779570543318303</v>
      </c>
      <c r="AQ602">
        <v>0.10275115419309468</v>
      </c>
      <c r="AR602">
        <v>0.14174880315192231</v>
      </c>
      <c r="AS602">
        <v>0</v>
      </c>
      <c r="AT602">
        <v>6.3984578845412532E-2</v>
      </c>
      <c r="AU602">
        <v>0.1213029863304293</v>
      </c>
      <c r="AV602">
        <v>7.0020271710438814E-2</v>
      </c>
      <c r="AW602">
        <v>0.13076067462683716</v>
      </c>
      <c r="AX602">
        <v>0.16178438511882268</v>
      </c>
      <c r="AY602" s="4">
        <v>0</v>
      </c>
      <c r="AZ602">
        <f t="shared" si="500"/>
        <v>0.10943619426227162</v>
      </c>
      <c r="BA602">
        <f t="shared" si="501"/>
        <v>2.0699673339813512E-2</v>
      </c>
      <c r="BB602">
        <f t="shared" si="502"/>
        <v>0.11782441597925171</v>
      </c>
      <c r="BC602">
        <f t="shared" si="503"/>
        <v>0.11323282362881996</v>
      </c>
      <c r="BD602" s="4">
        <f t="shared" si="504"/>
        <v>9.6014855941014041E-2</v>
      </c>
      <c r="BE602" s="7">
        <f t="shared" si="505"/>
        <v>0.10548646457145186</v>
      </c>
      <c r="BF602">
        <f t="shared" si="506"/>
        <v>3.4529878437458882E-2</v>
      </c>
      <c r="BG602">
        <f t="shared" si="507"/>
        <v>3.3343310760240615E-2</v>
      </c>
      <c r="BH602">
        <f t="shared" si="508"/>
        <v>5.6696788818121686E-2</v>
      </c>
      <c r="BI602" s="4">
        <f t="shared" si="509"/>
        <v>6.1102115440145856E-2</v>
      </c>
      <c r="BJ602" s="7">
        <f t="shared" si="510"/>
        <v>2.8226779111993887E-2</v>
      </c>
      <c r="BK602">
        <f t="shared" si="511"/>
        <v>0.81500666206560912</v>
      </c>
      <c r="BL602">
        <f t="shared" si="512"/>
        <v>0.92158593212162909</v>
      </c>
      <c r="BM602" s="4">
        <f t="shared" si="513"/>
        <v>0.73275057910769048</v>
      </c>
      <c r="BN602" s="7">
        <f t="shared" si="514"/>
        <v>2.8226779111993887E-2</v>
      </c>
      <c r="BO602">
        <f t="shared" si="515"/>
        <v>5.0639966197599087E-6</v>
      </c>
      <c r="BP602">
        <f t="shared" si="516"/>
        <v>5.1901009793297497E-4</v>
      </c>
      <c r="BQ602" s="4">
        <f t="shared" si="517"/>
        <v>4.2860365534972637E-3</v>
      </c>
      <c r="BR602" s="7">
        <f t="shared" si="518"/>
        <v>0.81500666206560912</v>
      </c>
      <c r="BS602">
        <f t="shared" si="519"/>
        <v>5.0639966197599087E-6</v>
      </c>
      <c r="BT602">
        <f t="shared" si="520"/>
        <v>0.82835101499125796</v>
      </c>
      <c r="BU602" s="4">
        <f t="shared" si="521"/>
        <v>0.33868695301552032</v>
      </c>
      <c r="BV602" s="7">
        <f t="shared" si="522"/>
        <v>0.92158593212162909</v>
      </c>
      <c r="BW602">
        <f t="shared" si="523"/>
        <v>5.1901009793297497E-4</v>
      </c>
      <c r="BX602">
        <f t="shared" si="524"/>
        <v>0.82835101499125796</v>
      </c>
      <c r="BY602" s="4">
        <f t="shared" si="525"/>
        <v>0.52192409890312907</v>
      </c>
      <c r="BZ602" s="7">
        <f t="shared" si="526"/>
        <v>0.73275057910769048</v>
      </c>
      <c r="CA602">
        <f t="shared" si="527"/>
        <v>4.2860365534972637E-3</v>
      </c>
      <c r="CB602">
        <f t="shared" si="528"/>
        <v>0.33868695301552032</v>
      </c>
      <c r="CC602" s="4">
        <f t="shared" si="529"/>
        <v>0.52192409890312907</v>
      </c>
      <c r="CD602" s="7">
        <f t="shared" si="530"/>
        <v>8</v>
      </c>
      <c r="CE602" s="4">
        <f t="shared" si="531"/>
        <v>0</v>
      </c>
      <c r="CF602" s="7">
        <f t="shared" si="532"/>
        <v>2.8226779111993887E-2</v>
      </c>
      <c r="CG602">
        <f t="shared" si="533"/>
        <v>0.99072811301970898</v>
      </c>
      <c r="CH602" s="7">
        <f t="shared" si="534"/>
        <v>2.8226779111993887E-2</v>
      </c>
      <c r="CI602" s="4">
        <f t="shared" si="535"/>
        <v>2.7636463445454554E-6</v>
      </c>
      <c r="CJ602">
        <f t="shared" si="536"/>
        <v>0.99072811301970898</v>
      </c>
      <c r="CK602">
        <f t="shared" si="537"/>
        <v>2.7636463445454554E-6</v>
      </c>
      <c r="CL602" s="7">
        <f t="shared" si="538"/>
        <v>4</v>
      </c>
      <c r="CM602" s="4">
        <f t="shared" si="539"/>
        <v>0</v>
      </c>
      <c r="CN602" s="7">
        <f t="shared" si="540"/>
        <v>3.1654691669976628E-2</v>
      </c>
      <c r="CO602" s="4">
        <f t="shared" si="541"/>
        <v>1</v>
      </c>
      <c r="CP602" s="7">
        <f t="shared" si="542"/>
        <v>3</v>
      </c>
      <c r="CQ602" s="4" t="str">
        <f t="shared" si="543"/>
        <v>Glenfiddich 12</v>
      </c>
      <c r="CR602" s="7">
        <f t="shared" si="544"/>
        <v>70</v>
      </c>
      <c r="CS602">
        <f t="shared" si="545"/>
        <v>73</v>
      </c>
      <c r="CT602">
        <f ca="1">COUNTIF(INDIRECT(ADDRESS(ROW(),CR602,1,1)):INDIRECT(ADDRESS(ROW(),CS602,1,1)), "&lt;0.05")</f>
        <v>1</v>
      </c>
      <c r="CU602" s="4">
        <f t="shared" ca="1" si="546"/>
        <v>0</v>
      </c>
    </row>
    <row r="603" spans="1:99" x14ac:dyDescent="0.25">
      <c r="A603" s="48">
        <v>81</v>
      </c>
      <c r="B603" s="7">
        <v>0</v>
      </c>
      <c r="C603">
        <v>0</v>
      </c>
      <c r="D603">
        <v>0</v>
      </c>
      <c r="E603">
        <v>0</v>
      </c>
      <c r="F603">
        <v>0</v>
      </c>
      <c r="G603">
        <v>0.38487556581215487</v>
      </c>
      <c r="H603">
        <v>0</v>
      </c>
      <c r="I603">
        <v>0</v>
      </c>
      <c r="J603">
        <v>4.4742391986004722E-2</v>
      </c>
      <c r="K603" s="4">
        <v>0.27428530612126845</v>
      </c>
      <c r="L603" s="7">
        <v>0.14280316451254269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0.15638600542201322</v>
      </c>
      <c r="U603" s="4">
        <v>0</v>
      </c>
      <c r="V603" s="7">
        <v>0.12066822002054731</v>
      </c>
      <c r="W603">
        <v>0.11640903084256193</v>
      </c>
      <c r="X603">
        <v>0.24601530135373326</v>
      </c>
      <c r="Y603">
        <v>0.25221602087754613</v>
      </c>
      <c r="Z603">
        <v>0.31460943718070244</v>
      </c>
      <c r="AA603">
        <v>0.16409902753823141</v>
      </c>
      <c r="AB603">
        <v>0.28061842090272243</v>
      </c>
      <c r="AC603">
        <v>0.29829810612350699</v>
      </c>
      <c r="AD603">
        <v>0.31774813493185033</v>
      </c>
      <c r="AE603" s="4">
        <v>0.2293986547970083</v>
      </c>
      <c r="AF603" s="7">
        <v>0.23510873045243416</v>
      </c>
      <c r="AG603">
        <v>0.20916514476035206</v>
      </c>
      <c r="AH603">
        <v>0.16319748751114657</v>
      </c>
      <c r="AI603">
        <v>7.9941239964608696E-2</v>
      </c>
      <c r="AJ603">
        <v>0</v>
      </c>
      <c r="AK603">
        <v>0.14867587252966738</v>
      </c>
      <c r="AL603">
        <v>9.8461222116220909E-2</v>
      </c>
      <c r="AM603">
        <v>0.14158061119058879</v>
      </c>
      <c r="AN603">
        <v>0</v>
      </c>
      <c r="AO603" s="4">
        <v>0</v>
      </c>
      <c r="AP603" s="7">
        <v>0.1212136400367648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0.27630378987594051</v>
      </c>
      <c r="AW603">
        <v>0.28724581757257289</v>
      </c>
      <c r="AX603">
        <v>0</v>
      </c>
      <c r="AY603" s="4">
        <v>0</v>
      </c>
      <c r="AZ603">
        <f t="shared" si="500"/>
        <v>7.0390326391942801E-2</v>
      </c>
      <c r="BA603">
        <f t="shared" si="501"/>
        <v>2.9918916993455592E-2</v>
      </c>
      <c r="BB603">
        <f t="shared" si="502"/>
        <v>0.2340080354568411</v>
      </c>
      <c r="BC603">
        <f t="shared" si="503"/>
        <v>0.10761303085250185</v>
      </c>
      <c r="BD603" s="4">
        <f t="shared" si="504"/>
        <v>6.8476324748527828E-2</v>
      </c>
      <c r="BE603" s="7">
        <f t="shared" si="505"/>
        <v>0.13976787560422033</v>
      </c>
      <c r="BF603">
        <f t="shared" si="506"/>
        <v>6.315581309220468E-2</v>
      </c>
      <c r="BG603">
        <f t="shared" si="507"/>
        <v>7.5919834937699007E-2</v>
      </c>
      <c r="BH603">
        <f t="shared" si="508"/>
        <v>8.6979402031724717E-2</v>
      </c>
      <c r="BI603" s="4">
        <f t="shared" si="509"/>
        <v>0.11862949793980304</v>
      </c>
      <c r="BJ603" s="7">
        <f t="shared" si="510"/>
        <v>0.41966001952156851</v>
      </c>
      <c r="BK603">
        <f t="shared" si="511"/>
        <v>5.8324950973163026E-3</v>
      </c>
      <c r="BL603">
        <f t="shared" si="512"/>
        <v>0.48553181503184273</v>
      </c>
      <c r="BM603" s="4">
        <f t="shared" si="513"/>
        <v>0.97403491892811556</v>
      </c>
      <c r="BN603" s="7">
        <f t="shared" si="514"/>
        <v>0.41966001952156851</v>
      </c>
      <c r="BO603">
        <f t="shared" si="515"/>
        <v>4.5089546390660235E-6</v>
      </c>
      <c r="BP603">
        <f t="shared" si="516"/>
        <v>3.5865956807192297E-2</v>
      </c>
      <c r="BQ603" s="4">
        <f t="shared" si="517"/>
        <v>0.37992829472262135</v>
      </c>
      <c r="BR603" s="7">
        <f t="shared" si="518"/>
        <v>5.8324950973163026E-3</v>
      </c>
      <c r="BS603">
        <f t="shared" si="519"/>
        <v>4.5089546390660235E-6</v>
      </c>
      <c r="BT603">
        <f t="shared" si="520"/>
        <v>2.8423661084850701E-3</v>
      </c>
      <c r="BU603" s="4">
        <f t="shared" si="521"/>
        <v>2.0035313447545455E-3</v>
      </c>
      <c r="BV603" s="7">
        <f t="shared" si="522"/>
        <v>0.48553181503184273</v>
      </c>
      <c r="BW603">
        <f t="shared" si="523"/>
        <v>3.5865956807192297E-2</v>
      </c>
      <c r="BX603">
        <f t="shared" si="524"/>
        <v>2.8423661084850701E-3</v>
      </c>
      <c r="BY603" s="4">
        <f t="shared" si="525"/>
        <v>0.41217991721970171</v>
      </c>
      <c r="BZ603" s="7">
        <f t="shared" si="526"/>
        <v>0.97403491892811556</v>
      </c>
      <c r="CA603">
        <f t="shared" si="527"/>
        <v>0.37992829472262135</v>
      </c>
      <c r="CB603">
        <f t="shared" si="528"/>
        <v>2.0035313447545455E-3</v>
      </c>
      <c r="CC603" s="4">
        <f t="shared" si="529"/>
        <v>0.41217991721970171</v>
      </c>
      <c r="CD603" s="7">
        <f t="shared" si="530"/>
        <v>10</v>
      </c>
      <c r="CE603" s="4">
        <f t="shared" si="531"/>
        <v>0</v>
      </c>
      <c r="CF603" s="7">
        <f t="shared" si="532"/>
        <v>0.41966001952156851</v>
      </c>
      <c r="CG603">
        <f t="shared" si="533"/>
        <v>0.1989758064030954</v>
      </c>
      <c r="CH603" s="7">
        <f t="shared" si="534"/>
        <v>0.41966001952156851</v>
      </c>
      <c r="CI603" s="4">
        <f t="shared" si="535"/>
        <v>1.0022989587271285E-3</v>
      </c>
      <c r="CJ603">
        <f t="shared" si="536"/>
        <v>0.1989758064030954</v>
      </c>
      <c r="CK603">
        <f t="shared" si="537"/>
        <v>1.0022989587271285E-3</v>
      </c>
      <c r="CL603" s="7">
        <f t="shared" si="538"/>
        <v>2</v>
      </c>
      <c r="CM603" s="4">
        <f t="shared" si="539"/>
        <v>0</v>
      </c>
      <c r="CN603" s="7">
        <f t="shared" si="540"/>
        <v>8.3284355923933572E-4</v>
      </c>
      <c r="CO603" s="4">
        <f t="shared" si="541"/>
        <v>1</v>
      </c>
      <c r="CP603" s="7">
        <f t="shared" si="542"/>
        <v>3</v>
      </c>
      <c r="CQ603" s="4" t="str">
        <f t="shared" si="543"/>
        <v>Glenfiddich 12</v>
      </c>
      <c r="CR603" s="7">
        <f t="shared" si="544"/>
        <v>70</v>
      </c>
      <c r="CS603">
        <f t="shared" si="545"/>
        <v>73</v>
      </c>
      <c r="CT603">
        <f ca="1">COUNTIF(INDIRECT(ADDRESS(ROW(),CR603,1,1)):INDIRECT(ADDRESS(ROW(),CS603,1,1)), "&lt;0.05")</f>
        <v>4</v>
      </c>
      <c r="CU603" s="4">
        <f t="shared" ca="1" si="546"/>
        <v>1</v>
      </c>
    </row>
    <row r="604" spans="1:99" x14ac:dyDescent="0.25">
      <c r="A604" s="48">
        <v>82</v>
      </c>
      <c r="B604" s="7">
        <v>3.564706777032725</v>
      </c>
      <c r="C604">
        <v>1.9790276439859884</v>
      </c>
      <c r="D604">
        <v>1.8319245746736532</v>
      </c>
      <c r="E604">
        <v>1.5581218402578934</v>
      </c>
      <c r="F604">
        <v>1.7789594491238678</v>
      </c>
      <c r="G604">
        <v>1.7979398283030021</v>
      </c>
      <c r="H604">
        <v>1.3503069534386931</v>
      </c>
      <c r="I604">
        <v>1.1861704705877292</v>
      </c>
      <c r="J604">
        <v>1.6635980493695846</v>
      </c>
      <c r="K604" s="4">
        <v>1.584656131165225</v>
      </c>
      <c r="L604" s="7">
        <v>0.44097956618985523</v>
      </c>
      <c r="M604">
        <v>0.55404191552595794</v>
      </c>
      <c r="N604">
        <v>0.70304922443229589</v>
      </c>
      <c r="O604">
        <v>1.0838180318152986</v>
      </c>
      <c r="P604">
        <v>1.2000037131114019</v>
      </c>
      <c r="Q604">
        <v>0.81416820084160468</v>
      </c>
      <c r="R604">
        <v>0.75741651332795634</v>
      </c>
      <c r="S604">
        <v>0.78562378088377727</v>
      </c>
      <c r="T604">
        <v>0.96268718500298378</v>
      </c>
      <c r="U604" s="4">
        <v>0.69138148653443465</v>
      </c>
      <c r="V604" s="7">
        <v>0.50907017580917102</v>
      </c>
      <c r="W604">
        <v>0.49892839085342167</v>
      </c>
      <c r="X604">
        <v>0.57835390373467821</v>
      </c>
      <c r="Y604">
        <v>0.50932723219562492</v>
      </c>
      <c r="Z604">
        <v>0.56335986325531662</v>
      </c>
      <c r="AA604">
        <v>0.48603330846392051</v>
      </c>
      <c r="AB604">
        <v>0.54523587100706927</v>
      </c>
      <c r="AC604">
        <v>0.60214000496046816</v>
      </c>
      <c r="AD604">
        <v>0.6137034833487216</v>
      </c>
      <c r="AE604" s="4">
        <v>0.67339540069792336</v>
      </c>
      <c r="AF604" s="7">
        <v>0.16660330200195986</v>
      </c>
      <c r="AG604">
        <v>0.20354288139306359</v>
      </c>
      <c r="AH604">
        <v>0.19700128235336473</v>
      </c>
      <c r="AI604">
        <v>0.17047819465701702</v>
      </c>
      <c r="AJ604">
        <v>0.20085821522814848</v>
      </c>
      <c r="AK604">
        <v>0.23738859504038781</v>
      </c>
      <c r="AL604">
        <v>0.22686342400080092</v>
      </c>
      <c r="AM604">
        <v>0.14665750679547507</v>
      </c>
      <c r="AN604">
        <v>0.21282927818619013</v>
      </c>
      <c r="AO604" s="4">
        <v>0.22857739932057111</v>
      </c>
      <c r="AP604" s="7">
        <v>0.27846597682457225</v>
      </c>
      <c r="AQ604">
        <v>0.25577343540705577</v>
      </c>
      <c r="AR604">
        <v>0.24467190031299441</v>
      </c>
      <c r="AS604">
        <v>0.31989416712227575</v>
      </c>
      <c r="AT604">
        <v>0.36090512209982661</v>
      </c>
      <c r="AU604">
        <v>0.33743964017763117</v>
      </c>
      <c r="AV604">
        <v>0.30516395947337643</v>
      </c>
      <c r="AW604">
        <v>0.32918368917320834</v>
      </c>
      <c r="AX604">
        <v>0.29098609759870747</v>
      </c>
      <c r="AY604" s="4">
        <v>0.20690125585288288</v>
      </c>
      <c r="AZ604">
        <f t="shared" si="500"/>
        <v>1.8295411717938364</v>
      </c>
      <c r="BA604">
        <f t="shared" si="501"/>
        <v>0.79931696176655664</v>
      </c>
      <c r="BB604">
        <f t="shared" si="502"/>
        <v>0.55795476343263151</v>
      </c>
      <c r="BC604">
        <f t="shared" si="503"/>
        <v>0.19908000789769792</v>
      </c>
      <c r="BD604" s="4">
        <f t="shared" si="504"/>
        <v>0.29293852440425311</v>
      </c>
      <c r="BE604" s="7">
        <f t="shared" si="505"/>
        <v>0.65332264199656642</v>
      </c>
      <c r="BF604">
        <f t="shared" si="506"/>
        <v>0.23089857151010323</v>
      </c>
      <c r="BG604">
        <f t="shared" si="507"/>
        <v>6.0004679792551391E-2</v>
      </c>
      <c r="BH604">
        <f t="shared" si="508"/>
        <v>2.9715173308499161E-2</v>
      </c>
      <c r="BI604" s="4">
        <f t="shared" si="509"/>
        <v>4.7277169306220855E-2</v>
      </c>
      <c r="BJ604" s="7">
        <f t="shared" si="510"/>
        <v>6.1559769616586742E-4</v>
      </c>
      <c r="BK604">
        <f t="shared" si="511"/>
        <v>1.6143200803967148E-4</v>
      </c>
      <c r="BL604">
        <f t="shared" si="512"/>
        <v>2.4288068678519942E-5</v>
      </c>
      <c r="BM604" s="4">
        <f t="shared" si="513"/>
        <v>3.80580295201572E-5</v>
      </c>
      <c r="BN604" s="7">
        <f t="shared" si="514"/>
        <v>6.1559769616586742E-4</v>
      </c>
      <c r="BO604">
        <f t="shared" si="515"/>
        <v>9.2630988289534987E-3</v>
      </c>
      <c r="BP604">
        <f t="shared" si="516"/>
        <v>1.5609839357798187E-5</v>
      </c>
      <c r="BQ604" s="4">
        <f t="shared" si="517"/>
        <v>5.3956229395181923E-5</v>
      </c>
      <c r="BR604" s="7">
        <f t="shared" si="518"/>
        <v>1.6143200803967148E-4</v>
      </c>
      <c r="BS604">
        <f t="shared" si="519"/>
        <v>9.2630988289534987E-3</v>
      </c>
      <c r="BT604">
        <f t="shared" si="520"/>
        <v>2.5231340469643263E-10</v>
      </c>
      <c r="BU604" s="4">
        <f t="shared" si="521"/>
        <v>3.7589789292889326E-9</v>
      </c>
      <c r="BV604" s="7">
        <f t="shared" si="522"/>
        <v>2.4288068678519942E-5</v>
      </c>
      <c r="BW604">
        <f t="shared" si="523"/>
        <v>1.5609839357798187E-5</v>
      </c>
      <c r="BX604">
        <f t="shared" si="524"/>
        <v>2.5231340469643263E-10</v>
      </c>
      <c r="BY604" s="4">
        <f t="shared" si="525"/>
        <v>8.364197196513649E-5</v>
      </c>
      <c r="BZ604" s="7">
        <f t="shared" si="526"/>
        <v>3.80580295201572E-5</v>
      </c>
      <c r="CA604">
        <f t="shared" si="527"/>
        <v>5.3956229395181923E-5</v>
      </c>
      <c r="CB604">
        <f t="shared" si="528"/>
        <v>3.7589789292889326E-9</v>
      </c>
      <c r="CC604" s="4">
        <f t="shared" si="529"/>
        <v>8.364197196513649E-5</v>
      </c>
      <c r="CD604" s="7">
        <f t="shared" si="530"/>
        <v>20</v>
      </c>
      <c r="CE604" s="4">
        <f t="shared" si="531"/>
        <v>1</v>
      </c>
      <c r="CF604" s="7">
        <f t="shared" si="532"/>
        <v>6.1559769616586742E-4</v>
      </c>
      <c r="CG604">
        <f t="shared" si="533"/>
        <v>4.6730501459662587E-5</v>
      </c>
      <c r="CH604" s="7">
        <f t="shared" si="534"/>
        <v>6.1559769616586742E-4</v>
      </c>
      <c r="CI604" s="4">
        <f t="shared" si="535"/>
        <v>9.6021086045013191E-5</v>
      </c>
      <c r="CJ604">
        <f t="shared" si="536"/>
        <v>4.6730501459662587E-5</v>
      </c>
      <c r="CK604">
        <f t="shared" si="537"/>
        <v>9.6021086045013191E-5</v>
      </c>
      <c r="CL604" s="7">
        <f t="shared" si="538"/>
        <v>6</v>
      </c>
      <c r="CM604" s="4">
        <f t="shared" si="539"/>
        <v>1</v>
      </c>
      <c r="CN604" s="7">
        <f t="shared" si="540"/>
        <v>1.085991482650768E-5</v>
      </c>
      <c r="CO604" s="4">
        <f t="shared" si="541"/>
        <v>1</v>
      </c>
      <c r="CP604" s="7">
        <f t="shared" si="542"/>
        <v>1</v>
      </c>
      <c r="CQ604" s="4" t="str">
        <f t="shared" si="543"/>
        <v>Gentleman Jack</v>
      </c>
      <c r="CR604" s="7">
        <f t="shared" si="544"/>
        <v>62</v>
      </c>
      <c r="CS604">
        <f t="shared" si="545"/>
        <v>65</v>
      </c>
      <c r="CT604">
        <f ca="1">COUNTIF(INDIRECT(ADDRESS(ROW(),CR604,1,1)):INDIRECT(ADDRESS(ROW(),CS604,1,1)), "&lt;0.05")</f>
        <v>4</v>
      </c>
      <c r="CU604" s="4">
        <f t="shared" ca="1" si="546"/>
        <v>1</v>
      </c>
    </row>
    <row r="605" spans="1:99" x14ac:dyDescent="0.25">
      <c r="A605" s="48">
        <v>83</v>
      </c>
      <c r="B605" s="7">
        <v>10.130723786306977</v>
      </c>
      <c r="C605">
        <v>5.7830626316730553</v>
      </c>
      <c r="D605">
        <v>4.975878590212651</v>
      </c>
      <c r="E605">
        <v>4.4664134921707452</v>
      </c>
      <c r="F605">
        <v>4.8054464412916769</v>
      </c>
      <c r="G605">
        <v>4.280430462083805</v>
      </c>
      <c r="H605">
        <v>4.108507749585967</v>
      </c>
      <c r="I605">
        <v>3.8520962485769541</v>
      </c>
      <c r="J605">
        <v>3.9991165750697268</v>
      </c>
      <c r="K605" s="4">
        <v>3.1937124499819602</v>
      </c>
      <c r="L605" s="7">
        <v>1.1332964589795085</v>
      </c>
      <c r="M605">
        <v>1.420200067442571</v>
      </c>
      <c r="N605">
        <v>1.7574752219179492</v>
      </c>
      <c r="O605">
        <v>2.640710613208288</v>
      </c>
      <c r="P605">
        <v>3.2506882078217911</v>
      </c>
      <c r="Q605">
        <v>2.4274294034170403</v>
      </c>
      <c r="R605">
        <v>2.1819056394798695</v>
      </c>
      <c r="S605">
        <v>2.093517560270405</v>
      </c>
      <c r="T605">
        <v>2.7591968438562375</v>
      </c>
      <c r="U605" s="4">
        <v>2.0925059472810275</v>
      </c>
      <c r="V605" s="7">
        <v>1.8489823086372563</v>
      </c>
      <c r="W605">
        <v>1.5941829019218727</v>
      </c>
      <c r="X605">
        <v>1.7211982617058066</v>
      </c>
      <c r="Y605">
        <v>1.609350861340973</v>
      </c>
      <c r="Z605">
        <v>1.9597187961239186</v>
      </c>
      <c r="AA605">
        <v>1.5103325182520113</v>
      </c>
      <c r="AB605">
        <v>1.6191282790803123</v>
      </c>
      <c r="AC605">
        <v>2.0521894129447062</v>
      </c>
      <c r="AD605">
        <v>2.0579676724139517</v>
      </c>
      <c r="AE605" s="4">
        <v>2.1256124441835631</v>
      </c>
      <c r="AF605" s="7">
        <v>1.6881540159354582</v>
      </c>
      <c r="AG605">
        <v>2.5636732420850987</v>
      </c>
      <c r="AH605">
        <v>2.5298573724514677</v>
      </c>
      <c r="AI605">
        <v>2.4936821957582649</v>
      </c>
      <c r="AJ605">
        <v>2.9963885767066607</v>
      </c>
      <c r="AK605">
        <v>3.2781637416916176</v>
      </c>
      <c r="AL605">
        <v>3.1484194933698597</v>
      </c>
      <c r="AM605">
        <v>3.1167658020438451</v>
      </c>
      <c r="AN605">
        <v>3.8294424161683938</v>
      </c>
      <c r="AO605" s="4">
        <v>3.7771180877148907</v>
      </c>
      <c r="AP605" s="7">
        <v>4.5912724042493069</v>
      </c>
      <c r="AQ605">
        <v>4.2545095549739154</v>
      </c>
      <c r="AR605">
        <v>4.1114449675357454</v>
      </c>
      <c r="AS605">
        <v>4.6882422990905459</v>
      </c>
      <c r="AT605">
        <v>4.6049505913257978</v>
      </c>
      <c r="AU605">
        <v>4.7136916235162403</v>
      </c>
      <c r="AV605">
        <v>4.9211339684314632</v>
      </c>
      <c r="AW605">
        <v>4.4806606317731923</v>
      </c>
      <c r="AX605">
        <v>4.7959879361676672</v>
      </c>
      <c r="AY605" s="4">
        <v>3.9408088221447675</v>
      </c>
      <c r="AZ605">
        <f t="shared" si="500"/>
        <v>4.9595388426953519</v>
      </c>
      <c r="BA605">
        <f t="shared" si="501"/>
        <v>2.1756925963674685</v>
      </c>
      <c r="BB605">
        <f t="shared" si="502"/>
        <v>1.8098663456604371</v>
      </c>
      <c r="BC605">
        <f t="shared" si="503"/>
        <v>2.9421664943925556</v>
      </c>
      <c r="BD605" s="4">
        <f t="shared" si="504"/>
        <v>4.5102702799208645</v>
      </c>
      <c r="BE605" s="7">
        <f t="shared" si="505"/>
        <v>1.9476183237076135</v>
      </c>
      <c r="BF605">
        <f t="shared" si="506"/>
        <v>0.6343572201962665</v>
      </c>
      <c r="BG605">
        <f t="shared" si="507"/>
        <v>0.22721637063201078</v>
      </c>
      <c r="BH605">
        <f t="shared" si="508"/>
        <v>0.64637480897548327</v>
      </c>
      <c r="BI605" s="4">
        <f t="shared" si="509"/>
        <v>0.31422953379107743</v>
      </c>
      <c r="BJ605" s="7">
        <f t="shared" si="510"/>
        <v>1.2901356451357638E-3</v>
      </c>
      <c r="BK605">
        <f t="shared" si="511"/>
        <v>6.102520578448379E-4</v>
      </c>
      <c r="BL605">
        <f t="shared" si="512"/>
        <v>9.9884990175323016E-3</v>
      </c>
      <c r="BM605" s="4">
        <f t="shared" si="513"/>
        <v>0.48882963555626813</v>
      </c>
      <c r="BN605" s="7">
        <f t="shared" si="514"/>
        <v>1.2901356451357638E-3</v>
      </c>
      <c r="BO605">
        <f t="shared" si="515"/>
        <v>0.11332724398416655</v>
      </c>
      <c r="BP605">
        <f t="shared" si="516"/>
        <v>1.541026443045637E-2</v>
      </c>
      <c r="BQ605" s="4">
        <f t="shared" si="517"/>
        <v>9.8202310847869321E-8</v>
      </c>
      <c r="BR605" s="7">
        <f t="shared" si="518"/>
        <v>6.102520578448379E-4</v>
      </c>
      <c r="BS605">
        <f t="shared" si="519"/>
        <v>0.11332724398416655</v>
      </c>
      <c r="BT605">
        <f t="shared" si="520"/>
        <v>2.673157235226416E-4</v>
      </c>
      <c r="BU605" s="4">
        <f t="shared" si="521"/>
        <v>1.317605137410436E-13</v>
      </c>
      <c r="BV605" s="7">
        <f t="shared" si="522"/>
        <v>9.9884990175323016E-3</v>
      </c>
      <c r="BW605">
        <f t="shared" si="523"/>
        <v>1.541026443045637E-2</v>
      </c>
      <c r="BX605">
        <f t="shared" si="524"/>
        <v>2.673157235226416E-4</v>
      </c>
      <c r="BY605" s="4">
        <f t="shared" si="525"/>
        <v>1.0732466094775383E-5</v>
      </c>
      <c r="BZ605" s="7">
        <f t="shared" si="526"/>
        <v>0.48882963555626813</v>
      </c>
      <c r="CA605">
        <f t="shared" si="527"/>
        <v>9.8202310847869321E-8</v>
      </c>
      <c r="CB605">
        <f t="shared" si="528"/>
        <v>1.317605137410436E-13</v>
      </c>
      <c r="CC605" s="4">
        <f t="shared" si="529"/>
        <v>1.0732466094775383E-5</v>
      </c>
      <c r="CD605" s="7">
        <f t="shared" si="530"/>
        <v>16</v>
      </c>
      <c r="CE605" s="4">
        <f t="shared" si="531"/>
        <v>0</v>
      </c>
      <c r="CF605" s="7">
        <f t="shared" si="532"/>
        <v>1.2901356451357638E-3</v>
      </c>
      <c r="CG605">
        <f t="shared" si="533"/>
        <v>1.4963249402606691E-2</v>
      </c>
      <c r="CH605" s="7">
        <f t="shared" si="534"/>
        <v>1.2901356451357638E-3</v>
      </c>
      <c r="CI605" s="4">
        <f t="shared" si="535"/>
        <v>4.5483722712628813E-3</v>
      </c>
      <c r="CJ605">
        <f t="shared" si="536"/>
        <v>1.4963249402606691E-2</v>
      </c>
      <c r="CK605">
        <f t="shared" si="537"/>
        <v>4.5483722712628813E-3</v>
      </c>
      <c r="CL605" s="7">
        <f t="shared" si="538"/>
        <v>6</v>
      </c>
      <c r="CM605" s="4">
        <f t="shared" si="539"/>
        <v>1</v>
      </c>
      <c r="CN605" s="7">
        <f t="shared" si="540"/>
        <v>2.0113392096152743E-2</v>
      </c>
      <c r="CO605" s="4">
        <f t="shared" si="541"/>
        <v>1</v>
      </c>
      <c r="CP605" s="7">
        <f t="shared" si="542"/>
        <v>1</v>
      </c>
      <c r="CQ605" s="4" t="str">
        <f t="shared" si="543"/>
        <v>Gentleman Jack</v>
      </c>
      <c r="CR605" s="7">
        <f t="shared" si="544"/>
        <v>62</v>
      </c>
      <c r="CS605">
        <f t="shared" si="545"/>
        <v>65</v>
      </c>
      <c r="CT605">
        <f ca="1">COUNTIF(INDIRECT(ADDRESS(ROW(),CR605,1,1)):INDIRECT(ADDRESS(ROW(),CS605,1,1)), "&lt;0.05")</f>
        <v>3</v>
      </c>
      <c r="CU605" s="4">
        <f t="shared" ca="1" si="546"/>
        <v>0</v>
      </c>
    </row>
    <row r="606" spans="1:99" x14ac:dyDescent="0.25">
      <c r="A606" s="48">
        <v>84</v>
      </c>
      <c r="B606" s="7">
        <v>0.79242869474340161</v>
      </c>
      <c r="C606">
        <v>0.36543038022081198</v>
      </c>
      <c r="D606">
        <v>0.31558906721639352</v>
      </c>
      <c r="E606">
        <v>0.30781065295554805</v>
      </c>
      <c r="F606">
        <v>0.31429009999888607</v>
      </c>
      <c r="G606">
        <v>0.39728286893653236</v>
      </c>
      <c r="H606">
        <v>0.32432409291651065</v>
      </c>
      <c r="I606">
        <v>0.2559478304806434</v>
      </c>
      <c r="J606">
        <v>0.33402760217010574</v>
      </c>
      <c r="K606" s="4">
        <v>0.33150525071606429</v>
      </c>
      <c r="L606" s="7">
        <v>0.18927181192974377</v>
      </c>
      <c r="M606">
        <v>0.18233521600322505</v>
      </c>
      <c r="N606">
        <v>0.17834959187815624</v>
      </c>
      <c r="O606">
        <v>0.26158374195945922</v>
      </c>
      <c r="P606">
        <v>0.32239419982175876</v>
      </c>
      <c r="Q606">
        <v>0.21645077041234426</v>
      </c>
      <c r="R606">
        <v>0.18630760803835025</v>
      </c>
      <c r="S606">
        <v>0.19659388830424623</v>
      </c>
      <c r="T606">
        <v>0.24570197144362443</v>
      </c>
      <c r="U606" s="4">
        <v>0.19678123016592861</v>
      </c>
      <c r="V606" s="7">
        <v>0.31717151427032941</v>
      </c>
      <c r="W606">
        <v>0.30282118524812768</v>
      </c>
      <c r="X606">
        <v>0.3587427847651305</v>
      </c>
      <c r="Y606">
        <v>0.30647338643781979</v>
      </c>
      <c r="Z606">
        <v>0.35624019952917102</v>
      </c>
      <c r="AA606">
        <v>0.32043371947696037</v>
      </c>
      <c r="AB606">
        <v>0.32669882205457823</v>
      </c>
      <c r="AC606">
        <v>0.39077984471801752</v>
      </c>
      <c r="AD606">
        <v>0.38524122105217473</v>
      </c>
      <c r="AE606" s="4">
        <v>0.43959471677017281</v>
      </c>
      <c r="AF606" s="7">
        <v>0.17612684529872863</v>
      </c>
      <c r="AG606">
        <v>0.22323763787622858</v>
      </c>
      <c r="AH606">
        <v>0.2157928615869377</v>
      </c>
      <c r="AI606">
        <v>0.23317917668194429</v>
      </c>
      <c r="AJ606">
        <v>0.23927201631142572</v>
      </c>
      <c r="AK606">
        <v>0.29656519133068665</v>
      </c>
      <c r="AL606">
        <v>0.26927356390432855</v>
      </c>
      <c r="AM606">
        <v>0.2685312151413668</v>
      </c>
      <c r="AN606">
        <v>0.29582087318093542</v>
      </c>
      <c r="AO606" s="4">
        <v>0.32110668795927821</v>
      </c>
      <c r="AP606" s="7">
        <v>0.34563345106174631</v>
      </c>
      <c r="AQ606">
        <v>0.29234583984476686</v>
      </c>
      <c r="AR606">
        <v>0.29535625896508139</v>
      </c>
      <c r="AS606">
        <v>0.35192615828529344</v>
      </c>
      <c r="AT606">
        <v>0.38349241432709824</v>
      </c>
      <c r="AU606">
        <v>0.33778709582270855</v>
      </c>
      <c r="AV606">
        <v>0.37735857421125274</v>
      </c>
      <c r="AW606">
        <v>0.35118453455529708</v>
      </c>
      <c r="AX606">
        <v>0.38131164957754526</v>
      </c>
      <c r="AY606" s="4">
        <v>0.30829891948118882</v>
      </c>
      <c r="AZ606">
        <f t="shared" si="500"/>
        <v>0.37386365403548971</v>
      </c>
      <c r="BA606">
        <f t="shared" si="501"/>
        <v>0.21757700299568367</v>
      </c>
      <c r="BB606">
        <f t="shared" si="502"/>
        <v>0.35041973943224819</v>
      </c>
      <c r="BC606">
        <f t="shared" si="503"/>
        <v>0.25389060692718607</v>
      </c>
      <c r="BD606" s="4">
        <f t="shared" si="504"/>
        <v>0.34246948961319784</v>
      </c>
      <c r="BE606" s="7">
        <f t="shared" si="505"/>
        <v>0.15160755724283581</v>
      </c>
      <c r="BF606">
        <f t="shared" si="506"/>
        <v>4.6125441979399849E-2</v>
      </c>
      <c r="BG606">
        <f t="shared" si="507"/>
        <v>4.42982231845854E-2</v>
      </c>
      <c r="BH606">
        <f t="shared" si="508"/>
        <v>4.4258286825216091E-2</v>
      </c>
      <c r="BI606" s="4">
        <f t="shared" si="509"/>
        <v>3.4165971785778869E-2</v>
      </c>
      <c r="BJ606" s="7">
        <f t="shared" si="510"/>
        <v>1.0133910358962248E-2</v>
      </c>
      <c r="BK606">
        <f t="shared" si="511"/>
        <v>0.64837463771796577</v>
      </c>
      <c r="BL606">
        <f t="shared" si="512"/>
        <v>3.6037088821314373E-2</v>
      </c>
      <c r="BM606" s="4">
        <f t="shared" si="513"/>
        <v>0.53742827232371648</v>
      </c>
      <c r="BN606" s="7">
        <f t="shared" si="514"/>
        <v>1.0133910358962248E-2</v>
      </c>
      <c r="BO606">
        <f t="shared" si="515"/>
        <v>3.621133311367557E-6</v>
      </c>
      <c r="BP606">
        <f t="shared" si="516"/>
        <v>8.9263733286065391E-2</v>
      </c>
      <c r="BQ606" s="4">
        <f t="shared" si="517"/>
        <v>3.0408207784927554E-6</v>
      </c>
      <c r="BR606" s="7">
        <f t="shared" si="518"/>
        <v>0.64837463771796577</v>
      </c>
      <c r="BS606">
        <f t="shared" si="519"/>
        <v>3.621133311367557E-6</v>
      </c>
      <c r="BT606">
        <f t="shared" si="520"/>
        <v>1.2183927733848463E-4</v>
      </c>
      <c r="BU606" s="4">
        <f t="shared" si="521"/>
        <v>0.65885018049364374</v>
      </c>
      <c r="BV606" s="7">
        <f t="shared" si="522"/>
        <v>3.6037088821314373E-2</v>
      </c>
      <c r="BW606">
        <f t="shared" si="523"/>
        <v>8.9263733286065391E-2</v>
      </c>
      <c r="BX606">
        <f t="shared" si="524"/>
        <v>1.2183927733848463E-4</v>
      </c>
      <c r="BY606" s="4">
        <f t="shared" si="525"/>
        <v>1.0890918961733077E-4</v>
      </c>
      <c r="BZ606" s="7">
        <f t="shared" si="526"/>
        <v>0.53742827232371648</v>
      </c>
      <c r="CA606">
        <f t="shared" si="527"/>
        <v>3.0408207784927554E-6</v>
      </c>
      <c r="CB606">
        <f t="shared" si="528"/>
        <v>0.65885018049364374</v>
      </c>
      <c r="CC606" s="4">
        <f t="shared" si="529"/>
        <v>1.0890918961733077E-4</v>
      </c>
      <c r="CD606" s="7">
        <f t="shared" si="530"/>
        <v>12</v>
      </c>
      <c r="CE606" s="4">
        <f t="shared" si="531"/>
        <v>0</v>
      </c>
      <c r="CF606" s="7">
        <f t="shared" si="532"/>
        <v>1.0133910358962248E-2</v>
      </c>
      <c r="CG606">
        <f t="shared" si="533"/>
        <v>0.26348012344818128</v>
      </c>
      <c r="CH606" s="7">
        <f t="shared" si="534"/>
        <v>1.0133910358962248E-2</v>
      </c>
      <c r="CI606" s="4">
        <f t="shared" si="535"/>
        <v>2.9013398825960723E-5</v>
      </c>
      <c r="CJ606">
        <f t="shared" si="536"/>
        <v>0.26348012344818128</v>
      </c>
      <c r="CK606">
        <f t="shared" si="537"/>
        <v>2.9013398825960723E-5</v>
      </c>
      <c r="CL606" s="7">
        <f t="shared" si="538"/>
        <v>4</v>
      </c>
      <c r="CM606" s="4">
        <f t="shared" si="539"/>
        <v>0</v>
      </c>
      <c r="CN606" s="7">
        <f t="shared" si="540"/>
        <v>0.84970741863860633</v>
      </c>
      <c r="CO606" s="4">
        <f t="shared" si="541"/>
        <v>0</v>
      </c>
      <c r="CP606" s="7">
        <f t="shared" si="542"/>
        <v>1</v>
      </c>
      <c r="CQ606" s="4" t="str">
        <f t="shared" si="543"/>
        <v>Gentleman Jack</v>
      </c>
      <c r="CR606" s="7">
        <f t="shared" si="544"/>
        <v>62</v>
      </c>
      <c r="CS606">
        <f t="shared" si="545"/>
        <v>65</v>
      </c>
      <c r="CT606">
        <f ca="1">COUNTIF(INDIRECT(ADDRESS(ROW(),CR606,1,1)):INDIRECT(ADDRESS(ROW(),CS606,1,1)), "&lt;0.05")</f>
        <v>2</v>
      </c>
      <c r="CU606" s="4">
        <f t="shared" ca="1" si="546"/>
        <v>0</v>
      </c>
    </row>
    <row r="607" spans="1:99" x14ac:dyDescent="0.25">
      <c r="A607" s="48">
        <v>85</v>
      </c>
      <c r="B607" s="7">
        <v>0.57389075206614082</v>
      </c>
      <c r="C607">
        <v>0.14067747210514903</v>
      </c>
      <c r="D607">
        <v>9.727856618213708E-2</v>
      </c>
      <c r="E607">
        <v>0.10348912856676157</v>
      </c>
      <c r="F607">
        <v>9.9354986936088754E-2</v>
      </c>
      <c r="G607">
        <v>0.35586058184680525</v>
      </c>
      <c r="H607">
        <v>0.25394549710010295</v>
      </c>
      <c r="I607">
        <v>0.13591697829899138</v>
      </c>
      <c r="J607">
        <v>0.17205555730520691</v>
      </c>
      <c r="K607" s="4">
        <v>0.30857427999213055</v>
      </c>
      <c r="L607" s="7">
        <v>0.14431605964002181</v>
      </c>
      <c r="M607">
        <v>0.11492429828965096</v>
      </c>
      <c r="N607">
        <v>6.1688940503202075E-2</v>
      </c>
      <c r="O607">
        <v>0.10867257292301019</v>
      </c>
      <c r="P607">
        <v>0.14289900658761306</v>
      </c>
      <c r="Q607">
        <v>6.6264210762915679E-2</v>
      </c>
      <c r="R607">
        <v>3.2714477491490528E-2</v>
      </c>
      <c r="S607">
        <v>6.0921655607894754E-2</v>
      </c>
      <c r="T607">
        <v>0.15103398892413475</v>
      </c>
      <c r="U607" s="4">
        <v>6.4024605459470404E-2</v>
      </c>
      <c r="V607" s="7">
        <v>0.75822607619973814</v>
      </c>
      <c r="W607">
        <v>0.65220245378358166</v>
      </c>
      <c r="X607">
        <v>0.78810782674556423</v>
      </c>
      <c r="Y607">
        <v>0.7191526315900082</v>
      </c>
      <c r="Z607">
        <v>0.88841130055979345</v>
      </c>
      <c r="AA607">
        <v>0.73643843099575146</v>
      </c>
      <c r="AB607">
        <v>0.70013225220633279</v>
      </c>
      <c r="AC607">
        <v>0.96547698226509204</v>
      </c>
      <c r="AD607">
        <v>0.96537708006113354</v>
      </c>
      <c r="AE607" s="4">
        <v>0.98755200901055828</v>
      </c>
      <c r="AF607" s="7">
        <v>0.39500008861522057</v>
      </c>
      <c r="AG607">
        <v>0.66886003455400345</v>
      </c>
      <c r="AH607">
        <v>0.62548532091845888</v>
      </c>
      <c r="AI607">
        <v>0.71818321263577078</v>
      </c>
      <c r="AJ607">
        <v>0.78595336952750872</v>
      </c>
      <c r="AK607">
        <v>0.88058234487841924</v>
      </c>
      <c r="AL607">
        <v>0.84953799961090104</v>
      </c>
      <c r="AM607">
        <v>0.90240389343373162</v>
      </c>
      <c r="AN607">
        <v>0.90370364385776147</v>
      </c>
      <c r="AO607" s="4">
        <v>1.0221149601184221</v>
      </c>
      <c r="AP607" s="7">
        <v>1.1610596279589573</v>
      </c>
      <c r="AQ607">
        <v>0.8912065977359972</v>
      </c>
      <c r="AR607">
        <v>0.85950773433248917</v>
      </c>
      <c r="AS607">
        <v>1.1524538242199176</v>
      </c>
      <c r="AT607">
        <v>1.2813071316134406</v>
      </c>
      <c r="AU607">
        <v>1.1332003973369968</v>
      </c>
      <c r="AV607">
        <v>1.1908783244961416</v>
      </c>
      <c r="AW607">
        <v>1.2314243654688959</v>
      </c>
      <c r="AX607">
        <v>1.4282388485171746</v>
      </c>
      <c r="AY607" s="4">
        <v>1.1324723461246204</v>
      </c>
      <c r="AZ607">
        <f t="shared" si="500"/>
        <v>0.22410438003995142</v>
      </c>
      <c r="BA607">
        <f t="shared" si="501"/>
        <v>9.474598161894042E-2</v>
      </c>
      <c r="BB607">
        <f t="shared" si="502"/>
        <v>0.8161077043417555</v>
      </c>
      <c r="BC607">
        <f t="shared" si="503"/>
        <v>0.77518248681501978</v>
      </c>
      <c r="BD607" s="4">
        <f t="shared" si="504"/>
        <v>1.1461749197804632</v>
      </c>
      <c r="BE607" s="7">
        <f t="shared" si="505"/>
        <v>0.15325260295234333</v>
      </c>
      <c r="BF607">
        <f t="shared" si="506"/>
        <v>4.2668144961399597E-2</v>
      </c>
      <c r="BG607">
        <f t="shared" si="507"/>
        <v>0.12445904246981346</v>
      </c>
      <c r="BH607">
        <f t="shared" si="508"/>
        <v>0.18010299005750502</v>
      </c>
      <c r="BI607" s="4">
        <f t="shared" si="509"/>
        <v>0.16828898272099385</v>
      </c>
      <c r="BJ607" s="7">
        <f t="shared" si="510"/>
        <v>2.7064565139603633E-2</v>
      </c>
      <c r="BK607">
        <f t="shared" si="511"/>
        <v>2.9104643323054783E-8</v>
      </c>
      <c r="BL607">
        <f t="shared" si="512"/>
        <v>9.0282798469636065E-7</v>
      </c>
      <c r="BM607" s="4">
        <f t="shared" si="513"/>
        <v>1.9607426273096784E-10</v>
      </c>
      <c r="BN607" s="7">
        <f t="shared" si="514"/>
        <v>2.7064565139603633E-2</v>
      </c>
      <c r="BO607">
        <f t="shared" si="515"/>
        <v>2.210606258270812E-9</v>
      </c>
      <c r="BP607">
        <f t="shared" si="516"/>
        <v>3.9087709624261492E-7</v>
      </c>
      <c r="BQ607" s="4">
        <f t="shared" si="517"/>
        <v>2.6604140037432929E-9</v>
      </c>
      <c r="BR607" s="7">
        <f t="shared" si="518"/>
        <v>2.9104643323054783E-8</v>
      </c>
      <c r="BS607">
        <f t="shared" si="519"/>
        <v>2.210606258270812E-9</v>
      </c>
      <c r="BT607">
        <f t="shared" si="520"/>
        <v>0.56267692988640949</v>
      </c>
      <c r="BU607" s="4">
        <f t="shared" si="521"/>
        <v>1.2121307024527964E-4</v>
      </c>
      <c r="BV607" s="7">
        <f t="shared" si="522"/>
        <v>9.0282798469636065E-7</v>
      </c>
      <c r="BW607">
        <f t="shared" si="523"/>
        <v>3.9087709624261492E-7</v>
      </c>
      <c r="BX607">
        <f t="shared" si="524"/>
        <v>0.56267692988640949</v>
      </c>
      <c r="BY607" s="4">
        <f t="shared" si="525"/>
        <v>1.5852436479342605E-4</v>
      </c>
      <c r="BZ607" s="7">
        <f t="shared" si="526"/>
        <v>1.9607426273096784E-10</v>
      </c>
      <c r="CA607">
        <f t="shared" si="527"/>
        <v>2.6604140037432929E-9</v>
      </c>
      <c r="CB607">
        <f t="shared" si="528"/>
        <v>1.2121307024527964E-4</v>
      </c>
      <c r="CC607" s="4">
        <f t="shared" si="529"/>
        <v>1.5852436479342605E-4</v>
      </c>
      <c r="CD607" s="7">
        <f t="shared" si="530"/>
        <v>18</v>
      </c>
      <c r="CE607" s="4">
        <f t="shared" si="531"/>
        <v>0</v>
      </c>
      <c r="CF607" s="7">
        <f t="shared" si="532"/>
        <v>2.7064565139603633E-2</v>
      </c>
      <c r="CG607">
        <f t="shared" si="533"/>
        <v>1.6038557353545789E-10</v>
      </c>
      <c r="CH607" s="7">
        <f t="shared" si="534"/>
        <v>2.7064565139603633E-2</v>
      </c>
      <c r="CI607" s="4">
        <f t="shared" si="535"/>
        <v>1.7126063506789719E-19</v>
      </c>
      <c r="CJ607">
        <f t="shared" si="536"/>
        <v>1.6038557353545789E-10</v>
      </c>
      <c r="CK607">
        <f t="shared" si="537"/>
        <v>1.7126063506789719E-19</v>
      </c>
      <c r="CL607" s="7">
        <f t="shared" si="538"/>
        <v>6</v>
      </c>
      <c r="CM607" s="4">
        <f t="shared" si="539"/>
        <v>1</v>
      </c>
      <c r="CN607" s="7">
        <f t="shared" si="540"/>
        <v>1.2170137431119566E-16</v>
      </c>
      <c r="CO607" s="4">
        <f t="shared" si="541"/>
        <v>1</v>
      </c>
      <c r="CP607" s="7">
        <f t="shared" si="542"/>
        <v>5</v>
      </c>
      <c r="CQ607" s="4" t="str">
        <f t="shared" si="543"/>
        <v>Glenfiddich 18</v>
      </c>
      <c r="CR607" s="7">
        <f t="shared" si="544"/>
        <v>78</v>
      </c>
      <c r="CS607">
        <f t="shared" si="545"/>
        <v>81</v>
      </c>
      <c r="CT607">
        <f ca="1">COUNTIF(INDIRECT(ADDRESS(ROW(),CR607,1,1)):INDIRECT(ADDRESS(ROW(),CS607,1,1)), "&lt;0.05")</f>
        <v>4</v>
      </c>
      <c r="CU607" s="4">
        <f t="shared" ca="1" si="546"/>
        <v>1</v>
      </c>
    </row>
    <row r="608" spans="1:99" x14ac:dyDescent="0.25">
      <c r="A608" s="48">
        <v>86</v>
      </c>
      <c r="B608" s="7">
        <v>0.50462100351230665</v>
      </c>
      <c r="C608">
        <v>0.27034849822789575</v>
      </c>
      <c r="D608">
        <v>0.1959153647690931</v>
      </c>
      <c r="E608">
        <v>0.21598281692398455</v>
      </c>
      <c r="F608">
        <v>0.21987271545912174</v>
      </c>
      <c r="G608">
        <v>0.24054935268737715</v>
      </c>
      <c r="H608">
        <v>0.19524868074466667</v>
      </c>
      <c r="I608">
        <v>0.16716808368769046</v>
      </c>
      <c r="J608">
        <v>0.20403985270604277</v>
      </c>
      <c r="K608" s="4">
        <v>0.21481651080100561</v>
      </c>
      <c r="L608" s="7">
        <v>0.1480449592035783</v>
      </c>
      <c r="M608">
        <v>0.14689768487618868</v>
      </c>
      <c r="N608">
        <v>0.12129493351445507</v>
      </c>
      <c r="O608">
        <v>0.18653011159666094</v>
      </c>
      <c r="P608">
        <v>0.22881991478964051</v>
      </c>
      <c r="Q608">
        <v>0.14896863477014818</v>
      </c>
      <c r="R608">
        <v>0.14180582354324173</v>
      </c>
      <c r="S608">
        <v>0.13831335056380564</v>
      </c>
      <c r="T608">
        <v>0.16048708192695588</v>
      </c>
      <c r="U608" s="4">
        <v>0.13771556280557043</v>
      </c>
      <c r="V608" s="7">
        <v>0.30069514264841407</v>
      </c>
      <c r="W608">
        <v>0.31202065893511105</v>
      </c>
      <c r="X608">
        <v>0.31327589938067751</v>
      </c>
      <c r="Y608">
        <v>0.3140101937190295</v>
      </c>
      <c r="Z608">
        <v>0.35783454903118916</v>
      </c>
      <c r="AA608">
        <v>0.30298924027297292</v>
      </c>
      <c r="AB608">
        <v>0.3108992294959112</v>
      </c>
      <c r="AC608">
        <v>0.38413720039368093</v>
      </c>
      <c r="AD608">
        <v>0.40101900333790758</v>
      </c>
      <c r="AE608" s="4">
        <v>0.38246011799663021</v>
      </c>
      <c r="AF608" s="7">
        <v>0.22829346506146569</v>
      </c>
      <c r="AG608">
        <v>0.29646140603226728</v>
      </c>
      <c r="AH608">
        <v>0.29112738040396857</v>
      </c>
      <c r="AI608">
        <v>0.32358830529693072</v>
      </c>
      <c r="AJ608">
        <v>0.34856513360465635</v>
      </c>
      <c r="AK608">
        <v>0.37825276538055064</v>
      </c>
      <c r="AL608">
        <v>0.36722728959425271</v>
      </c>
      <c r="AM608">
        <v>0.39364122919010047</v>
      </c>
      <c r="AN608">
        <v>0.44238196092154486</v>
      </c>
      <c r="AO608" s="4">
        <v>0.46140393949686298</v>
      </c>
      <c r="AP608" s="7">
        <v>0.47666266723698553</v>
      </c>
      <c r="AQ608">
        <v>0.45613199234542789</v>
      </c>
      <c r="AR608">
        <v>0.45666708532777134</v>
      </c>
      <c r="AS608">
        <v>0.48553604844695841</v>
      </c>
      <c r="AT608">
        <v>0.50720291123272698</v>
      </c>
      <c r="AU608">
        <v>0.47367990977262159</v>
      </c>
      <c r="AV608">
        <v>0.56880215390985256</v>
      </c>
      <c r="AW608">
        <v>0.53754803757544545</v>
      </c>
      <c r="AX608">
        <v>0.65152140773520451</v>
      </c>
      <c r="AY608" s="4">
        <v>0.50196146664140873</v>
      </c>
      <c r="AZ608">
        <f t="shared" si="500"/>
        <v>0.24285628795191849</v>
      </c>
      <c r="BA608">
        <f t="shared" si="501"/>
        <v>0.15588780575902456</v>
      </c>
      <c r="BB608">
        <f t="shared" si="502"/>
        <v>0.33793412352115243</v>
      </c>
      <c r="BC608">
        <f t="shared" si="503"/>
        <v>0.35309428749826005</v>
      </c>
      <c r="BD608" s="4">
        <f t="shared" si="504"/>
        <v>0.5115713680224403</v>
      </c>
      <c r="BE608" s="7">
        <f t="shared" si="505"/>
        <v>9.6046239722839419E-2</v>
      </c>
      <c r="BF608">
        <f t="shared" si="506"/>
        <v>3.0738078341847882E-2</v>
      </c>
      <c r="BG608">
        <f t="shared" si="507"/>
        <v>3.8992420391532466E-2</v>
      </c>
      <c r="BH608">
        <f t="shared" si="508"/>
        <v>7.1253504334167328E-2</v>
      </c>
      <c r="BI608" s="4">
        <f t="shared" si="509"/>
        <v>6.0615197899109748E-2</v>
      </c>
      <c r="BJ608" s="7">
        <f t="shared" si="510"/>
        <v>1.99382515403695E-2</v>
      </c>
      <c r="BK608">
        <f t="shared" si="511"/>
        <v>1.3428369507890978E-2</v>
      </c>
      <c r="BL608">
        <f t="shared" si="512"/>
        <v>9.8298708513830935E-3</v>
      </c>
      <c r="BM608" s="4">
        <f t="shared" si="513"/>
        <v>1.8018082523903409E-6</v>
      </c>
      <c r="BN608" s="7">
        <f t="shared" si="514"/>
        <v>1.99382515403695E-2</v>
      </c>
      <c r="BO608">
        <f t="shared" si="515"/>
        <v>1.6216004308100932E-9</v>
      </c>
      <c r="BP608">
        <f t="shared" si="516"/>
        <v>3.161250293666319E-6</v>
      </c>
      <c r="BQ608" s="4">
        <f t="shared" si="517"/>
        <v>2.8041649955576174E-10</v>
      </c>
      <c r="BR608" s="7">
        <f t="shared" si="518"/>
        <v>1.3428369507890978E-2</v>
      </c>
      <c r="BS608">
        <f t="shared" si="519"/>
        <v>1.6216004308100932E-9</v>
      </c>
      <c r="BT608">
        <f t="shared" si="520"/>
        <v>0.56448351280423581</v>
      </c>
      <c r="BU608" s="4">
        <f t="shared" si="521"/>
        <v>1.3466107225365762E-6</v>
      </c>
      <c r="BV608" s="7">
        <f t="shared" si="522"/>
        <v>9.8298708513830935E-3</v>
      </c>
      <c r="BW608">
        <f t="shared" si="523"/>
        <v>3.161250293666319E-6</v>
      </c>
      <c r="BX608">
        <f t="shared" si="524"/>
        <v>0.56448351280423581</v>
      </c>
      <c r="BY608" s="4">
        <f t="shared" si="525"/>
        <v>4.6974074980252213E-5</v>
      </c>
      <c r="BZ608" s="7">
        <f t="shared" si="526"/>
        <v>1.8018082523903409E-6</v>
      </c>
      <c r="CA608">
        <f t="shared" si="527"/>
        <v>2.8041649955576174E-10</v>
      </c>
      <c r="CB608">
        <f t="shared" si="528"/>
        <v>1.3466107225365762E-6</v>
      </c>
      <c r="CC608" s="4">
        <f t="shared" si="529"/>
        <v>4.6974074980252213E-5</v>
      </c>
      <c r="CD608" s="7">
        <f t="shared" si="530"/>
        <v>18</v>
      </c>
      <c r="CE608" s="4">
        <f t="shared" si="531"/>
        <v>0</v>
      </c>
      <c r="CF608" s="7">
        <f t="shared" si="532"/>
        <v>1.99382515403695E-2</v>
      </c>
      <c r="CG608">
        <f t="shared" si="533"/>
        <v>3.9126343297833682E-4</v>
      </c>
      <c r="CH608" s="7">
        <f t="shared" si="534"/>
        <v>1.99382515403695E-2</v>
      </c>
      <c r="CI608" s="4">
        <f t="shared" si="535"/>
        <v>1.51472999683576E-14</v>
      </c>
      <c r="CJ608">
        <f t="shared" si="536"/>
        <v>3.9126343297833682E-4</v>
      </c>
      <c r="CK608">
        <f t="shared" si="537"/>
        <v>1.51472999683576E-14</v>
      </c>
      <c r="CL608" s="7">
        <f t="shared" si="538"/>
        <v>6</v>
      </c>
      <c r="CM608" s="4">
        <f t="shared" si="539"/>
        <v>1</v>
      </c>
      <c r="CN608" s="7">
        <f t="shared" si="540"/>
        <v>1.8406820726367049E-7</v>
      </c>
      <c r="CO608" s="4">
        <f t="shared" si="541"/>
        <v>1</v>
      </c>
      <c r="CP608" s="7">
        <f t="shared" si="542"/>
        <v>5</v>
      </c>
      <c r="CQ608" s="4" t="str">
        <f t="shared" si="543"/>
        <v>Glenfiddich 18</v>
      </c>
      <c r="CR608" s="7">
        <f t="shared" si="544"/>
        <v>78</v>
      </c>
      <c r="CS608">
        <f t="shared" si="545"/>
        <v>81</v>
      </c>
      <c r="CT608">
        <f ca="1">COUNTIF(INDIRECT(ADDRESS(ROW(),CR608,1,1)):INDIRECT(ADDRESS(ROW(),CS608,1,1)), "&lt;0.05")</f>
        <v>4</v>
      </c>
      <c r="CU608" s="4">
        <f t="shared" ca="1" si="546"/>
        <v>1</v>
      </c>
    </row>
    <row r="609" spans="1:99" x14ac:dyDescent="0.25">
      <c r="A609" s="48">
        <v>87</v>
      </c>
      <c r="B609" s="7">
        <v>0.57314717829460016</v>
      </c>
      <c r="C609">
        <v>0.29756312102429916</v>
      </c>
      <c r="D609">
        <v>0.17964211916853096</v>
      </c>
      <c r="E609">
        <v>0.21907761710329826</v>
      </c>
      <c r="F609">
        <v>0.17968588533679572</v>
      </c>
      <c r="G609">
        <v>0.26986879914630657</v>
      </c>
      <c r="H609">
        <v>0.19540573052556134</v>
      </c>
      <c r="I609">
        <v>0.17529460382139539</v>
      </c>
      <c r="J609">
        <v>0.21696643411682071</v>
      </c>
      <c r="K609" s="4">
        <v>0.19002291549985517</v>
      </c>
      <c r="L609" s="7">
        <v>5.3047695580359697E-2</v>
      </c>
      <c r="M609">
        <v>4.1049278838080988E-2</v>
      </c>
      <c r="N609">
        <v>4.2709274430769141E-2</v>
      </c>
      <c r="O609">
        <v>0.11753714012257607</v>
      </c>
      <c r="P609">
        <v>0.14256017598321688</v>
      </c>
      <c r="Q609">
        <v>0.10102763122908091</v>
      </c>
      <c r="R609">
        <v>9.2266327177753862E-2</v>
      </c>
      <c r="S609">
        <v>0.10241910321779264</v>
      </c>
      <c r="T609">
        <v>0.14884247799498274</v>
      </c>
      <c r="U609" s="4">
        <v>0.11068453860278007</v>
      </c>
      <c r="V609" s="7">
        <v>0.23996204058551648</v>
      </c>
      <c r="W609">
        <v>0.18070938553203164</v>
      </c>
      <c r="X609">
        <v>0.22740715635430755</v>
      </c>
      <c r="Y609">
        <v>0.19635021309664524</v>
      </c>
      <c r="Z609">
        <v>0.24766105414258921</v>
      </c>
      <c r="AA609">
        <v>0.20024293724234071</v>
      </c>
      <c r="AB609">
        <v>0.18098368741405668</v>
      </c>
      <c r="AC609">
        <v>0.30796555413531707</v>
      </c>
      <c r="AD609">
        <v>0.28494151395089701</v>
      </c>
      <c r="AE609" s="4">
        <v>0.33844855303641463</v>
      </c>
      <c r="AF609" s="7">
        <v>0.12220387908404838</v>
      </c>
      <c r="AG609">
        <v>0.23520728521048348</v>
      </c>
      <c r="AH609">
        <v>0.23028312055226821</v>
      </c>
      <c r="AI609">
        <v>0.28593616848007425</v>
      </c>
      <c r="AJ609">
        <v>0.30977628862773093</v>
      </c>
      <c r="AK609">
        <v>0.34705621953708454</v>
      </c>
      <c r="AL609">
        <v>0.26968806710284132</v>
      </c>
      <c r="AM609">
        <v>0.33997225862224972</v>
      </c>
      <c r="AN609">
        <v>0.35271924145641492</v>
      </c>
      <c r="AO609" s="4">
        <v>0.40937022420675667</v>
      </c>
      <c r="AP609" s="7">
        <v>0.4106885836813739</v>
      </c>
      <c r="AQ609">
        <v>0.30440032583917198</v>
      </c>
      <c r="AR609">
        <v>0.31394560001832589</v>
      </c>
      <c r="AS609">
        <v>0.43466190563755652</v>
      </c>
      <c r="AT609">
        <v>0.52743019936702973</v>
      </c>
      <c r="AU609">
        <v>0.44329644148123615</v>
      </c>
      <c r="AV609">
        <v>0.42886800596127439</v>
      </c>
      <c r="AW609">
        <v>0.43941861599481424</v>
      </c>
      <c r="AX609">
        <v>0.4600537651017409</v>
      </c>
      <c r="AY609" s="4">
        <v>0.38988069315317009</v>
      </c>
      <c r="AZ609">
        <f t="shared" si="500"/>
        <v>0.24966744040374636</v>
      </c>
      <c r="BA609">
        <f t="shared" si="501"/>
        <v>9.5214364317739303E-2</v>
      </c>
      <c r="BB609">
        <f t="shared" si="502"/>
        <v>0.2404672095490116</v>
      </c>
      <c r="BC609">
        <f t="shared" si="503"/>
        <v>0.29022127528799524</v>
      </c>
      <c r="BD609" s="4">
        <f t="shared" si="504"/>
        <v>0.41526441362356936</v>
      </c>
      <c r="BE609" s="7">
        <f t="shared" si="505"/>
        <v>0.12072945421695806</v>
      </c>
      <c r="BF609">
        <f t="shared" si="506"/>
        <v>3.8612455143859907E-2</v>
      </c>
      <c r="BG609">
        <f t="shared" si="507"/>
        <v>5.4803177043032739E-2</v>
      </c>
      <c r="BH609">
        <f t="shared" si="508"/>
        <v>8.129451210405754E-2</v>
      </c>
      <c r="BI609" s="4">
        <f t="shared" si="509"/>
        <v>6.644915301812046E-2</v>
      </c>
      <c r="BJ609" s="7">
        <f t="shared" si="510"/>
        <v>2.7645921045674118E-3</v>
      </c>
      <c r="BK609">
        <f t="shared" si="511"/>
        <v>0.82983917629648463</v>
      </c>
      <c r="BL609">
        <f t="shared" si="512"/>
        <v>0.39149659438658102</v>
      </c>
      <c r="BM609" s="4">
        <f t="shared" si="513"/>
        <v>1.9522771334599255E-3</v>
      </c>
      <c r="BN609" s="7">
        <f t="shared" si="514"/>
        <v>2.7645921045674118E-3</v>
      </c>
      <c r="BO609">
        <f t="shared" si="515"/>
        <v>3.6793150053283623E-6</v>
      </c>
      <c r="BP609">
        <f t="shared" si="516"/>
        <v>1.2325938896063714E-5</v>
      </c>
      <c r="BQ609" s="4">
        <f t="shared" si="517"/>
        <v>1.9006180321231734E-9</v>
      </c>
      <c r="BR609" s="7">
        <f t="shared" si="518"/>
        <v>0.82983917629648463</v>
      </c>
      <c r="BS609">
        <f t="shared" si="519"/>
        <v>3.6793150053283623E-6</v>
      </c>
      <c r="BT609">
        <f t="shared" si="520"/>
        <v>0.12836454244795933</v>
      </c>
      <c r="BU609" s="4">
        <f t="shared" si="521"/>
        <v>5.7479035892418083E-6</v>
      </c>
      <c r="BV609" s="7">
        <f t="shared" si="522"/>
        <v>0.39149659438658102</v>
      </c>
      <c r="BW609">
        <f t="shared" si="523"/>
        <v>1.2325938896063714E-5</v>
      </c>
      <c r="BX609">
        <f t="shared" si="524"/>
        <v>0.12836454244795933</v>
      </c>
      <c r="BY609" s="4">
        <f t="shared" si="525"/>
        <v>1.4984722408451915E-3</v>
      </c>
      <c r="BZ609" s="7">
        <f t="shared" si="526"/>
        <v>1.9522771334599255E-3</v>
      </c>
      <c r="CA609">
        <f t="shared" si="527"/>
        <v>1.9006180321231734E-9</v>
      </c>
      <c r="CB609">
        <f t="shared" si="528"/>
        <v>5.7479035892418083E-6</v>
      </c>
      <c r="CC609" s="4">
        <f t="shared" si="529"/>
        <v>1.4984722408451915E-3</v>
      </c>
      <c r="CD609" s="7">
        <f t="shared" si="530"/>
        <v>14</v>
      </c>
      <c r="CE609" s="4">
        <f t="shared" si="531"/>
        <v>0</v>
      </c>
      <c r="CF609" s="7">
        <f t="shared" si="532"/>
        <v>2.7645921045674118E-3</v>
      </c>
      <c r="CG609">
        <f t="shared" si="533"/>
        <v>0.14402664114783995</v>
      </c>
      <c r="CH609" s="7">
        <f t="shared" si="534"/>
        <v>2.7645921045674118E-3</v>
      </c>
      <c r="CI609" s="4">
        <f t="shared" si="535"/>
        <v>4.2455597646903438E-12</v>
      </c>
      <c r="CJ609">
        <f t="shared" si="536"/>
        <v>0.14402664114783995</v>
      </c>
      <c r="CK609">
        <f t="shared" si="537"/>
        <v>4.2455597646903438E-12</v>
      </c>
      <c r="CL609" s="7">
        <f t="shared" si="538"/>
        <v>4</v>
      </c>
      <c r="CM609" s="4">
        <f t="shared" si="539"/>
        <v>0</v>
      </c>
      <c r="CN609" s="7">
        <f t="shared" si="540"/>
        <v>5.1516244352088078E-3</v>
      </c>
      <c r="CO609" s="4">
        <f t="shared" si="541"/>
        <v>1</v>
      </c>
      <c r="CP609" s="7">
        <f t="shared" si="542"/>
        <v>5</v>
      </c>
      <c r="CQ609" s="4" t="str">
        <f t="shared" si="543"/>
        <v>Glenfiddich 18</v>
      </c>
      <c r="CR609" s="7">
        <f t="shared" si="544"/>
        <v>78</v>
      </c>
      <c r="CS609">
        <f t="shared" si="545"/>
        <v>81</v>
      </c>
      <c r="CT609">
        <f ca="1">COUNTIF(INDIRECT(ADDRESS(ROW(),CR609,1,1)):INDIRECT(ADDRESS(ROW(),CS609,1,1)), "&lt;0.05")</f>
        <v>4</v>
      </c>
      <c r="CU609" s="4">
        <f t="shared" ca="1" si="546"/>
        <v>1</v>
      </c>
    </row>
    <row r="610" spans="1:99" x14ac:dyDescent="0.25">
      <c r="A610" s="48">
        <v>88</v>
      </c>
      <c r="B610" s="7">
        <v>2.1639277738192968</v>
      </c>
      <c r="C610">
        <v>1.488556898702841</v>
      </c>
      <c r="D610">
        <v>0.86426378800922654</v>
      </c>
      <c r="E610">
        <v>1.2505844290561294</v>
      </c>
      <c r="F610">
        <v>1.172619483839566</v>
      </c>
      <c r="G610">
        <v>1.4919713636971459</v>
      </c>
      <c r="H610">
        <v>1.0266728604911732</v>
      </c>
      <c r="I610">
        <v>0.74970118313847878</v>
      </c>
      <c r="J610">
        <v>0.95227588073340808</v>
      </c>
      <c r="K610" s="4">
        <v>1.2571506873908551</v>
      </c>
      <c r="L610" s="7">
        <v>7.0945371706103794E-2</v>
      </c>
      <c r="M610">
        <v>0.24463393678893902</v>
      </c>
      <c r="N610">
        <v>0.25333364573311118</v>
      </c>
      <c r="O610">
        <v>0.2953708225370803</v>
      </c>
      <c r="P610">
        <v>0.45613527889884931</v>
      </c>
      <c r="Q610">
        <v>0.36327748166000762</v>
      </c>
      <c r="R610">
        <v>0.35007428407412106</v>
      </c>
      <c r="S610">
        <v>0.36887725745836153</v>
      </c>
      <c r="T610">
        <v>0.43942179142498106</v>
      </c>
      <c r="U610" s="4">
        <v>0.4463149057438297</v>
      </c>
      <c r="V610" s="7">
        <v>0.47160871893035322</v>
      </c>
      <c r="W610">
        <v>0.34273302127150396</v>
      </c>
      <c r="X610">
        <v>0.2825046786817707</v>
      </c>
      <c r="Y610">
        <v>0.19853176015432075</v>
      </c>
      <c r="Z610">
        <v>0.45405405953364331</v>
      </c>
      <c r="AA610">
        <v>0.22883353649959304</v>
      </c>
      <c r="AB610">
        <v>0.21081065500074447</v>
      </c>
      <c r="AC610">
        <v>0.59378276155108822</v>
      </c>
      <c r="AD610">
        <v>0.53507532916497547</v>
      </c>
      <c r="AE610" s="4">
        <v>0.73185844362393682</v>
      </c>
      <c r="AF610" s="7">
        <v>0.14159736465757769</v>
      </c>
      <c r="AG610">
        <v>0.24999208535991546</v>
      </c>
      <c r="AH610">
        <v>0.23966251266004715</v>
      </c>
      <c r="AI610">
        <v>0.25100177447596767</v>
      </c>
      <c r="AJ610">
        <v>0.31472564879819254</v>
      </c>
      <c r="AK610">
        <v>0.32959506580022752</v>
      </c>
      <c r="AL610">
        <v>0.20374879766766146</v>
      </c>
      <c r="AM610">
        <v>0.24247881603620655</v>
      </c>
      <c r="AN610">
        <v>0.23465983126391296</v>
      </c>
      <c r="AO610" s="4">
        <v>0.38788662182901351</v>
      </c>
      <c r="AP610" s="7">
        <v>0.36616212253370434</v>
      </c>
      <c r="AQ610">
        <v>0.25195947088904841</v>
      </c>
      <c r="AR610">
        <v>0.23018677856203637</v>
      </c>
      <c r="AS610">
        <v>0.37727836181236279</v>
      </c>
      <c r="AT610">
        <v>0.46934900083385878</v>
      </c>
      <c r="AU610">
        <v>0.38849680420082244</v>
      </c>
      <c r="AV610">
        <v>0.32545713570392498</v>
      </c>
      <c r="AW610">
        <v>0.37476888508414374</v>
      </c>
      <c r="AX610">
        <v>0.45358733922482158</v>
      </c>
      <c r="AY610" s="4">
        <v>0.35788943958381636</v>
      </c>
      <c r="AZ610">
        <f t="shared" si="500"/>
        <v>1.2417724348878119</v>
      </c>
      <c r="BA610">
        <f t="shared" si="501"/>
        <v>0.32883847760253848</v>
      </c>
      <c r="BB610">
        <f t="shared" si="502"/>
        <v>0.4049792964411929</v>
      </c>
      <c r="BC610">
        <f t="shared" si="503"/>
        <v>0.25953485185487224</v>
      </c>
      <c r="BD610" s="4">
        <f t="shared" si="504"/>
        <v>0.35951353384285401</v>
      </c>
      <c r="BE610" s="7">
        <f t="shared" si="505"/>
        <v>0.4073889479555205</v>
      </c>
      <c r="BF610">
        <f t="shared" si="506"/>
        <v>0.11827194970731308</v>
      </c>
      <c r="BG610">
        <f t="shared" si="507"/>
        <v>0.18150406221829324</v>
      </c>
      <c r="BH610">
        <f t="shared" si="508"/>
        <v>6.9055880675843534E-2</v>
      </c>
      <c r="BI610" s="4">
        <f t="shared" si="509"/>
        <v>7.5866857967227752E-2</v>
      </c>
      <c r="BJ610" s="7">
        <f t="shared" si="510"/>
        <v>3.688156528649396E-5</v>
      </c>
      <c r="BK610">
        <f t="shared" si="511"/>
        <v>5.9481747687657314E-5</v>
      </c>
      <c r="BL610">
        <f t="shared" si="512"/>
        <v>2.6674286259534386E-5</v>
      </c>
      <c r="BM610" s="4">
        <f t="shared" si="513"/>
        <v>6.1996775644324885E-5</v>
      </c>
      <c r="BN610" s="7">
        <f t="shared" si="514"/>
        <v>3.688156528649396E-5</v>
      </c>
      <c r="BO610">
        <f t="shared" si="515"/>
        <v>0.28335172374422407</v>
      </c>
      <c r="BP610">
        <f t="shared" si="516"/>
        <v>0.13111430729015694</v>
      </c>
      <c r="BQ610" s="4">
        <f t="shared" si="517"/>
        <v>0.50029251180691814</v>
      </c>
      <c r="BR610" s="7">
        <f t="shared" si="518"/>
        <v>5.9481747687657314E-5</v>
      </c>
      <c r="BS610">
        <f t="shared" si="519"/>
        <v>0.28335172374422407</v>
      </c>
      <c r="BT610">
        <f t="shared" si="520"/>
        <v>3.6249757953374762E-2</v>
      </c>
      <c r="BU610" s="4">
        <f t="shared" si="521"/>
        <v>0.4788358654768784</v>
      </c>
      <c r="BV610" s="7">
        <f t="shared" si="522"/>
        <v>2.6674286259534386E-5</v>
      </c>
      <c r="BW610">
        <f t="shared" si="523"/>
        <v>0.13111430729015694</v>
      </c>
      <c r="BX610">
        <f t="shared" si="524"/>
        <v>3.6249757953374762E-2</v>
      </c>
      <c r="BY610" s="4">
        <f t="shared" si="525"/>
        <v>6.479204290166493E-3</v>
      </c>
      <c r="BZ610" s="7">
        <f t="shared" si="526"/>
        <v>6.1996775644324885E-5</v>
      </c>
      <c r="CA610">
        <f t="shared" si="527"/>
        <v>0.50029251180691814</v>
      </c>
      <c r="CB610">
        <f t="shared" si="528"/>
        <v>0.4788358654768784</v>
      </c>
      <c r="CC610" s="4">
        <f t="shared" si="529"/>
        <v>6.479204290166493E-3</v>
      </c>
      <c r="CD610" s="7">
        <f t="shared" si="530"/>
        <v>12</v>
      </c>
      <c r="CE610" s="4">
        <f t="shared" si="531"/>
        <v>0</v>
      </c>
      <c r="CF610" s="7">
        <f t="shared" si="532"/>
        <v>3.688156528649396E-5</v>
      </c>
      <c r="CG610">
        <f t="shared" si="533"/>
        <v>5.2315803568479969E-5</v>
      </c>
      <c r="CH610" s="7">
        <f t="shared" si="534"/>
        <v>3.688156528649396E-5</v>
      </c>
      <c r="CI610" s="4">
        <f t="shared" si="535"/>
        <v>0.78185767196961542</v>
      </c>
      <c r="CJ610">
        <f t="shared" si="536"/>
        <v>5.2315803568479969E-5</v>
      </c>
      <c r="CK610">
        <f t="shared" si="537"/>
        <v>0.78185767196961542</v>
      </c>
      <c r="CL610" s="7">
        <f t="shared" si="538"/>
        <v>4</v>
      </c>
      <c r="CM610" s="4">
        <f t="shared" si="539"/>
        <v>0</v>
      </c>
      <c r="CN610" s="7">
        <f t="shared" si="540"/>
        <v>1.8579064419145751E-3</v>
      </c>
      <c r="CO610" s="4">
        <f t="shared" si="541"/>
        <v>1</v>
      </c>
      <c r="CP610" s="7">
        <f t="shared" si="542"/>
        <v>1</v>
      </c>
      <c r="CQ610" s="4" t="str">
        <f t="shared" si="543"/>
        <v>Gentleman Jack</v>
      </c>
      <c r="CR610" s="7">
        <f t="shared" si="544"/>
        <v>62</v>
      </c>
      <c r="CS610">
        <f t="shared" si="545"/>
        <v>65</v>
      </c>
      <c r="CT610">
        <f ca="1">COUNTIF(INDIRECT(ADDRESS(ROW(),CR610,1,1)):INDIRECT(ADDRESS(ROW(),CS610,1,1)), "&lt;0.05")</f>
        <v>4</v>
      </c>
      <c r="CU610" s="4">
        <f t="shared" ca="1" si="546"/>
        <v>1</v>
      </c>
    </row>
    <row r="611" spans="1:99" x14ac:dyDescent="0.25">
      <c r="A611" s="48">
        <v>89</v>
      </c>
      <c r="B611" s="7">
        <v>6.2167233344686679</v>
      </c>
      <c r="C611">
        <v>4.2075300522947847</v>
      </c>
      <c r="D611">
        <v>2.3892661746282666</v>
      </c>
      <c r="E611">
        <v>3.4709889587723954</v>
      </c>
      <c r="F611">
        <v>3.2625829300739557</v>
      </c>
      <c r="G611">
        <v>3.5571540230859791</v>
      </c>
      <c r="H611">
        <v>2.978124366577025</v>
      </c>
      <c r="I611">
        <v>2.378020574348414</v>
      </c>
      <c r="J611">
        <v>2.6423234752399738</v>
      </c>
      <c r="K611" s="4">
        <v>2.8165492137110411</v>
      </c>
      <c r="L611" s="7">
        <v>7.0720158196048974E-2</v>
      </c>
      <c r="M611">
        <v>0.56946981171096944</v>
      </c>
      <c r="N611">
        <v>0.59184694547038108</v>
      </c>
      <c r="O611">
        <v>0.61190019712707877</v>
      </c>
      <c r="P611">
        <v>1.1155465735785948</v>
      </c>
      <c r="Q611">
        <v>1.0119568945785733</v>
      </c>
      <c r="R611">
        <v>0.98143678753437458</v>
      </c>
      <c r="S611">
        <v>0.92539035870020403</v>
      </c>
      <c r="T611">
        <v>1.1046422695161369</v>
      </c>
      <c r="U611" s="4">
        <v>1.3262752830634226</v>
      </c>
      <c r="V611" s="7">
        <v>1.4283147944713384</v>
      </c>
      <c r="W611">
        <v>0.94168305256398754</v>
      </c>
      <c r="X611">
        <v>0.66795019973255387</v>
      </c>
      <c r="Y611">
        <v>0.52774386888372804</v>
      </c>
      <c r="Z611">
        <v>1.3144019243989051</v>
      </c>
      <c r="AA611">
        <v>0.5419956300040818</v>
      </c>
      <c r="AB611">
        <v>0.51841227107682553</v>
      </c>
      <c r="AC611">
        <v>1.850008333910496</v>
      </c>
      <c r="AD611">
        <v>1.603357771124136</v>
      </c>
      <c r="AE611" s="4">
        <v>2.1234263683784937</v>
      </c>
      <c r="AF611" s="7">
        <v>0.83096562283413589</v>
      </c>
      <c r="AG611">
        <v>2.0745805641111814</v>
      </c>
      <c r="AH611">
        <v>2.1328890085988355</v>
      </c>
      <c r="AI611">
        <v>2.5195510857527372</v>
      </c>
      <c r="AJ611">
        <v>2.7377325083878379</v>
      </c>
      <c r="AK611">
        <v>3.0294056346037013</v>
      </c>
      <c r="AL611">
        <v>1.5809855449738517</v>
      </c>
      <c r="AM611">
        <v>2.5151909141177371</v>
      </c>
      <c r="AN611">
        <v>2.3563217431242283</v>
      </c>
      <c r="AO611" s="4">
        <v>3.6559605333099507</v>
      </c>
      <c r="AP611" s="7">
        <v>3.3656754094678663</v>
      </c>
      <c r="AQ611">
        <v>2.3797844224760212</v>
      </c>
      <c r="AR611">
        <v>2.2681913610858735</v>
      </c>
      <c r="AS611">
        <v>3.7344977632286263</v>
      </c>
      <c r="AT611">
        <v>4.5027260061538064</v>
      </c>
      <c r="AU611">
        <v>3.6608921351491466</v>
      </c>
      <c r="AV611">
        <v>3.4291528486880059</v>
      </c>
      <c r="AW611">
        <v>3.9925415531633397</v>
      </c>
      <c r="AX611">
        <v>4.2971351160653555</v>
      </c>
      <c r="AY611" s="4">
        <v>3.507889038504775</v>
      </c>
      <c r="AZ611">
        <f t="shared" si="500"/>
        <v>3.3919263103200499</v>
      </c>
      <c r="BA611">
        <f t="shared" si="501"/>
        <v>0.83091852794757837</v>
      </c>
      <c r="BB611">
        <f t="shared" si="502"/>
        <v>1.1517294214544547</v>
      </c>
      <c r="BC611">
        <f t="shared" si="503"/>
        <v>2.34335831598142</v>
      </c>
      <c r="BD611" s="4">
        <f t="shared" si="504"/>
        <v>3.5138485653982814</v>
      </c>
      <c r="BE611" s="7">
        <f t="shared" si="505"/>
        <v>1.1446734591368646</v>
      </c>
      <c r="BF611">
        <f t="shared" si="506"/>
        <v>0.36773374014093035</v>
      </c>
      <c r="BG611">
        <f t="shared" si="507"/>
        <v>0.59433474162466793</v>
      </c>
      <c r="BH611">
        <f t="shared" si="508"/>
        <v>0.77423349921896889</v>
      </c>
      <c r="BI611" s="4">
        <f t="shared" si="509"/>
        <v>0.72707930067118409</v>
      </c>
      <c r="BJ611" s="7">
        <f t="shared" si="510"/>
        <v>3.461396701033196E-5</v>
      </c>
      <c r="BK611">
        <f t="shared" si="511"/>
        <v>8.9767203710055046E-5</v>
      </c>
      <c r="BL611">
        <f t="shared" si="512"/>
        <v>2.9113897189279196E-2</v>
      </c>
      <c r="BM611" s="4">
        <f t="shared" si="513"/>
        <v>0.7799935256216789</v>
      </c>
      <c r="BN611" s="7">
        <f t="shared" si="514"/>
        <v>3.461396701033196E-5</v>
      </c>
      <c r="BO611">
        <f t="shared" si="515"/>
        <v>0.16720483987190526</v>
      </c>
      <c r="BP611">
        <f t="shared" si="516"/>
        <v>9.2746607727969263E-5</v>
      </c>
      <c r="BQ611" s="4">
        <f t="shared" si="517"/>
        <v>8.9712204287522384E-8</v>
      </c>
      <c r="BR611" s="7">
        <f t="shared" si="518"/>
        <v>8.9767203710055046E-5</v>
      </c>
      <c r="BS611">
        <f t="shared" si="519"/>
        <v>0.16720483987190526</v>
      </c>
      <c r="BT611">
        <f t="shared" si="520"/>
        <v>1.2693160560461846E-3</v>
      </c>
      <c r="BU611" s="4">
        <f t="shared" si="521"/>
        <v>3.4777057192410511E-7</v>
      </c>
      <c r="BV611" s="7">
        <f t="shared" si="522"/>
        <v>2.9113897189279196E-2</v>
      </c>
      <c r="BW611">
        <f t="shared" si="523"/>
        <v>9.2746607727969263E-5</v>
      </c>
      <c r="BX611">
        <f t="shared" si="524"/>
        <v>1.2693160560461846E-3</v>
      </c>
      <c r="BY611" s="4">
        <f t="shared" si="525"/>
        <v>2.6561354703148092E-3</v>
      </c>
      <c r="BZ611" s="7">
        <f t="shared" si="526"/>
        <v>0.7799935256216789</v>
      </c>
      <c r="CA611">
        <f t="shared" si="527"/>
        <v>8.9712204287522384E-8</v>
      </c>
      <c r="CB611">
        <f t="shared" si="528"/>
        <v>3.4777057192410511E-7</v>
      </c>
      <c r="CC611" s="4">
        <f t="shared" si="529"/>
        <v>2.6561354703148092E-3</v>
      </c>
      <c r="CD611" s="7">
        <f t="shared" si="530"/>
        <v>16</v>
      </c>
      <c r="CE611" s="4">
        <f t="shared" si="531"/>
        <v>0</v>
      </c>
      <c r="CF611" s="7">
        <f t="shared" si="532"/>
        <v>3.461396701033196E-5</v>
      </c>
      <c r="CG611">
        <f t="shared" si="533"/>
        <v>2.3688486152160477E-2</v>
      </c>
      <c r="CH611" s="7">
        <f t="shared" si="534"/>
        <v>3.461396701033196E-5</v>
      </c>
      <c r="CI611" s="4">
        <f t="shared" si="535"/>
        <v>4.1777621032477349E-7</v>
      </c>
      <c r="CJ611">
        <f t="shared" si="536"/>
        <v>2.3688486152160477E-2</v>
      </c>
      <c r="CK611">
        <f t="shared" si="537"/>
        <v>4.1777621032477349E-7</v>
      </c>
      <c r="CL611" s="7">
        <f t="shared" si="538"/>
        <v>6</v>
      </c>
      <c r="CM611" s="4">
        <f t="shared" si="539"/>
        <v>1</v>
      </c>
      <c r="CN611" s="7">
        <f t="shared" si="540"/>
        <v>0.37269808848691099</v>
      </c>
      <c r="CO611" s="4">
        <f t="shared" si="541"/>
        <v>0</v>
      </c>
      <c r="CP611" s="7">
        <f t="shared" si="542"/>
        <v>5</v>
      </c>
      <c r="CQ611" s="4" t="str">
        <f t="shared" si="543"/>
        <v>Glenfiddich 18</v>
      </c>
      <c r="CR611" s="7">
        <f t="shared" si="544"/>
        <v>78</v>
      </c>
      <c r="CS611">
        <f t="shared" si="545"/>
        <v>81</v>
      </c>
      <c r="CT611">
        <f ca="1">COUNTIF(INDIRECT(ADDRESS(ROW(),CR611,1,1)):INDIRECT(ADDRESS(ROW(),CS611,1,1)), "&lt;0.05")</f>
        <v>3</v>
      </c>
      <c r="CU611" s="4">
        <f t="shared" ca="1" si="546"/>
        <v>0</v>
      </c>
    </row>
    <row r="612" spans="1:99" x14ac:dyDescent="0.25">
      <c r="A612" s="48">
        <v>90</v>
      </c>
      <c r="B612" s="7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 s="4">
        <v>0</v>
      </c>
      <c r="L612" s="7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 s="4">
        <v>0</v>
      </c>
      <c r="V612" s="7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 s="4">
        <v>0</v>
      </c>
      <c r="AF612" s="7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 s="4">
        <v>0</v>
      </c>
      <c r="AP612" s="7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 s="4">
        <v>0</v>
      </c>
      <c r="AZ612">
        <f t="shared" si="500"/>
        <v>0</v>
      </c>
      <c r="BA612">
        <f t="shared" si="501"/>
        <v>0</v>
      </c>
      <c r="BB612">
        <f t="shared" si="502"/>
        <v>0</v>
      </c>
      <c r="BC612">
        <f t="shared" si="503"/>
        <v>0</v>
      </c>
      <c r="BD612" s="4">
        <f t="shared" si="504"/>
        <v>0</v>
      </c>
      <c r="BE612" s="7">
        <f t="shared" si="505"/>
        <v>0</v>
      </c>
      <c r="BF612">
        <f t="shared" si="506"/>
        <v>0</v>
      </c>
      <c r="BG612">
        <f t="shared" si="507"/>
        <v>0</v>
      </c>
      <c r="BH612">
        <f t="shared" si="508"/>
        <v>0</v>
      </c>
      <c r="BI612" s="4">
        <f t="shared" si="509"/>
        <v>0</v>
      </c>
      <c r="BJ612" s="7" t="e">
        <f t="shared" si="510"/>
        <v>#DIV/0!</v>
      </c>
      <c r="BK612" t="e">
        <f t="shared" si="511"/>
        <v>#DIV/0!</v>
      </c>
      <c r="BL612" t="e">
        <f t="shared" si="512"/>
        <v>#DIV/0!</v>
      </c>
      <c r="BM612" s="4" t="e">
        <f t="shared" si="513"/>
        <v>#DIV/0!</v>
      </c>
      <c r="BN612" s="7" t="e">
        <f t="shared" si="514"/>
        <v>#DIV/0!</v>
      </c>
      <c r="BO612" t="e">
        <f t="shared" si="515"/>
        <v>#DIV/0!</v>
      </c>
      <c r="BP612" t="e">
        <f t="shared" si="516"/>
        <v>#DIV/0!</v>
      </c>
      <c r="BQ612" s="4" t="e">
        <f t="shared" si="517"/>
        <v>#DIV/0!</v>
      </c>
      <c r="BR612" s="7" t="e">
        <f t="shared" si="518"/>
        <v>#DIV/0!</v>
      </c>
      <c r="BS612" t="e">
        <f t="shared" si="519"/>
        <v>#DIV/0!</v>
      </c>
      <c r="BT612" t="e">
        <f t="shared" si="520"/>
        <v>#DIV/0!</v>
      </c>
      <c r="BU612" s="4" t="e">
        <f t="shared" si="521"/>
        <v>#DIV/0!</v>
      </c>
      <c r="BV612" s="7" t="e">
        <f t="shared" si="522"/>
        <v>#DIV/0!</v>
      </c>
      <c r="BW612" t="e">
        <f t="shared" si="523"/>
        <v>#DIV/0!</v>
      </c>
      <c r="BX612" t="e">
        <f t="shared" si="524"/>
        <v>#DIV/0!</v>
      </c>
      <c r="BY612" s="4" t="e">
        <f t="shared" si="525"/>
        <v>#DIV/0!</v>
      </c>
      <c r="BZ612" s="7" t="e">
        <f t="shared" si="526"/>
        <v>#DIV/0!</v>
      </c>
      <c r="CA612" t="e">
        <f t="shared" si="527"/>
        <v>#DIV/0!</v>
      </c>
      <c r="CB612" t="e">
        <f t="shared" si="528"/>
        <v>#DIV/0!</v>
      </c>
      <c r="CC612" s="4" t="e">
        <f t="shared" si="529"/>
        <v>#DIV/0!</v>
      </c>
      <c r="CD612" s="7">
        <f t="shared" si="530"/>
        <v>0</v>
      </c>
      <c r="CE612" s="4">
        <f t="shared" si="531"/>
        <v>0</v>
      </c>
      <c r="CF612" s="7" t="e">
        <f t="shared" si="532"/>
        <v>#DIV/0!</v>
      </c>
      <c r="CG612" t="e">
        <f t="shared" si="533"/>
        <v>#DIV/0!</v>
      </c>
      <c r="CH612" s="7" t="e">
        <f t="shared" si="534"/>
        <v>#DIV/0!</v>
      </c>
      <c r="CI612" s="4" t="e">
        <f t="shared" si="535"/>
        <v>#DIV/0!</v>
      </c>
      <c r="CJ612" t="e">
        <f t="shared" si="536"/>
        <v>#DIV/0!</v>
      </c>
      <c r="CK612" t="e">
        <f t="shared" si="537"/>
        <v>#DIV/0!</v>
      </c>
      <c r="CL612" s="7">
        <f t="shared" si="538"/>
        <v>0</v>
      </c>
      <c r="CM612" s="4">
        <f t="shared" si="539"/>
        <v>0</v>
      </c>
      <c r="CN612" s="7" t="e">
        <f t="shared" si="540"/>
        <v>#DIV/0!</v>
      </c>
      <c r="CO612" s="4" t="e">
        <f t="shared" si="541"/>
        <v>#DIV/0!</v>
      </c>
      <c r="CP612" s="7">
        <f t="shared" si="542"/>
        <v>1</v>
      </c>
      <c r="CQ612" s="4" t="str">
        <f t="shared" si="543"/>
        <v>Gentleman Jack</v>
      </c>
      <c r="CR612" s="7">
        <f t="shared" si="544"/>
        <v>62</v>
      </c>
      <c r="CS612">
        <f t="shared" si="545"/>
        <v>65</v>
      </c>
      <c r="CT612">
        <f ca="1">COUNTIF(INDIRECT(ADDRESS(ROW(),CR612,1,1)):INDIRECT(ADDRESS(ROW(),CS612,1,1)), "&lt;0.05")</f>
        <v>0</v>
      </c>
      <c r="CU612" s="4">
        <f t="shared" ca="1" si="546"/>
        <v>0</v>
      </c>
    </row>
    <row r="613" spans="1:99" x14ac:dyDescent="0.25">
      <c r="A613" s="48">
        <v>91</v>
      </c>
      <c r="B613" s="7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 s="4">
        <v>0</v>
      </c>
      <c r="L613" s="7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 s="4">
        <v>0</v>
      </c>
      <c r="V613" s="7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 s="4">
        <v>0</v>
      </c>
      <c r="AF613" s="7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 s="4">
        <v>0</v>
      </c>
      <c r="AP613" s="7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 s="4">
        <v>0</v>
      </c>
      <c r="AZ613">
        <f t="shared" si="500"/>
        <v>0</v>
      </c>
      <c r="BA613">
        <f t="shared" si="501"/>
        <v>0</v>
      </c>
      <c r="BB613">
        <f t="shared" si="502"/>
        <v>0</v>
      </c>
      <c r="BC613">
        <f t="shared" si="503"/>
        <v>0</v>
      </c>
      <c r="BD613" s="4">
        <f t="shared" si="504"/>
        <v>0</v>
      </c>
      <c r="BE613" s="7">
        <f t="shared" si="505"/>
        <v>0</v>
      </c>
      <c r="BF613">
        <f t="shared" si="506"/>
        <v>0</v>
      </c>
      <c r="BG613">
        <f t="shared" si="507"/>
        <v>0</v>
      </c>
      <c r="BH613">
        <f t="shared" si="508"/>
        <v>0</v>
      </c>
      <c r="BI613" s="4">
        <f t="shared" si="509"/>
        <v>0</v>
      </c>
      <c r="BJ613" s="7" t="e">
        <f t="shared" si="510"/>
        <v>#DIV/0!</v>
      </c>
      <c r="BK613" t="e">
        <f t="shared" si="511"/>
        <v>#DIV/0!</v>
      </c>
      <c r="BL613" t="e">
        <f t="shared" si="512"/>
        <v>#DIV/0!</v>
      </c>
      <c r="BM613" s="4" t="e">
        <f t="shared" si="513"/>
        <v>#DIV/0!</v>
      </c>
      <c r="BN613" s="7" t="e">
        <f t="shared" si="514"/>
        <v>#DIV/0!</v>
      </c>
      <c r="BO613" t="e">
        <f t="shared" si="515"/>
        <v>#DIV/0!</v>
      </c>
      <c r="BP613" t="e">
        <f t="shared" si="516"/>
        <v>#DIV/0!</v>
      </c>
      <c r="BQ613" s="4" t="e">
        <f t="shared" si="517"/>
        <v>#DIV/0!</v>
      </c>
      <c r="BR613" s="7" t="e">
        <f t="shared" si="518"/>
        <v>#DIV/0!</v>
      </c>
      <c r="BS613" t="e">
        <f t="shared" si="519"/>
        <v>#DIV/0!</v>
      </c>
      <c r="BT613" t="e">
        <f t="shared" si="520"/>
        <v>#DIV/0!</v>
      </c>
      <c r="BU613" s="4" t="e">
        <f t="shared" si="521"/>
        <v>#DIV/0!</v>
      </c>
      <c r="BV613" s="7" t="e">
        <f t="shared" si="522"/>
        <v>#DIV/0!</v>
      </c>
      <c r="BW613" t="e">
        <f t="shared" si="523"/>
        <v>#DIV/0!</v>
      </c>
      <c r="BX613" t="e">
        <f t="shared" si="524"/>
        <v>#DIV/0!</v>
      </c>
      <c r="BY613" s="4" t="e">
        <f t="shared" si="525"/>
        <v>#DIV/0!</v>
      </c>
      <c r="BZ613" s="7" t="e">
        <f t="shared" si="526"/>
        <v>#DIV/0!</v>
      </c>
      <c r="CA613" t="e">
        <f t="shared" si="527"/>
        <v>#DIV/0!</v>
      </c>
      <c r="CB613" t="e">
        <f t="shared" si="528"/>
        <v>#DIV/0!</v>
      </c>
      <c r="CC613" s="4" t="e">
        <f t="shared" si="529"/>
        <v>#DIV/0!</v>
      </c>
      <c r="CD613" s="7">
        <f t="shared" si="530"/>
        <v>0</v>
      </c>
      <c r="CE613" s="4">
        <f t="shared" si="531"/>
        <v>0</v>
      </c>
      <c r="CF613" s="7" t="e">
        <f t="shared" si="532"/>
        <v>#DIV/0!</v>
      </c>
      <c r="CG613" t="e">
        <f t="shared" si="533"/>
        <v>#DIV/0!</v>
      </c>
      <c r="CH613" s="7" t="e">
        <f t="shared" si="534"/>
        <v>#DIV/0!</v>
      </c>
      <c r="CI613" s="4" t="e">
        <f t="shared" si="535"/>
        <v>#DIV/0!</v>
      </c>
      <c r="CJ613" t="e">
        <f t="shared" si="536"/>
        <v>#DIV/0!</v>
      </c>
      <c r="CK613" t="e">
        <f t="shared" si="537"/>
        <v>#DIV/0!</v>
      </c>
      <c r="CL613" s="7">
        <f t="shared" si="538"/>
        <v>0</v>
      </c>
      <c r="CM613" s="4">
        <f t="shared" si="539"/>
        <v>0</v>
      </c>
      <c r="CN613" s="7" t="e">
        <f t="shared" si="540"/>
        <v>#DIV/0!</v>
      </c>
      <c r="CO613" s="4" t="e">
        <f t="shared" si="541"/>
        <v>#DIV/0!</v>
      </c>
      <c r="CP613" s="7">
        <f t="shared" si="542"/>
        <v>1</v>
      </c>
      <c r="CQ613" s="4" t="str">
        <f t="shared" si="543"/>
        <v>Gentleman Jack</v>
      </c>
      <c r="CR613" s="7">
        <f t="shared" si="544"/>
        <v>62</v>
      </c>
      <c r="CS613">
        <f t="shared" si="545"/>
        <v>65</v>
      </c>
      <c r="CT613">
        <f ca="1">COUNTIF(INDIRECT(ADDRESS(ROW(),CR613,1,1)):INDIRECT(ADDRESS(ROW(),CS613,1,1)), "&lt;0.05")</f>
        <v>0</v>
      </c>
      <c r="CU613" s="4">
        <f t="shared" ca="1" si="546"/>
        <v>0</v>
      </c>
    </row>
    <row r="614" spans="1:99" x14ac:dyDescent="0.25">
      <c r="A614" s="48">
        <v>92</v>
      </c>
      <c r="B614" s="7">
        <v>12.526615528468545</v>
      </c>
      <c r="C614">
        <v>7.4998113430058062</v>
      </c>
      <c r="D614">
        <v>5.2344660484826235</v>
      </c>
      <c r="E614">
        <v>6.1316563004512723</v>
      </c>
      <c r="F614">
        <v>6.8320094429620744</v>
      </c>
      <c r="G614">
        <v>6.14801096408699</v>
      </c>
      <c r="H614">
        <v>5.3260921045780325</v>
      </c>
      <c r="I614">
        <v>4.0647347609282294</v>
      </c>
      <c r="J614">
        <v>5.1928830950027178</v>
      </c>
      <c r="K614" s="4">
        <v>5.6185350972797865</v>
      </c>
      <c r="L614" s="7">
        <v>0.32356157096600296</v>
      </c>
      <c r="M614">
        <v>0.73759676783071471</v>
      </c>
      <c r="N614">
        <v>0.98696698116854054</v>
      </c>
      <c r="O614">
        <v>1.6690109124713857</v>
      </c>
      <c r="P614">
        <v>1.854713710003125</v>
      </c>
      <c r="Q614">
        <v>1.3150945736320738</v>
      </c>
      <c r="R614">
        <v>1.1221841578516343</v>
      </c>
      <c r="S614">
        <v>1.1450353042247918</v>
      </c>
      <c r="T614">
        <v>1.8221631850299527</v>
      </c>
      <c r="U614" s="4">
        <v>1.5244394435476512</v>
      </c>
      <c r="V614" s="7">
        <v>1.2727222974299619</v>
      </c>
      <c r="W614">
        <v>1.5411555053029427</v>
      </c>
      <c r="X614">
        <v>1.6130296641157764</v>
      </c>
      <c r="Y614">
        <v>1.5870916124784775</v>
      </c>
      <c r="Z614">
        <v>1.7103756914428996</v>
      </c>
      <c r="AA614">
        <v>1.5926990963362131</v>
      </c>
      <c r="AB614">
        <v>1.6934083082264919</v>
      </c>
      <c r="AC614">
        <v>1.9912993892712898</v>
      </c>
      <c r="AD614">
        <v>2.1931618432537703</v>
      </c>
      <c r="AE614" s="4">
        <v>2.0663521382346781</v>
      </c>
      <c r="AF614" s="7">
        <v>0.33747650937186446</v>
      </c>
      <c r="AG614">
        <v>0.39572844609181446</v>
      </c>
      <c r="AH614">
        <v>0.28899082567120449</v>
      </c>
      <c r="AI614">
        <v>0.38955838570988532</v>
      </c>
      <c r="AJ614">
        <v>0.51936705640404501</v>
      </c>
      <c r="AK614">
        <v>0.56260551372011791</v>
      </c>
      <c r="AL614">
        <v>0.51658506914117486</v>
      </c>
      <c r="AM614">
        <v>0.35589126798427873</v>
      </c>
      <c r="AN614">
        <v>0.25592156593480747</v>
      </c>
      <c r="AO614" s="4">
        <v>0.47727527488753752</v>
      </c>
      <c r="AP614" s="7">
        <v>0.65271819432733236</v>
      </c>
      <c r="AQ614">
        <v>0.63997853606591582</v>
      </c>
      <c r="AR614">
        <v>0.54712132345378595</v>
      </c>
      <c r="AS614">
        <v>0.78772261722437364</v>
      </c>
      <c r="AT614">
        <v>0.90779022628150441</v>
      </c>
      <c r="AU614">
        <v>0.88734649647211183</v>
      </c>
      <c r="AV614">
        <v>0.64220395180511269</v>
      </c>
      <c r="AW614">
        <v>0.80813198572010347</v>
      </c>
      <c r="AX614">
        <v>0.91602983895148959</v>
      </c>
      <c r="AY614" s="4">
        <v>0.54832086280864811</v>
      </c>
      <c r="AZ614">
        <f t="shared" si="500"/>
        <v>6.457481468524608</v>
      </c>
      <c r="BA614">
        <f t="shared" si="501"/>
        <v>1.2500766606725873</v>
      </c>
      <c r="BB614">
        <f t="shared" si="502"/>
        <v>1.7261295546092501</v>
      </c>
      <c r="BC614">
        <f t="shared" si="503"/>
        <v>0.40993999149167298</v>
      </c>
      <c r="BD614" s="4">
        <f t="shared" si="504"/>
        <v>0.73373640331103773</v>
      </c>
      <c r="BE614" s="7">
        <f t="shared" si="505"/>
        <v>2.3349311319626374</v>
      </c>
      <c r="BF614">
        <f t="shared" si="506"/>
        <v>0.49052804428259295</v>
      </c>
      <c r="BG614">
        <f t="shared" si="507"/>
        <v>0.27793381146230206</v>
      </c>
      <c r="BH614">
        <f t="shared" si="508"/>
        <v>0.10452444261924597</v>
      </c>
      <c r="BI614" s="4">
        <f t="shared" si="509"/>
        <v>0.1447249087405923</v>
      </c>
      <c r="BJ614" s="7">
        <f t="shared" si="510"/>
        <v>4.6467222832800796E-5</v>
      </c>
      <c r="BK614">
        <f t="shared" si="511"/>
        <v>1.1577240798265146E-4</v>
      </c>
      <c r="BL614">
        <f t="shared" si="512"/>
        <v>1.8039958045879132E-5</v>
      </c>
      <c r="BM614" s="4">
        <f t="shared" si="513"/>
        <v>2.7656410075474436E-5</v>
      </c>
      <c r="BN614" s="7">
        <f t="shared" si="514"/>
        <v>4.6467222832800796E-5</v>
      </c>
      <c r="BO614">
        <f t="shared" si="515"/>
        <v>1.8087051091033025E-2</v>
      </c>
      <c r="BP614">
        <f t="shared" si="516"/>
        <v>3.7135212808094633E-4</v>
      </c>
      <c r="BQ614" s="4">
        <f t="shared" si="517"/>
        <v>9.0002277366231665E-3</v>
      </c>
      <c r="BR614" s="7">
        <f t="shared" si="518"/>
        <v>1.1577240798265146E-4</v>
      </c>
      <c r="BS614">
        <f t="shared" si="519"/>
        <v>1.8087051091033025E-2</v>
      </c>
      <c r="BT614">
        <f t="shared" si="520"/>
        <v>1.3961510456682377E-8</v>
      </c>
      <c r="BU614" s="4">
        <f t="shared" si="521"/>
        <v>1.2305758262028936E-7</v>
      </c>
      <c r="BV614" s="7">
        <f t="shared" si="522"/>
        <v>1.8039958045879132E-5</v>
      </c>
      <c r="BW614">
        <f t="shared" si="523"/>
        <v>3.7135212808094633E-4</v>
      </c>
      <c r="BX614">
        <f t="shared" si="524"/>
        <v>1.3961510456682377E-8</v>
      </c>
      <c r="BY614" s="4">
        <f t="shared" si="525"/>
        <v>2.800134694748469E-5</v>
      </c>
      <c r="BZ614" s="7">
        <f t="shared" si="526"/>
        <v>2.7656410075474436E-5</v>
      </c>
      <c r="CA614">
        <f t="shared" si="527"/>
        <v>9.0002277366231665E-3</v>
      </c>
      <c r="CB614">
        <f t="shared" si="528"/>
        <v>1.2305758262028936E-7</v>
      </c>
      <c r="CC614" s="4">
        <f t="shared" si="529"/>
        <v>2.800134694748469E-5</v>
      </c>
      <c r="CD614" s="7">
        <f t="shared" si="530"/>
        <v>20</v>
      </c>
      <c r="CE614" s="4">
        <f t="shared" si="531"/>
        <v>1</v>
      </c>
      <c r="CF614" s="7">
        <f t="shared" si="532"/>
        <v>4.6467222832800796E-5</v>
      </c>
      <c r="CG614">
        <f t="shared" si="533"/>
        <v>3.3622814869192133E-5</v>
      </c>
      <c r="CH614" s="7">
        <f t="shared" si="534"/>
        <v>4.6467222832800796E-5</v>
      </c>
      <c r="CI614" s="4">
        <f t="shared" si="535"/>
        <v>0.13867968901332792</v>
      </c>
      <c r="CJ614">
        <f t="shared" si="536"/>
        <v>3.3622814869192133E-5</v>
      </c>
      <c r="CK614">
        <f t="shared" si="537"/>
        <v>0.13867968901332792</v>
      </c>
      <c r="CL614" s="7">
        <f t="shared" si="538"/>
        <v>4</v>
      </c>
      <c r="CM614" s="4">
        <f t="shared" si="539"/>
        <v>0</v>
      </c>
      <c r="CN614" s="7">
        <f t="shared" si="540"/>
        <v>8.7826824679372649E-4</v>
      </c>
      <c r="CO614" s="4">
        <f t="shared" si="541"/>
        <v>1</v>
      </c>
      <c r="CP614" s="7">
        <f t="shared" si="542"/>
        <v>1</v>
      </c>
      <c r="CQ614" s="4" t="str">
        <f t="shared" si="543"/>
        <v>Gentleman Jack</v>
      </c>
      <c r="CR614" s="7">
        <f t="shared" si="544"/>
        <v>62</v>
      </c>
      <c r="CS614">
        <f t="shared" si="545"/>
        <v>65</v>
      </c>
      <c r="CT614">
        <f ca="1">COUNTIF(INDIRECT(ADDRESS(ROW(),CR614,1,1)):INDIRECT(ADDRESS(ROW(),CS614,1,1)), "&lt;0.05")</f>
        <v>4</v>
      </c>
      <c r="CU614" s="4">
        <f t="shared" ca="1" si="546"/>
        <v>1</v>
      </c>
    </row>
    <row r="615" spans="1:99" x14ac:dyDescent="0.25">
      <c r="A615" s="48">
        <v>93</v>
      </c>
      <c r="B615" s="7">
        <v>52.606749807463039</v>
      </c>
      <c r="C615">
        <v>31.882399647914713</v>
      </c>
      <c r="D615">
        <v>21.32782180338878</v>
      </c>
      <c r="E615">
        <v>24.451057527366718</v>
      </c>
      <c r="F615">
        <v>27.266210578645566</v>
      </c>
      <c r="G615">
        <v>20.097498955124376</v>
      </c>
      <c r="H615">
        <v>22.623897633087797</v>
      </c>
      <c r="I615">
        <v>19.216755030355575</v>
      </c>
      <c r="J615">
        <v>19.549529536700231</v>
      </c>
      <c r="K615" s="4">
        <v>16.102142705138672</v>
      </c>
      <c r="L615" s="7">
        <v>1.3442744049997</v>
      </c>
      <c r="M615">
        <v>3.4473524200585963</v>
      </c>
      <c r="N615">
        <v>4.0611533067915255</v>
      </c>
      <c r="O615">
        <v>6.7963821182514916</v>
      </c>
      <c r="P615">
        <v>8.680996496450522</v>
      </c>
      <c r="Q615">
        <v>7.0069752125439502</v>
      </c>
      <c r="R615">
        <v>6.1110124765694982</v>
      </c>
      <c r="S615">
        <v>5.3901440894329262</v>
      </c>
      <c r="T615">
        <v>7.6775814836297958</v>
      </c>
      <c r="U615" s="4">
        <v>7.0893857034144983</v>
      </c>
      <c r="V615" s="7">
        <v>6.6072771943460573</v>
      </c>
      <c r="W615">
        <v>7.0812940016606465</v>
      </c>
      <c r="X615">
        <v>6.7187315703181589</v>
      </c>
      <c r="Y615">
        <v>6.9773722315650799</v>
      </c>
      <c r="Z615">
        <v>8.1992161260622876</v>
      </c>
      <c r="AA615">
        <v>7.2738746379566424</v>
      </c>
      <c r="AB615">
        <v>6.8761032576058918</v>
      </c>
      <c r="AC615">
        <v>9.1506802301435464</v>
      </c>
      <c r="AD615">
        <v>10.252475285855059</v>
      </c>
      <c r="AE615" s="4">
        <v>9.3298503488020916</v>
      </c>
      <c r="AF615" s="7">
        <v>2.7860970566645507</v>
      </c>
      <c r="AG615">
        <v>5.8647422693039024</v>
      </c>
      <c r="AH615">
        <v>5.9843601300239477</v>
      </c>
      <c r="AI615">
        <v>7.024889931234056</v>
      </c>
      <c r="AJ615">
        <v>8.3787254085274014</v>
      </c>
      <c r="AK615">
        <v>8.5570313290552598</v>
      </c>
      <c r="AL615">
        <v>8.8199453742592588</v>
      </c>
      <c r="AM615">
        <v>9.5704714273096556</v>
      </c>
      <c r="AN615">
        <v>10.390854624964861</v>
      </c>
      <c r="AO615" s="4">
        <v>11.849124582807313</v>
      </c>
      <c r="AP615" s="7">
        <v>11.699085577642505</v>
      </c>
      <c r="AQ615">
        <v>11.072132633365745</v>
      </c>
      <c r="AR615">
        <v>11.77620078241282</v>
      </c>
      <c r="AS615">
        <v>14.305930770621538</v>
      </c>
      <c r="AT615">
        <v>13.741135646209733</v>
      </c>
      <c r="AU615">
        <v>14.456278186000404</v>
      </c>
      <c r="AV615">
        <v>16.532826591893212</v>
      </c>
      <c r="AW615">
        <v>16.230539554599304</v>
      </c>
      <c r="AX615">
        <v>19.653728541509807</v>
      </c>
      <c r="AY615" s="4">
        <v>15.779907932800912</v>
      </c>
      <c r="AZ615">
        <f t="shared" si="500"/>
        <v>25.512406322518547</v>
      </c>
      <c r="BA615">
        <f t="shared" si="501"/>
        <v>5.760525771214251</v>
      </c>
      <c r="BB615">
        <f t="shared" si="502"/>
        <v>7.8466874884315461</v>
      </c>
      <c r="BC615">
        <f t="shared" si="503"/>
        <v>7.9226242134150198</v>
      </c>
      <c r="BD615" s="4">
        <f t="shared" si="504"/>
        <v>14.524776621705598</v>
      </c>
      <c r="BE615" s="7">
        <f t="shared" si="505"/>
        <v>10.529335699355977</v>
      </c>
      <c r="BF615">
        <f t="shared" si="506"/>
        <v>2.2260750845407871</v>
      </c>
      <c r="BG615">
        <f t="shared" si="507"/>
        <v>1.3009555229352994</v>
      </c>
      <c r="BH615">
        <f t="shared" si="508"/>
        <v>2.5996204153733893</v>
      </c>
      <c r="BI615" s="4">
        <f t="shared" si="509"/>
        <v>2.6447016744495935</v>
      </c>
      <c r="BJ615" s="7">
        <f t="shared" si="510"/>
        <v>1.8586576676948594E-4</v>
      </c>
      <c r="BK615">
        <f t="shared" si="511"/>
        <v>4.6825454473689506E-4</v>
      </c>
      <c r="BL615">
        <f t="shared" si="512"/>
        <v>4.3211585022667493E-4</v>
      </c>
      <c r="BM615" s="4">
        <f t="shared" si="513"/>
        <v>9.3327649079728119E-3</v>
      </c>
      <c r="BN615" s="7">
        <f t="shared" si="514"/>
        <v>1.8586576676948594E-4</v>
      </c>
      <c r="BO615">
        <f t="shared" si="515"/>
        <v>2.2255585384909491E-2</v>
      </c>
      <c r="BP615">
        <f t="shared" si="516"/>
        <v>6.1458837776829714E-2</v>
      </c>
      <c r="BQ615" s="4">
        <f t="shared" si="517"/>
        <v>2.9054285592403146E-7</v>
      </c>
      <c r="BR615" s="7">
        <f t="shared" si="518"/>
        <v>4.6825454473689506E-4</v>
      </c>
      <c r="BS615">
        <f t="shared" si="519"/>
        <v>2.2255585384909491E-2</v>
      </c>
      <c r="BT615">
        <f t="shared" si="520"/>
        <v>0.93540066753253315</v>
      </c>
      <c r="BU615" s="4">
        <f t="shared" si="521"/>
        <v>6.9634394321433857E-6</v>
      </c>
      <c r="BV615" s="7">
        <f t="shared" si="522"/>
        <v>4.3211585022667493E-4</v>
      </c>
      <c r="BW615">
        <f t="shared" si="523"/>
        <v>6.1458837776829714E-2</v>
      </c>
      <c r="BX615">
        <f t="shared" si="524"/>
        <v>0.93540066753253315</v>
      </c>
      <c r="BY615" s="4">
        <f t="shared" si="525"/>
        <v>2.4289753900607917E-5</v>
      </c>
      <c r="BZ615" s="7">
        <f t="shared" si="526"/>
        <v>9.3327649079728119E-3</v>
      </c>
      <c r="CA615">
        <f t="shared" si="527"/>
        <v>2.9054285592403146E-7</v>
      </c>
      <c r="CB615">
        <f t="shared" si="528"/>
        <v>6.9634394321433857E-6</v>
      </c>
      <c r="CC615" s="4">
        <f t="shared" si="529"/>
        <v>2.4289753900607917E-5</v>
      </c>
      <c r="CD615" s="7">
        <f t="shared" si="530"/>
        <v>16</v>
      </c>
      <c r="CE615" s="4">
        <f t="shared" si="531"/>
        <v>0</v>
      </c>
      <c r="CF615" s="7">
        <f t="shared" si="532"/>
        <v>1.8586576676948594E-4</v>
      </c>
      <c r="CG615">
        <f t="shared" si="533"/>
        <v>1.1447908063277833E-3</v>
      </c>
      <c r="CH615" s="7">
        <f t="shared" si="534"/>
        <v>1.8586576676948594E-4</v>
      </c>
      <c r="CI615" s="4">
        <f t="shared" si="535"/>
        <v>1.6727997606869475E-4</v>
      </c>
      <c r="CJ615">
        <f t="shared" si="536"/>
        <v>1.1447908063277833E-3</v>
      </c>
      <c r="CK615">
        <f t="shared" si="537"/>
        <v>1.6727997606869475E-4</v>
      </c>
      <c r="CL615" s="7">
        <f t="shared" si="538"/>
        <v>6</v>
      </c>
      <c r="CM615" s="4">
        <f t="shared" si="539"/>
        <v>1</v>
      </c>
      <c r="CN615" s="7">
        <f t="shared" si="540"/>
        <v>1.298166874043177E-2</v>
      </c>
      <c r="CO615" s="4">
        <f t="shared" si="541"/>
        <v>1</v>
      </c>
      <c r="CP615" s="7">
        <f t="shared" si="542"/>
        <v>1</v>
      </c>
      <c r="CQ615" s="4" t="str">
        <f t="shared" si="543"/>
        <v>Gentleman Jack</v>
      </c>
      <c r="CR615" s="7">
        <f t="shared" si="544"/>
        <v>62</v>
      </c>
      <c r="CS615">
        <f t="shared" si="545"/>
        <v>65</v>
      </c>
      <c r="CT615">
        <f ca="1">COUNTIF(INDIRECT(ADDRESS(ROW(),CR615,1,1)):INDIRECT(ADDRESS(ROW(),CS615,1,1)), "&lt;0.05")</f>
        <v>4</v>
      </c>
      <c r="CU615" s="4">
        <f t="shared" ca="1" si="546"/>
        <v>1</v>
      </c>
    </row>
    <row r="616" spans="1:99" x14ac:dyDescent="0.25">
      <c r="A616" s="48">
        <v>94</v>
      </c>
      <c r="B616" s="7">
        <v>10.992029923434739</v>
      </c>
      <c r="C616">
        <v>7.193035228519344</v>
      </c>
      <c r="D616">
        <v>5.4569915868206929</v>
      </c>
      <c r="E616">
        <v>5.7393997884678152</v>
      </c>
      <c r="F616">
        <v>5.8184109011288356</v>
      </c>
      <c r="G616">
        <v>4.3051188679571064</v>
      </c>
      <c r="H616">
        <v>4.9909754128752599</v>
      </c>
      <c r="I616">
        <v>4.7101705379066008</v>
      </c>
      <c r="J616">
        <v>4.4170027679649069</v>
      </c>
      <c r="K616" s="4">
        <v>3.2458026599690171</v>
      </c>
      <c r="L616" s="7">
        <v>0.36096535899111903</v>
      </c>
      <c r="M616">
        <v>0.78122147436445144</v>
      </c>
      <c r="N616">
        <v>0.93948835281803555</v>
      </c>
      <c r="O616">
        <v>1.4522679744593838</v>
      </c>
      <c r="P616">
        <v>1.732785013208916</v>
      </c>
      <c r="Q616">
        <v>1.3705394184078534</v>
      </c>
      <c r="R616">
        <v>1.2716522197375644</v>
      </c>
      <c r="S616">
        <v>1.3121844561521145</v>
      </c>
      <c r="T616">
        <v>1.6646001984062246</v>
      </c>
      <c r="U616" s="4">
        <v>1.5095136181923929</v>
      </c>
      <c r="V616" s="7">
        <v>1.4265530008813518</v>
      </c>
      <c r="W616">
        <v>1.6938863149065753</v>
      </c>
      <c r="X616">
        <v>1.5931849368368951</v>
      </c>
      <c r="Y616">
        <v>1.4970686752607154</v>
      </c>
      <c r="Z616">
        <v>1.7503532086492481</v>
      </c>
      <c r="AA616">
        <v>1.7411686578364023</v>
      </c>
      <c r="AB616">
        <v>1.7909830951281276</v>
      </c>
      <c r="AC616">
        <v>2.1183764374458627</v>
      </c>
      <c r="AD616">
        <v>2.3544850851453032</v>
      </c>
      <c r="AE616" s="4">
        <v>2.3728046602229202</v>
      </c>
      <c r="AF616" s="7">
        <v>0.82210309582315755</v>
      </c>
      <c r="AG616">
        <v>1.1971356206055801</v>
      </c>
      <c r="AH616">
        <v>1.3885812688876706</v>
      </c>
      <c r="AI616">
        <v>1.22346195591658</v>
      </c>
      <c r="AJ616">
        <v>1.4426762449864619</v>
      </c>
      <c r="AK616">
        <v>1.3651298557550624</v>
      </c>
      <c r="AL616">
        <v>1.3745900951244017</v>
      </c>
      <c r="AM616">
        <v>1.3677436482195113</v>
      </c>
      <c r="AN616">
        <v>1.4997028216716306</v>
      </c>
      <c r="AO616" s="4">
        <v>1.687196863579806</v>
      </c>
      <c r="AP616" s="7">
        <v>1.6795614244100747</v>
      </c>
      <c r="AQ616">
        <v>2.0143380638815591</v>
      </c>
      <c r="AR616">
        <v>2.034961586669501</v>
      </c>
      <c r="AS616">
        <v>1.9843551003725088</v>
      </c>
      <c r="AT616">
        <v>1.7934353985093285</v>
      </c>
      <c r="AU616">
        <v>1.8087349584999042</v>
      </c>
      <c r="AV616">
        <v>1.6776721838197437</v>
      </c>
      <c r="AW616">
        <v>1.752018419599243</v>
      </c>
      <c r="AX616">
        <v>1.9343857615404902</v>
      </c>
      <c r="AY616" s="4">
        <v>1.4737018438034462</v>
      </c>
      <c r="AZ616">
        <f t="shared" si="500"/>
        <v>5.6868937675044311</v>
      </c>
      <c r="BA616">
        <f t="shared" si="501"/>
        <v>1.2395218084738056</v>
      </c>
      <c r="BB616">
        <f t="shared" si="502"/>
        <v>1.8338864072313399</v>
      </c>
      <c r="BC616">
        <f t="shared" si="503"/>
        <v>1.3368321470569864</v>
      </c>
      <c r="BD616" s="4">
        <f t="shared" si="504"/>
        <v>1.8153164741105801</v>
      </c>
      <c r="BE616" s="7">
        <f t="shared" si="505"/>
        <v>2.1448900989061115</v>
      </c>
      <c r="BF616">
        <f t="shared" si="506"/>
        <v>0.42655666273118698</v>
      </c>
      <c r="BG616">
        <f t="shared" si="507"/>
        <v>0.33610670046081259</v>
      </c>
      <c r="BH616">
        <f t="shared" si="508"/>
        <v>0.22697505876199814</v>
      </c>
      <c r="BI616" s="4">
        <f t="shared" si="509"/>
        <v>0.17926076672280511</v>
      </c>
      <c r="BJ616" s="7">
        <f t="shared" si="510"/>
        <v>8.597118145572834E-5</v>
      </c>
      <c r="BK616">
        <f t="shared" si="511"/>
        <v>2.7639257259674056E-4</v>
      </c>
      <c r="BL616">
        <f t="shared" si="512"/>
        <v>1.1665161316378849E-4</v>
      </c>
      <c r="BM616" s="4">
        <f t="shared" si="513"/>
        <v>2.8376096412974249E-4</v>
      </c>
      <c r="BN616" s="7">
        <f t="shared" si="514"/>
        <v>8.597118145572834E-5</v>
      </c>
      <c r="BO616">
        <f t="shared" si="515"/>
        <v>2.9719632288339333E-3</v>
      </c>
      <c r="BP616">
        <f t="shared" si="516"/>
        <v>0.53469881277885634</v>
      </c>
      <c r="BQ616" s="4">
        <f t="shared" si="517"/>
        <v>1.9546035630893391E-3</v>
      </c>
      <c r="BR616" s="7">
        <f t="shared" si="518"/>
        <v>2.7639257259674056E-4</v>
      </c>
      <c r="BS616">
        <f t="shared" si="519"/>
        <v>2.9719632288339333E-3</v>
      </c>
      <c r="BT616">
        <f t="shared" si="520"/>
        <v>1.369852531685685E-3</v>
      </c>
      <c r="BU616" s="4">
        <f t="shared" si="521"/>
        <v>0.87972501384755586</v>
      </c>
      <c r="BV616" s="7">
        <f t="shared" si="522"/>
        <v>1.1665161316378849E-4</v>
      </c>
      <c r="BW616">
        <f t="shared" si="523"/>
        <v>0.53469881277885634</v>
      </c>
      <c r="BX616">
        <f t="shared" si="524"/>
        <v>1.369852531685685E-3</v>
      </c>
      <c r="BY616" s="4">
        <f t="shared" si="525"/>
        <v>6.6654868418710887E-5</v>
      </c>
      <c r="BZ616" s="7">
        <f t="shared" si="526"/>
        <v>2.8376096412974249E-4</v>
      </c>
      <c r="CA616">
        <f t="shared" si="527"/>
        <v>1.9546035630893391E-3</v>
      </c>
      <c r="CB616">
        <f t="shared" si="528"/>
        <v>0.87972501384755586</v>
      </c>
      <c r="CC616" s="4">
        <f t="shared" si="529"/>
        <v>6.6654868418710887E-5</v>
      </c>
      <c r="CD616" s="7">
        <f t="shared" si="530"/>
        <v>16</v>
      </c>
      <c r="CE616" s="4">
        <f t="shared" si="531"/>
        <v>0</v>
      </c>
      <c r="CF616" s="7">
        <f t="shared" si="532"/>
        <v>8.597118145572834E-5</v>
      </c>
      <c r="CG616">
        <f t="shared" si="533"/>
        <v>2.1206612596884688E-4</v>
      </c>
      <c r="CH616" s="7">
        <f t="shared" si="534"/>
        <v>8.597118145572834E-5</v>
      </c>
      <c r="CI616" s="4">
        <f t="shared" si="535"/>
        <v>1.3754730730920246E-2</v>
      </c>
      <c r="CJ616">
        <f t="shared" si="536"/>
        <v>2.1206612596884688E-4</v>
      </c>
      <c r="CK616">
        <f t="shared" si="537"/>
        <v>1.3754730730920246E-2</v>
      </c>
      <c r="CL616" s="7">
        <f t="shared" si="538"/>
        <v>6</v>
      </c>
      <c r="CM616" s="4">
        <f t="shared" si="539"/>
        <v>1</v>
      </c>
      <c r="CN616" s="7">
        <f t="shared" si="540"/>
        <v>6.4839178222056469E-3</v>
      </c>
      <c r="CO616" s="4">
        <f t="shared" si="541"/>
        <v>1</v>
      </c>
      <c r="CP616" s="7">
        <f t="shared" si="542"/>
        <v>1</v>
      </c>
      <c r="CQ616" s="4" t="str">
        <f t="shared" si="543"/>
        <v>Gentleman Jack</v>
      </c>
      <c r="CR616" s="7">
        <f t="shared" si="544"/>
        <v>62</v>
      </c>
      <c r="CS616">
        <f t="shared" si="545"/>
        <v>65</v>
      </c>
      <c r="CT616">
        <f ca="1">COUNTIF(INDIRECT(ADDRESS(ROW(),CR616,1,1)):INDIRECT(ADDRESS(ROW(),CS616,1,1)), "&lt;0.05")</f>
        <v>4</v>
      </c>
      <c r="CU616" s="4">
        <f t="shared" ca="1" si="546"/>
        <v>1</v>
      </c>
    </row>
    <row r="617" spans="1:99" x14ac:dyDescent="0.25">
      <c r="A617" s="48">
        <v>95</v>
      </c>
      <c r="B617" s="7">
        <v>24.930650627208927</v>
      </c>
      <c r="C617">
        <v>16.799802250780367</v>
      </c>
      <c r="D617">
        <v>12.669355509148387</v>
      </c>
      <c r="E617">
        <v>13.038739928056236</v>
      </c>
      <c r="F617">
        <v>12.704675113557453</v>
      </c>
      <c r="G617">
        <v>8.3057105323428537</v>
      </c>
      <c r="H617">
        <v>11.923163670949991</v>
      </c>
      <c r="I617">
        <v>12.252304916000623</v>
      </c>
      <c r="J617">
        <v>8.3212104955619406</v>
      </c>
      <c r="K617" s="4">
        <v>5.1739399851850632</v>
      </c>
      <c r="L617" s="7">
        <v>0.80294166912478415</v>
      </c>
      <c r="M617">
        <v>1.8301155393436928</v>
      </c>
      <c r="N617">
        <v>1.9669476090911715</v>
      </c>
      <c r="O617">
        <v>3.0241126587940697</v>
      </c>
      <c r="P617">
        <v>4.0560662885763641</v>
      </c>
      <c r="Q617">
        <v>3.5056040585076862</v>
      </c>
      <c r="R617">
        <v>2.9952091978092237</v>
      </c>
      <c r="S617">
        <v>2.9591365696321508</v>
      </c>
      <c r="T617">
        <v>4.142679538233911</v>
      </c>
      <c r="U617" s="4">
        <v>3.8342639861693502</v>
      </c>
      <c r="V617" s="7">
        <v>4.1096344963790221</v>
      </c>
      <c r="W617">
        <v>4.0010790536892529</v>
      </c>
      <c r="X617">
        <v>3.7399257979768112</v>
      </c>
      <c r="Y617">
        <v>3.7704511023095955</v>
      </c>
      <c r="Z617">
        <v>4.7418692292845792</v>
      </c>
      <c r="AA617">
        <v>4.116117335981178</v>
      </c>
      <c r="AB617">
        <v>4.2718009449340988</v>
      </c>
      <c r="AC617">
        <v>5.6424728605547214</v>
      </c>
      <c r="AD617">
        <v>6.4033688395877384</v>
      </c>
      <c r="AE617" s="4">
        <v>5.7821644310880371</v>
      </c>
      <c r="AF617" s="7">
        <v>4.2021660568004924</v>
      </c>
      <c r="AG617">
        <v>6.7630197746430802</v>
      </c>
      <c r="AH617">
        <v>8.3146940516730812</v>
      </c>
      <c r="AI617">
        <v>7.7553782658753674</v>
      </c>
      <c r="AJ617">
        <v>7.7396842309201155</v>
      </c>
      <c r="AK617">
        <v>7.4183786158501031</v>
      </c>
      <c r="AL617">
        <v>7.2795743479833108</v>
      </c>
      <c r="AM617">
        <v>9.1274969803742056</v>
      </c>
      <c r="AN617">
        <v>9.2814350962751604</v>
      </c>
      <c r="AO617" s="4">
        <v>9.3970622907574075</v>
      </c>
      <c r="AP617" s="7">
        <v>8.722478611255168</v>
      </c>
      <c r="AQ617">
        <v>12.710161374951372</v>
      </c>
      <c r="AR617">
        <v>14.633990681161075</v>
      </c>
      <c r="AS617">
        <v>11.249366800645706</v>
      </c>
      <c r="AT617">
        <v>9.2427729110863801</v>
      </c>
      <c r="AU617">
        <v>9.5594145916781752</v>
      </c>
      <c r="AV617">
        <v>9.5062599126310552</v>
      </c>
      <c r="AW617">
        <v>8.8332496868687702</v>
      </c>
      <c r="AX617">
        <v>9.2117175269860052</v>
      </c>
      <c r="AY617" s="4">
        <v>8.4959424928215324</v>
      </c>
      <c r="AZ617">
        <f t="shared" ref="AZ617:AZ680" si="547">AVERAGE(B617:K617)</f>
        <v>12.611955302879185</v>
      </c>
      <c r="BA617">
        <f t="shared" ref="BA617:BA680" si="548">AVERAGE(L617:U617)</f>
        <v>2.9117077115282402</v>
      </c>
      <c r="BB617">
        <f t="shared" ref="BB617:BB680" si="549">AVERAGE(V617:AE617)</f>
        <v>4.6578884091785024</v>
      </c>
      <c r="BC617">
        <f t="shared" ref="BC617:BC680" si="550">AVERAGE(AF617:AO617)</f>
        <v>7.7278889711152328</v>
      </c>
      <c r="BD617" s="4">
        <f t="shared" ref="BD617:BD680" si="551">AVERAGE(AP617:AY617)</f>
        <v>10.216535459008522</v>
      </c>
      <c r="BE617" s="7">
        <f t="shared" ref="BE617:BE680" si="552">STDEV(B617:K617)</f>
        <v>5.3992226047471092</v>
      </c>
      <c r="BF617">
        <f t="shared" ref="BF617:BF680" si="553">STDEV(L617:U617)</f>
        <v>1.0831966841245424</v>
      </c>
      <c r="BG617">
        <f t="shared" ref="BG617:BG680" si="554">STDEV(V617:AE617)</f>
        <v>0.94820991954811995</v>
      </c>
      <c r="BH617">
        <f t="shared" ref="BH617:BH680" si="555">STDEV(AF617:AO617)</f>
        <v>1.5334152152698703</v>
      </c>
      <c r="BI617" s="4">
        <f t="shared" ref="BI617:BI680" si="556">STDEV(AP617:AY617)</f>
        <v>2.0220759063118212</v>
      </c>
      <c r="BJ617" s="7">
        <f t="shared" ref="BJ617:BJ680" si="557">_xlfn.T.TEST($B617:$K617,L617:U617,2,3)</f>
        <v>2.6270603281305504E-4</v>
      </c>
      <c r="BK617">
        <f t="shared" ref="BK617:BK680" si="558">_xlfn.T.TEST($B617:$K617,V617:AE617,2,3)</f>
        <v>1.1230152024269133E-3</v>
      </c>
      <c r="BL617">
        <f t="shared" ref="BL617:BL680" si="559">_xlfn.T.TEST($B617:$K617,AF617:AO617,2,3)</f>
        <v>1.9673130086506053E-2</v>
      </c>
      <c r="BM617" s="4">
        <f t="shared" ref="BM617:BM680" si="560">_xlfn.T.TEST($B617:$K617,AP617:AY617,2,3)</f>
        <v>0.21455222189356316</v>
      </c>
      <c r="BN617" s="7">
        <f t="shared" ref="BN617:BN680" si="561">_xlfn.T.TEST($L617:$U617,B617:K617,2,3)</f>
        <v>2.6270603281305504E-4</v>
      </c>
      <c r="BO617">
        <f t="shared" ref="BO617:BO680" si="562">_xlfn.T.TEST($L617:$U617,V617:AE617,2,3)</f>
        <v>1.2439647686567617E-3</v>
      </c>
      <c r="BP617">
        <f t="shared" ref="BP617:BP680" si="563">_xlfn.T.TEST($L617:$U617,AF617:AO617,2,3)</f>
        <v>4.2559021332386984E-7</v>
      </c>
      <c r="BQ617" s="4">
        <f t="shared" ref="BQ617:BQ680" si="564">_xlfn.T.TEST($L617:$U617,AP617:AY617,2,3)</f>
        <v>9.9317949875262388E-8</v>
      </c>
      <c r="BR617" s="7">
        <f t="shared" ref="BR617:BR680" si="565">_xlfn.T.TEST($V617:$AE617,B617:K617,2,3)</f>
        <v>1.1230152024269133E-3</v>
      </c>
      <c r="BS617">
        <f t="shared" ref="BS617:BS680" si="566">_xlfn.T.TEST($V617:$AE617,L617:U617,2,3)</f>
        <v>1.2439647686567617E-3</v>
      </c>
      <c r="BT617">
        <f t="shared" ref="BT617:BT680" si="567">_xlfn.T.TEST($V617:$AE617,AF617:AO617,2,3)</f>
        <v>7.5755369240059381E-5</v>
      </c>
      <c r="BU617" s="4">
        <f t="shared" ref="BU617:BU680" si="568">_xlfn.T.TEST($V617:$AE617,AP617:AY617,2,3)</f>
        <v>2.9867655957465204E-6</v>
      </c>
      <c r="BV617" s="7">
        <f t="shared" ref="BV617:BV680" si="569">_xlfn.T.TEST($AF617:$AO617,B617:K617,2,3)</f>
        <v>1.9673130086506053E-2</v>
      </c>
      <c r="BW617">
        <f t="shared" ref="BW617:BW680" si="570">_xlfn.T.TEST($AF617:$AO617,L617:U617,2,3)</f>
        <v>4.2559021332386984E-7</v>
      </c>
      <c r="BX617">
        <f t="shared" ref="BX617:BX680" si="571">_xlfn.T.TEST($AF617:$AO617,V617:AE617,2,3)</f>
        <v>7.5755369240059381E-5</v>
      </c>
      <c r="BY617" s="4">
        <f t="shared" ref="BY617:BY680" si="572">_xlfn.T.TEST($AF617:$AO617,AP617:AY617,2,3)</f>
        <v>6.5675189809473638E-3</v>
      </c>
      <c r="BZ617" s="7">
        <f t="shared" ref="BZ617:BZ680" si="573">_xlfn.T.TEST($AP617:$AY617,B617:K617,2,3)</f>
        <v>0.21455222189356316</v>
      </c>
      <c r="CA617">
        <f t="shared" ref="CA617:CA680" si="574">_xlfn.T.TEST($AP617:$AY617,L617:U617,2,3)</f>
        <v>9.9317949875262388E-8</v>
      </c>
      <c r="CB617">
        <f t="shared" ref="CB617:CB680" si="575">_xlfn.T.TEST($AP617:$AY617,V617:AE617,2,3)</f>
        <v>2.9867655957465204E-6</v>
      </c>
      <c r="CC617" s="4">
        <f t="shared" ref="CC617:CC680" si="576">_xlfn.T.TEST($AP617:$AY617,AF617:AO617,2,3)</f>
        <v>6.5675189809473638E-3</v>
      </c>
      <c r="CD617" s="7">
        <f t="shared" ref="CD617:CD680" si="577">COUNTIF(BJ617:CC617,"&lt;0.05")</f>
        <v>18</v>
      </c>
      <c r="CE617" s="4">
        <f t="shared" ref="CE617:CE680" si="578">IF(CD617=20,1,0)</f>
        <v>0</v>
      </c>
      <c r="CF617" s="7">
        <f t="shared" ref="CF617:CF680" si="579">_xlfn.T.TEST(B617:K617,L617:U617,2,3)</f>
        <v>2.6270603281305504E-4</v>
      </c>
      <c r="CG617">
        <f t="shared" ref="CG617:CG680" si="580">_xlfn.T.TEST(B617:K617,V617:AY617,2,3)</f>
        <v>1.6255237095534798E-2</v>
      </c>
      <c r="CH617" s="7">
        <f t="shared" ref="CH617:CH680" si="581">_xlfn.T.TEST(L617:U617,B617:K617,2,3)</f>
        <v>2.6270603281305504E-4</v>
      </c>
      <c r="CI617" s="4">
        <f t="shared" ref="CI617:CI680" si="582">_xlfn.T.TEST(L617:U617,V617:AY617,2,3)</f>
        <v>5.0217192766172701E-9</v>
      </c>
      <c r="CJ617">
        <f t="shared" ref="CJ617:CJ680" si="583">_xlfn.T.TEST(V617:AY617,B617:K617,2,3)</f>
        <v>1.6255237095534798E-2</v>
      </c>
      <c r="CK617">
        <f t="shared" ref="CK617:CK680" si="584">_xlfn.T.TEST(V617:AY617,L617:U617,2,3)</f>
        <v>5.0217192766172701E-9</v>
      </c>
      <c r="CL617" s="7">
        <f t="shared" ref="CL617:CL680" si="585">COUNTIF(CF617:CK617,"&lt;0.05")</f>
        <v>6</v>
      </c>
      <c r="CM617" s="4">
        <f t="shared" ref="CM617:CM680" si="586">IF(CL617=6,1,0)</f>
        <v>1</v>
      </c>
      <c r="CN617" s="7">
        <f t="shared" ref="CN617:CN680" si="587">_xlfn.T.TEST(B617:U617,V617:AO617,2,3)</f>
        <v>0.29658126565882309</v>
      </c>
      <c r="CO617" s="4">
        <f t="shared" ref="CO617:CO680" si="588">IF(CN617&lt;0.05,1,0)</f>
        <v>0</v>
      </c>
      <c r="CP617" s="7">
        <f t="shared" ref="CP617:CP680" si="589">MATCH(MAX(AZ617:BD617),AZ617:BD617,0)</f>
        <v>1</v>
      </c>
      <c r="CQ617" s="4" t="str">
        <f t="shared" ref="CQ617:CQ680" si="590">_xlfn.SWITCH(CP617,1, "Gentleman Jack", 2, "Jack Daniels", 3, "Glenfiddich 12", 4, "Glenfiddich 15", 5, "Glenfiddich 18")</f>
        <v>Gentleman Jack</v>
      </c>
      <c r="CR617" s="7">
        <f t="shared" ref="CR617:CR680" si="591">62+(CP617-1)*4</f>
        <v>62</v>
      </c>
      <c r="CS617">
        <f t="shared" ref="CS617:CS680" si="592">CR617+3</f>
        <v>65</v>
      </c>
      <c r="CT617">
        <f ca="1">COUNTIF(INDIRECT(ADDRESS(ROW(),CR617,1,1)):INDIRECT(ADDRESS(ROW(),CS617,1,1)), "&lt;0.05")</f>
        <v>3</v>
      </c>
      <c r="CU617" s="4">
        <f t="shared" ref="CU617:CU680" ca="1" si="593">IF(CT617=4,1,0)</f>
        <v>0</v>
      </c>
    </row>
    <row r="618" spans="1:99" x14ac:dyDescent="0.25">
      <c r="A618" s="48">
        <v>96</v>
      </c>
      <c r="B618" s="7">
        <v>9.5630421803862546</v>
      </c>
      <c r="C618">
        <v>6.4546300243327819</v>
      </c>
      <c r="D618">
        <v>4.9319986157894542</v>
      </c>
      <c r="E618">
        <v>4.9346999665008582</v>
      </c>
      <c r="F618">
        <v>5.9382388114469871</v>
      </c>
      <c r="G618">
        <v>5.2754982772493051</v>
      </c>
      <c r="H618">
        <v>4.3921126192242834</v>
      </c>
      <c r="I618">
        <v>3.8651705560481555</v>
      </c>
      <c r="J618">
        <v>5.3050337618333456</v>
      </c>
      <c r="K618" s="4">
        <v>4.807819673533495</v>
      </c>
      <c r="L618" s="7">
        <v>0.27604348798586809</v>
      </c>
      <c r="M618">
        <v>0.4705750094150058</v>
      </c>
      <c r="N618">
        <v>0.59585621576044112</v>
      </c>
      <c r="O618">
        <v>1.1640223591888674</v>
      </c>
      <c r="P618">
        <v>1.3248319810121805</v>
      </c>
      <c r="Q618">
        <v>1.011665011357709</v>
      </c>
      <c r="R618">
        <v>0.97731216483774819</v>
      </c>
      <c r="S618">
        <v>1.0421772761129759</v>
      </c>
      <c r="T618">
        <v>1.3027695953374023</v>
      </c>
      <c r="U618" s="4">
        <v>1.1366678825944787</v>
      </c>
      <c r="V618" s="7">
        <v>0.75585795861428828</v>
      </c>
      <c r="W618">
        <v>0.884645772547339</v>
      </c>
      <c r="X618">
        <v>0.88899517338234513</v>
      </c>
      <c r="Y618">
        <v>0.83891765574502253</v>
      </c>
      <c r="Z618">
        <v>0.94722966776946482</v>
      </c>
      <c r="AA618">
        <v>0.99493744919847038</v>
      </c>
      <c r="AB618">
        <v>0.97109252373638255</v>
      </c>
      <c r="AC618">
        <v>1.1225860995895314</v>
      </c>
      <c r="AD618">
        <v>1.2706269389964959</v>
      </c>
      <c r="AE618" s="4">
        <v>1.2869215417594984</v>
      </c>
      <c r="AF618" s="7">
        <v>0.46816638081491241</v>
      </c>
      <c r="AG618">
        <v>0.72568645832557954</v>
      </c>
      <c r="AH618">
        <v>0.84158774069684128</v>
      </c>
      <c r="AI618">
        <v>0.82569972364398059</v>
      </c>
      <c r="AJ618">
        <v>0.95468185313535758</v>
      </c>
      <c r="AK618">
        <v>0.96323461594218274</v>
      </c>
      <c r="AL618">
        <v>0.95661760001538343</v>
      </c>
      <c r="AM618">
        <v>0.97875849282059124</v>
      </c>
      <c r="AN618">
        <v>1.146005878835832</v>
      </c>
      <c r="AO618" s="4">
        <v>1.2310854423291939</v>
      </c>
      <c r="AP618" s="7">
        <v>1.3756766988592612</v>
      </c>
      <c r="AQ618">
        <v>1.4359467519062092</v>
      </c>
      <c r="AR618">
        <v>1.5651379681016173</v>
      </c>
      <c r="AS618">
        <v>1.6444803165306856</v>
      </c>
      <c r="AT618">
        <v>1.5367134668993458</v>
      </c>
      <c r="AU618">
        <v>1.56860990804805</v>
      </c>
      <c r="AV618">
        <v>1.4525245218650049</v>
      </c>
      <c r="AW618">
        <v>1.5442742657804693</v>
      </c>
      <c r="AX618">
        <v>1.7442494872317835</v>
      </c>
      <c r="AY618" s="4">
        <v>1.3359377569324211</v>
      </c>
      <c r="AZ618">
        <f t="shared" si="547"/>
        <v>5.5468244486344913</v>
      </c>
      <c r="BA618">
        <f t="shared" si="548"/>
        <v>0.93019209836026773</v>
      </c>
      <c r="BB618">
        <f t="shared" si="549"/>
        <v>0.99618107813388401</v>
      </c>
      <c r="BC618">
        <f t="shared" si="550"/>
        <v>0.90915241865598551</v>
      </c>
      <c r="BD618" s="4">
        <f t="shared" si="551"/>
        <v>1.5203551142154847</v>
      </c>
      <c r="BE618" s="7">
        <f t="shared" si="552"/>
        <v>1.5881350394037734</v>
      </c>
      <c r="BF618">
        <f t="shared" si="553"/>
        <v>0.3596604942535056</v>
      </c>
      <c r="BG618">
        <f t="shared" si="554"/>
        <v>0.17803617868948352</v>
      </c>
      <c r="BH618">
        <f t="shared" si="555"/>
        <v>0.21382598791830693</v>
      </c>
      <c r="BI618" s="4">
        <f t="shared" si="556"/>
        <v>0.12354795433617732</v>
      </c>
      <c r="BJ618" s="7">
        <f t="shared" si="557"/>
        <v>4.5274508365194694E-6</v>
      </c>
      <c r="BK618">
        <f t="shared" si="558"/>
        <v>7.1856654096018185E-6</v>
      </c>
      <c r="BL618">
        <f t="shared" si="559"/>
        <v>5.8208628483604468E-6</v>
      </c>
      <c r="BM618" s="4">
        <f t="shared" si="560"/>
        <v>2.0758003537370944E-5</v>
      </c>
      <c r="BN618" s="7">
        <f t="shared" si="561"/>
        <v>4.5274508365194694E-6</v>
      </c>
      <c r="BO618">
        <f t="shared" si="562"/>
        <v>0.61171183995448919</v>
      </c>
      <c r="BP618">
        <f t="shared" si="563"/>
        <v>0.87583154413816211</v>
      </c>
      <c r="BQ618" s="4">
        <f t="shared" si="564"/>
        <v>4.5447446967162111E-4</v>
      </c>
      <c r="BR618" s="7">
        <f t="shared" si="565"/>
        <v>7.1856654096018185E-6</v>
      </c>
      <c r="BS618">
        <f t="shared" si="566"/>
        <v>0.61171183995448919</v>
      </c>
      <c r="BT618">
        <f t="shared" si="567"/>
        <v>0.33614870241558115</v>
      </c>
      <c r="BU618" s="4">
        <f t="shared" si="568"/>
        <v>9.7326043326530279E-7</v>
      </c>
      <c r="BV618" s="7">
        <f t="shared" si="569"/>
        <v>5.8208628483604468E-6</v>
      </c>
      <c r="BW618">
        <f t="shared" si="570"/>
        <v>0.87583154413816211</v>
      </c>
      <c r="BX618">
        <f t="shared" si="571"/>
        <v>0.33614870241558115</v>
      </c>
      <c r="BY618" s="4">
        <f t="shared" si="572"/>
        <v>1.4665359528804671E-6</v>
      </c>
      <c r="BZ618" s="7">
        <f t="shared" si="573"/>
        <v>2.0758003537370944E-5</v>
      </c>
      <c r="CA618">
        <f t="shared" si="574"/>
        <v>4.5447446967162111E-4</v>
      </c>
      <c r="CB618">
        <f t="shared" si="575"/>
        <v>9.7326043326530279E-7</v>
      </c>
      <c r="CC618" s="4">
        <f t="shared" si="576"/>
        <v>1.4665359528804671E-6</v>
      </c>
      <c r="CD618" s="7">
        <f t="shared" si="577"/>
        <v>14</v>
      </c>
      <c r="CE618" s="4">
        <f t="shared" si="578"/>
        <v>0</v>
      </c>
      <c r="CF618" s="7">
        <f t="shared" si="579"/>
        <v>4.5274508365194694E-6</v>
      </c>
      <c r="CG618">
        <f t="shared" si="580"/>
        <v>9.3211433699940902E-6</v>
      </c>
      <c r="CH618" s="7">
        <f t="shared" si="581"/>
        <v>4.5274508365194694E-6</v>
      </c>
      <c r="CI618" s="4">
        <f t="shared" si="582"/>
        <v>0.12036780306278005</v>
      </c>
      <c r="CJ618">
        <f t="shared" si="583"/>
        <v>9.3211433699940902E-6</v>
      </c>
      <c r="CK618">
        <f t="shared" si="584"/>
        <v>0.12036780306278005</v>
      </c>
      <c r="CL618" s="7">
        <f t="shared" si="585"/>
        <v>4</v>
      </c>
      <c r="CM618" s="4">
        <f t="shared" si="586"/>
        <v>0</v>
      </c>
      <c r="CN618" s="7">
        <f t="shared" si="587"/>
        <v>9.6638013303510873E-4</v>
      </c>
      <c r="CO618" s="4">
        <f t="shared" si="588"/>
        <v>1</v>
      </c>
      <c r="CP618" s="7">
        <f t="shared" si="589"/>
        <v>1</v>
      </c>
      <c r="CQ618" s="4" t="str">
        <f t="shared" si="590"/>
        <v>Gentleman Jack</v>
      </c>
      <c r="CR618" s="7">
        <f t="shared" si="591"/>
        <v>62</v>
      </c>
      <c r="CS618">
        <f t="shared" si="592"/>
        <v>65</v>
      </c>
      <c r="CT618">
        <f ca="1">COUNTIF(INDIRECT(ADDRESS(ROW(),CR618,1,1)):INDIRECT(ADDRESS(ROW(),CS618,1,1)), "&lt;0.05")</f>
        <v>4</v>
      </c>
      <c r="CU618" s="4">
        <f t="shared" ca="1" si="593"/>
        <v>1</v>
      </c>
    </row>
    <row r="619" spans="1:99" x14ac:dyDescent="0.25">
      <c r="A619" s="48">
        <v>97</v>
      </c>
      <c r="B619" s="7">
        <v>20.273374064851296</v>
      </c>
      <c r="C619">
        <v>13.742439671043895</v>
      </c>
      <c r="D619">
        <v>10.47966243182834</v>
      </c>
      <c r="E619">
        <v>10.280866943189743</v>
      </c>
      <c r="F619">
        <v>12.009452829738196</v>
      </c>
      <c r="G619">
        <v>10.185205699679635</v>
      </c>
      <c r="H619">
        <v>9.4596248272440278</v>
      </c>
      <c r="I619">
        <v>8.5331718009470876</v>
      </c>
      <c r="J619">
        <v>10.341701479037555</v>
      </c>
      <c r="K619" s="4">
        <v>8.3577552681420695</v>
      </c>
      <c r="L619" s="7">
        <v>0.58678635842197902</v>
      </c>
      <c r="M619">
        <v>0.93737575835873321</v>
      </c>
      <c r="N619">
        <v>1.2395726357858905</v>
      </c>
      <c r="O619">
        <v>2.3611610938054257</v>
      </c>
      <c r="P619">
        <v>2.9154310531673291</v>
      </c>
      <c r="Q619">
        <v>2.3679894943101547</v>
      </c>
      <c r="R619">
        <v>2.0860716626509919</v>
      </c>
      <c r="S619">
        <v>2.202549059792557</v>
      </c>
      <c r="T619">
        <v>2.9988925482914719</v>
      </c>
      <c r="U619" s="4">
        <v>2.5537591031001816</v>
      </c>
      <c r="V619" s="7">
        <v>1.5494735447007069</v>
      </c>
      <c r="W619">
        <v>1.6336599858502487</v>
      </c>
      <c r="X619">
        <v>1.6698624792661585</v>
      </c>
      <c r="Y619">
        <v>1.6439416941154708</v>
      </c>
      <c r="Z619">
        <v>1.8793549332385284</v>
      </c>
      <c r="AA619">
        <v>1.8343584186548045</v>
      </c>
      <c r="AB619">
        <v>1.7486566296630881</v>
      </c>
      <c r="AC619">
        <v>2.1942329885688938</v>
      </c>
      <c r="AD619">
        <v>2.4633019705266341</v>
      </c>
      <c r="AE619" s="4">
        <v>2.3762646657504463</v>
      </c>
      <c r="AF619" s="7">
        <v>1.0417334018029214</v>
      </c>
      <c r="AG619">
        <v>1.8253978302587341</v>
      </c>
      <c r="AH619">
        <v>1.8876847381273398</v>
      </c>
      <c r="AI619">
        <v>2.205501865455842</v>
      </c>
      <c r="AJ619">
        <v>2.6790704096831455</v>
      </c>
      <c r="AK619">
        <v>2.8448724505481953</v>
      </c>
      <c r="AL619">
        <v>2.8290619364817458</v>
      </c>
      <c r="AM619">
        <v>3.1505412166449758</v>
      </c>
      <c r="AN619">
        <v>3.4657083777657691</v>
      </c>
      <c r="AO619" s="4">
        <v>3.7120868867565076</v>
      </c>
      <c r="AP619" s="7">
        <v>4.8438059155489546</v>
      </c>
      <c r="AQ619">
        <v>4.25455366786466</v>
      </c>
      <c r="AR619">
        <v>4.5268736883394496</v>
      </c>
      <c r="AS619">
        <v>5.6695377849378632</v>
      </c>
      <c r="AT619">
        <v>5.6629470455500392</v>
      </c>
      <c r="AU619">
        <v>5.7520106943445164</v>
      </c>
      <c r="AV619">
        <v>6.1209864927573276</v>
      </c>
      <c r="AW619">
        <v>6.1901027231192938</v>
      </c>
      <c r="AX619">
        <v>7.1227188392514131</v>
      </c>
      <c r="AY619" s="4">
        <v>5.9192917051631477</v>
      </c>
      <c r="AZ619">
        <f t="shared" si="547"/>
        <v>11.366325501570184</v>
      </c>
      <c r="BA619">
        <f t="shared" si="548"/>
        <v>2.0249588767684719</v>
      </c>
      <c r="BB619">
        <f t="shared" si="549"/>
        <v>1.899310731033498</v>
      </c>
      <c r="BC619">
        <f t="shared" si="550"/>
        <v>2.564165911352517</v>
      </c>
      <c r="BD619" s="4">
        <f t="shared" si="551"/>
        <v>5.6062828556876667</v>
      </c>
      <c r="BE619" s="7">
        <f t="shared" si="552"/>
        <v>3.5042529346928752</v>
      </c>
      <c r="BF619">
        <f t="shared" si="553"/>
        <v>0.82698252926282023</v>
      </c>
      <c r="BG619">
        <f t="shared" si="554"/>
        <v>0.32841035098023358</v>
      </c>
      <c r="BH619">
        <f t="shared" si="555"/>
        <v>0.82235111394859339</v>
      </c>
      <c r="BI619" s="4">
        <f t="shared" si="556"/>
        <v>0.85670128044050986</v>
      </c>
      <c r="BJ619" s="7">
        <f t="shared" si="557"/>
        <v>9.4377819439828402E-6</v>
      </c>
      <c r="BK619">
        <f t="shared" si="558"/>
        <v>1.2104597997718304E-5</v>
      </c>
      <c r="BL619">
        <f t="shared" si="559"/>
        <v>1.5939199618006811E-5</v>
      </c>
      <c r="BM619" s="4">
        <f t="shared" si="560"/>
        <v>4.8888560174307257E-4</v>
      </c>
      <c r="BN619" s="7">
        <f t="shared" si="561"/>
        <v>9.4377819439828402E-6</v>
      </c>
      <c r="BO619">
        <f t="shared" si="562"/>
        <v>0.66331156683155812</v>
      </c>
      <c r="BP619">
        <f t="shared" si="563"/>
        <v>0.16096992956996906</v>
      </c>
      <c r="BQ619" s="4">
        <f t="shared" si="564"/>
        <v>1.9424248407351464E-8</v>
      </c>
      <c r="BR619" s="7">
        <f t="shared" si="565"/>
        <v>1.2104597997718304E-5</v>
      </c>
      <c r="BS619">
        <f t="shared" si="566"/>
        <v>0.66331156683155812</v>
      </c>
      <c r="BT619">
        <f t="shared" si="567"/>
        <v>3.5449543562368374E-2</v>
      </c>
      <c r="BU619" s="4">
        <f t="shared" si="568"/>
        <v>3.4983862049440757E-8</v>
      </c>
      <c r="BV619" s="7">
        <f t="shared" si="569"/>
        <v>1.5939199618006811E-5</v>
      </c>
      <c r="BW619">
        <f t="shared" si="570"/>
        <v>0.16096992956996906</v>
      </c>
      <c r="BX619">
        <f t="shared" si="571"/>
        <v>3.5449543562368374E-2</v>
      </c>
      <c r="BY619" s="4">
        <f t="shared" si="572"/>
        <v>2.0735692893457515E-7</v>
      </c>
      <c r="BZ619" s="7">
        <f t="shared" si="573"/>
        <v>4.8888560174307257E-4</v>
      </c>
      <c r="CA619">
        <f t="shared" si="574"/>
        <v>1.9424248407351464E-8</v>
      </c>
      <c r="CB619">
        <f t="shared" si="575"/>
        <v>3.4983862049440757E-8</v>
      </c>
      <c r="CC619" s="4">
        <f t="shared" si="576"/>
        <v>2.0735692893457515E-7</v>
      </c>
      <c r="CD619" s="7">
        <f t="shared" si="577"/>
        <v>16</v>
      </c>
      <c r="CE619" s="4">
        <f t="shared" si="578"/>
        <v>0</v>
      </c>
      <c r="CF619" s="7">
        <f t="shared" si="579"/>
        <v>9.4377819439828402E-6</v>
      </c>
      <c r="CG619">
        <f t="shared" si="580"/>
        <v>3.000699310975135E-5</v>
      </c>
      <c r="CH619" s="7">
        <f t="shared" si="581"/>
        <v>9.4377819439828402E-6</v>
      </c>
      <c r="CI619" s="4">
        <f t="shared" si="582"/>
        <v>3.0586819877563998E-3</v>
      </c>
      <c r="CJ619">
        <f t="shared" si="583"/>
        <v>3.000699310975135E-5</v>
      </c>
      <c r="CK619">
        <f t="shared" si="584"/>
        <v>3.0586819877563998E-3</v>
      </c>
      <c r="CL619" s="7">
        <f t="shared" si="585"/>
        <v>6</v>
      </c>
      <c r="CM619" s="4">
        <f t="shared" si="586"/>
        <v>1</v>
      </c>
      <c r="CN619" s="7">
        <f t="shared" si="587"/>
        <v>1.5577398489514326E-3</v>
      </c>
      <c r="CO619" s="4">
        <f t="shared" si="588"/>
        <v>1</v>
      </c>
      <c r="CP619" s="7">
        <f t="shared" si="589"/>
        <v>1</v>
      </c>
      <c r="CQ619" s="4" t="str">
        <f t="shared" si="590"/>
        <v>Gentleman Jack</v>
      </c>
      <c r="CR619" s="7">
        <f t="shared" si="591"/>
        <v>62</v>
      </c>
      <c r="CS619">
        <f t="shared" si="592"/>
        <v>65</v>
      </c>
      <c r="CT619">
        <f ca="1">COUNTIF(INDIRECT(ADDRESS(ROW(),CR619,1,1)):INDIRECT(ADDRESS(ROW(),CS619,1,1)), "&lt;0.05")</f>
        <v>4</v>
      </c>
      <c r="CU619" s="4">
        <f t="shared" ca="1" si="593"/>
        <v>1</v>
      </c>
    </row>
    <row r="620" spans="1:99" x14ac:dyDescent="0.25">
      <c r="A620" s="48">
        <v>98</v>
      </c>
      <c r="B620" s="7">
        <v>1.013611320776387</v>
      </c>
      <c r="C620">
        <v>0.71562393457516182</v>
      </c>
      <c r="D620">
        <v>0.57601181302562354</v>
      </c>
      <c r="E620">
        <v>0.55284580119034821</v>
      </c>
      <c r="F620">
        <v>0.62888575948760506</v>
      </c>
      <c r="G620">
        <v>0.60091846244643954</v>
      </c>
      <c r="H620">
        <v>0.50618818376632835</v>
      </c>
      <c r="I620">
        <v>0.44312557535246649</v>
      </c>
      <c r="J620">
        <v>0.5683246600539662</v>
      </c>
      <c r="K620" s="4">
        <v>0.50041462055591746</v>
      </c>
      <c r="L620" s="7">
        <v>0</v>
      </c>
      <c r="M620">
        <v>0</v>
      </c>
      <c r="N620">
        <v>1.5880036481994816E-2</v>
      </c>
      <c r="O620">
        <v>8.0121563523490355E-2</v>
      </c>
      <c r="P620">
        <v>0.12383910726996968</v>
      </c>
      <c r="Q620">
        <v>9.4039511884342217E-2</v>
      </c>
      <c r="R620">
        <v>9.0537582174656447E-2</v>
      </c>
      <c r="S620">
        <v>0.10330854384832097</v>
      </c>
      <c r="T620">
        <v>0.16474512084222301</v>
      </c>
      <c r="U620" s="4">
        <v>0.12925052865365227</v>
      </c>
      <c r="V620" s="7">
        <v>7.3269633418605817E-2</v>
      </c>
      <c r="W620">
        <v>8.9213095153880109E-2</v>
      </c>
      <c r="X620">
        <v>8.7085025144021666E-2</v>
      </c>
      <c r="Y620">
        <v>9.7199779140031264E-2</v>
      </c>
      <c r="Z620">
        <v>0.11446662626949863</v>
      </c>
      <c r="AA620">
        <v>9.4266179512997067E-2</v>
      </c>
      <c r="AB620">
        <v>0.10759264298624897</v>
      </c>
      <c r="AC620">
        <v>0.13478133970368494</v>
      </c>
      <c r="AD620">
        <v>0.15861277779228575</v>
      </c>
      <c r="AE620" s="4">
        <v>0.14441975055359116</v>
      </c>
      <c r="AF620" s="7">
        <v>3.9901300876355218E-2</v>
      </c>
      <c r="AG620">
        <v>0.12240835344913636</v>
      </c>
      <c r="AH620">
        <v>0.12836597675464578</v>
      </c>
      <c r="AI620">
        <v>0.14665243574272366</v>
      </c>
      <c r="AJ620">
        <v>0.1517844360874939</v>
      </c>
      <c r="AK620">
        <v>0.19629026191233054</v>
      </c>
      <c r="AL620">
        <v>0.17798728094545924</v>
      </c>
      <c r="AM620">
        <v>0.19934903025594009</v>
      </c>
      <c r="AN620">
        <v>0.24557757388280457</v>
      </c>
      <c r="AO620" s="4">
        <v>0.25491626886091279</v>
      </c>
      <c r="AP620" s="7">
        <v>0.30761556175378352</v>
      </c>
      <c r="AQ620">
        <v>0.26673539140136393</v>
      </c>
      <c r="AR620">
        <v>0.28613849589337664</v>
      </c>
      <c r="AS620">
        <v>0.343613689908563</v>
      </c>
      <c r="AT620">
        <v>0.34745817924878569</v>
      </c>
      <c r="AU620">
        <v>0.33994913926876852</v>
      </c>
      <c r="AV620">
        <v>0.37212021499061315</v>
      </c>
      <c r="AW620">
        <v>0.3744128033304806</v>
      </c>
      <c r="AX620">
        <v>0.40452998876357138</v>
      </c>
      <c r="AY620" s="4">
        <v>0.34985623001515459</v>
      </c>
      <c r="AZ620">
        <f t="shared" si="547"/>
        <v>0.61059501312302422</v>
      </c>
      <c r="BA620">
        <f t="shared" si="548"/>
        <v>8.0172199467864982E-2</v>
      </c>
      <c r="BB620">
        <f t="shared" si="549"/>
        <v>0.11009068496748456</v>
      </c>
      <c r="BC620">
        <f t="shared" si="550"/>
        <v>0.16632329187678024</v>
      </c>
      <c r="BD620" s="4">
        <f t="shared" si="551"/>
        <v>0.33924296945744609</v>
      </c>
      <c r="BE620" s="7">
        <f t="shared" si="552"/>
        <v>0.16030723109692704</v>
      </c>
      <c r="BF620">
        <f t="shared" si="553"/>
        <v>5.7049434826780487E-2</v>
      </c>
      <c r="BG620">
        <f t="shared" si="554"/>
        <v>2.7699599168518458E-2</v>
      </c>
      <c r="BH620">
        <f t="shared" si="555"/>
        <v>6.3425235445978917E-2</v>
      </c>
      <c r="BI620" s="4">
        <f t="shared" si="556"/>
        <v>4.1975766989430903E-2</v>
      </c>
      <c r="BJ620" s="7">
        <f t="shared" si="557"/>
        <v>7.1437532950386471E-7</v>
      </c>
      <c r="BK620">
        <f t="shared" si="558"/>
        <v>2.9264336931899838E-6</v>
      </c>
      <c r="BL620">
        <f t="shared" si="559"/>
        <v>3.570716885247947E-6</v>
      </c>
      <c r="BM620" s="4">
        <f t="shared" si="560"/>
        <v>3.8510661675233206E-4</v>
      </c>
      <c r="BN620" s="7">
        <f t="shared" si="561"/>
        <v>7.1437532950386471E-7</v>
      </c>
      <c r="BO620">
        <f t="shared" si="562"/>
        <v>0.15956807336883713</v>
      </c>
      <c r="BP620">
        <f t="shared" si="563"/>
        <v>5.087273002478656E-3</v>
      </c>
      <c r="BQ620" s="4">
        <f t="shared" si="564"/>
        <v>2.4146422532558744E-9</v>
      </c>
      <c r="BR620" s="7">
        <f t="shared" si="565"/>
        <v>2.9264336931899838E-6</v>
      </c>
      <c r="BS620">
        <f t="shared" si="566"/>
        <v>0.15956807336883713</v>
      </c>
      <c r="BT620">
        <f t="shared" si="567"/>
        <v>2.4160364739106235E-2</v>
      </c>
      <c r="BU620" s="4">
        <f t="shared" si="568"/>
        <v>2.0089124286572206E-10</v>
      </c>
      <c r="BV620" s="7">
        <f t="shared" si="569"/>
        <v>3.570716885247947E-6</v>
      </c>
      <c r="BW620">
        <f t="shared" si="570"/>
        <v>5.087273002478656E-3</v>
      </c>
      <c r="BX620">
        <f t="shared" si="571"/>
        <v>2.4160364739106235E-2</v>
      </c>
      <c r="BY620" s="4">
        <f t="shared" si="572"/>
        <v>2.4800844206351201E-6</v>
      </c>
      <c r="BZ620" s="7">
        <f t="shared" si="573"/>
        <v>3.8510661675233206E-4</v>
      </c>
      <c r="CA620">
        <f t="shared" si="574"/>
        <v>2.4146422532558744E-9</v>
      </c>
      <c r="CB620">
        <f t="shared" si="575"/>
        <v>2.0089124286572206E-10</v>
      </c>
      <c r="CC620" s="4">
        <f t="shared" si="576"/>
        <v>2.4800844206351201E-6</v>
      </c>
      <c r="CD620" s="7">
        <f t="shared" si="577"/>
        <v>18</v>
      </c>
      <c r="CE620" s="4">
        <f t="shared" si="578"/>
        <v>0</v>
      </c>
      <c r="CF620" s="7">
        <f t="shared" si="579"/>
        <v>7.1437532950386471E-7</v>
      </c>
      <c r="CG620">
        <f t="shared" si="580"/>
        <v>8.1977114897824305E-6</v>
      </c>
      <c r="CH620" s="7">
        <f t="shared" si="581"/>
        <v>7.1437532950386471E-7</v>
      </c>
      <c r="CI620" s="4">
        <f t="shared" si="582"/>
        <v>6.0121345195231844E-5</v>
      </c>
      <c r="CJ620">
        <f t="shared" si="583"/>
        <v>8.1977114897824305E-6</v>
      </c>
      <c r="CK620">
        <f t="shared" si="584"/>
        <v>6.0121345195231844E-5</v>
      </c>
      <c r="CL620" s="7">
        <f t="shared" si="585"/>
        <v>6</v>
      </c>
      <c r="CM620" s="4">
        <f t="shared" si="586"/>
        <v>1</v>
      </c>
      <c r="CN620" s="7">
        <f t="shared" si="587"/>
        <v>5.9079705837749375E-3</v>
      </c>
      <c r="CO620" s="4">
        <f t="shared" si="588"/>
        <v>1</v>
      </c>
      <c r="CP620" s="7">
        <f t="shared" si="589"/>
        <v>1</v>
      </c>
      <c r="CQ620" s="4" t="str">
        <f t="shared" si="590"/>
        <v>Gentleman Jack</v>
      </c>
      <c r="CR620" s="7">
        <f t="shared" si="591"/>
        <v>62</v>
      </c>
      <c r="CS620">
        <f t="shared" si="592"/>
        <v>65</v>
      </c>
      <c r="CT620">
        <f ca="1">COUNTIF(INDIRECT(ADDRESS(ROW(),CR620,1,1)):INDIRECT(ADDRESS(ROW(),CS620,1,1)), "&lt;0.05")</f>
        <v>4</v>
      </c>
      <c r="CU620" s="4">
        <f t="shared" ca="1" si="593"/>
        <v>1</v>
      </c>
    </row>
    <row r="621" spans="1:99" x14ac:dyDescent="0.25">
      <c r="A621" s="48">
        <v>99</v>
      </c>
      <c r="B621" s="7">
        <v>0</v>
      </c>
      <c r="C621">
        <v>0</v>
      </c>
      <c r="D621">
        <v>0</v>
      </c>
      <c r="E621">
        <v>0</v>
      </c>
      <c r="F621">
        <v>0</v>
      </c>
      <c r="G621">
        <v>2.2742731044369382E-2</v>
      </c>
      <c r="H621">
        <v>0</v>
      </c>
      <c r="I621">
        <v>0</v>
      </c>
      <c r="J621">
        <v>0</v>
      </c>
      <c r="K621" s="4">
        <v>3.6339021769426799E-2</v>
      </c>
      <c r="L621" s="7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 s="4">
        <v>0</v>
      </c>
      <c r="V621" s="7">
        <v>4.4190035283104404E-2</v>
      </c>
      <c r="W621">
        <v>4.5563842156631985E-2</v>
      </c>
      <c r="X621">
        <v>5.0020651840354508E-2</v>
      </c>
      <c r="Y621">
        <v>5.9463407258791276E-2</v>
      </c>
      <c r="Z621">
        <v>7.1731907848207599E-2</v>
      </c>
      <c r="AA621">
        <v>3.783243803663465E-2</v>
      </c>
      <c r="AB621">
        <v>7.1104607054803953E-2</v>
      </c>
      <c r="AC621">
        <v>7.4232774757358233E-2</v>
      </c>
      <c r="AD621">
        <v>9.6072883177161353E-2</v>
      </c>
      <c r="AE621" s="4">
        <v>8.421962675714946E-2</v>
      </c>
      <c r="AF621" s="7">
        <v>1.8668514097941329E-2</v>
      </c>
      <c r="AG621">
        <v>6.1628809029850982E-2</v>
      </c>
      <c r="AH621">
        <v>6.632123692225031E-2</v>
      </c>
      <c r="AI621">
        <v>9.1245000377097554E-2</v>
      </c>
      <c r="AJ621">
        <v>9.2717829084414005E-2</v>
      </c>
      <c r="AK621">
        <v>0.10801249714000516</v>
      </c>
      <c r="AL621">
        <v>0.11872485345462302</v>
      </c>
      <c r="AM621">
        <v>0.12405221976622914</v>
      </c>
      <c r="AN621">
        <v>0.13934512324285661</v>
      </c>
      <c r="AO621" s="4">
        <v>0.15061241445742721</v>
      </c>
      <c r="AP621" s="7">
        <v>0.13694586081718224</v>
      </c>
      <c r="AQ621">
        <v>0.13075921920416234</v>
      </c>
      <c r="AR621">
        <v>0.13616552102143151</v>
      </c>
      <c r="AS621">
        <v>0.14712411891379945</v>
      </c>
      <c r="AT621">
        <v>0.15398437487112249</v>
      </c>
      <c r="AU621">
        <v>0.13493763694650934</v>
      </c>
      <c r="AV621">
        <v>0.19574898057132181</v>
      </c>
      <c r="AW621">
        <v>0.14760851180362958</v>
      </c>
      <c r="AX621">
        <v>0.18100079138733602</v>
      </c>
      <c r="AY621" s="4">
        <v>0.15397169707341674</v>
      </c>
      <c r="AZ621">
        <f t="shared" si="547"/>
        <v>5.9081752813796183E-3</v>
      </c>
      <c r="BA621">
        <f t="shared" si="548"/>
        <v>0</v>
      </c>
      <c r="BB621">
        <f t="shared" si="549"/>
        <v>6.3443217417019734E-2</v>
      </c>
      <c r="BC621">
        <f t="shared" si="550"/>
        <v>9.7132849757269532E-2</v>
      </c>
      <c r="BD621" s="4">
        <f t="shared" si="551"/>
        <v>0.15182467126099114</v>
      </c>
      <c r="BE621" s="7">
        <f t="shared" si="552"/>
        <v>1.2861186082163592E-2</v>
      </c>
      <c r="BF621">
        <f t="shared" si="553"/>
        <v>0</v>
      </c>
      <c r="BG621">
        <f t="shared" si="554"/>
        <v>1.9097531424370352E-2</v>
      </c>
      <c r="BH621">
        <f t="shared" si="555"/>
        <v>3.9960921532657928E-2</v>
      </c>
      <c r="BI621" s="4">
        <f t="shared" si="556"/>
        <v>2.1148284278249423E-2</v>
      </c>
      <c r="BJ621" s="7">
        <f t="shared" si="557"/>
        <v>0.18026727823761388</v>
      </c>
      <c r="BK621">
        <f t="shared" si="558"/>
        <v>7.166000197719472E-7</v>
      </c>
      <c r="BL621">
        <f t="shared" si="559"/>
        <v>2.8866530866158427E-5</v>
      </c>
      <c r="BM621" s="4">
        <f t="shared" si="560"/>
        <v>1.0280624033804764E-11</v>
      </c>
      <c r="BN621" s="7">
        <f t="shared" si="561"/>
        <v>0.18026727823761388</v>
      </c>
      <c r="BO621">
        <f t="shared" si="562"/>
        <v>2.3704983808974632E-6</v>
      </c>
      <c r="BP621">
        <f t="shared" si="563"/>
        <v>3.0418499215786892E-5</v>
      </c>
      <c r="BQ621" s="4">
        <f t="shared" si="564"/>
        <v>2.9614537553973273E-9</v>
      </c>
      <c r="BR621" s="7">
        <f t="shared" si="565"/>
        <v>7.166000197719472E-7</v>
      </c>
      <c r="BS621">
        <f t="shared" si="566"/>
        <v>2.3704983808974632E-6</v>
      </c>
      <c r="BT621">
        <f t="shared" si="567"/>
        <v>3.1883182175927748E-2</v>
      </c>
      <c r="BU621" s="4">
        <f t="shared" si="568"/>
        <v>1.3245645983313444E-8</v>
      </c>
      <c r="BV621" s="7">
        <f t="shared" si="569"/>
        <v>2.8866530866158427E-5</v>
      </c>
      <c r="BW621">
        <f t="shared" si="570"/>
        <v>3.0418499215786892E-5</v>
      </c>
      <c r="BX621">
        <f t="shared" si="571"/>
        <v>3.1883182175927748E-2</v>
      </c>
      <c r="BY621" s="4">
        <f t="shared" si="572"/>
        <v>1.9304536654411026E-3</v>
      </c>
      <c r="BZ621" s="7">
        <f t="shared" si="573"/>
        <v>1.0280624033804764E-11</v>
      </c>
      <c r="CA621">
        <f t="shared" si="574"/>
        <v>2.9614537553973273E-9</v>
      </c>
      <c r="CB621">
        <f t="shared" si="575"/>
        <v>1.3245645983313444E-8</v>
      </c>
      <c r="CC621" s="4">
        <f t="shared" si="576"/>
        <v>1.9304536654411026E-3</v>
      </c>
      <c r="CD621" s="7">
        <f t="shared" si="577"/>
        <v>18</v>
      </c>
      <c r="CE621" s="4">
        <f t="shared" si="578"/>
        <v>0</v>
      </c>
      <c r="CF621" s="7">
        <f t="shared" si="579"/>
        <v>0.18026727823761388</v>
      </c>
      <c r="CG621">
        <f t="shared" si="580"/>
        <v>9.52588243588984E-13</v>
      </c>
      <c r="CH621" s="7">
        <f t="shared" si="581"/>
        <v>0.18026727823761388</v>
      </c>
      <c r="CI621" s="4">
        <f t="shared" si="582"/>
        <v>4.1628426216050906E-13</v>
      </c>
      <c r="CJ621">
        <f t="shared" si="583"/>
        <v>9.52588243588984E-13</v>
      </c>
      <c r="CK621">
        <f t="shared" si="584"/>
        <v>4.1628426216050906E-13</v>
      </c>
      <c r="CL621" s="7">
        <f t="shared" si="585"/>
        <v>4</v>
      </c>
      <c r="CM621" s="4">
        <f t="shared" si="586"/>
        <v>0</v>
      </c>
      <c r="CN621" s="7">
        <f t="shared" si="587"/>
        <v>3.2497426538274334E-9</v>
      </c>
      <c r="CO621" s="4">
        <f t="shared" si="588"/>
        <v>1</v>
      </c>
      <c r="CP621" s="7">
        <f t="shared" si="589"/>
        <v>5</v>
      </c>
      <c r="CQ621" s="4" t="str">
        <f t="shared" si="590"/>
        <v>Glenfiddich 18</v>
      </c>
      <c r="CR621" s="7">
        <f t="shared" si="591"/>
        <v>78</v>
      </c>
      <c r="CS621">
        <f t="shared" si="592"/>
        <v>81</v>
      </c>
      <c r="CT621">
        <f ca="1">COUNTIF(INDIRECT(ADDRESS(ROW(),CR621,1,1)):INDIRECT(ADDRESS(ROW(),CS621,1,1)), "&lt;0.05")</f>
        <v>4</v>
      </c>
      <c r="CU621" s="4">
        <f t="shared" ca="1" si="593"/>
        <v>1</v>
      </c>
    </row>
    <row r="622" spans="1:99" x14ac:dyDescent="0.25">
      <c r="A622" s="48">
        <v>100</v>
      </c>
      <c r="B622" s="7">
        <v>0</v>
      </c>
      <c r="C622">
        <v>0</v>
      </c>
      <c r="D622">
        <v>9.2134972462625322E-3</v>
      </c>
      <c r="E622">
        <v>0</v>
      </c>
      <c r="F622">
        <v>0</v>
      </c>
      <c r="G622">
        <v>4.9524301515855906E-2</v>
      </c>
      <c r="H622">
        <v>0</v>
      </c>
      <c r="I622">
        <v>0</v>
      </c>
      <c r="J622">
        <v>0</v>
      </c>
      <c r="K622" s="4">
        <v>4.2236749022332813E-2</v>
      </c>
      <c r="L622" s="7">
        <v>1.4087615660624012E-2</v>
      </c>
      <c r="M622">
        <v>2.3769159874165321E-3</v>
      </c>
      <c r="N622">
        <v>8.1717368829696945E-3</v>
      </c>
      <c r="O622">
        <v>5.5972347400582182E-4</v>
      </c>
      <c r="P622">
        <v>1.0473548519576275E-2</v>
      </c>
      <c r="Q622">
        <v>0</v>
      </c>
      <c r="R622">
        <v>0</v>
      </c>
      <c r="S622">
        <v>2.2323007478123689E-3</v>
      </c>
      <c r="T622">
        <v>1.6922055858353453E-2</v>
      </c>
      <c r="U622" s="4">
        <v>0</v>
      </c>
      <c r="V622" s="7">
        <v>9.0599165587439107E-2</v>
      </c>
      <c r="W622">
        <v>0.10848879323436673</v>
      </c>
      <c r="X622">
        <v>9.4142612369060671E-2</v>
      </c>
      <c r="Y622">
        <v>9.0116208676473589E-2</v>
      </c>
      <c r="Z622">
        <v>9.6680237966148816E-2</v>
      </c>
      <c r="AA622">
        <v>9.1216850457726081E-2</v>
      </c>
      <c r="AB622">
        <v>0.11424665635204875</v>
      </c>
      <c r="AC622">
        <v>0.13404142948367417</v>
      </c>
      <c r="AD622">
        <v>0.13880562675136893</v>
      </c>
      <c r="AE622" s="4">
        <v>0.14276798661639784</v>
      </c>
      <c r="AF622" s="7">
        <v>0.15322757311774593</v>
      </c>
      <c r="AG622">
        <v>0.19609684415601927</v>
      </c>
      <c r="AH622">
        <v>0.17128547265215985</v>
      </c>
      <c r="AI622">
        <v>0.15082468716446037</v>
      </c>
      <c r="AJ622">
        <v>0.19854853513867132</v>
      </c>
      <c r="AK622">
        <v>0.21307082540465364</v>
      </c>
      <c r="AL622">
        <v>0.21654578520806309</v>
      </c>
      <c r="AM622">
        <v>0.10139663697795433</v>
      </c>
      <c r="AN622">
        <v>0.18993054355736225</v>
      </c>
      <c r="AO622" s="4">
        <v>0.21386603209982774</v>
      </c>
      <c r="AP622" s="7">
        <v>3.7338228520208648E-2</v>
      </c>
      <c r="AQ622">
        <v>0.14898381926902826</v>
      </c>
      <c r="AR622">
        <v>9.659439004199237E-2</v>
      </c>
      <c r="AS622">
        <v>0.1615179900065192</v>
      </c>
      <c r="AT622">
        <v>0.19573100055962783</v>
      </c>
      <c r="AU622">
        <v>0.18686687874772084</v>
      </c>
      <c r="AV622">
        <v>0.20152381654694185</v>
      </c>
      <c r="AW622">
        <v>0.19182487858783495</v>
      </c>
      <c r="AX622">
        <v>6.5059674277781629E-2</v>
      </c>
      <c r="AY622" s="4">
        <v>0.13799952947919863</v>
      </c>
      <c r="AZ622">
        <f t="shared" si="547"/>
        <v>1.0097454778445125E-2</v>
      </c>
      <c r="BA622">
        <f t="shared" si="548"/>
        <v>5.4823897130758152E-3</v>
      </c>
      <c r="BB622">
        <f t="shared" si="549"/>
        <v>0.11011055674947046</v>
      </c>
      <c r="BC622">
        <f t="shared" si="550"/>
        <v>0.18047929354769179</v>
      </c>
      <c r="BD622" s="4">
        <f t="shared" si="551"/>
        <v>0.14234402060368539</v>
      </c>
      <c r="BE622" s="7">
        <f t="shared" si="552"/>
        <v>1.9154059651179209E-2</v>
      </c>
      <c r="BF622">
        <f t="shared" si="553"/>
        <v>6.4262448746265572E-3</v>
      </c>
      <c r="BG622">
        <f t="shared" si="554"/>
        <v>2.1226629141265295E-2</v>
      </c>
      <c r="BH622">
        <f t="shared" si="555"/>
        <v>3.6663712676408687E-2</v>
      </c>
      <c r="BI622" s="4">
        <f t="shared" si="556"/>
        <v>5.8028514032713106E-2</v>
      </c>
      <c r="BJ622" s="7">
        <f t="shared" si="557"/>
        <v>0.48514514757551785</v>
      </c>
      <c r="BK622">
        <f t="shared" si="558"/>
        <v>2.0753325856196054E-9</v>
      </c>
      <c r="BL622">
        <f t="shared" si="559"/>
        <v>4.6939089203935801E-9</v>
      </c>
      <c r="BM622" s="4">
        <f t="shared" si="560"/>
        <v>2.8682281921855968E-5</v>
      </c>
      <c r="BN622" s="7">
        <f t="shared" si="561"/>
        <v>0.48514514757551785</v>
      </c>
      <c r="BO622">
        <f t="shared" si="562"/>
        <v>1.8017750901887038E-8</v>
      </c>
      <c r="BP622">
        <f t="shared" si="563"/>
        <v>6.3677401417896563E-8</v>
      </c>
      <c r="BQ622" s="4">
        <f t="shared" si="564"/>
        <v>3.5526122019364703E-5</v>
      </c>
      <c r="BR622" s="7">
        <f t="shared" si="565"/>
        <v>2.0753325856196054E-9</v>
      </c>
      <c r="BS622">
        <f t="shared" si="566"/>
        <v>1.8017750901887038E-8</v>
      </c>
      <c r="BT622">
        <f t="shared" si="567"/>
        <v>1.1083422593315968E-4</v>
      </c>
      <c r="BU622" s="4">
        <f t="shared" si="568"/>
        <v>0.12634852758623275</v>
      </c>
      <c r="BV622" s="7">
        <f t="shared" si="569"/>
        <v>4.6939089203935801E-9</v>
      </c>
      <c r="BW622">
        <f t="shared" si="570"/>
        <v>6.3677401417896563E-8</v>
      </c>
      <c r="BX622">
        <f t="shared" si="571"/>
        <v>1.1083422593315968E-4</v>
      </c>
      <c r="BY622" s="4">
        <f t="shared" si="572"/>
        <v>9.9058298060119315E-2</v>
      </c>
      <c r="BZ622" s="7">
        <f t="shared" si="573"/>
        <v>2.8682281921855968E-5</v>
      </c>
      <c r="CA622">
        <f t="shared" si="574"/>
        <v>3.5526122019364703E-5</v>
      </c>
      <c r="CB622">
        <f t="shared" si="575"/>
        <v>0.12634852758623275</v>
      </c>
      <c r="CC622" s="4">
        <f t="shared" si="576"/>
        <v>9.9058298060119315E-2</v>
      </c>
      <c r="CD622" s="7">
        <f t="shared" si="577"/>
        <v>14</v>
      </c>
      <c r="CE622" s="4">
        <f t="shared" si="578"/>
        <v>0</v>
      </c>
      <c r="CF622" s="7">
        <f t="shared" si="579"/>
        <v>0.48514514757551785</v>
      </c>
      <c r="CG622">
        <f t="shared" si="580"/>
        <v>1.1909384005247853E-14</v>
      </c>
      <c r="CH622" s="7">
        <f t="shared" si="581"/>
        <v>0.48514514757551785</v>
      </c>
      <c r="CI622" s="4">
        <f t="shared" si="582"/>
        <v>6.238304323716151E-16</v>
      </c>
      <c r="CJ622">
        <f t="shared" si="583"/>
        <v>1.1909384005247853E-14</v>
      </c>
      <c r="CK622">
        <f t="shared" si="584"/>
        <v>6.238304323716151E-16</v>
      </c>
      <c r="CL622" s="7">
        <f t="shared" si="585"/>
        <v>4</v>
      </c>
      <c r="CM622" s="4">
        <f t="shared" si="586"/>
        <v>0</v>
      </c>
      <c r="CN622" s="7">
        <f t="shared" si="587"/>
        <v>1.010534225150518E-11</v>
      </c>
      <c r="CO622" s="4">
        <f t="shared" si="588"/>
        <v>1</v>
      </c>
      <c r="CP622" s="7">
        <f t="shared" si="589"/>
        <v>4</v>
      </c>
      <c r="CQ622" s="4" t="str">
        <f t="shared" si="590"/>
        <v>Glenfiddich 15</v>
      </c>
      <c r="CR622" s="7">
        <f t="shared" si="591"/>
        <v>74</v>
      </c>
      <c r="CS622">
        <f t="shared" si="592"/>
        <v>77</v>
      </c>
      <c r="CT622">
        <f ca="1">COUNTIF(INDIRECT(ADDRESS(ROW(),CR622,1,1)):INDIRECT(ADDRESS(ROW(),CS622,1,1)), "&lt;0.05")</f>
        <v>3</v>
      </c>
      <c r="CU622" s="4">
        <f t="shared" ca="1" si="593"/>
        <v>0</v>
      </c>
    </row>
    <row r="623" spans="1:99" x14ac:dyDescent="0.25">
      <c r="A623" s="48">
        <v>101</v>
      </c>
      <c r="B623" s="7">
        <v>0.2140458754921338</v>
      </c>
      <c r="C623">
        <v>4.1558255526467349E-3</v>
      </c>
      <c r="D623">
        <v>0.1950561069061138</v>
      </c>
      <c r="E623">
        <v>0.17300363464799517</v>
      </c>
      <c r="F623">
        <v>0.14934705419265187</v>
      </c>
      <c r="G623">
        <v>0.23192049951983643</v>
      </c>
      <c r="H623">
        <v>0.14656880996398419</v>
      </c>
      <c r="I623">
        <v>6.0929293185844252E-2</v>
      </c>
      <c r="J623">
        <v>0.10370240455290371</v>
      </c>
      <c r="K623" s="4">
        <v>0.14307505737281334</v>
      </c>
      <c r="L623" s="7">
        <v>4.2062182683460507E-2</v>
      </c>
      <c r="M623">
        <v>4.2125296479801226E-2</v>
      </c>
      <c r="N623">
        <v>5.2269505983355377E-2</v>
      </c>
      <c r="O623">
        <v>0.10333925600485075</v>
      </c>
      <c r="P623">
        <v>0.11736824610610559</v>
      </c>
      <c r="Q623">
        <v>6.8118026527115225E-2</v>
      </c>
      <c r="R623">
        <v>5.8752017536486616E-2</v>
      </c>
      <c r="S623">
        <v>8.5699631275148444E-2</v>
      </c>
      <c r="T623">
        <v>0.12778242549456303</v>
      </c>
      <c r="U623" s="4">
        <v>6.3593963254514219E-2</v>
      </c>
      <c r="V623" s="7">
        <v>0.35834624556967787</v>
      </c>
      <c r="W623">
        <v>0.35872935395450006</v>
      </c>
      <c r="X623">
        <v>0.33004609144520225</v>
      </c>
      <c r="Y623">
        <v>0.32534026367637642</v>
      </c>
      <c r="Z623">
        <v>0.40613742117921409</v>
      </c>
      <c r="AA623">
        <v>0.32156317077477381</v>
      </c>
      <c r="AB623">
        <v>0.35644289514644112</v>
      </c>
      <c r="AC623">
        <v>0.46505832687115062</v>
      </c>
      <c r="AD623">
        <v>0.47392022889917318</v>
      </c>
      <c r="AE623" s="4">
        <v>0.47656523219075958</v>
      </c>
      <c r="AF623" s="7">
        <v>0.70711249049996872</v>
      </c>
      <c r="AG623">
        <v>0.98503499915212989</v>
      </c>
      <c r="AH623">
        <v>0.84941365846839445</v>
      </c>
      <c r="AI623">
        <v>0.82184306573663823</v>
      </c>
      <c r="AJ623">
        <v>1.058960229083626</v>
      </c>
      <c r="AK623">
        <v>1.1125196836755058</v>
      </c>
      <c r="AL623">
        <v>1.116710941465477</v>
      </c>
      <c r="AM623">
        <v>0.89747527018135465</v>
      </c>
      <c r="AN623">
        <v>1.1696027422057198</v>
      </c>
      <c r="AO623" s="4">
        <v>1.2287036018591115</v>
      </c>
      <c r="AP623" s="7">
        <v>0.69402316428158228</v>
      </c>
      <c r="AQ623">
        <v>0.96266326868396457</v>
      </c>
      <c r="AR623">
        <v>0.88381587764420433</v>
      </c>
      <c r="AS623">
        <v>1.0685267319597893</v>
      </c>
      <c r="AT623">
        <v>1.0634869686453035</v>
      </c>
      <c r="AU623">
        <v>1.1363975746666659</v>
      </c>
      <c r="AV623">
        <v>1.3124330964255304</v>
      </c>
      <c r="AW623">
        <v>1.1072718155137518</v>
      </c>
      <c r="AX623">
        <v>0.87255243799330706</v>
      </c>
      <c r="AY623" s="4">
        <v>0.94827768057303963</v>
      </c>
      <c r="AZ623">
        <f t="shared" si="547"/>
        <v>0.14218045613869235</v>
      </c>
      <c r="BA623">
        <f t="shared" si="548"/>
        <v>7.6111055134540084E-2</v>
      </c>
      <c r="BB623">
        <f t="shared" si="549"/>
        <v>0.3872149229707269</v>
      </c>
      <c r="BC623">
        <f t="shared" si="550"/>
        <v>0.99473766823279275</v>
      </c>
      <c r="BD623" s="4">
        <f t="shared" si="551"/>
        <v>1.0049448616387138</v>
      </c>
      <c r="BE623" s="7">
        <f t="shared" si="552"/>
        <v>7.0054221329041155E-2</v>
      </c>
      <c r="BF623">
        <f t="shared" si="553"/>
        <v>3.0930174571164298E-2</v>
      </c>
      <c r="BG623">
        <f t="shared" si="554"/>
        <v>6.3173123244148199E-2</v>
      </c>
      <c r="BH623">
        <f t="shared" si="555"/>
        <v>0.17045248349757491</v>
      </c>
      <c r="BI623" s="4">
        <f t="shared" si="556"/>
        <v>0.1711531663980721</v>
      </c>
      <c r="BJ623" s="7">
        <f t="shared" si="557"/>
        <v>1.7886984516816123E-2</v>
      </c>
      <c r="BK623">
        <f t="shared" si="558"/>
        <v>1.8127755252549281E-7</v>
      </c>
      <c r="BL623">
        <f t="shared" si="559"/>
        <v>5.4115264504611527E-9</v>
      </c>
      <c r="BM623" s="4">
        <f t="shared" si="560"/>
        <v>5.0374575197845747E-9</v>
      </c>
      <c r="BN623" s="7">
        <f t="shared" si="561"/>
        <v>1.7886984516816123E-2</v>
      </c>
      <c r="BO623">
        <f t="shared" si="562"/>
        <v>3.0212427951136769E-9</v>
      </c>
      <c r="BP623">
        <f t="shared" si="563"/>
        <v>1.9935628900699834E-8</v>
      </c>
      <c r="BQ623" s="4">
        <f t="shared" si="564"/>
        <v>1.8780378454144177E-8</v>
      </c>
      <c r="BR623" s="7">
        <f t="shared" si="565"/>
        <v>1.8127755252549281E-7</v>
      </c>
      <c r="BS623">
        <f t="shared" si="566"/>
        <v>3.0212427951136769E-9</v>
      </c>
      <c r="BT623">
        <f t="shared" si="567"/>
        <v>3.0402960254764041E-7</v>
      </c>
      <c r="BU623" s="4">
        <f t="shared" si="568"/>
        <v>2.6924555740806467E-7</v>
      </c>
      <c r="BV623" s="7">
        <f t="shared" si="569"/>
        <v>5.4115264504611527E-9</v>
      </c>
      <c r="BW623">
        <f t="shared" si="570"/>
        <v>1.9935628900699834E-8</v>
      </c>
      <c r="BX623">
        <f t="shared" si="571"/>
        <v>3.0402960254764041E-7</v>
      </c>
      <c r="BY623" s="4">
        <f t="shared" si="572"/>
        <v>0.89517994122041822</v>
      </c>
      <c r="BZ623" s="7">
        <f t="shared" si="573"/>
        <v>5.0374575197845747E-9</v>
      </c>
      <c r="CA623">
        <f t="shared" si="574"/>
        <v>1.8780378454144177E-8</v>
      </c>
      <c r="CB623">
        <f t="shared" si="575"/>
        <v>2.6924555740806467E-7</v>
      </c>
      <c r="CC623" s="4">
        <f t="shared" si="576"/>
        <v>0.89517994122041822</v>
      </c>
      <c r="CD623" s="7">
        <f t="shared" si="577"/>
        <v>18</v>
      </c>
      <c r="CE623" s="4">
        <f t="shared" si="578"/>
        <v>0</v>
      </c>
      <c r="CF623" s="7">
        <f t="shared" si="579"/>
        <v>1.7886984516816123E-2</v>
      </c>
      <c r="CG623">
        <f t="shared" si="580"/>
        <v>3.2365154079175977E-12</v>
      </c>
      <c r="CH623" s="7">
        <f t="shared" si="581"/>
        <v>1.7886984516816123E-2</v>
      </c>
      <c r="CI623" s="4">
        <f t="shared" si="582"/>
        <v>4.6956206167868523E-13</v>
      </c>
      <c r="CJ623">
        <f t="shared" si="583"/>
        <v>3.2365154079175977E-12</v>
      </c>
      <c r="CK623">
        <f t="shared" si="584"/>
        <v>4.6956206167868523E-13</v>
      </c>
      <c r="CL623" s="7">
        <f t="shared" si="585"/>
        <v>6</v>
      </c>
      <c r="CM623" s="4">
        <f t="shared" si="586"/>
        <v>1</v>
      </c>
      <c r="CN623" s="7">
        <f t="shared" si="587"/>
        <v>2.2236905931334398E-7</v>
      </c>
      <c r="CO623" s="4">
        <f t="shared" si="588"/>
        <v>1</v>
      </c>
      <c r="CP623" s="7">
        <f t="shared" si="589"/>
        <v>5</v>
      </c>
      <c r="CQ623" s="4" t="str">
        <f t="shared" si="590"/>
        <v>Glenfiddich 18</v>
      </c>
      <c r="CR623" s="7">
        <f t="shared" si="591"/>
        <v>78</v>
      </c>
      <c r="CS623">
        <f t="shared" si="592"/>
        <v>81</v>
      </c>
      <c r="CT623">
        <f ca="1">COUNTIF(INDIRECT(ADDRESS(ROW(),CR623,1,1)):INDIRECT(ADDRESS(ROW(),CS623,1,1)), "&lt;0.05")</f>
        <v>3</v>
      </c>
      <c r="CU623" s="4">
        <f t="shared" ca="1" si="593"/>
        <v>0</v>
      </c>
    </row>
    <row r="624" spans="1:99" x14ac:dyDescent="0.25">
      <c r="A624" s="48">
        <v>102</v>
      </c>
      <c r="B624" s="7">
        <v>1.2806233884737632</v>
      </c>
      <c r="C624">
        <v>0.69215692635326376</v>
      </c>
      <c r="D624">
        <v>0.39058639100142184</v>
      </c>
      <c r="E624">
        <v>0.38915806727997609</v>
      </c>
      <c r="F624">
        <v>0.6633237312257011</v>
      </c>
      <c r="G624">
        <v>0.48376526151138066</v>
      </c>
      <c r="H624">
        <v>0.47197168647103005</v>
      </c>
      <c r="I624">
        <v>0.49907846064045913</v>
      </c>
      <c r="J624">
        <v>0.83705950022790088</v>
      </c>
      <c r="K624" s="4">
        <v>0</v>
      </c>
      <c r="L624" s="7">
        <v>4.6331872088686915E-2</v>
      </c>
      <c r="M624">
        <v>4.0966522784918191E-2</v>
      </c>
      <c r="N624">
        <v>4.085258734715902E-2</v>
      </c>
      <c r="O624">
        <v>0.10878705939821004</v>
      </c>
      <c r="P624">
        <v>2.5104330982398768E-2</v>
      </c>
      <c r="Q624">
        <v>7.0321624289176848E-2</v>
      </c>
      <c r="R624">
        <v>0</v>
      </c>
      <c r="S624">
        <v>3.2104225260017299E-2</v>
      </c>
      <c r="T624">
        <v>4.8538757448642479E-2</v>
      </c>
      <c r="U624" s="4">
        <v>9.3128834293780979E-2</v>
      </c>
      <c r="V624" s="7">
        <v>0.14348065763020962</v>
      </c>
      <c r="W624">
        <v>0.11101828846455651</v>
      </c>
      <c r="X624">
        <v>0.17238246393477408</v>
      </c>
      <c r="Y624">
        <v>4.1481283936009999E-2</v>
      </c>
      <c r="Z624">
        <v>0.21093759201986359</v>
      </c>
      <c r="AA624">
        <v>0.14730125902978444</v>
      </c>
      <c r="AB624">
        <v>4.4099234090240733E-2</v>
      </c>
      <c r="AC624">
        <v>4.3929146655854852E-2</v>
      </c>
      <c r="AD624">
        <v>0.27700385949586698</v>
      </c>
      <c r="AE624" s="4">
        <v>0.32476852213440383</v>
      </c>
      <c r="AF624" s="7">
        <v>0.13032961878371643</v>
      </c>
      <c r="AG624">
        <v>0.20848959410036974</v>
      </c>
      <c r="AH624">
        <v>0.13378795701452675</v>
      </c>
      <c r="AI624">
        <v>0.17653727366871153</v>
      </c>
      <c r="AJ624">
        <v>0.27038769202481161</v>
      </c>
      <c r="AK624">
        <v>0.28116153508213471</v>
      </c>
      <c r="AL624">
        <v>0.21219746184873173</v>
      </c>
      <c r="AM624">
        <v>0.21541723936140283</v>
      </c>
      <c r="AN624">
        <v>0.25513173932429284</v>
      </c>
      <c r="AO624" s="4">
        <v>0.31111018940046881</v>
      </c>
      <c r="AP624" s="7">
        <v>0.23016333602589398</v>
      </c>
      <c r="AQ624">
        <v>0.17387337913732642</v>
      </c>
      <c r="AR624">
        <v>0.19489517885919841</v>
      </c>
      <c r="AS624">
        <v>0.22351465155806222</v>
      </c>
      <c r="AT624">
        <v>0.3302983443219682</v>
      </c>
      <c r="AU624">
        <v>0.28475493964365622</v>
      </c>
      <c r="AV624">
        <v>0.21091457481117884</v>
      </c>
      <c r="AW624">
        <v>0.28887146521984158</v>
      </c>
      <c r="AX624">
        <v>0.28113586714109756</v>
      </c>
      <c r="AY624" s="4">
        <v>0.20047555838213957</v>
      </c>
      <c r="AZ624">
        <f t="shared" si="547"/>
        <v>0.57077234131848953</v>
      </c>
      <c r="BA624">
        <f t="shared" si="548"/>
        <v>5.0613581389299056E-2</v>
      </c>
      <c r="BB624">
        <f t="shared" si="549"/>
        <v>0.15164023073915647</v>
      </c>
      <c r="BC624">
        <f t="shared" si="550"/>
        <v>0.21945503006091668</v>
      </c>
      <c r="BD624" s="4">
        <f t="shared" si="551"/>
        <v>0.24188972951003632</v>
      </c>
      <c r="BE624" s="7">
        <f t="shared" si="552"/>
        <v>0.33529438774956838</v>
      </c>
      <c r="BF624">
        <f t="shared" si="553"/>
        <v>3.222514657004711E-2</v>
      </c>
      <c r="BG624">
        <f t="shared" si="554"/>
        <v>9.8134344790802297E-2</v>
      </c>
      <c r="BH624">
        <f t="shared" si="555"/>
        <v>6.0908548591203461E-2</v>
      </c>
      <c r="BI624" s="4">
        <f t="shared" si="556"/>
        <v>5.0974404801318637E-2</v>
      </c>
      <c r="BJ624" s="7">
        <f t="shared" si="557"/>
        <v>8.2257274104347142E-4</v>
      </c>
      <c r="BK624">
        <f t="shared" si="558"/>
        <v>3.2121457635003554E-3</v>
      </c>
      <c r="BL624">
        <f t="shared" si="559"/>
        <v>9.0466672025736657E-3</v>
      </c>
      <c r="BM624" s="4">
        <f t="shared" si="560"/>
        <v>1.2748654851398224E-2</v>
      </c>
      <c r="BN624" s="7">
        <f t="shared" si="561"/>
        <v>8.2257274104347142E-4</v>
      </c>
      <c r="BO624">
        <f t="shared" si="562"/>
        <v>1.031555722891994E-2</v>
      </c>
      <c r="BP624">
        <f t="shared" si="563"/>
        <v>2.3046566247730445E-6</v>
      </c>
      <c r="BQ624" s="4">
        <f t="shared" si="564"/>
        <v>4.2435675914049257E-8</v>
      </c>
      <c r="BR624" s="7">
        <f t="shared" si="565"/>
        <v>3.2121457635003554E-3</v>
      </c>
      <c r="BS624">
        <f t="shared" si="566"/>
        <v>1.031555722891994E-2</v>
      </c>
      <c r="BT624">
        <f t="shared" si="567"/>
        <v>8.3050796275575198E-2</v>
      </c>
      <c r="BU624" s="4">
        <f t="shared" si="568"/>
        <v>2.2249299349815364E-2</v>
      </c>
      <c r="BV624" s="7">
        <f t="shared" si="569"/>
        <v>9.0466672025736657E-3</v>
      </c>
      <c r="BW624">
        <f t="shared" si="570"/>
        <v>2.3046566247730445E-6</v>
      </c>
      <c r="BX624">
        <f t="shared" si="571"/>
        <v>8.3050796275575198E-2</v>
      </c>
      <c r="BY624" s="4">
        <f t="shared" si="572"/>
        <v>0.3838790466139147</v>
      </c>
      <c r="BZ624" s="7">
        <f t="shared" si="573"/>
        <v>1.2748654851398224E-2</v>
      </c>
      <c r="CA624">
        <f t="shared" si="574"/>
        <v>4.2435675914049257E-8</v>
      </c>
      <c r="CB624">
        <f t="shared" si="575"/>
        <v>2.2249299349815364E-2</v>
      </c>
      <c r="CC624" s="4">
        <f t="shared" si="576"/>
        <v>0.3838790466139147</v>
      </c>
      <c r="CD624" s="7">
        <f t="shared" si="577"/>
        <v>16</v>
      </c>
      <c r="CE624" s="4">
        <f t="shared" si="578"/>
        <v>0</v>
      </c>
      <c r="CF624" s="7">
        <f t="shared" si="579"/>
        <v>8.2257274104347142E-4</v>
      </c>
      <c r="CG624">
        <f t="shared" si="580"/>
        <v>7.1776175650190037E-3</v>
      </c>
      <c r="CH624" s="7">
        <f t="shared" si="581"/>
        <v>8.2257274104347142E-4</v>
      </c>
      <c r="CI624" s="4">
        <f t="shared" si="582"/>
        <v>2.6901894990142023E-10</v>
      </c>
      <c r="CJ624">
        <f t="shared" si="583"/>
        <v>7.1776175650190037E-3</v>
      </c>
      <c r="CK624">
        <f t="shared" si="584"/>
        <v>2.6901894990142023E-10</v>
      </c>
      <c r="CL624" s="7">
        <f t="shared" si="585"/>
        <v>6</v>
      </c>
      <c r="CM624" s="4">
        <f t="shared" si="586"/>
        <v>1</v>
      </c>
      <c r="CN624" s="7">
        <f t="shared" si="587"/>
        <v>0.13886626022096529</v>
      </c>
      <c r="CO624" s="4">
        <f t="shared" si="588"/>
        <v>0</v>
      </c>
      <c r="CP624" s="7">
        <f t="shared" si="589"/>
        <v>1</v>
      </c>
      <c r="CQ624" s="4" t="str">
        <f t="shared" si="590"/>
        <v>Gentleman Jack</v>
      </c>
      <c r="CR624" s="7">
        <f t="shared" si="591"/>
        <v>62</v>
      </c>
      <c r="CS624">
        <f t="shared" si="592"/>
        <v>65</v>
      </c>
      <c r="CT624">
        <f ca="1">COUNTIF(INDIRECT(ADDRESS(ROW(),CR624,1,1)):INDIRECT(ADDRESS(ROW(),CS624,1,1)), "&lt;0.05")</f>
        <v>4</v>
      </c>
      <c r="CU624" s="4">
        <f t="shared" ca="1" si="593"/>
        <v>1</v>
      </c>
    </row>
    <row r="625" spans="1:99" x14ac:dyDescent="0.25">
      <c r="A625" s="48">
        <v>103</v>
      </c>
      <c r="B625" s="7">
        <v>3.6360516320509153</v>
      </c>
      <c r="C625">
        <v>2.0023320900947943</v>
      </c>
      <c r="D625">
        <v>0.99863382769263309</v>
      </c>
      <c r="E625">
        <v>0.91265744081201705</v>
      </c>
      <c r="F625">
        <v>1.6832910575145306</v>
      </c>
      <c r="G625">
        <v>1.1133285302999303</v>
      </c>
      <c r="H625">
        <v>1.3048378276273274</v>
      </c>
      <c r="I625">
        <v>1.5217804754416726</v>
      </c>
      <c r="J625">
        <v>1.8924277429029166</v>
      </c>
      <c r="K625" s="4">
        <v>0</v>
      </c>
      <c r="L625" s="7">
        <v>6.4327767622340756E-2</v>
      </c>
      <c r="M625">
        <v>6.8252034670102227E-2</v>
      </c>
      <c r="N625">
        <v>5.0215294565095152E-2</v>
      </c>
      <c r="O625">
        <v>0.2139291112805613</v>
      </c>
      <c r="P625">
        <v>1.6952437725206701E-2</v>
      </c>
      <c r="Q625">
        <v>0.18956300367625864</v>
      </c>
      <c r="R625">
        <v>0</v>
      </c>
      <c r="S625">
        <v>2.2925630021502792E-2</v>
      </c>
      <c r="T625">
        <v>0.12883019547843044</v>
      </c>
      <c r="U625" s="4">
        <v>0.23955008439587816</v>
      </c>
      <c r="V625" s="7">
        <v>0.43634214966661145</v>
      </c>
      <c r="W625">
        <v>0.2326730610339636</v>
      </c>
      <c r="X625">
        <v>0.38229558210269238</v>
      </c>
      <c r="Y625">
        <v>4.016682144946513E-2</v>
      </c>
      <c r="Z625">
        <v>0.51022316782959842</v>
      </c>
      <c r="AA625">
        <v>0.21031064269392513</v>
      </c>
      <c r="AB625">
        <v>0</v>
      </c>
      <c r="AC625">
        <v>0.10988354603401103</v>
      </c>
      <c r="AD625">
        <v>0.68264201172684169</v>
      </c>
      <c r="AE625" s="4">
        <v>0.72211827163070808</v>
      </c>
      <c r="AF625" s="7">
        <v>0.52081325450746185</v>
      </c>
      <c r="AG625">
        <v>0.99685776943787086</v>
      </c>
      <c r="AH625">
        <v>0.72212496556761274</v>
      </c>
      <c r="AI625">
        <v>0.96284929404170105</v>
      </c>
      <c r="AJ625">
        <v>1.3471324287600006</v>
      </c>
      <c r="AK625">
        <v>1.4769645501323094</v>
      </c>
      <c r="AL625">
        <v>0.94670715241285841</v>
      </c>
      <c r="AM625">
        <v>1.4402093687767403</v>
      </c>
      <c r="AN625">
        <v>1.5021073230331754</v>
      </c>
      <c r="AO625" s="4">
        <v>1.7041885160955297</v>
      </c>
      <c r="AP625" s="7">
        <v>1.517837280699049</v>
      </c>
      <c r="AQ625">
        <v>1.1629552400827561</v>
      </c>
      <c r="AR625">
        <v>1.1983476568688287</v>
      </c>
      <c r="AS625">
        <v>1.2077876394598162</v>
      </c>
      <c r="AT625">
        <v>1.8123919548825962</v>
      </c>
      <c r="AU625">
        <v>1.5393662911531192</v>
      </c>
      <c r="AV625">
        <v>1.3596643914483124</v>
      </c>
      <c r="AW625">
        <v>1.5330908076767833</v>
      </c>
      <c r="AX625">
        <v>1.7249879704246145</v>
      </c>
      <c r="AY625" s="4">
        <v>1.229722641807425</v>
      </c>
      <c r="AZ625">
        <f t="shared" si="547"/>
        <v>1.506534062443674</v>
      </c>
      <c r="BA625">
        <f t="shared" si="548"/>
        <v>9.9454555943537623E-2</v>
      </c>
      <c r="BB625">
        <f t="shared" si="549"/>
        <v>0.33266552541678174</v>
      </c>
      <c r="BC625">
        <f t="shared" si="550"/>
        <v>1.1619954622765261</v>
      </c>
      <c r="BD625" s="4">
        <f t="shared" si="551"/>
        <v>1.4286151874503301</v>
      </c>
      <c r="BE625" s="7">
        <f t="shared" si="552"/>
        <v>0.94496555596570708</v>
      </c>
      <c r="BF625">
        <f t="shared" si="553"/>
        <v>8.7496107612934707E-2</v>
      </c>
      <c r="BG625">
        <f t="shared" si="554"/>
        <v>0.25597711443837035</v>
      </c>
      <c r="BH625">
        <f t="shared" si="555"/>
        <v>0.38563266539655267</v>
      </c>
      <c r="BI625" s="4">
        <f t="shared" si="556"/>
        <v>0.23164594248647541</v>
      </c>
      <c r="BJ625" s="7">
        <f t="shared" si="557"/>
        <v>1.0870920191321366E-3</v>
      </c>
      <c r="BK625">
        <f t="shared" si="558"/>
        <v>3.3449805751434411E-3</v>
      </c>
      <c r="BL625">
        <f t="shared" si="559"/>
        <v>0.30689025505088929</v>
      </c>
      <c r="BM625" s="4">
        <f t="shared" si="560"/>
        <v>0.80516395444944411</v>
      </c>
      <c r="BN625" s="7">
        <f t="shared" si="561"/>
        <v>1.0870920191321366E-3</v>
      </c>
      <c r="BO625">
        <f t="shared" si="562"/>
        <v>1.960503668845388E-2</v>
      </c>
      <c r="BP625">
        <f t="shared" si="563"/>
        <v>7.2716528759277565E-6</v>
      </c>
      <c r="BQ625" s="4">
        <f t="shared" si="564"/>
        <v>1.6571889771896251E-9</v>
      </c>
      <c r="BR625" s="7">
        <f t="shared" si="565"/>
        <v>3.3449805751434411E-3</v>
      </c>
      <c r="BS625">
        <f t="shared" si="566"/>
        <v>1.960503668845388E-2</v>
      </c>
      <c r="BT625">
        <f t="shared" si="567"/>
        <v>3.8224178461289873E-5</v>
      </c>
      <c r="BU625" s="4">
        <f t="shared" si="568"/>
        <v>9.2625860507905344E-9</v>
      </c>
      <c r="BV625" s="7">
        <f t="shared" si="569"/>
        <v>0.30689025505088929</v>
      </c>
      <c r="BW625">
        <f t="shared" si="570"/>
        <v>7.2716528759277565E-6</v>
      </c>
      <c r="BX625">
        <f t="shared" si="571"/>
        <v>3.8224178461289873E-5</v>
      </c>
      <c r="BY625" s="4">
        <f t="shared" si="572"/>
        <v>8.0852752091214369E-2</v>
      </c>
      <c r="BZ625" s="7">
        <f t="shared" si="573"/>
        <v>0.80516395444944411</v>
      </c>
      <c r="CA625">
        <f t="shared" si="574"/>
        <v>1.6571889771896251E-9</v>
      </c>
      <c r="CB625">
        <f t="shared" si="575"/>
        <v>9.2625860507905344E-9</v>
      </c>
      <c r="CC625" s="4">
        <f t="shared" si="576"/>
        <v>8.0852752091214369E-2</v>
      </c>
      <c r="CD625" s="7">
        <f t="shared" si="577"/>
        <v>14</v>
      </c>
      <c r="CE625" s="4">
        <f t="shared" si="578"/>
        <v>0</v>
      </c>
      <c r="CF625" s="7">
        <f t="shared" si="579"/>
        <v>1.0870920191321366E-3</v>
      </c>
      <c r="CG625">
        <f t="shared" si="580"/>
        <v>0.11950575272910764</v>
      </c>
      <c r="CH625" s="7">
        <f t="shared" si="581"/>
        <v>1.0870920191321366E-3</v>
      </c>
      <c r="CI625" s="4">
        <f t="shared" si="582"/>
        <v>1.3228903785052863E-9</v>
      </c>
      <c r="CJ625">
        <f t="shared" si="583"/>
        <v>0.11950575272910764</v>
      </c>
      <c r="CK625">
        <f t="shared" si="584"/>
        <v>1.3228903785052863E-9</v>
      </c>
      <c r="CL625" s="7">
        <f t="shared" si="585"/>
        <v>4</v>
      </c>
      <c r="CM625" s="4">
        <f t="shared" si="586"/>
        <v>0</v>
      </c>
      <c r="CN625" s="7">
        <f t="shared" si="587"/>
        <v>0.82396063976550205</v>
      </c>
      <c r="CO625" s="4">
        <f t="shared" si="588"/>
        <v>0</v>
      </c>
      <c r="CP625" s="7">
        <f t="shared" si="589"/>
        <v>1</v>
      </c>
      <c r="CQ625" s="4" t="str">
        <f t="shared" si="590"/>
        <v>Gentleman Jack</v>
      </c>
      <c r="CR625" s="7">
        <f t="shared" si="591"/>
        <v>62</v>
      </c>
      <c r="CS625">
        <f t="shared" si="592"/>
        <v>65</v>
      </c>
      <c r="CT625">
        <f ca="1">COUNTIF(INDIRECT(ADDRESS(ROW(),CR625,1,1)):INDIRECT(ADDRESS(ROW(),CS625,1,1)), "&lt;0.05")</f>
        <v>2</v>
      </c>
      <c r="CU625" s="4">
        <f t="shared" ca="1" si="593"/>
        <v>0</v>
      </c>
    </row>
    <row r="626" spans="1:99" x14ac:dyDescent="0.25">
      <c r="A626" s="48">
        <v>104</v>
      </c>
      <c r="B626" s="7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0.18903548120001029</v>
      </c>
      <c r="K626" s="4">
        <v>0</v>
      </c>
      <c r="L626" s="7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 s="4">
        <v>0</v>
      </c>
      <c r="V626" s="7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 s="4">
        <v>0</v>
      </c>
      <c r="AF626" s="7">
        <v>0.12183198963798721</v>
      </c>
      <c r="AG626">
        <v>0</v>
      </c>
      <c r="AH626">
        <v>0</v>
      </c>
      <c r="AI626">
        <v>0</v>
      </c>
      <c r="AJ626">
        <v>8.9232102163024407E-2</v>
      </c>
      <c r="AK626">
        <v>0</v>
      </c>
      <c r="AL626">
        <v>0</v>
      </c>
      <c r="AM626">
        <v>0.3239178659170906</v>
      </c>
      <c r="AN626">
        <v>0.47816646376499206</v>
      </c>
      <c r="AO626" s="4">
        <v>0.29168544136874625</v>
      </c>
      <c r="AP626" s="7">
        <v>0.24499303559268079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 s="4">
        <v>0</v>
      </c>
      <c r="AZ626">
        <f t="shared" si="547"/>
        <v>1.8903548120001029E-2</v>
      </c>
      <c r="BA626">
        <f t="shared" si="548"/>
        <v>0</v>
      </c>
      <c r="BB626">
        <f t="shared" si="549"/>
        <v>0</v>
      </c>
      <c r="BC626">
        <f t="shared" si="550"/>
        <v>0.13048338628518405</v>
      </c>
      <c r="BD626" s="4">
        <f t="shared" si="551"/>
        <v>2.449930355926808E-2</v>
      </c>
      <c r="BE626" s="7">
        <f t="shared" si="552"/>
        <v>5.9778267917797216E-2</v>
      </c>
      <c r="BF626">
        <f t="shared" si="553"/>
        <v>0</v>
      </c>
      <c r="BG626">
        <f t="shared" si="554"/>
        <v>0</v>
      </c>
      <c r="BH626">
        <f t="shared" si="555"/>
        <v>0.17358718860413169</v>
      </c>
      <c r="BI626" s="4">
        <f t="shared" si="556"/>
        <v>7.74736003351571E-2</v>
      </c>
      <c r="BJ626" s="7">
        <f t="shared" si="557"/>
        <v>0.34343639613791355</v>
      </c>
      <c r="BK626">
        <f t="shared" si="558"/>
        <v>0.34343639613791355</v>
      </c>
      <c r="BL626">
        <f t="shared" si="559"/>
        <v>8.0639534606756103E-2</v>
      </c>
      <c r="BM626" s="4">
        <f t="shared" si="560"/>
        <v>0.85864865266897106</v>
      </c>
      <c r="BN626" s="7">
        <f t="shared" si="561"/>
        <v>0.34343639613791355</v>
      </c>
      <c r="BO626" t="e">
        <f t="shared" si="562"/>
        <v>#DIV/0!</v>
      </c>
      <c r="BP626">
        <f t="shared" si="563"/>
        <v>4.1427803860625619E-2</v>
      </c>
      <c r="BQ626" s="4">
        <f t="shared" si="564"/>
        <v>0.34343639613791355</v>
      </c>
      <c r="BR626" s="7">
        <f t="shared" si="565"/>
        <v>0.34343639613791355</v>
      </c>
      <c r="BS626" t="e">
        <f t="shared" si="566"/>
        <v>#DIV/0!</v>
      </c>
      <c r="BT626">
        <f t="shared" si="567"/>
        <v>4.1427803860625619E-2</v>
      </c>
      <c r="BU626" s="4">
        <f t="shared" si="568"/>
        <v>0.34343639613791355</v>
      </c>
      <c r="BV626" s="7">
        <f t="shared" si="569"/>
        <v>8.0639534606756103E-2</v>
      </c>
      <c r="BW626">
        <f t="shared" si="570"/>
        <v>4.1427803860625619E-2</v>
      </c>
      <c r="BX626">
        <f t="shared" si="571"/>
        <v>4.1427803860625619E-2</v>
      </c>
      <c r="BY626" s="4">
        <f t="shared" si="572"/>
        <v>0.10239300593864278</v>
      </c>
      <c r="BZ626" s="7">
        <f t="shared" si="573"/>
        <v>0.85864865266897106</v>
      </c>
      <c r="CA626">
        <f t="shared" si="574"/>
        <v>0.34343639613791355</v>
      </c>
      <c r="CB626">
        <f t="shared" si="575"/>
        <v>0.34343639613791355</v>
      </c>
      <c r="CC626" s="4">
        <f t="shared" si="576"/>
        <v>0.10239300593864278</v>
      </c>
      <c r="CD626" s="7">
        <f t="shared" si="577"/>
        <v>4</v>
      </c>
      <c r="CE626" s="4">
        <f t="shared" si="578"/>
        <v>0</v>
      </c>
      <c r="CF626" s="7">
        <f t="shared" si="579"/>
        <v>0.34343639613791355</v>
      </c>
      <c r="CG626">
        <f t="shared" si="580"/>
        <v>0.26730953014495773</v>
      </c>
      <c r="CH626" s="7">
        <f t="shared" si="581"/>
        <v>0.34343639613791355</v>
      </c>
      <c r="CI626" s="4">
        <f t="shared" si="582"/>
        <v>2.5946592997732533E-2</v>
      </c>
      <c r="CJ626">
        <f t="shared" si="583"/>
        <v>0.26730953014495773</v>
      </c>
      <c r="CK626">
        <f t="shared" si="584"/>
        <v>2.5946592997732533E-2</v>
      </c>
      <c r="CL626" s="7">
        <f t="shared" si="585"/>
        <v>2</v>
      </c>
      <c r="CM626" s="4">
        <f t="shared" si="586"/>
        <v>0</v>
      </c>
      <c r="CN626" s="7">
        <f t="shared" si="587"/>
        <v>9.5313960830814545E-2</v>
      </c>
      <c r="CO626" s="4">
        <f t="shared" si="588"/>
        <v>0</v>
      </c>
      <c r="CP626" s="7">
        <f t="shared" si="589"/>
        <v>4</v>
      </c>
      <c r="CQ626" s="4" t="str">
        <f t="shared" si="590"/>
        <v>Glenfiddich 15</v>
      </c>
      <c r="CR626" s="7">
        <f t="shared" si="591"/>
        <v>74</v>
      </c>
      <c r="CS626">
        <f t="shared" si="592"/>
        <v>77</v>
      </c>
      <c r="CT626">
        <f ca="1">COUNTIF(INDIRECT(ADDRESS(ROW(),CR626,1,1)):INDIRECT(ADDRESS(ROW(),CS626,1,1)), "&lt;0.05")</f>
        <v>2</v>
      </c>
      <c r="CU626" s="4">
        <f t="shared" ca="1" si="593"/>
        <v>0</v>
      </c>
    </row>
    <row r="627" spans="1:99" x14ac:dyDescent="0.25">
      <c r="A627" s="48">
        <v>105</v>
      </c>
      <c r="B627" s="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 s="4">
        <v>0</v>
      </c>
      <c r="L627" s="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 s="4">
        <v>0</v>
      </c>
      <c r="V627" s="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 s="4">
        <v>0</v>
      </c>
      <c r="AF627" s="7">
        <v>0.69436340837892563</v>
      </c>
      <c r="AG627">
        <v>0.10870000762973346</v>
      </c>
      <c r="AH627">
        <v>0</v>
      </c>
      <c r="AI627">
        <v>0</v>
      </c>
      <c r="AJ627">
        <v>0</v>
      </c>
      <c r="AK627">
        <v>4.7786765938707933E-2</v>
      </c>
      <c r="AL627">
        <v>0</v>
      </c>
      <c r="AM627">
        <v>2.1107573276369291</v>
      </c>
      <c r="AN627">
        <v>1.8513502760902592</v>
      </c>
      <c r="AO627" s="4">
        <v>1.7923598501149796</v>
      </c>
      <c r="AP627" s="7">
        <v>0.80322475137996385</v>
      </c>
      <c r="AQ627">
        <v>0.33886918134820965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 s="4">
        <v>0</v>
      </c>
      <c r="AZ627">
        <f t="shared" si="547"/>
        <v>0</v>
      </c>
      <c r="BA627">
        <f t="shared" si="548"/>
        <v>0</v>
      </c>
      <c r="BB627">
        <f t="shared" si="549"/>
        <v>0</v>
      </c>
      <c r="BC627">
        <f t="shared" si="550"/>
        <v>0.66053176357895349</v>
      </c>
      <c r="BD627" s="4">
        <f t="shared" si="551"/>
        <v>0.11420939327281734</v>
      </c>
      <c r="BE627" s="7">
        <f t="shared" si="552"/>
        <v>0</v>
      </c>
      <c r="BF627">
        <f t="shared" si="553"/>
        <v>0</v>
      </c>
      <c r="BG627">
        <f t="shared" si="554"/>
        <v>0</v>
      </c>
      <c r="BH627">
        <f t="shared" si="555"/>
        <v>0.89619974682251247</v>
      </c>
      <c r="BI627" s="4">
        <f t="shared" si="556"/>
        <v>0.26448366220904207</v>
      </c>
      <c r="BJ627" s="7" t="e">
        <f t="shared" si="557"/>
        <v>#DIV/0!</v>
      </c>
      <c r="BK627" t="e">
        <f t="shared" si="558"/>
        <v>#DIV/0!</v>
      </c>
      <c r="BL627">
        <f t="shared" si="559"/>
        <v>4.4694876367007488E-2</v>
      </c>
      <c r="BM627" s="4">
        <f t="shared" si="560"/>
        <v>0.20523745383666869</v>
      </c>
      <c r="BN627" s="7" t="e">
        <f t="shared" si="561"/>
        <v>#DIV/0!</v>
      </c>
      <c r="BO627" t="e">
        <f t="shared" si="562"/>
        <v>#DIV/0!</v>
      </c>
      <c r="BP627">
        <f t="shared" si="563"/>
        <v>4.4694876367007488E-2</v>
      </c>
      <c r="BQ627" s="4">
        <f t="shared" si="564"/>
        <v>0.20523745383666869</v>
      </c>
      <c r="BR627" s="7" t="e">
        <f t="shared" si="565"/>
        <v>#DIV/0!</v>
      </c>
      <c r="BS627" t="e">
        <f t="shared" si="566"/>
        <v>#DIV/0!</v>
      </c>
      <c r="BT627">
        <f t="shared" si="567"/>
        <v>4.4694876367007488E-2</v>
      </c>
      <c r="BU627" s="4">
        <f t="shared" si="568"/>
        <v>0.20523745383666869</v>
      </c>
      <c r="BV627" s="7">
        <f t="shared" si="569"/>
        <v>4.4694876367007488E-2</v>
      </c>
      <c r="BW627">
        <f t="shared" si="570"/>
        <v>4.4694876367007488E-2</v>
      </c>
      <c r="BX627">
        <f t="shared" si="571"/>
        <v>4.4694876367007488E-2</v>
      </c>
      <c r="BY627" s="4">
        <f t="shared" si="572"/>
        <v>9.2648183548426813E-2</v>
      </c>
      <c r="BZ627" s="7">
        <f t="shared" si="573"/>
        <v>0.20523745383666869</v>
      </c>
      <c r="CA627">
        <f t="shared" si="574"/>
        <v>0.20523745383666869</v>
      </c>
      <c r="CB627">
        <f t="shared" si="575"/>
        <v>0.20523745383666869</v>
      </c>
      <c r="CC627" s="4">
        <f t="shared" si="576"/>
        <v>9.2648183548426813E-2</v>
      </c>
      <c r="CD627" s="7">
        <f t="shared" si="577"/>
        <v>6</v>
      </c>
      <c r="CE627" s="4">
        <f t="shared" si="578"/>
        <v>0</v>
      </c>
      <c r="CF627" s="7" t="e">
        <f t="shared" si="579"/>
        <v>#DIV/0!</v>
      </c>
      <c r="CG627">
        <f t="shared" si="580"/>
        <v>2.4789922679951639E-2</v>
      </c>
      <c r="CH627" s="7" t="e">
        <f t="shared" si="581"/>
        <v>#DIV/0!</v>
      </c>
      <c r="CI627" s="4">
        <f t="shared" si="582"/>
        <v>2.4789922679951639E-2</v>
      </c>
      <c r="CJ627">
        <f t="shared" si="583"/>
        <v>2.4789922679951639E-2</v>
      </c>
      <c r="CK627">
        <f t="shared" si="584"/>
        <v>2.4789922679951639E-2</v>
      </c>
      <c r="CL627" s="7">
        <f t="shared" si="585"/>
        <v>4</v>
      </c>
      <c r="CM627" s="4">
        <f t="shared" si="586"/>
        <v>0</v>
      </c>
      <c r="CN627" s="7">
        <f t="shared" si="587"/>
        <v>4.9437464809091343E-2</v>
      </c>
      <c r="CO627" s="4">
        <f t="shared" si="588"/>
        <v>1</v>
      </c>
      <c r="CP627" s="7">
        <f t="shared" si="589"/>
        <v>4</v>
      </c>
      <c r="CQ627" s="4" t="str">
        <f t="shared" si="590"/>
        <v>Glenfiddich 15</v>
      </c>
      <c r="CR627" s="7">
        <f t="shared" si="591"/>
        <v>74</v>
      </c>
      <c r="CS627">
        <f t="shared" si="592"/>
        <v>77</v>
      </c>
      <c r="CT627">
        <f ca="1">COUNTIF(INDIRECT(ADDRESS(ROW(),CR627,1,1)):INDIRECT(ADDRESS(ROW(),CS627,1,1)), "&lt;0.05")</f>
        <v>3</v>
      </c>
      <c r="CU627" s="4">
        <f t="shared" ca="1" si="593"/>
        <v>0</v>
      </c>
    </row>
    <row r="628" spans="1:99" x14ac:dyDescent="0.25">
      <c r="A628" s="48">
        <v>106</v>
      </c>
      <c r="B628" s="7">
        <v>0.5271803522827333</v>
      </c>
      <c r="C628">
        <v>0.19809713656297953</v>
      </c>
      <c r="D628">
        <v>0</v>
      </c>
      <c r="E628">
        <v>0</v>
      </c>
      <c r="F628">
        <v>2.7562385882819191E-3</v>
      </c>
      <c r="G628">
        <v>0.25086530277189101</v>
      </c>
      <c r="H628">
        <v>6.9222139733666033E-2</v>
      </c>
      <c r="I628">
        <v>3.2917486877062377E-2</v>
      </c>
      <c r="J628">
        <v>0.11977655429240264</v>
      </c>
      <c r="K628" s="4">
        <v>0</v>
      </c>
      <c r="L628" s="7">
        <v>8.7842938402710301E-3</v>
      </c>
      <c r="M628">
        <v>1.9352289734586102E-3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 s="4">
        <v>0</v>
      </c>
      <c r="V628" s="7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 s="4">
        <v>0</v>
      </c>
      <c r="AF628" s="7">
        <v>0.16743605690070679</v>
      </c>
      <c r="AG628">
        <v>0.17388906514387259</v>
      </c>
      <c r="AH628">
        <v>0.10699104110665453</v>
      </c>
      <c r="AI628">
        <v>7.2289480599702624E-2</v>
      </c>
      <c r="AJ628">
        <v>0.18637183872942428</v>
      </c>
      <c r="AK628">
        <v>0.18895073821900304</v>
      </c>
      <c r="AL628">
        <v>0.12688538656470319</v>
      </c>
      <c r="AM628">
        <v>0.35726343308252828</v>
      </c>
      <c r="AN628">
        <v>0.33634784108266663</v>
      </c>
      <c r="AO628" s="4">
        <v>0.37159520063759821</v>
      </c>
      <c r="AP628" s="7">
        <v>0.27273460937348515</v>
      </c>
      <c r="AQ628">
        <v>0.20607752746468166</v>
      </c>
      <c r="AR628">
        <v>0.16556065577995349</v>
      </c>
      <c r="AS628">
        <v>0</v>
      </c>
      <c r="AT628">
        <v>7.8649815549557148E-2</v>
      </c>
      <c r="AU628">
        <v>6.8010402085756136E-2</v>
      </c>
      <c r="AV628">
        <v>0.18911279854057655</v>
      </c>
      <c r="AW628">
        <v>0.1926774157450811</v>
      </c>
      <c r="AX628">
        <v>0.25583016277059201</v>
      </c>
      <c r="AY628" s="4">
        <v>0.23815653710705953</v>
      </c>
      <c r="AZ628">
        <f t="shared" si="547"/>
        <v>0.12008152111090169</v>
      </c>
      <c r="BA628">
        <f t="shared" si="548"/>
        <v>1.0719522813729639E-3</v>
      </c>
      <c r="BB628">
        <f t="shared" si="549"/>
        <v>0</v>
      </c>
      <c r="BC628">
        <f t="shared" si="550"/>
        <v>0.20880200820668601</v>
      </c>
      <c r="BD628" s="4">
        <f t="shared" si="551"/>
        <v>0.16668099244167428</v>
      </c>
      <c r="BE628" s="7">
        <f t="shared" si="552"/>
        <v>0.16869715394427212</v>
      </c>
      <c r="BF628">
        <f t="shared" si="553"/>
        <v>2.7772510892873554E-3</v>
      </c>
      <c r="BG628">
        <f t="shared" si="554"/>
        <v>0</v>
      </c>
      <c r="BH628">
        <f t="shared" si="555"/>
        <v>0.10767702464233099</v>
      </c>
      <c r="BI628" s="4">
        <f t="shared" si="556"/>
        <v>8.9631322986559472E-2</v>
      </c>
      <c r="BJ628" s="7">
        <f t="shared" si="557"/>
        <v>5.2632499347307078E-2</v>
      </c>
      <c r="BK628">
        <f t="shared" si="558"/>
        <v>5.0923046312454978E-2</v>
      </c>
      <c r="BL628">
        <f t="shared" si="559"/>
        <v>0.18093016095242348</v>
      </c>
      <c r="BM628" s="4">
        <f t="shared" si="560"/>
        <v>0.45356477235904336</v>
      </c>
      <c r="BN628" s="7">
        <f t="shared" si="561"/>
        <v>5.2632499347307078E-2</v>
      </c>
      <c r="BO628">
        <f t="shared" si="562"/>
        <v>0.25326457534712388</v>
      </c>
      <c r="BP628">
        <f t="shared" si="563"/>
        <v>1.7856407582319978E-4</v>
      </c>
      <c r="BQ628" s="4">
        <f t="shared" si="564"/>
        <v>2.4498364333011666E-4</v>
      </c>
      <c r="BR628" s="7">
        <f t="shared" si="565"/>
        <v>5.0923046312454978E-2</v>
      </c>
      <c r="BS628">
        <f t="shared" si="566"/>
        <v>0.25326457534712388</v>
      </c>
      <c r="BT628">
        <f t="shared" si="567"/>
        <v>1.7240182779277351E-4</v>
      </c>
      <c r="BU628" s="4">
        <f t="shared" si="568"/>
        <v>2.3463444791317029E-4</v>
      </c>
      <c r="BV628" s="7">
        <f t="shared" si="569"/>
        <v>0.18093016095242348</v>
      </c>
      <c r="BW628">
        <f t="shared" si="570"/>
        <v>1.7856407582319978E-4</v>
      </c>
      <c r="BX628">
        <f t="shared" si="571"/>
        <v>1.7240182779277351E-4</v>
      </c>
      <c r="BY628" s="4">
        <f t="shared" si="572"/>
        <v>0.354739584758897</v>
      </c>
      <c r="BZ628" s="7">
        <f t="shared" si="573"/>
        <v>0.45356477235904336</v>
      </c>
      <c r="CA628">
        <f t="shared" si="574"/>
        <v>2.4498364333011666E-4</v>
      </c>
      <c r="CB628">
        <f t="shared" si="575"/>
        <v>2.3463444791317029E-4</v>
      </c>
      <c r="CC628" s="4">
        <f t="shared" si="576"/>
        <v>0.354739584758897</v>
      </c>
      <c r="CD628" s="7">
        <f t="shared" si="577"/>
        <v>8</v>
      </c>
      <c r="CE628" s="4">
        <f t="shared" si="578"/>
        <v>0</v>
      </c>
      <c r="CF628" s="7">
        <f t="shared" si="579"/>
        <v>5.2632499347307078E-2</v>
      </c>
      <c r="CG628">
        <f t="shared" si="580"/>
        <v>0.93127765201516133</v>
      </c>
      <c r="CH628" s="7">
        <f t="shared" si="581"/>
        <v>5.2632499347307078E-2</v>
      </c>
      <c r="CI628" s="4">
        <f t="shared" si="582"/>
        <v>4.2505396622353603E-6</v>
      </c>
      <c r="CJ628">
        <f t="shared" si="583"/>
        <v>0.93127765201516133</v>
      </c>
      <c r="CK628">
        <f t="shared" si="584"/>
        <v>4.2505396622353603E-6</v>
      </c>
      <c r="CL628" s="7">
        <f t="shared" si="585"/>
        <v>2</v>
      </c>
      <c r="CM628" s="4">
        <f t="shared" si="586"/>
        <v>0</v>
      </c>
      <c r="CN628" s="7">
        <f t="shared" si="587"/>
        <v>0.29577093643295926</v>
      </c>
      <c r="CO628" s="4">
        <f t="shared" si="588"/>
        <v>0</v>
      </c>
      <c r="CP628" s="7">
        <f t="shared" si="589"/>
        <v>4</v>
      </c>
      <c r="CQ628" s="4" t="str">
        <f t="shared" si="590"/>
        <v>Glenfiddich 15</v>
      </c>
      <c r="CR628" s="7">
        <f t="shared" si="591"/>
        <v>74</v>
      </c>
      <c r="CS628">
        <f t="shared" si="592"/>
        <v>77</v>
      </c>
      <c r="CT628">
        <f ca="1">COUNTIF(INDIRECT(ADDRESS(ROW(),CR628,1,1)):INDIRECT(ADDRESS(ROW(),CS628,1,1)), "&lt;0.05")</f>
        <v>2</v>
      </c>
      <c r="CU628" s="4">
        <f t="shared" ca="1" si="593"/>
        <v>0</v>
      </c>
    </row>
    <row r="629" spans="1:99" x14ac:dyDescent="0.25">
      <c r="A629" s="48">
        <v>107</v>
      </c>
      <c r="B629" s="7">
        <v>0.43178552205210835</v>
      </c>
      <c r="C629">
        <v>0.23483780932545148</v>
      </c>
      <c r="D629">
        <v>0.17583362741271169</v>
      </c>
      <c r="E629">
        <v>0.23829613912956135</v>
      </c>
      <c r="F629">
        <v>0.1829851611660312</v>
      </c>
      <c r="G629">
        <v>0.28829518583096181</v>
      </c>
      <c r="H629">
        <v>0.18211111252075071</v>
      </c>
      <c r="I629">
        <v>0.10312361918742612</v>
      </c>
      <c r="J629">
        <v>0.10749124733233836</v>
      </c>
      <c r="K629" s="4">
        <v>0.11520088630122442</v>
      </c>
      <c r="L629" s="7">
        <v>5.695321287877992E-2</v>
      </c>
      <c r="M629">
        <v>7.7527358660163734E-2</v>
      </c>
      <c r="N629">
        <v>5.8258284577253114E-2</v>
      </c>
      <c r="O629">
        <v>6.9399393444943766E-2</v>
      </c>
      <c r="P629">
        <v>9.9590594754051617E-2</v>
      </c>
      <c r="Q629">
        <v>3.6255217009131195E-2</v>
      </c>
      <c r="R629">
        <v>1.7062180054695734E-2</v>
      </c>
      <c r="S629">
        <v>3.5475453611051019E-2</v>
      </c>
      <c r="T629">
        <v>6.6733270232136016E-2</v>
      </c>
      <c r="U629" s="4">
        <v>6.4907401124467232E-2</v>
      </c>
      <c r="V629" s="7">
        <v>0.12697312769162583</v>
      </c>
      <c r="W629">
        <v>0.12921471882661459</v>
      </c>
      <c r="X629">
        <v>9.591940506547407E-2</v>
      </c>
      <c r="Y629">
        <v>0.10304222784231309</v>
      </c>
      <c r="Z629">
        <v>0.14774494448159087</v>
      </c>
      <c r="AA629">
        <v>0.1011285599782247</v>
      </c>
      <c r="AB629">
        <v>9.8564702380844568E-2</v>
      </c>
      <c r="AC629">
        <v>0.17738197497463221</v>
      </c>
      <c r="AD629">
        <v>0.16436905251613906</v>
      </c>
      <c r="AE629" s="4">
        <v>0.16996611876284898</v>
      </c>
      <c r="AF629" s="7">
        <v>0.20054783932289139</v>
      </c>
      <c r="AG629">
        <v>0.34799724566706614</v>
      </c>
      <c r="AH629">
        <v>0.35381682614458049</v>
      </c>
      <c r="AI629">
        <v>0.38131902079136487</v>
      </c>
      <c r="AJ629">
        <v>0.416068052584389</v>
      </c>
      <c r="AK629">
        <v>0.42913857247537718</v>
      </c>
      <c r="AL629">
        <v>0.31006060287060777</v>
      </c>
      <c r="AM629">
        <v>0.4518737263714917</v>
      </c>
      <c r="AN629">
        <v>0.42015834731455581</v>
      </c>
      <c r="AO629" s="4">
        <v>0.50193515136471256</v>
      </c>
      <c r="AP629" s="7">
        <v>0.51712785388427251</v>
      </c>
      <c r="AQ629">
        <v>0.45189404405724343</v>
      </c>
      <c r="AR629">
        <v>0.44812855490893111</v>
      </c>
      <c r="AS629">
        <v>0.55207856757556761</v>
      </c>
      <c r="AT629">
        <v>0.59663704427319186</v>
      </c>
      <c r="AU629">
        <v>0.53967090615054325</v>
      </c>
      <c r="AV629">
        <v>0.59367362665904522</v>
      </c>
      <c r="AW629">
        <v>0.61375467752895896</v>
      </c>
      <c r="AX629">
        <v>0.64638858530781984</v>
      </c>
      <c r="AY629" s="4">
        <v>0.56207961123975358</v>
      </c>
      <c r="AZ629">
        <f t="shared" si="547"/>
        <v>0.20599603102585654</v>
      </c>
      <c r="BA629">
        <f t="shared" si="548"/>
        <v>5.8216236634667337E-2</v>
      </c>
      <c r="BB629">
        <f t="shared" si="549"/>
        <v>0.1314304832520308</v>
      </c>
      <c r="BC629">
        <f t="shared" si="550"/>
        <v>0.38129153849070363</v>
      </c>
      <c r="BD629" s="4">
        <f t="shared" si="551"/>
        <v>0.55214334715853286</v>
      </c>
      <c r="BE629" s="7">
        <f t="shared" si="552"/>
        <v>0.10009364181576035</v>
      </c>
      <c r="BF629">
        <f t="shared" si="553"/>
        <v>2.362158722908907E-2</v>
      </c>
      <c r="BG629">
        <f t="shared" si="554"/>
        <v>3.1688973270167661E-2</v>
      </c>
      <c r="BH629">
        <f t="shared" si="555"/>
        <v>8.4427221440655703E-2</v>
      </c>
      <c r="BI629" s="4">
        <f t="shared" si="556"/>
        <v>6.5601451555244536E-2</v>
      </c>
      <c r="BJ629" s="7">
        <f t="shared" si="557"/>
        <v>1.0682538972242538E-3</v>
      </c>
      <c r="BK629">
        <f t="shared" si="558"/>
        <v>4.6674570757828389E-2</v>
      </c>
      <c r="BL629">
        <f t="shared" si="559"/>
        <v>5.2830564911344731E-4</v>
      </c>
      <c r="BM629" s="4">
        <f t="shared" si="560"/>
        <v>1.2004759967411452E-7</v>
      </c>
      <c r="BN629" s="7">
        <f t="shared" si="561"/>
        <v>1.0682538972242538E-3</v>
      </c>
      <c r="BO629">
        <f t="shared" si="562"/>
        <v>2.0705115056429732E-5</v>
      </c>
      <c r="BP629">
        <f t="shared" si="563"/>
        <v>2.6729220326893196E-7</v>
      </c>
      <c r="BQ629" s="4">
        <f t="shared" si="564"/>
        <v>1.0234601447137992E-10</v>
      </c>
      <c r="BR629" s="7">
        <f t="shared" si="565"/>
        <v>4.6674570757828389E-2</v>
      </c>
      <c r="BS629">
        <f t="shared" si="566"/>
        <v>2.0705115056429732E-5</v>
      </c>
      <c r="BT629">
        <f t="shared" si="567"/>
        <v>2.0044017565006929E-6</v>
      </c>
      <c r="BU629" s="4">
        <f t="shared" si="568"/>
        <v>1.2169815609107918E-10</v>
      </c>
      <c r="BV629" s="7">
        <f t="shared" si="569"/>
        <v>5.2830564911344731E-4</v>
      </c>
      <c r="BW629">
        <f t="shared" si="570"/>
        <v>2.6729220326893196E-7</v>
      </c>
      <c r="BX629">
        <f t="shared" si="571"/>
        <v>2.0044017565006929E-6</v>
      </c>
      <c r="BY629" s="4">
        <f t="shared" si="572"/>
        <v>9.8661292909585349E-5</v>
      </c>
      <c r="BZ629" s="7">
        <f t="shared" si="573"/>
        <v>1.2004759967411452E-7</v>
      </c>
      <c r="CA629">
        <f t="shared" si="574"/>
        <v>1.0234601447137992E-10</v>
      </c>
      <c r="CB629">
        <f t="shared" si="575"/>
        <v>1.2169815609107918E-10</v>
      </c>
      <c r="CC629" s="4">
        <f t="shared" si="576"/>
        <v>9.8661292909585349E-5</v>
      </c>
      <c r="CD629" s="7">
        <f t="shared" si="577"/>
        <v>20</v>
      </c>
      <c r="CE629" s="4">
        <f t="shared" si="578"/>
        <v>1</v>
      </c>
      <c r="CF629" s="7">
        <f t="shared" si="579"/>
        <v>1.0682538972242538E-3</v>
      </c>
      <c r="CG629">
        <f t="shared" si="580"/>
        <v>3.228128508183672E-3</v>
      </c>
      <c r="CH629" s="7">
        <f t="shared" si="581"/>
        <v>1.0682538972242538E-3</v>
      </c>
      <c r="CI629" s="4">
        <f t="shared" si="582"/>
        <v>1.0829332574972389E-9</v>
      </c>
      <c r="CJ629">
        <f t="shared" si="583"/>
        <v>3.228128508183672E-3</v>
      </c>
      <c r="CK629">
        <f t="shared" si="584"/>
        <v>1.0829332574972389E-9</v>
      </c>
      <c r="CL629" s="7">
        <f t="shared" si="585"/>
        <v>6</v>
      </c>
      <c r="CM629" s="4">
        <f t="shared" si="586"/>
        <v>1</v>
      </c>
      <c r="CN629" s="7">
        <f t="shared" si="587"/>
        <v>3.3144625419771348E-3</v>
      </c>
      <c r="CO629" s="4">
        <f t="shared" si="588"/>
        <v>1</v>
      </c>
      <c r="CP629" s="7">
        <f t="shared" si="589"/>
        <v>5</v>
      </c>
      <c r="CQ629" s="4" t="str">
        <f t="shared" si="590"/>
        <v>Glenfiddich 18</v>
      </c>
      <c r="CR629" s="7">
        <f t="shared" si="591"/>
        <v>78</v>
      </c>
      <c r="CS629">
        <f t="shared" si="592"/>
        <v>81</v>
      </c>
      <c r="CT629">
        <f ca="1">COUNTIF(INDIRECT(ADDRESS(ROW(),CR629,1,1)):INDIRECT(ADDRESS(ROW(),CS629,1,1)), "&lt;0.05")</f>
        <v>4</v>
      </c>
      <c r="CU629" s="4">
        <f t="shared" ca="1" si="593"/>
        <v>1</v>
      </c>
    </row>
    <row r="630" spans="1:99" x14ac:dyDescent="0.25">
      <c r="A630" s="48">
        <v>108</v>
      </c>
      <c r="B630" s="7">
        <v>0.17963005764796752</v>
      </c>
      <c r="C630">
        <v>0.12166449076377134</v>
      </c>
      <c r="D630">
        <v>9.2896657065986474E-2</v>
      </c>
      <c r="E630">
        <v>9.7158917959646027E-2</v>
      </c>
      <c r="F630">
        <v>0.10281699534515272</v>
      </c>
      <c r="G630">
        <v>0.13062933488118289</v>
      </c>
      <c r="H630">
        <v>8.2397176284335363E-2</v>
      </c>
      <c r="I630">
        <v>2.8071094989340777E-2</v>
      </c>
      <c r="J630">
        <v>9.9607008069562297E-2</v>
      </c>
      <c r="K630" s="4">
        <v>0.12120790211669423</v>
      </c>
      <c r="L630" s="7">
        <v>0.10351391239827278</v>
      </c>
      <c r="M630">
        <v>0.11889128572450336</v>
      </c>
      <c r="N630">
        <v>0.10104171257150625</v>
      </c>
      <c r="O630">
        <v>0.16755520986278344</v>
      </c>
      <c r="P630">
        <v>0.17593802257479454</v>
      </c>
      <c r="Q630">
        <v>9.0482128733916617E-2</v>
      </c>
      <c r="R630">
        <v>9.0507170885489277E-2</v>
      </c>
      <c r="S630">
        <v>0.10146004999817203</v>
      </c>
      <c r="T630">
        <v>0.13764573046285442</v>
      </c>
      <c r="U630" s="4">
        <v>8.8905051245902381E-2</v>
      </c>
      <c r="V630" s="7">
        <v>0.11001842916833172</v>
      </c>
      <c r="W630">
        <v>0.11648296293785956</v>
      </c>
      <c r="X630">
        <v>9.9696991258573689E-2</v>
      </c>
      <c r="Y630">
        <v>0.10161747130221725</v>
      </c>
      <c r="Z630">
        <v>9.9363561406411727E-2</v>
      </c>
      <c r="AA630">
        <v>9.8448791680837144E-2</v>
      </c>
      <c r="AB630">
        <v>0.11009883722289612</v>
      </c>
      <c r="AC630">
        <v>0.12619589054778388</v>
      </c>
      <c r="AD630">
        <v>0.10449663197061206</v>
      </c>
      <c r="AE630" s="4">
        <v>0.10988362237093864</v>
      </c>
      <c r="AF630" s="7">
        <v>0.11013619393216738</v>
      </c>
      <c r="AG630">
        <v>0.15482499881587702</v>
      </c>
      <c r="AH630">
        <v>0.14088655123845778</v>
      </c>
      <c r="AI630">
        <v>0.14502775519948735</v>
      </c>
      <c r="AJ630">
        <v>0.16573192070252812</v>
      </c>
      <c r="AK630">
        <v>0.16392272942425859</v>
      </c>
      <c r="AL630">
        <v>0.16323854213681838</v>
      </c>
      <c r="AM630">
        <v>0.16482652151747137</v>
      </c>
      <c r="AN630">
        <v>0.16701415813146897</v>
      </c>
      <c r="AO630" s="4">
        <v>0.18731975941539844</v>
      </c>
      <c r="AP630" s="7">
        <v>0.19767193978657865</v>
      </c>
      <c r="AQ630">
        <v>0.17093569023268698</v>
      </c>
      <c r="AR630">
        <v>0.18399221375195024</v>
      </c>
      <c r="AS630">
        <v>0.18305500696787413</v>
      </c>
      <c r="AT630">
        <v>0.20908817381451472</v>
      </c>
      <c r="AU630">
        <v>0.18771323128439688</v>
      </c>
      <c r="AV630">
        <v>0.19886301806966228</v>
      </c>
      <c r="AW630">
        <v>0.21581652077223293</v>
      </c>
      <c r="AX630">
        <v>0.22120322503768744</v>
      </c>
      <c r="AY630" s="4">
        <v>0.16221994079706301</v>
      </c>
      <c r="AZ630">
        <f t="shared" si="547"/>
        <v>0.10560796351236398</v>
      </c>
      <c r="BA630">
        <f t="shared" si="548"/>
        <v>0.11759402744581951</v>
      </c>
      <c r="BB630">
        <f t="shared" si="549"/>
        <v>0.10763031898664621</v>
      </c>
      <c r="BC630">
        <f t="shared" si="550"/>
        <v>0.15629291305139334</v>
      </c>
      <c r="BD630" s="4">
        <f t="shared" si="551"/>
        <v>0.19305589605146473</v>
      </c>
      <c r="BE630" s="7">
        <f t="shared" si="552"/>
        <v>3.863501703721698E-2</v>
      </c>
      <c r="BF630">
        <f t="shared" si="553"/>
        <v>3.2194270349881912E-2</v>
      </c>
      <c r="BG630">
        <f t="shared" si="554"/>
        <v>8.8284610837915702E-3</v>
      </c>
      <c r="BH630">
        <f t="shared" si="555"/>
        <v>2.0663550166422739E-2</v>
      </c>
      <c r="BI630" s="4">
        <f t="shared" si="556"/>
        <v>1.9070787581846629E-2</v>
      </c>
      <c r="BJ630" s="7">
        <f t="shared" si="557"/>
        <v>0.46109685078646556</v>
      </c>
      <c r="BK630">
        <f t="shared" si="558"/>
        <v>0.87503530538007945</v>
      </c>
      <c r="BL630">
        <f t="shared" si="559"/>
        <v>2.651037814363026E-3</v>
      </c>
      <c r="BM630" s="4">
        <f t="shared" si="560"/>
        <v>2.1650861480799868E-5</v>
      </c>
      <c r="BN630" s="7">
        <f t="shared" si="561"/>
        <v>0.46109685078646556</v>
      </c>
      <c r="BO630">
        <f t="shared" si="562"/>
        <v>0.36677096315118862</v>
      </c>
      <c r="BP630">
        <f t="shared" si="563"/>
        <v>5.83822044500798E-3</v>
      </c>
      <c r="BQ630" s="4">
        <f t="shared" si="564"/>
        <v>1.4003624721903711E-5</v>
      </c>
      <c r="BR630" s="7">
        <f t="shared" si="565"/>
        <v>0.87503530538007945</v>
      </c>
      <c r="BS630">
        <f t="shared" si="566"/>
        <v>0.36677096315118862</v>
      </c>
      <c r="BT630">
        <f t="shared" si="567"/>
        <v>1.6454457710957916E-5</v>
      </c>
      <c r="BU630" s="4">
        <f t="shared" si="568"/>
        <v>1.2019158062569188E-8</v>
      </c>
      <c r="BV630" s="7">
        <f t="shared" si="569"/>
        <v>2.651037814363026E-3</v>
      </c>
      <c r="BW630">
        <f t="shared" si="570"/>
        <v>5.83822044500798E-3</v>
      </c>
      <c r="BX630">
        <f t="shared" si="571"/>
        <v>1.6454457710957916E-5</v>
      </c>
      <c r="BY630" s="4">
        <f t="shared" si="572"/>
        <v>6.3016500162047461E-4</v>
      </c>
      <c r="BZ630" s="7">
        <f t="shared" si="573"/>
        <v>2.1650861480799868E-5</v>
      </c>
      <c r="CA630">
        <f t="shared" si="574"/>
        <v>1.4003624721903711E-5</v>
      </c>
      <c r="CB630">
        <f t="shared" si="575"/>
        <v>1.2019158062569188E-8</v>
      </c>
      <c r="CC630" s="4">
        <f t="shared" si="576"/>
        <v>6.3016500162047461E-4</v>
      </c>
      <c r="CD630" s="7">
        <f t="shared" si="577"/>
        <v>14</v>
      </c>
      <c r="CE630" s="4">
        <f t="shared" si="578"/>
        <v>0</v>
      </c>
      <c r="CF630" s="7">
        <f t="shared" si="579"/>
        <v>0.46109685078646556</v>
      </c>
      <c r="CG630">
        <f t="shared" si="580"/>
        <v>4.6314335951417682E-3</v>
      </c>
      <c r="CH630" s="7">
        <f t="shared" si="581"/>
        <v>0.46109685078646556</v>
      </c>
      <c r="CI630" s="4">
        <f t="shared" si="582"/>
        <v>1.1776155266164339E-2</v>
      </c>
      <c r="CJ630">
        <f t="shared" si="583"/>
        <v>4.6314335951417682E-3</v>
      </c>
      <c r="CK630">
        <f t="shared" si="584"/>
        <v>1.1776155266164339E-2</v>
      </c>
      <c r="CL630" s="7">
        <f t="shared" si="585"/>
        <v>4</v>
      </c>
      <c r="CM630" s="4">
        <f t="shared" si="586"/>
        <v>0</v>
      </c>
      <c r="CN630" s="7">
        <f t="shared" si="587"/>
        <v>5.4298771589375135E-2</v>
      </c>
      <c r="CO630" s="4">
        <f t="shared" si="588"/>
        <v>0</v>
      </c>
      <c r="CP630" s="7">
        <f t="shared" si="589"/>
        <v>5</v>
      </c>
      <c r="CQ630" s="4" t="str">
        <f t="shared" si="590"/>
        <v>Glenfiddich 18</v>
      </c>
      <c r="CR630" s="7">
        <f t="shared" si="591"/>
        <v>78</v>
      </c>
      <c r="CS630">
        <f t="shared" si="592"/>
        <v>81</v>
      </c>
      <c r="CT630">
        <f ca="1">COUNTIF(INDIRECT(ADDRESS(ROW(),CR630,1,1)):INDIRECT(ADDRESS(ROW(),CS630,1,1)), "&lt;0.05")</f>
        <v>4</v>
      </c>
      <c r="CU630" s="4">
        <f t="shared" ca="1" si="593"/>
        <v>1</v>
      </c>
    </row>
    <row r="631" spans="1:99" x14ac:dyDescent="0.25">
      <c r="A631" s="48">
        <v>109</v>
      </c>
      <c r="B631" s="7">
        <v>0.64603927328283961</v>
      </c>
      <c r="C631">
        <v>0.32819391037405532</v>
      </c>
      <c r="D631">
        <v>0.33977209215324811</v>
      </c>
      <c r="E631">
        <v>0.417587775169939</v>
      </c>
      <c r="F631">
        <v>0.31468951982779675</v>
      </c>
      <c r="G631">
        <v>0.44447849045364007</v>
      </c>
      <c r="H631">
        <v>0.36656218907033045</v>
      </c>
      <c r="I631">
        <v>0.20710654223397545</v>
      </c>
      <c r="J631">
        <v>0.19082929735244236</v>
      </c>
      <c r="K631" s="4">
        <v>0.33834164911948655</v>
      </c>
      <c r="L631" s="7">
        <v>0.57563114625902356</v>
      </c>
      <c r="M631">
        <v>0.55992048718031306</v>
      </c>
      <c r="N631">
        <v>0.5362950105558203</v>
      </c>
      <c r="O631">
        <v>0.76868732071072121</v>
      </c>
      <c r="P631">
        <v>0.77719657302293466</v>
      </c>
      <c r="Q631">
        <v>0.47919316034195214</v>
      </c>
      <c r="R631">
        <v>0.44256395276230592</v>
      </c>
      <c r="S631">
        <v>0.45314499534242358</v>
      </c>
      <c r="T631">
        <v>0.53997796604826964</v>
      </c>
      <c r="U631" s="4">
        <v>0.35035933948269798</v>
      </c>
      <c r="V631" s="7">
        <v>0.45919572530361213</v>
      </c>
      <c r="W631">
        <v>0.40961531603594337</v>
      </c>
      <c r="X631">
        <v>0.42653529159028514</v>
      </c>
      <c r="Y631">
        <v>0.40742407264619912</v>
      </c>
      <c r="Z631">
        <v>0.42941326451854867</v>
      </c>
      <c r="AA631">
        <v>0.33321419225229171</v>
      </c>
      <c r="AB631">
        <v>0.39276293458768841</v>
      </c>
      <c r="AC631">
        <v>0.45115427887098153</v>
      </c>
      <c r="AD631">
        <v>0.40078740742693564</v>
      </c>
      <c r="AE631" s="4">
        <v>0.38837701540040082</v>
      </c>
      <c r="AF631" s="7">
        <v>0.3781330509238236</v>
      </c>
      <c r="AG631">
        <v>0.40805548780332468</v>
      </c>
      <c r="AH631">
        <v>0.39987303490657961</v>
      </c>
      <c r="AI631">
        <v>0.45867866195139811</v>
      </c>
      <c r="AJ631">
        <v>0.43955478940937243</v>
      </c>
      <c r="AK631">
        <v>0.50697385407084361</v>
      </c>
      <c r="AL631">
        <v>0.50065386865089434</v>
      </c>
      <c r="AM631">
        <v>0.5368397185243543</v>
      </c>
      <c r="AN631">
        <v>0.51635595451760552</v>
      </c>
      <c r="AO631" s="4">
        <v>0.54967851240325349</v>
      </c>
      <c r="AP631" s="7">
        <v>0.62645192005696315</v>
      </c>
      <c r="AQ631">
        <v>0.57154899421340655</v>
      </c>
      <c r="AR631">
        <v>0.59405136827745231</v>
      </c>
      <c r="AS631">
        <v>0.5990536232499486</v>
      </c>
      <c r="AT631">
        <v>0.67722949307976821</v>
      </c>
      <c r="AU631">
        <v>0.63788846467611582</v>
      </c>
      <c r="AV631">
        <v>0.77275517906658864</v>
      </c>
      <c r="AW631">
        <v>0.68996559600605223</v>
      </c>
      <c r="AX631">
        <v>0.7104410597426305</v>
      </c>
      <c r="AY631" s="4">
        <v>0.58264206986264211</v>
      </c>
      <c r="AZ631">
        <f t="shared" si="547"/>
        <v>0.35936007390377533</v>
      </c>
      <c r="BA631">
        <f t="shared" si="548"/>
        <v>0.54829699517064623</v>
      </c>
      <c r="BB631">
        <f t="shared" si="549"/>
        <v>0.40984794986328865</v>
      </c>
      <c r="BC631">
        <f t="shared" si="550"/>
        <v>0.46947969331614497</v>
      </c>
      <c r="BD631" s="4">
        <f t="shared" si="551"/>
        <v>0.64620277682315685</v>
      </c>
      <c r="BE631" s="7">
        <f t="shared" si="552"/>
        <v>0.12834348694083988</v>
      </c>
      <c r="BF631">
        <f t="shared" si="553"/>
        <v>0.13591274261679692</v>
      </c>
      <c r="BG631">
        <f t="shared" si="554"/>
        <v>3.577140225908821E-2</v>
      </c>
      <c r="BH631">
        <f t="shared" si="555"/>
        <v>6.1026988463479717E-2</v>
      </c>
      <c r="BI631" s="4">
        <f t="shared" si="556"/>
        <v>6.5008628421533529E-2</v>
      </c>
      <c r="BJ631" s="7">
        <f t="shared" si="557"/>
        <v>5.0203050761545758E-3</v>
      </c>
      <c r="BK631">
        <f t="shared" si="558"/>
        <v>0.2574171279696984</v>
      </c>
      <c r="BL631">
        <f t="shared" si="559"/>
        <v>2.9357685267737948E-2</v>
      </c>
      <c r="BM631" s="4">
        <f t="shared" si="560"/>
        <v>2.4260310340124579E-5</v>
      </c>
      <c r="BN631" s="7">
        <f t="shared" si="561"/>
        <v>5.0203050761545758E-3</v>
      </c>
      <c r="BO631">
        <f t="shared" si="562"/>
        <v>1.0665837389223816E-2</v>
      </c>
      <c r="BP631">
        <f t="shared" si="563"/>
        <v>0.11918963289439077</v>
      </c>
      <c r="BQ631" s="4">
        <f t="shared" si="564"/>
        <v>6.0691231676786604E-2</v>
      </c>
      <c r="BR631" s="7">
        <f t="shared" si="565"/>
        <v>0.2574171279696984</v>
      </c>
      <c r="BS631">
        <f t="shared" si="566"/>
        <v>1.0665837389223816E-2</v>
      </c>
      <c r="BT631">
        <f t="shared" si="567"/>
        <v>1.7997306627974864E-2</v>
      </c>
      <c r="BU631" s="4">
        <f t="shared" si="568"/>
        <v>8.5783211352171728E-8</v>
      </c>
      <c r="BV631" s="7">
        <f t="shared" si="569"/>
        <v>2.9357685267737948E-2</v>
      </c>
      <c r="BW631">
        <f t="shared" si="570"/>
        <v>0.11918963289439077</v>
      </c>
      <c r="BX631">
        <f t="shared" si="571"/>
        <v>1.7997306627974864E-2</v>
      </c>
      <c r="BY631" s="4">
        <f t="shared" si="572"/>
        <v>6.6661836317191795E-6</v>
      </c>
      <c r="BZ631" s="7">
        <f t="shared" si="573"/>
        <v>2.4260310340124579E-5</v>
      </c>
      <c r="CA631">
        <f t="shared" si="574"/>
        <v>6.0691231676786604E-2</v>
      </c>
      <c r="CB631">
        <f t="shared" si="575"/>
        <v>8.5783211352171728E-8</v>
      </c>
      <c r="CC631" s="4">
        <f t="shared" si="576"/>
        <v>6.6661836317191795E-6</v>
      </c>
      <c r="CD631" s="7">
        <f t="shared" si="577"/>
        <v>14</v>
      </c>
      <c r="CE631" s="4">
        <f t="shared" si="578"/>
        <v>0</v>
      </c>
      <c r="CF631" s="7">
        <f t="shared" si="579"/>
        <v>5.0203050761545758E-3</v>
      </c>
      <c r="CG631">
        <f t="shared" si="580"/>
        <v>5.5921431231883015E-3</v>
      </c>
      <c r="CH631" s="7">
        <f t="shared" si="581"/>
        <v>5.0203050761545758E-3</v>
      </c>
      <c r="CI631" s="4">
        <f t="shared" si="582"/>
        <v>0.42010726818303745</v>
      </c>
      <c r="CJ631">
        <f t="shared" si="583"/>
        <v>5.5921431231883015E-3</v>
      </c>
      <c r="CK631">
        <f t="shared" si="584"/>
        <v>0.42010726818303745</v>
      </c>
      <c r="CL631" s="7">
        <f t="shared" si="585"/>
        <v>4</v>
      </c>
      <c r="CM631" s="4">
        <f t="shared" si="586"/>
        <v>0</v>
      </c>
      <c r="CN631" s="7">
        <f t="shared" si="587"/>
        <v>0.71438452369287586</v>
      </c>
      <c r="CO631" s="4">
        <f t="shared" si="588"/>
        <v>0</v>
      </c>
      <c r="CP631" s="7">
        <f t="shared" si="589"/>
        <v>5</v>
      </c>
      <c r="CQ631" s="4" t="str">
        <f t="shared" si="590"/>
        <v>Glenfiddich 18</v>
      </c>
      <c r="CR631" s="7">
        <f t="shared" si="591"/>
        <v>78</v>
      </c>
      <c r="CS631">
        <f t="shared" si="592"/>
        <v>81</v>
      </c>
      <c r="CT631">
        <f ca="1">COUNTIF(INDIRECT(ADDRESS(ROW(),CR631,1,1)):INDIRECT(ADDRESS(ROW(),CS631,1,1)), "&lt;0.05")</f>
        <v>3</v>
      </c>
      <c r="CU631" s="4">
        <f t="shared" ca="1" si="593"/>
        <v>0</v>
      </c>
    </row>
    <row r="632" spans="1:99" x14ac:dyDescent="0.25">
      <c r="A632" s="48">
        <v>110</v>
      </c>
      <c r="B632" s="7">
        <v>26.239674771664578</v>
      </c>
      <c r="C632">
        <v>15.438659007398286</v>
      </c>
      <c r="D632">
        <v>10.797566506815688</v>
      </c>
      <c r="E632">
        <v>12.912030507025317</v>
      </c>
      <c r="F632">
        <v>13.154535000029998</v>
      </c>
      <c r="G632">
        <v>11.042260299721974</v>
      </c>
      <c r="H632">
        <v>10.784405487932117</v>
      </c>
      <c r="I632">
        <v>8.3055739408410414</v>
      </c>
      <c r="J632">
        <v>9.3214831309331192</v>
      </c>
      <c r="K632" s="4">
        <v>10.871860044623714</v>
      </c>
      <c r="L632" s="7">
        <v>5.621703944892948</v>
      </c>
      <c r="M632">
        <v>7.6939908070139689</v>
      </c>
      <c r="N632">
        <v>7.5996480716696606</v>
      </c>
      <c r="O632">
        <v>11.713254517882284</v>
      </c>
      <c r="P632">
        <v>11.285551110715565</v>
      </c>
      <c r="Q632">
        <v>7.8055945479507933</v>
      </c>
      <c r="R632">
        <v>7.2241222652932411</v>
      </c>
      <c r="S632">
        <v>6.7344388571481248</v>
      </c>
      <c r="T632">
        <v>7.6692072400389497</v>
      </c>
      <c r="U632" s="4">
        <v>6.8609186025100701</v>
      </c>
      <c r="V632" s="7">
        <v>5.2645833791898502</v>
      </c>
      <c r="W632">
        <v>5.2177176159136405</v>
      </c>
      <c r="X632">
        <v>5.4261369174741336</v>
      </c>
      <c r="Y632">
        <v>5.2858230225647649</v>
      </c>
      <c r="Z632">
        <v>5.0224286270970318</v>
      </c>
      <c r="AA632">
        <v>5.1462716145228944</v>
      </c>
      <c r="AB632">
        <v>4.8175812742727837</v>
      </c>
      <c r="AC632">
        <v>5.3164740343884027</v>
      </c>
      <c r="AD632">
        <v>4.8869132227285501</v>
      </c>
      <c r="AE632" s="4">
        <v>5.1790273410750851</v>
      </c>
      <c r="AF632" s="7">
        <v>2.9206714420838993</v>
      </c>
      <c r="AG632">
        <v>2.094922266441233</v>
      </c>
      <c r="AH632">
        <v>2.0193789072174013</v>
      </c>
      <c r="AI632">
        <v>2.0905416481320818</v>
      </c>
      <c r="AJ632">
        <v>2.7242049255137673</v>
      </c>
      <c r="AK632">
        <v>2.4101598095311587</v>
      </c>
      <c r="AL632">
        <v>2.5587063966866603</v>
      </c>
      <c r="AM632">
        <v>2.4494660782699458</v>
      </c>
      <c r="AN632">
        <v>2.665814771370457</v>
      </c>
      <c r="AO632" s="4">
        <v>2.6905669165271178</v>
      </c>
      <c r="AP632" s="7">
        <v>3.2936502292679779</v>
      </c>
      <c r="AQ632">
        <v>2.89374673299917</v>
      </c>
      <c r="AR632">
        <v>2.679438188072532</v>
      </c>
      <c r="AS632">
        <v>3.2112519779001611</v>
      </c>
      <c r="AT632">
        <v>3.6761101061846939</v>
      </c>
      <c r="AU632">
        <v>3.6659596348527912</v>
      </c>
      <c r="AV632">
        <v>3.2185358929168055</v>
      </c>
      <c r="AW632">
        <v>3.5993253914895158</v>
      </c>
      <c r="AX632">
        <v>4.2893415571874494</v>
      </c>
      <c r="AY632" s="4">
        <v>3.3213458449346489</v>
      </c>
      <c r="AZ632">
        <f t="shared" si="547"/>
        <v>12.886804869698583</v>
      </c>
      <c r="BA632">
        <f t="shared" si="548"/>
        <v>8.0208429965115595</v>
      </c>
      <c r="BB632">
        <f t="shared" si="549"/>
        <v>5.1562957049227141</v>
      </c>
      <c r="BC632">
        <f t="shared" si="550"/>
        <v>2.4624433161773722</v>
      </c>
      <c r="BD632" s="4">
        <f t="shared" si="551"/>
        <v>3.3848705555805743</v>
      </c>
      <c r="BE632" s="7">
        <f t="shared" si="552"/>
        <v>5.1080541332612377</v>
      </c>
      <c r="BF632">
        <f t="shared" si="553"/>
        <v>1.9475720313182023</v>
      </c>
      <c r="BG632">
        <f t="shared" si="554"/>
        <v>0.19338492593927126</v>
      </c>
      <c r="BH632">
        <f t="shared" si="555"/>
        <v>0.3079952522973215</v>
      </c>
      <c r="BI632" s="4">
        <f t="shared" si="556"/>
        <v>0.4517736425915711</v>
      </c>
      <c r="BJ632" s="7">
        <f t="shared" si="557"/>
        <v>1.6112197494957296E-2</v>
      </c>
      <c r="BK632">
        <f t="shared" si="558"/>
        <v>9.9003106826733248E-4</v>
      </c>
      <c r="BL632">
        <f t="shared" si="559"/>
        <v>1.1549593055625299E-4</v>
      </c>
      <c r="BM632" s="4">
        <f t="shared" si="560"/>
        <v>2.2678032953523511E-4</v>
      </c>
      <c r="BN632" s="7">
        <f t="shared" si="561"/>
        <v>1.6112197494957296E-2</v>
      </c>
      <c r="BO632">
        <f t="shared" si="562"/>
        <v>1.1771427672896825E-3</v>
      </c>
      <c r="BP632">
        <f t="shared" si="563"/>
        <v>6.6488162068387247E-6</v>
      </c>
      <c r="BQ632" s="4">
        <f t="shared" si="564"/>
        <v>2.5507635976171437E-5</v>
      </c>
      <c r="BR632" s="7">
        <f t="shared" si="565"/>
        <v>9.9003106826733248E-4</v>
      </c>
      <c r="BS632">
        <f t="shared" si="566"/>
        <v>1.1771427672896825E-3</v>
      </c>
      <c r="BT632">
        <f t="shared" si="567"/>
        <v>2.6080451080814664E-13</v>
      </c>
      <c r="BU632" s="4">
        <f t="shared" si="568"/>
        <v>7.3271709788113546E-8</v>
      </c>
      <c r="BV632" s="7">
        <f t="shared" si="569"/>
        <v>1.1549593055625299E-4</v>
      </c>
      <c r="BW632">
        <f t="shared" si="570"/>
        <v>6.6488162068387247E-6</v>
      </c>
      <c r="BX632">
        <f t="shared" si="571"/>
        <v>2.6080451080814664E-13</v>
      </c>
      <c r="BY632" s="4">
        <f t="shared" si="572"/>
        <v>6.87652876177871E-5</v>
      </c>
      <c r="BZ632" s="7">
        <f t="shared" si="573"/>
        <v>2.2678032953523511E-4</v>
      </c>
      <c r="CA632">
        <f t="shared" si="574"/>
        <v>2.5507635976171437E-5</v>
      </c>
      <c r="CB632">
        <f t="shared" si="575"/>
        <v>7.3271709788113546E-8</v>
      </c>
      <c r="CC632" s="4">
        <f t="shared" si="576"/>
        <v>6.87652876177871E-5</v>
      </c>
      <c r="CD632" s="7">
        <f t="shared" si="577"/>
        <v>20</v>
      </c>
      <c r="CE632" s="4">
        <f t="shared" si="578"/>
        <v>1</v>
      </c>
      <c r="CF632" s="7">
        <f t="shared" si="579"/>
        <v>1.6112197494957296E-2</v>
      </c>
      <c r="CG632">
        <f t="shared" si="580"/>
        <v>2.729182299705563E-4</v>
      </c>
      <c r="CH632" s="7">
        <f t="shared" si="581"/>
        <v>1.6112197494957296E-2</v>
      </c>
      <c r="CI632" s="4">
        <f t="shared" si="582"/>
        <v>3.0906827169646558E-5</v>
      </c>
      <c r="CJ632">
        <f t="shared" si="583"/>
        <v>2.729182299705563E-4</v>
      </c>
      <c r="CK632">
        <f t="shared" si="584"/>
        <v>3.0906827169646558E-5</v>
      </c>
      <c r="CL632" s="7">
        <f t="shared" si="585"/>
        <v>6</v>
      </c>
      <c r="CM632" s="4">
        <f t="shared" si="586"/>
        <v>1</v>
      </c>
      <c r="CN632" s="7">
        <f t="shared" si="587"/>
        <v>2.2148018553499695E-6</v>
      </c>
      <c r="CO632" s="4">
        <f t="shared" si="588"/>
        <v>1</v>
      </c>
      <c r="CP632" s="7">
        <f t="shared" si="589"/>
        <v>1</v>
      </c>
      <c r="CQ632" s="4" t="str">
        <f t="shared" si="590"/>
        <v>Gentleman Jack</v>
      </c>
      <c r="CR632" s="7">
        <f t="shared" si="591"/>
        <v>62</v>
      </c>
      <c r="CS632">
        <f t="shared" si="592"/>
        <v>65</v>
      </c>
      <c r="CT632">
        <f ca="1">COUNTIF(INDIRECT(ADDRESS(ROW(),CR632,1,1)):INDIRECT(ADDRESS(ROW(),CS632,1,1)), "&lt;0.05")</f>
        <v>4</v>
      </c>
      <c r="CU632" s="4">
        <f t="shared" ca="1" si="593"/>
        <v>1</v>
      </c>
    </row>
    <row r="633" spans="1:99" x14ac:dyDescent="0.25">
      <c r="A633" s="48">
        <v>111</v>
      </c>
      <c r="B633" s="7">
        <v>101.42345118440838</v>
      </c>
      <c r="C633">
        <v>58.706420501946518</v>
      </c>
      <c r="D633">
        <v>40.364714553814665</v>
      </c>
      <c r="E633">
        <v>49.877215727664897</v>
      </c>
      <c r="F633">
        <v>48.728847454952778</v>
      </c>
      <c r="G633">
        <v>35.378395910870886</v>
      </c>
      <c r="H633">
        <v>43.389483872524956</v>
      </c>
      <c r="I633">
        <v>34.996266489149633</v>
      </c>
      <c r="J633">
        <v>31.143130326813971</v>
      </c>
      <c r="K633" s="4">
        <v>30.727977458089779</v>
      </c>
      <c r="L633" s="7">
        <v>14.786815491892717</v>
      </c>
      <c r="M633">
        <v>24.905757126807753</v>
      </c>
      <c r="N633">
        <v>23.566759162186933</v>
      </c>
      <c r="O633">
        <v>36.258751935322778</v>
      </c>
      <c r="P633">
        <v>38.600725838810163</v>
      </c>
      <c r="Q633">
        <v>28.943878236588073</v>
      </c>
      <c r="R633">
        <v>26.498321235593121</v>
      </c>
      <c r="S633">
        <v>22.462332236580298</v>
      </c>
      <c r="T633">
        <v>27.491392853784529</v>
      </c>
      <c r="U633" s="4">
        <v>27.151510200806445</v>
      </c>
      <c r="V633" s="7">
        <v>22.728106802787575</v>
      </c>
      <c r="W633">
        <v>20.637196808700452</v>
      </c>
      <c r="X633">
        <v>20.047945977763661</v>
      </c>
      <c r="Y633">
        <v>20.694570620390067</v>
      </c>
      <c r="Z633">
        <v>21.692768751490096</v>
      </c>
      <c r="AA633">
        <v>20.953852926617213</v>
      </c>
      <c r="AB633">
        <v>17.87221877459795</v>
      </c>
      <c r="AC633">
        <v>23.250868385362928</v>
      </c>
      <c r="AD633">
        <v>21.629674878877427</v>
      </c>
      <c r="AE633" s="4">
        <v>21.392072545885462</v>
      </c>
      <c r="AF633" s="7">
        <v>15.168407580692826</v>
      </c>
      <c r="AG633">
        <v>14.358000271483263</v>
      </c>
      <c r="AH633">
        <v>14.320328289326296</v>
      </c>
      <c r="AI633">
        <v>16.410138688661416</v>
      </c>
      <c r="AJ633">
        <v>18.754791954392672</v>
      </c>
      <c r="AK633">
        <v>17.116863297907923</v>
      </c>
      <c r="AL633">
        <v>18.429318143320035</v>
      </c>
      <c r="AM633">
        <v>21.755579326101454</v>
      </c>
      <c r="AN633">
        <v>22.569437652094134</v>
      </c>
      <c r="AO633" s="4">
        <v>19.525209503834954</v>
      </c>
      <c r="AP633" s="7">
        <v>23.095340030824822</v>
      </c>
      <c r="AQ633">
        <v>21.416955758332112</v>
      </c>
      <c r="AR633">
        <v>22.634637395169108</v>
      </c>
      <c r="AS633">
        <v>23.58811951469885</v>
      </c>
      <c r="AT633">
        <v>26.331347315613069</v>
      </c>
      <c r="AU633">
        <v>26.351363991721385</v>
      </c>
      <c r="AV633">
        <v>26.408772717391471</v>
      </c>
      <c r="AW633">
        <v>28.430344003179304</v>
      </c>
      <c r="AX633">
        <v>32.662289386254542</v>
      </c>
      <c r="AY633" s="4">
        <v>28.16637029929398</v>
      </c>
      <c r="AZ633">
        <f t="shared" si="547"/>
        <v>47.473590348023649</v>
      </c>
      <c r="BA633">
        <f t="shared" si="548"/>
        <v>27.066624431837276</v>
      </c>
      <c r="BB633">
        <f t="shared" si="549"/>
        <v>21.089927647247286</v>
      </c>
      <c r="BC633">
        <f t="shared" si="550"/>
        <v>17.840807470781495</v>
      </c>
      <c r="BD633" s="4">
        <f t="shared" si="551"/>
        <v>25.908554041247861</v>
      </c>
      <c r="BE633" s="7">
        <f t="shared" si="552"/>
        <v>20.977262554115356</v>
      </c>
      <c r="BF633">
        <f t="shared" si="553"/>
        <v>6.7534107113001935</v>
      </c>
      <c r="BG633">
        <f t="shared" si="554"/>
        <v>1.4876714369630752</v>
      </c>
      <c r="BH633">
        <f t="shared" si="555"/>
        <v>2.9047978297295702</v>
      </c>
      <c r="BI633" s="4">
        <f t="shared" si="556"/>
        <v>3.3646318654108582</v>
      </c>
      <c r="BJ633" s="7">
        <f t="shared" si="557"/>
        <v>1.3921475439221816E-2</v>
      </c>
      <c r="BK633">
        <f t="shared" si="558"/>
        <v>3.2036326819938898E-3</v>
      </c>
      <c r="BL633">
        <f t="shared" si="559"/>
        <v>1.5141518259183843E-3</v>
      </c>
      <c r="BM633" s="4">
        <f t="shared" si="560"/>
        <v>1.0002650650705209E-2</v>
      </c>
      <c r="BN633" s="7">
        <f t="shared" si="561"/>
        <v>1.3921475439221816E-2</v>
      </c>
      <c r="BO633">
        <f t="shared" si="562"/>
        <v>2.1316876191801441E-2</v>
      </c>
      <c r="BP633">
        <f t="shared" si="563"/>
        <v>1.8017887531332284E-3</v>
      </c>
      <c r="BQ633" s="4">
        <f t="shared" si="564"/>
        <v>0.63536999182170484</v>
      </c>
      <c r="BR633" s="7">
        <f t="shared" si="565"/>
        <v>3.2036326819938898E-3</v>
      </c>
      <c r="BS633">
        <f t="shared" si="566"/>
        <v>2.1316876191801441E-2</v>
      </c>
      <c r="BT633">
        <f t="shared" si="567"/>
        <v>7.4417258273958781E-3</v>
      </c>
      <c r="BU633" s="4">
        <f t="shared" si="568"/>
        <v>1.2785858755109138E-3</v>
      </c>
      <c r="BV633" s="7">
        <f t="shared" si="569"/>
        <v>1.5141518259183843E-3</v>
      </c>
      <c r="BW633">
        <f t="shared" si="570"/>
        <v>1.8017887531332284E-3</v>
      </c>
      <c r="BX633">
        <f t="shared" si="571"/>
        <v>7.4417258273958781E-3</v>
      </c>
      <c r="BY633" s="4">
        <f t="shared" si="572"/>
        <v>2.0931398108236237E-5</v>
      </c>
      <c r="BZ633" s="7">
        <f t="shared" si="573"/>
        <v>1.0002650650705209E-2</v>
      </c>
      <c r="CA633">
        <f t="shared" si="574"/>
        <v>0.63536999182170484</v>
      </c>
      <c r="CB633">
        <f t="shared" si="575"/>
        <v>1.2785858755109138E-3</v>
      </c>
      <c r="CC633" s="4">
        <f t="shared" si="576"/>
        <v>2.0931398108236237E-5</v>
      </c>
      <c r="CD633" s="7">
        <f t="shared" si="577"/>
        <v>18</v>
      </c>
      <c r="CE633" s="4">
        <f t="shared" si="578"/>
        <v>0</v>
      </c>
      <c r="CF633" s="7">
        <f t="shared" si="579"/>
        <v>1.3921475439221816E-2</v>
      </c>
      <c r="CG633">
        <f t="shared" si="580"/>
        <v>3.5882322081868361E-3</v>
      </c>
      <c r="CH633" s="7">
        <f t="shared" si="581"/>
        <v>1.3921475439221816E-2</v>
      </c>
      <c r="CI633" s="4">
        <f t="shared" si="582"/>
        <v>3.4407713410457431E-2</v>
      </c>
      <c r="CJ633">
        <f t="shared" si="583"/>
        <v>3.5882322081868361E-3</v>
      </c>
      <c r="CK633">
        <f t="shared" si="584"/>
        <v>3.4407713410457431E-2</v>
      </c>
      <c r="CL633" s="7">
        <f t="shared" si="585"/>
        <v>6</v>
      </c>
      <c r="CM633" s="4">
        <f t="shared" si="586"/>
        <v>1</v>
      </c>
      <c r="CN633" s="7">
        <f t="shared" si="587"/>
        <v>3.7731459324372716E-4</v>
      </c>
      <c r="CO633" s="4">
        <f t="shared" si="588"/>
        <v>1</v>
      </c>
      <c r="CP633" s="7">
        <f t="shared" si="589"/>
        <v>1</v>
      </c>
      <c r="CQ633" s="4" t="str">
        <f t="shared" si="590"/>
        <v>Gentleman Jack</v>
      </c>
      <c r="CR633" s="7">
        <f t="shared" si="591"/>
        <v>62</v>
      </c>
      <c r="CS633">
        <f t="shared" si="592"/>
        <v>65</v>
      </c>
      <c r="CT633">
        <f ca="1">COUNTIF(INDIRECT(ADDRESS(ROW(),CR633,1,1)):INDIRECT(ADDRESS(ROW(),CS633,1,1)), "&lt;0.05")</f>
        <v>4</v>
      </c>
      <c r="CU633" s="4">
        <f t="shared" ca="1" si="593"/>
        <v>1</v>
      </c>
    </row>
    <row r="634" spans="1:99" x14ac:dyDescent="0.25">
      <c r="A634" s="48">
        <v>112</v>
      </c>
      <c r="B634" s="7">
        <v>6.1979794852318886</v>
      </c>
      <c r="C634">
        <v>3.5998069585040815</v>
      </c>
      <c r="D634">
        <v>2.5172226068315458</v>
      </c>
      <c r="E634">
        <v>3.0379877987398665</v>
      </c>
      <c r="F634">
        <v>3.0050137391313601</v>
      </c>
      <c r="G634">
        <v>2.289132527141148</v>
      </c>
      <c r="H634">
        <v>2.6881606409658625</v>
      </c>
      <c r="I634">
        <v>2.1250997876817457</v>
      </c>
      <c r="J634">
        <v>1.9501426644079485</v>
      </c>
      <c r="K634" s="4">
        <v>1.9858165711220868</v>
      </c>
      <c r="L634" s="7">
        <v>0.89629022042296691</v>
      </c>
      <c r="M634">
        <v>1.4979061740880499</v>
      </c>
      <c r="N634">
        <v>1.3970072493415167</v>
      </c>
      <c r="O634">
        <v>2.2327161213071132</v>
      </c>
      <c r="P634">
        <v>2.3773910668596261</v>
      </c>
      <c r="Q634">
        <v>1.7477167206258044</v>
      </c>
      <c r="R634">
        <v>1.6149774941535777</v>
      </c>
      <c r="S634">
        <v>1.4015210896139505</v>
      </c>
      <c r="T634">
        <v>1.7045253685066222</v>
      </c>
      <c r="U634" s="4">
        <v>1.6384704719278436</v>
      </c>
      <c r="V634" s="7">
        <v>1.3419805893802477</v>
      </c>
      <c r="W634">
        <v>1.2373044495453067</v>
      </c>
      <c r="X634">
        <v>1.18857385238813</v>
      </c>
      <c r="Y634">
        <v>1.227402365173079</v>
      </c>
      <c r="Z634">
        <v>1.2991534482510876</v>
      </c>
      <c r="AA634">
        <v>1.2562656041302414</v>
      </c>
      <c r="AB634">
        <v>1.0757961074917211</v>
      </c>
      <c r="AC634">
        <v>1.3989364999021234</v>
      </c>
      <c r="AD634">
        <v>1.3142093107843551</v>
      </c>
      <c r="AE634" s="4">
        <v>1.3064674633389639</v>
      </c>
      <c r="AF634" s="7">
        <v>0.92430261491523047</v>
      </c>
      <c r="AG634">
        <v>0.87051533193324293</v>
      </c>
      <c r="AH634">
        <v>0.86581887952536285</v>
      </c>
      <c r="AI634">
        <v>0.98713540165042368</v>
      </c>
      <c r="AJ634">
        <v>1.1469819059059685</v>
      </c>
      <c r="AK634">
        <v>1.0537339833947734</v>
      </c>
      <c r="AL634">
        <v>1.1223839160238942</v>
      </c>
      <c r="AM634">
        <v>1.3179802205171842</v>
      </c>
      <c r="AN634">
        <v>1.3864908842651837</v>
      </c>
      <c r="AO634" s="4">
        <v>1.2308097518545915</v>
      </c>
      <c r="AP634" s="7">
        <v>1.4356609145130863</v>
      </c>
      <c r="AQ634">
        <v>1.2774356468011334</v>
      </c>
      <c r="AR634">
        <v>1.4101043114363296</v>
      </c>
      <c r="AS634">
        <v>1.4384097539366714</v>
      </c>
      <c r="AT634">
        <v>1.5861064926434025</v>
      </c>
      <c r="AU634">
        <v>1.5747585837452063</v>
      </c>
      <c r="AV634">
        <v>1.5889735996604504</v>
      </c>
      <c r="AW634">
        <v>1.7316019564616576</v>
      </c>
      <c r="AX634">
        <v>1.9776418379474334</v>
      </c>
      <c r="AY634" s="4">
        <v>1.7241493860969543</v>
      </c>
      <c r="AZ634">
        <f t="shared" si="547"/>
        <v>2.9396362779757532</v>
      </c>
      <c r="BA634">
        <f t="shared" si="548"/>
        <v>1.6508521976847075</v>
      </c>
      <c r="BB634">
        <f t="shared" si="549"/>
        <v>1.2646089690385254</v>
      </c>
      <c r="BC634">
        <f t="shared" si="550"/>
        <v>1.0906152889985854</v>
      </c>
      <c r="BD634" s="4">
        <f t="shared" si="551"/>
        <v>1.5744842483242327</v>
      </c>
      <c r="BE634" s="7">
        <f t="shared" si="552"/>
        <v>1.259794550785013</v>
      </c>
      <c r="BF634">
        <f t="shared" si="553"/>
        <v>0.4215695175974854</v>
      </c>
      <c r="BG634">
        <f t="shared" si="554"/>
        <v>9.0103038064555802E-2</v>
      </c>
      <c r="BH634">
        <f t="shared" si="555"/>
        <v>0.18311615885387206</v>
      </c>
      <c r="BI634" s="4">
        <f t="shared" si="556"/>
        <v>0.20083536215354872</v>
      </c>
      <c r="BJ634" s="7">
        <f t="shared" si="557"/>
        <v>1.0711019178724961E-2</v>
      </c>
      <c r="BK634">
        <f t="shared" si="558"/>
        <v>2.2760513984745913E-3</v>
      </c>
      <c r="BL634">
        <f t="shared" si="559"/>
        <v>1.1701339031989081E-3</v>
      </c>
      <c r="BM634" s="4">
        <f t="shared" si="560"/>
        <v>7.5241774307208851E-3</v>
      </c>
      <c r="BN634" s="7">
        <f t="shared" si="561"/>
        <v>1.0711019178724961E-2</v>
      </c>
      <c r="BO634">
        <f t="shared" si="562"/>
        <v>1.8053445949804306E-2</v>
      </c>
      <c r="BP634">
        <f t="shared" si="563"/>
        <v>2.1997208079252654E-3</v>
      </c>
      <c r="BQ634" s="4">
        <f t="shared" si="564"/>
        <v>0.61380488184374182</v>
      </c>
      <c r="BR634" s="7">
        <f t="shared" si="565"/>
        <v>2.2760513984745913E-3</v>
      </c>
      <c r="BS634">
        <f t="shared" si="566"/>
        <v>1.8053445949804306E-2</v>
      </c>
      <c r="BT634">
        <f t="shared" si="567"/>
        <v>1.8213799384821202E-2</v>
      </c>
      <c r="BU634" s="4">
        <f t="shared" si="568"/>
        <v>7.1916843695195483E-4</v>
      </c>
      <c r="BV634" s="7">
        <f t="shared" si="569"/>
        <v>1.1701339031989081E-3</v>
      </c>
      <c r="BW634">
        <f t="shared" si="570"/>
        <v>2.1997208079252654E-3</v>
      </c>
      <c r="BX634">
        <f t="shared" si="571"/>
        <v>1.8213799384821202E-2</v>
      </c>
      <c r="BY634" s="4">
        <f t="shared" si="572"/>
        <v>2.50290469722908E-5</v>
      </c>
      <c r="BZ634" s="7">
        <f t="shared" si="573"/>
        <v>7.5241774307208851E-3</v>
      </c>
      <c r="CA634">
        <f t="shared" si="574"/>
        <v>0.61380488184374182</v>
      </c>
      <c r="CB634">
        <f t="shared" si="575"/>
        <v>7.1916843695195483E-4</v>
      </c>
      <c r="CC634" s="4">
        <f t="shared" si="576"/>
        <v>2.50290469722908E-5</v>
      </c>
      <c r="CD634" s="7">
        <f t="shared" si="577"/>
        <v>18</v>
      </c>
      <c r="CE634" s="4">
        <f t="shared" si="578"/>
        <v>0</v>
      </c>
      <c r="CF634" s="7">
        <f t="shared" si="579"/>
        <v>1.0711019178724961E-2</v>
      </c>
      <c r="CG634">
        <f t="shared" si="580"/>
        <v>2.6725945863482342E-3</v>
      </c>
      <c r="CH634" s="7">
        <f t="shared" si="581"/>
        <v>1.0711019178724961E-2</v>
      </c>
      <c r="CI634" s="4">
        <f t="shared" si="582"/>
        <v>3.3943995838829615E-2</v>
      </c>
      <c r="CJ634">
        <f t="shared" si="583"/>
        <v>2.6725945863482342E-3</v>
      </c>
      <c r="CK634">
        <f t="shared" si="584"/>
        <v>3.3943995838829615E-2</v>
      </c>
      <c r="CL634" s="7">
        <f t="shared" si="585"/>
        <v>6</v>
      </c>
      <c r="CM634" s="4">
        <f t="shared" si="586"/>
        <v>1</v>
      </c>
      <c r="CN634" s="7">
        <f t="shared" si="587"/>
        <v>2.9301259371156086E-4</v>
      </c>
      <c r="CO634" s="4">
        <f t="shared" si="588"/>
        <v>1</v>
      </c>
      <c r="CP634" s="7">
        <f t="shared" si="589"/>
        <v>1</v>
      </c>
      <c r="CQ634" s="4" t="str">
        <f t="shared" si="590"/>
        <v>Gentleman Jack</v>
      </c>
      <c r="CR634" s="7">
        <f t="shared" si="591"/>
        <v>62</v>
      </c>
      <c r="CS634">
        <f t="shared" si="592"/>
        <v>65</v>
      </c>
      <c r="CT634">
        <f ca="1">COUNTIF(INDIRECT(ADDRESS(ROW(),CR634,1,1)):INDIRECT(ADDRESS(ROW(),CS634,1,1)), "&lt;0.05")</f>
        <v>4</v>
      </c>
      <c r="CU634" s="4">
        <f t="shared" ca="1" si="593"/>
        <v>1</v>
      </c>
    </row>
    <row r="635" spans="1:99" x14ac:dyDescent="0.25">
      <c r="A635" s="48">
        <v>113</v>
      </c>
      <c r="B635" s="7">
        <v>0.81557448775561647</v>
      </c>
      <c r="C635">
        <v>0.50233908774724967</v>
      </c>
      <c r="D635">
        <v>0.37628968442390415</v>
      </c>
      <c r="E635">
        <v>0.45524622838302042</v>
      </c>
      <c r="F635">
        <v>0.43868052830049314</v>
      </c>
      <c r="G635">
        <v>0.3893591933541391</v>
      </c>
      <c r="H635">
        <v>0.39466575133487108</v>
      </c>
      <c r="I635">
        <v>0.31771297282473959</v>
      </c>
      <c r="J635">
        <v>0.28489443732080721</v>
      </c>
      <c r="K635" s="4">
        <v>0.33185106378468437</v>
      </c>
      <c r="L635" s="7">
        <v>0.12337749423761277</v>
      </c>
      <c r="M635">
        <v>0.19792161201857689</v>
      </c>
      <c r="N635">
        <v>0.17708920592172533</v>
      </c>
      <c r="O635">
        <v>0.28926348597320051</v>
      </c>
      <c r="P635">
        <v>0.31952795285671393</v>
      </c>
      <c r="Q635">
        <v>0.2220632063534238</v>
      </c>
      <c r="R635">
        <v>0.21111870568206165</v>
      </c>
      <c r="S635">
        <v>0.1827334586577932</v>
      </c>
      <c r="T635">
        <v>0.2384985320458882</v>
      </c>
      <c r="U635" s="4">
        <v>0.22244604428901382</v>
      </c>
      <c r="V635" s="7">
        <v>0.17107469503287287</v>
      </c>
      <c r="W635">
        <v>0.15389193072388985</v>
      </c>
      <c r="X635">
        <v>0.1569150288598504</v>
      </c>
      <c r="Y635">
        <v>0.160906816443769</v>
      </c>
      <c r="Z635">
        <v>0.17718500004296842</v>
      </c>
      <c r="AA635">
        <v>0.16594447984978986</v>
      </c>
      <c r="AB635">
        <v>0.14469298232380379</v>
      </c>
      <c r="AC635">
        <v>0.19751062146376472</v>
      </c>
      <c r="AD635">
        <v>0.19326408650754795</v>
      </c>
      <c r="AE635" s="4">
        <v>0.18475942160955999</v>
      </c>
      <c r="AF635" s="7">
        <v>0.13509924322471933</v>
      </c>
      <c r="AG635">
        <v>0.14666186995421293</v>
      </c>
      <c r="AH635">
        <v>0.14006965470991981</v>
      </c>
      <c r="AI635">
        <v>0.15799429165954551</v>
      </c>
      <c r="AJ635">
        <v>0.16653021591018646</v>
      </c>
      <c r="AK635">
        <v>0.16281549702813977</v>
      </c>
      <c r="AL635">
        <v>0.17041732453643202</v>
      </c>
      <c r="AM635">
        <v>0.2073328856538848</v>
      </c>
      <c r="AN635">
        <v>0.21355288711633505</v>
      </c>
      <c r="AO635" s="4">
        <v>0.19423002493305022</v>
      </c>
      <c r="AP635" s="7">
        <v>0.23236222595361838</v>
      </c>
      <c r="AQ635">
        <v>0.19444736866535772</v>
      </c>
      <c r="AR635">
        <v>0.23344217072094561</v>
      </c>
      <c r="AS635">
        <v>0.22549979648753199</v>
      </c>
      <c r="AT635">
        <v>0.25874162688787855</v>
      </c>
      <c r="AU635">
        <v>0.2525586525055874</v>
      </c>
      <c r="AV635">
        <v>0.2420251734359487</v>
      </c>
      <c r="AW635">
        <v>0.27625879914503565</v>
      </c>
      <c r="AX635">
        <v>0.28756126962381057</v>
      </c>
      <c r="AY635" s="4">
        <v>0.27809612401097378</v>
      </c>
      <c r="AZ635">
        <f t="shared" si="547"/>
        <v>0.43066134352295249</v>
      </c>
      <c r="BA635">
        <f t="shared" si="548"/>
        <v>0.21840396980360097</v>
      </c>
      <c r="BB635">
        <f t="shared" si="549"/>
        <v>0.1706145062857817</v>
      </c>
      <c r="BC635">
        <f t="shared" si="550"/>
        <v>0.16947038947264259</v>
      </c>
      <c r="BD635" s="4">
        <f t="shared" si="551"/>
        <v>0.24809932074366881</v>
      </c>
      <c r="BE635" s="7">
        <f t="shared" si="552"/>
        <v>0.15044052935593316</v>
      </c>
      <c r="BF635">
        <f t="shared" si="553"/>
        <v>5.5939033263966667E-2</v>
      </c>
      <c r="BG635">
        <f t="shared" si="554"/>
        <v>1.7432919994979958E-2</v>
      </c>
      <c r="BH635">
        <f t="shared" si="555"/>
        <v>2.7368700586975842E-2</v>
      </c>
      <c r="BI635" s="4">
        <f t="shared" si="556"/>
        <v>2.8424965713838516E-2</v>
      </c>
      <c r="BJ635" s="7">
        <f t="shared" si="557"/>
        <v>1.4076537456458398E-3</v>
      </c>
      <c r="BK635">
        <f t="shared" si="558"/>
        <v>3.7999889634716033E-4</v>
      </c>
      <c r="BL635">
        <f t="shared" si="559"/>
        <v>3.4682612606718713E-4</v>
      </c>
      <c r="BM635" s="4">
        <f t="shared" si="560"/>
        <v>3.9007942580892223E-3</v>
      </c>
      <c r="BN635" s="7">
        <f t="shared" si="561"/>
        <v>1.4076537456458398E-3</v>
      </c>
      <c r="BO635">
        <f t="shared" si="562"/>
        <v>2.6078520712954693E-2</v>
      </c>
      <c r="BP635">
        <f t="shared" si="563"/>
        <v>2.7269695306488196E-2</v>
      </c>
      <c r="BQ635" s="4">
        <f t="shared" si="564"/>
        <v>0.15775658837713327</v>
      </c>
      <c r="BR635" s="7">
        <f t="shared" si="565"/>
        <v>3.7999889634716033E-4</v>
      </c>
      <c r="BS635">
        <f t="shared" si="566"/>
        <v>2.6078520712954693E-2</v>
      </c>
      <c r="BT635">
        <f t="shared" si="567"/>
        <v>0.91267400746134486</v>
      </c>
      <c r="BU635" s="4">
        <f t="shared" si="568"/>
        <v>2.4793661627796068E-6</v>
      </c>
      <c r="BV635" s="7">
        <f t="shared" si="569"/>
        <v>3.4682612606718713E-4</v>
      </c>
      <c r="BW635">
        <f t="shared" si="570"/>
        <v>2.7269695306488196E-2</v>
      </c>
      <c r="BX635">
        <f t="shared" si="571"/>
        <v>0.91267400746134486</v>
      </c>
      <c r="BY635" s="4">
        <f t="shared" si="572"/>
        <v>6.1563821311695486E-6</v>
      </c>
      <c r="BZ635" s="7">
        <f t="shared" si="573"/>
        <v>3.9007942580892223E-3</v>
      </c>
      <c r="CA635">
        <f t="shared" si="574"/>
        <v>0.15775658837713327</v>
      </c>
      <c r="CB635">
        <f t="shared" si="575"/>
        <v>2.4793661627796068E-6</v>
      </c>
      <c r="CC635" s="4">
        <f t="shared" si="576"/>
        <v>6.1563821311695486E-6</v>
      </c>
      <c r="CD635" s="7">
        <f t="shared" si="577"/>
        <v>16</v>
      </c>
      <c r="CE635" s="4">
        <f t="shared" si="578"/>
        <v>0</v>
      </c>
      <c r="CF635" s="7">
        <f t="shared" si="579"/>
        <v>1.4076537456458398E-3</v>
      </c>
      <c r="CG635">
        <f t="shared" si="580"/>
        <v>7.587889760511334E-4</v>
      </c>
      <c r="CH635" s="7">
        <f t="shared" si="581"/>
        <v>1.4076537456458398E-3</v>
      </c>
      <c r="CI635" s="4">
        <f t="shared" si="582"/>
        <v>0.27168785342298474</v>
      </c>
      <c r="CJ635">
        <f t="shared" si="583"/>
        <v>7.587889760511334E-4</v>
      </c>
      <c r="CK635">
        <f t="shared" si="584"/>
        <v>0.27168785342298474</v>
      </c>
      <c r="CL635" s="7">
        <f t="shared" si="585"/>
        <v>4</v>
      </c>
      <c r="CM635" s="4">
        <f t="shared" si="586"/>
        <v>0</v>
      </c>
      <c r="CN635" s="7">
        <f t="shared" si="587"/>
        <v>2.7674338980363531E-4</v>
      </c>
      <c r="CO635" s="4">
        <f t="shared" si="588"/>
        <v>1</v>
      </c>
      <c r="CP635" s="7">
        <f t="shared" si="589"/>
        <v>1</v>
      </c>
      <c r="CQ635" s="4" t="str">
        <f t="shared" si="590"/>
        <v>Gentleman Jack</v>
      </c>
      <c r="CR635" s="7">
        <f t="shared" si="591"/>
        <v>62</v>
      </c>
      <c r="CS635">
        <f t="shared" si="592"/>
        <v>65</v>
      </c>
      <c r="CT635">
        <f ca="1">COUNTIF(INDIRECT(ADDRESS(ROW(),CR635,1,1)):INDIRECT(ADDRESS(ROW(),CS635,1,1)), "&lt;0.05")</f>
        <v>4</v>
      </c>
      <c r="CU635" s="4">
        <f t="shared" ca="1" si="593"/>
        <v>1</v>
      </c>
    </row>
    <row r="636" spans="1:99" x14ac:dyDescent="0.25">
      <c r="A636" s="48">
        <v>114</v>
      </c>
      <c r="B636" s="7">
        <v>0.13907005006671183</v>
      </c>
      <c r="C636">
        <v>5.3141267344355966E-2</v>
      </c>
      <c r="D636">
        <v>7.7609711924282024E-2</v>
      </c>
      <c r="E636">
        <v>7.610365417990686E-2</v>
      </c>
      <c r="F636">
        <v>3.5772451165187284E-2</v>
      </c>
      <c r="G636">
        <v>7.5535066608938703E-2</v>
      </c>
      <c r="H636">
        <v>3.8776378375821936E-2</v>
      </c>
      <c r="I636">
        <v>3.3781455559366881E-2</v>
      </c>
      <c r="J636">
        <v>4.6595114835821093E-2</v>
      </c>
      <c r="K636" s="4">
        <v>5.9991777350873562E-2</v>
      </c>
      <c r="L636" s="7">
        <v>0</v>
      </c>
      <c r="M636">
        <v>0</v>
      </c>
      <c r="N636">
        <v>0</v>
      </c>
      <c r="O636">
        <v>3.1558228516033134E-3</v>
      </c>
      <c r="P636">
        <v>3.2814186974383888E-2</v>
      </c>
      <c r="Q636">
        <v>1.6661442207060166E-2</v>
      </c>
      <c r="R636">
        <v>2.0215327096579788E-2</v>
      </c>
      <c r="S636">
        <v>2.5900876662038611E-2</v>
      </c>
      <c r="T636">
        <v>4.9487120563695794E-2</v>
      </c>
      <c r="U636" s="4">
        <v>2.4143574681455879E-2</v>
      </c>
      <c r="V636" s="7">
        <v>1.5965977304733068E-2</v>
      </c>
      <c r="W636">
        <v>1.816042952937693E-2</v>
      </c>
      <c r="X636">
        <v>1.7619622063841753E-2</v>
      </c>
      <c r="Y636">
        <v>1.2010228103990555E-2</v>
      </c>
      <c r="Z636">
        <v>1.5689250400070243E-2</v>
      </c>
      <c r="AA636">
        <v>1.5639764055614742E-2</v>
      </c>
      <c r="AB636">
        <v>2.1796579089107593E-2</v>
      </c>
      <c r="AC636">
        <v>1.9427845419072543E-2</v>
      </c>
      <c r="AD636">
        <v>2.3097087985556604E-2</v>
      </c>
      <c r="AE636" s="4">
        <v>7.4581618493209318E-3</v>
      </c>
      <c r="AF636" s="7">
        <v>0</v>
      </c>
      <c r="AG636">
        <v>0</v>
      </c>
      <c r="AH636">
        <v>1.5460040830796671E-2</v>
      </c>
      <c r="AI636">
        <v>3.3671585648011933E-2</v>
      </c>
      <c r="AJ636">
        <v>1.7925153076280453E-2</v>
      </c>
      <c r="AK636">
        <v>2.9895266835213419E-2</v>
      </c>
      <c r="AL636">
        <v>3.1685520666216556E-2</v>
      </c>
      <c r="AM636">
        <v>3.3001404598748972E-2</v>
      </c>
      <c r="AN636">
        <v>4.0148599640235302E-2</v>
      </c>
      <c r="AO636" s="4">
        <v>2.1734096705495851E-2</v>
      </c>
      <c r="AP636" s="7">
        <v>4.1152325811476133E-2</v>
      </c>
      <c r="AQ636">
        <v>3.2533121290208737E-2</v>
      </c>
      <c r="AR636">
        <v>3.4208185247625159E-2</v>
      </c>
      <c r="AS636">
        <v>2.5607588842775218E-2</v>
      </c>
      <c r="AT636">
        <v>3.6619552481960485E-2</v>
      </c>
      <c r="AU636">
        <v>2.8416399298778108E-2</v>
      </c>
      <c r="AV636">
        <v>3.8605238239210291E-2</v>
      </c>
      <c r="AW636">
        <v>3.1111963190045132E-2</v>
      </c>
      <c r="AX636">
        <v>2.5983320295635298E-2</v>
      </c>
      <c r="AY636" s="4">
        <v>1.8600929338440937E-2</v>
      </c>
      <c r="AZ636">
        <f t="shared" si="547"/>
        <v>6.3637692741126614E-2</v>
      </c>
      <c r="BA636">
        <f t="shared" si="548"/>
        <v>1.7237835103681744E-2</v>
      </c>
      <c r="BB636">
        <f t="shared" si="549"/>
        <v>1.6686494580068496E-2</v>
      </c>
      <c r="BC636">
        <f t="shared" si="550"/>
        <v>2.2352166800099917E-2</v>
      </c>
      <c r="BD636" s="4">
        <f t="shared" si="551"/>
        <v>3.1283862403615546E-2</v>
      </c>
      <c r="BE636" s="7">
        <f t="shared" si="552"/>
        <v>3.1414918955460919E-2</v>
      </c>
      <c r="BF636">
        <f t="shared" si="553"/>
        <v>1.6681014863980874E-2</v>
      </c>
      <c r="BG636">
        <f t="shared" si="554"/>
        <v>4.5632075231303443E-3</v>
      </c>
      <c r="BH636">
        <f t="shared" si="555"/>
        <v>1.4019743879252047E-2</v>
      </c>
      <c r="BI636" s="4">
        <f t="shared" si="556"/>
        <v>6.823126750993341E-3</v>
      </c>
      <c r="BJ636" s="7">
        <f t="shared" si="557"/>
        <v>1.0754633279613653E-3</v>
      </c>
      <c r="BK636">
        <f t="shared" si="558"/>
        <v>1.0351800533321741E-3</v>
      </c>
      <c r="BL636">
        <f t="shared" si="559"/>
        <v>2.3974859983999434E-3</v>
      </c>
      <c r="BM636" s="4">
        <f t="shared" si="560"/>
        <v>9.9618658954172164E-3</v>
      </c>
      <c r="BN636" s="7">
        <f t="shared" si="561"/>
        <v>1.0754633279613653E-3</v>
      </c>
      <c r="BO636">
        <f t="shared" si="562"/>
        <v>0.92162523141559594</v>
      </c>
      <c r="BP636">
        <f t="shared" si="563"/>
        <v>0.46781332268667053</v>
      </c>
      <c r="BQ636" s="4">
        <f t="shared" si="564"/>
        <v>2.9894657792891036E-2</v>
      </c>
      <c r="BR636" s="7">
        <f t="shared" si="565"/>
        <v>1.0351800533321741E-3</v>
      </c>
      <c r="BS636">
        <f t="shared" si="566"/>
        <v>0.92162523141559594</v>
      </c>
      <c r="BT636">
        <f t="shared" si="567"/>
        <v>0.24999125931791163</v>
      </c>
      <c r="BU636" s="4">
        <f t="shared" si="568"/>
        <v>4.078889025557037E-5</v>
      </c>
      <c r="BV636" s="7">
        <f t="shared" si="569"/>
        <v>2.3974859983999434E-3</v>
      </c>
      <c r="BW636">
        <f t="shared" si="570"/>
        <v>0.46781332268667053</v>
      </c>
      <c r="BX636">
        <f t="shared" si="571"/>
        <v>0.24999125931791163</v>
      </c>
      <c r="BY636" s="4">
        <f t="shared" si="572"/>
        <v>9.315722933754797E-2</v>
      </c>
      <c r="BZ636" s="7">
        <f t="shared" si="573"/>
        <v>9.9618658954172164E-3</v>
      </c>
      <c r="CA636">
        <f t="shared" si="574"/>
        <v>2.9894657792891036E-2</v>
      </c>
      <c r="CB636">
        <f t="shared" si="575"/>
        <v>4.078889025557037E-5</v>
      </c>
      <c r="CC636" s="4">
        <f t="shared" si="576"/>
        <v>9.315722933754797E-2</v>
      </c>
      <c r="CD636" s="7">
        <f t="shared" si="577"/>
        <v>12</v>
      </c>
      <c r="CE636" s="4">
        <f t="shared" si="578"/>
        <v>0</v>
      </c>
      <c r="CF636" s="7">
        <f t="shared" si="579"/>
        <v>1.0754633279613653E-3</v>
      </c>
      <c r="CG636">
        <f t="shared" si="580"/>
        <v>2.799221286901818E-3</v>
      </c>
      <c r="CH636" s="7">
        <f t="shared" si="581"/>
        <v>1.0754633279613653E-3</v>
      </c>
      <c r="CI636" s="4">
        <f t="shared" si="582"/>
        <v>0.29349608148368844</v>
      </c>
      <c r="CJ636">
        <f t="shared" si="583"/>
        <v>2.799221286901818E-3</v>
      </c>
      <c r="CK636">
        <f t="shared" si="584"/>
        <v>0.29349608148368844</v>
      </c>
      <c r="CL636" s="7">
        <f t="shared" si="585"/>
        <v>4</v>
      </c>
      <c r="CM636" s="4">
        <f t="shared" si="586"/>
        <v>0</v>
      </c>
      <c r="CN636" s="7">
        <f t="shared" si="587"/>
        <v>1.5518808460233268E-2</v>
      </c>
      <c r="CO636" s="4">
        <f t="shared" si="588"/>
        <v>1</v>
      </c>
      <c r="CP636" s="7">
        <f t="shared" si="589"/>
        <v>1</v>
      </c>
      <c r="CQ636" s="4" t="str">
        <f t="shared" si="590"/>
        <v>Gentleman Jack</v>
      </c>
      <c r="CR636" s="7">
        <f t="shared" si="591"/>
        <v>62</v>
      </c>
      <c r="CS636">
        <f t="shared" si="592"/>
        <v>65</v>
      </c>
      <c r="CT636">
        <f ca="1">COUNTIF(INDIRECT(ADDRESS(ROW(),CR636,1,1)):INDIRECT(ADDRESS(ROW(),CS636,1,1)), "&lt;0.05")</f>
        <v>4</v>
      </c>
      <c r="CU636" s="4">
        <f t="shared" ca="1" si="593"/>
        <v>1</v>
      </c>
    </row>
    <row r="637" spans="1:99" x14ac:dyDescent="0.25">
      <c r="A637" s="48">
        <v>115</v>
      </c>
      <c r="B637" s="7">
        <v>0.41440780423475365</v>
      </c>
      <c r="C637">
        <v>0.25774596947240558</v>
      </c>
      <c r="D637">
        <v>0.25696045080636026</v>
      </c>
      <c r="E637">
        <v>0.19204570245727801</v>
      </c>
      <c r="F637">
        <v>0.14231025050216187</v>
      </c>
      <c r="G637">
        <v>0.23567897047909314</v>
      </c>
      <c r="H637">
        <v>0.16424900993308145</v>
      </c>
      <c r="I637">
        <v>0.13488751439118862</v>
      </c>
      <c r="J637">
        <v>0.19294719095486243</v>
      </c>
      <c r="K637" s="4">
        <v>0.15496474224934043</v>
      </c>
      <c r="L637" s="7">
        <v>0</v>
      </c>
      <c r="M637">
        <v>0</v>
      </c>
      <c r="N637">
        <v>0</v>
      </c>
      <c r="O637">
        <v>0</v>
      </c>
      <c r="P637">
        <v>6.5397636204638121E-2</v>
      </c>
      <c r="Q637">
        <v>5.8932926277526762E-2</v>
      </c>
      <c r="R637">
        <v>4.9560811216861553E-2</v>
      </c>
      <c r="S637">
        <v>8.7592305107307575E-2</v>
      </c>
      <c r="T637">
        <v>0.13468845268443264</v>
      </c>
      <c r="U637" s="4">
        <v>6.6558039891958021E-2</v>
      </c>
      <c r="V637" s="7">
        <v>4.8201209407640749E-2</v>
      </c>
      <c r="W637">
        <v>3.6355607702248036E-2</v>
      </c>
      <c r="X637">
        <v>4.0589955566897019E-2</v>
      </c>
      <c r="Y637">
        <v>3.225227830215345E-2</v>
      </c>
      <c r="Z637">
        <v>4.8047216425253315E-2</v>
      </c>
      <c r="AA637">
        <v>3.5162633985946608E-2</v>
      </c>
      <c r="AB637">
        <v>5.2600613198772399E-2</v>
      </c>
      <c r="AC637">
        <v>6.420447442668438E-2</v>
      </c>
      <c r="AD637">
        <v>7.4381945860790416E-2</v>
      </c>
      <c r="AE637" s="4">
        <v>6.0107447471953318E-2</v>
      </c>
      <c r="AF637" s="7">
        <v>0</v>
      </c>
      <c r="AG637">
        <v>0</v>
      </c>
      <c r="AH637">
        <v>0</v>
      </c>
      <c r="AI637">
        <v>1.0998475866335044E-2</v>
      </c>
      <c r="AJ637">
        <v>2.2074510836232041E-2</v>
      </c>
      <c r="AK637">
        <v>5.8543423917570933E-2</v>
      </c>
      <c r="AL637">
        <v>6.4423541391012806E-2</v>
      </c>
      <c r="AM637">
        <v>6.6231426055248982E-2</v>
      </c>
      <c r="AN637">
        <v>7.8282058941691754E-2</v>
      </c>
      <c r="AO637" s="4">
        <v>9.0626096542811091E-2</v>
      </c>
      <c r="AP637" s="7">
        <v>0.10990974325777485</v>
      </c>
      <c r="AQ637">
        <v>9.862346351981606E-2</v>
      </c>
      <c r="AR637">
        <v>0.11598899009546478</v>
      </c>
      <c r="AS637">
        <v>0.11913952570154272</v>
      </c>
      <c r="AT637">
        <v>0.10706010823417224</v>
      </c>
      <c r="AU637">
        <v>0.1243481989226173</v>
      </c>
      <c r="AV637">
        <v>0.1310763989548529</v>
      </c>
      <c r="AW637">
        <v>0.11241774909902826</v>
      </c>
      <c r="AX637">
        <v>0.12629359318661204</v>
      </c>
      <c r="AY637" s="4">
        <v>0.11582423454492367</v>
      </c>
      <c r="AZ637">
        <f t="shared" si="547"/>
        <v>0.21461976054805251</v>
      </c>
      <c r="BA637">
        <f t="shared" si="548"/>
        <v>4.6273017138272463E-2</v>
      </c>
      <c r="BB637">
        <f t="shared" si="549"/>
        <v>4.9190338234833965E-2</v>
      </c>
      <c r="BC637">
        <f t="shared" si="550"/>
        <v>3.911795335509026E-2</v>
      </c>
      <c r="BD637" s="4">
        <f t="shared" si="551"/>
        <v>0.11606820055168048</v>
      </c>
      <c r="BE637" s="7">
        <f t="shared" si="552"/>
        <v>8.3448237507720235E-2</v>
      </c>
      <c r="BF637">
        <f t="shared" si="553"/>
        <v>4.5992339160716267E-2</v>
      </c>
      <c r="BG637">
        <f t="shared" si="554"/>
        <v>1.3806242484056671E-2</v>
      </c>
      <c r="BH637">
        <f t="shared" si="555"/>
        <v>3.5919052274264944E-2</v>
      </c>
      <c r="BI637" s="4">
        <f t="shared" si="556"/>
        <v>9.6872129240096836E-3</v>
      </c>
      <c r="BJ637" s="7">
        <f t="shared" si="557"/>
        <v>6.6875269406355242E-5</v>
      </c>
      <c r="BK637">
        <f t="shared" si="558"/>
        <v>1.2920401618700598E-4</v>
      </c>
      <c r="BL637">
        <f t="shared" si="559"/>
        <v>4.861937650277508E-5</v>
      </c>
      <c r="BM637" s="4">
        <f t="shared" si="560"/>
        <v>4.6288178205262081E-3</v>
      </c>
      <c r="BN637" s="7">
        <f t="shared" si="561"/>
        <v>6.6875269406355242E-5</v>
      </c>
      <c r="BO637">
        <f t="shared" si="562"/>
        <v>0.85127919814049868</v>
      </c>
      <c r="BP637">
        <f t="shared" si="563"/>
        <v>0.70303017774567844</v>
      </c>
      <c r="BQ637" s="4">
        <f t="shared" si="564"/>
        <v>8.9526641417660895E-4</v>
      </c>
      <c r="BR637" s="7">
        <f t="shared" si="565"/>
        <v>1.2920401618700598E-4</v>
      </c>
      <c r="BS637">
        <f t="shared" si="566"/>
        <v>0.85127919814049868</v>
      </c>
      <c r="BT637">
        <f t="shared" si="567"/>
        <v>0.42452499009385036</v>
      </c>
      <c r="BU637" s="4">
        <f t="shared" si="568"/>
        <v>9.8072327689031957E-10</v>
      </c>
      <c r="BV637" s="7">
        <f t="shared" si="569"/>
        <v>4.861937650277508E-5</v>
      </c>
      <c r="BW637">
        <f t="shared" si="570"/>
        <v>0.70303017774567844</v>
      </c>
      <c r="BX637">
        <f t="shared" si="571"/>
        <v>0.42452499009385036</v>
      </c>
      <c r="BY637" s="4">
        <f t="shared" si="572"/>
        <v>5.6985262085695842E-5</v>
      </c>
      <c r="BZ637" s="7">
        <f t="shared" si="573"/>
        <v>4.6288178205262081E-3</v>
      </c>
      <c r="CA637">
        <f t="shared" si="574"/>
        <v>8.9526641417660895E-4</v>
      </c>
      <c r="CB637">
        <f t="shared" si="575"/>
        <v>9.8072327689031957E-10</v>
      </c>
      <c r="CC637" s="4">
        <f t="shared" si="576"/>
        <v>5.6985262085695842E-5</v>
      </c>
      <c r="CD637" s="7">
        <f t="shared" si="577"/>
        <v>14</v>
      </c>
      <c r="CE637" s="4">
        <f t="shared" si="578"/>
        <v>0</v>
      </c>
      <c r="CF637" s="7">
        <f t="shared" si="579"/>
        <v>6.6875269406355242E-5</v>
      </c>
      <c r="CG637">
        <f t="shared" si="580"/>
        <v>2.7868866112238625E-4</v>
      </c>
      <c r="CH637" s="7">
        <f t="shared" si="581"/>
        <v>6.6875269406355242E-5</v>
      </c>
      <c r="CI637" s="4">
        <f t="shared" si="582"/>
        <v>0.20304931402380899</v>
      </c>
      <c r="CJ637">
        <f t="shared" si="583"/>
        <v>2.7868866112238625E-4</v>
      </c>
      <c r="CK637">
        <f t="shared" si="584"/>
        <v>0.20304931402380899</v>
      </c>
      <c r="CL637" s="7">
        <f t="shared" si="585"/>
        <v>4</v>
      </c>
      <c r="CM637" s="4">
        <f t="shared" si="586"/>
        <v>0</v>
      </c>
      <c r="CN637" s="7">
        <f t="shared" si="587"/>
        <v>2.3373831574528474E-3</v>
      </c>
      <c r="CO637" s="4">
        <f t="shared" si="588"/>
        <v>1</v>
      </c>
      <c r="CP637" s="7">
        <f t="shared" si="589"/>
        <v>1</v>
      </c>
      <c r="CQ637" s="4" t="str">
        <f t="shared" si="590"/>
        <v>Gentleman Jack</v>
      </c>
      <c r="CR637" s="7">
        <f t="shared" si="591"/>
        <v>62</v>
      </c>
      <c r="CS637">
        <f t="shared" si="592"/>
        <v>65</v>
      </c>
      <c r="CT637">
        <f ca="1">COUNTIF(INDIRECT(ADDRESS(ROW(),CR637,1,1)):INDIRECT(ADDRESS(ROW(),CS637,1,1)), "&lt;0.05")</f>
        <v>4</v>
      </c>
      <c r="CU637" s="4">
        <f t="shared" ca="1" si="593"/>
        <v>1</v>
      </c>
    </row>
    <row r="638" spans="1:99" x14ac:dyDescent="0.25">
      <c r="A638" s="48">
        <v>116</v>
      </c>
      <c r="B638" s="7">
        <v>9.6917883182510892E-2</v>
      </c>
      <c r="C638">
        <v>8.1602528918721121E-2</v>
      </c>
      <c r="D638">
        <v>0.10515711543007654</v>
      </c>
      <c r="E638">
        <v>0.13005315769624359</v>
      </c>
      <c r="F638">
        <v>0.15877816527347133</v>
      </c>
      <c r="G638">
        <v>0.21305737532361441</v>
      </c>
      <c r="H638">
        <v>0.12473104783524419</v>
      </c>
      <c r="I638">
        <v>3.8212969190230116E-2</v>
      </c>
      <c r="J638">
        <v>7.0518722716832821E-2</v>
      </c>
      <c r="K638" s="4">
        <v>0.17921051207428715</v>
      </c>
      <c r="L638" s="7">
        <v>0</v>
      </c>
      <c r="M638">
        <v>0</v>
      </c>
      <c r="N638">
        <v>3.0520201699072618E-3</v>
      </c>
      <c r="O638">
        <v>1.5910356208240526E-2</v>
      </c>
      <c r="P638">
        <v>1.9069957785444298E-2</v>
      </c>
      <c r="Q638">
        <v>2.4131083821349784E-3</v>
      </c>
      <c r="R638">
        <v>2.009170219047866E-2</v>
      </c>
      <c r="S638">
        <v>2.055188456925135E-2</v>
      </c>
      <c r="T638">
        <v>3.4902208353132132E-2</v>
      </c>
      <c r="U638" s="4">
        <v>2.7441026249045077E-2</v>
      </c>
      <c r="V638" s="7">
        <v>0.34230142436261296</v>
      </c>
      <c r="W638">
        <v>0.27108879453620599</v>
      </c>
      <c r="X638">
        <v>0.3811262526634398</v>
      </c>
      <c r="Y638">
        <v>0.30741954582900682</v>
      </c>
      <c r="Z638">
        <v>0.40132167839579058</v>
      </c>
      <c r="AA638">
        <v>0.33728263807995196</v>
      </c>
      <c r="AB638">
        <v>0.31826623808099758</v>
      </c>
      <c r="AC638">
        <v>0.52477218627576461</v>
      </c>
      <c r="AD638">
        <v>0.42939754750240972</v>
      </c>
      <c r="AE638" s="4">
        <v>0.62594570593896071</v>
      </c>
      <c r="AF638" s="7">
        <v>1.789464359599691E-2</v>
      </c>
      <c r="AG638">
        <v>0.11946333993730515</v>
      </c>
      <c r="AH638">
        <v>0.14514728657978207</v>
      </c>
      <c r="AI638">
        <v>0.17735131581811769</v>
      </c>
      <c r="AJ638">
        <v>0.22038298053569658</v>
      </c>
      <c r="AK638">
        <v>0.25223150079165813</v>
      </c>
      <c r="AL638">
        <v>0.20121803946348663</v>
      </c>
      <c r="AM638">
        <v>0.16522215640277865</v>
      </c>
      <c r="AN638">
        <v>0.15216695185638418</v>
      </c>
      <c r="AO638" s="4">
        <v>0.27971559623991582</v>
      </c>
      <c r="AP638" s="7">
        <v>0.24050082806130862</v>
      </c>
      <c r="AQ638">
        <v>0.18052859247350064</v>
      </c>
      <c r="AR638">
        <v>0.16794120718749647</v>
      </c>
      <c r="AS638">
        <v>0.33981059523368479</v>
      </c>
      <c r="AT638">
        <v>0.43521711384924716</v>
      </c>
      <c r="AU638">
        <v>0.35103519565672953</v>
      </c>
      <c r="AV638">
        <v>0.32944948053605833</v>
      </c>
      <c r="AW638">
        <v>0.38815494440114762</v>
      </c>
      <c r="AX638">
        <v>0.33830569613519634</v>
      </c>
      <c r="AY638" s="4">
        <v>0.30601075530583877</v>
      </c>
      <c r="AZ638">
        <f t="shared" si="547"/>
        <v>0.1198239477641232</v>
      </c>
      <c r="BA638">
        <f t="shared" si="548"/>
        <v>1.4343226390763427E-2</v>
      </c>
      <c r="BB638">
        <f t="shared" si="549"/>
        <v>0.39389220116651413</v>
      </c>
      <c r="BC638">
        <f t="shared" si="550"/>
        <v>0.17307938112211219</v>
      </c>
      <c r="BD638" s="4">
        <f t="shared" si="551"/>
        <v>0.30769544088402079</v>
      </c>
      <c r="BE638" s="7">
        <f t="shared" si="552"/>
        <v>5.2870303708861456E-2</v>
      </c>
      <c r="BF638">
        <f t="shared" si="553"/>
        <v>1.234634330305129E-2</v>
      </c>
      <c r="BG638">
        <f t="shared" si="554"/>
        <v>0.10883265938980206</v>
      </c>
      <c r="BH638">
        <f t="shared" si="555"/>
        <v>7.3726412180137021E-2</v>
      </c>
      <c r="BI638" s="4">
        <f t="shared" si="556"/>
        <v>8.6458763170733616E-2</v>
      </c>
      <c r="BJ638" s="7">
        <f t="shared" si="557"/>
        <v>1.1021219581200824E-4</v>
      </c>
      <c r="BK638">
        <f t="shared" si="558"/>
        <v>7.2620800270397707E-6</v>
      </c>
      <c r="BL638">
        <f t="shared" si="559"/>
        <v>8.1561337865808964E-2</v>
      </c>
      <c r="BM638" s="4">
        <f t="shared" si="560"/>
        <v>3.2048922285090735E-5</v>
      </c>
      <c r="BN638" s="7">
        <f t="shared" si="561"/>
        <v>1.1021219581200824E-4</v>
      </c>
      <c r="BO638">
        <f t="shared" si="562"/>
        <v>1.3470061197258641E-6</v>
      </c>
      <c r="BP638">
        <f t="shared" si="563"/>
        <v>6.7204787111553875E-5</v>
      </c>
      <c r="BQ638" s="4">
        <f t="shared" si="564"/>
        <v>1.5655873798980732E-6</v>
      </c>
      <c r="BR638" s="7">
        <f t="shared" si="565"/>
        <v>7.2620800270397707E-6</v>
      </c>
      <c r="BS638">
        <f t="shared" si="566"/>
        <v>1.3470061197258641E-6</v>
      </c>
      <c r="BT638">
        <f t="shared" si="567"/>
        <v>7.2807326199769652E-5</v>
      </c>
      <c r="BU638" s="4">
        <f t="shared" si="568"/>
        <v>6.6343062429318825E-2</v>
      </c>
      <c r="BV638" s="7">
        <f t="shared" si="569"/>
        <v>8.1561337865808964E-2</v>
      </c>
      <c r="BW638">
        <f t="shared" si="570"/>
        <v>6.7204787111553875E-5</v>
      </c>
      <c r="BX638">
        <f t="shared" si="571"/>
        <v>7.2807326199769652E-5</v>
      </c>
      <c r="BY638" s="4">
        <f t="shared" si="572"/>
        <v>1.531753217394945E-3</v>
      </c>
      <c r="BZ638" s="7">
        <f t="shared" si="573"/>
        <v>3.2048922285090735E-5</v>
      </c>
      <c r="CA638">
        <f t="shared" si="574"/>
        <v>1.5655873798980732E-6</v>
      </c>
      <c r="CB638">
        <f t="shared" si="575"/>
        <v>6.6343062429318825E-2</v>
      </c>
      <c r="CC638" s="4">
        <f t="shared" si="576"/>
        <v>1.531753217394945E-3</v>
      </c>
      <c r="CD638" s="7">
        <f t="shared" si="577"/>
        <v>16</v>
      </c>
      <c r="CE638" s="4">
        <f t="shared" si="578"/>
        <v>0</v>
      </c>
      <c r="CF638" s="7">
        <f t="shared" si="579"/>
        <v>1.1021219581200824E-4</v>
      </c>
      <c r="CG638">
        <f t="shared" si="580"/>
        <v>7.1410437879640692E-7</v>
      </c>
      <c r="CH638" s="7">
        <f t="shared" si="581"/>
        <v>1.1021219581200824E-4</v>
      </c>
      <c r="CI638" s="4">
        <f t="shared" si="582"/>
        <v>7.1244336522913881E-13</v>
      </c>
      <c r="CJ638">
        <f t="shared" si="583"/>
        <v>7.1410437879640692E-7</v>
      </c>
      <c r="CK638">
        <f t="shared" si="584"/>
        <v>7.1244336522913881E-13</v>
      </c>
      <c r="CL638" s="7">
        <f t="shared" si="585"/>
        <v>6</v>
      </c>
      <c r="CM638" s="4">
        <f t="shared" si="586"/>
        <v>1</v>
      </c>
      <c r="CN638" s="7">
        <f t="shared" si="587"/>
        <v>1.853683526430361E-6</v>
      </c>
      <c r="CO638" s="4">
        <f t="shared" si="588"/>
        <v>1</v>
      </c>
      <c r="CP638" s="7">
        <f t="shared" si="589"/>
        <v>3</v>
      </c>
      <c r="CQ638" s="4" t="str">
        <f t="shared" si="590"/>
        <v>Glenfiddich 12</v>
      </c>
      <c r="CR638" s="7">
        <f t="shared" si="591"/>
        <v>70</v>
      </c>
      <c r="CS638">
        <f t="shared" si="592"/>
        <v>73</v>
      </c>
      <c r="CT638">
        <f ca="1">COUNTIF(INDIRECT(ADDRESS(ROW(),CR638,1,1)):INDIRECT(ADDRESS(ROW(),CS638,1,1)), "&lt;0.05")</f>
        <v>3</v>
      </c>
      <c r="CU638" s="4">
        <f t="shared" ca="1" si="593"/>
        <v>0</v>
      </c>
    </row>
    <row r="639" spans="1:99" x14ac:dyDescent="0.25">
      <c r="A639" s="48">
        <v>117</v>
      </c>
      <c r="B639" s="7">
        <v>0.73503777604788512</v>
      </c>
      <c r="C639">
        <v>0.66370983349754709</v>
      </c>
      <c r="D639">
        <v>0.41715027994113846</v>
      </c>
      <c r="E639">
        <v>0.57128031072981444</v>
      </c>
      <c r="F639">
        <v>0.6939868693686625</v>
      </c>
      <c r="G639">
        <v>0.68583498075007043</v>
      </c>
      <c r="H639">
        <v>0.57775964888428821</v>
      </c>
      <c r="I639">
        <v>0.30931188504228407</v>
      </c>
      <c r="J639">
        <v>0.3733050038203895</v>
      </c>
      <c r="K639" s="4">
        <v>0.5092211613401505</v>
      </c>
      <c r="L639" s="7">
        <v>1.730210016332571E-3</v>
      </c>
      <c r="M639">
        <v>3.5149981275397188E-2</v>
      </c>
      <c r="N639">
        <v>5.3104314113898522E-2</v>
      </c>
      <c r="O639">
        <v>9.6003056444821711E-2</v>
      </c>
      <c r="P639">
        <v>0.13337126945772801</v>
      </c>
      <c r="Q639">
        <v>7.1950896210991169E-2</v>
      </c>
      <c r="R639">
        <v>0.10737555068053599</v>
      </c>
      <c r="S639">
        <v>0.10979445999095749</v>
      </c>
      <c r="T639">
        <v>0.15635466766509282</v>
      </c>
      <c r="U639" s="4">
        <v>0.16011429363121152</v>
      </c>
      <c r="V639" s="7">
        <v>1.6015772894614189</v>
      </c>
      <c r="W639">
        <v>1.1385485156089417</v>
      </c>
      <c r="X639">
        <v>1.4676193469903149</v>
      </c>
      <c r="Y639">
        <v>1.2750685754685525</v>
      </c>
      <c r="Z639">
        <v>1.7268500310262038</v>
      </c>
      <c r="AA639">
        <v>1.3475985910625012</v>
      </c>
      <c r="AB639">
        <v>1.1781640438316934</v>
      </c>
      <c r="AC639">
        <v>2.2816697994196371</v>
      </c>
      <c r="AD639">
        <v>1.943942137100759</v>
      </c>
      <c r="AE639" s="4">
        <v>2.4979368992846509</v>
      </c>
      <c r="AF639" s="7">
        <v>0.28291215971441158</v>
      </c>
      <c r="AG639">
        <v>0.85135397038301275</v>
      </c>
      <c r="AH639">
        <v>0.91515365600587661</v>
      </c>
      <c r="AI639">
        <v>1.2142885982732932</v>
      </c>
      <c r="AJ639">
        <v>1.3517160512126412</v>
      </c>
      <c r="AK639">
        <v>1.4974082351376676</v>
      </c>
      <c r="AL639">
        <v>1.2300182688751353</v>
      </c>
      <c r="AM639">
        <v>1.432188453506108</v>
      </c>
      <c r="AN639">
        <v>1.3122589473171857</v>
      </c>
      <c r="AO639" s="4">
        <v>1.7541968298632342</v>
      </c>
      <c r="AP639" s="7">
        <v>1.8068929793814703</v>
      </c>
      <c r="AQ639">
        <v>1.2925427231309752</v>
      </c>
      <c r="AR639">
        <v>1.3249634471040532</v>
      </c>
      <c r="AS639">
        <v>2.0952926631861688</v>
      </c>
      <c r="AT639">
        <v>2.4764725840960953</v>
      </c>
      <c r="AU639">
        <v>2.1012974254861505</v>
      </c>
      <c r="AV639">
        <v>2.2033741309017874</v>
      </c>
      <c r="AW639">
        <v>2.5292832362980988</v>
      </c>
      <c r="AX639">
        <v>2.4242104098999153</v>
      </c>
      <c r="AY639" s="4">
        <v>2.0925192775102577</v>
      </c>
      <c r="AZ639">
        <f t="shared" si="547"/>
        <v>0.55365977494222296</v>
      </c>
      <c r="BA639">
        <f t="shared" si="548"/>
        <v>9.2494869948696698E-2</v>
      </c>
      <c r="BB639">
        <f t="shared" si="549"/>
        <v>1.6458975229254673</v>
      </c>
      <c r="BC639">
        <f t="shared" si="550"/>
        <v>1.1841495170288565</v>
      </c>
      <c r="BD639" s="4">
        <f t="shared" si="551"/>
        <v>2.034684887699497</v>
      </c>
      <c r="BE639" s="7">
        <f t="shared" si="552"/>
        <v>0.14753742565057193</v>
      </c>
      <c r="BF639">
        <f t="shared" si="553"/>
        <v>5.2019962624427957E-2</v>
      </c>
      <c r="BG639">
        <f t="shared" si="554"/>
        <v>0.46690265007859227</v>
      </c>
      <c r="BH639">
        <f t="shared" si="555"/>
        <v>0.41196703978257032</v>
      </c>
      <c r="BI639" s="4">
        <f t="shared" si="556"/>
        <v>0.43942059158657526</v>
      </c>
      <c r="BJ639" s="7">
        <f t="shared" si="557"/>
        <v>1.2912579039033826E-6</v>
      </c>
      <c r="BK639">
        <f t="shared" si="558"/>
        <v>2.3544098901452285E-5</v>
      </c>
      <c r="BL639">
        <f t="shared" si="559"/>
        <v>7.7225979067292998E-4</v>
      </c>
      <c r="BM639" s="4">
        <f t="shared" si="560"/>
        <v>6.6486584790598588E-7</v>
      </c>
      <c r="BN639" s="7">
        <f t="shared" si="561"/>
        <v>1.2912579039033826E-6</v>
      </c>
      <c r="BO639">
        <f t="shared" si="562"/>
        <v>2.0302820820228931E-6</v>
      </c>
      <c r="BP639">
        <f t="shared" si="563"/>
        <v>1.3387216427956136E-5</v>
      </c>
      <c r="BQ639" s="4">
        <f t="shared" si="564"/>
        <v>1.6654775857598154E-7</v>
      </c>
      <c r="BR639" s="7">
        <f t="shared" si="565"/>
        <v>2.3544098901452285E-5</v>
      </c>
      <c r="BS639">
        <f t="shared" si="566"/>
        <v>2.0302820820228931E-6</v>
      </c>
      <c r="BT639">
        <f t="shared" si="567"/>
        <v>3.0882262943433547E-2</v>
      </c>
      <c r="BU639" s="4">
        <f t="shared" si="568"/>
        <v>7.123790477432683E-2</v>
      </c>
      <c r="BV639" s="7">
        <f t="shared" si="569"/>
        <v>7.7225979067292998E-4</v>
      </c>
      <c r="BW639">
        <f t="shared" si="570"/>
        <v>1.3387216427956136E-5</v>
      </c>
      <c r="BX639">
        <f t="shared" si="571"/>
        <v>3.0882262943433547E-2</v>
      </c>
      <c r="BY639" s="4">
        <f t="shared" si="572"/>
        <v>3.0179771833148519E-4</v>
      </c>
      <c r="BZ639" s="7">
        <f t="shared" si="573"/>
        <v>6.6486584790598588E-7</v>
      </c>
      <c r="CA639">
        <f t="shared" si="574"/>
        <v>1.6654775857598154E-7</v>
      </c>
      <c r="CB639">
        <f t="shared" si="575"/>
        <v>7.123790477432683E-2</v>
      </c>
      <c r="CC639" s="4">
        <f t="shared" si="576"/>
        <v>3.0179771833148519E-4</v>
      </c>
      <c r="CD639" s="7">
        <f t="shared" si="577"/>
        <v>18</v>
      </c>
      <c r="CE639" s="4">
        <f t="shared" si="578"/>
        <v>0</v>
      </c>
      <c r="CF639" s="7">
        <f t="shared" si="579"/>
        <v>1.2912579039033826E-6</v>
      </c>
      <c r="CG639">
        <f t="shared" si="580"/>
        <v>1.2595897445010321E-11</v>
      </c>
      <c r="CH639" s="7">
        <f t="shared" si="581"/>
        <v>1.2912579039033826E-6</v>
      </c>
      <c r="CI639" s="4">
        <f t="shared" si="582"/>
        <v>1.3731227509706162E-15</v>
      </c>
      <c r="CJ639">
        <f t="shared" si="583"/>
        <v>1.2595897445010321E-11</v>
      </c>
      <c r="CK639">
        <f t="shared" si="584"/>
        <v>1.3731227509706162E-15</v>
      </c>
      <c r="CL639" s="7">
        <f t="shared" si="585"/>
        <v>6</v>
      </c>
      <c r="CM639" s="4">
        <f t="shared" si="586"/>
        <v>1</v>
      </c>
      <c r="CN639" s="7">
        <f t="shared" si="587"/>
        <v>1.1061407305130052E-9</v>
      </c>
      <c r="CO639" s="4">
        <f t="shared" si="588"/>
        <v>1</v>
      </c>
      <c r="CP639" s="7">
        <f t="shared" si="589"/>
        <v>5</v>
      </c>
      <c r="CQ639" s="4" t="str">
        <f t="shared" si="590"/>
        <v>Glenfiddich 18</v>
      </c>
      <c r="CR639" s="7">
        <f t="shared" si="591"/>
        <v>78</v>
      </c>
      <c r="CS639">
        <f t="shared" si="592"/>
        <v>81</v>
      </c>
      <c r="CT639">
        <f ca="1">COUNTIF(INDIRECT(ADDRESS(ROW(),CR639,1,1)):INDIRECT(ADDRESS(ROW(),CS639,1,1)), "&lt;0.05")</f>
        <v>3</v>
      </c>
      <c r="CU639" s="4">
        <f t="shared" ca="1" si="593"/>
        <v>0</v>
      </c>
    </row>
    <row r="640" spans="1:99" x14ac:dyDescent="0.25">
      <c r="A640" s="48">
        <v>118</v>
      </c>
      <c r="B640" s="7">
        <v>0.22626677271176504</v>
      </c>
      <c r="C640">
        <v>9.2589572830101205E-2</v>
      </c>
      <c r="D640">
        <v>0.14325128668976414</v>
      </c>
      <c r="E640">
        <v>0.12303069218903052</v>
      </c>
      <c r="F640">
        <v>0.18990245978822204</v>
      </c>
      <c r="G640">
        <v>0.17504449013505011</v>
      </c>
      <c r="H640">
        <v>0.1021071067544158</v>
      </c>
      <c r="I640">
        <v>1.2246688389070693E-2</v>
      </c>
      <c r="J640">
        <v>9.2447132018545888E-2</v>
      </c>
      <c r="K640" s="4">
        <v>0.14423133288861179</v>
      </c>
      <c r="L640" s="7">
        <v>0</v>
      </c>
      <c r="M640">
        <v>0</v>
      </c>
      <c r="N640">
        <v>7.9182181927746498E-3</v>
      </c>
      <c r="O640">
        <v>1.1191436765762477E-2</v>
      </c>
      <c r="P640">
        <v>1.8637741589929233E-2</v>
      </c>
      <c r="Q640">
        <v>0</v>
      </c>
      <c r="R640">
        <v>2.769115301821216E-3</v>
      </c>
      <c r="S640">
        <v>1.5442291737989472E-2</v>
      </c>
      <c r="T640">
        <v>2.2302363681156769E-2</v>
      </c>
      <c r="U640" s="4">
        <v>7.448351804254196E-3</v>
      </c>
      <c r="V640" s="7">
        <v>0.13194067483927532</v>
      </c>
      <c r="W640">
        <v>0.13207290624055673</v>
      </c>
      <c r="X640">
        <v>0.13607602457822887</v>
      </c>
      <c r="Y640">
        <v>0.14522190528062753</v>
      </c>
      <c r="Z640">
        <v>0.16478210535148158</v>
      </c>
      <c r="AA640">
        <v>0.14198364789767817</v>
      </c>
      <c r="AB640">
        <v>0.14979596814770926</v>
      </c>
      <c r="AC640">
        <v>0.21103486776236419</v>
      </c>
      <c r="AD640">
        <v>0.20131398793761179</v>
      </c>
      <c r="AE640" s="4">
        <v>0.23548442143657064</v>
      </c>
      <c r="AF640" s="7">
        <v>5.843841274051717E-2</v>
      </c>
      <c r="AG640">
        <v>0.12784377635742561</v>
      </c>
      <c r="AH640">
        <v>0.15399522611246208</v>
      </c>
      <c r="AI640">
        <v>0.15930038871589403</v>
      </c>
      <c r="AJ640">
        <v>0.18408000475309477</v>
      </c>
      <c r="AK640">
        <v>0.21856383250646963</v>
      </c>
      <c r="AL640">
        <v>0.21266885112102912</v>
      </c>
      <c r="AM640">
        <v>0.16127891043997702</v>
      </c>
      <c r="AN640">
        <v>0.16759724769244524</v>
      </c>
      <c r="AO640" s="4">
        <v>0.23857488630618143</v>
      </c>
      <c r="AP640" s="7">
        <v>0.15771855248344041</v>
      </c>
      <c r="AQ640">
        <v>0.17103651928632058</v>
      </c>
      <c r="AR640">
        <v>0.18492394524480724</v>
      </c>
      <c r="AS640">
        <v>0.23656989777400994</v>
      </c>
      <c r="AT640">
        <v>0.28504892122395659</v>
      </c>
      <c r="AU640">
        <v>0.27315420000622626</v>
      </c>
      <c r="AV640">
        <v>0.29377052604561077</v>
      </c>
      <c r="AW640">
        <v>0.31688365447939126</v>
      </c>
      <c r="AX640">
        <v>0.26135622267192449</v>
      </c>
      <c r="AY640" s="4">
        <v>0.25129981279445823</v>
      </c>
      <c r="AZ640">
        <f t="shared" si="547"/>
        <v>0.13011175343945772</v>
      </c>
      <c r="BA640">
        <f t="shared" si="548"/>
        <v>8.5709519073688019E-3</v>
      </c>
      <c r="BB640">
        <f t="shared" si="549"/>
        <v>0.16497065094721039</v>
      </c>
      <c r="BC640">
        <f t="shared" si="550"/>
        <v>0.16823415367454958</v>
      </c>
      <c r="BD640" s="4">
        <f t="shared" si="551"/>
        <v>0.24317622520101456</v>
      </c>
      <c r="BE640" s="7">
        <f t="shared" si="552"/>
        <v>6.0336823057394851E-2</v>
      </c>
      <c r="BF640">
        <f t="shared" si="553"/>
        <v>8.1629612400675872E-3</v>
      </c>
      <c r="BG640">
        <f t="shared" si="554"/>
        <v>3.7374685753573389E-2</v>
      </c>
      <c r="BH640">
        <f t="shared" si="555"/>
        <v>5.1342267784450862E-2</v>
      </c>
      <c r="BI640" s="4">
        <f t="shared" si="556"/>
        <v>5.4757239720012708E-2</v>
      </c>
      <c r="BJ640" s="7">
        <f t="shared" si="557"/>
        <v>1.1884526402114648E-4</v>
      </c>
      <c r="BK640">
        <f t="shared" si="558"/>
        <v>0.14120334411067884</v>
      </c>
      <c r="BL640">
        <f t="shared" si="559"/>
        <v>0.14590591415048362</v>
      </c>
      <c r="BM640" s="4">
        <f t="shared" si="560"/>
        <v>3.618230025334177E-4</v>
      </c>
      <c r="BN640" s="7">
        <f t="shared" si="561"/>
        <v>1.1884526402114648E-4</v>
      </c>
      <c r="BO640">
        <f t="shared" si="562"/>
        <v>1.6714359775423141E-7</v>
      </c>
      <c r="BP640">
        <f t="shared" si="563"/>
        <v>3.169969675096826E-6</v>
      </c>
      <c r="BQ640" s="4">
        <f t="shared" si="564"/>
        <v>1.939230469745583E-7</v>
      </c>
      <c r="BR640" s="7">
        <f t="shared" si="565"/>
        <v>0.14120334411067884</v>
      </c>
      <c r="BS640">
        <f t="shared" si="566"/>
        <v>1.6714359775423141E-7</v>
      </c>
      <c r="BT640">
        <f t="shared" si="567"/>
        <v>0.87288545458338007</v>
      </c>
      <c r="BU640" s="4">
        <f t="shared" si="568"/>
        <v>1.8408767268346545E-3</v>
      </c>
      <c r="BV640" s="7">
        <f t="shared" si="569"/>
        <v>0.14590591415048362</v>
      </c>
      <c r="BW640">
        <f t="shared" si="570"/>
        <v>3.169969675096826E-6</v>
      </c>
      <c r="BX640">
        <f t="shared" si="571"/>
        <v>0.87288545458338007</v>
      </c>
      <c r="BY640" s="4">
        <f t="shared" si="572"/>
        <v>5.4724758029796846E-3</v>
      </c>
      <c r="BZ640" s="7">
        <f t="shared" si="573"/>
        <v>3.618230025334177E-4</v>
      </c>
      <c r="CA640">
        <f t="shared" si="574"/>
        <v>1.939230469745583E-7</v>
      </c>
      <c r="CB640">
        <f t="shared" si="575"/>
        <v>1.8408767268346545E-3</v>
      </c>
      <c r="CC640" s="4">
        <f t="shared" si="576"/>
        <v>5.4724758029796846E-3</v>
      </c>
      <c r="CD640" s="7">
        <f t="shared" si="577"/>
        <v>14</v>
      </c>
      <c r="CE640" s="4">
        <f t="shared" si="578"/>
        <v>0</v>
      </c>
      <c r="CF640" s="7">
        <f t="shared" si="579"/>
        <v>1.1884526402114648E-4</v>
      </c>
      <c r="CG640">
        <f t="shared" si="580"/>
        <v>1.2618769365394359E-2</v>
      </c>
      <c r="CH640" s="7">
        <f t="shared" si="581"/>
        <v>1.1884526402114648E-4</v>
      </c>
      <c r="CI640" s="4">
        <f t="shared" si="582"/>
        <v>3.4503203891107478E-17</v>
      </c>
      <c r="CJ640">
        <f t="shared" si="583"/>
        <v>1.2618769365394359E-2</v>
      </c>
      <c r="CK640">
        <f t="shared" si="584"/>
        <v>3.4503203891107478E-17</v>
      </c>
      <c r="CL640" s="7">
        <f t="shared" si="585"/>
        <v>6</v>
      </c>
      <c r="CM640" s="4">
        <f t="shared" si="586"/>
        <v>1</v>
      </c>
      <c r="CN640" s="7">
        <f t="shared" si="587"/>
        <v>2.2026665774551387E-5</v>
      </c>
      <c r="CO640" s="4">
        <f t="shared" si="588"/>
        <v>1</v>
      </c>
      <c r="CP640" s="7">
        <f t="shared" si="589"/>
        <v>5</v>
      </c>
      <c r="CQ640" s="4" t="str">
        <f t="shared" si="590"/>
        <v>Glenfiddich 18</v>
      </c>
      <c r="CR640" s="7">
        <f t="shared" si="591"/>
        <v>78</v>
      </c>
      <c r="CS640">
        <f t="shared" si="592"/>
        <v>81</v>
      </c>
      <c r="CT640">
        <f ca="1">COUNTIF(INDIRECT(ADDRESS(ROW(),CR640,1,1)):INDIRECT(ADDRESS(ROW(),CS640,1,1)), "&lt;0.05")</f>
        <v>4</v>
      </c>
      <c r="CU640" s="4">
        <f t="shared" ca="1" si="593"/>
        <v>1</v>
      </c>
    </row>
    <row r="641" spans="1:99" x14ac:dyDescent="0.25">
      <c r="A641" s="48">
        <v>119</v>
      </c>
      <c r="B641" s="7">
        <v>0.99146814155506091</v>
      </c>
      <c r="C641">
        <v>0.55293489823173148</v>
      </c>
      <c r="D641">
        <v>0.55666553559054033</v>
      </c>
      <c r="E641">
        <v>0.54670916950346893</v>
      </c>
      <c r="F641">
        <v>0.67151173415020149</v>
      </c>
      <c r="G641">
        <v>0.51547766912721571</v>
      </c>
      <c r="H641">
        <v>0.44888281118681883</v>
      </c>
      <c r="I641">
        <v>0.29988029798658522</v>
      </c>
      <c r="J641">
        <v>0.348642481303787</v>
      </c>
      <c r="K641" s="4">
        <v>0.37494355796807138</v>
      </c>
      <c r="L641" s="7">
        <v>3.1994130270156927E-2</v>
      </c>
      <c r="M641">
        <v>4.508275732362698E-2</v>
      </c>
      <c r="N641">
        <v>6.5595979999478915E-2</v>
      </c>
      <c r="O641">
        <v>0.11182569295320695</v>
      </c>
      <c r="P641">
        <v>0.15332390739100971</v>
      </c>
      <c r="Q641">
        <v>8.4681596814454002E-2</v>
      </c>
      <c r="R641">
        <v>6.8525281240356631E-2</v>
      </c>
      <c r="S641">
        <v>8.4511489124970723E-2</v>
      </c>
      <c r="T641">
        <v>0.14694682943262144</v>
      </c>
      <c r="U641" s="4">
        <v>9.7739368543712749E-2</v>
      </c>
      <c r="V641" s="7">
        <v>0.21001216229679526</v>
      </c>
      <c r="W641">
        <v>0.26721341414833538</v>
      </c>
      <c r="X641">
        <v>0.23148351786771906</v>
      </c>
      <c r="Y641">
        <v>0.2858026534148066</v>
      </c>
      <c r="Z641">
        <v>0.30954683516671466</v>
      </c>
      <c r="AA641">
        <v>0.24013794946632999</v>
      </c>
      <c r="AB641">
        <v>0.29980794723703658</v>
      </c>
      <c r="AC641">
        <v>0.32920781786560549</v>
      </c>
      <c r="AD641">
        <v>0.36838617399034934</v>
      </c>
      <c r="AE641" s="4">
        <v>0.29814326367962934</v>
      </c>
      <c r="AF641" s="7">
        <v>0.22549517653135689</v>
      </c>
      <c r="AG641">
        <v>0.44989267063477478</v>
      </c>
      <c r="AH641">
        <v>0.47503726078287445</v>
      </c>
      <c r="AI641">
        <v>0.48352369265041528</v>
      </c>
      <c r="AJ641">
        <v>0.53477599906160556</v>
      </c>
      <c r="AK641">
        <v>0.63143093718874921</v>
      </c>
      <c r="AL641">
        <v>0.69640805335874278</v>
      </c>
      <c r="AM641">
        <v>0.62116445807938414</v>
      </c>
      <c r="AN641">
        <v>0.70152321183905453</v>
      </c>
      <c r="AO641" s="4">
        <v>0.74089466389637249</v>
      </c>
      <c r="AP641" s="7">
        <v>0.5567183240392567</v>
      </c>
      <c r="AQ641">
        <v>0.67570807608332306</v>
      </c>
      <c r="AR641">
        <v>0.70304545113407457</v>
      </c>
      <c r="AS641">
        <v>0.70187258101025252</v>
      </c>
      <c r="AT641">
        <v>0.72021114974519074</v>
      </c>
      <c r="AU641">
        <v>0.83528966706239771</v>
      </c>
      <c r="AV641">
        <v>1.009473093528469</v>
      </c>
      <c r="AW641">
        <v>0.8861160593108427</v>
      </c>
      <c r="AX641">
        <v>0.84733231552316846</v>
      </c>
      <c r="AY641" s="4">
        <v>0.77148965940909664</v>
      </c>
      <c r="AZ641">
        <f t="shared" si="547"/>
        <v>0.53071162966034824</v>
      </c>
      <c r="BA641">
        <f t="shared" si="548"/>
        <v>8.9022703309359491E-2</v>
      </c>
      <c r="BB641">
        <f t="shared" si="549"/>
        <v>0.28397417351333221</v>
      </c>
      <c r="BC641">
        <f t="shared" si="550"/>
        <v>0.55601461240233296</v>
      </c>
      <c r="BD641" s="4">
        <f t="shared" si="551"/>
        <v>0.77072563768460722</v>
      </c>
      <c r="BE641" s="7">
        <f t="shared" si="552"/>
        <v>0.19753161000721778</v>
      </c>
      <c r="BF641">
        <f t="shared" si="553"/>
        <v>3.9828709291784933E-2</v>
      </c>
      <c r="BG641">
        <f t="shared" si="554"/>
        <v>4.7968079550275454E-2</v>
      </c>
      <c r="BH641">
        <f t="shared" si="555"/>
        <v>0.15555068351629966</v>
      </c>
      <c r="BI641" s="4">
        <f t="shared" si="556"/>
        <v>0.12782518863501721</v>
      </c>
      <c r="BJ641" s="7">
        <f t="shared" si="557"/>
        <v>4.6312343652340234E-5</v>
      </c>
      <c r="BK641">
        <f t="shared" si="558"/>
        <v>3.2390205015460525E-3</v>
      </c>
      <c r="BL641">
        <f t="shared" si="559"/>
        <v>0.75416094176004123</v>
      </c>
      <c r="BM641" s="4">
        <f t="shared" si="560"/>
        <v>5.494410725123495E-3</v>
      </c>
      <c r="BN641" s="7">
        <f t="shared" si="561"/>
        <v>4.6312343652340234E-5</v>
      </c>
      <c r="BO641">
        <f t="shared" si="562"/>
        <v>1.456983161017885E-8</v>
      </c>
      <c r="BP641">
        <f t="shared" si="563"/>
        <v>3.0039977452462551E-6</v>
      </c>
      <c r="BQ641" s="4">
        <f t="shared" si="564"/>
        <v>7.3856963287773429E-9</v>
      </c>
      <c r="BR641" s="7">
        <f t="shared" si="565"/>
        <v>3.2390205015460525E-3</v>
      </c>
      <c r="BS641">
        <f t="shared" si="566"/>
        <v>1.456983161017885E-8</v>
      </c>
      <c r="BT641">
        <f t="shared" si="567"/>
        <v>2.8368462789338836E-4</v>
      </c>
      <c r="BU641" s="4">
        <f t="shared" si="568"/>
        <v>1.4691478804924098E-7</v>
      </c>
      <c r="BV641" s="7">
        <f t="shared" si="569"/>
        <v>0.75416094176004123</v>
      </c>
      <c r="BW641">
        <f t="shared" si="570"/>
        <v>3.0039977452462551E-6</v>
      </c>
      <c r="BX641">
        <f t="shared" si="571"/>
        <v>2.8368462789338836E-4</v>
      </c>
      <c r="BY641" s="4">
        <f t="shared" si="572"/>
        <v>3.5354097032387804E-3</v>
      </c>
      <c r="BZ641" s="7">
        <f t="shared" si="573"/>
        <v>5.494410725123495E-3</v>
      </c>
      <c r="CA641">
        <f t="shared" si="574"/>
        <v>7.3856963287773429E-9</v>
      </c>
      <c r="CB641">
        <f t="shared" si="575"/>
        <v>1.4691478804924098E-7</v>
      </c>
      <c r="CC641" s="4">
        <f t="shared" si="576"/>
        <v>3.5354097032387804E-3</v>
      </c>
      <c r="CD641" s="7">
        <f t="shared" si="577"/>
        <v>18</v>
      </c>
      <c r="CE641" s="4">
        <f t="shared" si="578"/>
        <v>0</v>
      </c>
      <c r="CF641" s="7">
        <f t="shared" si="579"/>
        <v>4.6312343652340234E-5</v>
      </c>
      <c r="CG641">
        <f t="shared" si="580"/>
        <v>0.93559639214896817</v>
      </c>
      <c r="CH641" s="7">
        <f t="shared" si="581"/>
        <v>4.6312343652340234E-5</v>
      </c>
      <c r="CI641" s="4">
        <f t="shared" si="582"/>
        <v>1.0980246290669836E-11</v>
      </c>
      <c r="CJ641">
        <f t="shared" si="583"/>
        <v>0.93559639214896817</v>
      </c>
      <c r="CK641">
        <f t="shared" si="584"/>
        <v>1.0980246290669836E-11</v>
      </c>
      <c r="CL641" s="7">
        <f t="shared" si="585"/>
        <v>4</v>
      </c>
      <c r="CM641" s="4">
        <f t="shared" si="586"/>
        <v>0</v>
      </c>
      <c r="CN641" s="7">
        <f t="shared" si="587"/>
        <v>0.13360111385723025</v>
      </c>
      <c r="CO641" s="4">
        <f t="shared" si="588"/>
        <v>0</v>
      </c>
      <c r="CP641" s="7">
        <f t="shared" si="589"/>
        <v>5</v>
      </c>
      <c r="CQ641" s="4" t="str">
        <f t="shared" si="590"/>
        <v>Glenfiddich 18</v>
      </c>
      <c r="CR641" s="7">
        <f t="shared" si="591"/>
        <v>78</v>
      </c>
      <c r="CS641">
        <f t="shared" si="592"/>
        <v>81</v>
      </c>
      <c r="CT641">
        <f ca="1">COUNTIF(INDIRECT(ADDRESS(ROW(),CR641,1,1)):INDIRECT(ADDRESS(ROW(),CS641,1,1)), "&lt;0.05")</f>
        <v>4</v>
      </c>
      <c r="CU641" s="4">
        <f t="shared" ca="1" si="593"/>
        <v>1</v>
      </c>
    </row>
    <row r="642" spans="1:99" x14ac:dyDescent="0.25">
      <c r="A642" s="48">
        <v>120</v>
      </c>
      <c r="B642" s="7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 s="4">
        <v>0</v>
      </c>
      <c r="L642" s="7">
        <v>1.4683635040480715E-4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 s="4">
        <v>0</v>
      </c>
      <c r="V642" s="7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 s="4">
        <v>0</v>
      </c>
      <c r="AF642" s="7">
        <v>7.3288889829004847E-2</v>
      </c>
      <c r="AG642">
        <v>0.10150269578720203</v>
      </c>
      <c r="AH642">
        <v>7.5339586262336319E-2</v>
      </c>
      <c r="AI642">
        <v>6.901652491302035E-2</v>
      </c>
      <c r="AJ642">
        <v>4.6964296104555818E-2</v>
      </c>
      <c r="AK642">
        <v>3.6455269258790016E-2</v>
      </c>
      <c r="AL642">
        <v>3.8634230463231202E-2</v>
      </c>
      <c r="AM642">
        <v>0</v>
      </c>
      <c r="AN642">
        <v>0</v>
      </c>
      <c r="AO642" s="4">
        <v>0</v>
      </c>
      <c r="AP642" s="7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 s="4">
        <v>0</v>
      </c>
      <c r="AZ642">
        <f t="shared" si="547"/>
        <v>0</v>
      </c>
      <c r="BA642">
        <f t="shared" si="548"/>
        <v>1.4683635040480716E-5</v>
      </c>
      <c r="BB642">
        <f t="shared" si="549"/>
        <v>0</v>
      </c>
      <c r="BC642">
        <f t="shared" si="550"/>
        <v>4.4120149261814061E-2</v>
      </c>
      <c r="BD642" s="4">
        <f t="shared" si="551"/>
        <v>0</v>
      </c>
      <c r="BE642" s="7">
        <f t="shared" si="552"/>
        <v>0</v>
      </c>
      <c r="BF642">
        <f t="shared" si="553"/>
        <v>4.6433731058577784E-5</v>
      </c>
      <c r="BG642">
        <f t="shared" si="554"/>
        <v>0</v>
      </c>
      <c r="BH642">
        <f t="shared" si="555"/>
        <v>3.6016589408605533E-2</v>
      </c>
      <c r="BI642" s="4">
        <f t="shared" si="556"/>
        <v>0</v>
      </c>
      <c r="BJ642" s="7">
        <f t="shared" si="557"/>
        <v>0.34343639613791355</v>
      </c>
      <c r="BK642" t="e">
        <f t="shared" si="558"/>
        <v>#DIV/0!</v>
      </c>
      <c r="BL642">
        <f t="shared" si="559"/>
        <v>3.7670045777318962E-3</v>
      </c>
      <c r="BM642" s="4" t="e">
        <f t="shared" si="560"/>
        <v>#DIV/0!</v>
      </c>
      <c r="BN642" s="7">
        <f t="shared" si="561"/>
        <v>0.34343639613791355</v>
      </c>
      <c r="BO642">
        <f t="shared" si="562"/>
        <v>0.34343639613791355</v>
      </c>
      <c r="BP642">
        <f t="shared" si="563"/>
        <v>3.7744173320465265E-3</v>
      </c>
      <c r="BQ642" s="4">
        <f t="shared" si="564"/>
        <v>0.34343639613791355</v>
      </c>
      <c r="BR642" s="7" t="e">
        <f t="shared" si="565"/>
        <v>#DIV/0!</v>
      </c>
      <c r="BS642">
        <f t="shared" si="566"/>
        <v>0.34343639613791355</v>
      </c>
      <c r="BT642">
        <f t="shared" si="567"/>
        <v>3.7670045777318962E-3</v>
      </c>
      <c r="BU642" s="4" t="e">
        <f t="shared" si="568"/>
        <v>#DIV/0!</v>
      </c>
      <c r="BV642" s="7">
        <f t="shared" si="569"/>
        <v>3.7670045777318962E-3</v>
      </c>
      <c r="BW642">
        <f t="shared" si="570"/>
        <v>3.7744173320465265E-3</v>
      </c>
      <c r="BX642">
        <f t="shared" si="571"/>
        <v>3.7670045777318962E-3</v>
      </c>
      <c r="BY642" s="4">
        <f t="shared" si="572"/>
        <v>3.7670045777318962E-3</v>
      </c>
      <c r="BZ642" s="7" t="e">
        <f t="shared" si="573"/>
        <v>#DIV/0!</v>
      </c>
      <c r="CA642">
        <f t="shared" si="574"/>
        <v>0.34343639613791355</v>
      </c>
      <c r="CB642" t="e">
        <f t="shared" si="575"/>
        <v>#DIV/0!</v>
      </c>
      <c r="CC642" s="4">
        <f t="shared" si="576"/>
        <v>3.7670045777318962E-3</v>
      </c>
      <c r="CD642" s="7">
        <f t="shared" si="577"/>
        <v>8</v>
      </c>
      <c r="CE642" s="4">
        <f t="shared" si="578"/>
        <v>0</v>
      </c>
      <c r="CF642" s="7">
        <f t="shared" si="579"/>
        <v>0.34343639613791355</v>
      </c>
      <c r="CG642">
        <f t="shared" si="580"/>
        <v>9.8464433824289616E-3</v>
      </c>
      <c r="CH642" s="7">
        <f t="shared" si="581"/>
        <v>0.34343639613791355</v>
      </c>
      <c r="CI642" s="4">
        <f t="shared" si="582"/>
        <v>9.9124041570125155E-3</v>
      </c>
      <c r="CJ642">
        <f t="shared" si="583"/>
        <v>9.8464433824289616E-3</v>
      </c>
      <c r="CK642">
        <f t="shared" si="584"/>
        <v>9.9124041570125155E-3</v>
      </c>
      <c r="CL642" s="7">
        <f t="shared" si="585"/>
        <v>4</v>
      </c>
      <c r="CM642" s="4">
        <f t="shared" si="586"/>
        <v>0</v>
      </c>
      <c r="CN642" s="7">
        <f t="shared" si="587"/>
        <v>8.4401465115736055E-3</v>
      </c>
      <c r="CO642" s="4">
        <f t="shared" si="588"/>
        <v>1</v>
      </c>
      <c r="CP642" s="7">
        <f t="shared" si="589"/>
        <v>4</v>
      </c>
      <c r="CQ642" s="4" t="str">
        <f t="shared" si="590"/>
        <v>Glenfiddich 15</v>
      </c>
      <c r="CR642" s="7">
        <f t="shared" si="591"/>
        <v>74</v>
      </c>
      <c r="CS642">
        <f t="shared" si="592"/>
        <v>77</v>
      </c>
      <c r="CT642">
        <f ca="1">COUNTIF(INDIRECT(ADDRESS(ROW(),CR642,1,1)):INDIRECT(ADDRESS(ROW(),CS642,1,1)), "&lt;0.05")</f>
        <v>4</v>
      </c>
      <c r="CU642" s="4">
        <f t="shared" ca="1" si="593"/>
        <v>1</v>
      </c>
    </row>
    <row r="643" spans="1:99" x14ac:dyDescent="0.25">
      <c r="A643" s="48">
        <v>121</v>
      </c>
      <c r="B643" s="7">
        <v>0.69594657140958049</v>
      </c>
      <c r="C643">
        <v>0.19040892833308862</v>
      </c>
      <c r="D643">
        <v>6.4440087044853808E-2</v>
      </c>
      <c r="E643">
        <v>0</v>
      </c>
      <c r="F643">
        <v>0</v>
      </c>
      <c r="G643">
        <v>0.10913737080411054</v>
      </c>
      <c r="H643">
        <v>0</v>
      </c>
      <c r="I643">
        <v>0</v>
      </c>
      <c r="J643">
        <v>0</v>
      </c>
      <c r="K643" s="4">
        <v>4.4060072792727244E-2</v>
      </c>
      <c r="L643" s="7">
        <v>4.1252410508467487E-2</v>
      </c>
      <c r="M643">
        <v>0</v>
      </c>
      <c r="N643">
        <v>7.09659847004886E-3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 s="4">
        <v>0</v>
      </c>
      <c r="V643" s="7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 s="4">
        <v>0</v>
      </c>
      <c r="AF643" s="7">
        <v>0.42456170132067106</v>
      </c>
      <c r="AG643">
        <v>0.65121084183950706</v>
      </c>
      <c r="AH643">
        <v>0.57180409007532507</v>
      </c>
      <c r="AI643">
        <v>0.57870372436049933</v>
      </c>
      <c r="AJ643">
        <v>0.48480143330424269</v>
      </c>
      <c r="AK643">
        <v>0.57396322709020009</v>
      </c>
      <c r="AL643">
        <v>0.54371930942898505</v>
      </c>
      <c r="AM643">
        <v>0.57354626132494491</v>
      </c>
      <c r="AN643">
        <v>0.56721800325165472</v>
      </c>
      <c r="AO643" s="4">
        <v>0.53806405091281162</v>
      </c>
      <c r="AP643" s="7">
        <v>0.32907586100445951</v>
      </c>
      <c r="AQ643">
        <v>0.36824932549427836</v>
      </c>
      <c r="AR643">
        <v>0.33402659673339047</v>
      </c>
      <c r="AS643">
        <v>0.25013226354707957</v>
      </c>
      <c r="AT643">
        <v>0.17221998182489887</v>
      </c>
      <c r="AU643">
        <v>0.22165910679202203</v>
      </c>
      <c r="AV643">
        <v>0.44171939969538443</v>
      </c>
      <c r="AW643">
        <v>0.24161712739043009</v>
      </c>
      <c r="AX643">
        <v>0.13894091799313241</v>
      </c>
      <c r="AY643" s="4">
        <v>0.21322208411441707</v>
      </c>
      <c r="AZ643">
        <f t="shared" si="547"/>
        <v>0.11039930303843606</v>
      </c>
      <c r="BA643">
        <f t="shared" si="548"/>
        <v>4.8349008978516347E-3</v>
      </c>
      <c r="BB643">
        <f t="shared" si="549"/>
        <v>0</v>
      </c>
      <c r="BC643">
        <f t="shared" si="550"/>
        <v>0.55075926429088418</v>
      </c>
      <c r="BD643" s="4">
        <f t="shared" si="551"/>
        <v>0.27108626645894929</v>
      </c>
      <c r="BE643" s="7">
        <f t="shared" si="552"/>
        <v>0.21518000466556778</v>
      </c>
      <c r="BF643">
        <f t="shared" si="553"/>
        <v>1.2988714826869913E-2</v>
      </c>
      <c r="BG643">
        <f t="shared" si="554"/>
        <v>0</v>
      </c>
      <c r="BH643">
        <f t="shared" si="555"/>
        <v>6.0672021704813631E-2</v>
      </c>
      <c r="BI643" s="4">
        <f t="shared" si="556"/>
        <v>9.4408302315526701E-2</v>
      </c>
      <c r="BJ643" s="7">
        <f t="shared" si="557"/>
        <v>0.15565434940281561</v>
      </c>
      <c r="BK643">
        <f t="shared" si="558"/>
        <v>0.13916160460370089</v>
      </c>
      <c r="BL643">
        <f t="shared" si="559"/>
        <v>8.1677822963985123E-5</v>
      </c>
      <c r="BM643" s="4">
        <f t="shared" si="560"/>
        <v>5.0880347339493676E-2</v>
      </c>
      <c r="BN643" s="7">
        <f t="shared" si="561"/>
        <v>0.15565434940281561</v>
      </c>
      <c r="BO643">
        <f t="shared" si="562"/>
        <v>0.26933823610596341</v>
      </c>
      <c r="BP643">
        <f t="shared" si="563"/>
        <v>1.1348245333544794E-10</v>
      </c>
      <c r="BQ643" s="4">
        <f t="shared" si="564"/>
        <v>7.7577294887446204E-6</v>
      </c>
      <c r="BR643" s="7">
        <f t="shared" si="565"/>
        <v>0.13916160460370089</v>
      </c>
      <c r="BS643">
        <f t="shared" si="566"/>
        <v>0.26933823610596341</v>
      </c>
      <c r="BT643">
        <f t="shared" si="567"/>
        <v>3.6796801953298886E-10</v>
      </c>
      <c r="BU643" s="4">
        <f t="shared" si="568"/>
        <v>7.9396053545005659E-6</v>
      </c>
      <c r="BV643" s="7">
        <f t="shared" si="569"/>
        <v>8.1677822963985123E-5</v>
      </c>
      <c r="BW643">
        <f t="shared" si="570"/>
        <v>1.1348245333544794E-10</v>
      </c>
      <c r="BX643">
        <f t="shared" si="571"/>
        <v>3.6796801953298886E-10</v>
      </c>
      <c r="BY643" s="4">
        <f t="shared" si="572"/>
        <v>8.8814591078438206E-7</v>
      </c>
      <c r="BZ643" s="7">
        <f t="shared" si="573"/>
        <v>5.0880347339493676E-2</v>
      </c>
      <c r="CA643">
        <f t="shared" si="574"/>
        <v>7.7577294887446204E-6</v>
      </c>
      <c r="CB643">
        <f t="shared" si="575"/>
        <v>7.9396053545005659E-6</v>
      </c>
      <c r="CC643" s="4">
        <f t="shared" si="576"/>
        <v>8.8814591078438206E-7</v>
      </c>
      <c r="CD643" s="7">
        <f t="shared" si="577"/>
        <v>12</v>
      </c>
      <c r="CE643" s="4">
        <f t="shared" si="578"/>
        <v>0</v>
      </c>
      <c r="CF643" s="7">
        <f t="shared" si="579"/>
        <v>0.15565434940281561</v>
      </c>
      <c r="CG643">
        <f t="shared" si="580"/>
        <v>5.8631597975114476E-2</v>
      </c>
      <c r="CH643" s="7">
        <f t="shared" si="581"/>
        <v>0.15565434940281561</v>
      </c>
      <c r="CI643" s="4">
        <f t="shared" si="582"/>
        <v>8.8078193518650491E-7</v>
      </c>
      <c r="CJ643">
        <f t="shared" si="583"/>
        <v>5.8631597975114476E-2</v>
      </c>
      <c r="CK643">
        <f t="shared" si="584"/>
        <v>8.8078193518650491E-7</v>
      </c>
      <c r="CL643" s="7">
        <f t="shared" si="585"/>
        <v>2</v>
      </c>
      <c r="CM643" s="4">
        <f t="shared" si="586"/>
        <v>0</v>
      </c>
      <c r="CN643" s="7">
        <f t="shared" si="587"/>
        <v>5.6521950797821154E-3</v>
      </c>
      <c r="CO643" s="4">
        <f t="shared" si="588"/>
        <v>1</v>
      </c>
      <c r="CP643" s="7">
        <f t="shared" si="589"/>
        <v>4</v>
      </c>
      <c r="CQ643" s="4" t="str">
        <f t="shared" si="590"/>
        <v>Glenfiddich 15</v>
      </c>
      <c r="CR643" s="7">
        <f t="shared" si="591"/>
        <v>74</v>
      </c>
      <c r="CS643">
        <f t="shared" si="592"/>
        <v>77</v>
      </c>
      <c r="CT643">
        <f ca="1">COUNTIF(INDIRECT(ADDRESS(ROW(),CR643,1,1)):INDIRECT(ADDRESS(ROW(),CS643,1,1)), "&lt;0.05")</f>
        <v>4</v>
      </c>
      <c r="CU643" s="4">
        <f t="shared" ca="1" si="593"/>
        <v>1</v>
      </c>
    </row>
    <row r="644" spans="1:99" x14ac:dyDescent="0.25">
      <c r="A644" s="48">
        <v>122</v>
      </c>
      <c r="B644" s="7">
        <v>0</v>
      </c>
      <c r="C644">
        <v>0</v>
      </c>
      <c r="D644">
        <v>0</v>
      </c>
      <c r="E644">
        <v>0</v>
      </c>
      <c r="F644">
        <v>0</v>
      </c>
      <c r="G644">
        <v>5.6215354621770124E-3</v>
      </c>
      <c r="H644">
        <v>0</v>
      </c>
      <c r="I644">
        <v>0</v>
      </c>
      <c r="J644">
        <v>0</v>
      </c>
      <c r="K644" s="4">
        <v>7.0923928103493105E-3</v>
      </c>
      <c r="L644" s="7">
        <v>6.6941501901113018E-2</v>
      </c>
      <c r="M644">
        <v>3.8799650666904245E-2</v>
      </c>
      <c r="N644">
        <v>3.0372898615794404E-2</v>
      </c>
      <c r="O644">
        <v>4.3039395620551486E-2</v>
      </c>
      <c r="P644">
        <v>3.7431969655168651E-2</v>
      </c>
      <c r="Q644">
        <v>0</v>
      </c>
      <c r="R644">
        <v>0</v>
      </c>
      <c r="S644">
        <v>0</v>
      </c>
      <c r="T644">
        <v>1.1154947905227003E-2</v>
      </c>
      <c r="U644" s="4">
        <v>0</v>
      </c>
      <c r="V644" s="7">
        <v>0</v>
      </c>
      <c r="W644">
        <v>4.0309659997966665E-3</v>
      </c>
      <c r="X644">
        <v>0</v>
      </c>
      <c r="Y644">
        <v>8.508797622483133E-3</v>
      </c>
      <c r="Z644">
        <v>0</v>
      </c>
      <c r="AA644">
        <v>0</v>
      </c>
      <c r="AB644">
        <v>2.3109116199742957E-2</v>
      </c>
      <c r="AC644">
        <v>0</v>
      </c>
      <c r="AD644">
        <v>0</v>
      </c>
      <c r="AE644" s="4">
        <v>0</v>
      </c>
      <c r="AF644" s="7">
        <v>3.8108712152529083E-2</v>
      </c>
      <c r="AG644">
        <v>4.5702826033823057E-2</v>
      </c>
      <c r="AH644">
        <v>3.662790113122362E-2</v>
      </c>
      <c r="AI644">
        <v>3.5856160381587877E-2</v>
      </c>
      <c r="AJ644">
        <v>7.2472489703407509E-3</v>
      </c>
      <c r="AK644">
        <v>4.0679524955352667E-2</v>
      </c>
      <c r="AL644">
        <v>5.292624314762772E-2</v>
      </c>
      <c r="AM644">
        <v>4.2152448251183437E-2</v>
      </c>
      <c r="AN644">
        <v>2.0379874211435653E-2</v>
      </c>
      <c r="AO644" s="4">
        <v>2.8406891148700809E-2</v>
      </c>
      <c r="AP644" s="7">
        <v>0</v>
      </c>
      <c r="AQ644">
        <v>1.6036329945683579E-2</v>
      </c>
      <c r="AR644">
        <v>9.6305044164673084E-3</v>
      </c>
      <c r="AS644">
        <v>2.5227093656241848E-2</v>
      </c>
      <c r="AT644">
        <v>5.7022913742454948E-3</v>
      </c>
      <c r="AU644">
        <v>1.6295776751479387E-2</v>
      </c>
      <c r="AV644">
        <v>6.758571958156169E-2</v>
      </c>
      <c r="AW644">
        <v>2.9542354140669913E-2</v>
      </c>
      <c r="AX644">
        <v>1.2374141061426402E-2</v>
      </c>
      <c r="AY644" s="4">
        <v>1.107490355591346E-2</v>
      </c>
      <c r="AZ644">
        <f t="shared" si="547"/>
        <v>1.2713928272526324E-3</v>
      </c>
      <c r="BA644">
        <f t="shared" si="548"/>
        <v>2.2774036436475881E-2</v>
      </c>
      <c r="BB644">
        <f t="shared" si="549"/>
        <v>3.5648879822022758E-3</v>
      </c>
      <c r="BC644">
        <f t="shared" si="550"/>
        <v>3.4808783038380468E-2</v>
      </c>
      <c r="BD644" s="4">
        <f t="shared" si="551"/>
        <v>1.9346911448368906E-2</v>
      </c>
      <c r="BE644" s="7">
        <f t="shared" si="552"/>
        <v>2.7026591744040594E-3</v>
      </c>
      <c r="BF644">
        <f t="shared" si="553"/>
        <v>2.3805923570248636E-2</v>
      </c>
      <c r="BG644">
        <f t="shared" si="554"/>
        <v>7.4206566956227116E-3</v>
      </c>
      <c r="BH644">
        <f t="shared" si="555"/>
        <v>1.3163202392319398E-2</v>
      </c>
      <c r="BI644" s="4">
        <f t="shared" si="556"/>
        <v>1.9025446188474664E-2</v>
      </c>
      <c r="BJ644" s="7">
        <f t="shared" si="557"/>
        <v>1.8990765947415195E-2</v>
      </c>
      <c r="BK644">
        <f t="shared" si="558"/>
        <v>0.37754454213320654</v>
      </c>
      <c r="BL644">
        <f t="shared" si="559"/>
        <v>1.5349108106272945E-5</v>
      </c>
      <c r="BM644" s="4">
        <f t="shared" si="560"/>
        <v>1.4939125674278938E-2</v>
      </c>
      <c r="BN644" s="7">
        <f t="shared" si="561"/>
        <v>1.8990765947415195E-2</v>
      </c>
      <c r="BO644">
        <f t="shared" si="562"/>
        <v>3.3556507585686186E-2</v>
      </c>
      <c r="BP644">
        <f t="shared" si="563"/>
        <v>0.18352064605276669</v>
      </c>
      <c r="BQ644" s="4">
        <f t="shared" si="564"/>
        <v>0.72645263475284527</v>
      </c>
      <c r="BR644" s="7">
        <f t="shared" si="565"/>
        <v>0.37754454213320654</v>
      </c>
      <c r="BS644">
        <f t="shared" si="566"/>
        <v>3.3556507585686186E-2</v>
      </c>
      <c r="BT644">
        <f t="shared" si="567"/>
        <v>1.2293382446722436E-5</v>
      </c>
      <c r="BU644" s="4">
        <f t="shared" si="568"/>
        <v>3.1442177255118837E-2</v>
      </c>
      <c r="BV644" s="7">
        <f t="shared" si="569"/>
        <v>1.5349108106272945E-5</v>
      </c>
      <c r="BW644">
        <f t="shared" si="570"/>
        <v>0.18352064605276669</v>
      </c>
      <c r="BX644">
        <f t="shared" si="571"/>
        <v>1.2293382446722436E-5</v>
      </c>
      <c r="BY644" s="4">
        <f t="shared" si="572"/>
        <v>5.061298061681023E-2</v>
      </c>
      <c r="BZ644" s="7">
        <f t="shared" si="573"/>
        <v>1.4939125674278938E-2</v>
      </c>
      <c r="CA644">
        <f t="shared" si="574"/>
        <v>0.72645263475284527</v>
      </c>
      <c r="CB644">
        <f t="shared" si="575"/>
        <v>3.1442177255118837E-2</v>
      </c>
      <c r="CC644" s="4">
        <f t="shared" si="576"/>
        <v>5.061298061681023E-2</v>
      </c>
      <c r="CD644" s="7">
        <f t="shared" si="577"/>
        <v>12</v>
      </c>
      <c r="CE644" s="4">
        <f t="shared" si="578"/>
        <v>0</v>
      </c>
      <c r="CF644" s="7">
        <f t="shared" si="579"/>
        <v>1.8990765947415195E-2</v>
      </c>
      <c r="CG644">
        <f t="shared" si="580"/>
        <v>1.4776744503134766E-5</v>
      </c>
      <c r="CH644" s="7">
        <f t="shared" si="581"/>
        <v>1.8990765947415195E-2</v>
      </c>
      <c r="CI644" s="4">
        <f t="shared" si="582"/>
        <v>0.676173874918226</v>
      </c>
      <c r="CJ644">
        <f t="shared" si="583"/>
        <v>1.4776744503134766E-5</v>
      </c>
      <c r="CK644">
        <f t="shared" si="584"/>
        <v>0.676173874918226</v>
      </c>
      <c r="CL644" s="7">
        <f t="shared" si="585"/>
        <v>4</v>
      </c>
      <c r="CM644" s="4">
        <f t="shared" si="586"/>
        <v>0</v>
      </c>
      <c r="CN644" s="7">
        <f t="shared" si="587"/>
        <v>0.25200215984657637</v>
      </c>
      <c r="CO644" s="4">
        <f t="shared" si="588"/>
        <v>0</v>
      </c>
      <c r="CP644" s="7">
        <f t="shared" si="589"/>
        <v>4</v>
      </c>
      <c r="CQ644" s="4" t="str">
        <f t="shared" si="590"/>
        <v>Glenfiddich 15</v>
      </c>
      <c r="CR644" s="7">
        <f t="shared" si="591"/>
        <v>74</v>
      </c>
      <c r="CS644">
        <f t="shared" si="592"/>
        <v>77</v>
      </c>
      <c r="CT644">
        <f ca="1">COUNTIF(INDIRECT(ADDRESS(ROW(),CR644,1,1)):INDIRECT(ADDRESS(ROW(),CS644,1,1)), "&lt;0.05")</f>
        <v>2</v>
      </c>
      <c r="CU644" s="4">
        <f t="shared" ca="1" si="593"/>
        <v>0</v>
      </c>
    </row>
    <row r="645" spans="1:99" x14ac:dyDescent="0.25">
      <c r="A645" s="48">
        <v>123</v>
      </c>
      <c r="B645" s="7">
        <v>0</v>
      </c>
      <c r="C645">
        <v>0</v>
      </c>
      <c r="D645">
        <v>1.4772446639316135E-2</v>
      </c>
      <c r="E645">
        <v>3.950651815846638E-3</v>
      </c>
      <c r="F645">
        <v>0</v>
      </c>
      <c r="G645">
        <v>3.8527225658579467E-2</v>
      </c>
      <c r="H645">
        <v>1.2515301213095954E-2</v>
      </c>
      <c r="I645">
        <v>0</v>
      </c>
      <c r="J645">
        <v>0</v>
      </c>
      <c r="K645" s="4">
        <v>2.1600915799398018E-2</v>
      </c>
      <c r="L645" s="7">
        <v>0.31194771941695937</v>
      </c>
      <c r="M645">
        <v>0.23689298300954739</v>
      </c>
      <c r="N645">
        <v>0.1903883784187359</v>
      </c>
      <c r="O645">
        <v>0.22150874325030256</v>
      </c>
      <c r="P645">
        <v>0.24453632649254714</v>
      </c>
      <c r="Q645">
        <v>0.14042808321022729</v>
      </c>
      <c r="R645">
        <v>9.2035371976203859E-2</v>
      </c>
      <c r="S645">
        <v>0.11475856739186108</v>
      </c>
      <c r="T645">
        <v>0.1222751330170148</v>
      </c>
      <c r="U645" s="4">
        <v>6.5586882033527055E-2</v>
      </c>
      <c r="V645" s="7">
        <v>0.1005141854068286</v>
      </c>
      <c r="W645">
        <v>0.10811807416606335</v>
      </c>
      <c r="X645">
        <v>8.489943137253074E-2</v>
      </c>
      <c r="Y645">
        <v>0.10283423187943298</v>
      </c>
      <c r="Z645">
        <v>9.8012516518338658E-2</v>
      </c>
      <c r="AA645">
        <v>6.1166153744080125E-2</v>
      </c>
      <c r="AB645">
        <v>0.10620799590836778</v>
      </c>
      <c r="AC645">
        <v>9.3562944186895508E-2</v>
      </c>
      <c r="AD645">
        <v>8.3807963276766942E-2</v>
      </c>
      <c r="AE645" s="4">
        <v>5.7689243357120473E-2</v>
      </c>
      <c r="AF645" s="7">
        <v>7.9979801258097019E-2</v>
      </c>
      <c r="AG645">
        <v>6.7892542384539609E-2</v>
      </c>
      <c r="AH645">
        <v>6.089825108479395E-2</v>
      </c>
      <c r="AI645">
        <v>6.4078342751502496E-2</v>
      </c>
      <c r="AJ645">
        <v>4.1606629180417271E-2</v>
      </c>
      <c r="AK645">
        <v>9.2239039504558765E-2</v>
      </c>
      <c r="AL645">
        <v>0.1049042028199213</v>
      </c>
      <c r="AM645">
        <v>0.10168802968887355</v>
      </c>
      <c r="AN645">
        <v>0.10332315019543561</v>
      </c>
      <c r="AO645" s="4">
        <v>8.5620754071391234E-2</v>
      </c>
      <c r="AP645" s="7">
        <v>0.12054369580805244</v>
      </c>
      <c r="AQ645">
        <v>0.12117215300197175</v>
      </c>
      <c r="AR645">
        <v>0.13241326529740002</v>
      </c>
      <c r="AS645">
        <v>9.2510545591509938E-2</v>
      </c>
      <c r="AT645">
        <v>9.3115583021434301E-2</v>
      </c>
      <c r="AU645">
        <v>0.11639570768928022</v>
      </c>
      <c r="AV645">
        <v>0.16793550841020236</v>
      </c>
      <c r="AW645">
        <v>8.3985585431633009E-2</v>
      </c>
      <c r="AX645">
        <v>0.12870444796378466</v>
      </c>
      <c r="AY645" s="4">
        <v>8.540440294781429E-2</v>
      </c>
      <c r="AZ645">
        <f t="shared" si="547"/>
        <v>9.1366541126236215E-3</v>
      </c>
      <c r="BA645">
        <f t="shared" si="548"/>
        <v>0.17403581882169267</v>
      </c>
      <c r="BB645">
        <f t="shared" si="549"/>
        <v>8.9681273981642523E-2</v>
      </c>
      <c r="BC645">
        <f t="shared" si="550"/>
        <v>8.0223074293953076E-2</v>
      </c>
      <c r="BD645" s="4">
        <f t="shared" si="551"/>
        <v>0.1142180895163083</v>
      </c>
      <c r="BE645" s="7">
        <f t="shared" si="552"/>
        <v>1.2938434520273228E-2</v>
      </c>
      <c r="BF645">
        <f t="shared" si="553"/>
        <v>7.9070859890835107E-2</v>
      </c>
      <c r="BG645">
        <f t="shared" si="554"/>
        <v>1.789426127404924E-2</v>
      </c>
      <c r="BH645">
        <f t="shared" si="555"/>
        <v>2.1224897512608486E-2</v>
      </c>
      <c r="BI645" s="4">
        <f t="shared" si="556"/>
        <v>2.6205089604744745E-2</v>
      </c>
      <c r="BJ645" s="7">
        <f t="shared" si="557"/>
        <v>8.712466372853886E-5</v>
      </c>
      <c r="BK645">
        <f t="shared" si="558"/>
        <v>2.7801275099497023E-9</v>
      </c>
      <c r="BL645">
        <f t="shared" si="559"/>
        <v>1.9706290982844953E-7</v>
      </c>
      <c r="BM645" s="4">
        <f t="shared" si="560"/>
        <v>3.5652042583825983E-8</v>
      </c>
      <c r="BN645" s="7">
        <f t="shared" si="561"/>
        <v>8.712466372853886E-5</v>
      </c>
      <c r="BO645">
        <f t="shared" si="562"/>
        <v>8.2318136105768124E-3</v>
      </c>
      <c r="BP645">
        <f t="shared" si="563"/>
        <v>4.4513146503446883E-3</v>
      </c>
      <c r="BQ645" s="4">
        <f t="shared" si="564"/>
        <v>4.4338828408586037E-2</v>
      </c>
      <c r="BR645" s="7">
        <f t="shared" si="565"/>
        <v>2.7801275099497023E-9</v>
      </c>
      <c r="BS645">
        <f t="shared" si="566"/>
        <v>8.2318136105768124E-3</v>
      </c>
      <c r="BT645">
        <f t="shared" si="567"/>
        <v>0.29594238806052997</v>
      </c>
      <c r="BU645" s="4">
        <f t="shared" si="568"/>
        <v>2.6509573966911646E-2</v>
      </c>
      <c r="BV645" s="7">
        <f t="shared" si="569"/>
        <v>1.9706290982844953E-7</v>
      </c>
      <c r="BW645">
        <f t="shared" si="570"/>
        <v>4.4513146503446883E-3</v>
      </c>
      <c r="BX645">
        <f t="shared" si="571"/>
        <v>0.29594238806052997</v>
      </c>
      <c r="BY645" s="4">
        <f t="shared" si="572"/>
        <v>5.3086516562510589E-3</v>
      </c>
      <c r="BZ645" s="7">
        <f t="shared" si="573"/>
        <v>3.5652042583825983E-8</v>
      </c>
      <c r="CA645">
        <f t="shared" si="574"/>
        <v>4.4338828408586037E-2</v>
      </c>
      <c r="CB645">
        <f t="shared" si="575"/>
        <v>2.6509573966911646E-2</v>
      </c>
      <c r="CC645" s="4">
        <f t="shared" si="576"/>
        <v>5.3086516562510589E-3</v>
      </c>
      <c r="CD645" s="7">
        <f t="shared" si="577"/>
        <v>18</v>
      </c>
      <c r="CE645" s="4">
        <f t="shared" si="578"/>
        <v>0</v>
      </c>
      <c r="CF645" s="7">
        <f t="shared" si="579"/>
        <v>8.712466372853886E-5</v>
      </c>
      <c r="CG645">
        <f t="shared" si="580"/>
        <v>7.9305072425627039E-15</v>
      </c>
      <c r="CH645" s="7">
        <f t="shared" si="581"/>
        <v>8.712466372853886E-5</v>
      </c>
      <c r="CI645" s="4">
        <f t="shared" si="582"/>
        <v>1.1385014375229648E-2</v>
      </c>
      <c r="CJ645">
        <f t="shared" si="583"/>
        <v>7.9305072425627039E-15</v>
      </c>
      <c r="CK645">
        <f t="shared" si="584"/>
        <v>1.1385014375229648E-2</v>
      </c>
      <c r="CL645" s="7">
        <f t="shared" si="585"/>
        <v>6</v>
      </c>
      <c r="CM645" s="4">
        <f t="shared" si="586"/>
        <v>1</v>
      </c>
      <c r="CN645" s="7">
        <f t="shared" si="587"/>
        <v>0.77596912938626073</v>
      </c>
      <c r="CO645" s="4">
        <f t="shared" si="588"/>
        <v>0</v>
      </c>
      <c r="CP645" s="7">
        <f t="shared" si="589"/>
        <v>2</v>
      </c>
      <c r="CQ645" s="4" t="str">
        <f t="shared" si="590"/>
        <v>Jack Daniels</v>
      </c>
      <c r="CR645" s="7">
        <f t="shared" si="591"/>
        <v>66</v>
      </c>
      <c r="CS645">
        <f t="shared" si="592"/>
        <v>69</v>
      </c>
      <c r="CT645">
        <f ca="1">COUNTIF(INDIRECT(ADDRESS(ROW(),CR645,1,1)):INDIRECT(ADDRESS(ROW(),CS645,1,1)), "&lt;0.05")</f>
        <v>4</v>
      </c>
      <c r="CU645" s="4">
        <f t="shared" ca="1" si="593"/>
        <v>1</v>
      </c>
    </row>
    <row r="646" spans="1:99" x14ac:dyDescent="0.25">
      <c r="A646" s="48">
        <v>124</v>
      </c>
      <c r="B646" s="7">
        <v>0.27162399176529534</v>
      </c>
      <c r="C646">
        <v>0.18104592236598321</v>
      </c>
      <c r="D646">
        <v>0.14615875099465048</v>
      </c>
      <c r="E646">
        <v>0.15462757541679775</v>
      </c>
      <c r="F646">
        <v>0.107702417610214</v>
      </c>
      <c r="G646">
        <v>0.11785266867630342</v>
      </c>
      <c r="H646">
        <v>0.11192387296328628</v>
      </c>
      <c r="I646">
        <v>9.8162756996913444E-2</v>
      </c>
      <c r="J646">
        <v>7.9988181302239295E-2</v>
      </c>
      <c r="K646" s="4">
        <v>8.7183547797979002E-2</v>
      </c>
      <c r="L646" s="7">
        <v>0.26110658592652819</v>
      </c>
      <c r="M646">
        <v>0.22014713827572191</v>
      </c>
      <c r="N646">
        <v>0.19475717673778542</v>
      </c>
      <c r="O646">
        <v>0.26844411325224304</v>
      </c>
      <c r="P646">
        <v>0.28755321945287132</v>
      </c>
      <c r="Q646">
        <v>0.18008127732544971</v>
      </c>
      <c r="R646">
        <v>0.16805423134893252</v>
      </c>
      <c r="S646">
        <v>0.15593948944925859</v>
      </c>
      <c r="T646">
        <v>0.1704608933226093</v>
      </c>
      <c r="U646" s="4">
        <v>0.15043706040620783</v>
      </c>
      <c r="V646" s="7">
        <v>0.14850145632861023</v>
      </c>
      <c r="W646">
        <v>0.16047910798050996</v>
      </c>
      <c r="X646">
        <v>0.12977039535261425</v>
      </c>
      <c r="Y646">
        <v>0.12362330465419683</v>
      </c>
      <c r="Z646">
        <v>0.12787589650259137</v>
      </c>
      <c r="AA646">
        <v>0.11306335616008584</v>
      </c>
      <c r="AB646">
        <v>0.1352516862401105</v>
      </c>
      <c r="AC646">
        <v>0.13049095731652174</v>
      </c>
      <c r="AD646">
        <v>0.14196961617635345</v>
      </c>
      <c r="AE646" s="4">
        <v>0.13331132180939703</v>
      </c>
      <c r="AF646" s="7">
        <v>0.11086783072006581</v>
      </c>
      <c r="AG646">
        <v>0.1085362506209752</v>
      </c>
      <c r="AH646">
        <v>0.10677892498135245</v>
      </c>
      <c r="AI646">
        <v>0.10146153710773656</v>
      </c>
      <c r="AJ646">
        <v>0.10290405552193935</v>
      </c>
      <c r="AK646">
        <v>0.12238848610584001</v>
      </c>
      <c r="AL646">
        <v>0.12340970055331667</v>
      </c>
      <c r="AM646">
        <v>0.13565753359234595</v>
      </c>
      <c r="AN646">
        <v>0.15790439269097303</v>
      </c>
      <c r="AO646" s="4">
        <v>0.15658325081785912</v>
      </c>
      <c r="AP646" s="7">
        <v>0.16180638338501876</v>
      </c>
      <c r="AQ646">
        <v>0.16849981725896743</v>
      </c>
      <c r="AR646">
        <v>0.18560907898818607</v>
      </c>
      <c r="AS646">
        <v>0.15982191434973314</v>
      </c>
      <c r="AT646">
        <v>0.15351466722011231</v>
      </c>
      <c r="AU646">
        <v>0.17092960309223718</v>
      </c>
      <c r="AV646">
        <v>0.18242264199223071</v>
      </c>
      <c r="AW646">
        <v>0.16099627572208616</v>
      </c>
      <c r="AX646">
        <v>0.18004010018934699</v>
      </c>
      <c r="AY646" s="4">
        <v>0.1303806177214778</v>
      </c>
      <c r="AZ646">
        <f t="shared" si="547"/>
        <v>0.13562696858896622</v>
      </c>
      <c r="BA646">
        <f t="shared" si="548"/>
        <v>0.20569811854976078</v>
      </c>
      <c r="BB646">
        <f t="shared" si="549"/>
        <v>0.13443370985209915</v>
      </c>
      <c r="BC646">
        <f t="shared" si="550"/>
        <v>0.12264919627124042</v>
      </c>
      <c r="BD646" s="4">
        <f t="shared" si="551"/>
        <v>0.16540210999193966</v>
      </c>
      <c r="BE646" s="7">
        <f t="shared" si="552"/>
        <v>5.7284439443654023E-2</v>
      </c>
      <c r="BF646">
        <f t="shared" si="553"/>
        <v>5.042105665470703E-2</v>
      </c>
      <c r="BG646">
        <f t="shared" si="554"/>
        <v>1.3286737631864203E-2</v>
      </c>
      <c r="BH646">
        <f t="shared" si="555"/>
        <v>2.1063240525751065E-2</v>
      </c>
      <c r="BI646" s="4">
        <f t="shared" si="556"/>
        <v>1.6274503775495469E-2</v>
      </c>
      <c r="BJ646" s="7">
        <f t="shared" si="557"/>
        <v>9.5845189052731657E-3</v>
      </c>
      <c r="BK646">
        <f t="shared" si="558"/>
        <v>0.95010525750589425</v>
      </c>
      <c r="BL646">
        <f t="shared" si="559"/>
        <v>0.51473872979821089</v>
      </c>
      <c r="BM646" s="4">
        <f t="shared" si="560"/>
        <v>0.14363932731718065</v>
      </c>
      <c r="BN646" s="7">
        <f t="shared" si="561"/>
        <v>9.5845189052731657E-3</v>
      </c>
      <c r="BO646">
        <f t="shared" si="562"/>
        <v>1.4265569177072017E-3</v>
      </c>
      <c r="BP646">
        <f t="shared" si="563"/>
        <v>4.2424450922610063E-4</v>
      </c>
      <c r="BQ646" s="4">
        <f t="shared" si="564"/>
        <v>3.5192531300095475E-2</v>
      </c>
      <c r="BR646" s="7">
        <f t="shared" si="565"/>
        <v>0.95010525750589425</v>
      </c>
      <c r="BS646">
        <f t="shared" si="566"/>
        <v>1.4265569177072017E-3</v>
      </c>
      <c r="BT646">
        <f t="shared" si="567"/>
        <v>0.15504656434650255</v>
      </c>
      <c r="BU646" s="4">
        <f t="shared" si="568"/>
        <v>2.1410848198966096E-4</v>
      </c>
      <c r="BV646" s="7">
        <f t="shared" si="569"/>
        <v>0.51473872979821089</v>
      </c>
      <c r="BW646">
        <f t="shared" si="570"/>
        <v>4.2424450922610063E-4</v>
      </c>
      <c r="BX646">
        <f t="shared" si="571"/>
        <v>0.15504656434650255</v>
      </c>
      <c r="BY646" s="4">
        <f t="shared" si="572"/>
        <v>9.4179856949720502E-5</v>
      </c>
      <c r="BZ646" s="7">
        <f t="shared" si="573"/>
        <v>0.14363932731718065</v>
      </c>
      <c r="CA646">
        <f t="shared" si="574"/>
        <v>3.5192531300095475E-2</v>
      </c>
      <c r="CB646">
        <f t="shared" si="575"/>
        <v>2.1410848198966096E-4</v>
      </c>
      <c r="CC646" s="4">
        <f t="shared" si="576"/>
        <v>9.4179856949720502E-5</v>
      </c>
      <c r="CD646" s="7">
        <f t="shared" si="577"/>
        <v>12</v>
      </c>
      <c r="CE646" s="4">
        <f t="shared" si="578"/>
        <v>0</v>
      </c>
      <c r="CF646" s="7">
        <f t="shared" si="579"/>
        <v>9.5845189052731657E-3</v>
      </c>
      <c r="CG646">
        <f t="shared" si="580"/>
        <v>0.78613898393207227</v>
      </c>
      <c r="CH646" s="7">
        <f t="shared" si="581"/>
        <v>9.5845189052731657E-3</v>
      </c>
      <c r="CI646" s="4">
        <f t="shared" si="582"/>
        <v>2.6456723181913643E-3</v>
      </c>
      <c r="CJ646">
        <f t="shared" si="583"/>
        <v>0.78613898393207227</v>
      </c>
      <c r="CK646">
        <f t="shared" si="584"/>
        <v>2.6456723181913643E-3</v>
      </c>
      <c r="CL646" s="7">
        <f t="shared" si="585"/>
        <v>4</v>
      </c>
      <c r="CM646" s="4">
        <f t="shared" si="586"/>
        <v>0</v>
      </c>
      <c r="CN646" s="7">
        <f t="shared" si="587"/>
        <v>9.3788459160144486E-3</v>
      </c>
      <c r="CO646" s="4">
        <f t="shared" si="588"/>
        <v>1</v>
      </c>
      <c r="CP646" s="7">
        <f t="shared" si="589"/>
        <v>2</v>
      </c>
      <c r="CQ646" s="4" t="str">
        <f t="shared" si="590"/>
        <v>Jack Daniels</v>
      </c>
      <c r="CR646" s="7">
        <f t="shared" si="591"/>
        <v>66</v>
      </c>
      <c r="CS646">
        <f t="shared" si="592"/>
        <v>69</v>
      </c>
      <c r="CT646">
        <f ca="1">COUNTIF(INDIRECT(ADDRESS(ROW(),CR646,1,1)):INDIRECT(ADDRESS(ROW(),CS646,1,1)), "&lt;0.05")</f>
        <v>4</v>
      </c>
      <c r="CU646" s="4">
        <f t="shared" ca="1" si="593"/>
        <v>1</v>
      </c>
    </row>
    <row r="647" spans="1:99" x14ac:dyDescent="0.25">
      <c r="A647" s="48">
        <v>125</v>
      </c>
      <c r="B647" s="7">
        <v>0.45028854159737791</v>
      </c>
      <c r="C647">
        <v>0.2778262507842999</v>
      </c>
      <c r="D647">
        <v>0.16756479975024574</v>
      </c>
      <c r="E647">
        <v>0.23017795350139866</v>
      </c>
      <c r="F647">
        <v>0.15397498888840089</v>
      </c>
      <c r="G647">
        <v>0.18597785312118981</v>
      </c>
      <c r="H647">
        <v>0.24192585569831263</v>
      </c>
      <c r="I647">
        <v>0.17975678301111275</v>
      </c>
      <c r="J647">
        <v>6.7363508332556554E-2</v>
      </c>
      <c r="K647" s="4">
        <v>0.12424338871617098</v>
      </c>
      <c r="L647" s="7">
        <v>0.34094045214415841</v>
      </c>
      <c r="M647">
        <v>0.32230645286726511</v>
      </c>
      <c r="N647">
        <v>0.28662195860943745</v>
      </c>
      <c r="O647">
        <v>0.38514360935462227</v>
      </c>
      <c r="P647">
        <v>0.4017054108675891</v>
      </c>
      <c r="Q647">
        <v>0.25525489073990631</v>
      </c>
      <c r="R647">
        <v>0.22605980396599698</v>
      </c>
      <c r="S647">
        <v>0.21729534980201917</v>
      </c>
      <c r="T647">
        <v>0.24850334488447565</v>
      </c>
      <c r="U647" s="4">
        <v>0.2203742245969276</v>
      </c>
      <c r="V647" s="7">
        <v>0.28663628986799239</v>
      </c>
      <c r="W647">
        <v>0.24287663254124875</v>
      </c>
      <c r="X647">
        <v>0.23143528194328561</v>
      </c>
      <c r="Y647">
        <v>0.25222311734910219</v>
      </c>
      <c r="Z647">
        <v>0.26369748210762889</v>
      </c>
      <c r="AA647">
        <v>0.23509276683733618</v>
      </c>
      <c r="AB647">
        <v>0.23225032612368884</v>
      </c>
      <c r="AC647">
        <v>0.28341661219121467</v>
      </c>
      <c r="AD647">
        <v>0.26003894752097317</v>
      </c>
      <c r="AE647" s="4">
        <v>0.24941557753317389</v>
      </c>
      <c r="AF647" s="7">
        <v>0.18869892691087711</v>
      </c>
      <c r="AG647">
        <v>0.20430938562753106</v>
      </c>
      <c r="AH647">
        <v>0.21541302681840677</v>
      </c>
      <c r="AI647">
        <v>0.2479789521883729</v>
      </c>
      <c r="AJ647">
        <v>0.22167208508508648</v>
      </c>
      <c r="AK647">
        <v>0.24403837734986475</v>
      </c>
      <c r="AL647">
        <v>0.23981868078061072</v>
      </c>
      <c r="AM647">
        <v>0.30952440657042346</v>
      </c>
      <c r="AN647">
        <v>0.31881793727844077</v>
      </c>
      <c r="AO647" s="4">
        <v>0.32836042267565135</v>
      </c>
      <c r="AP647" s="7">
        <v>0.33880790180652881</v>
      </c>
      <c r="AQ647">
        <v>0.33099835426503782</v>
      </c>
      <c r="AR647">
        <v>0.33376717342586176</v>
      </c>
      <c r="AS647">
        <v>0.32756473949622344</v>
      </c>
      <c r="AT647">
        <v>0.35418719335150028</v>
      </c>
      <c r="AU647">
        <v>0.31421555121961031</v>
      </c>
      <c r="AV647">
        <v>0.36993768948501082</v>
      </c>
      <c r="AW647">
        <v>0.35725127508875587</v>
      </c>
      <c r="AX647">
        <v>0.38110564525300494</v>
      </c>
      <c r="AY647" s="4">
        <v>0.31990595035862124</v>
      </c>
      <c r="AZ647">
        <f t="shared" si="547"/>
        <v>0.20790999234010657</v>
      </c>
      <c r="BA647">
        <f t="shared" si="548"/>
        <v>0.29042054978323983</v>
      </c>
      <c r="BB647">
        <f t="shared" si="549"/>
        <v>0.25370830340156447</v>
      </c>
      <c r="BC647">
        <f t="shared" si="550"/>
        <v>0.25186322012852652</v>
      </c>
      <c r="BD647" s="4">
        <f t="shared" si="551"/>
        <v>0.34277414737501549</v>
      </c>
      <c r="BE647" s="7">
        <f t="shared" si="552"/>
        <v>0.10427119619675392</v>
      </c>
      <c r="BF647">
        <f t="shared" si="553"/>
        <v>6.8580806154412144E-2</v>
      </c>
      <c r="BG647">
        <f t="shared" si="554"/>
        <v>1.985426204452348E-2</v>
      </c>
      <c r="BH647">
        <f t="shared" si="555"/>
        <v>4.9857766071855859E-2</v>
      </c>
      <c r="BI647" s="4">
        <f t="shared" si="556"/>
        <v>2.1990923680777395E-2</v>
      </c>
      <c r="BJ647" s="7">
        <f t="shared" si="557"/>
        <v>5.3350107911071205E-2</v>
      </c>
      <c r="BK647">
        <f t="shared" si="558"/>
        <v>0.20339684941858435</v>
      </c>
      <c r="BL647">
        <f t="shared" si="559"/>
        <v>0.25072846336841637</v>
      </c>
      <c r="BM647" s="4">
        <f t="shared" si="560"/>
        <v>2.6137715320776449E-3</v>
      </c>
      <c r="BN647" s="7">
        <f t="shared" si="561"/>
        <v>5.3350107911071205E-2</v>
      </c>
      <c r="BO647">
        <f t="shared" si="562"/>
        <v>0.13355154261501151</v>
      </c>
      <c r="BP647">
        <f t="shared" si="563"/>
        <v>0.16919260046666257</v>
      </c>
      <c r="BQ647" s="4">
        <f t="shared" si="564"/>
        <v>4.2469272847016744E-2</v>
      </c>
      <c r="BR647" s="7">
        <f t="shared" si="565"/>
        <v>0.20339684941858435</v>
      </c>
      <c r="BS647">
        <f t="shared" si="566"/>
        <v>0.13355154261501151</v>
      </c>
      <c r="BT647">
        <f t="shared" si="567"/>
        <v>0.91525167484780046</v>
      </c>
      <c r="BU647" s="4">
        <f t="shared" si="568"/>
        <v>2.1244452729464159E-8</v>
      </c>
      <c r="BV647" s="7">
        <f t="shared" si="569"/>
        <v>0.25072846336841637</v>
      </c>
      <c r="BW647">
        <f t="shared" si="570"/>
        <v>0.16919260046666257</v>
      </c>
      <c r="BX647">
        <f t="shared" si="571"/>
        <v>0.91525167484780046</v>
      </c>
      <c r="BY647" s="4">
        <f t="shared" si="572"/>
        <v>1.7687668715123605E-4</v>
      </c>
      <c r="BZ647" s="7">
        <f t="shared" si="573"/>
        <v>2.6137715320776449E-3</v>
      </c>
      <c r="CA647">
        <f t="shared" si="574"/>
        <v>4.2469272847016744E-2</v>
      </c>
      <c r="CB647">
        <f t="shared" si="575"/>
        <v>2.1244452729464159E-8</v>
      </c>
      <c r="CC647" s="4">
        <f t="shared" si="576"/>
        <v>1.7687668715123605E-4</v>
      </c>
      <c r="CD647" s="7">
        <f t="shared" si="577"/>
        <v>8</v>
      </c>
      <c r="CE647" s="4">
        <f t="shared" si="578"/>
        <v>0</v>
      </c>
      <c r="CF647" s="7">
        <f t="shared" si="579"/>
        <v>5.3350107911071205E-2</v>
      </c>
      <c r="CG647">
        <f t="shared" si="580"/>
        <v>5.302994593833036E-2</v>
      </c>
      <c r="CH647" s="7">
        <f t="shared" si="581"/>
        <v>5.3350107911071205E-2</v>
      </c>
      <c r="CI647" s="4">
        <f t="shared" si="582"/>
        <v>0.75353906342608623</v>
      </c>
      <c r="CJ647">
        <f t="shared" si="583"/>
        <v>5.302994593833036E-2</v>
      </c>
      <c r="CK647">
        <f t="shared" si="584"/>
        <v>0.75353906342608623</v>
      </c>
      <c r="CL647" s="7">
        <f t="shared" si="585"/>
        <v>0</v>
      </c>
      <c r="CM647" s="4">
        <f t="shared" si="586"/>
        <v>0</v>
      </c>
      <c r="CN647" s="7">
        <f t="shared" si="587"/>
        <v>0.87594434630741025</v>
      </c>
      <c r="CO647" s="4">
        <f t="shared" si="588"/>
        <v>0</v>
      </c>
      <c r="CP647" s="7">
        <f t="shared" si="589"/>
        <v>5</v>
      </c>
      <c r="CQ647" s="4" t="str">
        <f t="shared" si="590"/>
        <v>Glenfiddich 18</v>
      </c>
      <c r="CR647" s="7">
        <f t="shared" si="591"/>
        <v>78</v>
      </c>
      <c r="CS647">
        <f t="shared" si="592"/>
        <v>81</v>
      </c>
      <c r="CT647">
        <f ca="1">COUNTIF(INDIRECT(ADDRESS(ROW(),CR647,1,1)):INDIRECT(ADDRESS(ROW(),CS647,1,1)), "&lt;0.05")</f>
        <v>4</v>
      </c>
      <c r="CU647" s="4">
        <f t="shared" ca="1" si="593"/>
        <v>1</v>
      </c>
    </row>
    <row r="648" spans="1:99" x14ac:dyDescent="0.25">
      <c r="A648" s="48">
        <v>126</v>
      </c>
      <c r="B648" s="7">
        <v>0.16589490293870132</v>
      </c>
      <c r="C648">
        <v>7.7529451174682074E-2</v>
      </c>
      <c r="D648">
        <v>8.4903042009867494E-2</v>
      </c>
      <c r="E648">
        <v>8.0249935962504987E-2</v>
      </c>
      <c r="F648">
        <v>6.7617645584016825E-2</v>
      </c>
      <c r="G648">
        <v>5.4895948675342747E-2</v>
      </c>
      <c r="H648">
        <v>5.9757019180888875E-2</v>
      </c>
      <c r="I648">
        <v>3.6159087199645987E-2</v>
      </c>
      <c r="J648">
        <v>3.205721387013611E-2</v>
      </c>
      <c r="K648" s="4">
        <v>5.2835129649112383E-2</v>
      </c>
      <c r="L648" s="7">
        <v>0.34817990710634811</v>
      </c>
      <c r="M648">
        <v>0.30093167219492239</v>
      </c>
      <c r="N648">
        <v>0.24539085942939512</v>
      </c>
      <c r="O648">
        <v>0.35213665047485593</v>
      </c>
      <c r="P648">
        <v>0.34915000630925158</v>
      </c>
      <c r="Q648">
        <v>0.20443015624105274</v>
      </c>
      <c r="R648">
        <v>0.20204179370894501</v>
      </c>
      <c r="S648">
        <v>0.18497936768545006</v>
      </c>
      <c r="T648">
        <v>0.19715834890636591</v>
      </c>
      <c r="U648" s="4">
        <v>0.16788410363017439</v>
      </c>
      <c r="V648" s="7">
        <v>0.15163691581012062</v>
      </c>
      <c r="W648">
        <v>0.13560211139309969</v>
      </c>
      <c r="X648">
        <v>0.11892374322376348</v>
      </c>
      <c r="Y648">
        <v>0.11318217886276384</v>
      </c>
      <c r="Z648">
        <v>0.11449681388286623</v>
      </c>
      <c r="AA648">
        <v>9.0197112663893075E-2</v>
      </c>
      <c r="AB648">
        <v>9.9347723035668439E-2</v>
      </c>
      <c r="AC648">
        <v>0.11702755698062799</v>
      </c>
      <c r="AD648">
        <v>0.11145751339025745</v>
      </c>
      <c r="AE648" s="4">
        <v>0.10767988617750721</v>
      </c>
      <c r="AF648" s="7">
        <v>0.10140024723851822</v>
      </c>
      <c r="AG648">
        <v>6.5665962295554839E-2</v>
      </c>
      <c r="AH648">
        <v>5.8103800848892682E-2</v>
      </c>
      <c r="AI648">
        <v>6.7724487460470342E-2</v>
      </c>
      <c r="AJ648">
        <v>6.1769404710285331E-2</v>
      </c>
      <c r="AK648">
        <v>6.687890264674104E-2</v>
      </c>
      <c r="AL648">
        <v>6.7368336278289268E-2</v>
      </c>
      <c r="AM648">
        <v>7.322948418362013E-2</v>
      </c>
      <c r="AN648">
        <v>7.5165333366609202E-2</v>
      </c>
      <c r="AO648" s="4">
        <v>7.9082536820722721E-2</v>
      </c>
      <c r="AP648" s="7">
        <v>7.2174308199542583E-2</v>
      </c>
      <c r="AQ648">
        <v>7.003885251432701E-2</v>
      </c>
      <c r="AR648">
        <v>8.1473885666402832E-2</v>
      </c>
      <c r="AS648">
        <v>7.1530376240939331E-2</v>
      </c>
      <c r="AT648">
        <v>9.4613653787095131E-2</v>
      </c>
      <c r="AU648">
        <v>6.8260570051641142E-2</v>
      </c>
      <c r="AV648">
        <v>8.5066265210312353E-2</v>
      </c>
      <c r="AW648">
        <v>8.1449780899837579E-2</v>
      </c>
      <c r="AX648">
        <v>9.8407343879725578E-2</v>
      </c>
      <c r="AY648" s="4">
        <v>7.515465887598069E-2</v>
      </c>
      <c r="AZ648">
        <f t="shared" si="547"/>
        <v>7.1189937624489885E-2</v>
      </c>
      <c r="BA648">
        <f t="shared" si="548"/>
        <v>0.25522828656867613</v>
      </c>
      <c r="BB648">
        <f t="shared" si="549"/>
        <v>0.11595515554205679</v>
      </c>
      <c r="BC648">
        <f t="shared" si="550"/>
        <v>7.1638849584970382E-2</v>
      </c>
      <c r="BD648" s="4">
        <f t="shared" si="551"/>
        <v>7.9816969532580426E-2</v>
      </c>
      <c r="BE648" s="7">
        <f t="shared" si="552"/>
        <v>3.7688414348825604E-2</v>
      </c>
      <c r="BF648">
        <f t="shared" si="553"/>
        <v>7.4820812798209707E-2</v>
      </c>
      <c r="BG648">
        <f t="shared" si="554"/>
        <v>1.734282452683639E-2</v>
      </c>
      <c r="BH648">
        <f t="shared" si="555"/>
        <v>1.2150038659464835E-2</v>
      </c>
      <c r="BI648" s="4">
        <f t="shared" si="556"/>
        <v>1.0410931301705844E-2</v>
      </c>
      <c r="BJ648" s="7">
        <f t="shared" si="557"/>
        <v>8.9876981978421393E-6</v>
      </c>
      <c r="BK648">
        <f t="shared" si="558"/>
        <v>4.8035390815791791E-3</v>
      </c>
      <c r="BL648">
        <f t="shared" si="559"/>
        <v>0.97205339821699321</v>
      </c>
      <c r="BM648" s="4">
        <f t="shared" si="560"/>
        <v>0.50069905852667873</v>
      </c>
      <c r="BN648" s="7">
        <f t="shared" si="561"/>
        <v>8.9876981978421393E-6</v>
      </c>
      <c r="BO648">
        <f t="shared" si="562"/>
        <v>1.917813904316241E-4</v>
      </c>
      <c r="BP648">
        <f t="shared" si="563"/>
        <v>2.3436341329050809E-5</v>
      </c>
      <c r="BQ648" s="4">
        <f t="shared" si="564"/>
        <v>3.5613154143335085E-5</v>
      </c>
      <c r="BR648" s="7">
        <f t="shared" si="565"/>
        <v>4.8035390815791791E-3</v>
      </c>
      <c r="BS648">
        <f t="shared" si="566"/>
        <v>1.917813904316241E-4</v>
      </c>
      <c r="BT648">
        <f t="shared" si="567"/>
        <v>5.6934215279396952E-6</v>
      </c>
      <c r="BU648" s="4">
        <f t="shared" si="568"/>
        <v>4.9336044004082994E-5</v>
      </c>
      <c r="BV648" s="7">
        <f t="shared" si="569"/>
        <v>0.97205339821699321</v>
      </c>
      <c r="BW648">
        <f t="shared" si="570"/>
        <v>2.3436341329050809E-5</v>
      </c>
      <c r="BX648">
        <f t="shared" si="571"/>
        <v>5.6934215279396952E-6</v>
      </c>
      <c r="BY648" s="4">
        <f t="shared" si="572"/>
        <v>0.12382336503332414</v>
      </c>
      <c r="BZ648" s="7">
        <f t="shared" si="573"/>
        <v>0.50069905852667873</v>
      </c>
      <c r="CA648">
        <f t="shared" si="574"/>
        <v>3.5613154143335085E-5</v>
      </c>
      <c r="CB648">
        <f t="shared" si="575"/>
        <v>4.9336044004082994E-5</v>
      </c>
      <c r="CC648" s="4">
        <f t="shared" si="576"/>
        <v>0.12382336503332414</v>
      </c>
      <c r="CD648" s="7">
        <f t="shared" si="577"/>
        <v>14</v>
      </c>
      <c r="CE648" s="4">
        <f t="shared" si="578"/>
        <v>0</v>
      </c>
      <c r="CF648" s="7">
        <f t="shared" si="579"/>
        <v>8.9876981978421393E-6</v>
      </c>
      <c r="CG648">
        <f t="shared" si="580"/>
        <v>0.18334448982385518</v>
      </c>
      <c r="CH648" s="7">
        <f t="shared" si="581"/>
        <v>8.9876981978421393E-6</v>
      </c>
      <c r="CI648" s="4">
        <f t="shared" si="582"/>
        <v>5.0963324309578886E-5</v>
      </c>
      <c r="CJ648">
        <f t="shared" si="583"/>
        <v>0.18334448982385518</v>
      </c>
      <c r="CK648">
        <f t="shared" si="584"/>
        <v>5.0963324309578886E-5</v>
      </c>
      <c r="CL648" s="7">
        <f t="shared" si="585"/>
        <v>4</v>
      </c>
      <c r="CM648" s="4">
        <f t="shared" si="586"/>
        <v>0</v>
      </c>
      <c r="CN648" s="7">
        <f t="shared" si="587"/>
        <v>1.257119977196209E-2</v>
      </c>
      <c r="CO648" s="4">
        <f t="shared" si="588"/>
        <v>1</v>
      </c>
      <c r="CP648" s="7">
        <f t="shared" si="589"/>
        <v>2</v>
      </c>
      <c r="CQ648" s="4" t="str">
        <f t="shared" si="590"/>
        <v>Jack Daniels</v>
      </c>
      <c r="CR648" s="7">
        <f t="shared" si="591"/>
        <v>66</v>
      </c>
      <c r="CS648">
        <f t="shared" si="592"/>
        <v>69</v>
      </c>
      <c r="CT648">
        <f ca="1">COUNTIF(INDIRECT(ADDRESS(ROW(),CR648,1,1)):INDIRECT(ADDRESS(ROW(),CS648,1,1)), "&lt;0.05")</f>
        <v>4</v>
      </c>
      <c r="CU648" s="4">
        <f t="shared" ca="1" si="593"/>
        <v>1</v>
      </c>
    </row>
    <row r="649" spans="1:99" x14ac:dyDescent="0.25">
      <c r="A649" s="48">
        <v>127</v>
      </c>
      <c r="B649" s="7">
        <v>0.37997067977159127</v>
      </c>
      <c r="C649">
        <v>0.2145656783613317</v>
      </c>
      <c r="D649">
        <v>0.16779782873743265</v>
      </c>
      <c r="E649">
        <v>0.16235479865964106</v>
      </c>
      <c r="F649">
        <v>0.15644228791689158</v>
      </c>
      <c r="G649">
        <v>0.13760992214088405</v>
      </c>
      <c r="H649">
        <v>0.13167076853012363</v>
      </c>
      <c r="I649">
        <v>9.8034444898885992E-2</v>
      </c>
      <c r="J649">
        <v>7.3295431307334069E-2</v>
      </c>
      <c r="K649" s="4">
        <v>0.10142952318956347</v>
      </c>
      <c r="L649" s="7">
        <v>0.68265310450667283</v>
      </c>
      <c r="M649">
        <v>0.56874670128663829</v>
      </c>
      <c r="N649">
        <v>0.49606369583053517</v>
      </c>
      <c r="O649">
        <v>0.69064487922413598</v>
      </c>
      <c r="P649">
        <v>0.64803543952214671</v>
      </c>
      <c r="Q649">
        <v>0.41861282660161964</v>
      </c>
      <c r="R649">
        <v>0.39584369711704337</v>
      </c>
      <c r="S649">
        <v>0.3568301502624488</v>
      </c>
      <c r="T649">
        <v>0.37629842508158529</v>
      </c>
      <c r="U649" s="4">
        <v>0.31214795889264974</v>
      </c>
      <c r="V649" s="7">
        <v>0.32379346170522161</v>
      </c>
      <c r="W649">
        <v>0.26747001689790917</v>
      </c>
      <c r="X649">
        <v>0.26876112081861975</v>
      </c>
      <c r="Y649">
        <v>0.25247697584418138</v>
      </c>
      <c r="Z649">
        <v>0.24523827514039878</v>
      </c>
      <c r="AA649">
        <v>0.21538680631896456</v>
      </c>
      <c r="AB649">
        <v>0.20196872469591881</v>
      </c>
      <c r="AC649">
        <v>0.27633857505762804</v>
      </c>
      <c r="AD649">
        <v>0.22699933240887171</v>
      </c>
      <c r="AE649" s="4">
        <v>0.25731926228822455</v>
      </c>
      <c r="AF649" s="7">
        <v>0.21998813676543805</v>
      </c>
      <c r="AG649">
        <v>0.12026615138706373</v>
      </c>
      <c r="AH649">
        <v>0.11561452951996461</v>
      </c>
      <c r="AI649">
        <v>0.12722522097059802</v>
      </c>
      <c r="AJ649">
        <v>0.12764363603971574</v>
      </c>
      <c r="AK649">
        <v>0.14363607055223124</v>
      </c>
      <c r="AL649">
        <v>0.14019700551430128</v>
      </c>
      <c r="AM649">
        <v>0.16567416418004319</v>
      </c>
      <c r="AN649">
        <v>0.17655244652850899</v>
      </c>
      <c r="AO649" s="4">
        <v>0.16587029898729494</v>
      </c>
      <c r="AP649" s="7">
        <v>0.186996047303467</v>
      </c>
      <c r="AQ649">
        <v>0.15696670635959731</v>
      </c>
      <c r="AR649">
        <v>0.16055025823196659</v>
      </c>
      <c r="AS649">
        <v>0.17529522282134813</v>
      </c>
      <c r="AT649">
        <v>0.18420849859443872</v>
      </c>
      <c r="AU649">
        <v>0.17749485496930612</v>
      </c>
      <c r="AV649">
        <v>0.20849834450194607</v>
      </c>
      <c r="AW649">
        <v>0.19415573289316707</v>
      </c>
      <c r="AX649">
        <v>0.18068580866559575</v>
      </c>
      <c r="AY649" s="4">
        <v>0.16813087970932855</v>
      </c>
      <c r="AZ649">
        <f t="shared" si="547"/>
        <v>0.16231713635136796</v>
      </c>
      <c r="BA649">
        <f t="shared" si="548"/>
        <v>0.49458768783254764</v>
      </c>
      <c r="BB649">
        <f t="shared" si="549"/>
        <v>0.25357525511759382</v>
      </c>
      <c r="BC649">
        <f t="shared" si="550"/>
        <v>0.15026676604451597</v>
      </c>
      <c r="BD649" s="4">
        <f t="shared" si="551"/>
        <v>0.17929823540501616</v>
      </c>
      <c r="BE649" s="7">
        <f t="shared" si="552"/>
        <v>8.6590738841271442E-2</v>
      </c>
      <c r="BF649">
        <f t="shared" si="553"/>
        <v>0.14322913747502067</v>
      </c>
      <c r="BG649">
        <f t="shared" si="554"/>
        <v>3.4617016539592267E-2</v>
      </c>
      <c r="BH649">
        <f t="shared" si="555"/>
        <v>3.2183094385004565E-2</v>
      </c>
      <c r="BI649" s="4">
        <f t="shared" si="556"/>
        <v>1.5466285615321516E-2</v>
      </c>
      <c r="BJ649" s="7">
        <f t="shared" si="557"/>
        <v>1.5724315757681734E-5</v>
      </c>
      <c r="BK649">
        <f t="shared" si="558"/>
        <v>9.4467444212797055E-3</v>
      </c>
      <c r="BL649">
        <f t="shared" si="559"/>
        <v>0.68759288157068443</v>
      </c>
      <c r="BM649" s="4">
        <f t="shared" si="560"/>
        <v>0.55575452674060311</v>
      </c>
      <c r="BN649" s="7">
        <f t="shared" si="561"/>
        <v>1.5724315757681734E-5</v>
      </c>
      <c r="BO649">
        <f t="shared" si="562"/>
        <v>4.113751269146446E-4</v>
      </c>
      <c r="BP649">
        <f t="shared" si="563"/>
        <v>2.3904922362250024E-5</v>
      </c>
      <c r="BQ649" s="4">
        <f t="shared" si="564"/>
        <v>6.1641788372814393E-5</v>
      </c>
      <c r="BR649" s="7">
        <f t="shared" si="565"/>
        <v>9.4467444212797055E-3</v>
      </c>
      <c r="BS649">
        <f t="shared" si="566"/>
        <v>4.113751269146446E-4</v>
      </c>
      <c r="BT649">
        <f t="shared" si="567"/>
        <v>1.8945413538656821E-6</v>
      </c>
      <c r="BU649" s="4">
        <f t="shared" si="568"/>
        <v>3.9211939226428363E-5</v>
      </c>
      <c r="BV649" s="7">
        <f t="shared" si="569"/>
        <v>0.68759288157068443</v>
      </c>
      <c r="BW649">
        <f t="shared" si="570"/>
        <v>2.3904922362250024E-5</v>
      </c>
      <c r="BX649">
        <f t="shared" si="571"/>
        <v>1.8945413538656821E-6</v>
      </c>
      <c r="BY649" s="4">
        <f t="shared" si="572"/>
        <v>2.3306182354965878E-2</v>
      </c>
      <c r="BZ649" s="7">
        <f t="shared" si="573"/>
        <v>0.55575452674060311</v>
      </c>
      <c r="CA649">
        <f t="shared" si="574"/>
        <v>6.1641788372814393E-5</v>
      </c>
      <c r="CB649">
        <f t="shared" si="575"/>
        <v>3.9211939226428363E-5</v>
      </c>
      <c r="CC649" s="4">
        <f t="shared" si="576"/>
        <v>2.3306182354965878E-2</v>
      </c>
      <c r="CD649" s="7">
        <f t="shared" si="577"/>
        <v>16</v>
      </c>
      <c r="CE649" s="4">
        <f t="shared" si="578"/>
        <v>0</v>
      </c>
      <c r="CF649" s="7">
        <f t="shared" si="579"/>
        <v>1.5724315757681734E-5</v>
      </c>
      <c r="CG649">
        <f t="shared" si="580"/>
        <v>0.29185341808042914</v>
      </c>
      <c r="CH649" s="7">
        <f t="shared" si="581"/>
        <v>1.5724315757681734E-5</v>
      </c>
      <c r="CI649" s="4">
        <f t="shared" si="582"/>
        <v>7.6678562440188512E-5</v>
      </c>
      <c r="CJ649">
        <f t="shared" si="583"/>
        <v>0.29185341808042914</v>
      </c>
      <c r="CK649">
        <f t="shared" si="584"/>
        <v>7.6678562440188512E-5</v>
      </c>
      <c r="CL649" s="7">
        <f t="shared" si="585"/>
        <v>4</v>
      </c>
      <c r="CM649" s="4">
        <f t="shared" si="586"/>
        <v>0</v>
      </c>
      <c r="CN649" s="7">
        <f t="shared" si="587"/>
        <v>1.5045500118623406E-2</v>
      </c>
      <c r="CO649" s="4">
        <f t="shared" si="588"/>
        <v>1</v>
      </c>
      <c r="CP649" s="7">
        <f t="shared" si="589"/>
        <v>2</v>
      </c>
      <c r="CQ649" s="4" t="str">
        <f t="shared" si="590"/>
        <v>Jack Daniels</v>
      </c>
      <c r="CR649" s="7">
        <f t="shared" si="591"/>
        <v>66</v>
      </c>
      <c r="CS649">
        <f t="shared" si="592"/>
        <v>69</v>
      </c>
      <c r="CT649">
        <f ca="1">COUNTIF(INDIRECT(ADDRESS(ROW(),CR649,1,1)):INDIRECT(ADDRESS(ROW(),CS649,1,1)), "&lt;0.05")</f>
        <v>4</v>
      </c>
      <c r="CU649" s="4">
        <f t="shared" ca="1" si="593"/>
        <v>1</v>
      </c>
    </row>
    <row r="650" spans="1:99" x14ac:dyDescent="0.25">
      <c r="A650" s="48">
        <v>128</v>
      </c>
      <c r="B650" s="7">
        <v>4.9048269739143571</v>
      </c>
      <c r="C650">
        <v>2.5182860030106209</v>
      </c>
      <c r="D650">
        <v>2.1663083513140302</v>
      </c>
      <c r="E650">
        <v>2.3724741443663047</v>
      </c>
      <c r="F650">
        <v>1.9675826190529322</v>
      </c>
      <c r="G650">
        <v>1.5899994831176201</v>
      </c>
      <c r="H650">
        <v>1.9428763303360341</v>
      </c>
      <c r="I650">
        <v>1.4160857775564861</v>
      </c>
      <c r="J650">
        <v>1.137372085409259</v>
      </c>
      <c r="K650" s="4">
        <v>1.6726381548992757</v>
      </c>
      <c r="L650" s="7">
        <v>11.013804034820028</v>
      </c>
      <c r="M650">
        <v>8.6072911648754022</v>
      </c>
      <c r="N650">
        <v>7.9611102296907195</v>
      </c>
      <c r="O650">
        <v>10.494739101628824</v>
      </c>
      <c r="P650">
        <v>9.3374443833080125</v>
      </c>
      <c r="Q650">
        <v>6.0382181116163132</v>
      </c>
      <c r="R650">
        <v>5.5828270976597665</v>
      </c>
      <c r="S650">
        <v>5.1143281430888266</v>
      </c>
      <c r="T650">
        <v>5.0078173520364988</v>
      </c>
      <c r="U650" s="4">
        <v>4.337813950578103</v>
      </c>
      <c r="V650" s="7">
        <v>3.5290462370021394</v>
      </c>
      <c r="W650">
        <v>3.3397601429670871</v>
      </c>
      <c r="X650">
        <v>3.1917473830056804</v>
      </c>
      <c r="Y650">
        <v>2.9581311745115411</v>
      </c>
      <c r="Z650">
        <v>2.6580317716017396</v>
      </c>
      <c r="AA650">
        <v>2.704583696536937</v>
      </c>
      <c r="AB650">
        <v>2.5195864601975191</v>
      </c>
      <c r="AC650">
        <v>2.6600152155051666</v>
      </c>
      <c r="AD650">
        <v>2.2976445121879423</v>
      </c>
      <c r="AE650" s="4">
        <v>2.4182436337020961</v>
      </c>
      <c r="AF650" s="7">
        <v>2.510544282942007</v>
      </c>
      <c r="AG650">
        <v>0.64622151789670945</v>
      </c>
      <c r="AH650">
        <v>0.59074794344451731</v>
      </c>
      <c r="AI650">
        <v>0.58512058301453584</v>
      </c>
      <c r="AJ650">
        <v>0.74837891703593884</v>
      </c>
      <c r="AK650">
        <v>0.67876604788524542</v>
      </c>
      <c r="AL650">
        <v>0.69668764963523877</v>
      </c>
      <c r="AM650">
        <v>0.64708377986132981</v>
      </c>
      <c r="AN650">
        <v>0.7949948170972938</v>
      </c>
      <c r="AO650" s="4">
        <v>0.71762117980980822</v>
      </c>
      <c r="AP650" s="7">
        <v>0.73006424647833257</v>
      </c>
      <c r="AQ650">
        <v>0.76691701213671226</v>
      </c>
      <c r="AR650">
        <v>0.69851861674836568</v>
      </c>
      <c r="AS650">
        <v>0.72831176010703735</v>
      </c>
      <c r="AT650">
        <v>0.81491683438571993</v>
      </c>
      <c r="AU650">
        <v>0.89215693135890173</v>
      </c>
      <c r="AV650">
        <v>0.80025846804152212</v>
      </c>
      <c r="AW650">
        <v>0.83388643765802828</v>
      </c>
      <c r="AX650">
        <v>0.87099297817105026</v>
      </c>
      <c r="AY650" s="4">
        <v>0.71557046879514141</v>
      </c>
      <c r="AZ650">
        <f t="shared" si="547"/>
        <v>2.1688449922976916</v>
      </c>
      <c r="BA650">
        <f t="shared" si="548"/>
        <v>7.3495393569302507</v>
      </c>
      <c r="BB650">
        <f t="shared" si="549"/>
        <v>2.8276790227217852</v>
      </c>
      <c r="BC650">
        <f t="shared" si="550"/>
        <v>0.86161667186226243</v>
      </c>
      <c r="BD650" s="4">
        <f t="shared" si="551"/>
        <v>0.78515937538808112</v>
      </c>
      <c r="BE650" s="7">
        <f t="shared" si="552"/>
        <v>1.0515920317358616</v>
      </c>
      <c r="BF650">
        <f t="shared" si="553"/>
        <v>2.4408103995235328</v>
      </c>
      <c r="BG650">
        <f t="shared" si="554"/>
        <v>0.41085890068628195</v>
      </c>
      <c r="BH650">
        <f t="shared" si="555"/>
        <v>0.58307933053834737</v>
      </c>
      <c r="BI650" s="4">
        <f t="shared" si="556"/>
        <v>6.7702654880678753E-2</v>
      </c>
      <c r="BJ650" s="7">
        <f t="shared" si="557"/>
        <v>4.4555947255565216E-5</v>
      </c>
      <c r="BK650">
        <f t="shared" si="558"/>
        <v>9.0463120607024258E-2</v>
      </c>
      <c r="BL650">
        <f t="shared" si="559"/>
        <v>3.9790760081244532E-3</v>
      </c>
      <c r="BM650" s="4">
        <f t="shared" si="560"/>
        <v>2.4319091727876278E-3</v>
      </c>
      <c r="BN650" s="7">
        <f t="shared" si="561"/>
        <v>4.4555947255565216E-5</v>
      </c>
      <c r="BO650">
        <f t="shared" si="562"/>
        <v>2.1642751313767389E-4</v>
      </c>
      <c r="BP650">
        <f t="shared" si="563"/>
        <v>9.5864054498544504E-6</v>
      </c>
      <c r="BQ650" s="4">
        <f t="shared" si="564"/>
        <v>1.3444091004590352E-5</v>
      </c>
      <c r="BR650" s="7">
        <f t="shared" si="565"/>
        <v>9.0463120607024258E-2</v>
      </c>
      <c r="BS650">
        <f t="shared" si="566"/>
        <v>2.1642751313767389E-4</v>
      </c>
      <c r="BT650">
        <f t="shared" si="567"/>
        <v>1.6505145718895865E-7</v>
      </c>
      <c r="BU650" s="4">
        <f t="shared" si="568"/>
        <v>4.6529502422569902E-8</v>
      </c>
      <c r="BV650" s="7">
        <f t="shared" si="569"/>
        <v>3.9790760081244532E-3</v>
      </c>
      <c r="BW650">
        <f t="shared" si="570"/>
        <v>9.5864054498544504E-6</v>
      </c>
      <c r="BX650">
        <f t="shared" si="571"/>
        <v>1.6505145718895865E-7</v>
      </c>
      <c r="BY650" s="4">
        <f t="shared" si="572"/>
        <v>0.68980739338413954</v>
      </c>
      <c r="BZ650" s="7">
        <f t="shared" si="573"/>
        <v>2.4319091727876278E-3</v>
      </c>
      <c r="CA650">
        <f t="shared" si="574"/>
        <v>1.3444091004590352E-5</v>
      </c>
      <c r="CB650">
        <f t="shared" si="575"/>
        <v>4.6529502422569902E-8</v>
      </c>
      <c r="CC650" s="4">
        <f t="shared" si="576"/>
        <v>0.68980739338413954</v>
      </c>
      <c r="CD650" s="7">
        <f t="shared" si="577"/>
        <v>16</v>
      </c>
      <c r="CE650" s="4">
        <f t="shared" si="578"/>
        <v>0</v>
      </c>
      <c r="CF650" s="7">
        <f t="shared" si="579"/>
        <v>4.4555947255565216E-5</v>
      </c>
      <c r="CG650">
        <f t="shared" si="580"/>
        <v>9.6875180869868571E-2</v>
      </c>
      <c r="CH650" s="7">
        <f t="shared" si="581"/>
        <v>4.4555947255565216E-5</v>
      </c>
      <c r="CI650" s="4">
        <f t="shared" si="582"/>
        <v>2.255104276924137E-5</v>
      </c>
      <c r="CJ650">
        <f t="shared" si="583"/>
        <v>9.6875180869868571E-2</v>
      </c>
      <c r="CK650">
        <f t="shared" si="584"/>
        <v>2.255104276924137E-5</v>
      </c>
      <c r="CL650" s="7">
        <f t="shared" si="585"/>
        <v>4</v>
      </c>
      <c r="CM650" s="4">
        <f t="shared" si="586"/>
        <v>0</v>
      </c>
      <c r="CN650" s="7">
        <f t="shared" si="587"/>
        <v>8.60534887547247E-4</v>
      </c>
      <c r="CO650" s="4">
        <f t="shared" si="588"/>
        <v>1</v>
      </c>
      <c r="CP650" s="7">
        <f t="shared" si="589"/>
        <v>2</v>
      </c>
      <c r="CQ650" s="4" t="str">
        <f t="shared" si="590"/>
        <v>Jack Daniels</v>
      </c>
      <c r="CR650" s="7">
        <f t="shared" si="591"/>
        <v>66</v>
      </c>
      <c r="CS650">
        <f t="shared" si="592"/>
        <v>69</v>
      </c>
      <c r="CT650">
        <f ca="1">COUNTIF(INDIRECT(ADDRESS(ROW(),CR650,1,1)):INDIRECT(ADDRESS(ROW(),CS650,1,1)), "&lt;0.05")</f>
        <v>4</v>
      </c>
      <c r="CU650" s="4">
        <f t="shared" ca="1" si="593"/>
        <v>1</v>
      </c>
    </row>
    <row r="651" spans="1:99" x14ac:dyDescent="0.25">
      <c r="A651" s="48">
        <v>129</v>
      </c>
      <c r="B651" s="7">
        <v>22.996179416947726</v>
      </c>
      <c r="C651">
        <v>11.247972701994765</v>
      </c>
      <c r="D651">
        <v>9.6258937915785516</v>
      </c>
      <c r="E651">
        <v>10.800380065633941</v>
      </c>
      <c r="F651">
        <v>8.6012037343628958</v>
      </c>
      <c r="G651">
        <v>6.0302120451793435</v>
      </c>
      <c r="H651">
        <v>9.3291619632830312</v>
      </c>
      <c r="I651">
        <v>7.2161507233099895</v>
      </c>
      <c r="J651">
        <v>4.7145917108264683</v>
      </c>
      <c r="K651" s="4">
        <v>5.4466480123543004</v>
      </c>
      <c r="L651" s="7">
        <v>43.768318146279455</v>
      </c>
      <c r="M651">
        <v>37.110731895370797</v>
      </c>
      <c r="N651">
        <v>32.76384948026822</v>
      </c>
      <c r="O651">
        <v>42.001106055927487</v>
      </c>
      <c r="P651">
        <v>41.867735275728812</v>
      </c>
      <c r="Q651">
        <v>29.461130001580646</v>
      </c>
      <c r="R651">
        <v>26.829500290017979</v>
      </c>
      <c r="S651">
        <v>21.71070281519992</v>
      </c>
      <c r="T651">
        <v>23.00488604732903</v>
      </c>
      <c r="U651" s="4">
        <v>22.017906886036773</v>
      </c>
      <c r="V651" s="7">
        <v>18.993024890843294</v>
      </c>
      <c r="W651">
        <v>15.965580487747919</v>
      </c>
      <c r="X651">
        <v>14.060420060388552</v>
      </c>
      <c r="Y651">
        <v>13.892593480987252</v>
      </c>
      <c r="Z651">
        <v>13.836819439044174</v>
      </c>
      <c r="AA651">
        <v>13.030952761441037</v>
      </c>
      <c r="AB651">
        <v>11.27469107757026</v>
      </c>
      <c r="AC651">
        <v>13.557520469351873</v>
      </c>
      <c r="AD651">
        <v>12.037476703620552</v>
      </c>
      <c r="AE651" s="4">
        <v>11.736957001308991</v>
      </c>
      <c r="AF651" s="7">
        <v>14.991775502141834</v>
      </c>
      <c r="AG651">
        <v>3.6848430518083402</v>
      </c>
      <c r="AH651">
        <v>3.4451011954316964</v>
      </c>
      <c r="AI651">
        <v>3.6537537292025832</v>
      </c>
      <c r="AJ651">
        <v>4.1629488315890928</v>
      </c>
      <c r="AK651">
        <v>3.6336090001248942</v>
      </c>
      <c r="AL651">
        <v>3.8930637149666567</v>
      </c>
      <c r="AM651">
        <v>4.4738714186338404</v>
      </c>
      <c r="AN651">
        <v>5.6053876580517565</v>
      </c>
      <c r="AO651" s="4">
        <v>3.7281489434607371</v>
      </c>
      <c r="AP651" s="7">
        <v>4.0295864211897632</v>
      </c>
      <c r="AQ651">
        <v>4.7793189220347845</v>
      </c>
      <c r="AR651">
        <v>4.56926471391884</v>
      </c>
      <c r="AS651">
        <v>3.9770116849047867</v>
      </c>
      <c r="AT651">
        <v>4.5907321936766827</v>
      </c>
      <c r="AU651">
        <v>4.9345361390022218</v>
      </c>
      <c r="AV651">
        <v>5.0273445268971955</v>
      </c>
      <c r="AW651">
        <v>5.4758686962601688</v>
      </c>
      <c r="AX651">
        <v>5.0556415962874457</v>
      </c>
      <c r="AY651" s="4">
        <v>4.8878920972110516</v>
      </c>
      <c r="AZ651">
        <f t="shared" si="547"/>
        <v>9.6008394165471014</v>
      </c>
      <c r="BA651">
        <f t="shared" si="548"/>
        <v>32.053586689373915</v>
      </c>
      <c r="BB651">
        <f t="shared" si="549"/>
        <v>13.838603637230388</v>
      </c>
      <c r="BC651">
        <f t="shared" si="550"/>
        <v>5.1272503045411435</v>
      </c>
      <c r="BD651" s="4">
        <f t="shared" si="551"/>
        <v>4.7327196991382943</v>
      </c>
      <c r="BE651" s="7">
        <f t="shared" si="552"/>
        <v>5.2092826363215776</v>
      </c>
      <c r="BF651">
        <f t="shared" si="553"/>
        <v>8.706101229994518</v>
      </c>
      <c r="BG651">
        <f t="shared" si="554"/>
        <v>2.2634816275860068</v>
      </c>
      <c r="BH651">
        <f t="shared" si="555"/>
        <v>3.5227400315738637</v>
      </c>
      <c r="BI651" s="4">
        <f t="shared" si="556"/>
        <v>0.46220505334595996</v>
      </c>
      <c r="BJ651" s="7">
        <f t="shared" si="557"/>
        <v>4.7747516134006518E-6</v>
      </c>
      <c r="BK651">
        <f t="shared" si="558"/>
        <v>3.5648176506084372E-2</v>
      </c>
      <c r="BL651">
        <f t="shared" si="559"/>
        <v>3.908949601618314E-2</v>
      </c>
      <c r="BM651" s="4">
        <f t="shared" si="560"/>
        <v>1.6122748020980009E-2</v>
      </c>
      <c r="BN651" s="7">
        <f t="shared" si="561"/>
        <v>4.7747516134006518E-6</v>
      </c>
      <c r="BO651">
        <f t="shared" si="562"/>
        <v>7.0974450080270947E-5</v>
      </c>
      <c r="BP651">
        <f t="shared" si="563"/>
        <v>1.1089811351195102E-6</v>
      </c>
      <c r="BQ651" s="4">
        <f t="shared" si="564"/>
        <v>3.7001163517083589E-6</v>
      </c>
      <c r="BR651" s="7">
        <f t="shared" si="565"/>
        <v>3.5648176506084372E-2</v>
      </c>
      <c r="BS651">
        <f t="shared" si="566"/>
        <v>7.0974450080270947E-5</v>
      </c>
      <c r="BT651">
        <f t="shared" si="567"/>
        <v>7.8028878717857764E-6</v>
      </c>
      <c r="BU651" s="4">
        <f t="shared" si="568"/>
        <v>2.6137923642223037E-7</v>
      </c>
      <c r="BV651" s="7">
        <f t="shared" si="569"/>
        <v>3.908949601618314E-2</v>
      </c>
      <c r="BW651">
        <f t="shared" si="570"/>
        <v>1.1089811351195102E-6</v>
      </c>
      <c r="BX651">
        <f t="shared" si="571"/>
        <v>7.8028878717857764E-6</v>
      </c>
      <c r="BY651" s="4">
        <f t="shared" si="572"/>
        <v>0.73329126049075533</v>
      </c>
      <c r="BZ651" s="7">
        <f t="shared" si="573"/>
        <v>1.6122748020980009E-2</v>
      </c>
      <c r="CA651">
        <f t="shared" si="574"/>
        <v>3.7001163517083589E-6</v>
      </c>
      <c r="CB651">
        <f t="shared" si="575"/>
        <v>2.6137923642223037E-7</v>
      </c>
      <c r="CC651" s="4">
        <f t="shared" si="576"/>
        <v>0.73329126049075533</v>
      </c>
      <c r="CD651" s="7">
        <f t="shared" si="577"/>
        <v>18</v>
      </c>
      <c r="CE651" s="4">
        <f t="shared" si="578"/>
        <v>0</v>
      </c>
      <c r="CF651" s="7">
        <f t="shared" si="579"/>
        <v>4.7747516134006518E-6</v>
      </c>
      <c r="CG651">
        <f t="shared" si="580"/>
        <v>0.37829116772207128</v>
      </c>
      <c r="CH651" s="7">
        <f t="shared" si="581"/>
        <v>4.7747516134006518E-6</v>
      </c>
      <c r="CI651" s="4">
        <f t="shared" si="582"/>
        <v>4.4992390018135933E-6</v>
      </c>
      <c r="CJ651">
        <f t="shared" si="583"/>
        <v>0.37829116772207128</v>
      </c>
      <c r="CK651">
        <f t="shared" si="584"/>
        <v>4.4992390018135933E-6</v>
      </c>
      <c r="CL651" s="7">
        <f t="shared" si="585"/>
        <v>4</v>
      </c>
      <c r="CM651" s="4">
        <f t="shared" si="586"/>
        <v>0</v>
      </c>
      <c r="CN651" s="7">
        <f t="shared" si="587"/>
        <v>1.7662881492296069E-3</v>
      </c>
      <c r="CO651" s="4">
        <f t="shared" si="588"/>
        <v>1</v>
      </c>
      <c r="CP651" s="7">
        <f t="shared" si="589"/>
        <v>2</v>
      </c>
      <c r="CQ651" s="4" t="str">
        <f t="shared" si="590"/>
        <v>Jack Daniels</v>
      </c>
      <c r="CR651" s="7">
        <f t="shared" si="591"/>
        <v>66</v>
      </c>
      <c r="CS651">
        <f t="shared" si="592"/>
        <v>69</v>
      </c>
      <c r="CT651">
        <f ca="1">COUNTIF(INDIRECT(ADDRESS(ROW(),CR651,1,1)):INDIRECT(ADDRESS(ROW(),CS651,1,1)), "&lt;0.05")</f>
        <v>4</v>
      </c>
      <c r="CU651" s="4">
        <f t="shared" ca="1" si="593"/>
        <v>1</v>
      </c>
    </row>
    <row r="652" spans="1:99" x14ac:dyDescent="0.25">
      <c r="A652" s="48">
        <v>130</v>
      </c>
      <c r="B652" s="7">
        <v>1.9067777134204114</v>
      </c>
      <c r="C652">
        <v>0.94918666159777776</v>
      </c>
      <c r="D652">
        <v>0.76544515804914992</v>
      </c>
      <c r="E652">
        <v>0.87173008199315627</v>
      </c>
      <c r="F652">
        <v>0.71456123378209535</v>
      </c>
      <c r="G652">
        <v>0.62006525638173893</v>
      </c>
      <c r="H652">
        <v>0.73537512708147235</v>
      </c>
      <c r="I652">
        <v>0.55944778460379463</v>
      </c>
      <c r="J652">
        <v>0.43252392298842185</v>
      </c>
      <c r="K652" s="4">
        <v>0.54603672558609628</v>
      </c>
      <c r="L652" s="7">
        <v>3.1046058479009595</v>
      </c>
      <c r="M652">
        <v>2.6124960565007171</v>
      </c>
      <c r="N652">
        <v>2.3210820118424937</v>
      </c>
      <c r="O652">
        <v>3.0227376179347663</v>
      </c>
      <c r="P652">
        <v>2.9907306928416064</v>
      </c>
      <c r="Q652">
        <v>2.0945327368144011</v>
      </c>
      <c r="R652">
        <v>1.9249842643632213</v>
      </c>
      <c r="S652">
        <v>1.5785351297436139</v>
      </c>
      <c r="T652">
        <v>1.6725696519308477</v>
      </c>
      <c r="U652" s="4">
        <v>1.5834828478487084</v>
      </c>
      <c r="V652" s="7">
        <v>1.6213122497038863</v>
      </c>
      <c r="W652">
        <v>1.3843567301372648</v>
      </c>
      <c r="X652">
        <v>1.3395170653076953</v>
      </c>
      <c r="Y652">
        <v>1.2784074030187174</v>
      </c>
      <c r="Z652">
        <v>1.3197014441101189</v>
      </c>
      <c r="AA652">
        <v>1.2182429536098844</v>
      </c>
      <c r="AB652">
        <v>1.0877546758996119</v>
      </c>
      <c r="AC652">
        <v>1.3815018444821481</v>
      </c>
      <c r="AD652">
        <v>1.2265494436784359</v>
      </c>
      <c r="AE652" s="4">
        <v>1.3341989596406727</v>
      </c>
      <c r="AF652" s="7">
        <v>1.1295860055697409</v>
      </c>
      <c r="AG652">
        <v>0.36333588250791971</v>
      </c>
      <c r="AH652">
        <v>0.35111529107980888</v>
      </c>
      <c r="AI652">
        <v>0.39139353812663763</v>
      </c>
      <c r="AJ652">
        <v>0.45835472169805813</v>
      </c>
      <c r="AK652">
        <v>0.43627817736025282</v>
      </c>
      <c r="AL652">
        <v>0.44166917251022969</v>
      </c>
      <c r="AM652">
        <v>0.46145062606356069</v>
      </c>
      <c r="AN652">
        <v>0.5726376202043697</v>
      </c>
      <c r="AO652" s="4">
        <v>0.50053879418303182</v>
      </c>
      <c r="AP652" s="7">
        <v>0.5448759649701288</v>
      </c>
      <c r="AQ652">
        <v>0.49858786383691617</v>
      </c>
      <c r="AR652">
        <v>0.48237844961424364</v>
      </c>
      <c r="AS652">
        <v>0.53249681871078747</v>
      </c>
      <c r="AT652">
        <v>0.65383887744071145</v>
      </c>
      <c r="AU652">
        <v>0.6078083416782023</v>
      </c>
      <c r="AV652">
        <v>0.59256588405738275</v>
      </c>
      <c r="AW652">
        <v>0.68138022607677051</v>
      </c>
      <c r="AX652">
        <v>0.67899995770314203</v>
      </c>
      <c r="AY652" s="4">
        <v>0.5816790217519463</v>
      </c>
      <c r="AZ652">
        <f t="shared" si="547"/>
        <v>0.81011496654841153</v>
      </c>
      <c r="BA652">
        <f t="shared" si="548"/>
        <v>2.2905756857721333</v>
      </c>
      <c r="BB652">
        <f t="shared" si="549"/>
        <v>1.3191542769588438</v>
      </c>
      <c r="BC652">
        <f t="shared" si="550"/>
        <v>0.51063598293036105</v>
      </c>
      <c r="BD652" s="4">
        <f t="shared" si="551"/>
        <v>0.5854611405840231</v>
      </c>
      <c r="BE652" s="7">
        <f t="shared" si="552"/>
        <v>0.41550287235234706</v>
      </c>
      <c r="BF652">
        <f t="shared" si="553"/>
        <v>0.61050889634872829</v>
      </c>
      <c r="BG652">
        <f t="shared" si="554"/>
        <v>0.13906199178039433</v>
      </c>
      <c r="BH652">
        <f t="shared" si="555"/>
        <v>0.22702086343700195</v>
      </c>
      <c r="BI652" s="4">
        <f t="shared" si="556"/>
        <v>7.1348174957839558E-2</v>
      </c>
      <c r="BJ652" s="7">
        <f t="shared" si="557"/>
        <v>1.0225156264500052E-5</v>
      </c>
      <c r="BK652">
        <f t="shared" si="558"/>
        <v>3.6696423807465769E-3</v>
      </c>
      <c r="BL652">
        <f t="shared" si="559"/>
        <v>6.5363557695543778E-2</v>
      </c>
      <c r="BM652" s="4">
        <f t="shared" si="560"/>
        <v>0.12436907001976105</v>
      </c>
      <c r="BN652" s="7">
        <f t="shared" si="561"/>
        <v>1.0225156264500052E-5</v>
      </c>
      <c r="BO652">
        <f t="shared" si="562"/>
        <v>6.3011381618862283E-4</v>
      </c>
      <c r="BP652">
        <f t="shared" si="563"/>
        <v>2.3674849963784835E-6</v>
      </c>
      <c r="BQ652" s="4">
        <f t="shared" si="564"/>
        <v>8.8136344689706073E-6</v>
      </c>
      <c r="BR652" s="7">
        <f t="shared" si="565"/>
        <v>3.6696423807465769E-3</v>
      </c>
      <c r="BS652">
        <f t="shared" si="566"/>
        <v>6.3011381618862283E-4</v>
      </c>
      <c r="BT652">
        <f t="shared" si="567"/>
        <v>8.8862395980373438E-8</v>
      </c>
      <c r="BU652" s="4">
        <f t="shared" si="568"/>
        <v>1.0205740355590322E-9</v>
      </c>
      <c r="BV652" s="7">
        <f t="shared" si="569"/>
        <v>6.5363557695543778E-2</v>
      </c>
      <c r="BW652">
        <f t="shared" si="570"/>
        <v>2.3674849963784835E-6</v>
      </c>
      <c r="BX652">
        <f t="shared" si="571"/>
        <v>8.8862395980373438E-8</v>
      </c>
      <c r="BY652" s="4">
        <f t="shared" si="572"/>
        <v>0.34189820934272352</v>
      </c>
      <c r="BZ652" s="7">
        <f t="shared" si="573"/>
        <v>0.12436907001976105</v>
      </c>
      <c r="CA652">
        <f t="shared" si="574"/>
        <v>8.8136344689706073E-6</v>
      </c>
      <c r="CB652">
        <f t="shared" si="575"/>
        <v>1.0205740355590322E-9</v>
      </c>
      <c r="CC652" s="4">
        <f t="shared" si="576"/>
        <v>0.34189820934272352</v>
      </c>
      <c r="CD652" s="7">
        <f t="shared" si="577"/>
        <v>14</v>
      </c>
      <c r="CE652" s="4">
        <f t="shared" si="578"/>
        <v>0</v>
      </c>
      <c r="CF652" s="7">
        <f t="shared" si="579"/>
        <v>1.0225156264500052E-5</v>
      </c>
      <c r="CG652">
        <f t="shared" si="580"/>
        <v>0.97376533176077362</v>
      </c>
      <c r="CH652" s="7">
        <f t="shared" si="581"/>
        <v>1.0225156264500052E-5</v>
      </c>
      <c r="CI652" s="4">
        <f t="shared" si="582"/>
        <v>1.2571419329690636E-5</v>
      </c>
      <c r="CJ652">
        <f t="shared" si="583"/>
        <v>0.97376533176077362</v>
      </c>
      <c r="CK652">
        <f t="shared" si="584"/>
        <v>1.2571419329690636E-5</v>
      </c>
      <c r="CL652" s="7">
        <f t="shared" si="585"/>
        <v>4</v>
      </c>
      <c r="CM652" s="4">
        <f t="shared" si="586"/>
        <v>0</v>
      </c>
      <c r="CN652" s="7">
        <f t="shared" si="587"/>
        <v>9.5060793630618555E-3</v>
      </c>
      <c r="CO652" s="4">
        <f t="shared" si="588"/>
        <v>1</v>
      </c>
      <c r="CP652" s="7">
        <f t="shared" si="589"/>
        <v>2</v>
      </c>
      <c r="CQ652" s="4" t="str">
        <f t="shared" si="590"/>
        <v>Jack Daniels</v>
      </c>
      <c r="CR652" s="7">
        <f t="shared" si="591"/>
        <v>66</v>
      </c>
      <c r="CS652">
        <f t="shared" si="592"/>
        <v>69</v>
      </c>
      <c r="CT652">
        <f ca="1">COUNTIF(INDIRECT(ADDRESS(ROW(),CR652,1,1)):INDIRECT(ADDRESS(ROW(),CS652,1,1)), "&lt;0.05")</f>
        <v>4</v>
      </c>
      <c r="CU652" s="4">
        <f t="shared" ca="1" si="593"/>
        <v>1</v>
      </c>
    </row>
    <row r="653" spans="1:99" x14ac:dyDescent="0.25">
      <c r="A653" s="48">
        <v>131</v>
      </c>
      <c r="B653" s="7">
        <v>1.2558670231684874</v>
      </c>
      <c r="C653">
        <v>0.81184856522276883</v>
      </c>
      <c r="D653">
        <v>0.49589145125651929</v>
      </c>
      <c r="E653">
        <v>0.61381834099232224</v>
      </c>
      <c r="F653">
        <v>0.64417184679994444</v>
      </c>
      <c r="G653">
        <v>0.54838608744436967</v>
      </c>
      <c r="H653">
        <v>0.53225433281538592</v>
      </c>
      <c r="I653">
        <v>0.40431558505099446</v>
      </c>
      <c r="J653">
        <v>0.40652645784936625</v>
      </c>
      <c r="K653" s="4">
        <v>0.42054448446080045</v>
      </c>
      <c r="L653" s="7">
        <v>0.4550642025348528</v>
      </c>
      <c r="M653">
        <v>0.42915644220235882</v>
      </c>
      <c r="N653">
        <v>0.38660989979467358</v>
      </c>
      <c r="O653">
        <v>0.56773640339118336</v>
      </c>
      <c r="P653">
        <v>0.58936262159968522</v>
      </c>
      <c r="Q653">
        <v>0.39446081449975567</v>
      </c>
      <c r="R653">
        <v>0.38300086679394024</v>
      </c>
      <c r="S653">
        <v>0.34773114681996703</v>
      </c>
      <c r="T653">
        <v>0.39539891619387041</v>
      </c>
      <c r="U653" s="4">
        <v>0.37961376069951214</v>
      </c>
      <c r="V653" s="7">
        <v>1.4157547514960069</v>
      </c>
      <c r="W653">
        <v>1.1181103563743144</v>
      </c>
      <c r="X653">
        <v>1.3337708791025367</v>
      </c>
      <c r="Y653">
        <v>1.1929297413922479</v>
      </c>
      <c r="Z653">
        <v>1.5398481488052433</v>
      </c>
      <c r="AA653">
        <v>1.310509777553692</v>
      </c>
      <c r="AB653">
        <v>1.130795024073489</v>
      </c>
      <c r="AC653">
        <v>1.896941659083476</v>
      </c>
      <c r="AD653">
        <v>1.690868320493949</v>
      </c>
      <c r="AE653" s="4">
        <v>2.0086588725159369</v>
      </c>
      <c r="AF653" s="7">
        <v>0.36877489476822473</v>
      </c>
      <c r="AG653">
        <v>0.6164078283101313</v>
      </c>
      <c r="AH653">
        <v>0.67869645385291844</v>
      </c>
      <c r="AI653">
        <v>0.88010559999731863</v>
      </c>
      <c r="AJ653">
        <v>0.96243450162976063</v>
      </c>
      <c r="AK653">
        <v>1.0786432036147633</v>
      </c>
      <c r="AL653">
        <v>0.96911808414502698</v>
      </c>
      <c r="AM653">
        <v>1.1196292447594769</v>
      </c>
      <c r="AN653">
        <v>1.0509775236978478</v>
      </c>
      <c r="AO653" s="4">
        <v>1.2945616869133656</v>
      </c>
      <c r="AP653" s="7">
        <v>1.359394932852837</v>
      </c>
      <c r="AQ653">
        <v>1.0252272109774223</v>
      </c>
      <c r="AR653">
        <v>1.1037622003960179</v>
      </c>
      <c r="AS653">
        <v>1.4925316619543525</v>
      </c>
      <c r="AT653">
        <v>1.757829179768968</v>
      </c>
      <c r="AU653">
        <v>1.5288755523975184</v>
      </c>
      <c r="AV653">
        <v>1.5904652396712033</v>
      </c>
      <c r="AW653">
        <v>1.8434016853506088</v>
      </c>
      <c r="AX653">
        <v>1.8977938525630449</v>
      </c>
      <c r="AY653" s="4">
        <v>1.588506843023455</v>
      </c>
      <c r="AZ653">
        <f t="shared" si="547"/>
        <v>0.61336241750609588</v>
      </c>
      <c r="BA653">
        <f t="shared" si="548"/>
        <v>0.43281350745297986</v>
      </c>
      <c r="BB653">
        <f t="shared" si="549"/>
        <v>1.4638187530890892</v>
      </c>
      <c r="BC653">
        <f t="shared" si="550"/>
        <v>0.90193490216888339</v>
      </c>
      <c r="BD653" s="4">
        <f t="shared" si="551"/>
        <v>1.5187788358955427</v>
      </c>
      <c r="BE653" s="7">
        <f t="shared" si="552"/>
        <v>0.25850395835890783</v>
      </c>
      <c r="BF653">
        <f t="shared" si="553"/>
        <v>8.2176202906912618E-2</v>
      </c>
      <c r="BG653">
        <f t="shared" si="554"/>
        <v>0.31416633573239922</v>
      </c>
      <c r="BH653">
        <f t="shared" si="555"/>
        <v>0.27472352846692355</v>
      </c>
      <c r="BI653" s="4">
        <f t="shared" si="556"/>
        <v>0.29024979283980062</v>
      </c>
      <c r="BJ653" s="7">
        <f t="shared" si="557"/>
        <v>5.9556244384941656E-2</v>
      </c>
      <c r="BK653">
        <f t="shared" si="558"/>
        <v>3.9779462318325548E-6</v>
      </c>
      <c r="BL653">
        <f t="shared" si="559"/>
        <v>2.641339391688877E-2</v>
      </c>
      <c r="BM653" s="4">
        <f t="shared" si="560"/>
        <v>8.4270791506767244E-7</v>
      </c>
      <c r="BN653" s="7">
        <f t="shared" si="561"/>
        <v>5.9556244384941656E-2</v>
      </c>
      <c r="BO653">
        <f t="shared" si="562"/>
        <v>1.2833999408012219E-6</v>
      </c>
      <c r="BP653">
        <f t="shared" si="563"/>
        <v>3.4597110258896351E-4</v>
      </c>
      <c r="BQ653" s="4">
        <f t="shared" si="564"/>
        <v>3.2574750788222523E-7</v>
      </c>
      <c r="BR653" s="7">
        <f t="shared" si="565"/>
        <v>3.9779462318325548E-6</v>
      </c>
      <c r="BS653">
        <f t="shared" si="566"/>
        <v>1.2833999408012219E-6</v>
      </c>
      <c r="BT653">
        <f t="shared" si="567"/>
        <v>4.9070579310508977E-4</v>
      </c>
      <c r="BU653" s="4">
        <f t="shared" si="568"/>
        <v>0.68931475143744592</v>
      </c>
      <c r="BV653" s="7">
        <f t="shared" si="569"/>
        <v>2.641339391688877E-2</v>
      </c>
      <c r="BW653">
        <f t="shared" si="570"/>
        <v>3.4597110258896351E-4</v>
      </c>
      <c r="BX653">
        <f t="shared" si="571"/>
        <v>4.9070579310508977E-4</v>
      </c>
      <c r="BY653" s="4">
        <f t="shared" si="572"/>
        <v>1.2122020984197365E-4</v>
      </c>
      <c r="BZ653" s="7">
        <f t="shared" si="573"/>
        <v>8.4270791506767244E-7</v>
      </c>
      <c r="CA653">
        <f t="shared" si="574"/>
        <v>3.2574750788222523E-7</v>
      </c>
      <c r="CB653">
        <f t="shared" si="575"/>
        <v>0.68931475143744592</v>
      </c>
      <c r="CC653" s="4">
        <f t="shared" si="576"/>
        <v>1.2122020984197365E-4</v>
      </c>
      <c r="CD653" s="7">
        <f t="shared" si="577"/>
        <v>16</v>
      </c>
      <c r="CE653" s="4">
        <f t="shared" si="578"/>
        <v>0</v>
      </c>
      <c r="CF653" s="7">
        <f t="shared" si="579"/>
        <v>5.9556244384941656E-2</v>
      </c>
      <c r="CG653">
        <f t="shared" si="580"/>
        <v>1.9043958685356827E-6</v>
      </c>
      <c r="CH653" s="7">
        <f t="shared" si="581"/>
        <v>5.9556244384941656E-2</v>
      </c>
      <c r="CI653" s="4">
        <f t="shared" si="582"/>
        <v>5.1453263467467287E-13</v>
      </c>
      <c r="CJ653">
        <f t="shared" si="583"/>
        <v>1.9043958685356827E-6</v>
      </c>
      <c r="CK653">
        <f t="shared" si="584"/>
        <v>5.1453263467467287E-13</v>
      </c>
      <c r="CL653" s="7">
        <f t="shared" si="585"/>
        <v>4</v>
      </c>
      <c r="CM653" s="4">
        <f t="shared" si="586"/>
        <v>0</v>
      </c>
      <c r="CN653" s="7">
        <f t="shared" si="587"/>
        <v>5.1565120228679298E-7</v>
      </c>
      <c r="CO653" s="4">
        <f t="shared" si="588"/>
        <v>1</v>
      </c>
      <c r="CP653" s="7">
        <f t="shared" si="589"/>
        <v>5</v>
      </c>
      <c r="CQ653" s="4" t="str">
        <f t="shared" si="590"/>
        <v>Glenfiddich 18</v>
      </c>
      <c r="CR653" s="7">
        <f t="shared" si="591"/>
        <v>78</v>
      </c>
      <c r="CS653">
        <f t="shared" si="592"/>
        <v>81</v>
      </c>
      <c r="CT653">
        <f ca="1">COUNTIF(INDIRECT(ADDRESS(ROW(),CR653,1,1)):INDIRECT(ADDRESS(ROW(),CS653,1,1)), "&lt;0.05")</f>
        <v>3</v>
      </c>
      <c r="CU653" s="4">
        <f t="shared" ca="1" si="593"/>
        <v>0</v>
      </c>
    </row>
    <row r="654" spans="1:99" x14ac:dyDescent="0.25">
      <c r="A654" s="48">
        <v>132</v>
      </c>
      <c r="B654" s="7">
        <v>0.15782760505661239</v>
      </c>
      <c r="C654">
        <v>7.590287729843477E-2</v>
      </c>
      <c r="D654">
        <v>6.6570000497747112E-2</v>
      </c>
      <c r="E654">
        <v>7.3568005201684356E-2</v>
      </c>
      <c r="F654">
        <v>6.8819439038490887E-2</v>
      </c>
      <c r="G654">
        <v>7.5235161115705815E-2</v>
      </c>
      <c r="H654">
        <v>6.1088927297495085E-2</v>
      </c>
      <c r="I654">
        <v>2.9554185350934264E-2</v>
      </c>
      <c r="J654">
        <v>5.6218837400550579E-2</v>
      </c>
      <c r="K654" s="4">
        <v>6.5198377088313705E-2</v>
      </c>
      <c r="L654" s="7">
        <v>5.8565918307140294E-2</v>
      </c>
      <c r="M654">
        <v>0</v>
      </c>
      <c r="N654">
        <v>0</v>
      </c>
      <c r="O654">
        <v>0</v>
      </c>
      <c r="P654">
        <v>1.1502952697486432E-2</v>
      </c>
      <c r="Q654">
        <v>9.8325397225438611E-3</v>
      </c>
      <c r="R654">
        <v>2.0018738920454002E-2</v>
      </c>
      <c r="S654">
        <v>2.087722560596833E-2</v>
      </c>
      <c r="T654">
        <v>2.6948318838290391E-2</v>
      </c>
      <c r="U654" s="4">
        <v>2.5630533002373047E-2</v>
      </c>
      <c r="V654" s="7">
        <v>0.12037332914330094</v>
      </c>
      <c r="W654">
        <v>0.10489794587550587</v>
      </c>
      <c r="X654">
        <v>0.11964270380934601</v>
      </c>
      <c r="Y654">
        <v>0.10239223906159359</v>
      </c>
      <c r="Z654">
        <v>0.13027326422859203</v>
      </c>
      <c r="AA654">
        <v>0.10540180070559799</v>
      </c>
      <c r="AB654">
        <v>0.10626211184909611</v>
      </c>
      <c r="AC654">
        <v>0.17146311060516739</v>
      </c>
      <c r="AD654">
        <v>0.16141790357381353</v>
      </c>
      <c r="AE654" s="4">
        <v>0.17736472610914958</v>
      </c>
      <c r="AF654" s="7">
        <v>0.19310412877880781</v>
      </c>
      <c r="AG654">
        <v>0.13321161645823199</v>
      </c>
      <c r="AH654">
        <v>0.10197218172336507</v>
      </c>
      <c r="AI654">
        <v>0.11186107228502497</v>
      </c>
      <c r="AJ654">
        <v>0.13040988744900572</v>
      </c>
      <c r="AK654">
        <v>0.12553110391171796</v>
      </c>
      <c r="AL654">
        <v>0.1212292596254072</v>
      </c>
      <c r="AM654">
        <v>0.13733089465415754</v>
      </c>
      <c r="AN654">
        <v>0.13746595939642062</v>
      </c>
      <c r="AO654" s="4">
        <v>0.16206948686821279</v>
      </c>
      <c r="AP654" s="7">
        <v>0.17481138345680775</v>
      </c>
      <c r="AQ654">
        <v>0.1286748364271893</v>
      </c>
      <c r="AR654">
        <v>0.13904041444501927</v>
      </c>
      <c r="AS654">
        <v>0.18079850287821941</v>
      </c>
      <c r="AT654">
        <v>0.21192871066065497</v>
      </c>
      <c r="AU654">
        <v>0.17754159789902021</v>
      </c>
      <c r="AV654">
        <v>0.19587343764713627</v>
      </c>
      <c r="AW654">
        <v>0.21581701484385885</v>
      </c>
      <c r="AX654">
        <v>0.21123674865803765</v>
      </c>
      <c r="AY654" s="4">
        <v>0.18100161878436416</v>
      </c>
      <c r="AZ654">
        <f t="shared" si="547"/>
        <v>7.2998341534596889E-2</v>
      </c>
      <c r="BA654">
        <f t="shared" si="548"/>
        <v>1.7337622709425633E-2</v>
      </c>
      <c r="BB654">
        <f t="shared" si="549"/>
        <v>0.12994891349611631</v>
      </c>
      <c r="BC654">
        <f t="shared" si="550"/>
        <v>0.13541855911503517</v>
      </c>
      <c r="BD654" s="4">
        <f t="shared" si="551"/>
        <v>0.1816724265700308</v>
      </c>
      <c r="BE654" s="7">
        <f t="shared" si="552"/>
        <v>3.2728130966613297E-2</v>
      </c>
      <c r="BF654">
        <f t="shared" si="553"/>
        <v>1.7866096074018147E-2</v>
      </c>
      <c r="BG654">
        <f t="shared" si="554"/>
        <v>2.9269906358867288E-2</v>
      </c>
      <c r="BH654">
        <f t="shared" si="555"/>
        <v>2.5923855374260212E-2</v>
      </c>
      <c r="BI654" s="4">
        <f t="shared" si="556"/>
        <v>2.953077094619206E-2</v>
      </c>
      <c r="BJ654" s="7">
        <f t="shared" si="557"/>
        <v>3.328377228670401E-4</v>
      </c>
      <c r="BK654">
        <f t="shared" si="558"/>
        <v>6.8493993852138362E-4</v>
      </c>
      <c r="BL654">
        <f t="shared" si="559"/>
        <v>1.9140284354190714E-4</v>
      </c>
      <c r="BM654" s="4">
        <f t="shared" si="560"/>
        <v>3.7904253354383799E-7</v>
      </c>
      <c r="BN654" s="7">
        <f t="shared" si="561"/>
        <v>3.328377228670401E-4</v>
      </c>
      <c r="BO654">
        <f t="shared" si="562"/>
        <v>3.2586350848271393E-8</v>
      </c>
      <c r="BP654">
        <f t="shared" si="563"/>
        <v>2.4809110745284613E-9</v>
      </c>
      <c r="BQ654" s="4">
        <f t="shared" si="564"/>
        <v>2.2065601830972264E-10</v>
      </c>
      <c r="BR654" s="7">
        <f t="shared" si="565"/>
        <v>6.8493993852138362E-4</v>
      </c>
      <c r="BS654">
        <f t="shared" si="566"/>
        <v>3.2586350848271393E-8</v>
      </c>
      <c r="BT654">
        <f t="shared" si="567"/>
        <v>0.66356587361380792</v>
      </c>
      <c r="BU654" s="4">
        <f t="shared" si="568"/>
        <v>9.7332628809287708E-4</v>
      </c>
      <c r="BV654" s="7">
        <f t="shared" si="569"/>
        <v>1.9140284354190714E-4</v>
      </c>
      <c r="BW654">
        <f t="shared" si="570"/>
        <v>2.4809110745284613E-9</v>
      </c>
      <c r="BX654">
        <f t="shared" si="571"/>
        <v>0.66356587361380792</v>
      </c>
      <c r="BY654" s="4">
        <f t="shared" si="572"/>
        <v>1.5970525481544904E-3</v>
      </c>
      <c r="BZ654" s="7">
        <f t="shared" si="573"/>
        <v>3.7904253354383799E-7</v>
      </c>
      <c r="CA654">
        <f t="shared" si="574"/>
        <v>2.2065601830972264E-10</v>
      </c>
      <c r="CB654">
        <f t="shared" si="575"/>
        <v>9.7332628809287708E-4</v>
      </c>
      <c r="CC654" s="4">
        <f t="shared" si="576"/>
        <v>1.5970525481544904E-3</v>
      </c>
      <c r="CD654" s="7">
        <f t="shared" si="577"/>
        <v>18</v>
      </c>
      <c r="CE654" s="4">
        <f t="shared" si="578"/>
        <v>0</v>
      </c>
      <c r="CF654" s="7">
        <f t="shared" si="579"/>
        <v>3.328377228670401E-4</v>
      </c>
      <c r="CG654">
        <f t="shared" si="580"/>
        <v>1.0007823219501557E-5</v>
      </c>
      <c r="CH654" s="7">
        <f t="shared" si="581"/>
        <v>3.328377228670401E-4</v>
      </c>
      <c r="CI654" s="4">
        <f t="shared" si="582"/>
        <v>3.9774506615514545E-16</v>
      </c>
      <c r="CJ654">
        <f t="shared" si="583"/>
        <v>1.0007823219501557E-5</v>
      </c>
      <c r="CK654">
        <f t="shared" si="584"/>
        <v>3.9774506615514545E-16</v>
      </c>
      <c r="CL654" s="7">
        <f t="shared" si="585"/>
        <v>6</v>
      </c>
      <c r="CM654" s="4">
        <f t="shared" si="586"/>
        <v>1</v>
      </c>
      <c r="CN654" s="7">
        <f t="shared" si="587"/>
        <v>9.6671313664028E-10</v>
      </c>
      <c r="CO654" s="4">
        <f t="shared" si="588"/>
        <v>1</v>
      </c>
      <c r="CP654" s="7">
        <f t="shared" si="589"/>
        <v>5</v>
      </c>
      <c r="CQ654" s="4" t="str">
        <f t="shared" si="590"/>
        <v>Glenfiddich 18</v>
      </c>
      <c r="CR654" s="7">
        <f t="shared" si="591"/>
        <v>78</v>
      </c>
      <c r="CS654">
        <f t="shared" si="592"/>
        <v>81</v>
      </c>
      <c r="CT654">
        <f ca="1">COUNTIF(INDIRECT(ADDRESS(ROW(),CR654,1,1)):INDIRECT(ADDRESS(ROW(),CS654,1,1)), "&lt;0.05")</f>
        <v>4</v>
      </c>
      <c r="CU654" s="4">
        <f t="shared" ca="1" si="593"/>
        <v>1</v>
      </c>
    </row>
    <row r="655" spans="1:99" x14ac:dyDescent="0.25">
      <c r="A655" s="48">
        <v>133</v>
      </c>
      <c r="B655" s="7">
        <v>0.27177454069907442</v>
      </c>
      <c r="C655">
        <v>0.12023430726655433</v>
      </c>
      <c r="D655">
        <v>8.6702014248012327E-2</v>
      </c>
      <c r="E655">
        <v>0.10598730246250881</v>
      </c>
      <c r="F655">
        <v>7.8372002954049919E-2</v>
      </c>
      <c r="G655">
        <v>0.11123868769494219</v>
      </c>
      <c r="H655">
        <v>7.8237733715372043E-2</v>
      </c>
      <c r="I655">
        <v>5.8878847274650703E-2</v>
      </c>
      <c r="J655">
        <v>7.5404440393112893E-2</v>
      </c>
      <c r="K655" s="4">
        <v>7.0660930050332568E-2</v>
      </c>
      <c r="L655" s="7">
        <v>0.10233065681471401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1.8754258815222538E-2</v>
      </c>
      <c r="U655" s="4">
        <v>3.9578686844534416E-3</v>
      </c>
      <c r="V655" s="7">
        <v>5.4540520027376839E-2</v>
      </c>
      <c r="W655">
        <v>6.826024098138507E-2</v>
      </c>
      <c r="X655">
        <v>6.2564131743691936E-2</v>
      </c>
      <c r="Y655">
        <v>5.8777485693166584E-2</v>
      </c>
      <c r="Z655">
        <v>8.8627537555701588E-2</v>
      </c>
      <c r="AA655">
        <v>6.1360373380216417E-2</v>
      </c>
      <c r="AB655">
        <v>7.8348194431898027E-2</v>
      </c>
      <c r="AC655">
        <v>8.6893999061610452E-2</v>
      </c>
      <c r="AD655">
        <v>9.9655224628764319E-2</v>
      </c>
      <c r="AE655" s="4">
        <v>8.1667213290508689E-2</v>
      </c>
      <c r="AF655" s="7">
        <v>0.57356509719548254</v>
      </c>
      <c r="AG655">
        <v>0.31299611425552842</v>
      </c>
      <c r="AH655">
        <v>0.1844190615510333</v>
      </c>
      <c r="AI655">
        <v>0.18563900746193346</v>
      </c>
      <c r="AJ655">
        <v>0.19157756993760963</v>
      </c>
      <c r="AK655">
        <v>0.21972675655833238</v>
      </c>
      <c r="AL655">
        <v>0.20719806002265215</v>
      </c>
      <c r="AM655">
        <v>0.22751644582726652</v>
      </c>
      <c r="AN655">
        <v>0.22159371888777224</v>
      </c>
      <c r="AO655" s="4">
        <v>0.26399408774951266</v>
      </c>
      <c r="AP655" s="7">
        <v>0.25963006665611454</v>
      </c>
      <c r="AQ655">
        <v>0.23436354144321458</v>
      </c>
      <c r="AR655">
        <v>0.25632384074513936</v>
      </c>
      <c r="AS655">
        <v>0.2978384133324446</v>
      </c>
      <c r="AT655">
        <v>0.28238164740741095</v>
      </c>
      <c r="AU655">
        <v>0.28209657786089765</v>
      </c>
      <c r="AV655">
        <v>0.3346897697090121</v>
      </c>
      <c r="AW655">
        <v>0.31741460889826617</v>
      </c>
      <c r="AX655">
        <v>0.34552918866568599</v>
      </c>
      <c r="AY655" s="4">
        <v>0.29937832978226009</v>
      </c>
      <c r="AZ655">
        <f t="shared" si="547"/>
        <v>0.105749080675861</v>
      </c>
      <c r="BA655">
        <f t="shared" si="548"/>
        <v>1.2504278431438998E-2</v>
      </c>
      <c r="BB655">
        <f t="shared" si="549"/>
        <v>7.4069492079431989E-2</v>
      </c>
      <c r="BC655">
        <f t="shared" si="550"/>
        <v>0.25882259194471235</v>
      </c>
      <c r="BD655" s="4">
        <f t="shared" si="551"/>
        <v>0.29096459845004463</v>
      </c>
      <c r="BE655" s="7">
        <f t="shared" si="552"/>
        <v>6.1483901527250286E-2</v>
      </c>
      <c r="BF655">
        <f t="shared" si="553"/>
        <v>3.2102925587437596E-2</v>
      </c>
      <c r="BG655">
        <f t="shared" si="554"/>
        <v>1.5092071724904486E-2</v>
      </c>
      <c r="BH655">
        <f t="shared" si="555"/>
        <v>0.11737765037690408</v>
      </c>
      <c r="BI655" s="4">
        <f t="shared" si="556"/>
        <v>3.5346934229593681E-2</v>
      </c>
      <c r="BJ655" s="7">
        <f t="shared" si="557"/>
        <v>8.6205136683630479E-4</v>
      </c>
      <c r="BK655">
        <f t="shared" si="558"/>
        <v>0.14439878992426944</v>
      </c>
      <c r="BL655">
        <f t="shared" si="559"/>
        <v>2.7274195068102769E-3</v>
      </c>
      <c r="BM655" s="4">
        <f t="shared" si="560"/>
        <v>7.8876174636991507E-7</v>
      </c>
      <c r="BN655" s="7">
        <f t="shared" si="561"/>
        <v>8.6205136683630479E-4</v>
      </c>
      <c r="BO655">
        <f t="shared" si="562"/>
        <v>1.1039219625671715E-4</v>
      </c>
      <c r="BP655">
        <f t="shared" si="563"/>
        <v>6.7288650477796041E-5</v>
      </c>
      <c r="BQ655" s="4">
        <f t="shared" si="564"/>
        <v>4.6201108539782245E-13</v>
      </c>
      <c r="BR655" s="7">
        <f t="shared" si="565"/>
        <v>0.14439878992426944</v>
      </c>
      <c r="BS655">
        <f t="shared" si="566"/>
        <v>1.1039219625671715E-4</v>
      </c>
      <c r="BT655">
        <f t="shared" si="567"/>
        <v>7.3192965249004515E-4</v>
      </c>
      <c r="BU655" s="4">
        <f t="shared" si="568"/>
        <v>4.2460844641590868E-10</v>
      </c>
      <c r="BV655" s="7">
        <f t="shared" si="569"/>
        <v>2.7274195068102769E-3</v>
      </c>
      <c r="BW655">
        <f t="shared" si="570"/>
        <v>6.7288650477796041E-5</v>
      </c>
      <c r="BX655">
        <f t="shared" si="571"/>
        <v>7.3192965249004515E-4</v>
      </c>
      <c r="BY655" s="4">
        <f t="shared" si="572"/>
        <v>0.42526007012722922</v>
      </c>
      <c r="BZ655" s="7">
        <f t="shared" si="573"/>
        <v>7.8876174636991507E-7</v>
      </c>
      <c r="CA655">
        <f t="shared" si="574"/>
        <v>4.6201108539782245E-13</v>
      </c>
      <c r="CB655">
        <f t="shared" si="575"/>
        <v>4.2460844641590868E-10</v>
      </c>
      <c r="CC655" s="4">
        <f t="shared" si="576"/>
        <v>0.42526007012722922</v>
      </c>
      <c r="CD655" s="7">
        <f t="shared" si="577"/>
        <v>16</v>
      </c>
      <c r="CE655" s="4">
        <f t="shared" si="578"/>
        <v>0</v>
      </c>
      <c r="CF655" s="7">
        <f t="shared" si="579"/>
        <v>8.6205136683630479E-4</v>
      </c>
      <c r="CG655">
        <f t="shared" si="580"/>
        <v>1.4313373118579273E-3</v>
      </c>
      <c r="CH655" s="7">
        <f t="shared" si="581"/>
        <v>8.6205136683630479E-4</v>
      </c>
      <c r="CI655" s="4">
        <f t="shared" si="582"/>
        <v>8.4397594950769443E-10</v>
      </c>
      <c r="CJ655">
        <f t="shared" si="583"/>
        <v>1.4313373118579273E-3</v>
      </c>
      <c r="CK655">
        <f t="shared" si="584"/>
        <v>8.4397594950769443E-10</v>
      </c>
      <c r="CL655" s="7">
        <f t="shared" si="585"/>
        <v>6</v>
      </c>
      <c r="CM655" s="4">
        <f t="shared" si="586"/>
        <v>1</v>
      </c>
      <c r="CN655" s="7">
        <f t="shared" si="587"/>
        <v>2.0812806396498249E-3</v>
      </c>
      <c r="CO655" s="4">
        <f t="shared" si="588"/>
        <v>1</v>
      </c>
      <c r="CP655" s="7">
        <f t="shared" si="589"/>
        <v>5</v>
      </c>
      <c r="CQ655" s="4" t="str">
        <f t="shared" si="590"/>
        <v>Glenfiddich 18</v>
      </c>
      <c r="CR655" s="7">
        <f t="shared" si="591"/>
        <v>78</v>
      </c>
      <c r="CS655">
        <f t="shared" si="592"/>
        <v>81</v>
      </c>
      <c r="CT655">
        <f ca="1">COUNTIF(INDIRECT(ADDRESS(ROW(),CR655,1,1)):INDIRECT(ADDRESS(ROW(),CS655,1,1)), "&lt;0.05")</f>
        <v>3</v>
      </c>
      <c r="CU655" s="4">
        <f t="shared" ca="1" si="593"/>
        <v>0</v>
      </c>
    </row>
    <row r="656" spans="1:99" x14ac:dyDescent="0.25">
      <c r="A656" s="48">
        <v>134</v>
      </c>
      <c r="B656" s="7">
        <v>1.1154362462869423</v>
      </c>
      <c r="C656">
        <v>0.74107180963077157</v>
      </c>
      <c r="D656">
        <v>0.48450833439468854</v>
      </c>
      <c r="E656">
        <v>0.63540274677140474</v>
      </c>
      <c r="F656">
        <v>0.70016588107459199</v>
      </c>
      <c r="G656">
        <v>0.7034162282308063</v>
      </c>
      <c r="H656">
        <v>0.58513671112365329</v>
      </c>
      <c r="I656">
        <v>0.42529886058785432</v>
      </c>
      <c r="J656">
        <v>0.58925930642579405</v>
      </c>
      <c r="K656" s="4">
        <v>0.6543307752286015</v>
      </c>
      <c r="L656" s="7">
        <v>1.9789465293842432E-2</v>
      </c>
      <c r="M656">
        <v>5.6086036439599397E-2</v>
      </c>
      <c r="N656">
        <v>8.229431996103137E-2</v>
      </c>
      <c r="O656">
        <v>0.12275553507015377</v>
      </c>
      <c r="P656">
        <v>0.13957261618154163</v>
      </c>
      <c r="Q656">
        <v>9.6353640622509576E-2</v>
      </c>
      <c r="R656">
        <v>9.9068493498429402E-2</v>
      </c>
      <c r="S656">
        <v>0.12092474896046697</v>
      </c>
      <c r="T656">
        <v>0.13395397255783864</v>
      </c>
      <c r="U656" s="4">
        <v>0.11922549955303097</v>
      </c>
      <c r="V656" s="7">
        <v>0.16634320485231707</v>
      </c>
      <c r="W656">
        <v>0.17268280931834937</v>
      </c>
      <c r="X656">
        <v>0.19017731593318882</v>
      </c>
      <c r="Y656">
        <v>0.18207079898750222</v>
      </c>
      <c r="Z656">
        <v>0.21504563287638595</v>
      </c>
      <c r="AA656">
        <v>0.17075130120734391</v>
      </c>
      <c r="AB656">
        <v>0.19091558095620315</v>
      </c>
      <c r="AC656">
        <v>0.23698423020081419</v>
      </c>
      <c r="AD656">
        <v>0.21727367835677866</v>
      </c>
      <c r="AE656" s="4">
        <v>0.25036901335047196</v>
      </c>
      <c r="AF656" s="7">
        <v>0.11765654047900595</v>
      </c>
      <c r="AG656">
        <v>0.27993948308975641</v>
      </c>
      <c r="AH656">
        <v>0.29565646290892073</v>
      </c>
      <c r="AI656">
        <v>0.33187383886376876</v>
      </c>
      <c r="AJ656">
        <v>0.41645644598567327</v>
      </c>
      <c r="AK656">
        <v>0.44460442852407084</v>
      </c>
      <c r="AL656">
        <v>0.37485312985527908</v>
      </c>
      <c r="AM656">
        <v>0.35123472604252376</v>
      </c>
      <c r="AN656">
        <v>0.32941553812888497</v>
      </c>
      <c r="AO656" s="4">
        <v>0.5207942380380135</v>
      </c>
      <c r="AP656" s="7">
        <v>0.60307639117108613</v>
      </c>
      <c r="AQ656">
        <v>0.44121701899029186</v>
      </c>
      <c r="AR656">
        <v>0.39588957201480202</v>
      </c>
      <c r="AS656">
        <v>0.64532586412577753</v>
      </c>
      <c r="AT656">
        <v>0.6787393892806638</v>
      </c>
      <c r="AU656">
        <v>0.62871191512188396</v>
      </c>
      <c r="AV656">
        <v>0.58003705908448644</v>
      </c>
      <c r="AW656">
        <v>0.60053112524710839</v>
      </c>
      <c r="AX656">
        <v>0.73580364746365112</v>
      </c>
      <c r="AY656" s="4">
        <v>0.54026634901336745</v>
      </c>
      <c r="AZ656">
        <f t="shared" si="547"/>
        <v>0.66340268997551088</v>
      </c>
      <c r="BA656">
        <f t="shared" si="548"/>
        <v>9.900243281384441E-2</v>
      </c>
      <c r="BB656">
        <f t="shared" si="549"/>
        <v>0.19926135660393551</v>
      </c>
      <c r="BC656">
        <f t="shared" si="550"/>
        <v>0.34624848319158968</v>
      </c>
      <c r="BD656" s="4">
        <f t="shared" si="551"/>
        <v>0.58495983315131184</v>
      </c>
      <c r="BE656" s="7">
        <f t="shared" si="552"/>
        <v>0.18693586805737236</v>
      </c>
      <c r="BF656">
        <f t="shared" si="553"/>
        <v>3.7600255539319012E-2</v>
      </c>
      <c r="BG656">
        <f t="shared" si="554"/>
        <v>2.917215009294236E-2</v>
      </c>
      <c r="BH656">
        <f t="shared" si="555"/>
        <v>0.10832720480527097</v>
      </c>
      <c r="BI656" s="4">
        <f t="shared" si="556"/>
        <v>0.10333803223002289</v>
      </c>
      <c r="BJ656" s="7">
        <f t="shared" si="557"/>
        <v>3.5531953794201597E-6</v>
      </c>
      <c r="BK656">
        <f t="shared" si="558"/>
        <v>2.1549286921509585E-5</v>
      </c>
      <c r="BL656">
        <f t="shared" si="559"/>
        <v>3.5228178778175712E-4</v>
      </c>
      <c r="BM656" s="4">
        <f t="shared" si="560"/>
        <v>0.26488211110522625</v>
      </c>
      <c r="BN656" s="7">
        <f t="shared" si="561"/>
        <v>3.5531953794201597E-6</v>
      </c>
      <c r="BO656">
        <f t="shared" si="562"/>
        <v>4.0632889308538194E-6</v>
      </c>
      <c r="BP656">
        <f t="shared" si="563"/>
        <v>2.7070346007014974E-5</v>
      </c>
      <c r="BQ656" s="4">
        <f t="shared" si="564"/>
        <v>1.6868715647507341E-8</v>
      </c>
      <c r="BR656" s="7">
        <f t="shared" si="565"/>
        <v>2.1549286921509585E-5</v>
      </c>
      <c r="BS656">
        <f t="shared" si="566"/>
        <v>4.0632889308538194E-6</v>
      </c>
      <c r="BT656">
        <f t="shared" si="567"/>
        <v>1.8798856773137456E-3</v>
      </c>
      <c r="BU656" s="4">
        <f t="shared" si="568"/>
        <v>3.3524717707539262E-7</v>
      </c>
      <c r="BV656" s="7">
        <f t="shared" si="569"/>
        <v>3.5228178778175712E-4</v>
      </c>
      <c r="BW656">
        <f t="shared" si="570"/>
        <v>2.7070346007014974E-5</v>
      </c>
      <c r="BX656">
        <f t="shared" si="571"/>
        <v>1.8798856773137456E-3</v>
      </c>
      <c r="BY656" s="4">
        <f t="shared" si="572"/>
        <v>8.5303826023041613E-5</v>
      </c>
      <c r="BZ656" s="7">
        <f t="shared" si="573"/>
        <v>0.26488211110522625</v>
      </c>
      <c r="CA656">
        <f t="shared" si="574"/>
        <v>1.6868715647507341E-8</v>
      </c>
      <c r="CB656">
        <f t="shared" si="575"/>
        <v>3.3524717707539262E-7</v>
      </c>
      <c r="CC656" s="4">
        <f t="shared" si="576"/>
        <v>8.5303826023041613E-5</v>
      </c>
      <c r="CD656" s="7">
        <f t="shared" si="577"/>
        <v>18</v>
      </c>
      <c r="CE656" s="4">
        <f t="shared" si="578"/>
        <v>0</v>
      </c>
      <c r="CF656" s="7">
        <f t="shared" si="579"/>
        <v>3.5531953794201597E-6</v>
      </c>
      <c r="CG656">
        <f t="shared" si="580"/>
        <v>7.2248056480032484E-4</v>
      </c>
      <c r="CH656" s="7">
        <f t="shared" si="581"/>
        <v>3.5531953794201597E-6</v>
      </c>
      <c r="CI656" s="4">
        <f t="shared" si="582"/>
        <v>3.1692844072382016E-9</v>
      </c>
      <c r="CJ656">
        <f t="shared" si="583"/>
        <v>7.2248056480032484E-4</v>
      </c>
      <c r="CK656">
        <f t="shared" si="584"/>
        <v>3.1692844072382016E-9</v>
      </c>
      <c r="CL656" s="7">
        <f t="shared" si="585"/>
        <v>6</v>
      </c>
      <c r="CM656" s="4">
        <f t="shared" si="586"/>
        <v>1</v>
      </c>
      <c r="CN656" s="7">
        <f t="shared" si="587"/>
        <v>0.16184523973971868</v>
      </c>
      <c r="CO656" s="4">
        <f t="shared" si="588"/>
        <v>0</v>
      </c>
      <c r="CP656" s="7">
        <f t="shared" si="589"/>
        <v>1</v>
      </c>
      <c r="CQ656" s="4" t="str">
        <f t="shared" si="590"/>
        <v>Gentleman Jack</v>
      </c>
      <c r="CR656" s="7">
        <f t="shared" si="591"/>
        <v>62</v>
      </c>
      <c r="CS656">
        <f t="shared" si="592"/>
        <v>65</v>
      </c>
      <c r="CT656">
        <f ca="1">COUNTIF(INDIRECT(ADDRESS(ROW(),CR656,1,1)):INDIRECT(ADDRESS(ROW(),CS656,1,1)), "&lt;0.05")</f>
        <v>3</v>
      </c>
      <c r="CU656" s="4">
        <f t="shared" ca="1" si="593"/>
        <v>0</v>
      </c>
    </row>
    <row r="657" spans="1:99" x14ac:dyDescent="0.25">
      <c r="A657" s="48">
        <v>135</v>
      </c>
      <c r="B657" s="7">
        <v>4.1911518809620487</v>
      </c>
      <c r="C657">
        <v>2.7560325244679014</v>
      </c>
      <c r="D657">
        <v>1.7974772466465765</v>
      </c>
      <c r="E657">
        <v>2.4167287156960975</v>
      </c>
      <c r="F657">
        <v>2.5642126954165483</v>
      </c>
      <c r="G657">
        <v>2.0385604809625448</v>
      </c>
      <c r="H657">
        <v>2.2349215351103497</v>
      </c>
      <c r="I657">
        <v>1.7249049866714414</v>
      </c>
      <c r="J657">
        <v>2.0999098371405966</v>
      </c>
      <c r="K657" s="4">
        <v>1.7373498132735208</v>
      </c>
      <c r="L657" s="7">
        <v>7.4802965897826354E-2</v>
      </c>
      <c r="M657">
        <v>0.24462144037054076</v>
      </c>
      <c r="N657">
        <v>0.32465488333004655</v>
      </c>
      <c r="O657">
        <v>0.4720776720188905</v>
      </c>
      <c r="P657">
        <v>0.58185211438210194</v>
      </c>
      <c r="Q657">
        <v>0.41588046819704705</v>
      </c>
      <c r="R657">
        <v>0.42515110373059734</v>
      </c>
      <c r="S657">
        <v>0.44555227677161402</v>
      </c>
      <c r="T657">
        <v>0.52231741566682521</v>
      </c>
      <c r="U657" s="4">
        <v>0.49399402628316763</v>
      </c>
      <c r="V657" s="7">
        <v>0.72450639636258174</v>
      </c>
      <c r="W657">
        <v>0.67229828644159295</v>
      </c>
      <c r="X657">
        <v>0.67340449536453317</v>
      </c>
      <c r="Y657">
        <v>0.66705174268976342</v>
      </c>
      <c r="Z657">
        <v>0.93385520442415992</v>
      </c>
      <c r="AA657">
        <v>0.64392759477272499</v>
      </c>
      <c r="AB657">
        <v>0.67372747893695029</v>
      </c>
      <c r="AC657">
        <v>1.018522437001067</v>
      </c>
      <c r="AD657">
        <v>0.93478572826215178</v>
      </c>
      <c r="AE657" s="4">
        <v>0.96194282046363999</v>
      </c>
      <c r="AF657" s="7">
        <v>0.43901189424791942</v>
      </c>
      <c r="AG657">
        <v>1.3732185455382626</v>
      </c>
      <c r="AH657">
        <v>1.4929704076900707</v>
      </c>
      <c r="AI657">
        <v>1.8405641549598315</v>
      </c>
      <c r="AJ657">
        <v>2.0274496651994522</v>
      </c>
      <c r="AK657">
        <v>2.1547726592606438</v>
      </c>
      <c r="AL657">
        <v>1.9697975146493503</v>
      </c>
      <c r="AM657">
        <v>2.2559963905650937</v>
      </c>
      <c r="AN657">
        <v>2.077759249381645</v>
      </c>
      <c r="AO657" s="4">
        <v>2.6762941269344864</v>
      </c>
      <c r="AP657" s="7">
        <v>2.9394885096219454</v>
      </c>
      <c r="AQ657">
        <v>2.2991193604208586</v>
      </c>
      <c r="AR657">
        <v>2.3549379248076625</v>
      </c>
      <c r="AS657">
        <v>3.0724144765555153</v>
      </c>
      <c r="AT657">
        <v>3.2634693783291895</v>
      </c>
      <c r="AU657">
        <v>3.0285925680995289</v>
      </c>
      <c r="AV657">
        <v>3.2849866814740971</v>
      </c>
      <c r="AW657">
        <v>3.3813853365706348</v>
      </c>
      <c r="AX657">
        <v>3.7652128307369419</v>
      </c>
      <c r="AY657" s="4">
        <v>3.003244598719411</v>
      </c>
      <c r="AZ657">
        <f t="shared" si="547"/>
        <v>2.3561249716347623</v>
      </c>
      <c r="BA657">
        <f t="shared" si="548"/>
        <v>0.40009043666486577</v>
      </c>
      <c r="BB657">
        <f t="shared" si="549"/>
        <v>0.7904022184719165</v>
      </c>
      <c r="BC657">
        <f t="shared" si="550"/>
        <v>1.8307834608426752</v>
      </c>
      <c r="BD657" s="4">
        <f t="shared" si="551"/>
        <v>3.0392851665335785</v>
      </c>
      <c r="BE657" s="7">
        <f t="shared" si="552"/>
        <v>0.73400086617514992</v>
      </c>
      <c r="BF657">
        <f t="shared" si="553"/>
        <v>0.14929240483353437</v>
      </c>
      <c r="BG657">
        <f t="shared" si="554"/>
        <v>0.15097931600987538</v>
      </c>
      <c r="BH657">
        <f t="shared" si="555"/>
        <v>0.61285034716141762</v>
      </c>
      <c r="BI657" s="4">
        <f t="shared" si="556"/>
        <v>0.44513144639868596</v>
      </c>
      <c r="BJ657" s="7">
        <f t="shared" si="557"/>
        <v>1.0494303085203764E-5</v>
      </c>
      <c r="BK657">
        <f t="shared" si="558"/>
        <v>6.751837437780488E-5</v>
      </c>
      <c r="BL657">
        <f t="shared" si="559"/>
        <v>9.9947806569052736E-2</v>
      </c>
      <c r="BM657" s="4">
        <f t="shared" si="560"/>
        <v>2.3864250053115585E-2</v>
      </c>
      <c r="BN657" s="7">
        <f t="shared" si="561"/>
        <v>1.0494303085203764E-5</v>
      </c>
      <c r="BO657">
        <f t="shared" si="562"/>
        <v>1.65721332120086E-5</v>
      </c>
      <c r="BP657">
        <f t="shared" si="563"/>
        <v>2.92180448064815E-5</v>
      </c>
      <c r="BQ657" s="4">
        <f t="shared" si="564"/>
        <v>1.8866404107907139E-9</v>
      </c>
      <c r="BR657" s="7">
        <f t="shared" si="565"/>
        <v>6.751837437780488E-5</v>
      </c>
      <c r="BS657">
        <f t="shared" si="566"/>
        <v>1.65721332120086E-5</v>
      </c>
      <c r="BT657">
        <f t="shared" si="567"/>
        <v>3.8299705965832314E-4</v>
      </c>
      <c r="BU657" s="4">
        <f t="shared" si="568"/>
        <v>9.917551632431966E-9</v>
      </c>
      <c r="BV657" s="7">
        <f t="shared" si="569"/>
        <v>9.9947806569052736E-2</v>
      </c>
      <c r="BW657">
        <f t="shared" si="570"/>
        <v>2.92180448064815E-5</v>
      </c>
      <c r="BX657">
        <f t="shared" si="571"/>
        <v>3.8299705965832314E-4</v>
      </c>
      <c r="BY657" s="4">
        <f t="shared" si="572"/>
        <v>1.1035047381853189E-4</v>
      </c>
      <c r="BZ657" s="7">
        <f t="shared" si="573"/>
        <v>2.3864250053115585E-2</v>
      </c>
      <c r="CA657">
        <f t="shared" si="574"/>
        <v>1.8866404107907139E-9</v>
      </c>
      <c r="CB657">
        <f t="shared" si="575"/>
        <v>9.917551632431966E-9</v>
      </c>
      <c r="CC657" s="4">
        <f t="shared" si="576"/>
        <v>1.1035047381853189E-4</v>
      </c>
      <c r="CD657" s="7">
        <f t="shared" si="577"/>
        <v>18</v>
      </c>
      <c r="CE657" s="4">
        <f t="shared" si="578"/>
        <v>0</v>
      </c>
      <c r="CF657" s="7">
        <f t="shared" si="579"/>
        <v>1.0494303085203764E-5</v>
      </c>
      <c r="CG657">
        <f t="shared" si="580"/>
        <v>0.13046765564575064</v>
      </c>
      <c r="CH657" s="7">
        <f t="shared" si="581"/>
        <v>1.0494303085203764E-5</v>
      </c>
      <c r="CI657" s="4">
        <f t="shared" si="582"/>
        <v>8.8178573837662802E-9</v>
      </c>
      <c r="CJ657">
        <f t="shared" si="583"/>
        <v>0.13046765564575064</v>
      </c>
      <c r="CK657">
        <f t="shared" si="584"/>
        <v>8.8178573837662802E-9</v>
      </c>
      <c r="CL657" s="7">
        <f t="shared" si="585"/>
        <v>4</v>
      </c>
      <c r="CM657" s="4">
        <f t="shared" si="586"/>
        <v>0</v>
      </c>
      <c r="CN657" s="7">
        <f t="shared" si="587"/>
        <v>0.8207441305532196</v>
      </c>
      <c r="CO657" s="4">
        <f t="shared" si="588"/>
        <v>0</v>
      </c>
      <c r="CP657" s="7">
        <f t="shared" si="589"/>
        <v>5</v>
      </c>
      <c r="CQ657" s="4" t="str">
        <f t="shared" si="590"/>
        <v>Glenfiddich 18</v>
      </c>
      <c r="CR657" s="7">
        <f t="shared" si="591"/>
        <v>78</v>
      </c>
      <c r="CS657">
        <f t="shared" si="592"/>
        <v>81</v>
      </c>
      <c r="CT657">
        <f ca="1">COUNTIF(INDIRECT(ADDRESS(ROW(),CR657,1,1)):INDIRECT(ADDRESS(ROW(),CS657,1,1)), "&lt;0.05")</f>
        <v>4</v>
      </c>
      <c r="CU657" s="4">
        <f t="shared" ca="1" si="593"/>
        <v>1</v>
      </c>
    </row>
    <row r="658" spans="1:99" x14ac:dyDescent="0.25">
      <c r="A658" s="48">
        <v>136</v>
      </c>
      <c r="B658" s="7">
        <v>0.55784151021257466</v>
      </c>
      <c r="C658">
        <v>0.26603364450307315</v>
      </c>
      <c r="D658">
        <v>0.18273001372100489</v>
      </c>
      <c r="E658">
        <v>0.25601791150639608</v>
      </c>
      <c r="F658">
        <v>0.3016432971703647</v>
      </c>
      <c r="G658">
        <v>0.22984658445611439</v>
      </c>
      <c r="H658">
        <v>0.24511692131096316</v>
      </c>
      <c r="I658">
        <v>0.18125558099806524</v>
      </c>
      <c r="J658">
        <v>0.20978464704472252</v>
      </c>
      <c r="K658" s="4">
        <v>0.18583899769968321</v>
      </c>
      <c r="L658" s="7">
        <v>6.8837514514804327E-2</v>
      </c>
      <c r="M658">
        <v>7.1815870811630211E-2</v>
      </c>
      <c r="N658">
        <v>8.751718256931143E-2</v>
      </c>
      <c r="O658">
        <v>0.12904143944472907</v>
      </c>
      <c r="P658">
        <v>0.14682966380351109</v>
      </c>
      <c r="Q658">
        <v>9.742800753281429E-2</v>
      </c>
      <c r="R658">
        <v>0.10929047550424362</v>
      </c>
      <c r="S658">
        <v>9.8525055806782849E-2</v>
      </c>
      <c r="T658">
        <v>0.12581511380440777</v>
      </c>
      <c r="U658" s="4">
        <v>9.5777445647494075E-2</v>
      </c>
      <c r="V658" s="7">
        <v>0.10918122402436888</v>
      </c>
      <c r="W658">
        <v>0.12371107872307874</v>
      </c>
      <c r="X658">
        <v>0.11055110402158014</v>
      </c>
      <c r="Y658">
        <v>0.11789169548083447</v>
      </c>
      <c r="Z658">
        <v>0.16642663708740116</v>
      </c>
      <c r="AA658">
        <v>0.11126720718490563</v>
      </c>
      <c r="AB658">
        <v>0.13379684372928499</v>
      </c>
      <c r="AC658">
        <v>0.17109575709190145</v>
      </c>
      <c r="AD658">
        <v>0.15009644840299019</v>
      </c>
      <c r="AE658" s="4">
        <v>0.14324547220032849</v>
      </c>
      <c r="AF658" s="7">
        <v>8.2422949346562774E-2</v>
      </c>
      <c r="AG658">
        <v>0.14777239554763719</v>
      </c>
      <c r="AH658">
        <v>0.16964344469268691</v>
      </c>
      <c r="AI658">
        <v>0.1909061327272886</v>
      </c>
      <c r="AJ658">
        <v>0.20484755181987241</v>
      </c>
      <c r="AK658">
        <v>0.22021788714478424</v>
      </c>
      <c r="AL658">
        <v>0.20880876411486871</v>
      </c>
      <c r="AM658">
        <v>0.25100433008440465</v>
      </c>
      <c r="AN658">
        <v>0.23214234781544413</v>
      </c>
      <c r="AO658" s="4">
        <v>0.28237488410361683</v>
      </c>
      <c r="AP658" s="7">
        <v>0.30968990484834652</v>
      </c>
      <c r="AQ658">
        <v>0.24617512398214325</v>
      </c>
      <c r="AR658">
        <v>0.28325876976661252</v>
      </c>
      <c r="AS658">
        <v>0.31402217293408147</v>
      </c>
      <c r="AT658">
        <v>0.3249686435183477</v>
      </c>
      <c r="AU658">
        <v>0.3134176404130859</v>
      </c>
      <c r="AV658">
        <v>0.33525743925419765</v>
      </c>
      <c r="AW658">
        <v>0.34979111174509181</v>
      </c>
      <c r="AX658">
        <v>0.40587408642300343</v>
      </c>
      <c r="AY658" s="4">
        <v>0.30289123363952747</v>
      </c>
      <c r="AZ658">
        <f t="shared" si="547"/>
        <v>0.26161091086229621</v>
      </c>
      <c r="BA658">
        <f t="shared" si="548"/>
        <v>0.10308777694397289</v>
      </c>
      <c r="BB658">
        <f t="shared" si="549"/>
        <v>0.13372634679466738</v>
      </c>
      <c r="BC658">
        <f t="shared" si="550"/>
        <v>0.19901406873971667</v>
      </c>
      <c r="BD658" s="4">
        <f t="shared" si="551"/>
        <v>0.31853461265244382</v>
      </c>
      <c r="BE658" s="7">
        <f t="shared" si="552"/>
        <v>0.11145180607677196</v>
      </c>
      <c r="BF658">
        <f t="shared" si="553"/>
        <v>2.5037081232660963E-2</v>
      </c>
      <c r="BG658">
        <f t="shared" si="554"/>
        <v>2.314060984107856E-2</v>
      </c>
      <c r="BH658">
        <f t="shared" si="555"/>
        <v>5.6250070183464514E-2</v>
      </c>
      <c r="BI658" s="4">
        <f t="shared" si="556"/>
        <v>4.186747938291259E-2</v>
      </c>
      <c r="BJ658" s="7">
        <f t="shared" si="557"/>
        <v>1.3902469033896068E-3</v>
      </c>
      <c r="BK658">
        <f t="shared" si="558"/>
        <v>5.4337609337536058E-3</v>
      </c>
      <c r="BL658">
        <f t="shared" si="559"/>
        <v>0.13630329977395506</v>
      </c>
      <c r="BM658" s="4">
        <f t="shared" si="560"/>
        <v>0.15754853363606139</v>
      </c>
      <c r="BN658" s="7">
        <f t="shared" si="561"/>
        <v>1.3902469033896068E-3</v>
      </c>
      <c r="BO658">
        <f t="shared" si="562"/>
        <v>1.0866307827717711E-2</v>
      </c>
      <c r="BP658">
        <f t="shared" si="563"/>
        <v>3.1530816663184329E-4</v>
      </c>
      <c r="BQ658" s="4">
        <f t="shared" si="564"/>
        <v>6.873783816203707E-10</v>
      </c>
      <c r="BR658" s="7">
        <f t="shared" si="565"/>
        <v>5.4337609337536058E-3</v>
      </c>
      <c r="BS658">
        <f t="shared" si="566"/>
        <v>1.0866307827717711E-2</v>
      </c>
      <c r="BT658">
        <f t="shared" si="567"/>
        <v>5.3478536952073349E-3</v>
      </c>
      <c r="BU658" s="4">
        <f t="shared" si="568"/>
        <v>7.2567600357380262E-9</v>
      </c>
      <c r="BV658" s="7">
        <f t="shared" si="569"/>
        <v>0.13630329977395506</v>
      </c>
      <c r="BW658">
        <f t="shared" si="570"/>
        <v>3.1530816663184329E-4</v>
      </c>
      <c r="BX658">
        <f t="shared" si="571"/>
        <v>5.3478536952073349E-3</v>
      </c>
      <c r="BY658" s="4">
        <f t="shared" si="572"/>
        <v>5.2671434560907845E-5</v>
      </c>
      <c r="BZ658" s="7">
        <f t="shared" si="573"/>
        <v>0.15754853363606139</v>
      </c>
      <c r="CA658">
        <f t="shared" si="574"/>
        <v>6.873783816203707E-10</v>
      </c>
      <c r="CB658">
        <f t="shared" si="575"/>
        <v>7.2567600357380262E-9</v>
      </c>
      <c r="CC658" s="4">
        <f t="shared" si="576"/>
        <v>5.2671434560907845E-5</v>
      </c>
      <c r="CD658" s="7">
        <f t="shared" si="577"/>
        <v>16</v>
      </c>
      <c r="CE658" s="4">
        <f t="shared" si="578"/>
        <v>0</v>
      </c>
      <c r="CF658" s="7">
        <f t="shared" si="579"/>
        <v>1.3902469033896068E-3</v>
      </c>
      <c r="CG658">
        <f t="shared" si="580"/>
        <v>0.27120353083005688</v>
      </c>
      <c r="CH658" s="7">
        <f t="shared" si="581"/>
        <v>1.3902469033896068E-3</v>
      </c>
      <c r="CI658" s="4">
        <f t="shared" si="582"/>
        <v>1.8857359495314197E-7</v>
      </c>
      <c r="CJ658">
        <f t="shared" si="583"/>
        <v>0.27120353083005688</v>
      </c>
      <c r="CK658">
        <f t="shared" si="584"/>
        <v>1.8857359495314197E-7</v>
      </c>
      <c r="CL658" s="7">
        <f t="shared" si="585"/>
        <v>4</v>
      </c>
      <c r="CM658" s="4">
        <f t="shared" si="586"/>
        <v>0</v>
      </c>
      <c r="CN658" s="7">
        <f t="shared" si="587"/>
        <v>0.57276551925633856</v>
      </c>
      <c r="CO658" s="4">
        <f t="shared" si="588"/>
        <v>0</v>
      </c>
      <c r="CP658" s="7">
        <f t="shared" si="589"/>
        <v>5</v>
      </c>
      <c r="CQ658" s="4" t="str">
        <f t="shared" si="590"/>
        <v>Glenfiddich 18</v>
      </c>
      <c r="CR658" s="7">
        <f t="shared" si="591"/>
        <v>78</v>
      </c>
      <c r="CS658">
        <f t="shared" si="592"/>
        <v>81</v>
      </c>
      <c r="CT658">
        <f ca="1">COUNTIF(INDIRECT(ADDRESS(ROW(),CR658,1,1)):INDIRECT(ADDRESS(ROW(),CS658,1,1)), "&lt;0.05")</f>
        <v>3</v>
      </c>
      <c r="CU658" s="4">
        <f t="shared" ca="1" si="593"/>
        <v>0</v>
      </c>
    </row>
    <row r="659" spans="1:99" x14ac:dyDescent="0.25">
      <c r="A659" s="48">
        <v>137</v>
      </c>
      <c r="B659" s="7">
        <v>0.31380100279038697</v>
      </c>
      <c r="C659">
        <v>0.13622975015009164</v>
      </c>
      <c r="D659">
        <v>0.14246880601804335</v>
      </c>
      <c r="E659">
        <v>0.16275463975797086</v>
      </c>
      <c r="F659">
        <v>0.16846516523849342</v>
      </c>
      <c r="G659">
        <v>0.13983593257711102</v>
      </c>
      <c r="H659">
        <v>0.1552364325890184</v>
      </c>
      <c r="I659">
        <v>6.1606627289212817E-2</v>
      </c>
      <c r="J659">
        <v>3.9301363763188366E-2</v>
      </c>
      <c r="K659" s="4">
        <v>9.1882670162541064E-2</v>
      </c>
      <c r="L659" s="7">
        <v>0.10130222729331469</v>
      </c>
      <c r="M659">
        <v>0.11445412326302111</v>
      </c>
      <c r="N659">
        <v>0.10293990924369463</v>
      </c>
      <c r="O659">
        <v>0.18370431978238311</v>
      </c>
      <c r="P659">
        <v>0.21805062969904962</v>
      </c>
      <c r="Q659">
        <v>0.13742325109042336</v>
      </c>
      <c r="R659">
        <v>0.11845336229958441</v>
      </c>
      <c r="S659">
        <v>9.8659403735729845E-2</v>
      </c>
      <c r="T659">
        <v>0.18002971056474645</v>
      </c>
      <c r="U659" s="4">
        <v>9.8799917857756187E-2</v>
      </c>
      <c r="V659" s="7">
        <v>0.15586257231105868</v>
      </c>
      <c r="W659">
        <v>0.14388455613744208</v>
      </c>
      <c r="X659">
        <v>0.15024347334973301</v>
      </c>
      <c r="Y659">
        <v>0.16730866564796212</v>
      </c>
      <c r="Z659">
        <v>0.1956242147134333</v>
      </c>
      <c r="AA659">
        <v>0.1467788047428272</v>
      </c>
      <c r="AB659">
        <v>0.15396271603496989</v>
      </c>
      <c r="AC659">
        <v>0.17928073867900995</v>
      </c>
      <c r="AD659">
        <v>0.16915339289187051</v>
      </c>
      <c r="AE659" s="4">
        <v>0.15754541587358553</v>
      </c>
      <c r="AF659" s="7">
        <v>9.2501975346406071E-2</v>
      </c>
      <c r="AG659">
        <v>0.13334449310606691</v>
      </c>
      <c r="AH659">
        <v>0.124611556400803</v>
      </c>
      <c r="AI659">
        <v>0.15548530366750804</v>
      </c>
      <c r="AJ659">
        <v>0.12042831020490895</v>
      </c>
      <c r="AK659">
        <v>0.17207269323219745</v>
      </c>
      <c r="AL659">
        <v>0.18839163813623205</v>
      </c>
      <c r="AM659">
        <v>0.18888149720960906</v>
      </c>
      <c r="AN659">
        <v>0.20216509283726067</v>
      </c>
      <c r="AO659" s="4">
        <v>0.20320559814184494</v>
      </c>
      <c r="AP659" s="7">
        <v>0.20830329674656473</v>
      </c>
      <c r="AQ659">
        <v>0.21873674070040261</v>
      </c>
      <c r="AR659">
        <v>0.24648700038699173</v>
      </c>
      <c r="AS659">
        <v>0.22915774705895692</v>
      </c>
      <c r="AT659">
        <v>0.23040333130461924</v>
      </c>
      <c r="AU659">
        <v>0.2778923116506723</v>
      </c>
      <c r="AV659">
        <v>0.321125565679447</v>
      </c>
      <c r="AW659">
        <v>0.26060962981877422</v>
      </c>
      <c r="AX659">
        <v>0.27384765635030256</v>
      </c>
      <c r="AY659" s="4">
        <v>0.23452433426135394</v>
      </c>
      <c r="AZ659">
        <f t="shared" si="547"/>
        <v>0.14115823903360578</v>
      </c>
      <c r="BA659">
        <f t="shared" si="548"/>
        <v>0.13538168548297033</v>
      </c>
      <c r="BB659">
        <f t="shared" si="549"/>
        <v>0.16196445503818924</v>
      </c>
      <c r="BC659">
        <f t="shared" si="550"/>
        <v>0.15810881582828373</v>
      </c>
      <c r="BD659" s="4">
        <f t="shared" si="551"/>
        <v>0.25010876139580851</v>
      </c>
      <c r="BE659" s="7">
        <f t="shared" si="552"/>
        <v>7.4814520200724516E-2</v>
      </c>
      <c r="BF659">
        <f t="shared" si="553"/>
        <v>4.3194658181703795E-2</v>
      </c>
      <c r="BG659">
        <f t="shared" si="554"/>
        <v>1.6085643540316844E-2</v>
      </c>
      <c r="BH659">
        <f t="shared" si="555"/>
        <v>3.872979235759063E-2</v>
      </c>
      <c r="BI659" s="4">
        <f t="shared" si="556"/>
        <v>3.3836628053880699E-2</v>
      </c>
      <c r="BJ659" s="7">
        <f t="shared" si="557"/>
        <v>0.83549778792839668</v>
      </c>
      <c r="BK659">
        <f t="shared" si="558"/>
        <v>0.41038064235193039</v>
      </c>
      <c r="BL659">
        <f t="shared" si="559"/>
        <v>0.53524007395210638</v>
      </c>
      <c r="BM659" s="4">
        <f t="shared" si="560"/>
        <v>1.1311884412724842E-3</v>
      </c>
      <c r="BN659" s="7">
        <f t="shared" si="561"/>
        <v>0.83549778792839668</v>
      </c>
      <c r="BO659">
        <f t="shared" si="562"/>
        <v>9.4378427910834298E-2</v>
      </c>
      <c r="BP659">
        <f t="shared" si="563"/>
        <v>0.23151566108924773</v>
      </c>
      <c r="BQ659" s="4">
        <f t="shared" si="564"/>
        <v>4.3715578666990529E-6</v>
      </c>
      <c r="BR659" s="7">
        <f t="shared" si="565"/>
        <v>0.41038064235193039</v>
      </c>
      <c r="BS659">
        <f t="shared" si="566"/>
        <v>9.4378427910834298E-2</v>
      </c>
      <c r="BT659">
        <f t="shared" si="567"/>
        <v>0.77621255274707979</v>
      </c>
      <c r="BU659" s="4">
        <f t="shared" si="568"/>
        <v>5.2043561786751917E-6</v>
      </c>
      <c r="BV659" s="7">
        <f t="shared" si="569"/>
        <v>0.53524007395210638</v>
      </c>
      <c r="BW659">
        <f t="shared" si="570"/>
        <v>0.23151566108924773</v>
      </c>
      <c r="BX659">
        <f t="shared" si="571"/>
        <v>0.77621255274707979</v>
      </c>
      <c r="BY659" s="4">
        <f t="shared" si="572"/>
        <v>2.4511333857884433E-5</v>
      </c>
      <c r="BZ659" s="7">
        <f t="shared" si="573"/>
        <v>1.1311884412724842E-3</v>
      </c>
      <c r="CA659">
        <f t="shared" si="574"/>
        <v>4.3715578666990529E-6</v>
      </c>
      <c r="CB659">
        <f t="shared" si="575"/>
        <v>5.2043561786751917E-6</v>
      </c>
      <c r="CC659" s="4">
        <f t="shared" si="576"/>
        <v>2.4511333857884433E-5</v>
      </c>
      <c r="CD659" s="7">
        <f t="shared" si="577"/>
        <v>8</v>
      </c>
      <c r="CE659" s="4">
        <f t="shared" si="578"/>
        <v>0</v>
      </c>
      <c r="CF659" s="7">
        <f t="shared" si="579"/>
        <v>0.83549778792839668</v>
      </c>
      <c r="CG659">
        <f t="shared" si="580"/>
        <v>7.9385456969671864E-2</v>
      </c>
      <c r="CH659" s="7">
        <f t="shared" si="581"/>
        <v>0.83549778792839668</v>
      </c>
      <c r="CI659" s="4">
        <f t="shared" si="582"/>
        <v>4.056406348718406E-3</v>
      </c>
      <c r="CJ659">
        <f t="shared" si="583"/>
        <v>7.9385456969671864E-2</v>
      </c>
      <c r="CK659">
        <f t="shared" si="584"/>
        <v>4.056406348718406E-3</v>
      </c>
      <c r="CL659" s="7">
        <f t="shared" si="585"/>
        <v>2</v>
      </c>
      <c r="CM659" s="4">
        <f t="shared" si="586"/>
        <v>0</v>
      </c>
      <c r="CN659" s="7">
        <f t="shared" si="587"/>
        <v>0.15272064522721152</v>
      </c>
      <c r="CO659" s="4">
        <f t="shared" si="588"/>
        <v>0</v>
      </c>
      <c r="CP659" s="7">
        <f t="shared" si="589"/>
        <v>5</v>
      </c>
      <c r="CQ659" s="4" t="str">
        <f t="shared" si="590"/>
        <v>Glenfiddich 18</v>
      </c>
      <c r="CR659" s="7">
        <f t="shared" si="591"/>
        <v>78</v>
      </c>
      <c r="CS659">
        <f t="shared" si="592"/>
        <v>81</v>
      </c>
      <c r="CT659">
        <f ca="1">COUNTIF(INDIRECT(ADDRESS(ROW(),CR659,1,1)):INDIRECT(ADDRESS(ROW(),CS659,1,1)), "&lt;0.05")</f>
        <v>4</v>
      </c>
      <c r="CU659" s="4">
        <f t="shared" ca="1" si="593"/>
        <v>1</v>
      </c>
    </row>
    <row r="660" spans="1:99" x14ac:dyDescent="0.25">
      <c r="A660" s="48">
        <v>138</v>
      </c>
      <c r="B660" s="7">
        <v>1.1155032669833278</v>
      </c>
      <c r="C660">
        <v>0.60690711013947052</v>
      </c>
      <c r="D660">
        <v>0.46248587125387913</v>
      </c>
      <c r="E660">
        <v>0.49574763629255558</v>
      </c>
      <c r="F660">
        <v>0.4527544857413317</v>
      </c>
      <c r="G660">
        <v>0.47204127841539778</v>
      </c>
      <c r="H660">
        <v>0.4045775083652734</v>
      </c>
      <c r="I660">
        <v>0.31339812364723668</v>
      </c>
      <c r="J660">
        <v>0.37156773865759574</v>
      </c>
      <c r="K660" s="4">
        <v>0.3733318052853874</v>
      </c>
      <c r="L660" s="7">
        <v>5.0804225950657235E-2</v>
      </c>
      <c r="M660">
        <v>1.0258068232578453E-2</v>
      </c>
      <c r="N660">
        <v>6.1685575447231945E-2</v>
      </c>
      <c r="O660">
        <v>0.24112740602172419</v>
      </c>
      <c r="P660">
        <v>0.28325833020684044</v>
      </c>
      <c r="Q660">
        <v>0.19181898681299683</v>
      </c>
      <c r="R660">
        <v>0.16262913204479904</v>
      </c>
      <c r="S660">
        <v>0.18200397149354544</v>
      </c>
      <c r="T660">
        <v>0.24725569460448341</v>
      </c>
      <c r="U660" s="4">
        <v>0.17504746251532358</v>
      </c>
      <c r="V660" s="7">
        <v>0.11601733554833921</v>
      </c>
      <c r="W660">
        <v>0.14577491464453521</v>
      </c>
      <c r="X660">
        <v>0.12533626458599695</v>
      </c>
      <c r="Y660">
        <v>0.14455254023389458</v>
      </c>
      <c r="Z660">
        <v>0.14233311278763869</v>
      </c>
      <c r="AA660">
        <v>0.11912597647431564</v>
      </c>
      <c r="AB660">
        <v>0.15457046911322386</v>
      </c>
      <c r="AC660">
        <v>0.14272162614537204</v>
      </c>
      <c r="AD660">
        <v>0.16044066545450381</v>
      </c>
      <c r="AE660" s="4">
        <v>0.1446568048492978</v>
      </c>
      <c r="AF660" s="7">
        <v>0</v>
      </c>
      <c r="AG660">
        <v>7.9387121319882556E-2</v>
      </c>
      <c r="AH660">
        <v>0.11670691454084507</v>
      </c>
      <c r="AI660">
        <v>0.13002627492541594</v>
      </c>
      <c r="AJ660">
        <v>0.16339593880562334</v>
      </c>
      <c r="AK660">
        <v>0.18541999594839489</v>
      </c>
      <c r="AL660">
        <v>0.18704834471559043</v>
      </c>
      <c r="AM660">
        <v>0.18496741121981383</v>
      </c>
      <c r="AN660">
        <v>0.20477860609264323</v>
      </c>
      <c r="AO660" s="4">
        <v>0.21824710996564498</v>
      </c>
      <c r="AP660" s="7">
        <v>0.2381704036798217</v>
      </c>
      <c r="AQ660">
        <v>0.24834734414195445</v>
      </c>
      <c r="AR660">
        <v>0.25811507544488194</v>
      </c>
      <c r="AS660">
        <v>0.25352256714043242</v>
      </c>
      <c r="AT660">
        <v>0.24934557535226728</v>
      </c>
      <c r="AU660">
        <v>0.26404493106201443</v>
      </c>
      <c r="AV660">
        <v>0.27742085291284735</v>
      </c>
      <c r="AW660">
        <v>0.26127981330145406</v>
      </c>
      <c r="AX660">
        <v>0.31525974469070167</v>
      </c>
      <c r="AY660" s="4">
        <v>0.22241037759724838</v>
      </c>
      <c r="AZ660">
        <f t="shared" si="547"/>
        <v>0.50683148247814569</v>
      </c>
      <c r="BA660">
        <f t="shared" si="548"/>
        <v>0.16058888533301807</v>
      </c>
      <c r="BB660">
        <f t="shared" si="549"/>
        <v>0.1395529709837118</v>
      </c>
      <c r="BC660">
        <f t="shared" si="550"/>
        <v>0.14699777175338541</v>
      </c>
      <c r="BD660" s="4">
        <f t="shared" si="551"/>
        <v>0.25879166853236241</v>
      </c>
      <c r="BE660" s="7">
        <f t="shared" si="552"/>
        <v>0.228694682684592</v>
      </c>
      <c r="BF660">
        <f t="shared" si="553"/>
        <v>9.1363991676953749E-2</v>
      </c>
      <c r="BG660">
        <f t="shared" si="554"/>
        <v>1.469183813824813E-2</v>
      </c>
      <c r="BH660">
        <f t="shared" si="555"/>
        <v>6.7157455787752882E-2</v>
      </c>
      <c r="BI660" s="4">
        <f t="shared" si="556"/>
        <v>2.4821241927812841E-2</v>
      </c>
      <c r="BJ660" s="7">
        <f t="shared" si="557"/>
        <v>8.31116265599262E-4</v>
      </c>
      <c r="BK660">
        <f t="shared" si="558"/>
        <v>6.5672582110430568E-4</v>
      </c>
      <c r="BL660">
        <f t="shared" si="559"/>
        <v>6.4969161240771654E-4</v>
      </c>
      <c r="BM660" s="4">
        <f t="shared" si="560"/>
        <v>7.4944708165770348E-3</v>
      </c>
      <c r="BN660" s="7">
        <f t="shared" si="561"/>
        <v>8.31116265599262E-4</v>
      </c>
      <c r="BO660">
        <f t="shared" si="562"/>
        <v>0.48959460753366568</v>
      </c>
      <c r="BP660">
        <f t="shared" si="563"/>
        <v>0.70948879108641238</v>
      </c>
      <c r="BQ660" s="4">
        <f t="shared" si="564"/>
        <v>7.9544800011763159E-3</v>
      </c>
      <c r="BR660" s="7">
        <f t="shared" si="565"/>
        <v>6.5672582110430568E-4</v>
      </c>
      <c r="BS660">
        <f t="shared" si="566"/>
        <v>0.48959460753366568</v>
      </c>
      <c r="BT660">
        <f t="shared" si="567"/>
        <v>0.73919447555678863</v>
      </c>
      <c r="BU660" s="4">
        <f t="shared" si="568"/>
        <v>1.830776521727858E-9</v>
      </c>
      <c r="BV660" s="7">
        <f t="shared" si="569"/>
        <v>6.4969161240771654E-4</v>
      </c>
      <c r="BW660">
        <f t="shared" si="570"/>
        <v>0.70948879108641238</v>
      </c>
      <c r="BX660">
        <f t="shared" si="571"/>
        <v>0.73919447555678863</v>
      </c>
      <c r="BY660" s="4">
        <f t="shared" si="572"/>
        <v>3.982430419222466E-4</v>
      </c>
      <c r="BZ660" s="7">
        <f t="shared" si="573"/>
        <v>7.4944708165770348E-3</v>
      </c>
      <c r="CA660">
        <f t="shared" si="574"/>
        <v>7.9544800011763159E-3</v>
      </c>
      <c r="CB660">
        <f t="shared" si="575"/>
        <v>1.830776521727858E-9</v>
      </c>
      <c r="CC660" s="4">
        <f t="shared" si="576"/>
        <v>3.982430419222466E-4</v>
      </c>
      <c r="CD660" s="7">
        <f t="shared" si="577"/>
        <v>14</v>
      </c>
      <c r="CE660" s="4">
        <f t="shared" si="578"/>
        <v>0</v>
      </c>
      <c r="CF660" s="7">
        <f t="shared" si="579"/>
        <v>8.31116265599262E-4</v>
      </c>
      <c r="CG660">
        <f t="shared" si="580"/>
        <v>1.4292928670206696E-3</v>
      </c>
      <c r="CH660" s="7">
        <f t="shared" si="581"/>
        <v>8.31116265599262E-4</v>
      </c>
      <c r="CI660" s="4">
        <f t="shared" si="582"/>
        <v>0.51333105459198747</v>
      </c>
      <c r="CJ660">
        <f t="shared" si="583"/>
        <v>1.4292928670206696E-3</v>
      </c>
      <c r="CK660">
        <f t="shared" si="584"/>
        <v>0.51333105459198747</v>
      </c>
      <c r="CL660" s="7">
        <f t="shared" si="585"/>
        <v>4</v>
      </c>
      <c r="CM660" s="4">
        <f t="shared" si="586"/>
        <v>0</v>
      </c>
      <c r="CN660" s="7">
        <f t="shared" si="587"/>
        <v>2.742056754864454E-3</v>
      </c>
      <c r="CO660" s="4">
        <f t="shared" si="588"/>
        <v>1</v>
      </c>
      <c r="CP660" s="7">
        <f t="shared" si="589"/>
        <v>1</v>
      </c>
      <c r="CQ660" s="4" t="str">
        <f t="shared" si="590"/>
        <v>Gentleman Jack</v>
      </c>
      <c r="CR660" s="7">
        <f t="shared" si="591"/>
        <v>62</v>
      </c>
      <c r="CS660">
        <f t="shared" si="592"/>
        <v>65</v>
      </c>
      <c r="CT660">
        <f ca="1">COUNTIF(INDIRECT(ADDRESS(ROW(),CR660,1,1)):INDIRECT(ADDRESS(ROW(),CS660,1,1)), "&lt;0.05")</f>
        <v>4</v>
      </c>
      <c r="CU660" s="4">
        <f t="shared" ca="1" si="593"/>
        <v>1</v>
      </c>
    </row>
    <row r="661" spans="1:99" x14ac:dyDescent="0.25">
      <c r="A661" s="48">
        <v>139</v>
      </c>
      <c r="B661" s="7">
        <v>3.0362713409600222</v>
      </c>
      <c r="C661">
        <v>1.617385560784721</v>
      </c>
      <c r="D661">
        <v>1.3234897119048248</v>
      </c>
      <c r="E661">
        <v>1.3202828236288746</v>
      </c>
      <c r="F661">
        <v>1.2217050143981749</v>
      </c>
      <c r="G661">
        <v>1.0875976472890434</v>
      </c>
      <c r="H661">
        <v>1.1249011983186179</v>
      </c>
      <c r="I661">
        <v>0.91258370773923347</v>
      </c>
      <c r="J661">
        <v>0.95226882479226149</v>
      </c>
      <c r="K661" s="4">
        <v>0.81240545847584333</v>
      </c>
      <c r="L661" s="7">
        <v>0.17575254200328144</v>
      </c>
      <c r="M661">
        <v>0.18701872049817306</v>
      </c>
      <c r="N661">
        <v>0.28860647420307423</v>
      </c>
      <c r="O661">
        <v>0.64592625623922817</v>
      </c>
      <c r="P661">
        <v>0.78921017157983597</v>
      </c>
      <c r="Q661">
        <v>0.56566250728285616</v>
      </c>
      <c r="R661">
        <v>0.51822964272314054</v>
      </c>
      <c r="S661">
        <v>0.50760509668179021</v>
      </c>
      <c r="T661">
        <v>0.69185305761966565</v>
      </c>
      <c r="U661" s="4">
        <v>0.54561335144481493</v>
      </c>
      <c r="V661" s="7">
        <v>0.34010021792656597</v>
      </c>
      <c r="W661">
        <v>0.34906134224386004</v>
      </c>
      <c r="X661">
        <v>0.29756727929971216</v>
      </c>
      <c r="Y661">
        <v>0.35785299692031242</v>
      </c>
      <c r="Z661">
        <v>0.38277041935782902</v>
      </c>
      <c r="AA661">
        <v>0.30534713972437461</v>
      </c>
      <c r="AB661">
        <v>0.35985790772446619</v>
      </c>
      <c r="AC661">
        <v>0.37702239893980649</v>
      </c>
      <c r="AD661">
        <v>0.43227202920021873</v>
      </c>
      <c r="AE661" s="4">
        <v>0.35868158839996295</v>
      </c>
      <c r="AF661" s="7">
        <v>0</v>
      </c>
      <c r="AG661">
        <v>0.36573524712209571</v>
      </c>
      <c r="AH661">
        <v>0.48726129341860852</v>
      </c>
      <c r="AI661">
        <v>0.48430414146624279</v>
      </c>
      <c r="AJ661">
        <v>0.53892619652226781</v>
      </c>
      <c r="AK661">
        <v>0.57809824008402011</v>
      </c>
      <c r="AL661">
        <v>0.57569289492225773</v>
      </c>
      <c r="AM661">
        <v>0.62963911041964571</v>
      </c>
      <c r="AN661">
        <v>0.70446486017848964</v>
      </c>
      <c r="AO661" s="4">
        <v>0.76558379274884136</v>
      </c>
      <c r="AP661" s="7">
        <v>0.75593864630799901</v>
      </c>
      <c r="AQ661">
        <v>0.80887260592563004</v>
      </c>
      <c r="AR661">
        <v>0.83539431764489835</v>
      </c>
      <c r="AS661">
        <v>0.79801494511666415</v>
      </c>
      <c r="AT661">
        <v>0.72288726762517352</v>
      </c>
      <c r="AU661">
        <v>0.79198417047731229</v>
      </c>
      <c r="AV661">
        <v>0.95532947559846415</v>
      </c>
      <c r="AW661">
        <v>0.79020359216619518</v>
      </c>
      <c r="AX661">
        <v>0.9937846025328454</v>
      </c>
      <c r="AY661" s="4">
        <v>0.73413066559777651</v>
      </c>
      <c r="AZ661">
        <f t="shared" si="547"/>
        <v>1.3408891288291618</v>
      </c>
      <c r="BA661">
        <f t="shared" si="548"/>
        <v>0.49154778202758609</v>
      </c>
      <c r="BB661">
        <f t="shared" si="549"/>
        <v>0.35605333197371081</v>
      </c>
      <c r="BC661">
        <f t="shared" si="550"/>
        <v>0.51297057768824694</v>
      </c>
      <c r="BD661" s="4">
        <f t="shared" si="551"/>
        <v>0.81865402889929606</v>
      </c>
      <c r="BE661" s="7">
        <f t="shared" si="552"/>
        <v>0.64033645320876009</v>
      </c>
      <c r="BF661">
        <f t="shared" si="553"/>
        <v>0.20965405621418862</v>
      </c>
      <c r="BG661">
        <f t="shared" si="554"/>
        <v>3.8416636608848795E-2</v>
      </c>
      <c r="BH661">
        <f t="shared" si="555"/>
        <v>0.21324066394070734</v>
      </c>
      <c r="BI661" s="4">
        <f t="shared" si="556"/>
        <v>8.9394369854131378E-2</v>
      </c>
      <c r="BJ661" s="7">
        <f t="shared" si="557"/>
        <v>2.171291988150725E-3</v>
      </c>
      <c r="BK661">
        <f t="shared" si="558"/>
        <v>8.8386341088207948E-4</v>
      </c>
      <c r="BL661">
        <f t="shared" si="559"/>
        <v>2.5789800033295673E-3</v>
      </c>
      <c r="BM661" s="4">
        <f t="shared" si="560"/>
        <v>3.0099841591693093E-2</v>
      </c>
      <c r="BN661" s="7">
        <f t="shared" si="561"/>
        <v>2.171291988150725E-3</v>
      </c>
      <c r="BO661">
        <f t="shared" si="562"/>
        <v>7.3316527494631689E-2</v>
      </c>
      <c r="BP661">
        <f t="shared" si="563"/>
        <v>0.82333554726188873</v>
      </c>
      <c r="BQ661" s="4">
        <f t="shared" si="564"/>
        <v>6.5639129636292572E-4</v>
      </c>
      <c r="BR661" s="7">
        <f t="shared" si="565"/>
        <v>8.8386341088207948E-4</v>
      </c>
      <c r="BS661">
        <f t="shared" si="566"/>
        <v>7.3316527494631689E-2</v>
      </c>
      <c r="BT661">
        <f t="shared" si="567"/>
        <v>4.6077886408347035E-2</v>
      </c>
      <c r="BU661" s="4">
        <f t="shared" si="568"/>
        <v>3.0197706488750745E-9</v>
      </c>
      <c r="BV661" s="7">
        <f t="shared" si="569"/>
        <v>2.5789800033295673E-3</v>
      </c>
      <c r="BW661">
        <f t="shared" si="570"/>
        <v>0.82333554726188873</v>
      </c>
      <c r="BX661">
        <f t="shared" si="571"/>
        <v>4.6077886408347035E-2</v>
      </c>
      <c r="BY661" s="4">
        <f t="shared" si="572"/>
        <v>1.2597145316186695E-3</v>
      </c>
      <c r="BZ661" s="7">
        <f t="shared" si="573"/>
        <v>3.0099841591693093E-2</v>
      </c>
      <c r="CA661">
        <f t="shared" si="574"/>
        <v>6.5639129636292572E-4</v>
      </c>
      <c r="CB661">
        <f t="shared" si="575"/>
        <v>3.0197706488750745E-9</v>
      </c>
      <c r="CC661" s="4">
        <f t="shared" si="576"/>
        <v>1.2597145316186695E-3</v>
      </c>
      <c r="CD661" s="7">
        <f t="shared" si="577"/>
        <v>16</v>
      </c>
      <c r="CE661" s="4">
        <f t="shared" si="578"/>
        <v>0</v>
      </c>
      <c r="CF661" s="7">
        <f t="shared" si="579"/>
        <v>2.171291988150725E-3</v>
      </c>
      <c r="CG661">
        <f t="shared" si="580"/>
        <v>3.841016412183984E-3</v>
      </c>
      <c r="CH661" s="7">
        <f t="shared" si="581"/>
        <v>2.171291988150725E-3</v>
      </c>
      <c r="CI661" s="4">
        <f t="shared" si="582"/>
        <v>0.38095899038346626</v>
      </c>
      <c r="CJ661">
        <f t="shared" si="583"/>
        <v>3.841016412183984E-3</v>
      </c>
      <c r="CK661">
        <f t="shared" si="584"/>
        <v>0.38095899038346626</v>
      </c>
      <c r="CL661" s="7">
        <f t="shared" si="585"/>
        <v>4</v>
      </c>
      <c r="CM661" s="4">
        <f t="shared" si="586"/>
        <v>0</v>
      </c>
      <c r="CN661" s="7">
        <f t="shared" si="587"/>
        <v>3.5368235719068939E-3</v>
      </c>
      <c r="CO661" s="4">
        <f t="shared" si="588"/>
        <v>1</v>
      </c>
      <c r="CP661" s="7">
        <f t="shared" si="589"/>
        <v>1</v>
      </c>
      <c r="CQ661" s="4" t="str">
        <f t="shared" si="590"/>
        <v>Gentleman Jack</v>
      </c>
      <c r="CR661" s="7">
        <f t="shared" si="591"/>
        <v>62</v>
      </c>
      <c r="CS661">
        <f t="shared" si="592"/>
        <v>65</v>
      </c>
      <c r="CT661">
        <f ca="1">COUNTIF(INDIRECT(ADDRESS(ROW(),CR661,1,1)):INDIRECT(ADDRESS(ROW(),CS661,1,1)), "&lt;0.05")</f>
        <v>4</v>
      </c>
      <c r="CU661" s="4">
        <f t="shared" ca="1" si="593"/>
        <v>1</v>
      </c>
    </row>
    <row r="662" spans="1:99" x14ac:dyDescent="0.25">
      <c r="A662" s="48">
        <v>140</v>
      </c>
      <c r="B662" s="7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 s="4">
        <v>0</v>
      </c>
      <c r="L662" s="7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 s="4">
        <v>0</v>
      </c>
      <c r="V662" s="7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 s="4">
        <v>0</v>
      </c>
      <c r="AF662" s="7">
        <v>0.1653160780731823</v>
      </c>
      <c r="AG662">
        <v>0</v>
      </c>
      <c r="AH662">
        <v>7.3423174674633412E-2</v>
      </c>
      <c r="AI662">
        <v>0</v>
      </c>
      <c r="AJ662">
        <v>0</v>
      </c>
      <c r="AK662">
        <v>0</v>
      </c>
      <c r="AL662">
        <v>0</v>
      </c>
      <c r="AM662">
        <v>2.3031573672064497E-2</v>
      </c>
      <c r="AN662">
        <v>0.10892760152570417</v>
      </c>
      <c r="AO662" s="4">
        <v>0</v>
      </c>
      <c r="AP662" s="7">
        <v>0</v>
      </c>
      <c r="AQ662">
        <v>0.10317132220430257</v>
      </c>
      <c r="AR662">
        <v>3.3696895201521318E-2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 s="4">
        <v>0</v>
      </c>
      <c r="AZ662">
        <f t="shared" si="547"/>
        <v>0</v>
      </c>
      <c r="BA662">
        <f t="shared" si="548"/>
        <v>0</v>
      </c>
      <c r="BB662">
        <f t="shared" si="549"/>
        <v>0</v>
      </c>
      <c r="BC662">
        <f t="shared" si="550"/>
        <v>3.7069842794558439E-2</v>
      </c>
      <c r="BD662" s="4">
        <f t="shared" si="551"/>
        <v>1.3686821740582389E-2</v>
      </c>
      <c r="BE662" s="7">
        <f t="shared" si="552"/>
        <v>0</v>
      </c>
      <c r="BF662">
        <f t="shared" si="553"/>
        <v>0</v>
      </c>
      <c r="BG662">
        <f t="shared" si="554"/>
        <v>0</v>
      </c>
      <c r="BH662">
        <f t="shared" si="555"/>
        <v>5.9042650836889657E-2</v>
      </c>
      <c r="BI662" s="4">
        <f t="shared" si="556"/>
        <v>3.3177153414195436E-2</v>
      </c>
      <c r="BJ662" s="7" t="e">
        <f t="shared" si="557"/>
        <v>#DIV/0!</v>
      </c>
      <c r="BK662" t="e">
        <f t="shared" si="558"/>
        <v>#DIV/0!</v>
      </c>
      <c r="BL662">
        <f t="shared" si="559"/>
        <v>7.8371202840241211E-2</v>
      </c>
      <c r="BM662" s="4">
        <f t="shared" si="560"/>
        <v>0.22441418671116162</v>
      </c>
      <c r="BN662" s="7" t="e">
        <f t="shared" si="561"/>
        <v>#DIV/0!</v>
      </c>
      <c r="BO662" t="e">
        <f t="shared" si="562"/>
        <v>#DIV/0!</v>
      </c>
      <c r="BP662">
        <f t="shared" si="563"/>
        <v>7.8371202840241211E-2</v>
      </c>
      <c r="BQ662" s="4">
        <f t="shared" si="564"/>
        <v>0.22441418671116162</v>
      </c>
      <c r="BR662" s="7" t="e">
        <f t="shared" si="565"/>
        <v>#DIV/0!</v>
      </c>
      <c r="BS662" t="e">
        <f t="shared" si="566"/>
        <v>#DIV/0!</v>
      </c>
      <c r="BT662">
        <f t="shared" si="567"/>
        <v>7.8371202840241211E-2</v>
      </c>
      <c r="BU662" s="4">
        <f t="shared" si="568"/>
        <v>0.22441418671116162</v>
      </c>
      <c r="BV662" s="7">
        <f t="shared" si="569"/>
        <v>7.8371202840241211E-2</v>
      </c>
      <c r="BW662">
        <f t="shared" si="570"/>
        <v>7.8371202840241211E-2</v>
      </c>
      <c r="BX662">
        <f t="shared" si="571"/>
        <v>7.8371202840241211E-2</v>
      </c>
      <c r="BY662" s="4">
        <f t="shared" si="572"/>
        <v>0.29313463673346829</v>
      </c>
      <c r="BZ662" s="7">
        <f t="shared" si="573"/>
        <v>0.22441418671116162</v>
      </c>
      <c r="CA662">
        <f t="shared" si="574"/>
        <v>0.22441418671116162</v>
      </c>
      <c r="CB662">
        <f t="shared" si="575"/>
        <v>0.22441418671116162</v>
      </c>
      <c r="CC662" s="4">
        <f t="shared" si="576"/>
        <v>0.29313463673346829</v>
      </c>
      <c r="CD662" s="7">
        <f t="shared" si="577"/>
        <v>0</v>
      </c>
      <c r="CE662" s="4">
        <f t="shared" si="578"/>
        <v>0</v>
      </c>
      <c r="CF662" s="7" t="e">
        <f t="shared" si="579"/>
        <v>#DIV/0!</v>
      </c>
      <c r="CG662">
        <f t="shared" si="580"/>
        <v>3.0784813732081643E-2</v>
      </c>
      <c r="CH662" s="7" t="e">
        <f t="shared" si="581"/>
        <v>#DIV/0!</v>
      </c>
      <c r="CI662" s="4">
        <f t="shared" si="582"/>
        <v>3.0784813732081643E-2</v>
      </c>
      <c r="CJ662">
        <f t="shared" si="583"/>
        <v>3.0784813732081643E-2</v>
      </c>
      <c r="CK662">
        <f t="shared" si="584"/>
        <v>3.0784813732081643E-2</v>
      </c>
      <c r="CL662" s="7">
        <f t="shared" si="585"/>
        <v>4</v>
      </c>
      <c r="CM662" s="4">
        <f t="shared" si="586"/>
        <v>0</v>
      </c>
      <c r="CN662" s="7">
        <f t="shared" si="587"/>
        <v>8.0299574701084661E-2</v>
      </c>
      <c r="CO662" s="4">
        <f t="shared" si="588"/>
        <v>0</v>
      </c>
      <c r="CP662" s="7">
        <f t="shared" si="589"/>
        <v>4</v>
      </c>
      <c r="CQ662" s="4" t="str">
        <f t="shared" si="590"/>
        <v>Glenfiddich 15</v>
      </c>
      <c r="CR662" s="7">
        <f t="shared" si="591"/>
        <v>74</v>
      </c>
      <c r="CS662">
        <f t="shared" si="592"/>
        <v>77</v>
      </c>
      <c r="CT662">
        <f ca="1">COUNTIF(INDIRECT(ADDRESS(ROW(),CR662,1,1)):INDIRECT(ADDRESS(ROW(),CS662,1,1)), "&lt;0.05")</f>
        <v>0</v>
      </c>
      <c r="CU662" s="4">
        <f t="shared" ca="1" si="593"/>
        <v>0</v>
      </c>
    </row>
    <row r="663" spans="1:99" x14ac:dyDescent="0.25">
      <c r="A663" s="48">
        <v>141</v>
      </c>
      <c r="B663" s="7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 s="4">
        <v>0</v>
      </c>
      <c r="L663" s="7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 s="4">
        <v>0</v>
      </c>
      <c r="V663" s="7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 s="4">
        <v>0</v>
      </c>
      <c r="AF663" s="7">
        <v>0.61707776622173915</v>
      </c>
      <c r="AG663">
        <v>0</v>
      </c>
      <c r="AH663">
        <v>0.21700454752375514</v>
      </c>
      <c r="AI663">
        <v>0</v>
      </c>
      <c r="AJ663">
        <v>0</v>
      </c>
      <c r="AK663">
        <v>0</v>
      </c>
      <c r="AL663">
        <v>0</v>
      </c>
      <c r="AM663">
        <v>1.9784931831092804E-2</v>
      </c>
      <c r="AN663">
        <v>0</v>
      </c>
      <c r="AO663" s="4">
        <v>0</v>
      </c>
      <c r="AP663" s="7">
        <v>0</v>
      </c>
      <c r="AQ663">
        <v>0.72768486483571115</v>
      </c>
      <c r="AR663">
        <v>3.1940348813026799E-2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 s="4">
        <v>0</v>
      </c>
      <c r="AZ663">
        <f t="shared" si="547"/>
        <v>0</v>
      </c>
      <c r="BA663">
        <f t="shared" si="548"/>
        <v>0</v>
      </c>
      <c r="BB663">
        <f t="shared" si="549"/>
        <v>0</v>
      </c>
      <c r="BC663">
        <f t="shared" si="550"/>
        <v>8.5386724557658694E-2</v>
      </c>
      <c r="BD663" s="4">
        <f t="shared" si="551"/>
        <v>7.5962521364873789E-2</v>
      </c>
      <c r="BE663" s="7">
        <f t="shared" si="552"/>
        <v>0</v>
      </c>
      <c r="BF663">
        <f t="shared" si="553"/>
        <v>0</v>
      </c>
      <c r="BG663">
        <f t="shared" si="554"/>
        <v>0</v>
      </c>
      <c r="BH663">
        <f t="shared" si="555"/>
        <v>0.19870650032198725</v>
      </c>
      <c r="BI663" s="4">
        <f t="shared" si="556"/>
        <v>0.22921178995083127</v>
      </c>
      <c r="BJ663" s="7" t="e">
        <f t="shared" si="557"/>
        <v>#DIV/0!</v>
      </c>
      <c r="BK663" t="e">
        <f t="shared" si="558"/>
        <v>#DIV/0!</v>
      </c>
      <c r="BL663">
        <f t="shared" si="559"/>
        <v>0.20726326377554996</v>
      </c>
      <c r="BM663" s="4">
        <f t="shared" si="560"/>
        <v>0.32196468622918162</v>
      </c>
      <c r="BN663" s="7" t="e">
        <f t="shared" si="561"/>
        <v>#DIV/0!</v>
      </c>
      <c r="BO663" t="e">
        <f t="shared" si="562"/>
        <v>#DIV/0!</v>
      </c>
      <c r="BP663">
        <f t="shared" si="563"/>
        <v>0.20726326377554996</v>
      </c>
      <c r="BQ663" s="4">
        <f t="shared" si="564"/>
        <v>0.32196468622918162</v>
      </c>
      <c r="BR663" s="7" t="e">
        <f t="shared" si="565"/>
        <v>#DIV/0!</v>
      </c>
      <c r="BS663" t="e">
        <f t="shared" si="566"/>
        <v>#DIV/0!</v>
      </c>
      <c r="BT663">
        <f t="shared" si="567"/>
        <v>0.20726326377554996</v>
      </c>
      <c r="BU663" s="4">
        <f t="shared" si="568"/>
        <v>0.32196468622918162</v>
      </c>
      <c r="BV663" s="7">
        <f t="shared" si="569"/>
        <v>0.20726326377554996</v>
      </c>
      <c r="BW663">
        <f t="shared" si="570"/>
        <v>0.20726326377554996</v>
      </c>
      <c r="BX663">
        <f t="shared" si="571"/>
        <v>0.20726326377554996</v>
      </c>
      <c r="BY663" s="4">
        <f t="shared" si="572"/>
        <v>0.92284739677473593</v>
      </c>
      <c r="BZ663" s="7">
        <f t="shared" si="573"/>
        <v>0.32196468622918162</v>
      </c>
      <c r="CA663">
        <f t="shared" si="574"/>
        <v>0.32196468622918162</v>
      </c>
      <c r="CB663">
        <f t="shared" si="575"/>
        <v>0.32196468622918162</v>
      </c>
      <c r="CC663" s="4">
        <f t="shared" si="576"/>
        <v>0.92284739677473593</v>
      </c>
      <c r="CD663" s="7">
        <f t="shared" si="577"/>
        <v>0</v>
      </c>
      <c r="CE663" s="4">
        <f t="shared" si="578"/>
        <v>0</v>
      </c>
      <c r="CF663" s="7" t="e">
        <f t="shared" si="579"/>
        <v>#DIV/0!</v>
      </c>
      <c r="CG663">
        <f t="shared" si="580"/>
        <v>0.10006508915238306</v>
      </c>
      <c r="CH663" s="7" t="e">
        <f t="shared" si="581"/>
        <v>#DIV/0!</v>
      </c>
      <c r="CI663" s="4">
        <f t="shared" si="582"/>
        <v>0.10006508915238306</v>
      </c>
      <c r="CJ663">
        <f t="shared" si="583"/>
        <v>0.10006508915238306</v>
      </c>
      <c r="CK663">
        <f t="shared" si="584"/>
        <v>0.10006508915238306</v>
      </c>
      <c r="CL663" s="7">
        <f t="shared" si="585"/>
        <v>0</v>
      </c>
      <c r="CM663" s="4">
        <f t="shared" si="586"/>
        <v>0</v>
      </c>
      <c r="CN663" s="7">
        <f t="shared" si="587"/>
        <v>0.19940192927944689</v>
      </c>
      <c r="CO663" s="4">
        <f t="shared" si="588"/>
        <v>0</v>
      </c>
      <c r="CP663" s="7">
        <f t="shared" si="589"/>
        <v>4</v>
      </c>
      <c r="CQ663" s="4" t="str">
        <f t="shared" si="590"/>
        <v>Glenfiddich 15</v>
      </c>
      <c r="CR663" s="7">
        <f t="shared" si="591"/>
        <v>74</v>
      </c>
      <c r="CS663">
        <f t="shared" si="592"/>
        <v>77</v>
      </c>
      <c r="CT663">
        <f ca="1">COUNTIF(INDIRECT(ADDRESS(ROW(),CR663,1,1)):INDIRECT(ADDRESS(ROW(),CS663,1,1)), "&lt;0.05")</f>
        <v>0</v>
      </c>
      <c r="CU663" s="4">
        <f t="shared" ca="1" si="593"/>
        <v>0</v>
      </c>
    </row>
    <row r="664" spans="1:99" x14ac:dyDescent="0.25">
      <c r="A664" s="48">
        <v>142</v>
      </c>
      <c r="B664" s="7">
        <v>0</v>
      </c>
      <c r="C664">
        <v>0</v>
      </c>
      <c r="D664">
        <v>0</v>
      </c>
      <c r="E664">
        <v>0</v>
      </c>
      <c r="F664">
        <v>0</v>
      </c>
      <c r="G664">
        <v>0.10580684918454526</v>
      </c>
      <c r="H664">
        <v>0</v>
      </c>
      <c r="I664">
        <v>0</v>
      </c>
      <c r="J664">
        <v>0</v>
      </c>
      <c r="K664" s="4">
        <v>9.7762728607970487E-2</v>
      </c>
      <c r="L664" s="7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 s="4">
        <v>0</v>
      </c>
      <c r="V664" s="7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 s="4">
        <v>0</v>
      </c>
      <c r="AF664" s="7">
        <v>0.12930846628207385</v>
      </c>
      <c r="AG664">
        <v>0.11418973949722894</v>
      </c>
      <c r="AH664">
        <v>0.20529923094273569</v>
      </c>
      <c r="AI664">
        <v>1.2431499479934481E-3</v>
      </c>
      <c r="AJ664">
        <v>6.9659791402334331E-2</v>
      </c>
      <c r="AK664">
        <v>5.7106781778298081E-2</v>
      </c>
      <c r="AL664">
        <v>0.10055301130334414</v>
      </c>
      <c r="AM664">
        <v>0.22125028553793052</v>
      </c>
      <c r="AN664">
        <v>0.16939498508421497</v>
      </c>
      <c r="AO664" s="4">
        <v>0.17832564537870027</v>
      </c>
      <c r="AP664" s="7">
        <v>0.27444752259826627</v>
      </c>
      <c r="AQ664">
        <v>0.34603318460465599</v>
      </c>
      <c r="AR664">
        <v>0.3591497994715584</v>
      </c>
      <c r="AS664">
        <v>1.8036160720475342E-2</v>
      </c>
      <c r="AT664">
        <v>7.4082666220655138E-2</v>
      </c>
      <c r="AU664">
        <v>5.9924347673628781E-2</v>
      </c>
      <c r="AV664">
        <v>9.4423848645282513E-2</v>
      </c>
      <c r="AW664">
        <v>4.2900105176505242E-2</v>
      </c>
      <c r="AX664">
        <v>0.14433501081520789</v>
      </c>
      <c r="AY664" s="4">
        <v>1.1229815412873857E-2</v>
      </c>
      <c r="AZ664">
        <f t="shared" si="547"/>
        <v>2.0356957779251575E-2</v>
      </c>
      <c r="BA664">
        <f t="shared" si="548"/>
        <v>0</v>
      </c>
      <c r="BB664">
        <f t="shared" si="549"/>
        <v>0</v>
      </c>
      <c r="BC664">
        <f t="shared" si="550"/>
        <v>0.12463310871548543</v>
      </c>
      <c r="BD664" s="4">
        <f t="shared" si="551"/>
        <v>0.14245624613391092</v>
      </c>
      <c r="BE664" s="7">
        <f t="shared" si="552"/>
        <v>4.2958097333945323E-2</v>
      </c>
      <c r="BF664">
        <f t="shared" si="553"/>
        <v>0</v>
      </c>
      <c r="BG664">
        <f t="shared" si="554"/>
        <v>0</v>
      </c>
      <c r="BH664">
        <f t="shared" si="555"/>
        <v>7.0115890252232124E-2</v>
      </c>
      <c r="BI664" s="4">
        <f t="shared" si="556"/>
        <v>0.13425954285684205</v>
      </c>
      <c r="BJ664" s="7">
        <f t="shared" si="557"/>
        <v>0.16822274041621518</v>
      </c>
      <c r="BK664">
        <f t="shared" si="558"/>
        <v>0.16822274041621518</v>
      </c>
      <c r="BL664">
        <f t="shared" si="559"/>
        <v>1.1465379550465941E-3</v>
      </c>
      <c r="BM664" s="4">
        <f t="shared" si="560"/>
        <v>1.9521557954633319E-2</v>
      </c>
      <c r="BN664" s="7">
        <f t="shared" si="561"/>
        <v>0.16822274041621518</v>
      </c>
      <c r="BO664" t="e">
        <f t="shared" si="562"/>
        <v>#DIV/0!</v>
      </c>
      <c r="BP664">
        <f t="shared" si="563"/>
        <v>3.2539782924281466E-4</v>
      </c>
      <c r="BQ664" s="4">
        <f t="shared" si="564"/>
        <v>8.451526712089966E-3</v>
      </c>
      <c r="BR664" s="7">
        <f t="shared" si="565"/>
        <v>0.16822274041621518</v>
      </c>
      <c r="BS664" t="e">
        <f t="shared" si="566"/>
        <v>#DIV/0!</v>
      </c>
      <c r="BT664">
        <f t="shared" si="567"/>
        <v>3.2539782924281466E-4</v>
      </c>
      <c r="BU664" s="4">
        <f t="shared" si="568"/>
        <v>8.451526712089966E-3</v>
      </c>
      <c r="BV664" s="7">
        <f t="shared" si="569"/>
        <v>1.1465379550465941E-3</v>
      </c>
      <c r="BW664">
        <f t="shared" si="570"/>
        <v>3.2539782924281466E-4</v>
      </c>
      <c r="BX664">
        <f t="shared" si="571"/>
        <v>3.2539782924281466E-4</v>
      </c>
      <c r="BY664" s="4">
        <f t="shared" si="572"/>
        <v>0.71555868549879809</v>
      </c>
      <c r="BZ664" s="7">
        <f t="shared" si="573"/>
        <v>1.9521557954633319E-2</v>
      </c>
      <c r="CA664">
        <f t="shared" si="574"/>
        <v>8.451526712089966E-3</v>
      </c>
      <c r="CB664">
        <f t="shared" si="575"/>
        <v>8.451526712089966E-3</v>
      </c>
      <c r="CC664" s="4">
        <f t="shared" si="576"/>
        <v>0.71555868549879809</v>
      </c>
      <c r="CD664" s="7">
        <f t="shared" si="577"/>
        <v>12</v>
      </c>
      <c r="CE664" s="4">
        <f t="shared" si="578"/>
        <v>0</v>
      </c>
      <c r="CF664" s="7">
        <f t="shared" si="579"/>
        <v>0.16822274041621518</v>
      </c>
      <c r="CG664">
        <f t="shared" si="580"/>
        <v>6.2842037800318554E-3</v>
      </c>
      <c r="CH664" s="7">
        <f t="shared" si="581"/>
        <v>0.16822274041621518</v>
      </c>
      <c r="CI664" s="4">
        <f t="shared" si="582"/>
        <v>7.8615511343953297E-5</v>
      </c>
      <c r="CJ664">
        <f t="shared" si="583"/>
        <v>6.2842037800318554E-3</v>
      </c>
      <c r="CK664">
        <f t="shared" si="584"/>
        <v>7.8615511343953297E-5</v>
      </c>
      <c r="CL664" s="7">
        <f t="shared" si="585"/>
        <v>4</v>
      </c>
      <c r="CM664" s="4">
        <f t="shared" si="586"/>
        <v>0</v>
      </c>
      <c r="CN664" s="7">
        <f t="shared" si="587"/>
        <v>1.2035125440215306E-2</v>
      </c>
      <c r="CO664" s="4">
        <f t="shared" si="588"/>
        <v>1</v>
      </c>
      <c r="CP664" s="7">
        <f t="shared" si="589"/>
        <v>5</v>
      </c>
      <c r="CQ664" s="4" t="str">
        <f t="shared" si="590"/>
        <v>Glenfiddich 18</v>
      </c>
      <c r="CR664" s="7">
        <f t="shared" si="591"/>
        <v>78</v>
      </c>
      <c r="CS664">
        <f t="shared" si="592"/>
        <v>81</v>
      </c>
      <c r="CT664">
        <f ca="1">COUNTIF(INDIRECT(ADDRESS(ROW(),CR664,1,1)):INDIRECT(ADDRESS(ROW(),CS664,1,1)), "&lt;0.05")</f>
        <v>3</v>
      </c>
      <c r="CU664" s="4">
        <f t="shared" ca="1" si="593"/>
        <v>0</v>
      </c>
    </row>
    <row r="665" spans="1:99" x14ac:dyDescent="0.25">
      <c r="A665" s="48">
        <v>143</v>
      </c>
      <c r="B665" s="7">
        <v>1.9404012622385454</v>
      </c>
      <c r="C665">
        <v>1.1978945025879018</v>
      </c>
      <c r="D665">
        <v>0.79849899322927032</v>
      </c>
      <c r="E665">
        <v>0.82732999161412402</v>
      </c>
      <c r="F665">
        <v>0.91036672068033397</v>
      </c>
      <c r="G665">
        <v>0.90898370968751563</v>
      </c>
      <c r="H665">
        <v>0.76332165217062409</v>
      </c>
      <c r="I665">
        <v>0.680086626734413</v>
      </c>
      <c r="J665">
        <v>0.71436389036599612</v>
      </c>
      <c r="K665" s="4">
        <v>0.6756842170153009</v>
      </c>
      <c r="L665" s="7">
        <v>1.923285207755784E-2</v>
      </c>
      <c r="M665">
        <v>2.9609143930700525E-2</v>
      </c>
      <c r="N665">
        <v>9.6937252418796954E-3</v>
      </c>
      <c r="O665">
        <v>7.4815351845794187E-2</v>
      </c>
      <c r="P665">
        <v>0.13820760404853163</v>
      </c>
      <c r="Q665">
        <v>6.6327315771454787E-2</v>
      </c>
      <c r="R665">
        <v>4.7966406003024077E-2</v>
      </c>
      <c r="S665">
        <v>6.0492220512503331E-2</v>
      </c>
      <c r="T665">
        <v>0.14974218173561249</v>
      </c>
      <c r="U665" s="4">
        <v>9.0667131530485862E-2</v>
      </c>
      <c r="V665" s="7">
        <v>0.13575241774879182</v>
      </c>
      <c r="W665">
        <v>0.15453146326695835</v>
      </c>
      <c r="X665">
        <v>0.16362329020831615</v>
      </c>
      <c r="Y665">
        <v>0.18949372470584772</v>
      </c>
      <c r="Z665">
        <v>0.22480731825439496</v>
      </c>
      <c r="AA665">
        <v>0.17240666571511509</v>
      </c>
      <c r="AB665">
        <v>0.18522026204070807</v>
      </c>
      <c r="AC665">
        <v>0.22448972895215055</v>
      </c>
      <c r="AD665">
        <v>0.27227195069231785</v>
      </c>
      <c r="AE665" s="4">
        <v>0.20752199419243783</v>
      </c>
      <c r="AF665" s="7">
        <v>0.25767680893745276</v>
      </c>
      <c r="AG665">
        <v>0.4665175205487781</v>
      </c>
      <c r="AH665">
        <v>0.54113367415892522</v>
      </c>
      <c r="AI665">
        <v>0.52287887491403617</v>
      </c>
      <c r="AJ665">
        <v>0.60390907809273364</v>
      </c>
      <c r="AK665">
        <v>0.66449127551855025</v>
      </c>
      <c r="AL665">
        <v>0.67086153848588415</v>
      </c>
      <c r="AM665">
        <v>0.8646216476395423</v>
      </c>
      <c r="AN665">
        <v>0.86071288405194479</v>
      </c>
      <c r="AO665" s="4">
        <v>0.95808308391329122</v>
      </c>
      <c r="AP665" s="7">
        <v>1.0302089308657254</v>
      </c>
      <c r="AQ665">
        <v>1.0576978867634719</v>
      </c>
      <c r="AR665">
        <v>1.1759348113451289</v>
      </c>
      <c r="AS665">
        <v>1.046347032218335</v>
      </c>
      <c r="AT665">
        <v>1.0992500297800702</v>
      </c>
      <c r="AU665">
        <v>1.1348370383255657</v>
      </c>
      <c r="AV665">
        <v>1.3165302523548101</v>
      </c>
      <c r="AW665">
        <v>1.2648592765982496</v>
      </c>
      <c r="AX665">
        <v>1.5337375112739557</v>
      </c>
      <c r="AY665" s="4">
        <v>1.2768022812386672</v>
      </c>
      <c r="AZ665">
        <f t="shared" si="547"/>
        <v>0.94169315663240261</v>
      </c>
      <c r="BA665">
        <f t="shared" si="548"/>
        <v>6.8675393269754442E-2</v>
      </c>
      <c r="BB665">
        <f t="shared" si="549"/>
        <v>0.19301188157770383</v>
      </c>
      <c r="BC665">
        <f t="shared" si="550"/>
        <v>0.64108863862611387</v>
      </c>
      <c r="BD665" s="4">
        <f t="shared" si="551"/>
        <v>1.1936205050763982</v>
      </c>
      <c r="BE665" s="7">
        <f t="shared" si="552"/>
        <v>0.38317177561826771</v>
      </c>
      <c r="BF665">
        <f t="shared" si="553"/>
        <v>4.6997401806715411E-2</v>
      </c>
      <c r="BG665">
        <f t="shared" si="554"/>
        <v>4.0297844401249186E-2</v>
      </c>
      <c r="BH665">
        <f t="shared" si="555"/>
        <v>0.21159394338945584</v>
      </c>
      <c r="BI665" s="4">
        <f t="shared" si="556"/>
        <v>0.15717025348705568</v>
      </c>
      <c r="BJ665" s="7">
        <f t="shared" si="557"/>
        <v>4.6010999737054021E-5</v>
      </c>
      <c r="BK665">
        <f t="shared" si="558"/>
        <v>1.5496254794834777E-4</v>
      </c>
      <c r="BL665">
        <f t="shared" si="559"/>
        <v>4.7521143812319977E-2</v>
      </c>
      <c r="BM665" s="4">
        <f t="shared" si="560"/>
        <v>7.8560907662716228E-2</v>
      </c>
      <c r="BN665" s="7">
        <f t="shared" si="561"/>
        <v>4.6010999737054021E-5</v>
      </c>
      <c r="BO665">
        <f t="shared" si="562"/>
        <v>6.1670308382779435E-6</v>
      </c>
      <c r="BP665">
        <f t="shared" si="563"/>
        <v>8.6822998723771798E-6</v>
      </c>
      <c r="BQ665" s="4">
        <f t="shared" si="564"/>
        <v>4.0243553651563784E-10</v>
      </c>
      <c r="BR665" s="7">
        <f t="shared" si="565"/>
        <v>1.5496254794834777E-4</v>
      </c>
      <c r="BS665">
        <f t="shared" si="566"/>
        <v>6.1670308382779435E-6</v>
      </c>
      <c r="BT665">
        <f t="shared" si="567"/>
        <v>7.369840336710347E-5</v>
      </c>
      <c r="BU665" s="4">
        <f t="shared" si="568"/>
        <v>2.1449837724865701E-9</v>
      </c>
      <c r="BV665" s="7">
        <f t="shared" si="569"/>
        <v>4.7521143812319977E-2</v>
      </c>
      <c r="BW665">
        <f t="shared" si="570"/>
        <v>8.6822998723771798E-6</v>
      </c>
      <c r="BX665">
        <f t="shared" si="571"/>
        <v>7.369840336710347E-5</v>
      </c>
      <c r="BY665" s="4">
        <f t="shared" si="572"/>
        <v>4.7912552677136183E-6</v>
      </c>
      <c r="BZ665" s="7">
        <f t="shared" si="573"/>
        <v>7.8560907662716228E-2</v>
      </c>
      <c r="CA665">
        <f t="shared" si="574"/>
        <v>4.0243553651563784E-10</v>
      </c>
      <c r="CB665">
        <f t="shared" si="575"/>
        <v>2.1449837724865701E-9</v>
      </c>
      <c r="CC665" s="4">
        <f t="shared" si="576"/>
        <v>4.7912552677136183E-6</v>
      </c>
      <c r="CD665" s="7">
        <f t="shared" si="577"/>
        <v>18</v>
      </c>
      <c r="CE665" s="4">
        <f t="shared" si="578"/>
        <v>0</v>
      </c>
      <c r="CF665" s="7">
        <f t="shared" si="579"/>
        <v>4.6010999737054021E-5</v>
      </c>
      <c r="CG665">
        <f t="shared" si="580"/>
        <v>8.4834333725167133E-2</v>
      </c>
      <c r="CH665" s="7">
        <f t="shared" si="581"/>
        <v>4.6010999737054021E-5</v>
      </c>
      <c r="CI665" s="4">
        <f t="shared" si="582"/>
        <v>2.5213882313193961E-8</v>
      </c>
      <c r="CJ665">
        <f t="shared" si="583"/>
        <v>8.4834333725167133E-2</v>
      </c>
      <c r="CK665">
        <f t="shared" si="584"/>
        <v>2.5213882313193961E-8</v>
      </c>
      <c r="CL665" s="7">
        <f t="shared" si="585"/>
        <v>4</v>
      </c>
      <c r="CM665" s="4">
        <f t="shared" si="586"/>
        <v>0</v>
      </c>
      <c r="CN665" s="7">
        <f t="shared" si="587"/>
        <v>0.50814478699557619</v>
      </c>
      <c r="CO665" s="4">
        <f t="shared" si="588"/>
        <v>0</v>
      </c>
      <c r="CP665" s="7">
        <f t="shared" si="589"/>
        <v>5</v>
      </c>
      <c r="CQ665" s="4" t="str">
        <f t="shared" si="590"/>
        <v>Glenfiddich 18</v>
      </c>
      <c r="CR665" s="7">
        <f t="shared" si="591"/>
        <v>78</v>
      </c>
      <c r="CS665">
        <f t="shared" si="592"/>
        <v>81</v>
      </c>
      <c r="CT665">
        <f ca="1">COUNTIF(INDIRECT(ADDRESS(ROW(),CR665,1,1)):INDIRECT(ADDRESS(ROW(),CS665,1,1)), "&lt;0.05")</f>
        <v>3</v>
      </c>
      <c r="CU665" s="4">
        <f t="shared" ca="1" si="593"/>
        <v>0</v>
      </c>
    </row>
    <row r="666" spans="1:99" x14ac:dyDescent="0.25">
      <c r="A666" s="48">
        <v>144</v>
      </c>
      <c r="B666" s="7">
        <v>0.3042609160997013</v>
      </c>
      <c r="C666">
        <v>0.21868242149572611</v>
      </c>
      <c r="D666">
        <v>0.12949998681534969</v>
      </c>
      <c r="E666">
        <v>0.15659095453260097</v>
      </c>
      <c r="F666">
        <v>0.1873251189507503</v>
      </c>
      <c r="G666">
        <v>0.18036428617592642</v>
      </c>
      <c r="H666">
        <v>0.13099253515856127</v>
      </c>
      <c r="I666">
        <v>9.7530570539114833E-2</v>
      </c>
      <c r="J666">
        <v>0.12561821417329472</v>
      </c>
      <c r="K666" s="4">
        <v>0.13414128760881408</v>
      </c>
      <c r="L666" s="7">
        <v>1.7030828206528334E-2</v>
      </c>
      <c r="M666">
        <v>2.5041237301046362E-2</v>
      </c>
      <c r="N666">
        <v>1.9707113567104306E-2</v>
      </c>
      <c r="O666">
        <v>2.8459556326341069E-2</v>
      </c>
      <c r="P666">
        <v>3.9683671707735221E-2</v>
      </c>
      <c r="Q666">
        <v>2.4560985286194187E-2</v>
      </c>
      <c r="R666">
        <v>1.493581313167131E-2</v>
      </c>
      <c r="S666">
        <v>2.0659342602742055E-2</v>
      </c>
      <c r="T666">
        <v>3.2872534118951691E-2</v>
      </c>
      <c r="U666" s="4">
        <v>2.619286613993007E-2</v>
      </c>
      <c r="V666" s="7">
        <v>0.14276227829958824</v>
      </c>
      <c r="W666">
        <v>0.15074253606177751</v>
      </c>
      <c r="X666">
        <v>0.17535763872764967</v>
      </c>
      <c r="Y666">
        <v>0.15365255022553892</v>
      </c>
      <c r="Z666">
        <v>0.18545724295766877</v>
      </c>
      <c r="AA666">
        <v>0.16170809254016377</v>
      </c>
      <c r="AB666">
        <v>0.15967191723535848</v>
      </c>
      <c r="AC666">
        <v>0.22350730109647615</v>
      </c>
      <c r="AD666">
        <v>0.21300054816960151</v>
      </c>
      <c r="AE666" s="4">
        <v>0.25545861685402138</v>
      </c>
      <c r="AF666" s="7">
        <v>0.10659839535314719</v>
      </c>
      <c r="AG666">
        <v>0.17422190625283404</v>
      </c>
      <c r="AH666">
        <v>0.1868326640849487</v>
      </c>
      <c r="AI666">
        <v>0.21035478633282306</v>
      </c>
      <c r="AJ666">
        <v>0.24827814727061673</v>
      </c>
      <c r="AK666">
        <v>0.26501388386000085</v>
      </c>
      <c r="AL666">
        <v>0.21481068883864768</v>
      </c>
      <c r="AM666">
        <v>0.24217834444955097</v>
      </c>
      <c r="AN666">
        <v>0.24409833856388533</v>
      </c>
      <c r="AO666" s="4">
        <v>0.34853737575742511</v>
      </c>
      <c r="AP666" s="7">
        <v>0.33559913825970866</v>
      </c>
      <c r="AQ666">
        <v>0.26506597815080268</v>
      </c>
      <c r="AR666">
        <v>0.27390248050450211</v>
      </c>
      <c r="AS666">
        <v>0.34600057476933638</v>
      </c>
      <c r="AT666">
        <v>0.41488864855070179</v>
      </c>
      <c r="AU666">
        <v>0.3398806819171919</v>
      </c>
      <c r="AV666">
        <v>0.34668650586840416</v>
      </c>
      <c r="AW666">
        <v>0.36473716561391056</v>
      </c>
      <c r="AX666">
        <v>0.40551208396222665</v>
      </c>
      <c r="AY666" s="4">
        <v>0.33003439031440818</v>
      </c>
      <c r="AZ666">
        <f t="shared" si="547"/>
        <v>0.16650062915498395</v>
      </c>
      <c r="BA666">
        <f t="shared" si="548"/>
        <v>2.4914394838824461E-2</v>
      </c>
      <c r="BB666">
        <f t="shared" si="549"/>
        <v>0.18213187221678445</v>
      </c>
      <c r="BC666">
        <f t="shared" si="550"/>
        <v>0.22409245307638798</v>
      </c>
      <c r="BD666" s="4">
        <f t="shared" si="551"/>
        <v>0.3422307647911193</v>
      </c>
      <c r="BE666" s="7">
        <f t="shared" si="552"/>
        <v>6.0120377597016363E-2</v>
      </c>
      <c r="BF666">
        <f t="shared" si="553"/>
        <v>7.4740375054931302E-3</v>
      </c>
      <c r="BG666">
        <f t="shared" si="554"/>
        <v>3.7068208246821402E-2</v>
      </c>
      <c r="BH666">
        <f t="shared" si="555"/>
        <v>6.3620818181181052E-2</v>
      </c>
      <c r="BI666" s="4">
        <f t="shared" si="556"/>
        <v>4.7895381641672667E-2</v>
      </c>
      <c r="BJ666" s="7">
        <f t="shared" si="557"/>
        <v>3.5207968551234973E-5</v>
      </c>
      <c r="BK666">
        <f t="shared" si="558"/>
        <v>0.49474461906851031</v>
      </c>
      <c r="BL666">
        <f t="shared" si="559"/>
        <v>5.2075415578929404E-2</v>
      </c>
      <c r="BM666" s="4">
        <f t="shared" si="560"/>
        <v>1.3401614569693619E-6</v>
      </c>
      <c r="BN666" s="7">
        <f t="shared" si="561"/>
        <v>3.5207968551234973E-5</v>
      </c>
      <c r="BO666">
        <f t="shared" si="562"/>
        <v>1.627081932655382E-7</v>
      </c>
      <c r="BP666">
        <f t="shared" si="563"/>
        <v>3.3624061552265129E-6</v>
      </c>
      <c r="BQ666" s="4">
        <f t="shared" si="564"/>
        <v>3.4875129625171987E-9</v>
      </c>
      <c r="BR666" s="7">
        <f t="shared" si="565"/>
        <v>0.49474461906851031</v>
      </c>
      <c r="BS666">
        <f t="shared" si="566"/>
        <v>1.627081932655382E-7</v>
      </c>
      <c r="BT666">
        <f t="shared" si="567"/>
        <v>9.2384495390978649E-2</v>
      </c>
      <c r="BU666" s="4">
        <f t="shared" si="568"/>
        <v>2.0541127905106406E-7</v>
      </c>
      <c r="BV666" s="7">
        <f t="shared" si="569"/>
        <v>5.2075415578929404E-2</v>
      </c>
      <c r="BW666">
        <f t="shared" si="570"/>
        <v>3.3624061552265129E-6</v>
      </c>
      <c r="BX666">
        <f t="shared" si="571"/>
        <v>9.2384495390978649E-2</v>
      </c>
      <c r="BY666" s="4">
        <f t="shared" si="572"/>
        <v>2.1905763972703278E-4</v>
      </c>
      <c r="BZ666" s="7">
        <f t="shared" si="573"/>
        <v>1.3401614569693619E-6</v>
      </c>
      <c r="CA666">
        <f t="shared" si="574"/>
        <v>3.4875129625171987E-9</v>
      </c>
      <c r="CB666">
        <f t="shared" si="575"/>
        <v>2.0541127905106406E-7</v>
      </c>
      <c r="CC666" s="4">
        <f t="shared" si="576"/>
        <v>2.1905763972703278E-4</v>
      </c>
      <c r="CD666" s="7">
        <f t="shared" si="577"/>
        <v>14</v>
      </c>
      <c r="CE666" s="4">
        <f t="shared" si="578"/>
        <v>0</v>
      </c>
      <c r="CF666" s="7">
        <f t="shared" si="579"/>
        <v>3.5207968551234973E-5</v>
      </c>
      <c r="CG666">
        <f t="shared" si="580"/>
        <v>2.6622769737507019E-3</v>
      </c>
      <c r="CH666" s="7">
        <f t="shared" si="581"/>
        <v>3.5207968551234973E-5</v>
      </c>
      <c r="CI666" s="4">
        <f t="shared" si="582"/>
        <v>4.3876575389958105E-15</v>
      </c>
      <c r="CJ666">
        <f t="shared" si="583"/>
        <v>2.6622769737507019E-3</v>
      </c>
      <c r="CK666">
        <f t="shared" si="584"/>
        <v>4.3876575389958105E-15</v>
      </c>
      <c r="CL666" s="7">
        <f t="shared" si="585"/>
        <v>6</v>
      </c>
      <c r="CM666" s="4">
        <f t="shared" si="586"/>
        <v>1</v>
      </c>
      <c r="CN666" s="7">
        <f t="shared" si="587"/>
        <v>3.4324948433568219E-5</v>
      </c>
      <c r="CO666" s="4">
        <f t="shared" si="588"/>
        <v>1</v>
      </c>
      <c r="CP666" s="7">
        <f t="shared" si="589"/>
        <v>5</v>
      </c>
      <c r="CQ666" s="4" t="str">
        <f t="shared" si="590"/>
        <v>Glenfiddich 18</v>
      </c>
      <c r="CR666" s="7">
        <f t="shared" si="591"/>
        <v>78</v>
      </c>
      <c r="CS666">
        <f t="shared" si="592"/>
        <v>81</v>
      </c>
      <c r="CT666">
        <f ca="1">COUNTIF(INDIRECT(ADDRESS(ROW(),CR666,1,1)):INDIRECT(ADDRESS(ROW(),CS666,1,1)), "&lt;0.05")</f>
        <v>4</v>
      </c>
      <c r="CU666" s="4">
        <f t="shared" ca="1" si="593"/>
        <v>1</v>
      </c>
    </row>
    <row r="667" spans="1:99" x14ac:dyDescent="0.25">
      <c r="A667" s="48">
        <v>145</v>
      </c>
      <c r="B667" s="7">
        <v>0.48827903925516297</v>
      </c>
      <c r="C667">
        <v>0.37145771934884347</v>
      </c>
      <c r="D667">
        <v>0.23037305707971237</v>
      </c>
      <c r="E667">
        <v>0.28183551796325834</v>
      </c>
      <c r="F667">
        <v>0.27520141374884821</v>
      </c>
      <c r="G667">
        <v>0.27336633142405686</v>
      </c>
      <c r="H667">
        <v>0.25546364024456336</v>
      </c>
      <c r="I667">
        <v>0.17793491948336257</v>
      </c>
      <c r="J667">
        <v>0.18841165326312512</v>
      </c>
      <c r="K667" s="4">
        <v>0.20978531011730625</v>
      </c>
      <c r="L667" s="7">
        <v>2.9196720784760599E-2</v>
      </c>
      <c r="M667">
        <v>5.8544605009971946E-2</v>
      </c>
      <c r="N667">
        <v>4.2694705033001483E-2</v>
      </c>
      <c r="O667">
        <v>8.0742987510417946E-2</v>
      </c>
      <c r="P667">
        <v>9.0366299179581236E-2</v>
      </c>
      <c r="Q667">
        <v>5.2180646993819899E-2</v>
      </c>
      <c r="R667">
        <v>6.4892426655868252E-2</v>
      </c>
      <c r="S667">
        <v>6.5108484335927183E-2</v>
      </c>
      <c r="T667">
        <v>8.8077156748981547E-2</v>
      </c>
      <c r="U667" s="4">
        <v>7.2563517468038172E-2</v>
      </c>
      <c r="V667" s="7">
        <v>0.50449012867778664</v>
      </c>
      <c r="W667">
        <v>0.39538727280740149</v>
      </c>
      <c r="X667">
        <v>0.47734355861235822</v>
      </c>
      <c r="Y667">
        <v>0.41429049085212943</v>
      </c>
      <c r="Z667">
        <v>0.57884419861619496</v>
      </c>
      <c r="AA667">
        <v>0.45083206176219282</v>
      </c>
      <c r="AB667">
        <v>0.41918438470036129</v>
      </c>
      <c r="AC667">
        <v>0.71873386198677902</v>
      </c>
      <c r="AD667">
        <v>0.65837636047301162</v>
      </c>
      <c r="AE667" s="4">
        <v>0.79803532748733963</v>
      </c>
      <c r="AF667" s="7">
        <v>0.254418549353919</v>
      </c>
      <c r="AG667">
        <v>0.57350364087851979</v>
      </c>
      <c r="AH667">
        <v>0.6006323620065952</v>
      </c>
      <c r="AI667">
        <v>0.74142456673255708</v>
      </c>
      <c r="AJ667">
        <v>0.75955442932501926</v>
      </c>
      <c r="AK667">
        <v>0.87540550197598821</v>
      </c>
      <c r="AL667">
        <v>0.59404012508023385</v>
      </c>
      <c r="AM667">
        <v>0.77608942436956074</v>
      </c>
      <c r="AN667">
        <v>0.70259907599252858</v>
      </c>
      <c r="AO667" s="4">
        <v>1.0053557333154153</v>
      </c>
      <c r="AP667" s="7">
        <v>0.96316736400222958</v>
      </c>
      <c r="AQ667">
        <v>0.71876203626262947</v>
      </c>
      <c r="AR667">
        <v>0.72810988605107851</v>
      </c>
      <c r="AS667">
        <v>1.0285883676351715</v>
      </c>
      <c r="AT667">
        <v>1.2962435712641154</v>
      </c>
      <c r="AU667">
        <v>1.0770313749384219</v>
      </c>
      <c r="AV667">
        <v>1.0641253252592777</v>
      </c>
      <c r="AW667">
        <v>1.1615507432026362</v>
      </c>
      <c r="AX667">
        <v>1.1817164237377087</v>
      </c>
      <c r="AY667" s="4">
        <v>1.0099874221168825</v>
      </c>
      <c r="AZ667">
        <f t="shared" si="547"/>
        <v>0.27521086019282393</v>
      </c>
      <c r="BA667">
        <f t="shared" si="548"/>
        <v>6.4436754972036825E-2</v>
      </c>
      <c r="BB667">
        <f t="shared" si="549"/>
        <v>0.5415517645975555</v>
      </c>
      <c r="BC667">
        <f t="shared" si="550"/>
        <v>0.68830234090303366</v>
      </c>
      <c r="BD667" s="4">
        <f t="shared" si="551"/>
        <v>1.022928251447015</v>
      </c>
      <c r="BE667" s="7">
        <f t="shared" si="552"/>
        <v>9.3325231876631734E-2</v>
      </c>
      <c r="BF667">
        <f t="shared" si="553"/>
        <v>1.9616638525302335E-2</v>
      </c>
      <c r="BG667">
        <f t="shared" si="554"/>
        <v>0.14082124787525269</v>
      </c>
      <c r="BH667">
        <f t="shared" si="555"/>
        <v>0.20257934598871183</v>
      </c>
      <c r="BI667" s="4">
        <f t="shared" si="556"/>
        <v>0.18468029747239559</v>
      </c>
      <c r="BJ667" s="7">
        <f t="shared" si="557"/>
        <v>4.1855637049363848E-5</v>
      </c>
      <c r="BK667">
        <f t="shared" si="558"/>
        <v>1.4438626772002384E-4</v>
      </c>
      <c r="BL667">
        <f t="shared" si="559"/>
        <v>6.2640860647362944E-5</v>
      </c>
      <c r="BM667" s="4">
        <f t="shared" si="560"/>
        <v>2.9376244022179206E-8</v>
      </c>
      <c r="BN667" s="7">
        <f t="shared" si="561"/>
        <v>4.1855637049363848E-5</v>
      </c>
      <c r="BO667">
        <f t="shared" si="562"/>
        <v>1.6032080320374777E-6</v>
      </c>
      <c r="BP667">
        <f t="shared" si="563"/>
        <v>4.0454954411027539E-6</v>
      </c>
      <c r="BQ667" s="4">
        <f t="shared" si="564"/>
        <v>4.1791157765992131E-8</v>
      </c>
      <c r="BR667" s="7">
        <f t="shared" si="565"/>
        <v>1.4438626772002384E-4</v>
      </c>
      <c r="BS667">
        <f t="shared" si="566"/>
        <v>1.6032080320374777E-6</v>
      </c>
      <c r="BT667">
        <f t="shared" si="567"/>
        <v>7.8243948730846391E-2</v>
      </c>
      <c r="BU667" s="4">
        <f t="shared" si="568"/>
        <v>5.172970398656214E-6</v>
      </c>
      <c r="BV667" s="7">
        <f t="shared" si="569"/>
        <v>6.2640860647362944E-5</v>
      </c>
      <c r="BW667">
        <f t="shared" si="570"/>
        <v>4.0454954411027539E-6</v>
      </c>
      <c r="BX667">
        <f t="shared" si="571"/>
        <v>7.8243948730846391E-2</v>
      </c>
      <c r="BY667" s="4">
        <f t="shared" si="572"/>
        <v>1.1621387234377128E-3</v>
      </c>
      <c r="BZ667" s="7">
        <f t="shared" si="573"/>
        <v>2.9376244022179206E-8</v>
      </c>
      <c r="CA667">
        <f t="shared" si="574"/>
        <v>4.1791157765992131E-8</v>
      </c>
      <c r="CB667">
        <f t="shared" si="575"/>
        <v>5.172970398656214E-6</v>
      </c>
      <c r="CC667" s="4">
        <f t="shared" si="576"/>
        <v>1.1621387234377128E-3</v>
      </c>
      <c r="CD667" s="7">
        <f t="shared" si="577"/>
        <v>18</v>
      </c>
      <c r="CE667" s="4">
        <f t="shared" si="578"/>
        <v>0</v>
      </c>
      <c r="CF667" s="7">
        <f t="shared" si="579"/>
        <v>4.1855637049363848E-5</v>
      </c>
      <c r="CG667">
        <f t="shared" si="580"/>
        <v>4.2612187889969435E-10</v>
      </c>
      <c r="CH667" s="7">
        <f t="shared" si="581"/>
        <v>4.1855637049363848E-5</v>
      </c>
      <c r="CI667" s="4">
        <f t="shared" si="582"/>
        <v>1.2354903416865332E-14</v>
      </c>
      <c r="CJ667">
        <f t="shared" si="583"/>
        <v>4.2612187889969435E-10</v>
      </c>
      <c r="CK667">
        <f t="shared" si="584"/>
        <v>1.2354903416865332E-14</v>
      </c>
      <c r="CL667" s="7">
        <f t="shared" si="585"/>
        <v>6</v>
      </c>
      <c r="CM667" s="4">
        <f t="shared" si="586"/>
        <v>1</v>
      </c>
      <c r="CN667" s="7">
        <f t="shared" si="587"/>
        <v>2.693959135378522E-10</v>
      </c>
      <c r="CO667" s="4">
        <f t="shared" si="588"/>
        <v>1</v>
      </c>
      <c r="CP667" s="7">
        <f t="shared" si="589"/>
        <v>5</v>
      </c>
      <c r="CQ667" s="4" t="str">
        <f t="shared" si="590"/>
        <v>Glenfiddich 18</v>
      </c>
      <c r="CR667" s="7">
        <f t="shared" si="591"/>
        <v>78</v>
      </c>
      <c r="CS667">
        <f t="shared" si="592"/>
        <v>81</v>
      </c>
      <c r="CT667">
        <f ca="1">COUNTIF(INDIRECT(ADDRESS(ROW(),CR667,1,1)):INDIRECT(ADDRESS(ROW(),CS667,1,1)), "&lt;0.05")</f>
        <v>4</v>
      </c>
      <c r="CU667" s="4">
        <f t="shared" ca="1" si="593"/>
        <v>1</v>
      </c>
    </row>
    <row r="668" spans="1:99" x14ac:dyDescent="0.25">
      <c r="A668" s="48">
        <v>146</v>
      </c>
      <c r="B668" s="7">
        <v>0.24261290749454292</v>
      </c>
      <c r="C668">
        <v>0.17555218893761604</v>
      </c>
      <c r="D668">
        <v>0.14378723485322428</v>
      </c>
      <c r="E668">
        <v>0.14106762571288389</v>
      </c>
      <c r="F668">
        <v>0.13775681483140589</v>
      </c>
      <c r="G668">
        <v>0.14937422887979995</v>
      </c>
      <c r="H668">
        <v>0.1137771802170974</v>
      </c>
      <c r="I668">
        <v>6.8962284378967995E-2</v>
      </c>
      <c r="J668">
        <v>8.9163395958314101E-2</v>
      </c>
      <c r="K668" s="4">
        <v>0.1165415134155271</v>
      </c>
      <c r="L668" s="7">
        <v>4.2151215892377872E-2</v>
      </c>
      <c r="M668">
        <v>4.4277328356879107E-2</v>
      </c>
      <c r="N668">
        <v>5.4555192359089795E-2</v>
      </c>
      <c r="O668">
        <v>8.9452009888190742E-2</v>
      </c>
      <c r="P668">
        <v>9.1363933523885998E-2</v>
      </c>
      <c r="Q668">
        <v>5.2304867162414753E-2</v>
      </c>
      <c r="R668">
        <v>4.6745463965895205E-2</v>
      </c>
      <c r="S668">
        <v>5.1053751146849354E-2</v>
      </c>
      <c r="T668">
        <v>6.1509214494601235E-2</v>
      </c>
      <c r="U668" s="4">
        <v>3.8571698007863982E-2</v>
      </c>
      <c r="V668" s="7">
        <v>9.1984006428758883E-2</v>
      </c>
      <c r="W668">
        <v>0.10106356657415237</v>
      </c>
      <c r="X668">
        <v>0.10047182639867691</v>
      </c>
      <c r="Y668">
        <v>0.10256155967454189</v>
      </c>
      <c r="Z668">
        <v>0.12436387589410577</v>
      </c>
      <c r="AA668">
        <v>9.2940731150638931E-2</v>
      </c>
      <c r="AB668">
        <v>0.1119077324551607</v>
      </c>
      <c r="AC668">
        <v>0.13083613489413728</v>
      </c>
      <c r="AD668">
        <v>0.13220928029037274</v>
      </c>
      <c r="AE668" s="4">
        <v>0.13897464356056843</v>
      </c>
      <c r="AF668" s="7">
        <v>6.1495487811750647E-2</v>
      </c>
      <c r="AG668">
        <v>0.13596459953067833</v>
      </c>
      <c r="AH668">
        <v>0.14409893357500764</v>
      </c>
      <c r="AI668">
        <v>0.14280421611806746</v>
      </c>
      <c r="AJ668">
        <v>0.17354962758807743</v>
      </c>
      <c r="AK668">
        <v>0.20396745093971269</v>
      </c>
      <c r="AL668">
        <v>0.18189170548720601</v>
      </c>
      <c r="AM668">
        <v>0.18825600393550559</v>
      </c>
      <c r="AN668">
        <v>0.17837895894619069</v>
      </c>
      <c r="AO668" s="4">
        <v>0.27251771182634876</v>
      </c>
      <c r="AP668" s="7">
        <v>0.24660579877018488</v>
      </c>
      <c r="AQ668">
        <v>0.2004784033517808</v>
      </c>
      <c r="AR668">
        <v>0.20379002566036206</v>
      </c>
      <c r="AS668">
        <v>0.26608448166117948</v>
      </c>
      <c r="AT668">
        <v>0.28690859342091679</v>
      </c>
      <c r="AU668">
        <v>0.27215184509463952</v>
      </c>
      <c r="AV668">
        <v>0.31673607789800406</v>
      </c>
      <c r="AW668">
        <v>0.26996375870642314</v>
      </c>
      <c r="AX668">
        <v>0.32041903921407777</v>
      </c>
      <c r="AY668" s="4">
        <v>0.24029094965743017</v>
      </c>
      <c r="AZ668">
        <f t="shared" si="547"/>
        <v>0.13785953746793794</v>
      </c>
      <c r="BA668">
        <f t="shared" si="548"/>
        <v>5.7198467479804803E-2</v>
      </c>
      <c r="BB668">
        <f t="shared" si="549"/>
        <v>0.1127313357321114</v>
      </c>
      <c r="BC668">
        <f t="shared" si="550"/>
        <v>0.16829246957585453</v>
      </c>
      <c r="BD668" s="4">
        <f t="shared" si="551"/>
        <v>0.26234289734349991</v>
      </c>
      <c r="BE668" s="7">
        <f t="shared" si="552"/>
        <v>4.7986799533091588E-2</v>
      </c>
      <c r="BF668">
        <f t="shared" si="553"/>
        <v>1.8691774227537119E-2</v>
      </c>
      <c r="BG668">
        <f t="shared" si="554"/>
        <v>1.7460609795487116E-2</v>
      </c>
      <c r="BH668">
        <f t="shared" si="555"/>
        <v>5.4297664223655548E-2</v>
      </c>
      <c r="BI668" s="4">
        <f t="shared" si="556"/>
        <v>4.0950947992997366E-2</v>
      </c>
      <c r="BJ668" s="7">
        <f t="shared" si="557"/>
        <v>3.6364463645997938E-4</v>
      </c>
      <c r="BK668">
        <f t="shared" si="558"/>
        <v>0.14712897904608954</v>
      </c>
      <c r="BL668">
        <f t="shared" si="559"/>
        <v>0.20099428091092439</v>
      </c>
      <c r="BM668" s="4">
        <f t="shared" si="560"/>
        <v>7.7309877309008987E-6</v>
      </c>
      <c r="BN668" s="7">
        <f t="shared" si="561"/>
        <v>3.6364463645997938E-4</v>
      </c>
      <c r="BO668">
        <f t="shared" si="562"/>
        <v>2.0628016595301937E-6</v>
      </c>
      <c r="BP668">
        <f t="shared" si="563"/>
        <v>7.2488370376019243E-5</v>
      </c>
      <c r="BQ668" s="4">
        <f t="shared" si="564"/>
        <v>3.3747059258226702E-9</v>
      </c>
      <c r="BR668" s="7">
        <f t="shared" si="565"/>
        <v>0.14712897904608954</v>
      </c>
      <c r="BS668">
        <f t="shared" si="566"/>
        <v>2.0628016595301937E-6</v>
      </c>
      <c r="BT668">
        <f t="shared" si="567"/>
        <v>1.0629275928344931E-2</v>
      </c>
      <c r="BU668" s="4">
        <f t="shared" si="568"/>
        <v>1.629365995473394E-7</v>
      </c>
      <c r="BV668" s="7">
        <f t="shared" si="569"/>
        <v>0.20099428091092439</v>
      </c>
      <c r="BW668">
        <f t="shared" si="570"/>
        <v>7.2488370376019243E-5</v>
      </c>
      <c r="BX668">
        <f t="shared" si="571"/>
        <v>1.0629275928344931E-2</v>
      </c>
      <c r="BY668" s="4">
        <f t="shared" si="572"/>
        <v>4.2869281423366069E-4</v>
      </c>
      <c r="BZ668" s="7">
        <f t="shared" si="573"/>
        <v>7.7309877309008987E-6</v>
      </c>
      <c r="CA668">
        <f t="shared" si="574"/>
        <v>3.3747059258226702E-9</v>
      </c>
      <c r="CB668">
        <f t="shared" si="575"/>
        <v>1.629365995473394E-7</v>
      </c>
      <c r="CC668" s="4">
        <f t="shared" si="576"/>
        <v>4.2869281423366069E-4</v>
      </c>
      <c r="CD668" s="7">
        <f t="shared" si="577"/>
        <v>16</v>
      </c>
      <c r="CE668" s="4">
        <f t="shared" si="578"/>
        <v>0</v>
      </c>
      <c r="CF668" s="7">
        <f t="shared" si="579"/>
        <v>3.6364463645997938E-4</v>
      </c>
      <c r="CG668">
        <f t="shared" si="580"/>
        <v>4.3585121612704711E-2</v>
      </c>
      <c r="CH668" s="7">
        <f t="shared" si="581"/>
        <v>3.6364463645997938E-4</v>
      </c>
      <c r="CI668" s="4">
        <f t="shared" si="582"/>
        <v>4.3482370725876247E-10</v>
      </c>
      <c r="CJ668">
        <f t="shared" si="583"/>
        <v>4.3585121612704711E-2</v>
      </c>
      <c r="CK668">
        <f t="shared" si="584"/>
        <v>4.3482370725876247E-10</v>
      </c>
      <c r="CL668" s="7">
        <f t="shared" si="585"/>
        <v>6</v>
      </c>
      <c r="CM668" s="4">
        <f t="shared" si="586"/>
        <v>1</v>
      </c>
      <c r="CN668" s="7">
        <f t="shared" si="587"/>
        <v>1.2162093429846081E-2</v>
      </c>
      <c r="CO668" s="4">
        <f t="shared" si="588"/>
        <v>1</v>
      </c>
      <c r="CP668" s="7">
        <f t="shared" si="589"/>
        <v>5</v>
      </c>
      <c r="CQ668" s="4" t="str">
        <f t="shared" si="590"/>
        <v>Glenfiddich 18</v>
      </c>
      <c r="CR668" s="7">
        <f t="shared" si="591"/>
        <v>78</v>
      </c>
      <c r="CS668">
        <f t="shared" si="592"/>
        <v>81</v>
      </c>
      <c r="CT668">
        <f ca="1">COUNTIF(INDIRECT(ADDRESS(ROW(),CR668,1,1)):INDIRECT(ADDRESS(ROW(),CS668,1,1)), "&lt;0.05")</f>
        <v>4</v>
      </c>
      <c r="CU668" s="4">
        <f t="shared" ca="1" si="593"/>
        <v>1</v>
      </c>
    </row>
    <row r="669" spans="1:99" x14ac:dyDescent="0.25">
      <c r="A669" s="48">
        <v>147</v>
      </c>
      <c r="B669" s="7">
        <v>0.57734484017463916</v>
      </c>
      <c r="C669">
        <v>0.33337301952763737</v>
      </c>
      <c r="D669">
        <v>0.26513761012563186</v>
      </c>
      <c r="E669">
        <v>0.27606754695775693</v>
      </c>
      <c r="F669">
        <v>0.26555262525345069</v>
      </c>
      <c r="G669">
        <v>0.25304326963740648</v>
      </c>
      <c r="H669">
        <v>0.23825421059156368</v>
      </c>
      <c r="I669">
        <v>0.18727179429700655</v>
      </c>
      <c r="J669">
        <v>0.19128606484915328</v>
      </c>
      <c r="K669" s="4">
        <v>0.19117957142829028</v>
      </c>
      <c r="L669" s="7">
        <v>9.8473416611886938E-2</v>
      </c>
      <c r="M669">
        <v>0.11710709564262774</v>
      </c>
      <c r="N669">
        <v>0.12283653731798509</v>
      </c>
      <c r="O669">
        <v>0.16976072114366711</v>
      </c>
      <c r="P669">
        <v>0.21386717868673885</v>
      </c>
      <c r="Q669">
        <v>0.13264240266654384</v>
      </c>
      <c r="R669">
        <v>0.11735145729394296</v>
      </c>
      <c r="S669">
        <v>0.1143461088781059</v>
      </c>
      <c r="T669">
        <v>0.13614186526728442</v>
      </c>
      <c r="U669" s="4">
        <v>0.10094355894111642</v>
      </c>
      <c r="V669" s="7">
        <v>0.17223465954103254</v>
      </c>
      <c r="W669">
        <v>0.20392787731247949</v>
      </c>
      <c r="X669">
        <v>0.1718923669948807</v>
      </c>
      <c r="Y669">
        <v>0.1882878174221948</v>
      </c>
      <c r="Z669">
        <v>0.24152077427694332</v>
      </c>
      <c r="AA669">
        <v>0.17386215978287717</v>
      </c>
      <c r="AB669">
        <v>0.20598137678005654</v>
      </c>
      <c r="AC669">
        <v>0.21892575984985427</v>
      </c>
      <c r="AD669">
        <v>0.26552507404028547</v>
      </c>
      <c r="AE669" s="4">
        <v>0.20459725516651214</v>
      </c>
      <c r="AF669" s="7">
        <v>0.15614717713956683</v>
      </c>
      <c r="AG669">
        <v>0.35196135410040891</v>
      </c>
      <c r="AH669">
        <v>0.36127159956902477</v>
      </c>
      <c r="AI669">
        <v>0.38150985583229413</v>
      </c>
      <c r="AJ669">
        <v>0.43643199557610185</v>
      </c>
      <c r="AK669">
        <v>0.48612780431829161</v>
      </c>
      <c r="AL669">
        <v>0.53263892937992463</v>
      </c>
      <c r="AM669">
        <v>0.56302362640549297</v>
      </c>
      <c r="AN669">
        <v>0.59769998496457422</v>
      </c>
      <c r="AO669" s="4">
        <v>0.68073455460272103</v>
      </c>
      <c r="AP669" s="7">
        <v>0.62598553619167763</v>
      </c>
      <c r="AQ669">
        <v>0.61381020285077326</v>
      </c>
      <c r="AR669">
        <v>0.65549749211243791</v>
      </c>
      <c r="AS669">
        <v>0.69622487559804669</v>
      </c>
      <c r="AT669">
        <v>0.66682397941905514</v>
      </c>
      <c r="AU669">
        <v>0.75090100897245271</v>
      </c>
      <c r="AV669">
        <v>0.88906421735897234</v>
      </c>
      <c r="AW669">
        <v>0.78521488966550645</v>
      </c>
      <c r="AX669">
        <v>0.93980962660371181</v>
      </c>
      <c r="AY669" s="4">
        <v>0.76363340999976004</v>
      </c>
      <c r="AZ669">
        <f t="shared" si="547"/>
        <v>0.27785105528425363</v>
      </c>
      <c r="BA669">
        <f t="shared" si="548"/>
        <v>0.13234703424498992</v>
      </c>
      <c r="BB669">
        <f t="shared" si="549"/>
        <v>0.20467551211671164</v>
      </c>
      <c r="BC669">
        <f t="shared" si="550"/>
        <v>0.45475468818884013</v>
      </c>
      <c r="BD669" s="4">
        <f t="shared" si="551"/>
        <v>0.73869652387723928</v>
      </c>
      <c r="BE669" s="7">
        <f t="shared" si="552"/>
        <v>0.11474060707842165</v>
      </c>
      <c r="BF669">
        <f t="shared" si="553"/>
        <v>3.5063453682691023E-2</v>
      </c>
      <c r="BG669">
        <f t="shared" si="554"/>
        <v>3.0931367024858322E-2</v>
      </c>
      <c r="BH669">
        <f t="shared" si="555"/>
        <v>0.15071871442317072</v>
      </c>
      <c r="BI669" s="4">
        <f t="shared" si="556"/>
        <v>0.10963759584216515</v>
      </c>
      <c r="BJ669" s="7">
        <f t="shared" si="557"/>
        <v>2.9278316233628528E-3</v>
      </c>
      <c r="BK669">
        <f t="shared" si="558"/>
        <v>7.9269229514005002E-2</v>
      </c>
      <c r="BL669">
        <f t="shared" si="559"/>
        <v>8.9785169046566107E-3</v>
      </c>
      <c r="BM669" s="4">
        <f t="shared" si="560"/>
        <v>3.3198368995074807E-8</v>
      </c>
      <c r="BN669" s="7">
        <f t="shared" si="561"/>
        <v>2.9278316233628528E-3</v>
      </c>
      <c r="BO669">
        <f t="shared" si="562"/>
        <v>1.2251373985742561E-4</v>
      </c>
      <c r="BP669">
        <f t="shared" si="563"/>
        <v>6.2495219365613894E-5</v>
      </c>
      <c r="BQ669" s="4">
        <f t="shared" si="564"/>
        <v>4.6575624226150879E-9</v>
      </c>
      <c r="BR669" s="7">
        <f t="shared" si="565"/>
        <v>7.9269229514005002E-2</v>
      </c>
      <c r="BS669">
        <f t="shared" si="566"/>
        <v>1.2251373985742561E-4</v>
      </c>
      <c r="BT669">
        <f t="shared" si="567"/>
        <v>4.7346020345924488E-4</v>
      </c>
      <c r="BU669" s="4">
        <f t="shared" si="568"/>
        <v>2.432301887627197E-8</v>
      </c>
      <c r="BV669" s="7">
        <f t="shared" si="569"/>
        <v>8.9785169046566107E-3</v>
      </c>
      <c r="BW669">
        <f t="shared" si="570"/>
        <v>6.2495219365613894E-5</v>
      </c>
      <c r="BX669">
        <f t="shared" si="571"/>
        <v>4.7346020345924488E-4</v>
      </c>
      <c r="BY669" s="4">
        <f t="shared" si="572"/>
        <v>1.7591589393579671E-4</v>
      </c>
      <c r="BZ669" s="7">
        <f t="shared" si="573"/>
        <v>3.3198368995074807E-8</v>
      </c>
      <c r="CA669">
        <f t="shared" si="574"/>
        <v>4.6575624226150879E-9</v>
      </c>
      <c r="CB669">
        <f t="shared" si="575"/>
        <v>2.432301887627197E-8</v>
      </c>
      <c r="CC669" s="4">
        <f t="shared" si="576"/>
        <v>1.7591589393579671E-4</v>
      </c>
      <c r="CD669" s="7">
        <f t="shared" si="577"/>
        <v>18</v>
      </c>
      <c r="CE669" s="4">
        <f t="shared" si="578"/>
        <v>0</v>
      </c>
      <c r="CF669" s="7">
        <f t="shared" si="579"/>
        <v>2.9278316233628528E-3</v>
      </c>
      <c r="CG669">
        <f t="shared" si="580"/>
        <v>2.5502369912005426E-3</v>
      </c>
      <c r="CH669" s="7">
        <f t="shared" si="581"/>
        <v>2.9278316233628528E-3</v>
      </c>
      <c r="CI669" s="4">
        <f t="shared" si="582"/>
        <v>3.1540532160693778E-8</v>
      </c>
      <c r="CJ669">
        <f t="shared" si="583"/>
        <v>2.5502369912005426E-3</v>
      </c>
      <c r="CK669">
        <f t="shared" si="584"/>
        <v>3.1540532160693778E-8</v>
      </c>
      <c r="CL669" s="7">
        <f t="shared" si="585"/>
        <v>6</v>
      </c>
      <c r="CM669" s="4">
        <f t="shared" si="586"/>
        <v>1</v>
      </c>
      <c r="CN669" s="7">
        <f t="shared" si="587"/>
        <v>8.7915422958271868E-3</v>
      </c>
      <c r="CO669" s="4">
        <f t="shared" si="588"/>
        <v>1</v>
      </c>
      <c r="CP669" s="7">
        <f t="shared" si="589"/>
        <v>5</v>
      </c>
      <c r="CQ669" s="4" t="str">
        <f t="shared" si="590"/>
        <v>Glenfiddich 18</v>
      </c>
      <c r="CR669" s="7">
        <f t="shared" si="591"/>
        <v>78</v>
      </c>
      <c r="CS669">
        <f t="shared" si="592"/>
        <v>81</v>
      </c>
      <c r="CT669">
        <f ca="1">COUNTIF(INDIRECT(ADDRESS(ROW(),CR669,1,1)):INDIRECT(ADDRESS(ROW(),CS669,1,1)), "&lt;0.05")</f>
        <v>4</v>
      </c>
      <c r="CU669" s="4">
        <f t="shared" ca="1" si="593"/>
        <v>1</v>
      </c>
    </row>
    <row r="670" spans="1:99" x14ac:dyDescent="0.25">
      <c r="A670" s="48">
        <v>148</v>
      </c>
      <c r="B670" s="7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 s="4">
        <v>0</v>
      </c>
      <c r="L670" s="7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 s="4">
        <v>0</v>
      </c>
      <c r="V670" s="7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 s="4">
        <v>0</v>
      </c>
      <c r="AF670" s="7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 s="4">
        <v>0</v>
      </c>
      <c r="AP670" s="7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 s="4">
        <v>0</v>
      </c>
      <c r="AZ670">
        <f t="shared" si="547"/>
        <v>0</v>
      </c>
      <c r="BA670">
        <f t="shared" si="548"/>
        <v>0</v>
      </c>
      <c r="BB670">
        <f t="shared" si="549"/>
        <v>0</v>
      </c>
      <c r="BC670">
        <f t="shared" si="550"/>
        <v>0</v>
      </c>
      <c r="BD670" s="4">
        <f t="shared" si="551"/>
        <v>0</v>
      </c>
      <c r="BE670" s="7">
        <f t="shared" si="552"/>
        <v>0</v>
      </c>
      <c r="BF670">
        <f t="shared" si="553"/>
        <v>0</v>
      </c>
      <c r="BG670">
        <f t="shared" si="554"/>
        <v>0</v>
      </c>
      <c r="BH670">
        <f t="shared" si="555"/>
        <v>0</v>
      </c>
      <c r="BI670" s="4">
        <f t="shared" si="556"/>
        <v>0</v>
      </c>
      <c r="BJ670" s="7" t="e">
        <f t="shared" si="557"/>
        <v>#DIV/0!</v>
      </c>
      <c r="BK670" t="e">
        <f t="shared" si="558"/>
        <v>#DIV/0!</v>
      </c>
      <c r="BL670" t="e">
        <f t="shared" si="559"/>
        <v>#DIV/0!</v>
      </c>
      <c r="BM670" s="4" t="e">
        <f t="shared" si="560"/>
        <v>#DIV/0!</v>
      </c>
      <c r="BN670" s="7" t="e">
        <f t="shared" si="561"/>
        <v>#DIV/0!</v>
      </c>
      <c r="BO670" t="e">
        <f t="shared" si="562"/>
        <v>#DIV/0!</v>
      </c>
      <c r="BP670" t="e">
        <f t="shared" si="563"/>
        <v>#DIV/0!</v>
      </c>
      <c r="BQ670" s="4" t="e">
        <f t="shared" si="564"/>
        <v>#DIV/0!</v>
      </c>
      <c r="BR670" s="7" t="e">
        <f t="shared" si="565"/>
        <v>#DIV/0!</v>
      </c>
      <c r="BS670" t="e">
        <f t="shared" si="566"/>
        <v>#DIV/0!</v>
      </c>
      <c r="BT670" t="e">
        <f t="shared" si="567"/>
        <v>#DIV/0!</v>
      </c>
      <c r="BU670" s="4" t="e">
        <f t="shared" si="568"/>
        <v>#DIV/0!</v>
      </c>
      <c r="BV670" s="7" t="e">
        <f t="shared" si="569"/>
        <v>#DIV/0!</v>
      </c>
      <c r="BW670" t="e">
        <f t="shared" si="570"/>
        <v>#DIV/0!</v>
      </c>
      <c r="BX670" t="e">
        <f t="shared" si="571"/>
        <v>#DIV/0!</v>
      </c>
      <c r="BY670" s="4" t="e">
        <f t="shared" si="572"/>
        <v>#DIV/0!</v>
      </c>
      <c r="BZ670" s="7" t="e">
        <f t="shared" si="573"/>
        <v>#DIV/0!</v>
      </c>
      <c r="CA670" t="e">
        <f t="shared" si="574"/>
        <v>#DIV/0!</v>
      </c>
      <c r="CB670" t="e">
        <f t="shared" si="575"/>
        <v>#DIV/0!</v>
      </c>
      <c r="CC670" s="4" t="e">
        <f t="shared" si="576"/>
        <v>#DIV/0!</v>
      </c>
      <c r="CD670" s="7">
        <f t="shared" si="577"/>
        <v>0</v>
      </c>
      <c r="CE670" s="4">
        <f t="shared" si="578"/>
        <v>0</v>
      </c>
      <c r="CF670" s="7" t="e">
        <f t="shared" si="579"/>
        <v>#DIV/0!</v>
      </c>
      <c r="CG670" t="e">
        <f t="shared" si="580"/>
        <v>#DIV/0!</v>
      </c>
      <c r="CH670" s="7" t="e">
        <f t="shared" si="581"/>
        <v>#DIV/0!</v>
      </c>
      <c r="CI670" s="4" t="e">
        <f t="shared" si="582"/>
        <v>#DIV/0!</v>
      </c>
      <c r="CJ670" t="e">
        <f t="shared" si="583"/>
        <v>#DIV/0!</v>
      </c>
      <c r="CK670" t="e">
        <f t="shared" si="584"/>
        <v>#DIV/0!</v>
      </c>
      <c r="CL670" s="7">
        <f t="shared" si="585"/>
        <v>0</v>
      </c>
      <c r="CM670" s="4">
        <f t="shared" si="586"/>
        <v>0</v>
      </c>
      <c r="CN670" s="7" t="e">
        <f t="shared" si="587"/>
        <v>#DIV/0!</v>
      </c>
      <c r="CO670" s="4" t="e">
        <f t="shared" si="588"/>
        <v>#DIV/0!</v>
      </c>
      <c r="CP670" s="7">
        <f t="shared" si="589"/>
        <v>1</v>
      </c>
      <c r="CQ670" s="4" t="str">
        <f t="shared" si="590"/>
        <v>Gentleman Jack</v>
      </c>
      <c r="CR670" s="7">
        <f t="shared" si="591"/>
        <v>62</v>
      </c>
      <c r="CS670">
        <f t="shared" si="592"/>
        <v>65</v>
      </c>
      <c r="CT670">
        <f ca="1">COUNTIF(INDIRECT(ADDRESS(ROW(),CR670,1,1)):INDIRECT(ADDRESS(ROW(),CS670,1,1)), "&lt;0.05")</f>
        <v>0</v>
      </c>
      <c r="CU670" s="4">
        <f t="shared" ca="1" si="593"/>
        <v>0</v>
      </c>
    </row>
    <row r="671" spans="1:99" x14ac:dyDescent="0.25">
      <c r="A671" s="48">
        <v>149</v>
      </c>
      <c r="B671" s="7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 s="4">
        <v>0</v>
      </c>
      <c r="L671" s="7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 s="4">
        <v>0</v>
      </c>
      <c r="V671" s="7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 s="4">
        <v>0</v>
      </c>
      <c r="AF671" s="7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 s="4">
        <v>0</v>
      </c>
      <c r="AP671" s="7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 s="4">
        <v>0</v>
      </c>
      <c r="AZ671">
        <f t="shared" si="547"/>
        <v>0</v>
      </c>
      <c r="BA671">
        <f t="shared" si="548"/>
        <v>0</v>
      </c>
      <c r="BB671">
        <f t="shared" si="549"/>
        <v>0</v>
      </c>
      <c r="BC671">
        <f t="shared" si="550"/>
        <v>0</v>
      </c>
      <c r="BD671" s="4">
        <f t="shared" si="551"/>
        <v>0</v>
      </c>
      <c r="BE671" s="7">
        <f t="shared" si="552"/>
        <v>0</v>
      </c>
      <c r="BF671">
        <f t="shared" si="553"/>
        <v>0</v>
      </c>
      <c r="BG671">
        <f t="shared" si="554"/>
        <v>0</v>
      </c>
      <c r="BH671">
        <f t="shared" si="555"/>
        <v>0</v>
      </c>
      <c r="BI671" s="4">
        <f t="shared" si="556"/>
        <v>0</v>
      </c>
      <c r="BJ671" s="7" t="e">
        <f t="shared" si="557"/>
        <v>#DIV/0!</v>
      </c>
      <c r="BK671" t="e">
        <f t="shared" si="558"/>
        <v>#DIV/0!</v>
      </c>
      <c r="BL671" t="e">
        <f t="shared" si="559"/>
        <v>#DIV/0!</v>
      </c>
      <c r="BM671" s="4" t="e">
        <f t="shared" si="560"/>
        <v>#DIV/0!</v>
      </c>
      <c r="BN671" s="7" t="e">
        <f t="shared" si="561"/>
        <v>#DIV/0!</v>
      </c>
      <c r="BO671" t="e">
        <f t="shared" si="562"/>
        <v>#DIV/0!</v>
      </c>
      <c r="BP671" t="e">
        <f t="shared" si="563"/>
        <v>#DIV/0!</v>
      </c>
      <c r="BQ671" s="4" t="e">
        <f t="shared" si="564"/>
        <v>#DIV/0!</v>
      </c>
      <c r="BR671" s="7" t="e">
        <f t="shared" si="565"/>
        <v>#DIV/0!</v>
      </c>
      <c r="BS671" t="e">
        <f t="shared" si="566"/>
        <v>#DIV/0!</v>
      </c>
      <c r="BT671" t="e">
        <f t="shared" si="567"/>
        <v>#DIV/0!</v>
      </c>
      <c r="BU671" s="4" t="e">
        <f t="shared" si="568"/>
        <v>#DIV/0!</v>
      </c>
      <c r="BV671" s="7" t="e">
        <f t="shared" si="569"/>
        <v>#DIV/0!</v>
      </c>
      <c r="BW671" t="e">
        <f t="shared" si="570"/>
        <v>#DIV/0!</v>
      </c>
      <c r="BX671" t="e">
        <f t="shared" si="571"/>
        <v>#DIV/0!</v>
      </c>
      <c r="BY671" s="4" t="e">
        <f t="shared" si="572"/>
        <v>#DIV/0!</v>
      </c>
      <c r="BZ671" s="7" t="e">
        <f t="shared" si="573"/>
        <v>#DIV/0!</v>
      </c>
      <c r="CA671" t="e">
        <f t="shared" si="574"/>
        <v>#DIV/0!</v>
      </c>
      <c r="CB671" t="e">
        <f t="shared" si="575"/>
        <v>#DIV/0!</v>
      </c>
      <c r="CC671" s="4" t="e">
        <f t="shared" si="576"/>
        <v>#DIV/0!</v>
      </c>
      <c r="CD671" s="7">
        <f t="shared" si="577"/>
        <v>0</v>
      </c>
      <c r="CE671" s="4">
        <f t="shared" si="578"/>
        <v>0</v>
      </c>
      <c r="CF671" s="7" t="e">
        <f t="shared" si="579"/>
        <v>#DIV/0!</v>
      </c>
      <c r="CG671" t="e">
        <f t="shared" si="580"/>
        <v>#DIV/0!</v>
      </c>
      <c r="CH671" s="7" t="e">
        <f t="shared" si="581"/>
        <v>#DIV/0!</v>
      </c>
      <c r="CI671" s="4" t="e">
        <f t="shared" si="582"/>
        <v>#DIV/0!</v>
      </c>
      <c r="CJ671" t="e">
        <f t="shared" si="583"/>
        <v>#DIV/0!</v>
      </c>
      <c r="CK671" t="e">
        <f t="shared" si="584"/>
        <v>#DIV/0!</v>
      </c>
      <c r="CL671" s="7">
        <f t="shared" si="585"/>
        <v>0</v>
      </c>
      <c r="CM671" s="4">
        <f t="shared" si="586"/>
        <v>0</v>
      </c>
      <c r="CN671" s="7" t="e">
        <f t="shared" si="587"/>
        <v>#DIV/0!</v>
      </c>
      <c r="CO671" s="4" t="e">
        <f t="shared" si="588"/>
        <v>#DIV/0!</v>
      </c>
      <c r="CP671" s="7">
        <f t="shared" si="589"/>
        <v>1</v>
      </c>
      <c r="CQ671" s="4" t="str">
        <f t="shared" si="590"/>
        <v>Gentleman Jack</v>
      </c>
      <c r="CR671" s="7">
        <f t="shared" si="591"/>
        <v>62</v>
      </c>
      <c r="CS671">
        <f t="shared" si="592"/>
        <v>65</v>
      </c>
      <c r="CT671">
        <f ca="1">COUNTIF(INDIRECT(ADDRESS(ROW(),CR671,1,1)):INDIRECT(ADDRESS(ROW(),CS671,1,1)), "&lt;0.05")</f>
        <v>0</v>
      </c>
      <c r="CU671" s="4">
        <f t="shared" ca="1" si="593"/>
        <v>0</v>
      </c>
    </row>
    <row r="672" spans="1:99" x14ac:dyDescent="0.25">
      <c r="A672" s="48">
        <v>150</v>
      </c>
      <c r="B672" s="7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 s="4">
        <v>0</v>
      </c>
      <c r="L672" s="7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 s="4">
        <v>0</v>
      </c>
      <c r="V672" s="7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 s="4">
        <v>0</v>
      </c>
      <c r="AF672" s="7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 s="4">
        <v>0</v>
      </c>
      <c r="AP672" s="7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 s="4">
        <v>0</v>
      </c>
      <c r="AZ672">
        <f t="shared" si="547"/>
        <v>0</v>
      </c>
      <c r="BA672">
        <f t="shared" si="548"/>
        <v>0</v>
      </c>
      <c r="BB672">
        <f t="shared" si="549"/>
        <v>0</v>
      </c>
      <c r="BC672">
        <f t="shared" si="550"/>
        <v>0</v>
      </c>
      <c r="BD672" s="4">
        <f t="shared" si="551"/>
        <v>0</v>
      </c>
      <c r="BE672" s="7">
        <f t="shared" si="552"/>
        <v>0</v>
      </c>
      <c r="BF672">
        <f t="shared" si="553"/>
        <v>0</v>
      </c>
      <c r="BG672">
        <f t="shared" si="554"/>
        <v>0</v>
      </c>
      <c r="BH672">
        <f t="shared" si="555"/>
        <v>0</v>
      </c>
      <c r="BI672" s="4">
        <f t="shared" si="556"/>
        <v>0</v>
      </c>
      <c r="BJ672" s="7" t="e">
        <f t="shared" si="557"/>
        <v>#DIV/0!</v>
      </c>
      <c r="BK672" t="e">
        <f t="shared" si="558"/>
        <v>#DIV/0!</v>
      </c>
      <c r="BL672" t="e">
        <f t="shared" si="559"/>
        <v>#DIV/0!</v>
      </c>
      <c r="BM672" s="4" t="e">
        <f t="shared" si="560"/>
        <v>#DIV/0!</v>
      </c>
      <c r="BN672" s="7" t="e">
        <f t="shared" si="561"/>
        <v>#DIV/0!</v>
      </c>
      <c r="BO672" t="e">
        <f t="shared" si="562"/>
        <v>#DIV/0!</v>
      </c>
      <c r="BP672" t="e">
        <f t="shared" si="563"/>
        <v>#DIV/0!</v>
      </c>
      <c r="BQ672" s="4" t="e">
        <f t="shared" si="564"/>
        <v>#DIV/0!</v>
      </c>
      <c r="BR672" s="7" t="e">
        <f t="shared" si="565"/>
        <v>#DIV/0!</v>
      </c>
      <c r="BS672" t="e">
        <f t="shared" si="566"/>
        <v>#DIV/0!</v>
      </c>
      <c r="BT672" t="e">
        <f t="shared" si="567"/>
        <v>#DIV/0!</v>
      </c>
      <c r="BU672" s="4" t="e">
        <f t="shared" si="568"/>
        <v>#DIV/0!</v>
      </c>
      <c r="BV672" s="7" t="e">
        <f t="shared" si="569"/>
        <v>#DIV/0!</v>
      </c>
      <c r="BW672" t="e">
        <f t="shared" si="570"/>
        <v>#DIV/0!</v>
      </c>
      <c r="BX672" t="e">
        <f t="shared" si="571"/>
        <v>#DIV/0!</v>
      </c>
      <c r="BY672" s="4" t="e">
        <f t="shared" si="572"/>
        <v>#DIV/0!</v>
      </c>
      <c r="BZ672" s="7" t="e">
        <f t="shared" si="573"/>
        <v>#DIV/0!</v>
      </c>
      <c r="CA672" t="e">
        <f t="shared" si="574"/>
        <v>#DIV/0!</v>
      </c>
      <c r="CB672" t="e">
        <f t="shared" si="575"/>
        <v>#DIV/0!</v>
      </c>
      <c r="CC672" s="4" t="e">
        <f t="shared" si="576"/>
        <v>#DIV/0!</v>
      </c>
      <c r="CD672" s="7">
        <f t="shared" si="577"/>
        <v>0</v>
      </c>
      <c r="CE672" s="4">
        <f t="shared" si="578"/>
        <v>0</v>
      </c>
      <c r="CF672" s="7" t="e">
        <f t="shared" si="579"/>
        <v>#DIV/0!</v>
      </c>
      <c r="CG672" t="e">
        <f t="shared" si="580"/>
        <v>#DIV/0!</v>
      </c>
      <c r="CH672" s="7" t="e">
        <f t="shared" si="581"/>
        <v>#DIV/0!</v>
      </c>
      <c r="CI672" s="4" t="e">
        <f t="shared" si="582"/>
        <v>#DIV/0!</v>
      </c>
      <c r="CJ672" t="e">
        <f t="shared" si="583"/>
        <v>#DIV/0!</v>
      </c>
      <c r="CK672" t="e">
        <f t="shared" si="584"/>
        <v>#DIV/0!</v>
      </c>
      <c r="CL672" s="7">
        <f t="shared" si="585"/>
        <v>0</v>
      </c>
      <c r="CM672" s="4">
        <f t="shared" si="586"/>
        <v>0</v>
      </c>
      <c r="CN672" s="7" t="e">
        <f t="shared" si="587"/>
        <v>#DIV/0!</v>
      </c>
      <c r="CO672" s="4" t="e">
        <f t="shared" si="588"/>
        <v>#DIV/0!</v>
      </c>
      <c r="CP672" s="7">
        <f t="shared" si="589"/>
        <v>1</v>
      </c>
      <c r="CQ672" s="4" t="str">
        <f t="shared" si="590"/>
        <v>Gentleman Jack</v>
      </c>
      <c r="CR672" s="7">
        <f t="shared" si="591"/>
        <v>62</v>
      </c>
      <c r="CS672">
        <f t="shared" si="592"/>
        <v>65</v>
      </c>
      <c r="CT672">
        <f ca="1">COUNTIF(INDIRECT(ADDRESS(ROW(),CR672,1,1)):INDIRECT(ADDRESS(ROW(),CS672,1,1)), "&lt;0.05")</f>
        <v>0</v>
      </c>
      <c r="CU672" s="4">
        <f t="shared" ca="1" si="593"/>
        <v>0</v>
      </c>
    </row>
    <row r="673" spans="1:99" x14ac:dyDescent="0.25">
      <c r="A673" s="48">
        <v>151</v>
      </c>
      <c r="B673" s="7">
        <v>0</v>
      </c>
      <c r="C673">
        <v>0</v>
      </c>
      <c r="D673">
        <v>0</v>
      </c>
      <c r="E673">
        <v>0</v>
      </c>
      <c r="F673">
        <v>0</v>
      </c>
      <c r="G673">
        <v>1.8034350072324467E-2</v>
      </c>
      <c r="H673">
        <v>0</v>
      </c>
      <c r="I673">
        <v>0</v>
      </c>
      <c r="J673">
        <v>0</v>
      </c>
      <c r="K673" s="4">
        <v>0</v>
      </c>
      <c r="L673" s="7">
        <v>3.3227530785670416E-2</v>
      </c>
      <c r="M673">
        <v>4.7775421338944461E-2</v>
      </c>
      <c r="N673">
        <v>2.8016525489858345E-2</v>
      </c>
      <c r="O673">
        <v>2.6117096042079381E-2</v>
      </c>
      <c r="P673">
        <v>4.5536406659946405E-2</v>
      </c>
      <c r="Q673">
        <v>0</v>
      </c>
      <c r="R673">
        <v>0</v>
      </c>
      <c r="S673">
        <v>2.5138315742416614E-4</v>
      </c>
      <c r="T673">
        <v>3.4722219770864426E-2</v>
      </c>
      <c r="U673" s="4">
        <v>0</v>
      </c>
      <c r="V673" s="7">
        <v>3.056726568678329E-2</v>
      </c>
      <c r="W673">
        <v>2.4020064749426105E-2</v>
      </c>
      <c r="X673">
        <v>1.8647026089517044E-2</v>
      </c>
      <c r="Y673">
        <v>2.2757278376666232E-2</v>
      </c>
      <c r="Z673">
        <v>2.7527532993891692E-2</v>
      </c>
      <c r="AA673">
        <v>0</v>
      </c>
      <c r="AB673">
        <v>2.2117115275396303E-2</v>
      </c>
      <c r="AC673">
        <v>1.4375051426860937E-2</v>
      </c>
      <c r="AD673">
        <v>1.4116646634644188E-2</v>
      </c>
      <c r="AE673" s="4">
        <v>4.5547830254294005E-3</v>
      </c>
      <c r="AF673" s="7">
        <v>7.345982245584172E-2</v>
      </c>
      <c r="AG673">
        <v>6.8209872589425374E-2</v>
      </c>
      <c r="AH673">
        <v>4.2956949850896924E-2</v>
      </c>
      <c r="AI673">
        <v>3.1764093235072725E-2</v>
      </c>
      <c r="AJ673">
        <v>1.8916980223185704E-3</v>
      </c>
      <c r="AK673">
        <v>3.3460629042778828E-2</v>
      </c>
      <c r="AL673">
        <v>4.168821732472245E-2</v>
      </c>
      <c r="AM673">
        <v>5.8377050570607046E-3</v>
      </c>
      <c r="AN673">
        <v>2.4348249583282943E-3</v>
      </c>
      <c r="AO673" s="4">
        <v>2.4811312046213282E-2</v>
      </c>
      <c r="AP673" s="7">
        <v>0</v>
      </c>
      <c r="AQ673">
        <v>5.6043053215642409E-2</v>
      </c>
      <c r="AR673">
        <v>3.1863644420898049E-2</v>
      </c>
      <c r="AS673">
        <v>0</v>
      </c>
      <c r="AT673">
        <v>2.5441853158114352E-2</v>
      </c>
      <c r="AU673">
        <v>3.629751008258137E-2</v>
      </c>
      <c r="AV673">
        <v>7.289450030459152E-2</v>
      </c>
      <c r="AW673">
        <v>2.256069713782172E-2</v>
      </c>
      <c r="AX673">
        <v>0</v>
      </c>
      <c r="AY673" s="4">
        <v>3.1776159388852233E-2</v>
      </c>
      <c r="AZ673">
        <f t="shared" si="547"/>
        <v>1.8034350072324468E-3</v>
      </c>
      <c r="BA673">
        <f t="shared" si="548"/>
        <v>2.156465832447876E-2</v>
      </c>
      <c r="BB673">
        <f t="shared" si="549"/>
        <v>1.7868276425861519E-2</v>
      </c>
      <c r="BC673">
        <f t="shared" si="550"/>
        <v>3.2651512458265891E-2</v>
      </c>
      <c r="BD673" s="4">
        <f t="shared" si="551"/>
        <v>2.7687741770850167E-2</v>
      </c>
      <c r="BE673" s="7">
        <f t="shared" si="552"/>
        <v>5.7029622349367651E-3</v>
      </c>
      <c r="BF673">
        <f t="shared" si="553"/>
        <v>1.967091275268687E-2</v>
      </c>
      <c r="BG673">
        <f t="shared" si="554"/>
        <v>9.7625887043644444E-3</v>
      </c>
      <c r="BH673">
        <f t="shared" si="555"/>
        <v>2.5295332891333171E-2</v>
      </c>
      <c r="BI673" s="4">
        <f t="shared" si="556"/>
        <v>2.4237527999274283E-2</v>
      </c>
      <c r="BJ673" s="7">
        <f t="shared" si="557"/>
        <v>1.1588215886532607E-2</v>
      </c>
      <c r="BK673">
        <f t="shared" si="558"/>
        <v>4.64896241259792E-4</v>
      </c>
      <c r="BL673">
        <f t="shared" si="559"/>
        <v>3.7674537231426213E-3</v>
      </c>
      <c r="BM673" s="4">
        <f t="shared" si="560"/>
        <v>8.1934552876930852E-3</v>
      </c>
      <c r="BN673" s="7">
        <f t="shared" si="561"/>
        <v>1.1588215886532607E-2</v>
      </c>
      <c r="BO673">
        <f t="shared" si="562"/>
        <v>0.6033906425425325</v>
      </c>
      <c r="BP673">
        <f t="shared" si="563"/>
        <v>0.2891887436673532</v>
      </c>
      <c r="BQ673" s="4">
        <f t="shared" si="564"/>
        <v>0.54316104675524435</v>
      </c>
      <c r="BR673" s="7">
        <f t="shared" si="565"/>
        <v>4.64896241259792E-4</v>
      </c>
      <c r="BS673">
        <f t="shared" si="566"/>
        <v>0.6033906425425325</v>
      </c>
      <c r="BT673">
        <f t="shared" si="567"/>
        <v>0.11114349079477448</v>
      </c>
      <c r="BU673" s="4">
        <f t="shared" si="568"/>
        <v>0.25796761119742395</v>
      </c>
      <c r="BV673" s="7">
        <f t="shared" si="569"/>
        <v>3.7674537231426213E-3</v>
      </c>
      <c r="BW673">
        <f t="shared" si="570"/>
        <v>0.2891887436673532</v>
      </c>
      <c r="BX673">
        <f t="shared" si="571"/>
        <v>0.11114349079477448</v>
      </c>
      <c r="BY673" s="4">
        <f t="shared" si="572"/>
        <v>0.65946715447723314</v>
      </c>
      <c r="BZ673" s="7">
        <f t="shared" si="573"/>
        <v>8.1934552876930852E-3</v>
      </c>
      <c r="CA673">
        <f t="shared" si="574"/>
        <v>0.54316104675524435</v>
      </c>
      <c r="CB673">
        <f t="shared" si="575"/>
        <v>0.25796761119742395</v>
      </c>
      <c r="CC673" s="4">
        <f t="shared" si="576"/>
        <v>0.65946715447723314</v>
      </c>
      <c r="CD673" s="7">
        <f t="shared" si="577"/>
        <v>8</v>
      </c>
      <c r="CE673" s="4">
        <f t="shared" si="578"/>
        <v>0</v>
      </c>
      <c r="CF673" s="7">
        <f t="shared" si="579"/>
        <v>1.1588215886532607E-2</v>
      </c>
      <c r="CG673">
        <f t="shared" si="580"/>
        <v>1.6484709270828285E-6</v>
      </c>
      <c r="CH673" s="7">
        <f t="shared" si="581"/>
        <v>1.1588215886532607E-2</v>
      </c>
      <c r="CI673" s="4">
        <f t="shared" si="582"/>
        <v>0.54703250862509378</v>
      </c>
      <c r="CJ673">
        <f t="shared" si="583"/>
        <v>1.6484709270828285E-6</v>
      </c>
      <c r="CK673">
        <f t="shared" si="584"/>
        <v>0.54703250862509378</v>
      </c>
      <c r="CL673" s="7">
        <f t="shared" si="585"/>
        <v>4</v>
      </c>
      <c r="CM673" s="4">
        <f t="shared" si="586"/>
        <v>0</v>
      </c>
      <c r="CN673" s="7">
        <f t="shared" si="587"/>
        <v>2.8239072503237442E-2</v>
      </c>
      <c r="CO673" s="4">
        <f t="shared" si="588"/>
        <v>1</v>
      </c>
      <c r="CP673" s="7">
        <f t="shared" si="589"/>
        <v>4</v>
      </c>
      <c r="CQ673" s="4" t="str">
        <f t="shared" si="590"/>
        <v>Glenfiddich 15</v>
      </c>
      <c r="CR673" s="7">
        <f t="shared" si="591"/>
        <v>74</v>
      </c>
      <c r="CS673">
        <f t="shared" si="592"/>
        <v>77</v>
      </c>
      <c r="CT673">
        <f ca="1">COUNTIF(INDIRECT(ADDRESS(ROW(),CR673,1,1)):INDIRECT(ADDRESS(ROW(),CS673,1,1)), "&lt;0.05")</f>
        <v>1</v>
      </c>
      <c r="CU673" s="4">
        <f t="shared" ca="1" si="593"/>
        <v>0</v>
      </c>
    </row>
    <row r="674" spans="1:99" x14ac:dyDescent="0.25">
      <c r="A674" s="48">
        <v>152</v>
      </c>
      <c r="B674" s="7">
        <v>1.5098029504474342</v>
      </c>
      <c r="C674">
        <v>0.91590975312124334</v>
      </c>
      <c r="D674">
        <v>0.73220693223758204</v>
      </c>
      <c r="E674">
        <v>0.90538400462682256</v>
      </c>
      <c r="F674">
        <v>0.82554789405999951</v>
      </c>
      <c r="G674">
        <v>0.78643544517771924</v>
      </c>
      <c r="H674">
        <v>0.73604024144012103</v>
      </c>
      <c r="I674">
        <v>0.53220098743535782</v>
      </c>
      <c r="J674">
        <v>0.54843575256313615</v>
      </c>
      <c r="K674" s="4">
        <v>0.69598965344911767</v>
      </c>
      <c r="L674" s="7">
        <v>0.23476751715061545</v>
      </c>
      <c r="M674">
        <v>0.42481152524651489</v>
      </c>
      <c r="N674">
        <v>0.41237497408266788</v>
      </c>
      <c r="O674">
        <v>0.65959296966671443</v>
      </c>
      <c r="P674">
        <v>0.65127688280494345</v>
      </c>
      <c r="Q674">
        <v>0.43903590485214056</v>
      </c>
      <c r="R674">
        <v>0.41573518015737615</v>
      </c>
      <c r="S674">
        <v>0.41351098328504821</v>
      </c>
      <c r="T674">
        <v>0.4905754881106914</v>
      </c>
      <c r="U674" s="4">
        <v>0.38850030710305355</v>
      </c>
      <c r="V674" s="7">
        <v>0.27218782567523353</v>
      </c>
      <c r="W674">
        <v>0.26726430430452541</v>
      </c>
      <c r="X674">
        <v>0.27441249415336455</v>
      </c>
      <c r="Y674">
        <v>0.26755768760881793</v>
      </c>
      <c r="Z674">
        <v>0.28962168852853098</v>
      </c>
      <c r="AA674">
        <v>0.23961412804091617</v>
      </c>
      <c r="AB674">
        <v>0.25794965348767313</v>
      </c>
      <c r="AC674">
        <v>0.32512302745596489</v>
      </c>
      <c r="AD674">
        <v>0.29528824581033203</v>
      </c>
      <c r="AE674" s="4">
        <v>0.30193977333402411</v>
      </c>
      <c r="AF674" s="7">
        <v>0.15883336127075459</v>
      </c>
      <c r="AG674">
        <v>0.18784277639942001</v>
      </c>
      <c r="AH674">
        <v>0.18229192126035096</v>
      </c>
      <c r="AI674">
        <v>0.18665430700330751</v>
      </c>
      <c r="AJ674">
        <v>0.22606459013472588</v>
      </c>
      <c r="AK674">
        <v>0.24403563392577482</v>
      </c>
      <c r="AL674">
        <v>0.22823776778612881</v>
      </c>
      <c r="AM674">
        <v>0.20825037445926009</v>
      </c>
      <c r="AN674">
        <v>0.22712596841079954</v>
      </c>
      <c r="AO674" s="4">
        <v>0.24617194703371154</v>
      </c>
      <c r="AP674" s="7">
        <v>0.27122685414072428</v>
      </c>
      <c r="AQ674">
        <v>0.25844837274245674</v>
      </c>
      <c r="AR674">
        <v>0.23793415225812389</v>
      </c>
      <c r="AS674">
        <v>0.28998358935149993</v>
      </c>
      <c r="AT674">
        <v>0.36655192420083182</v>
      </c>
      <c r="AU674">
        <v>0.35160981618831544</v>
      </c>
      <c r="AV674">
        <v>0.33149382380046971</v>
      </c>
      <c r="AW674">
        <v>0.33159676471668709</v>
      </c>
      <c r="AX674">
        <v>0.36921119719607881</v>
      </c>
      <c r="AY674" s="4">
        <v>0.30364425596682176</v>
      </c>
      <c r="AZ674">
        <f t="shared" si="547"/>
        <v>0.81879536145585341</v>
      </c>
      <c r="BA674">
        <f t="shared" si="548"/>
        <v>0.45301817324597665</v>
      </c>
      <c r="BB674">
        <f t="shared" si="549"/>
        <v>0.27909588283993825</v>
      </c>
      <c r="BC674">
        <f t="shared" si="550"/>
        <v>0.20955086476842336</v>
      </c>
      <c r="BD674" s="4">
        <f t="shared" si="551"/>
        <v>0.31117007505620092</v>
      </c>
      <c r="BE674" s="7">
        <f t="shared" si="552"/>
        <v>0.27490824900520028</v>
      </c>
      <c r="BF674">
        <f t="shared" si="553"/>
        <v>0.12506884609023211</v>
      </c>
      <c r="BG674">
        <f t="shared" si="554"/>
        <v>2.4408719160281762E-2</v>
      </c>
      <c r="BH674">
        <f t="shared" si="555"/>
        <v>2.9389322708555075E-2</v>
      </c>
      <c r="BI674" s="4">
        <f t="shared" si="556"/>
        <v>4.6122593234170256E-2</v>
      </c>
      <c r="BJ674" s="7">
        <f t="shared" si="557"/>
        <v>2.2095117649683542E-3</v>
      </c>
      <c r="BK674">
        <f t="shared" si="558"/>
        <v>1.5166570185340538E-4</v>
      </c>
      <c r="BL674">
        <f t="shared" si="559"/>
        <v>5.8541203317601071E-5</v>
      </c>
      <c r="BM674" s="4">
        <f t="shared" si="560"/>
        <v>2.220279804794428E-4</v>
      </c>
      <c r="BN674" s="7">
        <f t="shared" si="561"/>
        <v>2.2095117649683542E-3</v>
      </c>
      <c r="BO674">
        <f t="shared" si="562"/>
        <v>1.6397350781376719E-3</v>
      </c>
      <c r="BP674">
        <f t="shared" si="563"/>
        <v>1.3390306438091867E-4</v>
      </c>
      <c r="BQ674" s="4">
        <f t="shared" si="564"/>
        <v>6.0117812961808749E-3</v>
      </c>
      <c r="BR674" s="7">
        <f t="shared" si="565"/>
        <v>1.5166570185340538E-4</v>
      </c>
      <c r="BS674">
        <f t="shared" si="566"/>
        <v>1.6397350781376719E-3</v>
      </c>
      <c r="BT674">
        <f t="shared" si="567"/>
        <v>2.1184119580097556E-5</v>
      </c>
      <c r="BU674" s="4">
        <f t="shared" si="568"/>
        <v>7.2804600433155564E-2</v>
      </c>
      <c r="BV674" s="7">
        <f t="shared" si="569"/>
        <v>5.8541203317601071E-5</v>
      </c>
      <c r="BW674">
        <f t="shared" si="570"/>
        <v>1.3390306438091867E-4</v>
      </c>
      <c r="BX674">
        <f t="shared" si="571"/>
        <v>2.1184119580097556E-5</v>
      </c>
      <c r="BY674" s="4">
        <f t="shared" si="572"/>
        <v>2.8315365449333791E-5</v>
      </c>
      <c r="BZ674" s="7">
        <f t="shared" si="573"/>
        <v>2.220279804794428E-4</v>
      </c>
      <c r="CA674">
        <f t="shared" si="574"/>
        <v>6.0117812961808749E-3</v>
      </c>
      <c r="CB674">
        <f t="shared" si="575"/>
        <v>7.2804600433155564E-2</v>
      </c>
      <c r="CC674" s="4">
        <f t="shared" si="576"/>
        <v>2.8315365449333791E-5</v>
      </c>
      <c r="CD674" s="7">
        <f t="shared" si="577"/>
        <v>18</v>
      </c>
      <c r="CE674" s="4">
        <f t="shared" si="578"/>
        <v>0</v>
      </c>
      <c r="CF674" s="7">
        <f t="shared" si="579"/>
        <v>2.2095117649683542E-3</v>
      </c>
      <c r="CG674">
        <f t="shared" si="580"/>
        <v>1.2437795925342765E-4</v>
      </c>
      <c r="CH674" s="7">
        <f t="shared" si="581"/>
        <v>2.2095117649683542E-3</v>
      </c>
      <c r="CI674" s="4">
        <f t="shared" si="582"/>
        <v>9.8302397881655144E-4</v>
      </c>
      <c r="CJ674">
        <f t="shared" si="583"/>
        <v>1.2437795925342765E-4</v>
      </c>
      <c r="CK674">
        <f t="shared" si="584"/>
        <v>9.8302397881655144E-4</v>
      </c>
      <c r="CL674" s="7">
        <f t="shared" si="585"/>
        <v>6</v>
      </c>
      <c r="CM674" s="4">
        <f t="shared" si="586"/>
        <v>1</v>
      </c>
      <c r="CN674" s="7">
        <f t="shared" si="587"/>
        <v>4.9770576277332772E-6</v>
      </c>
      <c r="CO674" s="4">
        <f t="shared" si="588"/>
        <v>1</v>
      </c>
      <c r="CP674" s="7">
        <f t="shared" si="589"/>
        <v>1</v>
      </c>
      <c r="CQ674" s="4" t="str">
        <f t="shared" si="590"/>
        <v>Gentleman Jack</v>
      </c>
      <c r="CR674" s="7">
        <f t="shared" si="591"/>
        <v>62</v>
      </c>
      <c r="CS674">
        <f t="shared" si="592"/>
        <v>65</v>
      </c>
      <c r="CT674">
        <f ca="1">COUNTIF(INDIRECT(ADDRESS(ROW(),CR674,1,1)):INDIRECT(ADDRESS(ROW(),CS674,1,1)), "&lt;0.05")</f>
        <v>4</v>
      </c>
      <c r="CU674" s="4">
        <f t="shared" ca="1" si="593"/>
        <v>1</v>
      </c>
    </row>
    <row r="675" spans="1:99" x14ac:dyDescent="0.25">
      <c r="A675" s="48">
        <v>153</v>
      </c>
      <c r="B675" s="7">
        <v>5.6225889994809908</v>
      </c>
      <c r="C675">
        <v>3.4653494325820149</v>
      </c>
      <c r="D675">
        <v>2.6486980825767552</v>
      </c>
      <c r="E675">
        <v>3.349178530351808</v>
      </c>
      <c r="F675">
        <v>3.002948703295004</v>
      </c>
      <c r="G675">
        <v>2.2948168215829643</v>
      </c>
      <c r="H675">
        <v>2.8816307871483353</v>
      </c>
      <c r="I675">
        <v>2.159585935737887</v>
      </c>
      <c r="J675">
        <v>1.8896046094560546</v>
      </c>
      <c r="K675" s="4">
        <v>1.8735439996668113</v>
      </c>
      <c r="L675" s="7">
        <v>0.71304959571187854</v>
      </c>
      <c r="M675">
        <v>1.4473886195852486</v>
      </c>
      <c r="N675">
        <v>1.3375292835589998</v>
      </c>
      <c r="O675">
        <v>2.0468822411622321</v>
      </c>
      <c r="P675">
        <v>2.2722159296008875</v>
      </c>
      <c r="Q675">
        <v>1.740888216836368</v>
      </c>
      <c r="R675">
        <v>1.6604025504304618</v>
      </c>
      <c r="S675">
        <v>1.4040233006542595</v>
      </c>
      <c r="T675">
        <v>1.7552390531620026</v>
      </c>
      <c r="U675" s="4">
        <v>1.6600732171770964</v>
      </c>
      <c r="V675" s="7">
        <v>1.1354730534514716</v>
      </c>
      <c r="W675">
        <v>1.0041020947958357</v>
      </c>
      <c r="X675">
        <v>0.94572862864728202</v>
      </c>
      <c r="Y675">
        <v>0.94038740652410346</v>
      </c>
      <c r="Z675">
        <v>1.156896445363262</v>
      </c>
      <c r="AA675">
        <v>0.96030245600649689</v>
      </c>
      <c r="AB675">
        <v>0.83423926286409789</v>
      </c>
      <c r="AC675">
        <v>1.2414510498990337</v>
      </c>
      <c r="AD675">
        <v>1.1575316021138216</v>
      </c>
      <c r="AE675" s="4">
        <v>1.1637409239391672</v>
      </c>
      <c r="AF675" s="7">
        <v>0.67128831542831813</v>
      </c>
      <c r="AG675">
        <v>0.79758321685274713</v>
      </c>
      <c r="AH675">
        <v>0.7906493581022227</v>
      </c>
      <c r="AI675">
        <v>0.94041609413774785</v>
      </c>
      <c r="AJ675">
        <v>1.0624604732095564</v>
      </c>
      <c r="AK675">
        <v>1.0511438410425709</v>
      </c>
      <c r="AL675">
        <v>1.0349299738542179</v>
      </c>
      <c r="AM675">
        <v>1.2261057989994355</v>
      </c>
      <c r="AN675">
        <v>1.3034331441667879</v>
      </c>
      <c r="AO675" s="4">
        <v>1.0914917539626068</v>
      </c>
      <c r="AP675" s="7">
        <v>1.2791474045471942</v>
      </c>
      <c r="AQ675">
        <v>1.1817118330995524</v>
      </c>
      <c r="AR675">
        <v>1.2152920775052363</v>
      </c>
      <c r="AS675">
        <v>1.3676020717676267</v>
      </c>
      <c r="AT675">
        <v>1.6428675250389388</v>
      </c>
      <c r="AU675">
        <v>1.5875999668072303</v>
      </c>
      <c r="AV675">
        <v>1.6321766292089643</v>
      </c>
      <c r="AW675">
        <v>1.8222164175292377</v>
      </c>
      <c r="AX675">
        <v>1.7073574765084105</v>
      </c>
      <c r="AY675" s="4">
        <v>1.7054144074271669</v>
      </c>
      <c r="AZ675">
        <f t="shared" si="547"/>
        <v>2.9187945901878622</v>
      </c>
      <c r="BA675">
        <f t="shared" si="548"/>
        <v>1.6037692007879436</v>
      </c>
      <c r="BB675">
        <f t="shared" si="549"/>
        <v>1.0539852923604571</v>
      </c>
      <c r="BC675">
        <f t="shared" si="550"/>
        <v>0.99695019697562126</v>
      </c>
      <c r="BD675" s="4">
        <f t="shared" si="551"/>
        <v>1.5141385809439558</v>
      </c>
      <c r="BE675" s="7">
        <f t="shared" si="552"/>
        <v>1.105209823014089</v>
      </c>
      <c r="BF675">
        <f t="shared" si="553"/>
        <v>0.4242523926855204</v>
      </c>
      <c r="BG675">
        <f t="shared" si="554"/>
        <v>0.1330495385632704</v>
      </c>
      <c r="BH675">
        <f t="shared" si="555"/>
        <v>0.19877742953040795</v>
      </c>
      <c r="BI675" s="4">
        <f t="shared" si="556"/>
        <v>0.23123898429015766</v>
      </c>
      <c r="BJ675" s="7">
        <f t="shared" si="557"/>
        <v>4.4983091702879372E-3</v>
      </c>
      <c r="BK675">
        <f t="shared" si="558"/>
        <v>4.5067616809815438E-4</v>
      </c>
      <c r="BL675">
        <f t="shared" si="559"/>
        <v>3.4355627968149017E-4</v>
      </c>
      <c r="BM675" s="4">
        <f t="shared" si="560"/>
        <v>2.9215658589586634E-3</v>
      </c>
      <c r="BN675" s="7">
        <f t="shared" si="561"/>
        <v>4.4983091702879372E-3</v>
      </c>
      <c r="BO675">
        <f t="shared" si="562"/>
        <v>2.5391009427870193E-3</v>
      </c>
      <c r="BP675">
        <f t="shared" si="563"/>
        <v>1.30889519412953E-3</v>
      </c>
      <c r="BQ675" s="4">
        <f t="shared" si="564"/>
        <v>0.56686268825776021</v>
      </c>
      <c r="BR675" s="7">
        <f t="shared" si="565"/>
        <v>4.5067616809815438E-4</v>
      </c>
      <c r="BS675">
        <f t="shared" si="566"/>
        <v>2.5391009427870193E-3</v>
      </c>
      <c r="BT675">
        <f t="shared" si="567"/>
        <v>0.46198005102457051</v>
      </c>
      <c r="BU675" s="4">
        <f t="shared" si="568"/>
        <v>7.7399839142884447E-5</v>
      </c>
      <c r="BV675" s="7">
        <f t="shared" si="569"/>
        <v>3.4355627968149017E-4</v>
      </c>
      <c r="BW675">
        <f t="shared" si="570"/>
        <v>1.30889519412953E-3</v>
      </c>
      <c r="BX675">
        <f t="shared" si="571"/>
        <v>0.46198005102457051</v>
      </c>
      <c r="BY675" s="4">
        <f t="shared" si="572"/>
        <v>4.5876066548071435E-5</v>
      </c>
      <c r="BZ675" s="7">
        <f t="shared" si="573"/>
        <v>2.9215658589586634E-3</v>
      </c>
      <c r="CA675">
        <f t="shared" si="574"/>
        <v>0.56686268825776021</v>
      </c>
      <c r="CB675">
        <f t="shared" si="575"/>
        <v>7.7399839142884447E-5</v>
      </c>
      <c r="CC675" s="4">
        <f t="shared" si="576"/>
        <v>4.5876066548071435E-5</v>
      </c>
      <c r="CD675" s="7">
        <f t="shared" si="577"/>
        <v>16</v>
      </c>
      <c r="CE675" s="4">
        <f t="shared" si="578"/>
        <v>0</v>
      </c>
      <c r="CF675" s="7">
        <f t="shared" si="579"/>
        <v>4.4983091702879372E-3</v>
      </c>
      <c r="CG675">
        <f t="shared" si="580"/>
        <v>7.4518690410568507E-4</v>
      </c>
      <c r="CH675" s="7">
        <f t="shared" si="581"/>
        <v>4.4983091702879372E-3</v>
      </c>
      <c r="CI675" s="4">
        <f t="shared" si="582"/>
        <v>1.4023024025808878E-2</v>
      </c>
      <c r="CJ675">
        <f t="shared" si="583"/>
        <v>7.4518690410568507E-4</v>
      </c>
      <c r="CK675">
        <f t="shared" si="584"/>
        <v>1.4023024025808878E-2</v>
      </c>
      <c r="CL675" s="7">
        <f t="shared" si="585"/>
        <v>6</v>
      </c>
      <c r="CM675" s="4">
        <f t="shared" si="586"/>
        <v>1</v>
      </c>
      <c r="CN675" s="7">
        <f t="shared" si="587"/>
        <v>4.7928028268692372E-5</v>
      </c>
      <c r="CO675" s="4">
        <f t="shared" si="588"/>
        <v>1</v>
      </c>
      <c r="CP675" s="7">
        <f t="shared" si="589"/>
        <v>1</v>
      </c>
      <c r="CQ675" s="4" t="str">
        <f t="shared" si="590"/>
        <v>Gentleman Jack</v>
      </c>
      <c r="CR675" s="7">
        <f t="shared" si="591"/>
        <v>62</v>
      </c>
      <c r="CS675">
        <f t="shared" si="592"/>
        <v>65</v>
      </c>
      <c r="CT675">
        <f ca="1">COUNTIF(INDIRECT(ADDRESS(ROW(),CR675,1,1)):INDIRECT(ADDRESS(ROW(),CS675,1,1)), "&lt;0.05")</f>
        <v>4</v>
      </c>
      <c r="CU675" s="4">
        <f t="shared" ca="1" si="593"/>
        <v>1</v>
      </c>
    </row>
    <row r="676" spans="1:99" x14ac:dyDescent="0.25">
      <c r="A676" s="48">
        <v>154</v>
      </c>
      <c r="B676" s="7">
        <v>0.53878821691469736</v>
      </c>
      <c r="C676">
        <v>0.2960217049576</v>
      </c>
      <c r="D676">
        <v>0.25449027693010318</v>
      </c>
      <c r="E676">
        <v>0.31644335793215556</v>
      </c>
      <c r="F676">
        <v>0.27068224836455324</v>
      </c>
      <c r="G676">
        <v>0.22656770979536134</v>
      </c>
      <c r="H676">
        <v>0.26415600742478385</v>
      </c>
      <c r="I676">
        <v>0.18255845439698326</v>
      </c>
      <c r="J676">
        <v>0.16704152635669675</v>
      </c>
      <c r="K676" s="4">
        <v>0.18191127642530386</v>
      </c>
      <c r="L676" s="7">
        <v>7.3433375627177305E-2</v>
      </c>
      <c r="M676">
        <v>0.13975064059995934</v>
      </c>
      <c r="N676">
        <v>0.11902038765797875</v>
      </c>
      <c r="O676">
        <v>0.19727874263525441</v>
      </c>
      <c r="P676">
        <v>0.21442726895986328</v>
      </c>
      <c r="Q676">
        <v>0.15181059728783691</v>
      </c>
      <c r="R676">
        <v>0.14398863363754988</v>
      </c>
      <c r="S676">
        <v>0.12623247981682278</v>
      </c>
      <c r="T676">
        <v>0.16663402678881237</v>
      </c>
      <c r="U676" s="4">
        <v>0.14841112523790922</v>
      </c>
      <c r="V676" s="7">
        <v>0.15445605408108723</v>
      </c>
      <c r="W676">
        <v>0.14029579244643817</v>
      </c>
      <c r="X676">
        <v>0.14377623556954705</v>
      </c>
      <c r="Y676">
        <v>0.13628990779247493</v>
      </c>
      <c r="Z676">
        <v>0.16806684321276555</v>
      </c>
      <c r="AA676">
        <v>0.13203908353269025</v>
      </c>
      <c r="AB676">
        <v>0.13433382117282172</v>
      </c>
      <c r="AC676">
        <v>0.19344860580532017</v>
      </c>
      <c r="AD676">
        <v>0.17289226209148259</v>
      </c>
      <c r="AE676" s="4">
        <v>0.18929406883301972</v>
      </c>
      <c r="AF676" s="7">
        <v>7.6308656717717735E-2</v>
      </c>
      <c r="AG676">
        <v>9.2831773027890238E-2</v>
      </c>
      <c r="AH676">
        <v>0.10203579377957039</v>
      </c>
      <c r="AI676">
        <v>0.10941782289752053</v>
      </c>
      <c r="AJ676">
        <v>0.11906859944831524</v>
      </c>
      <c r="AK676">
        <v>0.13773246656571542</v>
      </c>
      <c r="AL676">
        <v>0.12803647508040411</v>
      </c>
      <c r="AM676">
        <v>0.14481942551970231</v>
      </c>
      <c r="AN676">
        <v>0.15245050778354793</v>
      </c>
      <c r="AO676" s="4">
        <v>0.14467314484354615</v>
      </c>
      <c r="AP676" s="7">
        <v>0.17031114502019451</v>
      </c>
      <c r="AQ676">
        <v>0.14248674311434309</v>
      </c>
      <c r="AR676">
        <v>0.14027269882449026</v>
      </c>
      <c r="AS676">
        <v>0.1793320924773284</v>
      </c>
      <c r="AT676">
        <v>0.20344511526032216</v>
      </c>
      <c r="AU676">
        <v>0.19334984064288097</v>
      </c>
      <c r="AV676">
        <v>0.19530464722041124</v>
      </c>
      <c r="AW676">
        <v>0.21267234305327706</v>
      </c>
      <c r="AX676">
        <v>0.20276642606041309</v>
      </c>
      <c r="AY676" s="4">
        <v>0.21351432907438112</v>
      </c>
      <c r="AZ676">
        <f t="shared" si="547"/>
        <v>0.26986607794982381</v>
      </c>
      <c r="BA676">
        <f t="shared" si="548"/>
        <v>0.14809872782491645</v>
      </c>
      <c r="BB676">
        <f t="shared" si="549"/>
        <v>0.15648926745376474</v>
      </c>
      <c r="BC676">
        <f t="shared" si="550"/>
        <v>0.12073746656639302</v>
      </c>
      <c r="BD676" s="4">
        <f t="shared" si="551"/>
        <v>0.18534553807480419</v>
      </c>
      <c r="BE676" s="7">
        <f t="shared" si="552"/>
        <v>0.10710776934862241</v>
      </c>
      <c r="BF676">
        <f t="shared" si="553"/>
        <v>3.9666334764356999E-2</v>
      </c>
      <c r="BG676">
        <f t="shared" si="554"/>
        <v>2.3021534295781763E-2</v>
      </c>
      <c r="BH676">
        <f t="shared" si="555"/>
        <v>2.5241057529416376E-2</v>
      </c>
      <c r="BI676" s="4">
        <f t="shared" si="556"/>
        <v>2.6802158805688616E-2</v>
      </c>
      <c r="BJ676" s="7">
        <f t="shared" si="557"/>
        <v>5.930057751296014E-3</v>
      </c>
      <c r="BK676">
        <f t="shared" si="558"/>
        <v>8.5824266646569031E-3</v>
      </c>
      <c r="BL676">
        <f t="shared" si="559"/>
        <v>1.5986895481709027E-3</v>
      </c>
      <c r="BM676" s="4">
        <f t="shared" si="560"/>
        <v>3.5738910888211295E-2</v>
      </c>
      <c r="BN676" s="7">
        <f t="shared" si="561"/>
        <v>5.930057751296014E-3</v>
      </c>
      <c r="BO676">
        <f t="shared" si="562"/>
        <v>0.57181492639605569</v>
      </c>
      <c r="BP676">
        <f t="shared" si="563"/>
        <v>8.5252390696670774E-2</v>
      </c>
      <c r="BQ676" s="4">
        <f t="shared" si="564"/>
        <v>2.5796476586309208E-2</v>
      </c>
      <c r="BR676" s="7">
        <f t="shared" si="565"/>
        <v>8.5824266646569031E-3</v>
      </c>
      <c r="BS676">
        <f t="shared" si="566"/>
        <v>0.57181492639605569</v>
      </c>
      <c r="BT676">
        <f t="shared" si="567"/>
        <v>3.9346045831528346E-3</v>
      </c>
      <c r="BU676" s="4">
        <f t="shared" si="568"/>
        <v>1.8997405192264716E-2</v>
      </c>
      <c r="BV676" s="7">
        <f t="shared" si="569"/>
        <v>1.5986895481709027E-3</v>
      </c>
      <c r="BW676">
        <f t="shared" si="570"/>
        <v>8.5252390696670774E-2</v>
      </c>
      <c r="BX676">
        <f t="shared" si="571"/>
        <v>3.9346045831528346E-3</v>
      </c>
      <c r="BY676" s="4">
        <f t="shared" si="572"/>
        <v>2.9102320529385416E-5</v>
      </c>
      <c r="BZ676" s="7">
        <f t="shared" si="573"/>
        <v>3.5738910888211295E-2</v>
      </c>
      <c r="CA676">
        <f t="shared" si="574"/>
        <v>2.5796476586309208E-2</v>
      </c>
      <c r="CB676">
        <f t="shared" si="575"/>
        <v>1.8997405192264716E-2</v>
      </c>
      <c r="CC676" s="4">
        <f t="shared" si="576"/>
        <v>2.9102320529385416E-5</v>
      </c>
      <c r="CD676" s="7">
        <f t="shared" si="577"/>
        <v>16</v>
      </c>
      <c r="CE676" s="4">
        <f t="shared" si="578"/>
        <v>0</v>
      </c>
      <c r="CF676" s="7">
        <f t="shared" si="579"/>
        <v>5.930057751296014E-3</v>
      </c>
      <c r="CG676">
        <f t="shared" si="580"/>
        <v>7.6606700367547517E-3</v>
      </c>
      <c r="CH676" s="7">
        <f t="shared" si="581"/>
        <v>5.930057751296014E-3</v>
      </c>
      <c r="CI676" s="4">
        <f t="shared" si="582"/>
        <v>0.67374828694092082</v>
      </c>
      <c r="CJ676">
        <f t="shared" si="583"/>
        <v>7.6606700367547517E-3</v>
      </c>
      <c r="CK676">
        <f t="shared" si="584"/>
        <v>0.67374828694092082</v>
      </c>
      <c r="CL676" s="7">
        <f t="shared" si="585"/>
        <v>4</v>
      </c>
      <c r="CM676" s="4">
        <f t="shared" si="586"/>
        <v>0</v>
      </c>
      <c r="CN676" s="7">
        <f t="shared" si="587"/>
        <v>6.4566736110053544E-3</v>
      </c>
      <c r="CO676" s="4">
        <f t="shared" si="588"/>
        <v>1</v>
      </c>
      <c r="CP676" s="7">
        <f t="shared" si="589"/>
        <v>1</v>
      </c>
      <c r="CQ676" s="4" t="str">
        <f t="shared" si="590"/>
        <v>Gentleman Jack</v>
      </c>
      <c r="CR676" s="7">
        <f t="shared" si="591"/>
        <v>62</v>
      </c>
      <c r="CS676">
        <f t="shared" si="592"/>
        <v>65</v>
      </c>
      <c r="CT676">
        <f ca="1">COUNTIF(INDIRECT(ADDRESS(ROW(),CR676,1,1)):INDIRECT(ADDRESS(ROW(),CS676,1,1)), "&lt;0.05")</f>
        <v>4</v>
      </c>
      <c r="CU676" s="4">
        <f t="shared" ca="1" si="593"/>
        <v>1</v>
      </c>
    </row>
    <row r="677" spans="1:99" x14ac:dyDescent="0.25">
      <c r="A677" s="48">
        <v>155</v>
      </c>
      <c r="B677" s="7">
        <v>0.22265160033583981</v>
      </c>
      <c r="C677">
        <v>0.14060718042584128</v>
      </c>
      <c r="D677">
        <v>0.11564115940978485</v>
      </c>
      <c r="E677">
        <v>0.12342410506519676</v>
      </c>
      <c r="F677">
        <v>0.10941875057341785</v>
      </c>
      <c r="G677">
        <v>0.10805137130890291</v>
      </c>
      <c r="H677">
        <v>9.7808609034255131E-2</v>
      </c>
      <c r="I677">
        <v>8.0911141445676668E-2</v>
      </c>
      <c r="J677">
        <v>7.2913858782578458E-2</v>
      </c>
      <c r="K677" s="4">
        <v>8.8592336211257477E-2</v>
      </c>
      <c r="L677" s="7">
        <v>4.1666496032390976E-2</v>
      </c>
      <c r="M677">
        <v>5.67234467979571E-2</v>
      </c>
      <c r="N677">
        <v>4.9048798238375158E-2</v>
      </c>
      <c r="O677">
        <v>8.8491133542879311E-2</v>
      </c>
      <c r="P677">
        <v>9.596474165130961E-2</v>
      </c>
      <c r="Q677">
        <v>5.4891844222928504E-2</v>
      </c>
      <c r="R677">
        <v>5.1388427327630187E-2</v>
      </c>
      <c r="S677">
        <v>5.137737825241627E-2</v>
      </c>
      <c r="T677">
        <v>7.3104753084543769E-2</v>
      </c>
      <c r="U677" s="4">
        <v>5.418223726415973E-2</v>
      </c>
      <c r="V677" s="7">
        <v>0.26692718531701831</v>
      </c>
      <c r="W677">
        <v>0.23029949530448801</v>
      </c>
      <c r="X677">
        <v>0.2577540002467516</v>
      </c>
      <c r="Y677">
        <v>0.22819220868674389</v>
      </c>
      <c r="Z677">
        <v>0.28661287159437859</v>
      </c>
      <c r="AA677">
        <v>0.23643154146362169</v>
      </c>
      <c r="AB677">
        <v>0.22150527556403896</v>
      </c>
      <c r="AC677">
        <v>0.33667214432987602</v>
      </c>
      <c r="AD677">
        <v>0.31834370911569249</v>
      </c>
      <c r="AE677" s="4">
        <v>0.35765290450220444</v>
      </c>
      <c r="AF677" s="7">
        <v>7.3334146258520264E-2</v>
      </c>
      <c r="AG677">
        <v>0.14490912136719797</v>
      </c>
      <c r="AH677">
        <v>0.1415183901194691</v>
      </c>
      <c r="AI677">
        <v>0.16601683096214384</v>
      </c>
      <c r="AJ677">
        <v>0.18852829242188449</v>
      </c>
      <c r="AK677">
        <v>0.21258833689608536</v>
      </c>
      <c r="AL677">
        <v>0.19952397021205592</v>
      </c>
      <c r="AM677">
        <v>0.21511429178579464</v>
      </c>
      <c r="AN677">
        <v>0.24366624749221816</v>
      </c>
      <c r="AO677" s="4">
        <v>0.26609495501762837</v>
      </c>
      <c r="AP677" s="7">
        <v>0.26114700663793189</v>
      </c>
      <c r="AQ677">
        <v>0.25537484107730507</v>
      </c>
      <c r="AR677">
        <v>0.25831731641271194</v>
      </c>
      <c r="AS677">
        <v>0.26249337616415064</v>
      </c>
      <c r="AT677">
        <v>0.2935294476528757</v>
      </c>
      <c r="AU677">
        <v>0.28417732026913733</v>
      </c>
      <c r="AV677">
        <v>0.32018622487158988</v>
      </c>
      <c r="AW677">
        <v>0.31760299196726249</v>
      </c>
      <c r="AX677">
        <v>0.35557173707900946</v>
      </c>
      <c r="AY677" s="4">
        <v>0.3106331055971509</v>
      </c>
      <c r="AZ677">
        <f t="shared" si="547"/>
        <v>0.11600201125927512</v>
      </c>
      <c r="BA677">
        <f t="shared" si="548"/>
        <v>6.168392564145906E-2</v>
      </c>
      <c r="BB677">
        <f t="shared" si="549"/>
        <v>0.27403913361248139</v>
      </c>
      <c r="BC677">
        <f t="shared" si="550"/>
        <v>0.18512945825329979</v>
      </c>
      <c r="BD677" s="4">
        <f t="shared" si="551"/>
        <v>0.29190333677291253</v>
      </c>
      <c r="BE677" s="7">
        <f t="shared" si="552"/>
        <v>4.2572248506645635E-2</v>
      </c>
      <c r="BF677">
        <f t="shared" si="553"/>
        <v>1.8024108014229757E-2</v>
      </c>
      <c r="BG677">
        <f t="shared" si="554"/>
        <v>4.8921899324589686E-2</v>
      </c>
      <c r="BH677">
        <f t="shared" si="555"/>
        <v>5.6012783001550326E-2</v>
      </c>
      <c r="BI677" s="4">
        <f t="shared" si="556"/>
        <v>3.3665756471968296E-2</v>
      </c>
      <c r="BJ677" s="7">
        <f t="shared" si="557"/>
        <v>2.9011281745312894E-3</v>
      </c>
      <c r="BK677">
        <f t="shared" si="558"/>
        <v>4.7095492924434206E-7</v>
      </c>
      <c r="BL677">
        <f t="shared" si="559"/>
        <v>6.4776662711160012E-3</v>
      </c>
      <c r="BM677" s="4">
        <f t="shared" si="560"/>
        <v>1.0229564460979424E-8</v>
      </c>
      <c r="BN677" s="7">
        <f t="shared" si="561"/>
        <v>2.9011281745312894E-3</v>
      </c>
      <c r="BO677">
        <f t="shared" si="562"/>
        <v>3.83113161335173E-8</v>
      </c>
      <c r="BP677">
        <f t="shared" si="563"/>
        <v>3.9518753097962155E-5</v>
      </c>
      <c r="BQ677" s="4">
        <f t="shared" si="564"/>
        <v>2.7194592492903692E-11</v>
      </c>
      <c r="BR677" s="7">
        <f t="shared" si="565"/>
        <v>4.7095492924434206E-7</v>
      </c>
      <c r="BS677">
        <f t="shared" si="566"/>
        <v>3.83113161335173E-8</v>
      </c>
      <c r="BT677">
        <f t="shared" si="567"/>
        <v>1.40665835009002E-3</v>
      </c>
      <c r="BU677" s="4">
        <f t="shared" si="568"/>
        <v>0.35565701709750708</v>
      </c>
      <c r="BV677" s="7">
        <f t="shared" si="569"/>
        <v>6.4776662711160012E-3</v>
      </c>
      <c r="BW677">
        <f t="shared" si="570"/>
        <v>3.9518753097962155E-5</v>
      </c>
      <c r="BX677">
        <f t="shared" si="571"/>
        <v>1.40665835009002E-3</v>
      </c>
      <c r="BY677" s="4">
        <f t="shared" si="572"/>
        <v>1.2110634577477377E-4</v>
      </c>
      <c r="BZ677" s="7">
        <f t="shared" si="573"/>
        <v>1.0229564460979424E-8</v>
      </c>
      <c r="CA677">
        <f t="shared" si="574"/>
        <v>2.7194592492903692E-11</v>
      </c>
      <c r="CB677">
        <f t="shared" si="575"/>
        <v>0.35565701709750708</v>
      </c>
      <c r="CC677" s="4">
        <f t="shared" si="576"/>
        <v>1.2110634577477377E-4</v>
      </c>
      <c r="CD677" s="7">
        <f t="shared" si="577"/>
        <v>18</v>
      </c>
      <c r="CE677" s="4">
        <f t="shared" si="578"/>
        <v>0</v>
      </c>
      <c r="CF677" s="7">
        <f t="shared" si="579"/>
        <v>2.9011281745312894E-3</v>
      </c>
      <c r="CG677">
        <f t="shared" si="580"/>
        <v>1.0225644247165586E-7</v>
      </c>
      <c r="CH677" s="7">
        <f t="shared" si="581"/>
        <v>2.9011281745312894E-3</v>
      </c>
      <c r="CI677" s="4">
        <f t="shared" si="582"/>
        <v>1.2055525588362154E-16</v>
      </c>
      <c r="CJ677">
        <f t="shared" si="583"/>
        <v>1.0225644247165586E-7</v>
      </c>
      <c r="CK677">
        <f t="shared" si="584"/>
        <v>1.2055525588362154E-16</v>
      </c>
      <c r="CL677" s="7">
        <f t="shared" si="585"/>
        <v>6</v>
      </c>
      <c r="CM677" s="4">
        <f t="shared" si="586"/>
        <v>1</v>
      </c>
      <c r="CN677" s="7">
        <f t="shared" si="587"/>
        <v>7.0535538111428697E-9</v>
      </c>
      <c r="CO677" s="4">
        <f t="shared" si="588"/>
        <v>1</v>
      </c>
      <c r="CP677" s="7">
        <f t="shared" si="589"/>
        <v>5</v>
      </c>
      <c r="CQ677" s="4" t="str">
        <f t="shared" si="590"/>
        <v>Glenfiddich 18</v>
      </c>
      <c r="CR677" s="7">
        <f t="shared" si="591"/>
        <v>78</v>
      </c>
      <c r="CS677">
        <f t="shared" si="592"/>
        <v>81</v>
      </c>
      <c r="CT677">
        <f ca="1">COUNTIF(INDIRECT(ADDRESS(ROW(),CR677,1,1)):INDIRECT(ADDRESS(ROW(),CS677,1,1)), "&lt;0.05")</f>
        <v>3</v>
      </c>
      <c r="CU677" s="4">
        <f t="shared" ca="1" si="593"/>
        <v>0</v>
      </c>
    </row>
    <row r="678" spans="1:99" x14ac:dyDescent="0.25">
      <c r="A678" s="48">
        <v>156</v>
      </c>
      <c r="B678" s="7">
        <v>0.50173297323347343</v>
      </c>
      <c r="C678">
        <v>0.28325168174286958</v>
      </c>
      <c r="D678">
        <v>0.24006230629678121</v>
      </c>
      <c r="E678">
        <v>0.20126938589388524</v>
      </c>
      <c r="F678">
        <v>0.19873740286973945</v>
      </c>
      <c r="G678">
        <v>0.20659285893141405</v>
      </c>
      <c r="H678">
        <v>0.18231682082130415</v>
      </c>
      <c r="I678">
        <v>0.15097420420368535</v>
      </c>
      <c r="J678">
        <v>0.18373448307148876</v>
      </c>
      <c r="K678" s="4">
        <v>0.17198666820790134</v>
      </c>
      <c r="L678" s="7">
        <v>0.16636100265030349</v>
      </c>
      <c r="M678">
        <v>0</v>
      </c>
      <c r="N678">
        <v>0</v>
      </c>
      <c r="O678">
        <v>4.3411101214520888E-2</v>
      </c>
      <c r="P678">
        <v>0.14139825889682325</v>
      </c>
      <c r="Q678">
        <v>9.2872360368712353E-2</v>
      </c>
      <c r="R678">
        <v>9.343865081291032E-2</v>
      </c>
      <c r="S678">
        <v>9.8349484965868719E-2</v>
      </c>
      <c r="T678">
        <v>0.13890020062792729</v>
      </c>
      <c r="U678" s="4">
        <v>8.6176526522556959E-2</v>
      </c>
      <c r="V678" s="7">
        <v>8.0062821724444594E-2</v>
      </c>
      <c r="W678">
        <v>9.9090699179926481E-2</v>
      </c>
      <c r="X678">
        <v>9.0882285671850985E-2</v>
      </c>
      <c r="Y678">
        <v>9.8144314521898243E-2</v>
      </c>
      <c r="Z678">
        <v>9.731930779421126E-2</v>
      </c>
      <c r="AA678">
        <v>8.3294893950165205E-2</v>
      </c>
      <c r="AB678">
        <v>9.2412489751613577E-2</v>
      </c>
      <c r="AC678">
        <v>0.10234562535217678</v>
      </c>
      <c r="AD678">
        <v>0.10769570090364622</v>
      </c>
      <c r="AE678" s="4">
        <v>9.8905697686318794E-2</v>
      </c>
      <c r="AF678" s="7">
        <v>0</v>
      </c>
      <c r="AG678">
        <v>0</v>
      </c>
      <c r="AH678">
        <v>7.9274378401953755E-2</v>
      </c>
      <c r="AI678">
        <v>0.10122361350460984</v>
      </c>
      <c r="AJ678">
        <v>0.13699295029608158</v>
      </c>
      <c r="AK678">
        <v>0.14555362472507949</v>
      </c>
      <c r="AL678">
        <v>0.14870776943510289</v>
      </c>
      <c r="AM678">
        <v>0.14385683405734068</v>
      </c>
      <c r="AN678">
        <v>0.14784184229625116</v>
      </c>
      <c r="AO678" s="4">
        <v>0.14949879316376696</v>
      </c>
      <c r="AP678" s="7">
        <v>0.18976268399471569</v>
      </c>
      <c r="AQ678">
        <v>0.20473304533358208</v>
      </c>
      <c r="AR678">
        <v>0.18520678673042282</v>
      </c>
      <c r="AS678">
        <v>0.16501430213409135</v>
      </c>
      <c r="AT678">
        <v>0.17537381217495357</v>
      </c>
      <c r="AU678">
        <v>0.19571868892152358</v>
      </c>
      <c r="AV678">
        <v>0.19345885515406996</v>
      </c>
      <c r="AW678">
        <v>0.20340123896520407</v>
      </c>
      <c r="AX678">
        <v>0.22806403810700526</v>
      </c>
      <c r="AY678" s="4">
        <v>0.16072985267501214</v>
      </c>
      <c r="AZ678">
        <f t="shared" si="547"/>
        <v>0.2320658785272543</v>
      </c>
      <c r="BA678">
        <f t="shared" si="548"/>
        <v>8.6090758605962325E-2</v>
      </c>
      <c r="BB678">
        <f t="shared" si="549"/>
        <v>9.5015383653625204E-2</v>
      </c>
      <c r="BC678">
        <f t="shared" si="550"/>
        <v>0.10529498058801863</v>
      </c>
      <c r="BD678" s="4">
        <f t="shared" si="551"/>
        <v>0.19014633041905801</v>
      </c>
      <c r="BE678" s="7">
        <f t="shared" si="552"/>
        <v>0.10171235090370345</v>
      </c>
      <c r="BF678">
        <f t="shared" si="553"/>
        <v>5.6946490277413518E-2</v>
      </c>
      <c r="BG678">
        <f t="shared" si="554"/>
        <v>8.4732942982527672E-3</v>
      </c>
      <c r="BH678">
        <f t="shared" si="555"/>
        <v>6.0211786055007453E-2</v>
      </c>
      <c r="BI678" s="4">
        <f t="shared" si="556"/>
        <v>2.002210719446141E-2</v>
      </c>
      <c r="BJ678" s="7">
        <f t="shared" si="557"/>
        <v>1.3985150109225681E-3</v>
      </c>
      <c r="BK678">
        <f t="shared" si="558"/>
        <v>2.0883219474294007E-3</v>
      </c>
      <c r="BL678">
        <f t="shared" si="559"/>
        <v>4.1558477559496135E-3</v>
      </c>
      <c r="BM678" s="4">
        <f t="shared" si="560"/>
        <v>0.23073975033069943</v>
      </c>
      <c r="BN678" s="7">
        <f t="shared" si="561"/>
        <v>1.3985150109225681E-3</v>
      </c>
      <c r="BO678">
        <f t="shared" si="562"/>
        <v>0.63523731454234578</v>
      </c>
      <c r="BP678">
        <f t="shared" si="563"/>
        <v>0.47316048730656357</v>
      </c>
      <c r="BQ678" s="4">
        <f t="shared" si="564"/>
        <v>1.8862251339401675E-4</v>
      </c>
      <c r="BR678" s="7">
        <f t="shared" si="565"/>
        <v>2.0883219474294007E-3</v>
      </c>
      <c r="BS678">
        <f t="shared" si="566"/>
        <v>0.63523731454234578</v>
      </c>
      <c r="BT678">
        <f t="shared" si="567"/>
        <v>0.60538989374547958</v>
      </c>
      <c r="BU678" s="4">
        <f t="shared" si="568"/>
        <v>8.6347307346571184E-9</v>
      </c>
      <c r="BV678" s="7">
        <f t="shared" si="569"/>
        <v>4.1558477559496135E-3</v>
      </c>
      <c r="BW678">
        <f t="shared" si="570"/>
        <v>0.47316048730656357</v>
      </c>
      <c r="BX678">
        <f t="shared" si="571"/>
        <v>0.60538989374547958</v>
      </c>
      <c r="BY678" s="4">
        <f t="shared" si="572"/>
        <v>1.4251645299599152E-3</v>
      </c>
      <c r="BZ678" s="7">
        <f t="shared" si="573"/>
        <v>0.23073975033069943</v>
      </c>
      <c r="CA678">
        <f t="shared" si="574"/>
        <v>1.8862251339401675E-4</v>
      </c>
      <c r="CB678">
        <f t="shared" si="575"/>
        <v>8.6347307346571184E-9</v>
      </c>
      <c r="CC678" s="4">
        <f t="shared" si="576"/>
        <v>1.4251645299599152E-3</v>
      </c>
      <c r="CD678" s="7">
        <f t="shared" si="577"/>
        <v>12</v>
      </c>
      <c r="CE678" s="4">
        <f t="shared" si="578"/>
        <v>0</v>
      </c>
      <c r="CF678" s="7">
        <f t="shared" si="579"/>
        <v>1.3985150109225681E-3</v>
      </c>
      <c r="CG678">
        <f t="shared" si="580"/>
        <v>1.180518328023465E-2</v>
      </c>
      <c r="CH678" s="7">
        <f t="shared" si="581"/>
        <v>1.3985150109225681E-3</v>
      </c>
      <c r="CI678" s="4">
        <f t="shared" si="582"/>
        <v>5.0154833930309936E-2</v>
      </c>
      <c r="CJ678">
        <f t="shared" si="583"/>
        <v>1.180518328023465E-2</v>
      </c>
      <c r="CK678">
        <f t="shared" si="584"/>
        <v>5.0154833930309936E-2</v>
      </c>
      <c r="CL678" s="7">
        <f t="shared" si="585"/>
        <v>4</v>
      </c>
      <c r="CM678" s="4">
        <f t="shared" si="586"/>
        <v>0</v>
      </c>
      <c r="CN678" s="7">
        <f t="shared" si="587"/>
        <v>3.4324511375690571E-2</v>
      </c>
      <c r="CO678" s="4">
        <f t="shared" si="588"/>
        <v>1</v>
      </c>
      <c r="CP678" s="7">
        <f t="shared" si="589"/>
        <v>1</v>
      </c>
      <c r="CQ678" s="4" t="str">
        <f t="shared" si="590"/>
        <v>Gentleman Jack</v>
      </c>
      <c r="CR678" s="7">
        <f t="shared" si="591"/>
        <v>62</v>
      </c>
      <c r="CS678">
        <f t="shared" si="592"/>
        <v>65</v>
      </c>
      <c r="CT678">
        <f ca="1">COUNTIF(INDIRECT(ADDRESS(ROW(),CR678,1,1)):INDIRECT(ADDRESS(ROW(),CS678,1,1)), "&lt;0.05")</f>
        <v>3</v>
      </c>
      <c r="CU678" s="4">
        <f t="shared" ca="1" si="593"/>
        <v>0</v>
      </c>
    </row>
    <row r="679" spans="1:99" x14ac:dyDescent="0.25">
      <c r="A679" s="48">
        <v>157</v>
      </c>
      <c r="B679" s="7">
        <v>1.0455226430879172</v>
      </c>
      <c r="C679">
        <v>0.40007007388383187</v>
      </c>
      <c r="D679">
        <v>0.28531287372632802</v>
      </c>
      <c r="E679">
        <v>8.1725573648859989E-2</v>
      </c>
      <c r="F679">
        <v>0</v>
      </c>
      <c r="G679">
        <v>0.17895335163923323</v>
      </c>
      <c r="H679">
        <v>0.21164403312443772</v>
      </c>
      <c r="I679">
        <v>0.14902110506700211</v>
      </c>
      <c r="J679">
        <v>9.887832678599659E-2</v>
      </c>
      <c r="K679" s="4">
        <v>3.4537729724798155E-2</v>
      </c>
      <c r="L679" s="7">
        <v>0.21011958490922528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1.6850739430918148E-2</v>
      </c>
      <c r="T679">
        <v>8.4782306171698019E-2</v>
      </c>
      <c r="U679" s="4">
        <v>0</v>
      </c>
      <c r="V679" s="7">
        <v>1.1400687556590646E-2</v>
      </c>
      <c r="W679">
        <v>3.746237561827185E-2</v>
      </c>
      <c r="X679">
        <v>3.2609592645678566E-2</v>
      </c>
      <c r="Y679">
        <v>7.2641426454910937E-2</v>
      </c>
      <c r="Z679">
        <v>6.092273890150094E-2</v>
      </c>
      <c r="AA679">
        <v>2.8084711612285051E-2</v>
      </c>
      <c r="AB679">
        <v>5.9799997114157302E-2</v>
      </c>
      <c r="AC679">
        <v>3.1977995955744735E-2</v>
      </c>
      <c r="AD679">
        <v>8.1175620225595727E-2</v>
      </c>
      <c r="AE679" s="4">
        <v>4.0701479109009633E-2</v>
      </c>
      <c r="AF679" s="7">
        <v>0.70088169656179389</v>
      </c>
      <c r="AG679">
        <v>0.45001133682819899</v>
      </c>
      <c r="AH679">
        <v>0.85845009153499852</v>
      </c>
      <c r="AI679">
        <v>0.55005678682775794</v>
      </c>
      <c r="AJ679">
        <v>0.78938808831799678</v>
      </c>
      <c r="AK679">
        <v>0.54969901019834089</v>
      </c>
      <c r="AL679">
        <v>0.61239645176755009</v>
      </c>
      <c r="AM679">
        <v>1.0238014377590214</v>
      </c>
      <c r="AN679">
        <v>1.1566780840063506</v>
      </c>
      <c r="AO679" s="4">
        <v>0.65785974922459811</v>
      </c>
      <c r="AP679" s="7">
        <v>1.0031319608496765</v>
      </c>
      <c r="AQ679">
        <v>1.2845929916351155</v>
      </c>
      <c r="AR679">
        <v>1.239362346784219</v>
      </c>
      <c r="AS679">
        <v>0.3993394475684568</v>
      </c>
      <c r="AT679">
        <v>0.41015938470150032</v>
      </c>
      <c r="AU679">
        <v>0.5214999204223173</v>
      </c>
      <c r="AV679">
        <v>0.55146166581358491</v>
      </c>
      <c r="AW679">
        <v>0.5469192145508236</v>
      </c>
      <c r="AX679">
        <v>0.66750972346249193</v>
      </c>
      <c r="AY679" s="4">
        <v>0.39111048289514805</v>
      </c>
      <c r="AZ679">
        <f t="shared" si="547"/>
        <v>0.24856657106884045</v>
      </c>
      <c r="BA679">
        <f t="shared" si="548"/>
        <v>3.1175263051184142E-2</v>
      </c>
      <c r="BB679">
        <f t="shared" si="549"/>
        <v>4.5677662519374537E-2</v>
      </c>
      <c r="BC679">
        <f t="shared" si="550"/>
        <v>0.7349222733026608</v>
      </c>
      <c r="BD679" s="4">
        <f t="shared" si="551"/>
        <v>0.70150871386833336</v>
      </c>
      <c r="BE679" s="7">
        <f t="shared" si="552"/>
        <v>0.30430199379673001</v>
      </c>
      <c r="BF679">
        <f t="shared" si="553"/>
        <v>6.823428313821929E-2</v>
      </c>
      <c r="BG679">
        <f t="shared" si="554"/>
        <v>2.1995286979476877E-2</v>
      </c>
      <c r="BH679">
        <f t="shared" si="555"/>
        <v>0.22393498556357122</v>
      </c>
      <c r="BI679" s="4">
        <f t="shared" si="556"/>
        <v>0.34524697672315963</v>
      </c>
      <c r="BJ679" s="7">
        <f t="shared" si="557"/>
        <v>5.2309174073730147E-2</v>
      </c>
      <c r="BK679">
        <f t="shared" si="558"/>
        <v>6.4496108157156992E-2</v>
      </c>
      <c r="BL679">
        <f t="shared" si="559"/>
        <v>8.3681709314256474E-4</v>
      </c>
      <c r="BM679" s="4">
        <f t="shared" si="560"/>
        <v>6.0999360655086187E-3</v>
      </c>
      <c r="BN679" s="7">
        <f t="shared" si="561"/>
        <v>5.2309174073730147E-2</v>
      </c>
      <c r="BO679">
        <f t="shared" si="562"/>
        <v>0.53564595214515531</v>
      </c>
      <c r="BP679">
        <f t="shared" si="563"/>
        <v>1.5605716244090184E-6</v>
      </c>
      <c r="BQ679" s="4">
        <f t="shared" si="564"/>
        <v>1.4497681574277024E-4</v>
      </c>
      <c r="BR679" s="7">
        <f t="shared" si="565"/>
        <v>6.4496108157156992E-2</v>
      </c>
      <c r="BS679">
        <f t="shared" si="566"/>
        <v>0.53564595214515531</v>
      </c>
      <c r="BT679">
        <f t="shared" si="567"/>
        <v>4.053480296281452E-6</v>
      </c>
      <c r="BU679" s="4">
        <f t="shared" si="568"/>
        <v>1.9725793820056099E-4</v>
      </c>
      <c r="BV679" s="7">
        <f t="shared" si="569"/>
        <v>8.3681709314256474E-4</v>
      </c>
      <c r="BW679">
        <f t="shared" si="570"/>
        <v>1.5605716244090184E-6</v>
      </c>
      <c r="BX679">
        <f t="shared" si="571"/>
        <v>4.053480296281452E-6</v>
      </c>
      <c r="BY679" s="4">
        <f t="shared" si="572"/>
        <v>0.80074968914862943</v>
      </c>
      <c r="BZ679" s="7">
        <f t="shared" si="573"/>
        <v>6.0999360655086187E-3</v>
      </c>
      <c r="CA679">
        <f t="shared" si="574"/>
        <v>1.4497681574277024E-4</v>
      </c>
      <c r="CB679">
        <f t="shared" si="575"/>
        <v>1.9725793820056099E-4</v>
      </c>
      <c r="CC679" s="4">
        <f t="shared" si="576"/>
        <v>0.80074968914862943</v>
      </c>
      <c r="CD679" s="7">
        <f t="shared" si="577"/>
        <v>12</v>
      </c>
      <c r="CE679" s="4">
        <f t="shared" si="578"/>
        <v>0</v>
      </c>
      <c r="CF679" s="7">
        <f t="shared" si="579"/>
        <v>5.2309174073730147E-2</v>
      </c>
      <c r="CG679">
        <f t="shared" si="580"/>
        <v>5.4822038918581714E-2</v>
      </c>
      <c r="CH679" s="7">
        <f t="shared" si="581"/>
        <v>5.2309174073730147E-2</v>
      </c>
      <c r="CI679" s="4">
        <f t="shared" si="582"/>
        <v>6.1066421106217001E-7</v>
      </c>
      <c r="CJ679">
        <f t="shared" si="583"/>
        <v>5.4822038918581714E-2</v>
      </c>
      <c r="CK679">
        <f t="shared" si="584"/>
        <v>6.1066421106217001E-7</v>
      </c>
      <c r="CL679" s="7">
        <f t="shared" si="585"/>
        <v>2</v>
      </c>
      <c r="CM679" s="4">
        <f t="shared" si="586"/>
        <v>0</v>
      </c>
      <c r="CN679" s="7">
        <f t="shared" si="587"/>
        <v>1.9556583345551718E-2</v>
      </c>
      <c r="CO679" s="4">
        <f t="shared" si="588"/>
        <v>1</v>
      </c>
      <c r="CP679" s="7">
        <f t="shared" si="589"/>
        <v>4</v>
      </c>
      <c r="CQ679" s="4" t="str">
        <f t="shared" si="590"/>
        <v>Glenfiddich 15</v>
      </c>
      <c r="CR679" s="7">
        <f t="shared" si="591"/>
        <v>74</v>
      </c>
      <c r="CS679">
        <f t="shared" si="592"/>
        <v>77</v>
      </c>
      <c r="CT679">
        <f ca="1">COUNTIF(INDIRECT(ADDRESS(ROW(),CR679,1,1)):INDIRECT(ADDRESS(ROW(),CS679,1,1)), "&lt;0.05")</f>
        <v>3</v>
      </c>
      <c r="CU679" s="4">
        <f t="shared" ca="1" si="593"/>
        <v>0</v>
      </c>
    </row>
    <row r="680" spans="1:99" x14ac:dyDescent="0.25">
      <c r="A680" s="48">
        <v>158</v>
      </c>
      <c r="B680" s="7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 s="4">
        <v>0</v>
      </c>
      <c r="L680" s="7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 s="4">
        <v>0</v>
      </c>
      <c r="V680" s="7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 s="4">
        <v>0</v>
      </c>
      <c r="AF680" s="7">
        <v>1.2792302704772509</v>
      </c>
      <c r="AG680">
        <v>1.1384857861446225</v>
      </c>
      <c r="AH680">
        <v>1.6204553777280086</v>
      </c>
      <c r="AI680">
        <v>0.78962009415495371</v>
      </c>
      <c r="AJ680">
        <v>0.92550832877050637</v>
      </c>
      <c r="AK680">
        <v>0.75091442124371255</v>
      </c>
      <c r="AL680">
        <v>0.63846078051547039</v>
      </c>
      <c r="AM680">
        <v>1.8764071748017006</v>
      </c>
      <c r="AN680">
        <v>1.4236509433474307</v>
      </c>
      <c r="AO680" s="4">
        <v>0.92351658716398977</v>
      </c>
      <c r="AP680" s="7">
        <v>1.2619939236542985</v>
      </c>
      <c r="AQ680">
        <v>1.9240911546839774</v>
      </c>
      <c r="AR680">
        <v>2.0995509775166084</v>
      </c>
      <c r="AS680">
        <v>0.14192731581002174</v>
      </c>
      <c r="AT680">
        <v>0.18107214871947871</v>
      </c>
      <c r="AU680">
        <v>0.24090295300923964</v>
      </c>
      <c r="AV680">
        <v>0.21724676774796339</v>
      </c>
      <c r="AW680">
        <v>4.6692422981618756E-2</v>
      </c>
      <c r="AX680">
        <v>0.31688415719724533</v>
      </c>
      <c r="AY680" s="4">
        <v>0.12566946430271</v>
      </c>
      <c r="AZ680">
        <f t="shared" si="547"/>
        <v>0</v>
      </c>
      <c r="BA680">
        <f t="shared" si="548"/>
        <v>0</v>
      </c>
      <c r="BB680">
        <f t="shared" si="549"/>
        <v>0</v>
      </c>
      <c r="BC680">
        <f t="shared" si="550"/>
        <v>1.1366249764347647</v>
      </c>
      <c r="BD680" s="4">
        <f t="shared" si="551"/>
        <v>0.65560312856231617</v>
      </c>
      <c r="BE680" s="7">
        <f t="shared" si="552"/>
        <v>0</v>
      </c>
      <c r="BF680">
        <f t="shared" si="553"/>
        <v>0</v>
      </c>
      <c r="BG680">
        <f t="shared" si="554"/>
        <v>0</v>
      </c>
      <c r="BH680">
        <f t="shared" si="555"/>
        <v>0.40708055546324551</v>
      </c>
      <c r="BI680" s="4">
        <f t="shared" si="556"/>
        <v>0.79451344739633933</v>
      </c>
      <c r="BJ680" s="7" t="e">
        <f t="shared" si="557"/>
        <v>#DIV/0!</v>
      </c>
      <c r="BK680" t="e">
        <f t="shared" si="558"/>
        <v>#DIV/0!</v>
      </c>
      <c r="BL680">
        <f t="shared" si="559"/>
        <v>9.9812632250062837E-6</v>
      </c>
      <c r="BM680" s="4">
        <f t="shared" si="560"/>
        <v>2.829883674124228E-2</v>
      </c>
      <c r="BN680" s="7" t="e">
        <f t="shared" si="561"/>
        <v>#DIV/0!</v>
      </c>
      <c r="BO680" t="e">
        <f t="shared" si="562"/>
        <v>#DIV/0!</v>
      </c>
      <c r="BP680">
        <f t="shared" si="563"/>
        <v>9.9812632250062837E-6</v>
      </c>
      <c r="BQ680" s="4">
        <f t="shared" si="564"/>
        <v>2.829883674124228E-2</v>
      </c>
      <c r="BR680" s="7" t="e">
        <f t="shared" si="565"/>
        <v>#DIV/0!</v>
      </c>
      <c r="BS680" t="e">
        <f t="shared" si="566"/>
        <v>#DIV/0!</v>
      </c>
      <c r="BT680">
        <f t="shared" si="567"/>
        <v>9.9812632250062837E-6</v>
      </c>
      <c r="BU680" s="4">
        <f t="shared" si="568"/>
        <v>2.829883674124228E-2</v>
      </c>
      <c r="BV680" s="7">
        <f t="shared" si="569"/>
        <v>9.9812632250062837E-6</v>
      </c>
      <c r="BW680">
        <f t="shared" si="570"/>
        <v>9.9812632250062837E-6</v>
      </c>
      <c r="BX680">
        <f t="shared" si="571"/>
        <v>9.9812632250062837E-6</v>
      </c>
      <c r="BY680" s="4">
        <f t="shared" si="572"/>
        <v>0.11142921715101731</v>
      </c>
      <c r="BZ680" s="7">
        <f t="shared" si="573"/>
        <v>2.829883674124228E-2</v>
      </c>
      <c r="CA680">
        <f t="shared" si="574"/>
        <v>2.829883674124228E-2</v>
      </c>
      <c r="CB680">
        <f t="shared" si="575"/>
        <v>2.829883674124228E-2</v>
      </c>
      <c r="CC680" s="4">
        <f t="shared" si="576"/>
        <v>0.11142921715101731</v>
      </c>
      <c r="CD680" s="7">
        <f t="shared" si="577"/>
        <v>12</v>
      </c>
      <c r="CE680" s="4">
        <f t="shared" si="578"/>
        <v>0</v>
      </c>
      <c r="CF680" s="7" t="e">
        <f t="shared" si="579"/>
        <v>#DIV/0!</v>
      </c>
      <c r="CG680">
        <f t="shared" si="580"/>
        <v>4.89126641835806E-5</v>
      </c>
      <c r="CH680" s="7" t="e">
        <f t="shared" si="581"/>
        <v>#DIV/0!</v>
      </c>
      <c r="CI680" s="4">
        <f t="shared" si="582"/>
        <v>4.89126641835806E-5</v>
      </c>
      <c r="CJ680">
        <f t="shared" si="583"/>
        <v>4.89126641835806E-5</v>
      </c>
      <c r="CK680">
        <f t="shared" si="584"/>
        <v>4.89126641835806E-5</v>
      </c>
      <c r="CL680" s="7">
        <f t="shared" si="585"/>
        <v>4</v>
      </c>
      <c r="CM680" s="4">
        <f t="shared" si="586"/>
        <v>0</v>
      </c>
      <c r="CN680" s="7">
        <f t="shared" si="587"/>
        <v>9.0136628535291861E-4</v>
      </c>
      <c r="CO680" s="4">
        <f t="shared" si="588"/>
        <v>1</v>
      </c>
      <c r="CP680" s="7">
        <f t="shared" si="589"/>
        <v>4</v>
      </c>
      <c r="CQ680" s="4" t="str">
        <f t="shared" si="590"/>
        <v>Glenfiddich 15</v>
      </c>
      <c r="CR680" s="7">
        <f t="shared" si="591"/>
        <v>74</v>
      </c>
      <c r="CS680">
        <f t="shared" si="592"/>
        <v>77</v>
      </c>
      <c r="CT680">
        <f ca="1">COUNTIF(INDIRECT(ADDRESS(ROW(),CR680,1,1)):INDIRECT(ADDRESS(ROW(),CS680,1,1)), "&lt;0.05")</f>
        <v>3</v>
      </c>
      <c r="CU680" s="4">
        <f t="shared" ca="1" si="593"/>
        <v>0</v>
      </c>
    </row>
    <row r="681" spans="1:99" x14ac:dyDescent="0.25">
      <c r="A681" s="48">
        <v>159</v>
      </c>
      <c r="B681" s="7">
        <v>1.0763732663870962</v>
      </c>
      <c r="C681">
        <v>0.70085890696794884</v>
      </c>
      <c r="D681">
        <v>0.47317973442859668</v>
      </c>
      <c r="E681">
        <v>0.46020477123890013</v>
      </c>
      <c r="F681">
        <v>0.39789620115324209</v>
      </c>
      <c r="G681">
        <v>0.38995469923365311</v>
      </c>
      <c r="H681">
        <v>0.41391499053851727</v>
      </c>
      <c r="I681">
        <v>0.41201188421228163</v>
      </c>
      <c r="J681">
        <v>0.29854362902125459</v>
      </c>
      <c r="K681" s="4">
        <v>0.26034723427449713</v>
      </c>
      <c r="L681" s="7">
        <v>7.7821797649908514E-2</v>
      </c>
      <c r="M681">
        <v>0.13182763569553735</v>
      </c>
      <c r="N681">
        <v>6.9772702305455014E-2</v>
      </c>
      <c r="O681">
        <v>0.15318720253873835</v>
      </c>
      <c r="P681">
        <v>0.18485913710812449</v>
      </c>
      <c r="Q681">
        <v>0.13720454612369329</v>
      </c>
      <c r="R681">
        <v>0.11296136992946243</v>
      </c>
      <c r="S681">
        <v>9.9531899818254596E-2</v>
      </c>
      <c r="T681">
        <v>0.17000606528510009</v>
      </c>
      <c r="U681" s="4">
        <v>0.14044289038619559</v>
      </c>
      <c r="V681" s="7">
        <v>0.20874240572572442</v>
      </c>
      <c r="W681">
        <v>0.2072474264792572</v>
      </c>
      <c r="X681">
        <v>0.19031703439241357</v>
      </c>
      <c r="Y681">
        <v>0.21717268245583277</v>
      </c>
      <c r="Z681">
        <v>0.27537556304081134</v>
      </c>
      <c r="AA681">
        <v>0.218266078281942</v>
      </c>
      <c r="AB681">
        <v>0.21142949242248346</v>
      </c>
      <c r="AC681">
        <v>0.27533451282641674</v>
      </c>
      <c r="AD681">
        <v>0.30637090029353786</v>
      </c>
      <c r="AE681" s="4">
        <v>0.28758777009634323</v>
      </c>
      <c r="AF681" s="7">
        <v>0.89359916905087655</v>
      </c>
      <c r="AG681">
        <v>1.1110975106436709</v>
      </c>
      <c r="AH681">
        <v>1.4345556434448417</v>
      </c>
      <c r="AI681">
        <v>1.4077117234192189</v>
      </c>
      <c r="AJ681">
        <v>1.2491651656651801</v>
      </c>
      <c r="AK681">
        <v>1.0891173642245722</v>
      </c>
      <c r="AL681">
        <v>1.0485013919545063</v>
      </c>
      <c r="AM681">
        <v>1.7063955844419332</v>
      </c>
      <c r="AN681">
        <v>1.3482087869180042</v>
      </c>
      <c r="AO681" s="4">
        <v>1.2244755077181151</v>
      </c>
      <c r="AP681" s="7">
        <v>1.1269206192529837</v>
      </c>
      <c r="AQ681">
        <v>1.4533329054243584</v>
      </c>
      <c r="AR681">
        <v>1.7698766840569513</v>
      </c>
      <c r="AS681">
        <v>1.1759399805801007</v>
      </c>
      <c r="AT681">
        <v>1.0370564888127385</v>
      </c>
      <c r="AU681">
        <v>0.97963327786839038</v>
      </c>
      <c r="AV681">
        <v>1.0327754256304456</v>
      </c>
      <c r="AW681">
        <v>0.93009620302874607</v>
      </c>
      <c r="AX681">
        <v>1.1031058671442568</v>
      </c>
      <c r="AY681" s="4">
        <v>0.92550198705069542</v>
      </c>
      <c r="AZ681">
        <f t="shared" ref="AZ681:AZ744" si="594">AVERAGE(B681:K681)</f>
        <v>0.48832853174559865</v>
      </c>
      <c r="BA681">
        <f t="shared" ref="BA681:BA744" si="595">AVERAGE(L681:U681)</f>
        <v>0.12776152468404697</v>
      </c>
      <c r="BB681">
        <f t="shared" ref="BB681:BB744" si="596">AVERAGE(V681:AE681)</f>
        <v>0.2397843866014763</v>
      </c>
      <c r="BC681">
        <f t="shared" ref="BC681:BC744" si="597">AVERAGE(AF681:AO681)</f>
        <v>1.2512827847480918</v>
      </c>
      <c r="BD681" s="4">
        <f t="shared" ref="BD681:BD744" si="598">AVERAGE(AP681:AY681)</f>
        <v>1.1534239438849667</v>
      </c>
      <c r="BE681" s="7">
        <f t="shared" ref="BE681:BE744" si="599">STDEV(B681:K681)</f>
        <v>0.23786013788237095</v>
      </c>
      <c r="BF681">
        <f t="shared" ref="BF681:BF744" si="600">STDEV(L681:U681)</f>
        <v>3.7757060790969757E-2</v>
      </c>
      <c r="BG681">
        <f t="shared" ref="BG681:BG744" si="601">STDEV(V681:AE681)</f>
        <v>4.1495748993297374E-2</v>
      </c>
      <c r="BH681">
        <f t="shared" ref="BH681:BH744" si="602">STDEV(AF681:AO681)</f>
        <v>0.2334075537275343</v>
      </c>
      <c r="BI681" s="4">
        <f t="shared" ref="BI681:BI744" si="603">STDEV(AP681:AY681)</f>
        <v>0.26537709363672213</v>
      </c>
      <c r="BJ681" s="7">
        <f t="shared" ref="BJ681:BJ744" si="604">_xlfn.T.TEST($B681:$K681,L681:U681,2,3)</f>
        <v>9.3246435618454132E-4</v>
      </c>
      <c r="BK681">
        <f t="shared" ref="BK681:BK744" si="605">_xlfn.T.TEST($B681:$K681,V681:AE681,2,3)</f>
        <v>9.1772937103604384E-3</v>
      </c>
      <c r="BL681">
        <f t="shared" ref="BL681:BL744" si="606">_xlfn.T.TEST($B681:$K681,AF681:AO681,2,3)</f>
        <v>9.8763025529976161E-7</v>
      </c>
      <c r="BM681" s="4">
        <f t="shared" ref="BM681:BM744" si="607">_xlfn.T.TEST($B681:$K681,AP681:AY681,2,3)</f>
        <v>1.4472315524263026E-5</v>
      </c>
      <c r="BN681" s="7">
        <f t="shared" ref="BN681:BN744" si="608">_xlfn.T.TEST($L681:$U681,B681:K681,2,3)</f>
        <v>9.3246435618454132E-4</v>
      </c>
      <c r="BO681">
        <f t="shared" ref="BO681:BO744" si="609">_xlfn.T.TEST($L681:$U681,V681:AE681,2,3)</f>
        <v>6.2083219180040569E-6</v>
      </c>
      <c r="BP681">
        <f t="shared" ref="BP681:BP744" si="610">_xlfn.T.TEST($L681:$U681,AF681:AO681,2,3)</f>
        <v>6.35336056081765E-8</v>
      </c>
      <c r="BQ681" s="4">
        <f t="shared" ref="BQ681:BQ744" si="611">_xlfn.T.TEST($L681:$U681,AP681:AY681,2,3)</f>
        <v>4.9965968133180464E-7</v>
      </c>
      <c r="BR681" s="7">
        <f t="shared" ref="BR681:BR744" si="612">_xlfn.T.TEST($V681:$AE681,B681:K681,2,3)</f>
        <v>9.1772937103604384E-3</v>
      </c>
      <c r="BS681">
        <f t="shared" ref="BS681:BS744" si="613">_xlfn.T.TEST($V681:$AE681,L681:U681,2,3)</f>
        <v>6.2083219180040569E-6</v>
      </c>
      <c r="BT681">
        <f t="shared" ref="BT681:BT744" si="614">_xlfn.T.TEST($V681:$AE681,AF681:AO681,2,3)</f>
        <v>1.5215965657406705E-7</v>
      </c>
      <c r="BU681" s="4">
        <f t="shared" ref="BU681:BU744" si="615">_xlfn.T.TEST($V681:$AE681,AP681:AY681,2,3)</f>
        <v>1.3157608832346019E-6</v>
      </c>
      <c r="BV681" s="7">
        <f t="shared" ref="BV681:BV744" si="616">_xlfn.T.TEST($AF681:$AO681,B681:K681,2,3)</f>
        <v>9.8763025529976161E-7</v>
      </c>
      <c r="BW681">
        <f t="shared" ref="BW681:BW744" si="617">_xlfn.T.TEST($AF681:$AO681,L681:U681,2,3)</f>
        <v>6.35336056081765E-8</v>
      </c>
      <c r="BX681">
        <f t="shared" ref="BX681:BX744" si="618">_xlfn.T.TEST($AF681:$AO681,V681:AE681,2,3)</f>
        <v>1.5215965657406705E-7</v>
      </c>
      <c r="BY681" s="4">
        <f t="shared" ref="BY681:BY744" si="619">_xlfn.T.TEST($AF681:$AO681,AP681:AY681,2,3)</f>
        <v>0.39296136229950795</v>
      </c>
      <c r="BZ681" s="7">
        <f t="shared" ref="BZ681:BZ744" si="620">_xlfn.T.TEST($AP681:$AY681,B681:K681,2,3)</f>
        <v>1.4472315524263026E-5</v>
      </c>
      <c r="CA681">
        <f t="shared" ref="CA681:CA744" si="621">_xlfn.T.TEST($AP681:$AY681,L681:U681,2,3)</f>
        <v>4.9965968133180464E-7</v>
      </c>
      <c r="CB681">
        <f t="shared" ref="CB681:CB744" si="622">_xlfn.T.TEST($AP681:$AY681,V681:AE681,2,3)</f>
        <v>1.3157608832346019E-6</v>
      </c>
      <c r="CC681" s="4">
        <f t="shared" ref="CC681:CC744" si="623">_xlfn.T.TEST($AP681:$AY681,AF681:AO681,2,3)</f>
        <v>0.39296136229950795</v>
      </c>
      <c r="CD681" s="7">
        <f t="shared" ref="CD681:CD744" si="624">COUNTIF(BJ681:CC681,"&lt;0.05")</f>
        <v>18</v>
      </c>
      <c r="CE681" s="4">
        <f t="shared" ref="CE681:CE744" si="625">IF(CD681=20,1,0)</f>
        <v>0</v>
      </c>
      <c r="CF681" s="7">
        <f t="shared" ref="CF681:CF744" si="626">_xlfn.T.TEST(B681:K681,L681:U681,2,3)</f>
        <v>9.3246435618454132E-4</v>
      </c>
      <c r="CG681">
        <f t="shared" ref="CG681:CG744" si="627">_xlfn.T.TEST(B681:K681,V681:AY681,2,3)</f>
        <v>2.2695266799172584E-3</v>
      </c>
      <c r="CH681" s="7">
        <f t="shared" ref="CH681:CH744" si="628">_xlfn.T.TEST(L681:U681,B681:K681,2,3)</f>
        <v>9.3246435618454132E-4</v>
      </c>
      <c r="CI681" s="4">
        <f t="shared" ref="CI681:CI744" si="629">_xlfn.T.TEST(L681:U681,V681:AY681,2,3)</f>
        <v>4.5948495965309195E-9</v>
      </c>
      <c r="CJ681">
        <f t="shared" ref="CJ681:CJ744" si="630">_xlfn.T.TEST(V681:AY681,B681:K681,2,3)</f>
        <v>2.2695266799172584E-3</v>
      </c>
      <c r="CK681">
        <f t="shared" ref="CK681:CK744" si="631">_xlfn.T.TEST(V681:AY681,L681:U681,2,3)</f>
        <v>4.5948495965309195E-9</v>
      </c>
      <c r="CL681" s="7">
        <f t="shared" ref="CL681:CL744" si="632">COUNTIF(CF681:CK681,"&lt;0.05")</f>
        <v>6</v>
      </c>
      <c r="CM681" s="4">
        <f t="shared" ref="CM681:CM744" si="633">IF(CL681=6,1,0)</f>
        <v>1</v>
      </c>
      <c r="CN681" s="7">
        <f t="shared" ref="CN681:CN744" si="634">_xlfn.T.TEST(B681:U681,V681:AO681,2,3)</f>
        <v>2.9566578074160569E-3</v>
      </c>
      <c r="CO681" s="4">
        <f t="shared" ref="CO681:CO744" si="635">IF(CN681&lt;0.05,1,0)</f>
        <v>1</v>
      </c>
      <c r="CP681" s="7">
        <f t="shared" ref="CP681:CP744" si="636">MATCH(MAX(AZ681:BD681),AZ681:BD681,0)</f>
        <v>4</v>
      </c>
      <c r="CQ681" s="4" t="str">
        <f t="shared" ref="CQ681:CQ744" si="637">_xlfn.SWITCH(CP681,1, "Gentleman Jack", 2, "Jack Daniels", 3, "Glenfiddich 12", 4, "Glenfiddich 15", 5, "Glenfiddich 18")</f>
        <v>Glenfiddich 15</v>
      </c>
      <c r="CR681" s="7">
        <f t="shared" ref="CR681:CR744" si="638">62+(CP681-1)*4</f>
        <v>74</v>
      </c>
      <c r="CS681">
        <f t="shared" ref="CS681:CS744" si="639">CR681+3</f>
        <v>77</v>
      </c>
      <c r="CT681">
        <f ca="1">COUNTIF(INDIRECT(ADDRESS(ROW(),CR681,1,1)):INDIRECT(ADDRESS(ROW(),CS681,1,1)), "&lt;0.05")</f>
        <v>3</v>
      </c>
      <c r="CU681" s="4">
        <f t="shared" ref="CU681:CU744" ca="1" si="640">IF(CT681=4,1,0)</f>
        <v>0</v>
      </c>
    </row>
    <row r="682" spans="1:99" x14ac:dyDescent="0.25">
      <c r="A682" s="48">
        <v>160</v>
      </c>
      <c r="B682" s="7">
        <v>0.34778026459275829</v>
      </c>
      <c r="C682">
        <v>0.21335326380275937</v>
      </c>
      <c r="D682">
        <v>0.15477990708530387</v>
      </c>
      <c r="E682">
        <v>0.16369988490073281</v>
      </c>
      <c r="F682">
        <v>0.13363741028424955</v>
      </c>
      <c r="G682">
        <v>0.15157271769740771</v>
      </c>
      <c r="H682">
        <v>0.14233543163292828</v>
      </c>
      <c r="I682">
        <v>9.7259093829044213E-2</v>
      </c>
      <c r="J682">
        <v>8.9482755605569675E-2</v>
      </c>
      <c r="K682" s="4">
        <v>0.11273560236490948</v>
      </c>
      <c r="L682" s="7">
        <v>0.18198820140293157</v>
      </c>
      <c r="M682">
        <v>0.21496952028583891</v>
      </c>
      <c r="N682">
        <v>0.13323882207531496</v>
      </c>
      <c r="O682">
        <v>0.1550954836540524</v>
      </c>
      <c r="P682">
        <v>0.13631020827966528</v>
      </c>
      <c r="Q682">
        <v>7.8697378203812798E-2</v>
      </c>
      <c r="R682">
        <v>6.2682330253865423E-2</v>
      </c>
      <c r="S682">
        <v>6.1609982393773181E-2</v>
      </c>
      <c r="T682">
        <v>7.8865100725474063E-2</v>
      </c>
      <c r="U682" s="4">
        <v>4.902674601452358E-2</v>
      </c>
      <c r="V682" s="7">
        <v>4.8307949997744834E-2</v>
      </c>
      <c r="W682">
        <v>4.5705848962867793E-2</v>
      </c>
      <c r="X682">
        <v>4.825763071306878E-2</v>
      </c>
      <c r="Y682">
        <v>4.8143859587996288E-2</v>
      </c>
      <c r="Z682">
        <v>5.6530025148060041E-2</v>
      </c>
      <c r="AA682">
        <v>4.2121619811735941E-2</v>
      </c>
      <c r="AB682">
        <v>5.4704838875530459E-2</v>
      </c>
      <c r="AC682">
        <v>6.0913809032388785E-2</v>
      </c>
      <c r="AD682">
        <v>6.74405595155851E-2</v>
      </c>
      <c r="AE682" s="4">
        <v>5.7884573844965037E-2</v>
      </c>
      <c r="AF682" s="7">
        <v>0.34307062920877957</v>
      </c>
      <c r="AG682">
        <v>0.24408644914657265</v>
      </c>
      <c r="AH682">
        <v>0.24959322086101682</v>
      </c>
      <c r="AI682">
        <v>0.18735027707237437</v>
      </c>
      <c r="AJ682">
        <v>0.17404476325833609</v>
      </c>
      <c r="AK682">
        <v>0.16388219571506399</v>
      </c>
      <c r="AL682">
        <v>0.14738207620056773</v>
      </c>
      <c r="AM682">
        <v>0.25730768933254672</v>
      </c>
      <c r="AN682">
        <v>0.22706804750343018</v>
      </c>
      <c r="AO682" s="4">
        <v>0.21347553337515168</v>
      </c>
      <c r="AP682" s="7">
        <v>0.2127460839608821</v>
      </c>
      <c r="AQ682">
        <v>0.25878271415129073</v>
      </c>
      <c r="AR682">
        <v>0.28747726436208909</v>
      </c>
      <c r="AS682">
        <v>0.16377855434905941</v>
      </c>
      <c r="AT682">
        <v>0.15469270530988599</v>
      </c>
      <c r="AU682">
        <v>0.16920304018496662</v>
      </c>
      <c r="AV682">
        <v>0.17696986145281132</v>
      </c>
      <c r="AW682">
        <v>0.16832651596873174</v>
      </c>
      <c r="AX682">
        <v>0.18373067826424752</v>
      </c>
      <c r="AY682" s="4">
        <v>0.14077676037973225</v>
      </c>
      <c r="AZ682">
        <f t="shared" si="594"/>
        <v>0.16066363317956633</v>
      </c>
      <c r="BA682">
        <f t="shared" si="595"/>
        <v>0.11524837732892521</v>
      </c>
      <c r="BB682">
        <f t="shared" si="596"/>
        <v>5.3001071548994305E-2</v>
      </c>
      <c r="BC682">
        <f t="shared" si="597"/>
        <v>0.22072608816738398</v>
      </c>
      <c r="BD682" s="4">
        <f t="shared" si="598"/>
        <v>0.19164841783836967</v>
      </c>
      <c r="BE682" s="7">
        <f t="shared" si="599"/>
        <v>7.4807606197013973E-2</v>
      </c>
      <c r="BF682">
        <f t="shared" si="600"/>
        <v>5.7192509903369791E-2</v>
      </c>
      <c r="BG682">
        <f t="shared" si="601"/>
        <v>7.8174735196777853E-3</v>
      </c>
      <c r="BH682">
        <f t="shared" si="602"/>
        <v>5.7428092367291052E-2</v>
      </c>
      <c r="BI682" s="4">
        <f t="shared" si="603"/>
        <v>4.7365633694639399E-2</v>
      </c>
      <c r="BJ682" s="7">
        <f t="shared" si="604"/>
        <v>0.14578290261625684</v>
      </c>
      <c r="BK682">
        <f t="shared" si="605"/>
        <v>1.3569036236731041E-3</v>
      </c>
      <c r="BL682">
        <f t="shared" si="606"/>
        <v>6.0242640949005159E-2</v>
      </c>
      <c r="BM682" s="4">
        <f t="shared" si="607"/>
        <v>0.28564530402510913</v>
      </c>
      <c r="BN682" s="7">
        <f t="shared" si="608"/>
        <v>0.14578290261625684</v>
      </c>
      <c r="BO682">
        <f t="shared" si="609"/>
        <v>7.3468214558679284E-3</v>
      </c>
      <c r="BP682">
        <f t="shared" si="610"/>
        <v>6.4960108212883865E-4</v>
      </c>
      <c r="BQ682" s="4">
        <f t="shared" si="611"/>
        <v>4.5675408301725949E-3</v>
      </c>
      <c r="BR682" s="7">
        <f t="shared" si="612"/>
        <v>1.3569036236731041E-3</v>
      </c>
      <c r="BS682">
        <f t="shared" si="613"/>
        <v>7.3468214558679284E-3</v>
      </c>
      <c r="BT682">
        <f t="shared" si="614"/>
        <v>5.7923494343905575E-6</v>
      </c>
      <c r="BU682" s="4">
        <f t="shared" si="615"/>
        <v>5.24747428191407E-6</v>
      </c>
      <c r="BV682" s="7">
        <f t="shared" si="616"/>
        <v>6.0242640949005159E-2</v>
      </c>
      <c r="BW682">
        <f t="shared" si="617"/>
        <v>6.4960108212883865E-4</v>
      </c>
      <c r="BX682">
        <f t="shared" si="618"/>
        <v>5.7923494343905575E-6</v>
      </c>
      <c r="BY682" s="4">
        <f t="shared" si="619"/>
        <v>0.23319299027688406</v>
      </c>
      <c r="BZ682" s="7">
        <f t="shared" si="620"/>
        <v>0.28564530402510913</v>
      </c>
      <c r="CA682">
        <f t="shared" si="621"/>
        <v>4.5675408301725949E-3</v>
      </c>
      <c r="CB682">
        <f t="shared" si="622"/>
        <v>5.24747428191407E-6</v>
      </c>
      <c r="CC682" s="4">
        <f t="shared" si="623"/>
        <v>0.23319299027688406</v>
      </c>
      <c r="CD682" s="7">
        <f t="shared" si="624"/>
        <v>12</v>
      </c>
      <c r="CE682" s="4">
        <f t="shared" si="625"/>
        <v>0</v>
      </c>
      <c r="CF682" s="7">
        <f t="shared" si="626"/>
        <v>0.14578290261625684</v>
      </c>
      <c r="CG682">
        <f t="shared" si="627"/>
        <v>0.84722683037650193</v>
      </c>
      <c r="CH682" s="7">
        <f t="shared" si="628"/>
        <v>0.14578290261625684</v>
      </c>
      <c r="CI682" s="4">
        <f t="shared" si="629"/>
        <v>0.10815890107663614</v>
      </c>
      <c r="CJ682">
        <f t="shared" si="630"/>
        <v>0.84722683037650193</v>
      </c>
      <c r="CK682">
        <f t="shared" si="631"/>
        <v>0.10815890107663614</v>
      </c>
      <c r="CL682" s="7">
        <f t="shared" si="632"/>
        <v>0</v>
      </c>
      <c r="CM682" s="4">
        <f t="shared" si="633"/>
        <v>0</v>
      </c>
      <c r="CN682" s="7">
        <f t="shared" si="634"/>
        <v>0.96699061697010003</v>
      </c>
      <c r="CO682" s="4">
        <f t="shared" si="635"/>
        <v>0</v>
      </c>
      <c r="CP682" s="7">
        <f t="shared" si="636"/>
        <v>4</v>
      </c>
      <c r="CQ682" s="4" t="str">
        <f t="shared" si="637"/>
        <v>Glenfiddich 15</v>
      </c>
      <c r="CR682" s="7">
        <f t="shared" si="638"/>
        <v>74</v>
      </c>
      <c r="CS682">
        <f t="shared" si="639"/>
        <v>77</v>
      </c>
      <c r="CT682">
        <f ca="1">COUNTIF(INDIRECT(ADDRESS(ROW(),CR682,1,1)):INDIRECT(ADDRESS(ROW(),CS682,1,1)), "&lt;0.05")</f>
        <v>2</v>
      </c>
      <c r="CU682" s="4">
        <f t="shared" ca="1" si="640"/>
        <v>0</v>
      </c>
    </row>
    <row r="683" spans="1:99" x14ac:dyDescent="0.25">
      <c r="A683" s="48">
        <v>161</v>
      </c>
      <c r="B683" s="7">
        <v>0.7452038387263501</v>
      </c>
      <c r="C683">
        <v>0.5137956819327778</v>
      </c>
      <c r="D683">
        <v>0.39442241553404722</v>
      </c>
      <c r="E683">
        <v>0.39970444623171492</v>
      </c>
      <c r="F683">
        <v>0.38635515904473933</v>
      </c>
      <c r="G683">
        <v>0.32652824756401649</v>
      </c>
      <c r="H683">
        <v>0.3292475365328319</v>
      </c>
      <c r="I683">
        <v>0.27916865958995296</v>
      </c>
      <c r="J683">
        <v>0.25749221057889671</v>
      </c>
      <c r="K683" s="4">
        <v>0.23836305210874351</v>
      </c>
      <c r="L683" s="7">
        <v>0.3577203429726401</v>
      </c>
      <c r="M683">
        <v>0.48161882817261237</v>
      </c>
      <c r="N683">
        <v>0.30261194875203562</v>
      </c>
      <c r="O683">
        <v>0.37396545631553357</v>
      </c>
      <c r="P683">
        <v>0.3530520087574226</v>
      </c>
      <c r="Q683">
        <v>0.22011371434125279</v>
      </c>
      <c r="R683">
        <v>0.18281435589809891</v>
      </c>
      <c r="S683">
        <v>0.1805905778750459</v>
      </c>
      <c r="T683">
        <v>0.22612768133261052</v>
      </c>
      <c r="U683" s="4">
        <v>0.17122261251213408</v>
      </c>
      <c r="V683" s="7">
        <v>0.13214461466835709</v>
      </c>
      <c r="W683">
        <v>0.12496726807265314</v>
      </c>
      <c r="X683">
        <v>0.1069313194590349</v>
      </c>
      <c r="Y683">
        <v>0.11958773429582456</v>
      </c>
      <c r="Z683">
        <v>0.12861459847451789</v>
      </c>
      <c r="AA683">
        <v>0.10617723373152269</v>
      </c>
      <c r="AB683">
        <v>0.114582372143565</v>
      </c>
      <c r="AC683">
        <v>0.12564238899375657</v>
      </c>
      <c r="AD683">
        <v>0.14133048156091305</v>
      </c>
      <c r="AE683" s="4">
        <v>0.11327091360440186</v>
      </c>
      <c r="AF683" s="7">
        <v>0.62725030758314204</v>
      </c>
      <c r="AG683">
        <v>0.38851615331912792</v>
      </c>
      <c r="AH683">
        <v>0.26832226224535843</v>
      </c>
      <c r="AI683">
        <v>0.23033557676676042</v>
      </c>
      <c r="AJ683">
        <v>0.19464564707381926</v>
      </c>
      <c r="AK683">
        <v>0.22297388055047365</v>
      </c>
      <c r="AL683">
        <v>0.21849237133721877</v>
      </c>
      <c r="AM683">
        <v>0.2831153668257268</v>
      </c>
      <c r="AN683">
        <v>0.2851150911561523</v>
      </c>
      <c r="AO683" s="4">
        <v>0.25766178068378942</v>
      </c>
      <c r="AP683" s="7">
        <v>0.30747706334502473</v>
      </c>
      <c r="AQ683">
        <v>0.31609024208825348</v>
      </c>
      <c r="AR683">
        <v>0.35119616343302251</v>
      </c>
      <c r="AS683">
        <v>0.31189780893611774</v>
      </c>
      <c r="AT683">
        <v>0.31255626766839001</v>
      </c>
      <c r="AU683">
        <v>0.31967350805881628</v>
      </c>
      <c r="AV683">
        <v>0.40324507129354831</v>
      </c>
      <c r="AW683">
        <v>0.33013422860960073</v>
      </c>
      <c r="AX683">
        <v>0.41550337837984136</v>
      </c>
      <c r="AY683" s="4">
        <v>0.36117756122561867</v>
      </c>
      <c r="AZ683">
        <f t="shared" si="594"/>
        <v>0.38702812478440707</v>
      </c>
      <c r="BA683">
        <f t="shared" si="595"/>
        <v>0.28498375269293869</v>
      </c>
      <c r="BB683">
        <f t="shared" si="596"/>
        <v>0.12132489250045467</v>
      </c>
      <c r="BC683">
        <f t="shared" si="597"/>
        <v>0.29764284375415689</v>
      </c>
      <c r="BD683" s="4">
        <f t="shared" si="598"/>
        <v>0.34289512930382338</v>
      </c>
      <c r="BE683" s="7">
        <f t="shared" si="599"/>
        <v>0.14984771002748468</v>
      </c>
      <c r="BF683">
        <f t="shared" si="600"/>
        <v>0.10475793549941147</v>
      </c>
      <c r="BG683">
        <f t="shared" si="601"/>
        <v>1.1315229937965042E-2</v>
      </c>
      <c r="BH683">
        <f t="shared" si="602"/>
        <v>0.12767326124893036</v>
      </c>
      <c r="BI683" s="4">
        <f t="shared" si="603"/>
        <v>3.926198877996822E-2</v>
      </c>
      <c r="BJ683" s="7">
        <f t="shared" si="604"/>
        <v>9.6530453796898411E-2</v>
      </c>
      <c r="BK683">
        <f t="shared" si="605"/>
        <v>3.2444579313458007E-4</v>
      </c>
      <c r="BL683">
        <f t="shared" si="606"/>
        <v>0.16862827914249229</v>
      </c>
      <c r="BM683" s="4">
        <f t="shared" si="607"/>
        <v>0.38833877131173333</v>
      </c>
      <c r="BN683" s="7">
        <f t="shared" si="608"/>
        <v>9.6530453796898411E-2</v>
      </c>
      <c r="BO683">
        <f t="shared" si="609"/>
        <v>7.7957120531957455E-4</v>
      </c>
      <c r="BP683">
        <f t="shared" si="610"/>
        <v>0.8113185241780122</v>
      </c>
      <c r="BQ683" s="4">
        <f t="shared" si="611"/>
        <v>0.12873855151603864</v>
      </c>
      <c r="BR683" s="7">
        <f t="shared" si="612"/>
        <v>3.2444579313458007E-4</v>
      </c>
      <c r="BS683">
        <f t="shared" si="613"/>
        <v>7.7957120531957455E-4</v>
      </c>
      <c r="BT683">
        <f t="shared" si="614"/>
        <v>1.7831552312933326E-3</v>
      </c>
      <c r="BU683" s="4">
        <f t="shared" si="615"/>
        <v>5.2195448455112782E-9</v>
      </c>
      <c r="BV683" s="7">
        <f t="shared" si="616"/>
        <v>0.16862827914249229</v>
      </c>
      <c r="BW683">
        <f t="shared" si="617"/>
        <v>0.8113185241780122</v>
      </c>
      <c r="BX683">
        <f t="shared" si="618"/>
        <v>1.7831552312933326E-3</v>
      </c>
      <c r="BY683" s="4">
        <f t="shared" si="619"/>
        <v>0.30762283651926103</v>
      </c>
      <c r="BZ683" s="7">
        <f t="shared" si="620"/>
        <v>0.38833877131173333</v>
      </c>
      <c r="CA683">
        <f t="shared" si="621"/>
        <v>0.12873855151603864</v>
      </c>
      <c r="CB683">
        <f t="shared" si="622"/>
        <v>5.2195448455112782E-9</v>
      </c>
      <c r="CC683" s="4">
        <f t="shared" si="623"/>
        <v>0.30762283651926103</v>
      </c>
      <c r="CD683" s="7">
        <f t="shared" si="624"/>
        <v>8</v>
      </c>
      <c r="CE683" s="4">
        <f t="shared" si="625"/>
        <v>0</v>
      </c>
      <c r="CF683" s="7">
        <f t="shared" si="626"/>
        <v>9.6530453796898411E-2</v>
      </c>
      <c r="CG683">
        <f t="shared" si="627"/>
        <v>2.438954661032379E-2</v>
      </c>
      <c r="CH683" s="7">
        <f t="shared" si="628"/>
        <v>9.6530453796898411E-2</v>
      </c>
      <c r="CI683" s="4">
        <f t="shared" si="629"/>
        <v>0.44778787401224152</v>
      </c>
      <c r="CJ683">
        <f t="shared" si="630"/>
        <v>2.438954661032379E-2</v>
      </c>
      <c r="CK683">
        <f t="shared" si="631"/>
        <v>0.44778787401224152</v>
      </c>
      <c r="CL683" s="7">
        <f t="shared" si="632"/>
        <v>2</v>
      </c>
      <c r="CM683" s="4">
        <f t="shared" si="633"/>
        <v>0</v>
      </c>
      <c r="CN683" s="7">
        <f t="shared" si="634"/>
        <v>4.2284375509193672E-3</v>
      </c>
      <c r="CO683" s="4">
        <f t="shared" si="635"/>
        <v>1</v>
      </c>
      <c r="CP683" s="7">
        <f t="shared" si="636"/>
        <v>1</v>
      </c>
      <c r="CQ683" s="4" t="str">
        <f t="shared" si="637"/>
        <v>Gentleman Jack</v>
      </c>
      <c r="CR683" s="7">
        <f t="shared" si="638"/>
        <v>62</v>
      </c>
      <c r="CS683">
        <f t="shared" si="639"/>
        <v>65</v>
      </c>
      <c r="CT683">
        <f ca="1">COUNTIF(INDIRECT(ADDRESS(ROW(),CR683,1,1)):INDIRECT(ADDRESS(ROW(),CS683,1,1)), "&lt;0.05")</f>
        <v>1</v>
      </c>
      <c r="CU683" s="4">
        <f t="shared" ca="1" si="640"/>
        <v>0</v>
      </c>
    </row>
    <row r="684" spans="1:99" x14ac:dyDescent="0.25">
      <c r="A684" s="48">
        <v>162</v>
      </c>
      <c r="B684" s="7">
        <v>0.27571370990546523</v>
      </c>
      <c r="C684">
        <v>0.1854062132493749</v>
      </c>
      <c r="D684">
        <v>0.11980790823066002</v>
      </c>
      <c r="E684">
        <v>0.14552857781824152</v>
      </c>
      <c r="F684">
        <v>0.18015987850172938</v>
      </c>
      <c r="G684">
        <v>0.18064405712542828</v>
      </c>
      <c r="H684">
        <v>0.12954195893516293</v>
      </c>
      <c r="I684">
        <v>8.4111699163133838E-2</v>
      </c>
      <c r="J684">
        <v>0.11478909660902394</v>
      </c>
      <c r="K684" s="4">
        <v>0.1367662841816874</v>
      </c>
      <c r="L684" s="7">
        <v>7.3163217751055151E-2</v>
      </c>
      <c r="M684">
        <v>8.3381607023870444E-2</v>
      </c>
      <c r="N684">
        <v>5.9960566970578534E-2</v>
      </c>
      <c r="O684">
        <v>9.1010169103984143E-2</v>
      </c>
      <c r="P684">
        <v>7.6896687629951915E-2</v>
      </c>
      <c r="Q684">
        <v>3.9153898484109023E-2</v>
      </c>
      <c r="R684">
        <v>3.119931714585639E-2</v>
      </c>
      <c r="S684">
        <v>4.0207800024775753E-2</v>
      </c>
      <c r="T684">
        <v>5.4997741893272382E-2</v>
      </c>
      <c r="U684" s="4">
        <v>3.2235320338328988E-2</v>
      </c>
      <c r="V684" s="7">
        <v>0.1322269774958931</v>
      </c>
      <c r="W684">
        <v>0.13976177100322168</v>
      </c>
      <c r="X684">
        <v>0.14617756246017088</v>
      </c>
      <c r="Y684">
        <v>0.13284805124630311</v>
      </c>
      <c r="Z684">
        <v>0.17363973630467039</v>
      </c>
      <c r="AA684">
        <v>0.13643772112426633</v>
      </c>
      <c r="AB684">
        <v>0.15433575926462617</v>
      </c>
      <c r="AC684">
        <v>0.16004412637827137</v>
      </c>
      <c r="AD684">
        <v>0.19498359318026556</v>
      </c>
      <c r="AE684" s="4">
        <v>0.17622878174340195</v>
      </c>
      <c r="AF684" s="7">
        <v>0.14804558439542431</v>
      </c>
      <c r="AG684">
        <v>0.3251263697772066</v>
      </c>
      <c r="AH684">
        <v>0.31377432479318895</v>
      </c>
      <c r="AI684">
        <v>0.33431318903685381</v>
      </c>
      <c r="AJ684">
        <v>0.43818589337296726</v>
      </c>
      <c r="AK684">
        <v>0.48460175715260684</v>
      </c>
      <c r="AL684">
        <v>0.43100538878368883</v>
      </c>
      <c r="AM684">
        <v>0.3893466851354021</v>
      </c>
      <c r="AN684">
        <v>0.39841402356058458</v>
      </c>
      <c r="AO684" s="4">
        <v>0.61959887204562425</v>
      </c>
      <c r="AP684" s="7">
        <v>0.63315710272090364</v>
      </c>
      <c r="AQ684">
        <v>0.47729666476684129</v>
      </c>
      <c r="AR684">
        <v>0.43816595731981828</v>
      </c>
      <c r="AS684">
        <v>0.71233243279664016</v>
      </c>
      <c r="AT684">
        <v>0.69570908492640415</v>
      </c>
      <c r="AU684">
        <v>0.6752389542962719</v>
      </c>
      <c r="AV684">
        <v>0.66373079208107788</v>
      </c>
      <c r="AW684">
        <v>0.68879248060755405</v>
      </c>
      <c r="AX684">
        <v>0.85203075501022152</v>
      </c>
      <c r="AY684" s="4">
        <v>0.58723499888534325</v>
      </c>
      <c r="AZ684">
        <f t="shared" si="594"/>
        <v>0.15524693837199074</v>
      </c>
      <c r="BA684">
        <f t="shared" si="595"/>
        <v>5.8220632636578271E-2</v>
      </c>
      <c r="BB684">
        <f t="shared" si="596"/>
        <v>0.15466840802010906</v>
      </c>
      <c r="BC684">
        <f t="shared" si="597"/>
        <v>0.38824120880535473</v>
      </c>
      <c r="BD684" s="4">
        <f t="shared" si="598"/>
        <v>0.64236892234110754</v>
      </c>
      <c r="BE684" s="7">
        <f t="shared" si="599"/>
        <v>5.3476063477545993E-2</v>
      </c>
      <c r="BF684">
        <f t="shared" si="600"/>
        <v>2.2078418437073477E-2</v>
      </c>
      <c r="BG684">
        <f t="shared" si="601"/>
        <v>2.1305946414105728E-2</v>
      </c>
      <c r="BH684">
        <f t="shared" si="602"/>
        <v>0.12354515480556458</v>
      </c>
      <c r="BI684" s="4">
        <f t="shared" si="603"/>
        <v>0.11900624322567202</v>
      </c>
      <c r="BJ684" s="7">
        <f t="shared" si="604"/>
        <v>1.882786334338458E-4</v>
      </c>
      <c r="BK684">
        <f t="shared" si="605"/>
        <v>0.9751781339861274</v>
      </c>
      <c r="BL684">
        <f t="shared" si="606"/>
        <v>1.3188810447609863E-4</v>
      </c>
      <c r="BM684" s="4">
        <f t="shared" si="607"/>
        <v>3.8421400624096171E-8</v>
      </c>
      <c r="BN684" s="7">
        <f t="shared" si="608"/>
        <v>1.882786334338458E-4</v>
      </c>
      <c r="BO684">
        <f t="shared" si="609"/>
        <v>9.9104126474015667E-9</v>
      </c>
      <c r="BP684">
        <f t="shared" si="610"/>
        <v>1.1040092752913563E-5</v>
      </c>
      <c r="BQ684" s="4">
        <f t="shared" si="611"/>
        <v>4.6259621538977487E-8</v>
      </c>
      <c r="BR684" s="7">
        <f t="shared" si="612"/>
        <v>0.9751781339861274</v>
      </c>
      <c r="BS684">
        <f t="shared" si="613"/>
        <v>9.9104126474015667E-9</v>
      </c>
      <c r="BT684">
        <f t="shared" si="614"/>
        <v>1.8449401823087032E-4</v>
      </c>
      <c r="BU684" s="4">
        <f t="shared" si="615"/>
        <v>2.5154741209012323E-7</v>
      </c>
      <c r="BV684" s="7">
        <f t="shared" si="616"/>
        <v>1.3188810447609863E-4</v>
      </c>
      <c r="BW684">
        <f t="shared" si="617"/>
        <v>1.1040092752913563E-5</v>
      </c>
      <c r="BX684">
        <f t="shared" si="618"/>
        <v>1.8449401823087032E-4</v>
      </c>
      <c r="BY684" s="4">
        <f t="shared" si="619"/>
        <v>1.8515674214803133E-4</v>
      </c>
      <c r="BZ684" s="7">
        <f t="shared" si="620"/>
        <v>3.8421400624096171E-8</v>
      </c>
      <c r="CA684">
        <f t="shared" si="621"/>
        <v>4.6259621538977487E-8</v>
      </c>
      <c r="CB684">
        <f t="shared" si="622"/>
        <v>2.5154741209012323E-7</v>
      </c>
      <c r="CC684" s="4">
        <f t="shared" si="623"/>
        <v>1.8515674214803133E-4</v>
      </c>
      <c r="CD684" s="7">
        <f t="shared" si="624"/>
        <v>18</v>
      </c>
      <c r="CE684" s="4">
        <f t="shared" si="625"/>
        <v>0</v>
      </c>
      <c r="CF684" s="7">
        <f t="shared" si="626"/>
        <v>1.882786334338458E-4</v>
      </c>
      <c r="CG684">
        <f t="shared" si="627"/>
        <v>4.1158032186440755E-6</v>
      </c>
      <c r="CH684" s="7">
        <f t="shared" si="628"/>
        <v>1.882786334338458E-4</v>
      </c>
      <c r="CI684" s="4">
        <f t="shared" si="629"/>
        <v>4.0485659727738185E-9</v>
      </c>
      <c r="CJ684">
        <f t="shared" si="630"/>
        <v>4.1158032186440755E-6</v>
      </c>
      <c r="CK684">
        <f t="shared" si="631"/>
        <v>4.0485659727738185E-9</v>
      </c>
      <c r="CL684" s="7">
        <f t="shared" si="632"/>
        <v>6</v>
      </c>
      <c r="CM684" s="4">
        <f t="shared" si="633"/>
        <v>1</v>
      </c>
      <c r="CN684" s="7">
        <f t="shared" si="634"/>
        <v>1.0303571813061578E-4</v>
      </c>
      <c r="CO684" s="4">
        <f t="shared" si="635"/>
        <v>1</v>
      </c>
      <c r="CP684" s="7">
        <f t="shared" si="636"/>
        <v>5</v>
      </c>
      <c r="CQ684" s="4" t="str">
        <f t="shared" si="637"/>
        <v>Glenfiddich 18</v>
      </c>
      <c r="CR684" s="7">
        <f t="shared" si="638"/>
        <v>78</v>
      </c>
      <c r="CS684">
        <f t="shared" si="639"/>
        <v>81</v>
      </c>
      <c r="CT684">
        <f ca="1">COUNTIF(INDIRECT(ADDRESS(ROW(),CR684,1,1)):INDIRECT(ADDRESS(ROW(),CS684,1,1)), "&lt;0.05")</f>
        <v>4</v>
      </c>
      <c r="CU684" s="4">
        <f t="shared" ca="1" si="640"/>
        <v>1</v>
      </c>
    </row>
    <row r="685" spans="1:99" x14ac:dyDescent="0.25">
      <c r="A685" s="48">
        <v>163</v>
      </c>
      <c r="B685" s="7">
        <v>0.38047906254935315</v>
      </c>
      <c r="C685">
        <v>0.18815674402557442</v>
      </c>
      <c r="D685">
        <v>0.20370043875258809</v>
      </c>
      <c r="E685">
        <v>0.25101146030211624</v>
      </c>
      <c r="F685">
        <v>0.32635850857486154</v>
      </c>
      <c r="G685">
        <v>0.29034377096903757</v>
      </c>
      <c r="H685">
        <v>0.26684465779138028</v>
      </c>
      <c r="I685">
        <v>0.13964653453701262</v>
      </c>
      <c r="J685">
        <v>0.15150565618876435</v>
      </c>
      <c r="K685" s="4">
        <v>0.21903080285995366</v>
      </c>
      <c r="L685" s="7">
        <v>6.4890963732325252E-2</v>
      </c>
      <c r="M685">
        <v>7.7490888392463361E-2</v>
      </c>
      <c r="N685">
        <v>6.0958408742951928E-2</v>
      </c>
      <c r="O685">
        <v>8.7840539252467958E-2</v>
      </c>
      <c r="P685">
        <v>8.8233678685294567E-2</v>
      </c>
      <c r="Q685">
        <v>4.1470293134947385E-2</v>
      </c>
      <c r="R685">
        <v>3.0037070981114456E-2</v>
      </c>
      <c r="S685">
        <v>2.6591511716980577E-2</v>
      </c>
      <c r="T685">
        <v>7.2003808582531359E-2</v>
      </c>
      <c r="U685" s="4">
        <v>2.1109275432796979E-2</v>
      </c>
      <c r="V685" s="7">
        <v>0.38581443063031634</v>
      </c>
      <c r="W685">
        <v>0.40279402408154236</v>
      </c>
      <c r="X685">
        <v>0.37111062472020534</v>
      </c>
      <c r="Y685">
        <v>0.37178577726980894</v>
      </c>
      <c r="Z685">
        <v>0.55262777694678356</v>
      </c>
      <c r="AA685">
        <v>0.38454899688244343</v>
      </c>
      <c r="AB685">
        <v>0.39182178363258408</v>
      </c>
      <c r="AC685">
        <v>0.50079310576381764</v>
      </c>
      <c r="AD685">
        <v>0.58442905714376758</v>
      </c>
      <c r="AE685" s="4">
        <v>0.51974922860146067</v>
      </c>
      <c r="AF685" s="7">
        <v>0.32941655652290536</v>
      </c>
      <c r="AG685">
        <v>1.155319201373239</v>
      </c>
      <c r="AH685">
        <v>1.2258122704268428</v>
      </c>
      <c r="AI685">
        <v>1.5014864810117614</v>
      </c>
      <c r="AJ685">
        <v>1.6745694136455334</v>
      </c>
      <c r="AK685">
        <v>1.8955174787756499</v>
      </c>
      <c r="AL685">
        <v>1.7636470428158764</v>
      </c>
      <c r="AM685">
        <v>1.8869971826000023</v>
      </c>
      <c r="AN685">
        <v>1.7970957410242998</v>
      </c>
      <c r="AO685" s="4">
        <v>2.4861447224624813</v>
      </c>
      <c r="AP685" s="7">
        <v>2.2628266048023442</v>
      </c>
      <c r="AQ685">
        <v>1.7413843863734446</v>
      </c>
      <c r="AR685">
        <v>1.9426715938554162</v>
      </c>
      <c r="AS685">
        <v>2.7013104232729348</v>
      </c>
      <c r="AT685">
        <v>2.7335456899336097</v>
      </c>
      <c r="AU685">
        <v>2.5957931777914562</v>
      </c>
      <c r="AV685">
        <v>2.9922926266750669</v>
      </c>
      <c r="AW685">
        <v>3.0037539012130563</v>
      </c>
      <c r="AX685">
        <v>3.2782588696330053</v>
      </c>
      <c r="AY685" s="4">
        <v>2.6831557115821947</v>
      </c>
      <c r="AZ685">
        <f t="shared" si="594"/>
        <v>0.24170776365506419</v>
      </c>
      <c r="BA685">
        <f t="shared" si="595"/>
        <v>5.7062643865387383E-2</v>
      </c>
      <c r="BB685">
        <f t="shared" si="596"/>
        <v>0.446547480567273</v>
      </c>
      <c r="BC685">
        <f t="shared" si="597"/>
        <v>1.5716006090658592</v>
      </c>
      <c r="BD685" s="4">
        <f t="shared" si="598"/>
        <v>2.5934992985132532</v>
      </c>
      <c r="BE685" s="7">
        <f t="shared" si="599"/>
        <v>7.6656907435956323E-2</v>
      </c>
      <c r="BF685">
        <f t="shared" si="600"/>
        <v>2.5452703407528681E-2</v>
      </c>
      <c r="BG685">
        <f t="shared" si="601"/>
        <v>8.3191249473552456E-2</v>
      </c>
      <c r="BH685">
        <f t="shared" si="602"/>
        <v>0.57541458785738997</v>
      </c>
      <c r="BI685" s="4">
        <f t="shared" si="603"/>
        <v>0.48241767835771548</v>
      </c>
      <c r="BJ685" s="7">
        <f t="shared" si="604"/>
        <v>1.7222741792206804E-5</v>
      </c>
      <c r="BK685">
        <f t="shared" si="605"/>
        <v>2.0355726577360913E-5</v>
      </c>
      <c r="BL685">
        <f t="shared" si="606"/>
        <v>4.0362181160297291E-5</v>
      </c>
      <c r="BM685" s="4">
        <f t="shared" si="607"/>
        <v>5.7471080883167437E-8</v>
      </c>
      <c r="BN685" s="7">
        <f t="shared" si="608"/>
        <v>1.7222741792206804E-5</v>
      </c>
      <c r="BO685">
        <f t="shared" si="609"/>
        <v>2.9587945486451279E-8</v>
      </c>
      <c r="BP685">
        <f t="shared" si="610"/>
        <v>1.5847220748480994E-5</v>
      </c>
      <c r="BQ685" s="4">
        <f t="shared" si="611"/>
        <v>4.3640245650113008E-8</v>
      </c>
      <c r="BR685" s="7">
        <f t="shared" si="612"/>
        <v>2.0355726577360913E-5</v>
      </c>
      <c r="BS685">
        <f t="shared" si="613"/>
        <v>2.9587945486451279E-8</v>
      </c>
      <c r="BT685">
        <f t="shared" si="614"/>
        <v>1.4773793892775989E-4</v>
      </c>
      <c r="BU685" s="4">
        <f t="shared" si="615"/>
        <v>1.22767445695739E-7</v>
      </c>
      <c r="BV685" s="7">
        <f t="shared" si="616"/>
        <v>4.0362181160297291E-5</v>
      </c>
      <c r="BW685">
        <f t="shared" si="617"/>
        <v>1.5847220748480994E-5</v>
      </c>
      <c r="BX685">
        <f t="shared" si="618"/>
        <v>1.4773793892775989E-4</v>
      </c>
      <c r="BY685" s="4">
        <f t="shared" si="619"/>
        <v>4.5484715541887425E-4</v>
      </c>
      <c r="BZ685" s="7">
        <f t="shared" si="620"/>
        <v>5.7471080883167437E-8</v>
      </c>
      <c r="CA685">
        <f t="shared" si="621"/>
        <v>4.3640245650113008E-8</v>
      </c>
      <c r="CB685">
        <f t="shared" si="622"/>
        <v>1.22767445695739E-7</v>
      </c>
      <c r="CC685" s="4">
        <f t="shared" si="623"/>
        <v>4.5484715541887425E-4</v>
      </c>
      <c r="CD685" s="7">
        <f t="shared" si="624"/>
        <v>20</v>
      </c>
      <c r="CE685" s="4">
        <f t="shared" si="625"/>
        <v>1</v>
      </c>
      <c r="CF685" s="7">
        <f t="shared" si="626"/>
        <v>1.7222741792206804E-5</v>
      </c>
      <c r="CG685">
        <f t="shared" si="627"/>
        <v>6.1892061815789348E-8</v>
      </c>
      <c r="CH685" s="7">
        <f t="shared" si="628"/>
        <v>1.7222741792206804E-5</v>
      </c>
      <c r="CI685" s="4">
        <f t="shared" si="629"/>
        <v>4.5488800792856138E-9</v>
      </c>
      <c r="CJ685">
        <f t="shared" si="630"/>
        <v>6.1892061815789348E-8</v>
      </c>
      <c r="CK685">
        <f t="shared" si="631"/>
        <v>4.5488800792856138E-9</v>
      </c>
      <c r="CL685" s="7">
        <f t="shared" si="632"/>
        <v>6</v>
      </c>
      <c r="CM685" s="4">
        <f t="shared" si="633"/>
        <v>1</v>
      </c>
      <c r="CN685" s="7">
        <f t="shared" si="634"/>
        <v>2.7386279291520238E-5</v>
      </c>
      <c r="CO685" s="4">
        <f t="shared" si="635"/>
        <v>1</v>
      </c>
      <c r="CP685" s="7">
        <f t="shared" si="636"/>
        <v>5</v>
      </c>
      <c r="CQ685" s="4" t="str">
        <f t="shared" si="637"/>
        <v>Glenfiddich 18</v>
      </c>
      <c r="CR685" s="7">
        <f t="shared" si="638"/>
        <v>78</v>
      </c>
      <c r="CS685">
        <f t="shared" si="639"/>
        <v>81</v>
      </c>
      <c r="CT685">
        <f ca="1">COUNTIF(INDIRECT(ADDRESS(ROW(),CR685,1,1)):INDIRECT(ADDRESS(ROW(),CS685,1,1)), "&lt;0.05")</f>
        <v>4</v>
      </c>
      <c r="CU685" s="4">
        <f t="shared" ca="1" si="640"/>
        <v>1</v>
      </c>
    </row>
    <row r="686" spans="1:99" x14ac:dyDescent="0.25">
      <c r="A686" s="48">
        <v>164</v>
      </c>
      <c r="B686" s="7">
        <v>0</v>
      </c>
      <c r="C686">
        <v>0</v>
      </c>
      <c r="D686">
        <v>0</v>
      </c>
      <c r="E686">
        <v>0</v>
      </c>
      <c r="F686">
        <v>0</v>
      </c>
      <c r="G686">
        <v>1.9636483782188869E-2</v>
      </c>
      <c r="H686">
        <v>0</v>
      </c>
      <c r="I686">
        <v>0</v>
      </c>
      <c r="J686">
        <v>0</v>
      </c>
      <c r="K686" s="4">
        <v>1.6627602142142608E-2</v>
      </c>
      <c r="L686" s="7">
        <v>1.5631427852901308E-2</v>
      </c>
      <c r="M686">
        <v>7.443686535145393E-3</v>
      </c>
      <c r="N686">
        <v>1.8580079592986508E-3</v>
      </c>
      <c r="O686">
        <v>3.5904126152340472E-3</v>
      </c>
      <c r="P686">
        <v>2.0872849847015464E-3</v>
      </c>
      <c r="Q686">
        <v>0</v>
      </c>
      <c r="R686">
        <v>0</v>
      </c>
      <c r="S686">
        <v>0</v>
      </c>
      <c r="T686">
        <v>0</v>
      </c>
      <c r="U686" s="4">
        <v>0</v>
      </c>
      <c r="V686" s="7">
        <v>2.7142678763868805E-2</v>
      </c>
      <c r="W686">
        <v>3.0315636733969115E-2</v>
      </c>
      <c r="X686">
        <v>2.6922491098461041E-2</v>
      </c>
      <c r="Y686">
        <v>3.1170518546657724E-2</v>
      </c>
      <c r="Z686">
        <v>3.8187474411263495E-2</v>
      </c>
      <c r="AA686">
        <v>2.0687733484206206E-2</v>
      </c>
      <c r="AB686">
        <v>3.0936990301912579E-2</v>
      </c>
      <c r="AC686">
        <v>4.3023687318238371E-2</v>
      </c>
      <c r="AD686">
        <v>5.4844408256260878E-2</v>
      </c>
      <c r="AE686" s="4">
        <v>3.5437726123881741E-2</v>
      </c>
      <c r="AF686" s="7">
        <v>2.5492179673556232E-2</v>
      </c>
      <c r="AG686">
        <v>9.2392983813846571E-2</v>
      </c>
      <c r="AH686">
        <v>0.10406360472234388</v>
      </c>
      <c r="AI686">
        <v>0.13574477826100079</v>
      </c>
      <c r="AJ686">
        <v>0.11543725892509132</v>
      </c>
      <c r="AK686">
        <v>0.15863005163651631</v>
      </c>
      <c r="AL686">
        <v>0.14297321393636728</v>
      </c>
      <c r="AM686">
        <v>8.9987098531645132E-2</v>
      </c>
      <c r="AN686">
        <v>6.1342052991549073E-2</v>
      </c>
      <c r="AO686" s="4">
        <v>0.15259859467225662</v>
      </c>
      <c r="AP686" s="7">
        <v>2.5321230745300963E-2</v>
      </c>
      <c r="AQ686">
        <v>8.4450220561986464E-2</v>
      </c>
      <c r="AR686">
        <v>7.2758279696691644E-2</v>
      </c>
      <c r="AS686">
        <v>0.15354925898754601</v>
      </c>
      <c r="AT686">
        <v>0.21246893941017195</v>
      </c>
      <c r="AU686">
        <v>0.19105947095568684</v>
      </c>
      <c r="AV686">
        <v>0.23805419618702919</v>
      </c>
      <c r="AW686">
        <v>0.24447269674026112</v>
      </c>
      <c r="AX686">
        <v>0.17139324581509785</v>
      </c>
      <c r="AY686" s="4">
        <v>0.20544575202685383</v>
      </c>
      <c r="AZ686">
        <f t="shared" si="594"/>
        <v>3.6264085924331475E-3</v>
      </c>
      <c r="BA686">
        <f t="shared" si="595"/>
        <v>3.0610819947280944E-3</v>
      </c>
      <c r="BB686">
        <f t="shared" si="596"/>
        <v>3.3866934503871994E-2</v>
      </c>
      <c r="BC686">
        <f t="shared" si="597"/>
        <v>0.10786618171641731</v>
      </c>
      <c r="BD686" s="4">
        <f t="shared" si="598"/>
        <v>0.15989732911266258</v>
      </c>
      <c r="BE686" s="7">
        <f t="shared" si="599"/>
        <v>7.6779645417028941E-3</v>
      </c>
      <c r="BF686">
        <f t="shared" si="600"/>
        <v>5.0193823336396881E-3</v>
      </c>
      <c r="BG686">
        <f t="shared" si="601"/>
        <v>9.6645639978482373E-3</v>
      </c>
      <c r="BH686">
        <f t="shared" si="602"/>
        <v>4.2385154832566628E-2</v>
      </c>
      <c r="BI686" s="4">
        <f t="shared" si="603"/>
        <v>7.501085941560777E-2</v>
      </c>
      <c r="BJ686" s="7">
        <f t="shared" si="604"/>
        <v>0.84801169744861848</v>
      </c>
      <c r="BK686">
        <f t="shared" si="605"/>
        <v>5.3683834777072954E-7</v>
      </c>
      <c r="BL686">
        <f t="shared" si="606"/>
        <v>2.2027937298010227E-5</v>
      </c>
      <c r="BM686" s="4">
        <f t="shared" si="607"/>
        <v>9.5250681667842179E-5</v>
      </c>
      <c r="BN686" s="7">
        <f t="shared" si="608"/>
        <v>0.84801169744861848</v>
      </c>
      <c r="BO686">
        <f t="shared" si="609"/>
        <v>4.7616350187581295E-7</v>
      </c>
      <c r="BP686">
        <f t="shared" si="610"/>
        <v>2.3968187912930623E-5</v>
      </c>
      <c r="BQ686" s="4">
        <f t="shared" si="611"/>
        <v>9.5603396381273412E-5</v>
      </c>
      <c r="BR686" s="7">
        <f t="shared" si="612"/>
        <v>5.3683834777072954E-7</v>
      </c>
      <c r="BS686">
        <f t="shared" si="613"/>
        <v>4.7616350187581295E-7</v>
      </c>
      <c r="BT686">
        <f t="shared" si="614"/>
        <v>3.1604463959924133E-4</v>
      </c>
      <c r="BU686" s="4">
        <f t="shared" si="615"/>
        <v>4.617223104897605E-4</v>
      </c>
      <c r="BV686" s="7">
        <f t="shared" si="616"/>
        <v>2.2027937298010227E-5</v>
      </c>
      <c r="BW686">
        <f t="shared" si="617"/>
        <v>2.3968187912930623E-5</v>
      </c>
      <c r="BX686">
        <f t="shared" si="618"/>
        <v>3.1604463959924133E-4</v>
      </c>
      <c r="BY686" s="4">
        <f t="shared" si="619"/>
        <v>7.6558786247194338E-2</v>
      </c>
      <c r="BZ686" s="7">
        <f t="shared" si="620"/>
        <v>9.5250681667842179E-5</v>
      </c>
      <c r="CA686">
        <f t="shared" si="621"/>
        <v>9.5603396381273412E-5</v>
      </c>
      <c r="CB686">
        <f t="shared" si="622"/>
        <v>4.617223104897605E-4</v>
      </c>
      <c r="CC686" s="4">
        <f t="shared" si="623"/>
        <v>7.6558786247194338E-2</v>
      </c>
      <c r="CD686" s="7">
        <f t="shared" si="624"/>
        <v>16</v>
      </c>
      <c r="CE686" s="4">
        <f t="shared" si="625"/>
        <v>0</v>
      </c>
      <c r="CF686" s="7">
        <f t="shared" si="626"/>
        <v>0.84801169744861848</v>
      </c>
      <c r="CG686">
        <f t="shared" si="627"/>
        <v>3.2206581457244287E-8</v>
      </c>
      <c r="CH686" s="7">
        <f t="shared" si="628"/>
        <v>0.84801169744861848</v>
      </c>
      <c r="CI686" s="4">
        <f t="shared" si="629"/>
        <v>2.9477880497305956E-8</v>
      </c>
      <c r="CJ686">
        <f t="shared" si="630"/>
        <v>3.2206581457244287E-8</v>
      </c>
      <c r="CK686">
        <f t="shared" si="631"/>
        <v>2.9477880497305956E-8</v>
      </c>
      <c r="CL686" s="7">
        <f t="shared" si="632"/>
        <v>4</v>
      </c>
      <c r="CM686" s="4">
        <f t="shared" si="633"/>
        <v>0</v>
      </c>
      <c r="CN686" s="7">
        <f t="shared" si="634"/>
        <v>5.1232742045444895E-6</v>
      </c>
      <c r="CO686" s="4">
        <f t="shared" si="635"/>
        <v>1</v>
      </c>
      <c r="CP686" s="7">
        <f t="shared" si="636"/>
        <v>5</v>
      </c>
      <c r="CQ686" s="4" t="str">
        <f t="shared" si="637"/>
        <v>Glenfiddich 18</v>
      </c>
      <c r="CR686" s="7">
        <f t="shared" si="638"/>
        <v>78</v>
      </c>
      <c r="CS686">
        <f t="shared" si="639"/>
        <v>81</v>
      </c>
      <c r="CT686">
        <f ca="1">COUNTIF(INDIRECT(ADDRESS(ROW(),CR686,1,1)):INDIRECT(ADDRESS(ROW(),CS686,1,1)), "&lt;0.05")</f>
        <v>3</v>
      </c>
      <c r="CU686" s="4">
        <f t="shared" ca="1" si="640"/>
        <v>0</v>
      </c>
    </row>
    <row r="687" spans="1:99" x14ac:dyDescent="0.25">
      <c r="A687" s="48">
        <v>165</v>
      </c>
      <c r="B687" s="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 s="4">
        <v>0</v>
      </c>
      <c r="L687" s="7">
        <v>8.0537048132788838E-4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 s="4">
        <v>0</v>
      </c>
      <c r="V687" s="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1.5437173437316595E-3</v>
      </c>
      <c r="AC687">
        <v>0</v>
      </c>
      <c r="AD687">
        <v>0</v>
      </c>
      <c r="AE687" s="4">
        <v>0</v>
      </c>
      <c r="AF687" s="7">
        <v>0</v>
      </c>
      <c r="AG687">
        <v>0</v>
      </c>
      <c r="AH687">
        <v>2.3809107237388774E-3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 s="4">
        <v>0</v>
      </c>
      <c r="AP687" s="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 s="4">
        <v>0</v>
      </c>
      <c r="AZ687">
        <f t="shared" si="594"/>
        <v>0</v>
      </c>
      <c r="BA687">
        <f t="shared" si="595"/>
        <v>8.0537048132788843E-5</v>
      </c>
      <c r="BB687">
        <f t="shared" si="596"/>
        <v>1.5437173437316595E-4</v>
      </c>
      <c r="BC687">
        <f t="shared" si="597"/>
        <v>2.3809107237388773E-4</v>
      </c>
      <c r="BD687" s="4">
        <f t="shared" si="598"/>
        <v>0</v>
      </c>
      <c r="BE687" s="7">
        <f t="shared" si="599"/>
        <v>0</v>
      </c>
      <c r="BF687">
        <f t="shared" si="600"/>
        <v>2.5468050812622363E-4</v>
      </c>
      <c r="BG687">
        <f t="shared" si="601"/>
        <v>4.8816628696970977E-4</v>
      </c>
      <c r="BH687">
        <f t="shared" si="602"/>
        <v>7.5291007925347799E-4</v>
      </c>
      <c r="BI687" s="4">
        <f t="shared" si="603"/>
        <v>0</v>
      </c>
      <c r="BJ687" s="7">
        <f t="shared" si="604"/>
        <v>0.34343639613791355</v>
      </c>
      <c r="BK687">
        <f t="shared" si="605"/>
        <v>0.34343639613791355</v>
      </c>
      <c r="BL687">
        <f t="shared" si="606"/>
        <v>0.34343639613791355</v>
      </c>
      <c r="BM687" s="4" t="e">
        <f t="shared" si="607"/>
        <v>#DIV/0!</v>
      </c>
      <c r="BN687" s="7">
        <f t="shared" si="608"/>
        <v>0.34343639613791355</v>
      </c>
      <c r="BO687">
        <f t="shared" si="609"/>
        <v>0.67817776914100847</v>
      </c>
      <c r="BP687">
        <f t="shared" si="610"/>
        <v>0.54351241890789914</v>
      </c>
      <c r="BQ687" s="4">
        <f t="shared" si="611"/>
        <v>0.34343639613791355</v>
      </c>
      <c r="BR687" s="7">
        <f t="shared" si="612"/>
        <v>0.34343639613791355</v>
      </c>
      <c r="BS687">
        <f t="shared" si="613"/>
        <v>0.67817776914100847</v>
      </c>
      <c r="BT687">
        <f t="shared" si="614"/>
        <v>0.77189679625239738</v>
      </c>
      <c r="BU687" s="4">
        <f t="shared" si="615"/>
        <v>0.34343639613791355</v>
      </c>
      <c r="BV687" s="7">
        <f t="shared" si="616"/>
        <v>0.34343639613791355</v>
      </c>
      <c r="BW687">
        <f t="shared" si="617"/>
        <v>0.54351241890789914</v>
      </c>
      <c r="BX687">
        <f t="shared" si="618"/>
        <v>0.77189679625239738</v>
      </c>
      <c r="BY687" s="4">
        <f t="shared" si="619"/>
        <v>0.34343639613791355</v>
      </c>
      <c r="BZ687" s="7" t="e">
        <f t="shared" si="620"/>
        <v>#DIV/0!</v>
      </c>
      <c r="CA687">
        <f t="shared" si="621"/>
        <v>0.34343639613791355</v>
      </c>
      <c r="CB687">
        <f t="shared" si="622"/>
        <v>0.34343639613791355</v>
      </c>
      <c r="CC687" s="4">
        <f t="shared" si="623"/>
        <v>0.34343639613791355</v>
      </c>
      <c r="CD687" s="7">
        <f t="shared" si="624"/>
        <v>0</v>
      </c>
      <c r="CE687" s="4">
        <f t="shared" si="625"/>
        <v>0</v>
      </c>
      <c r="CF687" s="7">
        <f t="shared" si="626"/>
        <v>0.34343639613791355</v>
      </c>
      <c r="CG687">
        <f t="shared" si="627"/>
        <v>0.1705273269565204</v>
      </c>
      <c r="CH687" s="7">
        <f t="shared" si="628"/>
        <v>0.34343639613791355</v>
      </c>
      <c r="CI687" s="4">
        <f t="shared" si="629"/>
        <v>0.68565053824153699</v>
      </c>
      <c r="CJ687">
        <f t="shared" si="630"/>
        <v>0.1705273269565204</v>
      </c>
      <c r="CK687">
        <f t="shared" si="631"/>
        <v>0.68565053824153699</v>
      </c>
      <c r="CL687" s="7">
        <f t="shared" si="632"/>
        <v>0</v>
      </c>
      <c r="CM687" s="4">
        <f t="shared" si="633"/>
        <v>0</v>
      </c>
      <c r="CN687" s="7">
        <f t="shared" si="634"/>
        <v>0.29094423593251401</v>
      </c>
      <c r="CO687" s="4">
        <f t="shared" si="635"/>
        <v>0</v>
      </c>
      <c r="CP687" s="7">
        <f t="shared" si="636"/>
        <v>4</v>
      </c>
      <c r="CQ687" s="4" t="str">
        <f t="shared" si="637"/>
        <v>Glenfiddich 15</v>
      </c>
      <c r="CR687" s="7">
        <f t="shared" si="638"/>
        <v>74</v>
      </c>
      <c r="CS687">
        <f t="shared" si="639"/>
        <v>77</v>
      </c>
      <c r="CT687">
        <f ca="1">COUNTIF(INDIRECT(ADDRESS(ROW(),CR687,1,1)):INDIRECT(ADDRESS(ROW(),CS687,1,1)), "&lt;0.05")</f>
        <v>0</v>
      </c>
      <c r="CU687" s="4">
        <f t="shared" ca="1" si="640"/>
        <v>0</v>
      </c>
    </row>
    <row r="688" spans="1:99" x14ac:dyDescent="0.25">
      <c r="A688" s="48">
        <v>166</v>
      </c>
      <c r="B688" s="7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 s="4">
        <v>0</v>
      </c>
      <c r="L688" s="7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 s="4">
        <v>0</v>
      </c>
      <c r="V688" s="7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 s="4">
        <v>0</v>
      </c>
      <c r="AF688" s="7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 s="4">
        <v>0</v>
      </c>
      <c r="AP688" s="7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 s="4">
        <v>0</v>
      </c>
      <c r="AZ688">
        <f t="shared" si="594"/>
        <v>0</v>
      </c>
      <c r="BA688">
        <f t="shared" si="595"/>
        <v>0</v>
      </c>
      <c r="BB688">
        <f t="shared" si="596"/>
        <v>0</v>
      </c>
      <c r="BC688">
        <f t="shared" si="597"/>
        <v>0</v>
      </c>
      <c r="BD688" s="4">
        <f t="shared" si="598"/>
        <v>0</v>
      </c>
      <c r="BE688" s="7">
        <f t="shared" si="599"/>
        <v>0</v>
      </c>
      <c r="BF688">
        <f t="shared" si="600"/>
        <v>0</v>
      </c>
      <c r="BG688">
        <f t="shared" si="601"/>
        <v>0</v>
      </c>
      <c r="BH688">
        <f t="shared" si="602"/>
        <v>0</v>
      </c>
      <c r="BI688" s="4">
        <f t="shared" si="603"/>
        <v>0</v>
      </c>
      <c r="BJ688" s="7" t="e">
        <f t="shared" si="604"/>
        <v>#DIV/0!</v>
      </c>
      <c r="BK688" t="e">
        <f t="shared" si="605"/>
        <v>#DIV/0!</v>
      </c>
      <c r="BL688" t="e">
        <f t="shared" si="606"/>
        <v>#DIV/0!</v>
      </c>
      <c r="BM688" s="4" t="e">
        <f t="shared" si="607"/>
        <v>#DIV/0!</v>
      </c>
      <c r="BN688" s="7" t="e">
        <f t="shared" si="608"/>
        <v>#DIV/0!</v>
      </c>
      <c r="BO688" t="e">
        <f t="shared" si="609"/>
        <v>#DIV/0!</v>
      </c>
      <c r="BP688" t="e">
        <f t="shared" si="610"/>
        <v>#DIV/0!</v>
      </c>
      <c r="BQ688" s="4" t="e">
        <f t="shared" si="611"/>
        <v>#DIV/0!</v>
      </c>
      <c r="BR688" s="7" t="e">
        <f t="shared" si="612"/>
        <v>#DIV/0!</v>
      </c>
      <c r="BS688" t="e">
        <f t="shared" si="613"/>
        <v>#DIV/0!</v>
      </c>
      <c r="BT688" t="e">
        <f t="shared" si="614"/>
        <v>#DIV/0!</v>
      </c>
      <c r="BU688" s="4" t="e">
        <f t="shared" si="615"/>
        <v>#DIV/0!</v>
      </c>
      <c r="BV688" s="7" t="e">
        <f t="shared" si="616"/>
        <v>#DIV/0!</v>
      </c>
      <c r="BW688" t="e">
        <f t="shared" si="617"/>
        <v>#DIV/0!</v>
      </c>
      <c r="BX688" t="e">
        <f t="shared" si="618"/>
        <v>#DIV/0!</v>
      </c>
      <c r="BY688" s="4" t="e">
        <f t="shared" si="619"/>
        <v>#DIV/0!</v>
      </c>
      <c r="BZ688" s="7" t="e">
        <f t="shared" si="620"/>
        <v>#DIV/0!</v>
      </c>
      <c r="CA688" t="e">
        <f t="shared" si="621"/>
        <v>#DIV/0!</v>
      </c>
      <c r="CB688" t="e">
        <f t="shared" si="622"/>
        <v>#DIV/0!</v>
      </c>
      <c r="CC688" s="4" t="e">
        <f t="shared" si="623"/>
        <v>#DIV/0!</v>
      </c>
      <c r="CD688" s="7">
        <f t="shared" si="624"/>
        <v>0</v>
      </c>
      <c r="CE688" s="4">
        <f t="shared" si="625"/>
        <v>0</v>
      </c>
      <c r="CF688" s="7" t="e">
        <f t="shared" si="626"/>
        <v>#DIV/0!</v>
      </c>
      <c r="CG688" t="e">
        <f t="shared" si="627"/>
        <v>#DIV/0!</v>
      </c>
      <c r="CH688" s="7" t="e">
        <f t="shared" si="628"/>
        <v>#DIV/0!</v>
      </c>
      <c r="CI688" s="4" t="e">
        <f t="shared" si="629"/>
        <v>#DIV/0!</v>
      </c>
      <c r="CJ688" t="e">
        <f t="shared" si="630"/>
        <v>#DIV/0!</v>
      </c>
      <c r="CK688" t="e">
        <f t="shared" si="631"/>
        <v>#DIV/0!</v>
      </c>
      <c r="CL688" s="7">
        <f t="shared" si="632"/>
        <v>0</v>
      </c>
      <c r="CM688" s="4">
        <f t="shared" si="633"/>
        <v>0</v>
      </c>
      <c r="CN688" s="7" t="e">
        <f t="shared" si="634"/>
        <v>#DIV/0!</v>
      </c>
      <c r="CO688" s="4" t="e">
        <f t="shared" si="635"/>
        <v>#DIV/0!</v>
      </c>
      <c r="CP688" s="7">
        <f t="shared" si="636"/>
        <v>1</v>
      </c>
      <c r="CQ688" s="4" t="str">
        <f t="shared" si="637"/>
        <v>Gentleman Jack</v>
      </c>
      <c r="CR688" s="7">
        <f t="shared" si="638"/>
        <v>62</v>
      </c>
      <c r="CS688">
        <f t="shared" si="639"/>
        <v>65</v>
      </c>
      <c r="CT688">
        <f ca="1">COUNTIF(INDIRECT(ADDRESS(ROW(),CR688,1,1)):INDIRECT(ADDRESS(ROW(),CS688,1,1)), "&lt;0.05")</f>
        <v>0</v>
      </c>
      <c r="CU688" s="4">
        <f t="shared" ca="1" si="640"/>
        <v>0</v>
      </c>
    </row>
    <row r="689" spans="1:99" x14ac:dyDescent="0.25">
      <c r="A689" s="48">
        <v>167</v>
      </c>
      <c r="B689" s="7">
        <v>6.833109314187584E-2</v>
      </c>
      <c r="C689">
        <v>0</v>
      </c>
      <c r="D689">
        <v>3.481560893142778E-2</v>
      </c>
      <c r="E689">
        <v>0</v>
      </c>
      <c r="F689">
        <v>0</v>
      </c>
      <c r="G689">
        <v>0</v>
      </c>
      <c r="H689">
        <v>6.7873081933916999E-3</v>
      </c>
      <c r="I689">
        <v>0</v>
      </c>
      <c r="J689">
        <v>0</v>
      </c>
      <c r="K689" s="4">
        <v>0</v>
      </c>
      <c r="L689" s="7">
        <v>7.2271325152857904E-2</v>
      </c>
      <c r="M689">
        <v>4.6763949709881195E-2</v>
      </c>
      <c r="N689">
        <v>3.21619145272415E-2</v>
      </c>
      <c r="O689">
        <v>5.705523556781477E-2</v>
      </c>
      <c r="P689">
        <v>3.4344870848857324E-2</v>
      </c>
      <c r="Q689">
        <v>2.0548366809636818E-2</v>
      </c>
      <c r="R689">
        <v>1.4130675385071092E-3</v>
      </c>
      <c r="S689">
        <v>4.7516806264708885E-3</v>
      </c>
      <c r="T689">
        <v>3.5813298635495698E-2</v>
      </c>
      <c r="U689" s="4">
        <v>1.2340197620148936E-2</v>
      </c>
      <c r="V689" s="7">
        <v>5.9425654027942448E-2</v>
      </c>
      <c r="W689">
        <v>6.055395754779893E-2</v>
      </c>
      <c r="X689">
        <v>3.6414386692142378E-2</v>
      </c>
      <c r="Y689">
        <v>5.4165685353254299E-2</v>
      </c>
      <c r="Z689">
        <v>7.1228380730366456E-2</v>
      </c>
      <c r="AA689">
        <v>3.7647867214654698E-2</v>
      </c>
      <c r="AB689">
        <v>5.10202027593862E-2</v>
      </c>
      <c r="AC689">
        <v>7.1065738191553429E-2</v>
      </c>
      <c r="AD689">
        <v>7.8851402776465393E-2</v>
      </c>
      <c r="AE689" s="4">
        <v>4.6749299314405648E-2</v>
      </c>
      <c r="AF689" s="7">
        <v>0.17768660524506888</v>
      </c>
      <c r="AG689">
        <v>0.19775256182261366</v>
      </c>
      <c r="AH689">
        <v>0.17804845514420192</v>
      </c>
      <c r="AI689">
        <v>0.17922058463361765</v>
      </c>
      <c r="AJ689">
        <v>0.15070319956392375</v>
      </c>
      <c r="AK689">
        <v>0.18977803791539186</v>
      </c>
      <c r="AL689">
        <v>0.16796484944207951</v>
      </c>
      <c r="AM689">
        <v>0.13987368814460513</v>
      </c>
      <c r="AN689">
        <v>0.13040089638640964</v>
      </c>
      <c r="AO689" s="4">
        <v>0.12832961959599751</v>
      </c>
      <c r="AP689" s="7">
        <v>8.2468746642626961E-2</v>
      </c>
      <c r="AQ689">
        <v>0.18640206066442011</v>
      </c>
      <c r="AR689">
        <v>0.17756447740814604</v>
      </c>
      <c r="AS689">
        <v>0.12832235146003235</v>
      </c>
      <c r="AT689">
        <v>0.20416133308764742</v>
      </c>
      <c r="AU689">
        <v>0.16381042070500904</v>
      </c>
      <c r="AV689">
        <v>0.16976353612054482</v>
      </c>
      <c r="AW689">
        <v>0.16244298000345905</v>
      </c>
      <c r="AX689">
        <v>6.8111309839734749E-2</v>
      </c>
      <c r="AY689" s="4">
        <v>0.17445449628380671</v>
      </c>
      <c r="AZ689">
        <f t="shared" si="594"/>
        <v>1.0993401026669531E-2</v>
      </c>
      <c r="BA689">
        <f t="shared" si="595"/>
        <v>3.1746390703691216E-2</v>
      </c>
      <c r="BB689">
        <f t="shared" si="596"/>
        <v>5.6712257460796979E-2</v>
      </c>
      <c r="BC689">
        <f t="shared" si="597"/>
        <v>0.16397584978939098</v>
      </c>
      <c r="BD689" s="4">
        <f t="shared" si="598"/>
        <v>0.15175017122154272</v>
      </c>
      <c r="BE689" s="7">
        <f t="shared" si="599"/>
        <v>2.2897801462658959E-2</v>
      </c>
      <c r="BF689">
        <f t="shared" si="600"/>
        <v>2.280989174735058E-2</v>
      </c>
      <c r="BG689">
        <f t="shared" si="601"/>
        <v>1.4308516361130348E-2</v>
      </c>
      <c r="BH689">
        <f t="shared" si="602"/>
        <v>2.4935394179924773E-2</v>
      </c>
      <c r="BI689" s="4">
        <f t="shared" si="603"/>
        <v>4.4793418249766764E-2</v>
      </c>
      <c r="BJ689" s="7">
        <f t="shared" si="604"/>
        <v>5.7346130978472021E-2</v>
      </c>
      <c r="BK689">
        <f t="shared" si="605"/>
        <v>7.8529860803405532E-5</v>
      </c>
      <c r="BL689">
        <f t="shared" si="606"/>
        <v>3.2181667549880247E-11</v>
      </c>
      <c r="BM689" s="4">
        <f t="shared" si="607"/>
        <v>5.7984245829138559E-7</v>
      </c>
      <c r="BN689" s="7">
        <f t="shared" si="608"/>
        <v>5.7346130978472021E-2</v>
      </c>
      <c r="BO689">
        <f t="shared" si="609"/>
        <v>1.0226541238716668E-2</v>
      </c>
      <c r="BP689">
        <f t="shared" si="610"/>
        <v>3.3986444882513069E-10</v>
      </c>
      <c r="BQ689" s="4">
        <f t="shared" si="611"/>
        <v>3.5323372569957458E-6</v>
      </c>
      <c r="BR689" s="7">
        <f t="shared" si="612"/>
        <v>7.8529860803405532E-5</v>
      </c>
      <c r="BS689">
        <f t="shared" si="613"/>
        <v>1.0226541238716668E-2</v>
      </c>
      <c r="BT689">
        <f t="shared" si="614"/>
        <v>8.9010385615442216E-9</v>
      </c>
      <c r="BU689" s="4">
        <f t="shared" si="615"/>
        <v>5.5498270271956924E-5</v>
      </c>
      <c r="BV689" s="7">
        <f t="shared" si="616"/>
        <v>3.2181667549880247E-11</v>
      </c>
      <c r="BW689">
        <f t="shared" si="617"/>
        <v>3.3986444882513069E-10</v>
      </c>
      <c r="BX689">
        <f t="shared" si="618"/>
        <v>8.9010385615442216E-9</v>
      </c>
      <c r="BY689" s="4">
        <f t="shared" si="619"/>
        <v>0.46319410784920434</v>
      </c>
      <c r="BZ689" s="7">
        <f t="shared" si="620"/>
        <v>5.7984245829138559E-7</v>
      </c>
      <c r="CA689">
        <f t="shared" si="621"/>
        <v>3.5323372569957458E-6</v>
      </c>
      <c r="CB689">
        <f t="shared" si="622"/>
        <v>5.5498270271956924E-5</v>
      </c>
      <c r="CC689" s="4">
        <f t="shared" si="623"/>
        <v>0.46319410784920434</v>
      </c>
      <c r="CD689" s="7">
        <f t="shared" si="624"/>
        <v>16</v>
      </c>
      <c r="CE689" s="4">
        <f t="shared" si="625"/>
        <v>0</v>
      </c>
      <c r="CF689" s="7">
        <f t="shared" si="626"/>
        <v>5.7346130978472021E-2</v>
      </c>
      <c r="CG689">
        <f t="shared" si="627"/>
        <v>1.0914852340040317E-10</v>
      </c>
      <c r="CH689" s="7">
        <f t="shared" si="628"/>
        <v>5.7346130978472021E-2</v>
      </c>
      <c r="CI689" s="4">
        <f t="shared" si="629"/>
        <v>1.2670851731569426E-8</v>
      </c>
      <c r="CJ689">
        <f t="shared" si="630"/>
        <v>1.0914852340040317E-10</v>
      </c>
      <c r="CK689">
        <f t="shared" si="631"/>
        <v>1.2670851731569426E-8</v>
      </c>
      <c r="CL689" s="7">
        <f t="shared" si="632"/>
        <v>4</v>
      </c>
      <c r="CM689" s="4">
        <f t="shared" si="633"/>
        <v>0</v>
      </c>
      <c r="CN689" s="7">
        <f t="shared" si="634"/>
        <v>1.3306701476508036E-6</v>
      </c>
      <c r="CO689" s="4">
        <f t="shared" si="635"/>
        <v>1</v>
      </c>
      <c r="CP689" s="7">
        <f t="shared" si="636"/>
        <v>4</v>
      </c>
      <c r="CQ689" s="4" t="str">
        <f t="shared" si="637"/>
        <v>Glenfiddich 15</v>
      </c>
      <c r="CR689" s="7">
        <f t="shared" si="638"/>
        <v>74</v>
      </c>
      <c r="CS689">
        <f t="shared" si="639"/>
        <v>77</v>
      </c>
      <c r="CT689">
        <f ca="1">COUNTIF(INDIRECT(ADDRESS(ROW(),CR689,1,1)):INDIRECT(ADDRESS(ROW(),CS689,1,1)), "&lt;0.05")</f>
        <v>3</v>
      </c>
      <c r="CU689" s="4">
        <f t="shared" ca="1" si="640"/>
        <v>0</v>
      </c>
    </row>
    <row r="690" spans="1:99" x14ac:dyDescent="0.25">
      <c r="A690" s="48">
        <v>168</v>
      </c>
      <c r="B690" s="7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 s="4">
        <v>0</v>
      </c>
      <c r="L690" s="7">
        <v>2.4401962567723919E-2</v>
      </c>
      <c r="M690">
        <v>1.3791750906731166E-2</v>
      </c>
      <c r="N690">
        <v>5.852458191967504E-3</v>
      </c>
      <c r="O690">
        <v>3.7742350560644321E-4</v>
      </c>
      <c r="P690">
        <v>2.2946421076431084E-3</v>
      </c>
      <c r="Q690">
        <v>0</v>
      </c>
      <c r="R690">
        <v>0</v>
      </c>
      <c r="S690">
        <v>0</v>
      </c>
      <c r="T690">
        <v>0</v>
      </c>
      <c r="U690" s="4">
        <v>0</v>
      </c>
      <c r="V690" s="7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1.5935400882393651E-3</v>
      </c>
      <c r="AD690">
        <v>0</v>
      </c>
      <c r="AE690" s="4">
        <v>0</v>
      </c>
      <c r="AF690" s="7">
        <v>1.3271462753725023E-2</v>
      </c>
      <c r="AG690">
        <v>2.2904711346962313E-3</v>
      </c>
      <c r="AH690">
        <v>7.5728248812974583E-3</v>
      </c>
      <c r="AI690">
        <v>2.502271337968064E-3</v>
      </c>
      <c r="AJ690">
        <v>0</v>
      </c>
      <c r="AK690">
        <v>1.0348713334703032E-2</v>
      </c>
      <c r="AL690">
        <v>9.0860866940295684E-3</v>
      </c>
      <c r="AM690">
        <v>0</v>
      </c>
      <c r="AN690">
        <v>0</v>
      </c>
      <c r="AO690" s="4">
        <v>0</v>
      </c>
      <c r="AP690" s="7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8.4722835211133753E-3</v>
      </c>
      <c r="AW690">
        <v>0</v>
      </c>
      <c r="AX690">
        <v>0</v>
      </c>
      <c r="AY690" s="4">
        <v>0</v>
      </c>
      <c r="AZ690">
        <f t="shared" si="594"/>
        <v>0</v>
      </c>
      <c r="BA690">
        <f t="shared" si="595"/>
        <v>4.6718237279672137E-3</v>
      </c>
      <c r="BB690">
        <f t="shared" si="596"/>
        <v>1.5935400882393651E-4</v>
      </c>
      <c r="BC690">
        <f t="shared" si="597"/>
        <v>4.5071830136419379E-3</v>
      </c>
      <c r="BD690" s="4">
        <f t="shared" si="598"/>
        <v>8.4722835211133748E-4</v>
      </c>
      <c r="BE690" s="7">
        <f t="shared" si="599"/>
        <v>0</v>
      </c>
      <c r="BF690">
        <f t="shared" si="600"/>
        <v>8.2129159699925302E-3</v>
      </c>
      <c r="BG690">
        <f t="shared" si="601"/>
        <v>5.0392162216220918E-4</v>
      </c>
      <c r="BH690">
        <f t="shared" si="602"/>
        <v>5.0716299383559878E-3</v>
      </c>
      <c r="BI690" s="4">
        <f t="shared" si="603"/>
        <v>2.6791712909429522E-3</v>
      </c>
      <c r="BJ690" s="7">
        <f t="shared" si="604"/>
        <v>0.10558672904905755</v>
      </c>
      <c r="BK690">
        <f t="shared" si="605"/>
        <v>0.34343639613791355</v>
      </c>
      <c r="BL690">
        <f t="shared" si="606"/>
        <v>2.0366006696719612E-2</v>
      </c>
      <c r="BM690" s="4">
        <f t="shared" si="607"/>
        <v>0.34343639613791355</v>
      </c>
      <c r="BN690" s="7">
        <f t="shared" si="608"/>
        <v>0.10558672904905755</v>
      </c>
      <c r="BO690">
        <f t="shared" si="609"/>
        <v>0.11665893469788803</v>
      </c>
      <c r="BP690">
        <f t="shared" si="610"/>
        <v>0.95769709216214982</v>
      </c>
      <c r="BQ690" s="4">
        <f t="shared" si="611"/>
        <v>0.18934142940374052</v>
      </c>
      <c r="BR690" s="7">
        <f t="shared" si="612"/>
        <v>0.34343639613791355</v>
      </c>
      <c r="BS690">
        <f t="shared" si="613"/>
        <v>0.11665893469788803</v>
      </c>
      <c r="BT690">
        <f t="shared" si="614"/>
        <v>2.407817372301661E-2</v>
      </c>
      <c r="BU690" s="4">
        <f t="shared" si="615"/>
        <v>0.44413569573096945</v>
      </c>
      <c r="BV690" s="7">
        <f t="shared" si="616"/>
        <v>2.0366006696719612E-2</v>
      </c>
      <c r="BW690">
        <f t="shared" si="617"/>
        <v>0.95769709216214982</v>
      </c>
      <c r="BX690">
        <f t="shared" si="618"/>
        <v>2.407817372301661E-2</v>
      </c>
      <c r="BY690" s="4">
        <f t="shared" si="619"/>
        <v>6.3696287484760764E-2</v>
      </c>
      <c r="BZ690" s="7">
        <f t="shared" si="620"/>
        <v>0.34343639613791355</v>
      </c>
      <c r="CA690">
        <f t="shared" si="621"/>
        <v>0.18934142940374052</v>
      </c>
      <c r="CB690">
        <f t="shared" si="622"/>
        <v>0.44413569573096945</v>
      </c>
      <c r="CC690" s="4">
        <f t="shared" si="623"/>
        <v>6.3696287484760764E-2</v>
      </c>
      <c r="CD690" s="7">
        <f t="shared" si="624"/>
        <v>4</v>
      </c>
      <c r="CE690" s="4">
        <f t="shared" si="625"/>
        <v>0</v>
      </c>
      <c r="CF690" s="7">
        <f t="shared" si="626"/>
        <v>0.10558672904905755</v>
      </c>
      <c r="CG690">
        <f t="shared" si="627"/>
        <v>1.1865073050866398E-2</v>
      </c>
      <c r="CH690" s="7">
        <f t="shared" si="628"/>
        <v>0.10558672904905755</v>
      </c>
      <c r="CI690" s="4">
        <f t="shared" si="629"/>
        <v>0.31553747321410791</v>
      </c>
      <c r="CJ690">
        <f t="shared" si="630"/>
        <v>1.1865073050866398E-2</v>
      </c>
      <c r="CK690">
        <f t="shared" si="631"/>
        <v>0.31553747321410791</v>
      </c>
      <c r="CL690" s="7">
        <f t="shared" si="632"/>
        <v>2</v>
      </c>
      <c r="CM690" s="4">
        <f t="shared" si="633"/>
        <v>0</v>
      </c>
      <c r="CN690" s="7">
        <f t="shared" si="634"/>
        <v>0.99873734983259199</v>
      </c>
      <c r="CO690" s="4">
        <f t="shared" si="635"/>
        <v>0</v>
      </c>
      <c r="CP690" s="7">
        <f t="shared" si="636"/>
        <v>2</v>
      </c>
      <c r="CQ690" s="4" t="str">
        <f t="shared" si="637"/>
        <v>Jack Daniels</v>
      </c>
      <c r="CR690" s="7">
        <f t="shared" si="638"/>
        <v>66</v>
      </c>
      <c r="CS690">
        <f t="shared" si="639"/>
        <v>69</v>
      </c>
      <c r="CT690">
        <f ca="1">COUNTIF(INDIRECT(ADDRESS(ROW(),CR690,1,1)):INDIRECT(ADDRESS(ROW(),CS690,1,1)), "&lt;0.05")</f>
        <v>0</v>
      </c>
      <c r="CU690" s="4">
        <f t="shared" ca="1" si="640"/>
        <v>0</v>
      </c>
    </row>
    <row r="691" spans="1:99" x14ac:dyDescent="0.25">
      <c r="A691" s="48">
        <v>169</v>
      </c>
      <c r="B691" s="7">
        <v>2.2550724810351107E-2</v>
      </c>
      <c r="C691">
        <v>0</v>
      </c>
      <c r="D691">
        <v>2.806192817855882E-2</v>
      </c>
      <c r="E691">
        <v>0</v>
      </c>
      <c r="F691">
        <v>2.2258216016952145E-2</v>
      </c>
      <c r="G691">
        <v>3.4091818156496846E-2</v>
      </c>
      <c r="H691">
        <v>1.1943981348621442E-2</v>
      </c>
      <c r="I691">
        <v>0</v>
      </c>
      <c r="J691">
        <v>0</v>
      </c>
      <c r="K691" s="4">
        <v>6.6872969700791738E-3</v>
      </c>
      <c r="L691" s="7">
        <v>4.1635272459848154E-2</v>
      </c>
      <c r="M691">
        <v>4.4769759095730145E-2</v>
      </c>
      <c r="N691">
        <v>1.866937134408991E-2</v>
      </c>
      <c r="O691">
        <v>2.3144926508361908E-2</v>
      </c>
      <c r="P691">
        <v>2.466294164903194E-2</v>
      </c>
      <c r="Q691">
        <v>4.1508596137687596E-3</v>
      </c>
      <c r="R691">
        <v>7.9787296434579488E-3</v>
      </c>
      <c r="S691">
        <v>1.8084720072926955E-3</v>
      </c>
      <c r="T691">
        <v>1.8254225296562683E-2</v>
      </c>
      <c r="U691" s="4">
        <v>6.3048070849123904E-3</v>
      </c>
      <c r="V691" s="7">
        <v>3.4849406029498456E-3</v>
      </c>
      <c r="W691">
        <v>7.1387244501932394E-3</v>
      </c>
      <c r="X691">
        <v>5.1727257731318107E-3</v>
      </c>
      <c r="Y691">
        <v>1.1466351466747739E-2</v>
      </c>
      <c r="Z691">
        <v>4.8371897644440744E-3</v>
      </c>
      <c r="AA691">
        <v>9.2839548538785396E-3</v>
      </c>
      <c r="AB691">
        <v>9.1902312546161616E-3</v>
      </c>
      <c r="AC691">
        <v>1.3171417383251238E-2</v>
      </c>
      <c r="AD691">
        <v>1.897251028083027E-2</v>
      </c>
      <c r="AE691" s="4">
        <v>0</v>
      </c>
      <c r="AF691" s="7">
        <v>1.979393611787536E-2</v>
      </c>
      <c r="AG691">
        <v>0</v>
      </c>
      <c r="AH691">
        <v>1.8336103599967016E-2</v>
      </c>
      <c r="AI691">
        <v>2.1017044915611648E-2</v>
      </c>
      <c r="AJ691">
        <v>0</v>
      </c>
      <c r="AK691">
        <v>2.2242050802247473E-2</v>
      </c>
      <c r="AL691">
        <v>2.8966300310967207E-2</v>
      </c>
      <c r="AM691">
        <v>0</v>
      </c>
      <c r="AN691">
        <v>0</v>
      </c>
      <c r="AO691" s="4">
        <v>1.7530919632713462E-3</v>
      </c>
      <c r="AP691" s="7">
        <v>0</v>
      </c>
      <c r="AQ691">
        <v>1.2899014011578017E-2</v>
      </c>
      <c r="AR691">
        <v>0</v>
      </c>
      <c r="AS691">
        <v>0</v>
      </c>
      <c r="AT691">
        <v>2.5310495353416392E-2</v>
      </c>
      <c r="AU691">
        <v>1.7116682611213106E-2</v>
      </c>
      <c r="AV691">
        <v>4.6510044757839458E-2</v>
      </c>
      <c r="AW691">
        <v>3.4617613830806387E-2</v>
      </c>
      <c r="AX691">
        <v>0</v>
      </c>
      <c r="AY691" s="4">
        <v>2.8906687543674606E-2</v>
      </c>
      <c r="AZ691">
        <f t="shared" si="594"/>
        <v>1.2559396548105953E-2</v>
      </c>
      <c r="BA691">
        <f t="shared" si="595"/>
        <v>1.9137936470305653E-2</v>
      </c>
      <c r="BB691">
        <f t="shared" si="596"/>
        <v>8.2718045830042931E-3</v>
      </c>
      <c r="BC691">
        <f t="shared" si="597"/>
        <v>1.1210852770994005E-2</v>
      </c>
      <c r="BD691" s="4">
        <f t="shared" si="598"/>
        <v>1.6536053810852797E-2</v>
      </c>
      <c r="BE691" s="7">
        <f t="shared" si="599"/>
        <v>1.3181137460360296E-2</v>
      </c>
      <c r="BF691">
        <f t="shared" si="600"/>
        <v>1.4999416751397397E-2</v>
      </c>
      <c r="BG691">
        <f t="shared" si="601"/>
        <v>5.4222376517676554E-3</v>
      </c>
      <c r="BH691">
        <f t="shared" si="602"/>
        <v>1.1783817952078911E-2</v>
      </c>
      <c r="BI691" s="4">
        <f t="shared" si="603"/>
        <v>1.6874490412808554E-2</v>
      </c>
      <c r="BJ691" s="7">
        <f t="shared" si="604"/>
        <v>0.31151105808231083</v>
      </c>
      <c r="BK691">
        <f t="shared" si="605"/>
        <v>0.36028523816010416</v>
      </c>
      <c r="BL691">
        <f t="shared" si="606"/>
        <v>0.81216302408196461</v>
      </c>
      <c r="BM691" s="4">
        <f t="shared" si="607"/>
        <v>0.56472673087449909</v>
      </c>
      <c r="BN691" s="7">
        <f t="shared" si="608"/>
        <v>0.31151105808231083</v>
      </c>
      <c r="BO691">
        <f t="shared" si="609"/>
        <v>5.3563866786800446E-2</v>
      </c>
      <c r="BP691">
        <f t="shared" si="610"/>
        <v>0.20619465572810652</v>
      </c>
      <c r="BQ691" s="4">
        <f t="shared" si="611"/>
        <v>0.71983894770639012</v>
      </c>
      <c r="BR691" s="7">
        <f t="shared" si="612"/>
        <v>0.36028523816010416</v>
      </c>
      <c r="BS691">
        <f t="shared" si="613"/>
        <v>5.3563866786800446E-2</v>
      </c>
      <c r="BT691">
        <f t="shared" si="614"/>
        <v>0.48670189555674426</v>
      </c>
      <c r="BU691" s="4">
        <f t="shared" si="615"/>
        <v>0.16879899630555761</v>
      </c>
      <c r="BV691" s="7">
        <f t="shared" si="616"/>
        <v>0.81216302408196461</v>
      </c>
      <c r="BW691">
        <f t="shared" si="617"/>
        <v>0.20619465572810652</v>
      </c>
      <c r="BX691">
        <f t="shared" si="618"/>
        <v>0.48670189555674426</v>
      </c>
      <c r="BY691" s="4">
        <f t="shared" si="619"/>
        <v>0.4251991196867555</v>
      </c>
      <c r="BZ691" s="7">
        <f t="shared" si="620"/>
        <v>0.56472673087449909</v>
      </c>
      <c r="CA691">
        <f t="shared" si="621"/>
        <v>0.71983894770639012</v>
      </c>
      <c r="CB691">
        <f t="shared" si="622"/>
        <v>0.16879899630555761</v>
      </c>
      <c r="CC691" s="4">
        <f t="shared" si="623"/>
        <v>0.4251991196867555</v>
      </c>
      <c r="CD691" s="7">
        <f t="shared" si="624"/>
        <v>0</v>
      </c>
      <c r="CE691" s="4">
        <f t="shared" si="625"/>
        <v>0</v>
      </c>
      <c r="CF691" s="7">
        <f t="shared" si="626"/>
        <v>0.31151105808231083</v>
      </c>
      <c r="CG691">
        <f t="shared" si="627"/>
        <v>0.90867438129115086</v>
      </c>
      <c r="CH691" s="7">
        <f t="shared" si="628"/>
        <v>0.31151105808231083</v>
      </c>
      <c r="CI691" s="4">
        <f t="shared" si="629"/>
        <v>0.19708539456103516</v>
      </c>
      <c r="CJ691">
        <f t="shared" si="630"/>
        <v>0.90867438129115086</v>
      </c>
      <c r="CK691">
        <f t="shared" si="631"/>
        <v>0.19708539456103516</v>
      </c>
      <c r="CL691" s="7">
        <f t="shared" si="632"/>
        <v>0</v>
      </c>
      <c r="CM691" s="4">
        <f t="shared" si="633"/>
        <v>0</v>
      </c>
      <c r="CN691" s="7">
        <f t="shared" si="634"/>
        <v>0.11370768069702641</v>
      </c>
      <c r="CO691" s="4">
        <f t="shared" si="635"/>
        <v>0</v>
      </c>
      <c r="CP691" s="7">
        <f t="shared" si="636"/>
        <v>2</v>
      </c>
      <c r="CQ691" s="4" t="str">
        <f t="shared" si="637"/>
        <v>Jack Daniels</v>
      </c>
      <c r="CR691" s="7">
        <f t="shared" si="638"/>
        <v>66</v>
      </c>
      <c r="CS691">
        <f t="shared" si="639"/>
        <v>69</v>
      </c>
      <c r="CT691">
        <f ca="1">COUNTIF(INDIRECT(ADDRESS(ROW(),CR691,1,1)):INDIRECT(ADDRESS(ROW(),CS691,1,1)), "&lt;0.05")</f>
        <v>0</v>
      </c>
      <c r="CU691" s="4">
        <f t="shared" ca="1" si="640"/>
        <v>0</v>
      </c>
    </row>
    <row r="692" spans="1:99" x14ac:dyDescent="0.25">
      <c r="A692" s="48">
        <v>170</v>
      </c>
      <c r="B692" s="7">
        <v>0.16778009268923416</v>
      </c>
      <c r="C692">
        <v>0.11711534030204493</v>
      </c>
      <c r="D692">
        <v>9.428372543531495E-2</v>
      </c>
      <c r="E692">
        <v>0.11254896879291698</v>
      </c>
      <c r="F692">
        <v>0.10758890967341413</v>
      </c>
      <c r="G692">
        <v>8.7677730181415489E-2</v>
      </c>
      <c r="H692">
        <v>8.9642368889186586E-2</v>
      </c>
      <c r="I692">
        <v>5.0434494177870409E-2</v>
      </c>
      <c r="J692">
        <v>3.1957885342617155E-2</v>
      </c>
      <c r="K692" s="4">
        <v>6.8707551040602666E-2</v>
      </c>
      <c r="L692" s="7">
        <v>3.2583378017899754E-2</v>
      </c>
      <c r="M692">
        <v>3.5337826346683671E-2</v>
      </c>
      <c r="N692">
        <v>2.8939735482244978E-2</v>
      </c>
      <c r="O692">
        <v>5.726181679169292E-2</v>
      </c>
      <c r="P692">
        <v>6.6710917919171983E-2</v>
      </c>
      <c r="Q692">
        <v>4.2448185095764257E-2</v>
      </c>
      <c r="R692">
        <v>3.3108088691787101E-2</v>
      </c>
      <c r="S692">
        <v>3.1270346385161872E-2</v>
      </c>
      <c r="T692">
        <v>5.1378743091719116E-2</v>
      </c>
      <c r="U692" s="4">
        <v>3.8736916538642675E-2</v>
      </c>
      <c r="V692" s="7">
        <v>3.446475345310282E-2</v>
      </c>
      <c r="W692">
        <v>3.2851149994646424E-2</v>
      </c>
      <c r="X692">
        <v>3.231008809757812E-2</v>
      </c>
      <c r="Y692">
        <v>4.2215398243814296E-2</v>
      </c>
      <c r="Z692">
        <v>2.7223065676053898E-2</v>
      </c>
      <c r="AA692">
        <v>3.0516508757734446E-2</v>
      </c>
      <c r="AB692">
        <v>3.780713468035421E-2</v>
      </c>
      <c r="AC692">
        <v>5.6003856948410216E-2</v>
      </c>
      <c r="AD692">
        <v>5.6592130714070168E-2</v>
      </c>
      <c r="AE692" s="4">
        <v>3.6287411390949008E-2</v>
      </c>
      <c r="AF692" s="7">
        <v>9.650648960531253E-3</v>
      </c>
      <c r="AG692">
        <v>4.8227602959559869E-3</v>
      </c>
      <c r="AH692">
        <v>4.6168642573696704E-2</v>
      </c>
      <c r="AI692">
        <v>3.1561346212133579E-2</v>
      </c>
      <c r="AJ692">
        <v>0</v>
      </c>
      <c r="AK692">
        <v>5.6092038561304014E-2</v>
      </c>
      <c r="AL692">
        <v>5.1864243192786902E-2</v>
      </c>
      <c r="AM692">
        <v>1.0190018585807229E-2</v>
      </c>
      <c r="AN692">
        <v>0</v>
      </c>
      <c r="AO692" s="4">
        <v>3.2951389517982058E-2</v>
      </c>
      <c r="AP692" s="7">
        <v>0</v>
      </c>
      <c r="AQ692">
        <v>3.9719541852289042E-2</v>
      </c>
      <c r="AR692">
        <v>1.7536920611189562E-2</v>
      </c>
      <c r="AS692">
        <v>2.5645413237703172E-2</v>
      </c>
      <c r="AT692">
        <v>8.2204421627366894E-2</v>
      </c>
      <c r="AU692">
        <v>9.4758491062620895E-2</v>
      </c>
      <c r="AV692">
        <v>0.11848281405561827</v>
      </c>
      <c r="AW692">
        <v>6.8924742224721725E-2</v>
      </c>
      <c r="AX692">
        <v>1.9765227531163842E-2</v>
      </c>
      <c r="AY692" s="4">
        <v>8.2890136974433579E-2</v>
      </c>
      <c r="AZ692">
        <f t="shared" si="594"/>
        <v>9.2773706652461735E-2</v>
      </c>
      <c r="BA692">
        <f t="shared" si="595"/>
        <v>4.1777595436076835E-2</v>
      </c>
      <c r="BB692">
        <f t="shared" si="596"/>
        <v>3.8627149795671355E-2</v>
      </c>
      <c r="BC692">
        <f t="shared" si="597"/>
        <v>2.4330108790019771E-2</v>
      </c>
      <c r="BD692" s="4">
        <f t="shared" si="598"/>
        <v>5.4992770917710695E-2</v>
      </c>
      <c r="BE692" s="7">
        <f t="shared" si="599"/>
        <v>3.791427699122079E-2</v>
      </c>
      <c r="BF692">
        <f t="shared" si="600"/>
        <v>1.2647734420963454E-2</v>
      </c>
      <c r="BG692">
        <f t="shared" si="601"/>
        <v>1.016607340647818E-2</v>
      </c>
      <c r="BH692">
        <f t="shared" si="602"/>
        <v>2.1985756243981216E-2</v>
      </c>
      <c r="BI692" s="4">
        <f t="shared" si="603"/>
        <v>3.9564011684820745E-2</v>
      </c>
      <c r="BJ692" s="7">
        <f t="shared" si="604"/>
        <v>1.9734933799643822E-3</v>
      </c>
      <c r="BK692">
        <f t="shared" si="605"/>
        <v>1.3250502762066833E-3</v>
      </c>
      <c r="BL692">
        <f t="shared" si="606"/>
        <v>1.9940643240956891E-4</v>
      </c>
      <c r="BM692" s="4">
        <f t="shared" si="607"/>
        <v>4.2780204597961224E-2</v>
      </c>
      <c r="BN692" s="7">
        <f t="shared" si="608"/>
        <v>1.9734933799643822E-3</v>
      </c>
      <c r="BO692">
        <f t="shared" si="609"/>
        <v>0.54727973957659071</v>
      </c>
      <c r="BP692">
        <f t="shared" si="610"/>
        <v>4.6765071051087612E-2</v>
      </c>
      <c r="BQ692" s="4">
        <f t="shared" si="611"/>
        <v>0.33633379680677677</v>
      </c>
      <c r="BR692" s="7">
        <f t="shared" si="612"/>
        <v>1.3250502762066833E-3</v>
      </c>
      <c r="BS692">
        <f t="shared" si="613"/>
        <v>0.54727973957659071</v>
      </c>
      <c r="BT692">
        <f t="shared" si="614"/>
        <v>8.5260973391594122E-2</v>
      </c>
      <c r="BU692" s="4">
        <f t="shared" si="615"/>
        <v>0.23339271800553932</v>
      </c>
      <c r="BV692" s="7">
        <f t="shared" si="616"/>
        <v>1.9940643240956891E-4</v>
      </c>
      <c r="BW692">
        <f t="shared" si="617"/>
        <v>4.6765071051087612E-2</v>
      </c>
      <c r="BX692">
        <f t="shared" si="618"/>
        <v>8.5260973391594122E-2</v>
      </c>
      <c r="BY692" s="4">
        <f t="shared" si="619"/>
        <v>5.0136271951323599E-2</v>
      </c>
      <c r="BZ692" s="7">
        <f t="shared" si="620"/>
        <v>4.2780204597961224E-2</v>
      </c>
      <c r="CA692">
        <f t="shared" si="621"/>
        <v>0.33633379680677677</v>
      </c>
      <c r="CB692">
        <f t="shared" si="622"/>
        <v>0.23339271800553932</v>
      </c>
      <c r="CC692" s="4">
        <f t="shared" si="623"/>
        <v>5.0136271951323599E-2</v>
      </c>
      <c r="CD692" s="7">
        <f t="shared" si="624"/>
        <v>10</v>
      </c>
      <c r="CE692" s="4">
        <f t="shared" si="625"/>
        <v>0</v>
      </c>
      <c r="CF692" s="7">
        <f t="shared" si="626"/>
        <v>1.9734933799643822E-3</v>
      </c>
      <c r="CG692">
        <f t="shared" si="627"/>
        <v>1.3652448127993788E-3</v>
      </c>
      <c r="CH692" s="7">
        <f t="shared" si="628"/>
        <v>1.9734933799643822E-3</v>
      </c>
      <c r="CI692" s="4">
        <f t="shared" si="629"/>
        <v>0.71185934395741735</v>
      </c>
      <c r="CJ692">
        <f t="shared" si="630"/>
        <v>1.3652448127993788E-3</v>
      </c>
      <c r="CK692">
        <f t="shared" si="631"/>
        <v>0.71185934395741735</v>
      </c>
      <c r="CL692" s="7">
        <f t="shared" si="632"/>
        <v>4</v>
      </c>
      <c r="CM692" s="4">
        <f t="shared" si="633"/>
        <v>0</v>
      </c>
      <c r="CN692" s="7">
        <f t="shared" si="634"/>
        <v>7.3468281542420967E-4</v>
      </c>
      <c r="CO692" s="4">
        <f t="shared" si="635"/>
        <v>1</v>
      </c>
      <c r="CP692" s="7">
        <f t="shared" si="636"/>
        <v>1</v>
      </c>
      <c r="CQ692" s="4" t="str">
        <f t="shared" si="637"/>
        <v>Gentleman Jack</v>
      </c>
      <c r="CR692" s="7">
        <f t="shared" si="638"/>
        <v>62</v>
      </c>
      <c r="CS692">
        <f t="shared" si="639"/>
        <v>65</v>
      </c>
      <c r="CT692">
        <f ca="1">COUNTIF(INDIRECT(ADDRESS(ROW(),CR692,1,1)):INDIRECT(ADDRESS(ROW(),CS692,1,1)), "&lt;0.05")</f>
        <v>4</v>
      </c>
      <c r="CU692" s="4">
        <f t="shared" ca="1" si="640"/>
        <v>1</v>
      </c>
    </row>
    <row r="693" spans="1:99" x14ac:dyDescent="0.25">
      <c r="A693" s="48">
        <v>171</v>
      </c>
      <c r="B693" s="7">
        <v>0.34390646728598867</v>
      </c>
      <c r="C693">
        <v>0.22974444633831348</v>
      </c>
      <c r="D693">
        <v>0.16791456667944971</v>
      </c>
      <c r="E693">
        <v>0.18906784516266709</v>
      </c>
      <c r="F693">
        <v>0.1798910808605132</v>
      </c>
      <c r="G693">
        <v>0.12704247964847154</v>
      </c>
      <c r="H693">
        <v>0.15888468353013327</v>
      </c>
      <c r="I693">
        <v>0.14248473458804303</v>
      </c>
      <c r="J693">
        <v>9.7173240347908793E-2</v>
      </c>
      <c r="K693" s="4">
        <v>8.9292927442528203E-2</v>
      </c>
      <c r="L693" s="7">
        <v>3.4709985165326571E-2</v>
      </c>
      <c r="M693">
        <v>5.3811467508056744E-2</v>
      </c>
      <c r="N693">
        <v>4.601712273933159E-2</v>
      </c>
      <c r="O693">
        <v>8.3406001224325454E-2</v>
      </c>
      <c r="P693">
        <v>0.10428986669502952</v>
      </c>
      <c r="Q693">
        <v>7.132947773577096E-2</v>
      </c>
      <c r="R693">
        <v>5.8316840887651905E-2</v>
      </c>
      <c r="S693">
        <v>5.7420157565678774E-2</v>
      </c>
      <c r="T693">
        <v>7.9105760489838417E-2</v>
      </c>
      <c r="U693" s="4">
        <v>6.8091893891047445E-2</v>
      </c>
      <c r="V693" s="7">
        <v>7.1393248017930788E-2</v>
      </c>
      <c r="W693">
        <v>6.840851348867806E-2</v>
      </c>
      <c r="X693">
        <v>6.3079644102365412E-2</v>
      </c>
      <c r="Y693">
        <v>6.9966488554449549E-2</v>
      </c>
      <c r="Z693">
        <v>8.0721625263674268E-2</v>
      </c>
      <c r="AA693">
        <v>6.4986162379482251E-2</v>
      </c>
      <c r="AB693">
        <v>6.888561661889149E-2</v>
      </c>
      <c r="AC693">
        <v>9.6638192385225904E-2</v>
      </c>
      <c r="AD693">
        <v>0.10356744704370914</v>
      </c>
      <c r="AE693" s="4">
        <v>9.5080935948478232E-2</v>
      </c>
      <c r="AF693" s="7">
        <v>5.7182339771143592E-2</v>
      </c>
      <c r="AG693">
        <v>8.4305246820690766E-2</v>
      </c>
      <c r="AH693">
        <v>9.1118956611955876E-2</v>
      </c>
      <c r="AI693">
        <v>9.9440550073836093E-2</v>
      </c>
      <c r="AJ693">
        <v>9.8009378846258377E-2</v>
      </c>
      <c r="AK693">
        <v>0.1042742606619471</v>
      </c>
      <c r="AL693">
        <v>0.10137614863914157</v>
      </c>
      <c r="AM693">
        <v>0.11696693015881329</v>
      </c>
      <c r="AN693">
        <v>0.13516649437570624</v>
      </c>
      <c r="AO693" s="4">
        <v>0.12971718521971723</v>
      </c>
      <c r="AP693" s="7">
        <v>0.12290351350802479</v>
      </c>
      <c r="AQ693">
        <v>0.15020775738966891</v>
      </c>
      <c r="AR693">
        <v>0.15985046882998433</v>
      </c>
      <c r="AS693">
        <v>0.12822785477764029</v>
      </c>
      <c r="AT693">
        <v>0.14376697968471044</v>
      </c>
      <c r="AU693">
        <v>0.14292239610695751</v>
      </c>
      <c r="AV693">
        <v>0.17489269375446109</v>
      </c>
      <c r="AW693">
        <v>0.14803963914942808</v>
      </c>
      <c r="AX693">
        <v>0.15610329109191021</v>
      </c>
      <c r="AY693" s="4">
        <v>0.14175500606440658</v>
      </c>
      <c r="AZ693">
        <f t="shared" si="594"/>
        <v>0.17254024718840172</v>
      </c>
      <c r="BA693">
        <f t="shared" si="595"/>
        <v>6.5649857390205735E-2</v>
      </c>
      <c r="BB693">
        <f t="shared" si="596"/>
        <v>7.8272787380288505E-2</v>
      </c>
      <c r="BC693">
        <f t="shared" si="597"/>
        <v>0.10175574911792103</v>
      </c>
      <c r="BD693" s="4">
        <f t="shared" si="598"/>
        <v>0.14686696003571922</v>
      </c>
      <c r="BE693" s="7">
        <f t="shared" si="599"/>
        <v>7.3603632182523387E-2</v>
      </c>
      <c r="BF693">
        <f t="shared" si="600"/>
        <v>2.0088643693768109E-2</v>
      </c>
      <c r="BG693">
        <f t="shared" si="601"/>
        <v>1.4812645186024029E-2</v>
      </c>
      <c r="BH693">
        <f t="shared" si="602"/>
        <v>2.250884388165196E-2</v>
      </c>
      <c r="BI693" s="4">
        <f t="shared" si="603"/>
        <v>1.4999347082845499E-2</v>
      </c>
      <c r="BJ693" s="7">
        <f t="shared" si="604"/>
        <v>1.1759818898126563E-3</v>
      </c>
      <c r="BK693">
        <f t="shared" si="605"/>
        <v>2.7885031230085833E-3</v>
      </c>
      <c r="BL693">
        <f t="shared" si="606"/>
        <v>1.4657112992920664E-2</v>
      </c>
      <c r="BM693" s="4">
        <f t="shared" si="607"/>
        <v>0.30580243821185077</v>
      </c>
      <c r="BN693" s="7">
        <f t="shared" si="608"/>
        <v>1.1759818898126563E-3</v>
      </c>
      <c r="BO693">
        <f t="shared" si="609"/>
        <v>0.12866647541666992</v>
      </c>
      <c r="BP693">
        <f t="shared" si="610"/>
        <v>1.383601189866556E-3</v>
      </c>
      <c r="BQ693" s="4">
        <f t="shared" si="611"/>
        <v>1.3272702487654369E-8</v>
      </c>
      <c r="BR693" s="7">
        <f t="shared" si="612"/>
        <v>2.7885031230085833E-3</v>
      </c>
      <c r="BS693">
        <f t="shared" si="613"/>
        <v>0.12866647541666992</v>
      </c>
      <c r="BT693">
        <f t="shared" si="614"/>
        <v>1.4332854452130365E-2</v>
      </c>
      <c r="BU693" s="4">
        <f t="shared" si="615"/>
        <v>5.7535965583179961E-9</v>
      </c>
      <c r="BV693" s="7">
        <f t="shared" si="616"/>
        <v>1.4657112992920664E-2</v>
      </c>
      <c r="BW693">
        <f t="shared" si="617"/>
        <v>1.383601189866556E-3</v>
      </c>
      <c r="BX693">
        <f t="shared" si="618"/>
        <v>1.4332854452130365E-2</v>
      </c>
      <c r="BY693" s="4">
        <f t="shared" si="619"/>
        <v>8.0893918968152483E-5</v>
      </c>
      <c r="BZ693" s="7">
        <f t="shared" si="620"/>
        <v>0.30580243821185077</v>
      </c>
      <c r="CA693">
        <f t="shared" si="621"/>
        <v>1.3272702487654369E-8</v>
      </c>
      <c r="CB693">
        <f t="shared" si="622"/>
        <v>5.7535965583179961E-9</v>
      </c>
      <c r="CC693" s="4">
        <f t="shared" si="623"/>
        <v>8.0893918968152483E-5</v>
      </c>
      <c r="CD693" s="7">
        <f t="shared" si="624"/>
        <v>16</v>
      </c>
      <c r="CE693" s="4">
        <f t="shared" si="625"/>
        <v>0</v>
      </c>
      <c r="CF693" s="7">
        <f t="shared" si="626"/>
        <v>1.1759818898126563E-3</v>
      </c>
      <c r="CG693">
        <f t="shared" si="627"/>
        <v>2.4164636703027188E-2</v>
      </c>
      <c r="CH693" s="7">
        <f t="shared" si="628"/>
        <v>1.1759818898126563E-3</v>
      </c>
      <c r="CI693" s="4">
        <f t="shared" si="629"/>
        <v>4.1598606747526466E-5</v>
      </c>
      <c r="CJ693">
        <f t="shared" si="630"/>
        <v>2.4164636703027188E-2</v>
      </c>
      <c r="CK693">
        <f t="shared" si="631"/>
        <v>4.1598606747526466E-5</v>
      </c>
      <c r="CL693" s="7">
        <f t="shared" si="632"/>
        <v>6</v>
      </c>
      <c r="CM693" s="4">
        <f t="shared" si="633"/>
        <v>1</v>
      </c>
      <c r="CN693" s="7">
        <f t="shared" si="634"/>
        <v>0.11412914137153295</v>
      </c>
      <c r="CO693" s="4">
        <f t="shared" si="635"/>
        <v>0</v>
      </c>
      <c r="CP693" s="7">
        <f t="shared" si="636"/>
        <v>1</v>
      </c>
      <c r="CQ693" s="4" t="str">
        <f t="shared" si="637"/>
        <v>Gentleman Jack</v>
      </c>
      <c r="CR693" s="7">
        <f t="shared" si="638"/>
        <v>62</v>
      </c>
      <c r="CS693">
        <f t="shared" si="639"/>
        <v>65</v>
      </c>
      <c r="CT693">
        <f ca="1">COUNTIF(INDIRECT(ADDRESS(ROW(),CR693,1,1)):INDIRECT(ADDRESS(ROW(),CS693,1,1)), "&lt;0.05")</f>
        <v>3</v>
      </c>
      <c r="CU693" s="4">
        <f t="shared" ca="1" si="640"/>
        <v>0</v>
      </c>
    </row>
    <row r="694" spans="1:99" x14ac:dyDescent="0.25">
      <c r="A694" s="48">
        <v>172</v>
      </c>
      <c r="B694" s="7">
        <v>0.10081601231364636</v>
      </c>
      <c r="C694">
        <v>6.6730728892041152E-2</v>
      </c>
      <c r="D694">
        <v>4.6909689874552907E-2</v>
      </c>
      <c r="E694">
        <v>5.6660139974670877E-2</v>
      </c>
      <c r="F694">
        <v>7.1306466557635048E-2</v>
      </c>
      <c r="G694">
        <v>7.3357606915821535E-2</v>
      </c>
      <c r="H694">
        <v>5.4174437123556587E-2</v>
      </c>
      <c r="I694">
        <v>2.7913122473982938E-2</v>
      </c>
      <c r="J694">
        <v>3.7777813715585647E-2</v>
      </c>
      <c r="K694" s="4">
        <v>5.6288801552510592E-2</v>
      </c>
      <c r="L694" s="7">
        <v>1.246468578180918E-2</v>
      </c>
      <c r="M694">
        <v>1.4438558961683376E-2</v>
      </c>
      <c r="N694">
        <v>1.0711759041515515E-2</v>
      </c>
      <c r="O694">
        <v>2.2219798174778434E-2</v>
      </c>
      <c r="P694">
        <v>2.3227601085793619E-2</v>
      </c>
      <c r="Q694">
        <v>1.1406623854513818E-2</v>
      </c>
      <c r="R694">
        <v>1.3627439087166253E-2</v>
      </c>
      <c r="S694">
        <v>1.7229954191015771E-2</v>
      </c>
      <c r="T694">
        <v>2.2439172333429663E-2</v>
      </c>
      <c r="U694" s="4">
        <v>1.5934807341589818E-2</v>
      </c>
      <c r="V694" s="7">
        <v>8.4556829040870946E-2</v>
      </c>
      <c r="W694">
        <v>6.7045306378444885E-2</v>
      </c>
      <c r="X694">
        <v>0.10309114593332169</v>
      </c>
      <c r="Y694">
        <v>7.6370557238055595E-2</v>
      </c>
      <c r="Z694">
        <v>0.10398560356952558</v>
      </c>
      <c r="AA694">
        <v>7.9796932239073845E-2</v>
      </c>
      <c r="AB694">
        <v>8.1365393933179903E-2</v>
      </c>
      <c r="AC694">
        <v>0.14618214196437018</v>
      </c>
      <c r="AD694">
        <v>0.117984325052372</v>
      </c>
      <c r="AE694" s="4">
        <v>0.17889861432363796</v>
      </c>
      <c r="AF694" s="7">
        <v>0.10939738611064426</v>
      </c>
      <c r="AG694">
        <v>0.17937787020657556</v>
      </c>
      <c r="AH694">
        <v>0.1791996665692927</v>
      </c>
      <c r="AI694">
        <v>0.20401192740687202</v>
      </c>
      <c r="AJ694">
        <v>0.23772452853837944</v>
      </c>
      <c r="AK694">
        <v>0.25834920713213638</v>
      </c>
      <c r="AL694">
        <v>0.1969557098885826</v>
      </c>
      <c r="AM694">
        <v>0.15495472397042023</v>
      </c>
      <c r="AN694">
        <v>0.16924465523808369</v>
      </c>
      <c r="AO694" s="4">
        <v>0.22688439759246451</v>
      </c>
      <c r="AP694" s="7">
        <v>0.28114020606252027</v>
      </c>
      <c r="AQ694">
        <v>0.17237722164267905</v>
      </c>
      <c r="AR694">
        <v>0.15897293255129016</v>
      </c>
      <c r="AS694">
        <v>0.23490321317250568</v>
      </c>
      <c r="AT694">
        <v>0.32506280142035737</v>
      </c>
      <c r="AU694">
        <v>0.25939903630000594</v>
      </c>
      <c r="AV694">
        <v>0.22356292656444118</v>
      </c>
      <c r="AW694">
        <v>0.25032078119575385</v>
      </c>
      <c r="AX694">
        <v>0.21358430185991067</v>
      </c>
      <c r="AY694" s="4">
        <v>0.14240011757389109</v>
      </c>
      <c r="AZ694">
        <f t="shared" si="594"/>
        <v>5.9193481939400369E-2</v>
      </c>
      <c r="BA694">
        <f t="shared" si="595"/>
        <v>1.637003998532954E-2</v>
      </c>
      <c r="BB694">
        <f t="shared" si="596"/>
        <v>0.10392768496728526</v>
      </c>
      <c r="BC694">
        <f t="shared" si="597"/>
        <v>0.19161000726534516</v>
      </c>
      <c r="BD694" s="4">
        <f t="shared" si="598"/>
        <v>0.22617235383433557</v>
      </c>
      <c r="BE694" s="7">
        <f t="shared" si="599"/>
        <v>2.0452169243447896E-2</v>
      </c>
      <c r="BF694">
        <f t="shared" si="600"/>
        <v>4.7394910121555962E-3</v>
      </c>
      <c r="BG694">
        <f t="shared" si="601"/>
        <v>3.5261967345365366E-2</v>
      </c>
      <c r="BH694">
        <f t="shared" si="602"/>
        <v>4.3350909536608535E-2</v>
      </c>
      <c r="BI694" s="4">
        <f t="shared" si="603"/>
        <v>5.6917978489897131E-2</v>
      </c>
      <c r="BJ694" s="7">
        <f t="shared" si="604"/>
        <v>7.466709151318281E-5</v>
      </c>
      <c r="BK694">
        <f t="shared" si="605"/>
        <v>3.6004032366777241E-3</v>
      </c>
      <c r="BL694">
        <f t="shared" si="606"/>
        <v>9.3511668392532178E-7</v>
      </c>
      <c r="BM694" s="4">
        <f t="shared" si="607"/>
        <v>2.3539830515086143E-6</v>
      </c>
      <c r="BN694" s="7">
        <f t="shared" si="608"/>
        <v>7.466709151318281E-5</v>
      </c>
      <c r="BO694">
        <f t="shared" si="609"/>
        <v>2.2507040830009119E-5</v>
      </c>
      <c r="BP694">
        <f t="shared" si="610"/>
        <v>3.7734463970192081E-7</v>
      </c>
      <c r="BQ694" s="4">
        <f t="shared" si="611"/>
        <v>9.0023979215177052E-7</v>
      </c>
      <c r="BR694" s="7">
        <f t="shared" si="612"/>
        <v>3.6004032366777241E-3</v>
      </c>
      <c r="BS694">
        <f t="shared" si="613"/>
        <v>2.2507040830009119E-5</v>
      </c>
      <c r="BT694">
        <f t="shared" si="614"/>
        <v>1.1320051741003E-4</v>
      </c>
      <c r="BU694" s="4">
        <f t="shared" si="615"/>
        <v>3.6543009549960831E-5</v>
      </c>
      <c r="BV694" s="7">
        <f t="shared" si="616"/>
        <v>9.3511668392532178E-7</v>
      </c>
      <c r="BW694">
        <f t="shared" si="617"/>
        <v>3.7734463970192081E-7</v>
      </c>
      <c r="BX694">
        <f t="shared" si="618"/>
        <v>1.1320051741003E-4</v>
      </c>
      <c r="BY694" s="4">
        <f t="shared" si="619"/>
        <v>0.14520338735483249</v>
      </c>
      <c r="BZ694" s="7">
        <f t="shared" si="620"/>
        <v>2.3539830515086143E-6</v>
      </c>
      <c r="CA694">
        <f t="shared" si="621"/>
        <v>9.0023979215177052E-7</v>
      </c>
      <c r="CB694">
        <f t="shared" si="622"/>
        <v>3.6543009549960831E-5</v>
      </c>
      <c r="CC694" s="4">
        <f t="shared" si="623"/>
        <v>0.14520338735483249</v>
      </c>
      <c r="CD694" s="7">
        <f t="shared" si="624"/>
        <v>18</v>
      </c>
      <c r="CE694" s="4">
        <f t="shared" si="625"/>
        <v>0</v>
      </c>
      <c r="CF694" s="7">
        <f t="shared" si="626"/>
        <v>7.466709151318281E-5</v>
      </c>
      <c r="CG694">
        <f t="shared" si="627"/>
        <v>7.8546445020517198E-10</v>
      </c>
      <c r="CH694" s="7">
        <f t="shared" si="628"/>
        <v>7.466709151318281E-5</v>
      </c>
      <c r="CI694" s="4">
        <f t="shared" si="629"/>
        <v>2.2882243511187991E-13</v>
      </c>
      <c r="CJ694">
        <f t="shared" si="630"/>
        <v>7.8546445020517198E-10</v>
      </c>
      <c r="CK694">
        <f t="shared" si="631"/>
        <v>2.2882243511187991E-13</v>
      </c>
      <c r="CL694" s="7">
        <f t="shared" si="632"/>
        <v>6</v>
      </c>
      <c r="CM694" s="4">
        <f t="shared" si="633"/>
        <v>1</v>
      </c>
      <c r="CN694" s="7">
        <f t="shared" si="634"/>
        <v>4.3660794661127801E-8</v>
      </c>
      <c r="CO694" s="4">
        <f t="shared" si="635"/>
        <v>1</v>
      </c>
      <c r="CP694" s="7">
        <f t="shared" si="636"/>
        <v>5</v>
      </c>
      <c r="CQ694" s="4" t="str">
        <f t="shared" si="637"/>
        <v>Glenfiddich 18</v>
      </c>
      <c r="CR694" s="7">
        <f t="shared" si="638"/>
        <v>78</v>
      </c>
      <c r="CS694">
        <f t="shared" si="639"/>
        <v>81</v>
      </c>
      <c r="CT694">
        <f ca="1">COUNTIF(INDIRECT(ADDRESS(ROW(),CR694,1,1)):INDIRECT(ADDRESS(ROW(),CS694,1,1)), "&lt;0.05")</f>
        <v>3</v>
      </c>
      <c r="CU694" s="4">
        <f t="shared" ca="1" si="640"/>
        <v>0</v>
      </c>
    </row>
    <row r="695" spans="1:99" x14ac:dyDescent="0.25">
      <c r="A695" s="48">
        <v>173</v>
      </c>
      <c r="B695" s="7">
        <v>0.18811436192965572</v>
      </c>
      <c r="C695">
        <v>0.17254193958988553</v>
      </c>
      <c r="D695">
        <v>9.6477178024396912E-2</v>
      </c>
      <c r="E695">
        <v>0.13714358112498704</v>
      </c>
      <c r="F695">
        <v>0.15838898767422016</v>
      </c>
      <c r="G695">
        <v>0.14921618877703477</v>
      </c>
      <c r="H695">
        <v>0.132223516614804</v>
      </c>
      <c r="I695">
        <v>7.5073236528623383E-2</v>
      </c>
      <c r="J695">
        <v>8.5255437203507548E-2</v>
      </c>
      <c r="K695" s="4">
        <v>0.10564324253359758</v>
      </c>
      <c r="L695" s="7">
        <v>1.4896123596963108E-2</v>
      </c>
      <c r="M695">
        <v>1.8168850384395911E-2</v>
      </c>
      <c r="N695">
        <v>1.864544063132148E-2</v>
      </c>
      <c r="O695">
        <v>3.7683317763340995E-2</v>
      </c>
      <c r="P695">
        <v>3.7985462024168255E-2</v>
      </c>
      <c r="Q695">
        <v>2.2307411319029646E-2</v>
      </c>
      <c r="R695">
        <v>3.2792037944671143E-2</v>
      </c>
      <c r="S695">
        <v>2.881777458682102E-2</v>
      </c>
      <c r="T695">
        <v>4.8017036200032732E-2</v>
      </c>
      <c r="U695" s="4">
        <v>3.5553837943880361E-2</v>
      </c>
      <c r="V695" s="7">
        <v>0.34754218399506032</v>
      </c>
      <c r="W695">
        <v>0.2156651807500051</v>
      </c>
      <c r="X695">
        <v>0.31130477896858644</v>
      </c>
      <c r="Y695">
        <v>0.25282313742600415</v>
      </c>
      <c r="Z695">
        <v>0.37525801865376873</v>
      </c>
      <c r="AA695">
        <v>0.2582071433335435</v>
      </c>
      <c r="AB695">
        <v>0.23600407568370402</v>
      </c>
      <c r="AC695">
        <v>0.50872494727310202</v>
      </c>
      <c r="AD695">
        <v>0.4278463543766064</v>
      </c>
      <c r="AE695" s="4">
        <v>0.59045325444377106</v>
      </c>
      <c r="AF695" s="7">
        <v>0.41446719206776039</v>
      </c>
      <c r="AG695">
        <v>0.8015180291322378</v>
      </c>
      <c r="AH695">
        <v>0.82337252709735864</v>
      </c>
      <c r="AI695">
        <v>1.0167913691967225</v>
      </c>
      <c r="AJ695">
        <v>1.054100724314796</v>
      </c>
      <c r="AK695">
        <v>1.1388385718125935</v>
      </c>
      <c r="AL695">
        <v>0.9454418407719215</v>
      </c>
      <c r="AM695">
        <v>0.93687168249553809</v>
      </c>
      <c r="AN695">
        <v>0.91984567666577344</v>
      </c>
      <c r="AO695" s="4">
        <v>0.99874566578269341</v>
      </c>
      <c r="AP695" s="7">
        <v>1.2801369504603319</v>
      </c>
      <c r="AQ695">
        <v>0.82702696034088097</v>
      </c>
      <c r="AR695">
        <v>0.84989270393125149</v>
      </c>
      <c r="AS695">
        <v>1.1603678989371864</v>
      </c>
      <c r="AT695">
        <v>1.4476610503309861</v>
      </c>
      <c r="AU695">
        <v>1.1451258401864253</v>
      </c>
      <c r="AV695">
        <v>1.0540896671853295</v>
      </c>
      <c r="AW695">
        <v>1.196737081817169</v>
      </c>
      <c r="AX695">
        <v>1.0518157748135346</v>
      </c>
      <c r="AY695" s="4">
        <v>0.72559976276057547</v>
      </c>
      <c r="AZ695">
        <f t="shared" si="594"/>
        <v>0.13000776700007124</v>
      </c>
      <c r="BA695">
        <f t="shared" si="595"/>
        <v>2.948672923946246E-2</v>
      </c>
      <c r="BB695">
        <f t="shared" si="596"/>
        <v>0.35238290749041518</v>
      </c>
      <c r="BC695">
        <f t="shared" si="597"/>
        <v>0.90499932793373961</v>
      </c>
      <c r="BD695" s="4">
        <f t="shared" si="598"/>
        <v>1.0738453690763672</v>
      </c>
      <c r="BE695" s="7">
        <f t="shared" si="599"/>
        <v>3.8230765484503347E-2</v>
      </c>
      <c r="BF695">
        <f t="shared" si="600"/>
        <v>1.0754965115416142E-2</v>
      </c>
      <c r="BG695">
        <f t="shared" si="601"/>
        <v>0.12475138072848338</v>
      </c>
      <c r="BH695">
        <f t="shared" si="602"/>
        <v>0.19973949778114275</v>
      </c>
      <c r="BI695" s="4">
        <f t="shared" si="603"/>
        <v>0.22190801976206059</v>
      </c>
      <c r="BJ695" s="7">
        <f t="shared" si="604"/>
        <v>9.1320572256069418E-6</v>
      </c>
      <c r="BK695">
        <f t="shared" si="605"/>
        <v>2.4415506597241825E-4</v>
      </c>
      <c r="BL695">
        <f t="shared" si="606"/>
        <v>3.8911212297903815E-7</v>
      </c>
      <c r="BM695" s="4">
        <f t="shared" si="607"/>
        <v>1.8560096298991458E-7</v>
      </c>
      <c r="BN695" s="7">
        <f t="shared" si="608"/>
        <v>9.1320572256069418E-6</v>
      </c>
      <c r="BO695">
        <f t="shared" si="609"/>
        <v>1.7369145936175439E-5</v>
      </c>
      <c r="BP695">
        <f t="shared" si="610"/>
        <v>2.1345153890528964E-7</v>
      </c>
      <c r="BQ695" s="4">
        <f t="shared" si="611"/>
        <v>1.1603359179264055E-7</v>
      </c>
      <c r="BR695" s="7">
        <f t="shared" si="612"/>
        <v>2.4415506597241825E-4</v>
      </c>
      <c r="BS695">
        <f t="shared" si="613"/>
        <v>1.7369145936175439E-5</v>
      </c>
      <c r="BT695">
        <f t="shared" si="614"/>
        <v>2.0663969653213733E-6</v>
      </c>
      <c r="BU695" s="4">
        <f t="shared" si="615"/>
        <v>3.2408114698707799E-7</v>
      </c>
      <c r="BV695" s="7">
        <f t="shared" si="616"/>
        <v>3.8911212297903815E-7</v>
      </c>
      <c r="BW695">
        <f t="shared" si="617"/>
        <v>2.1345153890528964E-7</v>
      </c>
      <c r="BX695">
        <f t="shared" si="618"/>
        <v>2.0663969653213733E-6</v>
      </c>
      <c r="BY695" s="4">
        <f t="shared" si="619"/>
        <v>9.0747101112571449E-2</v>
      </c>
      <c r="BZ695" s="7">
        <f t="shared" si="620"/>
        <v>1.8560096298991458E-7</v>
      </c>
      <c r="CA695">
        <f t="shared" si="621"/>
        <v>1.1603359179264055E-7</v>
      </c>
      <c r="CB695">
        <f t="shared" si="622"/>
        <v>3.2408114698707799E-7</v>
      </c>
      <c r="CC695" s="4">
        <f t="shared" si="623"/>
        <v>9.0747101112571449E-2</v>
      </c>
      <c r="CD695" s="7">
        <f t="shared" si="624"/>
        <v>18</v>
      </c>
      <c r="CE695" s="4">
        <f t="shared" si="625"/>
        <v>0</v>
      </c>
      <c r="CF695" s="7">
        <f t="shared" si="626"/>
        <v>9.1320572256069418E-6</v>
      </c>
      <c r="CG695">
        <f t="shared" si="627"/>
        <v>7.9251626746737692E-11</v>
      </c>
      <c r="CH695" s="7">
        <f t="shared" si="628"/>
        <v>9.1320572256069418E-6</v>
      </c>
      <c r="CI695" s="4">
        <f t="shared" si="629"/>
        <v>3.5056293868281677E-12</v>
      </c>
      <c r="CJ695">
        <f t="shared" si="630"/>
        <v>7.9251626746737692E-11</v>
      </c>
      <c r="CK695">
        <f t="shared" si="631"/>
        <v>3.5056293868281677E-12</v>
      </c>
      <c r="CL695" s="7">
        <f t="shared" si="632"/>
        <v>6</v>
      </c>
      <c r="CM695" s="4">
        <f t="shared" si="633"/>
        <v>1</v>
      </c>
      <c r="CN695" s="7">
        <f t="shared" si="634"/>
        <v>3.557765734492111E-7</v>
      </c>
      <c r="CO695" s="4">
        <f t="shared" si="635"/>
        <v>1</v>
      </c>
      <c r="CP695" s="7">
        <f t="shared" si="636"/>
        <v>5</v>
      </c>
      <c r="CQ695" s="4" t="str">
        <f t="shared" si="637"/>
        <v>Glenfiddich 18</v>
      </c>
      <c r="CR695" s="7">
        <f t="shared" si="638"/>
        <v>78</v>
      </c>
      <c r="CS695">
        <f t="shared" si="639"/>
        <v>81</v>
      </c>
      <c r="CT695">
        <f ca="1">COUNTIF(INDIRECT(ADDRESS(ROW(),CR695,1,1)):INDIRECT(ADDRESS(ROW(),CS695,1,1)), "&lt;0.05")</f>
        <v>3</v>
      </c>
      <c r="CU695" s="4">
        <f t="shared" ca="1" si="640"/>
        <v>0</v>
      </c>
    </row>
    <row r="696" spans="1:99" x14ac:dyDescent="0.25">
      <c r="A696" s="48">
        <v>174</v>
      </c>
      <c r="B696" s="7">
        <v>0.33713190725290859</v>
      </c>
      <c r="C696">
        <v>0.18620908268029354</v>
      </c>
      <c r="D696">
        <v>0.14174896798445089</v>
      </c>
      <c r="E696">
        <v>0.13496534971398352</v>
      </c>
      <c r="F696">
        <v>0.14232146548567068</v>
      </c>
      <c r="G696">
        <v>0.15593467868661065</v>
      </c>
      <c r="H696">
        <v>0.11414928511291519</v>
      </c>
      <c r="I696">
        <v>9.1636339714052259E-2</v>
      </c>
      <c r="J696">
        <v>0.1137934676081369</v>
      </c>
      <c r="K696" s="4">
        <v>0.11729040308817297</v>
      </c>
      <c r="L696" s="7">
        <v>8.0641188380483689E-2</v>
      </c>
      <c r="M696">
        <v>6.9149681908245719E-2</v>
      </c>
      <c r="N696">
        <v>6.8260636771441091E-2</v>
      </c>
      <c r="O696">
        <v>9.7768105365083166E-2</v>
      </c>
      <c r="P696">
        <v>9.8158236508116406E-2</v>
      </c>
      <c r="Q696">
        <v>5.3678034236734583E-2</v>
      </c>
      <c r="R696">
        <v>4.6984433212011407E-2</v>
      </c>
      <c r="S696">
        <v>6.3188748963775923E-2</v>
      </c>
      <c r="T696">
        <v>7.006989888438761E-2</v>
      </c>
      <c r="U696" s="4">
        <v>4.3671140857888001E-2</v>
      </c>
      <c r="V696" s="7">
        <v>0.12569646277721375</v>
      </c>
      <c r="W696">
        <v>0.14921398755965248</v>
      </c>
      <c r="X696">
        <v>0.14694861780776081</v>
      </c>
      <c r="Y696">
        <v>0.1709961652264067</v>
      </c>
      <c r="Z696">
        <v>0.16922831113895126</v>
      </c>
      <c r="AA696">
        <v>0.13134566051040422</v>
      </c>
      <c r="AB696">
        <v>0.19371762691446945</v>
      </c>
      <c r="AC696">
        <v>0.18835505916328737</v>
      </c>
      <c r="AD696">
        <v>0.17317702400356363</v>
      </c>
      <c r="AE696" s="4">
        <v>0.17664885018625767</v>
      </c>
      <c r="AF696" s="7">
        <v>0.11708140284263921</v>
      </c>
      <c r="AG696">
        <v>0.20831905439876469</v>
      </c>
      <c r="AH696">
        <v>0.22565917377541411</v>
      </c>
      <c r="AI696">
        <v>0.2436551816035831</v>
      </c>
      <c r="AJ696">
        <v>0.27982887055171946</v>
      </c>
      <c r="AK696">
        <v>0.29761579128805998</v>
      </c>
      <c r="AL696">
        <v>0.29730825167974628</v>
      </c>
      <c r="AM696">
        <v>0.28228154902040692</v>
      </c>
      <c r="AN696">
        <v>0.30642307551762282</v>
      </c>
      <c r="AO696" s="4">
        <v>0.35194452137056242</v>
      </c>
      <c r="AP696" s="7">
        <v>0.36127638610142421</v>
      </c>
      <c r="AQ696">
        <v>0.370042229529498</v>
      </c>
      <c r="AR696">
        <v>0.35441591097433911</v>
      </c>
      <c r="AS696">
        <v>0.35243138152911868</v>
      </c>
      <c r="AT696">
        <v>0.36869668072833167</v>
      </c>
      <c r="AU696">
        <v>0.42095462507404274</v>
      </c>
      <c r="AV696">
        <v>0.44575983857364121</v>
      </c>
      <c r="AW696">
        <v>0.375216461798283</v>
      </c>
      <c r="AX696">
        <v>0.46035040891001883</v>
      </c>
      <c r="AY696" s="4">
        <v>0.30170452133242381</v>
      </c>
      <c r="AZ696">
        <f t="shared" si="594"/>
        <v>0.15351809473271952</v>
      </c>
      <c r="BA696">
        <f t="shared" si="595"/>
        <v>6.9157010508816757E-2</v>
      </c>
      <c r="BB696">
        <f t="shared" si="596"/>
        <v>0.16253277652879675</v>
      </c>
      <c r="BC696">
        <f t="shared" si="597"/>
        <v>0.26101168720485191</v>
      </c>
      <c r="BD696" s="4">
        <f t="shared" si="598"/>
        <v>0.38108484445511209</v>
      </c>
      <c r="BE696" s="7">
        <f t="shared" si="599"/>
        <v>6.9655023217589943E-2</v>
      </c>
      <c r="BF696">
        <f t="shared" si="600"/>
        <v>1.888432828401234E-2</v>
      </c>
      <c r="BG696">
        <f t="shared" si="601"/>
        <v>2.313754573751086E-2</v>
      </c>
      <c r="BH696">
        <f t="shared" si="602"/>
        <v>6.5691414759692035E-2</v>
      </c>
      <c r="BI696" s="4">
        <f t="shared" si="603"/>
        <v>4.7832103946080479E-2</v>
      </c>
      <c r="BJ696" s="7">
        <f t="shared" si="604"/>
        <v>3.9213556739679722E-3</v>
      </c>
      <c r="BK696">
        <f t="shared" si="605"/>
        <v>0.70516294116630074</v>
      </c>
      <c r="BL696">
        <f t="shared" si="606"/>
        <v>2.2963689327569919E-3</v>
      </c>
      <c r="BM696" s="4">
        <f t="shared" si="607"/>
        <v>2.5048854977592368E-7</v>
      </c>
      <c r="BN696" s="7">
        <f t="shared" si="608"/>
        <v>3.9213556739679722E-3</v>
      </c>
      <c r="BO696">
        <f t="shared" si="609"/>
        <v>1.5462939520777682E-8</v>
      </c>
      <c r="BP696">
        <f t="shared" si="610"/>
        <v>3.3874902884790188E-6</v>
      </c>
      <c r="BQ696" s="4">
        <f t="shared" si="611"/>
        <v>3.177204698111682E-10</v>
      </c>
      <c r="BR696" s="7">
        <f t="shared" si="612"/>
        <v>0.70516294116630074</v>
      </c>
      <c r="BS696">
        <f t="shared" si="613"/>
        <v>1.5462939520777682E-8</v>
      </c>
      <c r="BT696">
        <f t="shared" si="614"/>
        <v>9.040842203013364E-4</v>
      </c>
      <c r="BU696" s="4">
        <f t="shared" si="615"/>
        <v>7.95155430972314E-9</v>
      </c>
      <c r="BV696" s="7">
        <f t="shared" si="616"/>
        <v>2.2963689327569919E-3</v>
      </c>
      <c r="BW696">
        <f t="shared" si="617"/>
        <v>3.3874902884790188E-6</v>
      </c>
      <c r="BX696">
        <f t="shared" si="618"/>
        <v>9.040842203013364E-4</v>
      </c>
      <c r="BY696" s="4">
        <f t="shared" si="619"/>
        <v>2.3743787449826933E-4</v>
      </c>
      <c r="BZ696" s="7">
        <f t="shared" si="620"/>
        <v>2.5048854977592368E-7</v>
      </c>
      <c r="CA696">
        <f t="shared" si="621"/>
        <v>3.177204698111682E-10</v>
      </c>
      <c r="CB696">
        <f t="shared" si="622"/>
        <v>7.95155430972314E-9</v>
      </c>
      <c r="CC696" s="4">
        <f t="shared" si="623"/>
        <v>2.3743787449826933E-4</v>
      </c>
      <c r="CD696" s="7">
        <f t="shared" si="624"/>
        <v>18</v>
      </c>
      <c r="CE696" s="4">
        <f t="shared" si="625"/>
        <v>0</v>
      </c>
      <c r="CF696" s="7">
        <f t="shared" si="626"/>
        <v>3.9213556739679722E-3</v>
      </c>
      <c r="CG696">
        <f t="shared" si="627"/>
        <v>6.0812092636327295E-4</v>
      </c>
      <c r="CH696" s="7">
        <f t="shared" si="628"/>
        <v>3.9213556739679722E-3</v>
      </c>
      <c r="CI696" s="4">
        <f t="shared" si="629"/>
        <v>7.8322600867250368E-12</v>
      </c>
      <c r="CJ696">
        <f t="shared" si="630"/>
        <v>6.0812092636327295E-4</v>
      </c>
      <c r="CK696">
        <f t="shared" si="631"/>
        <v>7.8322600867250368E-12</v>
      </c>
      <c r="CL696" s="7">
        <f t="shared" si="632"/>
        <v>6</v>
      </c>
      <c r="CM696" s="4">
        <f t="shared" si="633"/>
        <v>1</v>
      </c>
      <c r="CN696" s="7">
        <f t="shared" si="634"/>
        <v>3.5498190453464094E-5</v>
      </c>
      <c r="CO696" s="4">
        <f t="shared" si="635"/>
        <v>1</v>
      </c>
      <c r="CP696" s="7">
        <f t="shared" si="636"/>
        <v>5</v>
      </c>
      <c r="CQ696" s="4" t="str">
        <f t="shared" si="637"/>
        <v>Glenfiddich 18</v>
      </c>
      <c r="CR696" s="7">
        <f t="shared" si="638"/>
        <v>78</v>
      </c>
      <c r="CS696">
        <f t="shared" si="639"/>
        <v>81</v>
      </c>
      <c r="CT696">
        <f ca="1">COUNTIF(INDIRECT(ADDRESS(ROW(),CR696,1,1)):INDIRECT(ADDRESS(ROW(),CS696,1,1)), "&lt;0.05")</f>
        <v>4</v>
      </c>
      <c r="CU696" s="4">
        <f t="shared" ca="1" si="640"/>
        <v>1</v>
      </c>
    </row>
    <row r="697" spans="1:99" x14ac:dyDescent="0.25">
      <c r="A697" s="48">
        <v>175</v>
      </c>
      <c r="B697" s="7">
        <v>0.77921493541883113</v>
      </c>
      <c r="C697">
        <v>0.4126624551536367</v>
      </c>
      <c r="D697">
        <v>0.31924538768713312</v>
      </c>
      <c r="E697">
        <v>0.3069534367485377</v>
      </c>
      <c r="F697">
        <v>0.29430451621786152</v>
      </c>
      <c r="G697">
        <v>0.29173595025075144</v>
      </c>
      <c r="H697">
        <v>0.25428654736546086</v>
      </c>
      <c r="I697">
        <v>0.22725603017521656</v>
      </c>
      <c r="J697">
        <v>0.26511978617195636</v>
      </c>
      <c r="K697" s="4">
        <v>0.2029564096983926</v>
      </c>
      <c r="L697" s="7">
        <v>0.17478244318404057</v>
      </c>
      <c r="M697">
        <v>0.1658369371986872</v>
      </c>
      <c r="N697">
        <v>0.16490081163167561</v>
      </c>
      <c r="O697">
        <v>0.23166516764485398</v>
      </c>
      <c r="P697">
        <v>0.24031741038946466</v>
      </c>
      <c r="Q697">
        <v>0.13570895620963017</v>
      </c>
      <c r="R697">
        <v>0.12797441543453369</v>
      </c>
      <c r="S697">
        <v>0.14800095299350935</v>
      </c>
      <c r="T697">
        <v>0.17485599706446756</v>
      </c>
      <c r="U697" s="4">
        <v>0.12104694667668943</v>
      </c>
      <c r="V697" s="7">
        <v>0.26890101655353593</v>
      </c>
      <c r="W697">
        <v>0.34258160832383999</v>
      </c>
      <c r="X697">
        <v>0.2715803733122546</v>
      </c>
      <c r="Y697">
        <v>0.36196102807019526</v>
      </c>
      <c r="Z697">
        <v>0.37310089439892452</v>
      </c>
      <c r="AA697">
        <v>0.28376351322653653</v>
      </c>
      <c r="AB697">
        <v>0.39109703077666874</v>
      </c>
      <c r="AC697">
        <v>0.37834122136692122</v>
      </c>
      <c r="AD697">
        <v>0.36867768579760257</v>
      </c>
      <c r="AE697" s="4">
        <v>0.284797700371829</v>
      </c>
      <c r="AF697" s="7">
        <v>0.24815781451313484</v>
      </c>
      <c r="AG697">
        <v>0.3890322858921712</v>
      </c>
      <c r="AH697">
        <v>0.45549703315602547</v>
      </c>
      <c r="AI697">
        <v>0.44225497638453792</v>
      </c>
      <c r="AJ697">
        <v>0.50724138899592375</v>
      </c>
      <c r="AK697">
        <v>0.54186401992602073</v>
      </c>
      <c r="AL697">
        <v>0.62455128956958483</v>
      </c>
      <c r="AM697">
        <v>0.69278575916619056</v>
      </c>
      <c r="AN697">
        <v>0.83046048975661435</v>
      </c>
      <c r="AO697" s="4">
        <v>0.77248174745475418</v>
      </c>
      <c r="AP697" s="7">
        <v>0.71997028665397933</v>
      </c>
      <c r="AQ697">
        <v>0.93055976484264735</v>
      </c>
      <c r="AR697">
        <v>0.94760281771990929</v>
      </c>
      <c r="AS697">
        <v>0.73171202872392382</v>
      </c>
      <c r="AT697">
        <v>0.65966028933525322</v>
      </c>
      <c r="AU697">
        <v>0.90781036852463337</v>
      </c>
      <c r="AV697">
        <v>1.130293929031432</v>
      </c>
      <c r="AW697">
        <v>0.85379195042328382</v>
      </c>
      <c r="AX697">
        <v>1.0982725867967531</v>
      </c>
      <c r="AY697" s="4">
        <v>0.80131093891086813</v>
      </c>
      <c r="AZ697">
        <f t="shared" si="594"/>
        <v>0.33537354548877779</v>
      </c>
      <c r="BA697">
        <f t="shared" si="595"/>
        <v>0.16850900384275522</v>
      </c>
      <c r="BB697">
        <f t="shared" si="596"/>
        <v>0.33248020721983085</v>
      </c>
      <c r="BC697">
        <f t="shared" si="597"/>
        <v>0.55043268048149574</v>
      </c>
      <c r="BD697" s="4">
        <f t="shared" si="598"/>
        <v>0.87809849609626833</v>
      </c>
      <c r="BE697" s="7">
        <f t="shared" si="599"/>
        <v>0.16611972484453738</v>
      </c>
      <c r="BF697">
        <f t="shared" si="600"/>
        <v>4.0327920620984836E-2</v>
      </c>
      <c r="BG697">
        <f t="shared" si="601"/>
        <v>4.9293520416825665E-2</v>
      </c>
      <c r="BH697">
        <f t="shared" si="602"/>
        <v>0.18060196064696862</v>
      </c>
      <c r="BI697" s="4">
        <f t="shared" si="603"/>
        <v>0.1567662496062151</v>
      </c>
      <c r="BJ697" s="7">
        <f t="shared" si="604"/>
        <v>1.143241813168769E-2</v>
      </c>
      <c r="BK697">
        <f t="shared" si="605"/>
        <v>0.95887381428710294</v>
      </c>
      <c r="BL697">
        <f t="shared" si="606"/>
        <v>1.2638300318805801E-2</v>
      </c>
      <c r="BM697" s="4">
        <f t="shared" si="607"/>
        <v>6.040861355698545E-7</v>
      </c>
      <c r="BN697" s="7">
        <f t="shared" si="608"/>
        <v>1.143241813168769E-2</v>
      </c>
      <c r="BO697">
        <f t="shared" si="609"/>
        <v>2.5137886077965032E-7</v>
      </c>
      <c r="BP697">
        <f t="shared" si="610"/>
        <v>6.9998301545051586E-5</v>
      </c>
      <c r="BQ697" s="4">
        <f t="shared" si="611"/>
        <v>6.1007656942120041E-8</v>
      </c>
      <c r="BR697" s="7">
        <f t="shared" si="612"/>
        <v>0.95887381428710294</v>
      </c>
      <c r="BS697">
        <f t="shared" si="613"/>
        <v>2.5137886077965032E-7</v>
      </c>
      <c r="BT697">
        <f t="shared" si="614"/>
        <v>4.0092352440791535E-3</v>
      </c>
      <c r="BU697" s="4">
        <f t="shared" si="615"/>
        <v>5.4687759214182067E-7</v>
      </c>
      <c r="BV697" s="7">
        <f t="shared" si="616"/>
        <v>1.2638300318805801E-2</v>
      </c>
      <c r="BW697">
        <f t="shared" si="617"/>
        <v>6.9998301545051586E-5</v>
      </c>
      <c r="BX697">
        <f t="shared" si="618"/>
        <v>4.0092352440791535E-3</v>
      </c>
      <c r="BY697" s="4">
        <f t="shared" si="619"/>
        <v>4.1765320941157189E-4</v>
      </c>
      <c r="BZ697" s="7">
        <f t="shared" si="620"/>
        <v>6.040861355698545E-7</v>
      </c>
      <c r="CA697">
        <f t="shared" si="621"/>
        <v>6.1007656942120041E-8</v>
      </c>
      <c r="CB697">
        <f t="shared" si="622"/>
        <v>5.4687759214182067E-7</v>
      </c>
      <c r="CC697" s="4">
        <f t="shared" si="623"/>
        <v>4.1765320941157189E-4</v>
      </c>
      <c r="CD697" s="7">
        <f t="shared" si="624"/>
        <v>18</v>
      </c>
      <c r="CE697" s="4">
        <f t="shared" si="625"/>
        <v>0</v>
      </c>
      <c r="CF697" s="7">
        <f t="shared" si="626"/>
        <v>1.143241813168769E-2</v>
      </c>
      <c r="CG697">
        <f t="shared" si="627"/>
        <v>1.6658930058913318E-3</v>
      </c>
      <c r="CH697" s="7">
        <f t="shared" si="628"/>
        <v>1.143241813168769E-2</v>
      </c>
      <c r="CI697" s="4">
        <f t="shared" si="629"/>
        <v>1.3193396036384633E-9</v>
      </c>
      <c r="CJ697">
        <f t="shared" si="630"/>
        <v>1.6658930058913318E-3</v>
      </c>
      <c r="CK697">
        <f t="shared" si="631"/>
        <v>1.3193396036384633E-9</v>
      </c>
      <c r="CL697" s="7">
        <f t="shared" si="632"/>
        <v>6</v>
      </c>
      <c r="CM697" s="4">
        <f t="shared" si="633"/>
        <v>1</v>
      </c>
      <c r="CN697" s="7">
        <f t="shared" si="634"/>
        <v>5.5273737691511953E-4</v>
      </c>
      <c r="CO697" s="4">
        <f t="shared" si="635"/>
        <v>1</v>
      </c>
      <c r="CP697" s="7">
        <f t="shared" si="636"/>
        <v>5</v>
      </c>
      <c r="CQ697" s="4" t="str">
        <f t="shared" si="637"/>
        <v>Glenfiddich 18</v>
      </c>
      <c r="CR697" s="7">
        <f t="shared" si="638"/>
        <v>78</v>
      </c>
      <c r="CS697">
        <f t="shared" si="639"/>
        <v>81</v>
      </c>
      <c r="CT697">
        <f ca="1">COUNTIF(INDIRECT(ADDRESS(ROW(),CR697,1,1)):INDIRECT(ADDRESS(ROW(),CS697,1,1)), "&lt;0.05")</f>
        <v>4</v>
      </c>
      <c r="CU697" s="4">
        <f t="shared" ca="1" si="640"/>
        <v>1</v>
      </c>
    </row>
    <row r="698" spans="1:99" x14ac:dyDescent="0.25">
      <c r="A698" s="48">
        <v>176</v>
      </c>
      <c r="B698" s="7">
        <v>0.63393909260658698</v>
      </c>
      <c r="C698">
        <v>0.4038331084409113</v>
      </c>
      <c r="D698">
        <v>0.32150674348762026</v>
      </c>
      <c r="E698">
        <v>0.34445200352215621</v>
      </c>
      <c r="F698">
        <v>0.37303300360077374</v>
      </c>
      <c r="G698">
        <v>0.33318569544988585</v>
      </c>
      <c r="H698">
        <v>0.32734826185049243</v>
      </c>
      <c r="I698">
        <v>0.26547594124980856</v>
      </c>
      <c r="J698">
        <v>0.24683300004974429</v>
      </c>
      <c r="K698" s="4">
        <v>0.21906648711533044</v>
      </c>
      <c r="L698" s="7">
        <v>9.5004002754137562E-2</v>
      </c>
      <c r="M698">
        <v>0.12433670839563379</v>
      </c>
      <c r="N698">
        <v>0.10608777862107685</v>
      </c>
      <c r="O698">
        <v>0.217969381416487</v>
      </c>
      <c r="P698">
        <v>0.23182483319016617</v>
      </c>
      <c r="Q698">
        <v>0.13984486429317763</v>
      </c>
      <c r="R698">
        <v>0.12750635532572532</v>
      </c>
      <c r="S698">
        <v>0.12198744706374876</v>
      </c>
      <c r="T698">
        <v>0.14714285994095355</v>
      </c>
      <c r="U698" s="4">
        <v>0.12234768348468297</v>
      </c>
      <c r="V698" s="7">
        <v>0.1503350440476614</v>
      </c>
      <c r="W698">
        <v>0.16329244588640501</v>
      </c>
      <c r="X698">
        <v>0.14924009652461906</v>
      </c>
      <c r="Y698">
        <v>0.16998059424543907</v>
      </c>
      <c r="Z698">
        <v>0.19575291456301935</v>
      </c>
      <c r="AA698">
        <v>0.17415598796122206</v>
      </c>
      <c r="AB698">
        <v>0.1831032346469334</v>
      </c>
      <c r="AC698">
        <v>0.21043505579122049</v>
      </c>
      <c r="AD698">
        <v>0.20986465739891152</v>
      </c>
      <c r="AE698" s="4">
        <v>0.19841773619615966</v>
      </c>
      <c r="AF698" s="7">
        <v>0.20106545356363129</v>
      </c>
      <c r="AG698">
        <v>0.30137728287985116</v>
      </c>
      <c r="AH698">
        <v>0.33094970023453085</v>
      </c>
      <c r="AI698">
        <v>0.31228186980576922</v>
      </c>
      <c r="AJ698">
        <v>0.36118166452055689</v>
      </c>
      <c r="AK698">
        <v>0.38681522306573757</v>
      </c>
      <c r="AL698">
        <v>0.3841606660415095</v>
      </c>
      <c r="AM698">
        <v>0.3895726557327826</v>
      </c>
      <c r="AN698">
        <v>0.42497023557619806</v>
      </c>
      <c r="AO698" s="4">
        <v>0.49278975839542677</v>
      </c>
      <c r="AP698" s="7">
        <v>0.5558114620057627</v>
      </c>
      <c r="AQ698">
        <v>0.52609525668895385</v>
      </c>
      <c r="AR698">
        <v>0.53925400470813933</v>
      </c>
      <c r="AS698">
        <v>0.52629183203964713</v>
      </c>
      <c r="AT698">
        <v>0.51891201033359413</v>
      </c>
      <c r="AU698">
        <v>0.52340832383396552</v>
      </c>
      <c r="AV698">
        <v>0.5478248301658738</v>
      </c>
      <c r="AW698">
        <v>0.52489972874926394</v>
      </c>
      <c r="AX698">
        <v>0.6327596364036826</v>
      </c>
      <c r="AY698" s="4">
        <v>0.47353746634207589</v>
      </c>
      <c r="AZ698">
        <f t="shared" si="594"/>
        <v>0.34686733373733103</v>
      </c>
      <c r="BA698">
        <f t="shared" si="595"/>
        <v>0.14340519144857894</v>
      </c>
      <c r="BB698">
        <f t="shared" si="596"/>
        <v>0.18045777672615909</v>
      </c>
      <c r="BC698">
        <f t="shared" si="597"/>
        <v>0.35851645098159934</v>
      </c>
      <c r="BD698" s="4">
        <f t="shared" si="598"/>
        <v>0.53687945512709578</v>
      </c>
      <c r="BE698" s="7">
        <f t="shared" si="599"/>
        <v>0.1157207339260059</v>
      </c>
      <c r="BF698">
        <f t="shared" si="600"/>
        <v>4.5531772039913411E-2</v>
      </c>
      <c r="BG698">
        <f t="shared" si="601"/>
        <v>2.2737528407325663E-2</v>
      </c>
      <c r="BH698">
        <f t="shared" si="602"/>
        <v>7.8760344941394056E-2</v>
      </c>
      <c r="BI698" s="4">
        <f t="shared" si="603"/>
        <v>4.022891207851232E-2</v>
      </c>
      <c r="BJ698" s="7">
        <f t="shared" si="604"/>
        <v>2.4987796192348419E-4</v>
      </c>
      <c r="BK698">
        <f t="shared" si="605"/>
        <v>1.3087047048903286E-3</v>
      </c>
      <c r="BL698">
        <f t="shared" si="606"/>
        <v>0.79581151425300178</v>
      </c>
      <c r="BM698" s="4">
        <f t="shared" si="607"/>
        <v>4.5076514482660627E-4</v>
      </c>
      <c r="BN698" s="7">
        <f t="shared" si="608"/>
        <v>2.4987796192348419E-4</v>
      </c>
      <c r="BO698">
        <f t="shared" si="609"/>
        <v>3.8182589160345129E-2</v>
      </c>
      <c r="BP698">
        <f t="shared" si="610"/>
        <v>2.5004230115301727E-6</v>
      </c>
      <c r="BQ698" s="4">
        <f t="shared" si="611"/>
        <v>8.7070060956684364E-14</v>
      </c>
      <c r="BR698" s="7">
        <f t="shared" si="612"/>
        <v>1.3087047048903286E-3</v>
      </c>
      <c r="BS698">
        <f t="shared" si="613"/>
        <v>3.8182589160345129E-2</v>
      </c>
      <c r="BT698">
        <f t="shared" si="614"/>
        <v>3.4294876710170438E-5</v>
      </c>
      <c r="BU698" s="4">
        <f t="shared" si="615"/>
        <v>5.2668676021806193E-13</v>
      </c>
      <c r="BV698" s="7">
        <f t="shared" si="616"/>
        <v>0.79581151425300178</v>
      </c>
      <c r="BW698">
        <f t="shared" si="617"/>
        <v>2.5004230115301727E-6</v>
      </c>
      <c r="BX698">
        <f t="shared" si="618"/>
        <v>3.4294876710170438E-5</v>
      </c>
      <c r="BY698" s="4">
        <f t="shared" si="619"/>
        <v>2.1100917781452329E-5</v>
      </c>
      <c r="BZ698" s="7">
        <f t="shared" si="620"/>
        <v>4.5076514482660627E-4</v>
      </c>
      <c r="CA698">
        <f t="shared" si="621"/>
        <v>8.7070060956684364E-14</v>
      </c>
      <c r="CB698">
        <f t="shared" si="622"/>
        <v>5.2668676021806193E-13</v>
      </c>
      <c r="CC698" s="4">
        <f t="shared" si="623"/>
        <v>2.1100917781452329E-5</v>
      </c>
      <c r="CD698" s="7">
        <f t="shared" si="624"/>
        <v>18</v>
      </c>
      <c r="CE698" s="4">
        <f t="shared" si="625"/>
        <v>0</v>
      </c>
      <c r="CF698" s="7">
        <f t="shared" si="626"/>
        <v>2.4987796192348419E-4</v>
      </c>
      <c r="CG698">
        <f t="shared" si="627"/>
        <v>0.80266570409143889</v>
      </c>
      <c r="CH698" s="7">
        <f t="shared" si="628"/>
        <v>2.4987796192348419E-4</v>
      </c>
      <c r="CI698" s="4">
        <f t="shared" si="629"/>
        <v>5.9644397781640811E-8</v>
      </c>
      <c r="CJ698">
        <f t="shared" si="630"/>
        <v>0.80266570409143889</v>
      </c>
      <c r="CK698">
        <f t="shared" si="631"/>
        <v>5.9644397781640811E-8</v>
      </c>
      <c r="CL698" s="7">
        <f t="shared" si="632"/>
        <v>4</v>
      </c>
      <c r="CM698" s="4">
        <f t="shared" si="633"/>
        <v>0</v>
      </c>
      <c r="CN698" s="7">
        <f t="shared" si="634"/>
        <v>0.53173839764597686</v>
      </c>
      <c r="CO698" s="4">
        <f t="shared" si="635"/>
        <v>0</v>
      </c>
      <c r="CP698" s="7">
        <f t="shared" si="636"/>
        <v>5</v>
      </c>
      <c r="CQ698" s="4" t="str">
        <f t="shared" si="637"/>
        <v>Glenfiddich 18</v>
      </c>
      <c r="CR698" s="7">
        <f t="shared" si="638"/>
        <v>78</v>
      </c>
      <c r="CS698">
        <f t="shared" si="639"/>
        <v>81</v>
      </c>
      <c r="CT698">
        <f ca="1">COUNTIF(INDIRECT(ADDRESS(ROW(),CR698,1,1)):INDIRECT(ADDRESS(ROW(),CS698,1,1)), "&lt;0.05")</f>
        <v>4</v>
      </c>
      <c r="CU698" s="4">
        <f t="shared" ca="1" si="640"/>
        <v>1</v>
      </c>
    </row>
    <row r="699" spans="1:99" x14ac:dyDescent="0.25">
      <c r="A699" s="48">
        <v>177</v>
      </c>
      <c r="B699" s="7">
        <v>1.2243104720489821</v>
      </c>
      <c r="C699">
        <v>0.75793106030777013</v>
      </c>
      <c r="D699">
        <v>0.59029943546168662</v>
      </c>
      <c r="E699">
        <v>0.67589076165086148</v>
      </c>
      <c r="F699">
        <v>0.74023780366279257</v>
      </c>
      <c r="G699">
        <v>0.55311103356679803</v>
      </c>
      <c r="H699">
        <v>0.63986561647893037</v>
      </c>
      <c r="I699">
        <v>0.569673735664183</v>
      </c>
      <c r="J699">
        <v>0.48273488421224797</v>
      </c>
      <c r="K699" s="4">
        <v>0.36324435418389317</v>
      </c>
      <c r="L699" s="7">
        <v>0.13694490783952243</v>
      </c>
      <c r="M699">
        <v>0.19955671976796091</v>
      </c>
      <c r="N699">
        <v>0.18010721518763828</v>
      </c>
      <c r="O699">
        <v>0.35330157728658967</v>
      </c>
      <c r="P699">
        <v>0.39641076196395153</v>
      </c>
      <c r="Q699">
        <v>0.26891989252139092</v>
      </c>
      <c r="R699">
        <v>0.24434305875777956</v>
      </c>
      <c r="S699">
        <v>0.21359531668571882</v>
      </c>
      <c r="T699">
        <v>0.2809939668395009</v>
      </c>
      <c r="U699" s="4">
        <v>0.24871501358685924</v>
      </c>
      <c r="V699" s="7">
        <v>0.32188207437662847</v>
      </c>
      <c r="W699">
        <v>0.32242446746944092</v>
      </c>
      <c r="X699">
        <v>0.29603782133990392</v>
      </c>
      <c r="Y699">
        <v>0.32431939043992841</v>
      </c>
      <c r="Z699">
        <v>0.4444682234835583</v>
      </c>
      <c r="AA699">
        <v>0.36168624575864006</v>
      </c>
      <c r="AB699">
        <v>0.34192862170814137</v>
      </c>
      <c r="AC699">
        <v>0.44540357594693974</v>
      </c>
      <c r="AD699">
        <v>0.4681188595306639</v>
      </c>
      <c r="AE699" s="4">
        <v>0.41461324337788708</v>
      </c>
      <c r="AF699" s="7">
        <v>0.38074908535063395</v>
      </c>
      <c r="AG699">
        <v>0.72587161360353636</v>
      </c>
      <c r="AH699">
        <v>0.79502581739897127</v>
      </c>
      <c r="AI699">
        <v>0.8554826838310795</v>
      </c>
      <c r="AJ699">
        <v>0.91699454937359071</v>
      </c>
      <c r="AK699">
        <v>0.98698905485112753</v>
      </c>
      <c r="AL699">
        <v>0.9711443425615911</v>
      </c>
      <c r="AM699">
        <v>1.1652011880395234</v>
      </c>
      <c r="AN699">
        <v>1.1986924133796937</v>
      </c>
      <c r="AO699" s="4">
        <v>1.30152718125441</v>
      </c>
      <c r="AP699" s="7">
        <v>1.4224851075067531</v>
      </c>
      <c r="AQ699">
        <v>1.275932087828664</v>
      </c>
      <c r="AR699">
        <v>1.4048284943627558</v>
      </c>
      <c r="AS699">
        <v>1.4557844608201347</v>
      </c>
      <c r="AT699">
        <v>1.3764056203680748</v>
      </c>
      <c r="AU699">
        <v>1.334831101640549</v>
      </c>
      <c r="AV699">
        <v>1.518090251084</v>
      </c>
      <c r="AW699">
        <v>1.4870525371919663</v>
      </c>
      <c r="AX699">
        <v>1.7574816143782828</v>
      </c>
      <c r="AY699" s="4">
        <v>1.4358419579535373</v>
      </c>
      <c r="AZ699">
        <f t="shared" si="594"/>
        <v>0.65972991572381445</v>
      </c>
      <c r="BA699">
        <f t="shared" si="595"/>
        <v>0.25228884304369126</v>
      </c>
      <c r="BB699">
        <f t="shared" si="596"/>
        <v>0.37408825234317317</v>
      </c>
      <c r="BC699">
        <f t="shared" si="597"/>
        <v>0.9297677929644157</v>
      </c>
      <c r="BD699" s="4">
        <f t="shared" si="598"/>
        <v>1.4468733233134718</v>
      </c>
      <c r="BE699" s="7">
        <f t="shared" si="599"/>
        <v>0.23071415101188084</v>
      </c>
      <c r="BF699">
        <f t="shared" si="600"/>
        <v>7.813340463006338E-2</v>
      </c>
      <c r="BG699">
        <f t="shared" si="601"/>
        <v>6.2959191717106372E-2</v>
      </c>
      <c r="BH699">
        <f t="shared" si="602"/>
        <v>0.2662022405511878</v>
      </c>
      <c r="BI699" s="4">
        <f t="shared" si="603"/>
        <v>0.13015693313891138</v>
      </c>
      <c r="BJ699" s="7">
        <f t="shared" si="604"/>
        <v>2.5360009790389195E-4</v>
      </c>
      <c r="BK699">
        <f t="shared" si="605"/>
        <v>3.4163361514928199E-3</v>
      </c>
      <c r="BL699">
        <f t="shared" si="606"/>
        <v>2.6335469615432198E-2</v>
      </c>
      <c r="BM699" s="4">
        <f t="shared" si="607"/>
        <v>1.782289882895822E-7</v>
      </c>
      <c r="BN699" s="7">
        <f t="shared" si="608"/>
        <v>2.5360009790389195E-4</v>
      </c>
      <c r="BO699">
        <f t="shared" si="609"/>
        <v>1.2896114601054424E-3</v>
      </c>
      <c r="BP699">
        <f t="shared" si="610"/>
        <v>1.1773249810590151E-5</v>
      </c>
      <c r="BQ699" s="4">
        <f t="shared" si="611"/>
        <v>1.8829846600532523E-13</v>
      </c>
      <c r="BR699" s="7">
        <f t="shared" si="612"/>
        <v>3.4163361514928199E-3</v>
      </c>
      <c r="BS699">
        <f t="shared" si="613"/>
        <v>1.2896114601054424E-3</v>
      </c>
      <c r="BT699">
        <f t="shared" si="614"/>
        <v>7.5846106929860466E-5</v>
      </c>
      <c r="BU699" s="4">
        <f t="shared" si="615"/>
        <v>5.069733815332719E-12</v>
      </c>
      <c r="BV699" s="7">
        <f t="shared" si="616"/>
        <v>2.6335469615432198E-2</v>
      </c>
      <c r="BW699">
        <f t="shared" si="617"/>
        <v>1.1773249810590151E-5</v>
      </c>
      <c r="BX699">
        <f t="shared" si="618"/>
        <v>7.5846106929860466E-5</v>
      </c>
      <c r="BY699" s="4">
        <f t="shared" si="619"/>
        <v>9.7069674364179531E-5</v>
      </c>
      <c r="BZ699" s="7">
        <f t="shared" si="620"/>
        <v>1.782289882895822E-7</v>
      </c>
      <c r="CA699">
        <f t="shared" si="621"/>
        <v>1.8829846600532523E-13</v>
      </c>
      <c r="CB699">
        <f t="shared" si="622"/>
        <v>5.069733815332719E-12</v>
      </c>
      <c r="CC699" s="4">
        <f t="shared" si="623"/>
        <v>9.7069674364179531E-5</v>
      </c>
      <c r="CD699" s="7">
        <f t="shared" si="624"/>
        <v>20</v>
      </c>
      <c r="CE699" s="4">
        <f t="shared" si="625"/>
        <v>1</v>
      </c>
      <c r="CF699" s="7">
        <f t="shared" si="626"/>
        <v>2.5360009790389195E-4</v>
      </c>
      <c r="CG699">
        <f t="shared" si="627"/>
        <v>3.0304944138727582E-2</v>
      </c>
      <c r="CH699" s="7">
        <f t="shared" si="628"/>
        <v>2.5360009790389195E-4</v>
      </c>
      <c r="CI699" s="4">
        <f t="shared" si="629"/>
        <v>1.8775520858834602E-8</v>
      </c>
      <c r="CJ699">
        <f t="shared" si="630"/>
        <v>3.0304944138727582E-2</v>
      </c>
      <c r="CK699">
        <f t="shared" si="631"/>
        <v>1.8775520858834602E-8</v>
      </c>
      <c r="CL699" s="7">
        <f t="shared" si="632"/>
        <v>6</v>
      </c>
      <c r="CM699" s="4">
        <f t="shared" si="633"/>
        <v>1</v>
      </c>
      <c r="CN699" s="7">
        <f t="shared" si="634"/>
        <v>5.1089463271801798E-2</v>
      </c>
      <c r="CO699" s="4">
        <f t="shared" si="635"/>
        <v>0</v>
      </c>
      <c r="CP699" s="7">
        <f t="shared" si="636"/>
        <v>5</v>
      </c>
      <c r="CQ699" s="4" t="str">
        <f t="shared" si="637"/>
        <v>Glenfiddich 18</v>
      </c>
      <c r="CR699" s="7">
        <f t="shared" si="638"/>
        <v>78</v>
      </c>
      <c r="CS699">
        <f t="shared" si="639"/>
        <v>81</v>
      </c>
      <c r="CT699">
        <f ca="1">COUNTIF(INDIRECT(ADDRESS(ROW(),CR699,1,1)):INDIRECT(ADDRESS(ROW(),CS699,1,1)), "&lt;0.05")</f>
        <v>4</v>
      </c>
      <c r="CU699" s="4">
        <f t="shared" ca="1" si="640"/>
        <v>1</v>
      </c>
    </row>
    <row r="700" spans="1:99" x14ac:dyDescent="0.25">
      <c r="A700" s="48">
        <v>178</v>
      </c>
      <c r="B700" s="7">
        <v>0.15387338660620886</v>
      </c>
      <c r="C700">
        <v>9.1503634258311775E-2</v>
      </c>
      <c r="D700">
        <v>7.1424095176172847E-2</v>
      </c>
      <c r="E700">
        <v>8.4546904734907502E-2</v>
      </c>
      <c r="F700">
        <v>9.4670445228993205E-2</v>
      </c>
      <c r="G700">
        <v>7.4507828575696169E-2</v>
      </c>
      <c r="H700">
        <v>8.0625047589372306E-2</v>
      </c>
      <c r="I700">
        <v>6.7797190997102894E-2</v>
      </c>
      <c r="J700">
        <v>5.0837652969137073E-2</v>
      </c>
      <c r="K700" s="4">
        <v>4.7516451529954595E-2</v>
      </c>
      <c r="L700" s="7">
        <v>7.4383210317997953E-2</v>
      </c>
      <c r="M700">
        <v>6.3640557542057233E-2</v>
      </c>
      <c r="N700">
        <v>3.6571168004485212E-2</v>
      </c>
      <c r="O700">
        <v>6.6345828722773184E-2</v>
      </c>
      <c r="P700">
        <v>7.5883573340855145E-2</v>
      </c>
      <c r="Q700">
        <v>3.4232550639060194E-2</v>
      </c>
      <c r="R700">
        <v>3.2905954559564694E-2</v>
      </c>
      <c r="S700">
        <v>3.4159177956866578E-2</v>
      </c>
      <c r="T700">
        <v>4.1081719187604795E-2</v>
      </c>
      <c r="U700" s="4">
        <v>2.8257933063856922E-2</v>
      </c>
      <c r="V700" s="7">
        <v>3.5343429988754484E-2</v>
      </c>
      <c r="W700">
        <v>3.9493869725295089E-2</v>
      </c>
      <c r="X700">
        <v>3.2214560439808582E-2</v>
      </c>
      <c r="Y700">
        <v>3.9574282442414128E-2</v>
      </c>
      <c r="Z700">
        <v>4.9918370893872445E-2</v>
      </c>
      <c r="AA700">
        <v>4.5841968308653544E-2</v>
      </c>
      <c r="AB700">
        <v>4.1611368919335041E-2</v>
      </c>
      <c r="AC700">
        <v>4.8599965521981703E-2</v>
      </c>
      <c r="AD700">
        <v>4.9985666144194467E-2</v>
      </c>
      <c r="AE700" s="4">
        <v>4.8230693718719825E-2</v>
      </c>
      <c r="AF700" s="7">
        <v>9.4248072338862829E-2</v>
      </c>
      <c r="AG700">
        <v>9.8468093770191112E-2</v>
      </c>
      <c r="AH700">
        <v>8.8059997881852245E-2</v>
      </c>
      <c r="AI700">
        <v>9.0609230428245188E-2</v>
      </c>
      <c r="AJ700">
        <v>9.4833645707833217E-2</v>
      </c>
      <c r="AK700">
        <v>0.11063458192419703</v>
      </c>
      <c r="AL700">
        <v>0.10285857375496894</v>
      </c>
      <c r="AM700">
        <v>0.11639549414123258</v>
      </c>
      <c r="AN700">
        <v>0.12845664735949378</v>
      </c>
      <c r="AO700" s="4">
        <v>0.14774577893603011</v>
      </c>
      <c r="AP700" s="7">
        <v>0.15723892125338121</v>
      </c>
      <c r="AQ700">
        <v>0.13419256031993085</v>
      </c>
      <c r="AR700">
        <v>0.15645290294071759</v>
      </c>
      <c r="AS700">
        <v>0.1536164594085643</v>
      </c>
      <c r="AT700">
        <v>0.14202622085735331</v>
      </c>
      <c r="AU700">
        <v>0.13971242515644453</v>
      </c>
      <c r="AV700">
        <v>0.16772835548406911</v>
      </c>
      <c r="AW700">
        <v>0.16364770301128609</v>
      </c>
      <c r="AX700">
        <v>0.18053081454529765</v>
      </c>
      <c r="AY700" s="4">
        <v>0.15661065786874959</v>
      </c>
      <c r="AZ700">
        <f t="shared" si="594"/>
        <v>8.1730263766585723E-2</v>
      </c>
      <c r="BA700">
        <f t="shared" si="595"/>
        <v>4.874616733351219E-2</v>
      </c>
      <c r="BB700">
        <f t="shared" si="596"/>
        <v>4.308141761030293E-2</v>
      </c>
      <c r="BC700">
        <f t="shared" si="597"/>
        <v>0.10723101162429072</v>
      </c>
      <c r="BD700" s="4">
        <f t="shared" si="598"/>
        <v>0.15517570208457945</v>
      </c>
      <c r="BE700" s="7">
        <f t="shared" si="599"/>
        <v>2.9728777223407107E-2</v>
      </c>
      <c r="BF700">
        <f t="shared" si="600"/>
        <v>1.8933707465141371E-2</v>
      </c>
      <c r="BG700">
        <f t="shared" si="601"/>
        <v>6.3622079582298678E-3</v>
      </c>
      <c r="BH700">
        <f t="shared" si="602"/>
        <v>1.9001507915934919E-2</v>
      </c>
      <c r="BI700" s="4">
        <f t="shared" si="603"/>
        <v>1.3884116081867194E-2</v>
      </c>
      <c r="BJ700" s="7">
        <f t="shared" si="604"/>
        <v>9.5993664788665625E-3</v>
      </c>
      <c r="BK700">
        <f t="shared" si="605"/>
        <v>2.5275224544826225E-3</v>
      </c>
      <c r="BL700">
        <f t="shared" si="606"/>
        <v>3.6935690196061313E-2</v>
      </c>
      <c r="BM700" s="4">
        <f t="shared" si="607"/>
        <v>9.2527504254377549E-6</v>
      </c>
      <c r="BN700" s="7">
        <f t="shared" si="608"/>
        <v>9.5993664788665625E-3</v>
      </c>
      <c r="BO700">
        <f t="shared" si="609"/>
        <v>0.38899949183085936</v>
      </c>
      <c r="BP700">
        <f t="shared" si="610"/>
        <v>1.9020291995170114E-6</v>
      </c>
      <c r="BQ700" s="4">
        <f t="shared" si="611"/>
        <v>9.6738925430104567E-11</v>
      </c>
      <c r="BR700" s="7">
        <f t="shared" si="612"/>
        <v>2.5275224544826225E-3</v>
      </c>
      <c r="BS700">
        <f t="shared" si="613"/>
        <v>0.38899949183085936</v>
      </c>
      <c r="BT700">
        <f t="shared" si="614"/>
        <v>6.5735756039180011E-7</v>
      </c>
      <c r="BU700" s="4">
        <f t="shared" si="615"/>
        <v>9.9202631276503826E-12</v>
      </c>
      <c r="BV700" s="7">
        <f t="shared" si="616"/>
        <v>3.6935690196061313E-2</v>
      </c>
      <c r="BW700">
        <f t="shared" si="617"/>
        <v>1.9020291995170114E-6</v>
      </c>
      <c r="BX700">
        <f t="shared" si="618"/>
        <v>6.5735756039180011E-7</v>
      </c>
      <c r="BY700" s="4">
        <f t="shared" si="619"/>
        <v>7.0585975243027969E-6</v>
      </c>
      <c r="BZ700" s="7">
        <f t="shared" si="620"/>
        <v>9.2527504254377549E-6</v>
      </c>
      <c r="CA700">
        <f t="shared" si="621"/>
        <v>9.6738925430104567E-11</v>
      </c>
      <c r="CB700">
        <f t="shared" si="622"/>
        <v>9.9202631276503826E-12</v>
      </c>
      <c r="CC700" s="4">
        <f t="shared" si="623"/>
        <v>7.0585975243027969E-6</v>
      </c>
      <c r="CD700" s="7">
        <f t="shared" si="624"/>
        <v>18</v>
      </c>
      <c r="CE700" s="4">
        <f t="shared" si="625"/>
        <v>0</v>
      </c>
      <c r="CF700" s="7">
        <f t="shared" si="626"/>
        <v>9.5993664788665625E-3</v>
      </c>
      <c r="CG700">
        <f t="shared" si="627"/>
        <v>0.1323043370200287</v>
      </c>
      <c r="CH700" s="7">
        <f t="shared" si="628"/>
        <v>9.5993664788665625E-3</v>
      </c>
      <c r="CI700" s="4">
        <f t="shared" si="629"/>
        <v>1.631184988812202E-5</v>
      </c>
      <c r="CJ700">
        <f t="shared" si="630"/>
        <v>0.1323043370200287</v>
      </c>
      <c r="CK700">
        <f t="shared" si="631"/>
        <v>1.631184988812202E-5</v>
      </c>
      <c r="CL700" s="7">
        <f t="shared" si="632"/>
        <v>4</v>
      </c>
      <c r="CM700" s="4">
        <f t="shared" si="633"/>
        <v>0</v>
      </c>
      <c r="CN700" s="7">
        <f t="shared" si="634"/>
        <v>0.3448005183411571</v>
      </c>
      <c r="CO700" s="4">
        <f t="shared" si="635"/>
        <v>0</v>
      </c>
      <c r="CP700" s="7">
        <f t="shared" si="636"/>
        <v>5</v>
      </c>
      <c r="CQ700" s="4" t="str">
        <f t="shared" si="637"/>
        <v>Glenfiddich 18</v>
      </c>
      <c r="CR700" s="7">
        <f t="shared" si="638"/>
        <v>78</v>
      </c>
      <c r="CS700">
        <f t="shared" si="639"/>
        <v>81</v>
      </c>
      <c r="CT700">
        <f ca="1">COUNTIF(INDIRECT(ADDRESS(ROW(),CR700,1,1)):INDIRECT(ADDRESS(ROW(),CS700,1,1)), "&lt;0.05")</f>
        <v>4</v>
      </c>
      <c r="CU700" s="4">
        <f t="shared" ca="1" si="640"/>
        <v>1</v>
      </c>
    </row>
    <row r="701" spans="1:99" x14ac:dyDescent="0.25">
      <c r="A701" s="48">
        <v>179</v>
      </c>
      <c r="B701" s="7">
        <v>8.3747186777144822E-2</v>
      </c>
      <c r="C701">
        <v>2.8619968729431056E-2</v>
      </c>
      <c r="D701">
        <v>4.846605858258253E-2</v>
      </c>
      <c r="E701">
        <v>4.0251961408509618E-2</v>
      </c>
      <c r="F701">
        <v>4.2462094990052358E-2</v>
      </c>
      <c r="G701">
        <v>4.1255936174673186E-2</v>
      </c>
      <c r="H701">
        <v>4.4917698248320939E-2</v>
      </c>
      <c r="I701">
        <v>2.9328894157956423E-2</v>
      </c>
      <c r="J701">
        <v>1.6855654979611352E-2</v>
      </c>
      <c r="K701" s="4">
        <v>1.9086093063790509E-2</v>
      </c>
      <c r="L701" s="7">
        <v>0.10490829660247208</v>
      </c>
      <c r="M701">
        <v>9.1059879428394302E-2</v>
      </c>
      <c r="N701">
        <v>5.6175772624988352E-2</v>
      </c>
      <c r="O701">
        <v>7.2204503925958188E-2</v>
      </c>
      <c r="P701">
        <v>7.3611968402990779E-2</v>
      </c>
      <c r="Q701">
        <v>4.1126164132312959E-2</v>
      </c>
      <c r="R701">
        <v>2.830639242899434E-2</v>
      </c>
      <c r="S701">
        <v>2.9880184899935661E-2</v>
      </c>
      <c r="T701">
        <v>3.9767497879955455E-2</v>
      </c>
      <c r="U701" s="4">
        <v>2.5414601086600912E-2</v>
      </c>
      <c r="V701" s="7">
        <v>2.0971492012002602E-2</v>
      </c>
      <c r="W701">
        <v>1.7796578209779198E-2</v>
      </c>
      <c r="X701">
        <v>1.3913106397549302E-2</v>
      </c>
      <c r="Y701">
        <v>1.6579888866631882E-2</v>
      </c>
      <c r="Z701">
        <v>2.1304326156121586E-2</v>
      </c>
      <c r="AA701">
        <v>1.6661333050974239E-2</v>
      </c>
      <c r="AB701">
        <v>2.1773480837039855E-2</v>
      </c>
      <c r="AC701">
        <v>2.364450872388614E-2</v>
      </c>
      <c r="AD701">
        <v>2.4983414812713597E-2</v>
      </c>
      <c r="AE701" s="4">
        <v>1.660264709547404E-2</v>
      </c>
      <c r="AF701" s="7">
        <v>0.13737398475083901</v>
      </c>
      <c r="AG701">
        <v>8.9744210883190512E-2</v>
      </c>
      <c r="AH701">
        <v>5.2103942647723854E-2</v>
      </c>
      <c r="AI701">
        <v>3.8601328457865076E-2</v>
      </c>
      <c r="AJ701">
        <v>2.7854311034924403E-2</v>
      </c>
      <c r="AK701">
        <v>3.5951398894940305E-2</v>
      </c>
      <c r="AL701">
        <v>3.3699504442812049E-2</v>
      </c>
      <c r="AM701">
        <v>4.3346498816371384E-2</v>
      </c>
      <c r="AN701">
        <v>2.8539827503077063E-2</v>
      </c>
      <c r="AO701" s="4">
        <v>3.7621538495855769E-2</v>
      </c>
      <c r="AP701" s="7">
        <v>4.9755833749447032E-2</v>
      </c>
      <c r="AQ701">
        <v>4.2528371977116321E-2</v>
      </c>
      <c r="AR701">
        <v>6.396517417958579E-2</v>
      </c>
      <c r="AS701">
        <v>4.8107976683686222E-2</v>
      </c>
      <c r="AT701">
        <v>4.5088588528993168E-2</v>
      </c>
      <c r="AU701">
        <v>2.8445366356620944E-2</v>
      </c>
      <c r="AV701">
        <v>6.0968341384068488E-2</v>
      </c>
      <c r="AW701">
        <v>3.532267748714684E-2</v>
      </c>
      <c r="AX701">
        <v>4.6490335786798259E-2</v>
      </c>
      <c r="AY701" s="4">
        <v>3.89976144252746E-2</v>
      </c>
      <c r="AZ701">
        <f t="shared" si="594"/>
        <v>3.9499154711207275E-2</v>
      </c>
      <c r="BA701">
        <f t="shared" si="595"/>
        <v>5.6245526141260306E-2</v>
      </c>
      <c r="BB701">
        <f t="shared" si="596"/>
        <v>1.9423077616217244E-2</v>
      </c>
      <c r="BC701">
        <f t="shared" si="597"/>
        <v>5.2483654592759943E-2</v>
      </c>
      <c r="BD701" s="4">
        <f t="shared" si="598"/>
        <v>4.5967028055873757E-2</v>
      </c>
      <c r="BE701" s="7">
        <f t="shared" si="599"/>
        <v>1.8948170208355548E-2</v>
      </c>
      <c r="BF701">
        <f t="shared" si="600"/>
        <v>2.8013457980257454E-2</v>
      </c>
      <c r="BG701">
        <f t="shared" si="601"/>
        <v>3.6035472589504951E-3</v>
      </c>
      <c r="BH701">
        <f t="shared" si="602"/>
        <v>3.4797863400503733E-2</v>
      </c>
      <c r="BI701" s="4">
        <f t="shared" si="603"/>
        <v>1.0799510234629293E-2</v>
      </c>
      <c r="BJ701" s="7">
        <f t="shared" si="604"/>
        <v>0.1371797699561226</v>
      </c>
      <c r="BK701">
        <f t="shared" si="605"/>
        <v>8.5205864651332897E-3</v>
      </c>
      <c r="BL701">
        <f t="shared" si="606"/>
        <v>0.31774760192586116</v>
      </c>
      <c r="BM701" s="4">
        <f t="shared" si="607"/>
        <v>0.36392711185169901</v>
      </c>
      <c r="BN701" s="7">
        <f t="shared" si="608"/>
        <v>0.1371797699561226</v>
      </c>
      <c r="BO701">
        <f t="shared" si="609"/>
        <v>2.4138312637474418E-3</v>
      </c>
      <c r="BP701">
        <f t="shared" si="610"/>
        <v>0.79317563318535012</v>
      </c>
      <c r="BQ701" s="4">
        <f t="shared" si="611"/>
        <v>0.30093765415091261</v>
      </c>
      <c r="BR701" s="7">
        <f t="shared" si="612"/>
        <v>8.5205864651332897E-3</v>
      </c>
      <c r="BS701">
        <f t="shared" si="613"/>
        <v>2.4138312637474418E-3</v>
      </c>
      <c r="BT701">
        <f t="shared" si="614"/>
        <v>1.4891817718755123E-2</v>
      </c>
      <c r="BU701" s="4">
        <f t="shared" si="615"/>
        <v>1.4218271826561983E-5</v>
      </c>
      <c r="BV701" s="7">
        <f t="shared" si="616"/>
        <v>0.31774760192586116</v>
      </c>
      <c r="BW701">
        <f t="shared" si="617"/>
        <v>0.79317563318535012</v>
      </c>
      <c r="BX701">
        <f t="shared" si="618"/>
        <v>1.4891817718755123E-2</v>
      </c>
      <c r="BY701" s="4">
        <f t="shared" si="619"/>
        <v>0.5833184980837629</v>
      </c>
      <c r="BZ701" s="7">
        <f t="shared" si="620"/>
        <v>0.36392711185169901</v>
      </c>
      <c r="CA701">
        <f t="shared" si="621"/>
        <v>0.30093765415091261</v>
      </c>
      <c r="CB701">
        <f t="shared" si="622"/>
        <v>1.4218271826561983E-5</v>
      </c>
      <c r="CC701" s="4">
        <f t="shared" si="623"/>
        <v>0.5833184980837629</v>
      </c>
      <c r="CD701" s="7">
        <f t="shared" si="624"/>
        <v>8</v>
      </c>
      <c r="CE701" s="4">
        <f t="shared" si="625"/>
        <v>0</v>
      </c>
      <c r="CF701" s="7">
        <f t="shared" si="626"/>
        <v>0.1371797699561226</v>
      </c>
      <c r="CG701">
        <f t="shared" si="627"/>
        <v>0.97826474804634533</v>
      </c>
      <c r="CH701" s="7">
        <f t="shared" si="628"/>
        <v>0.1371797699561226</v>
      </c>
      <c r="CI701" s="4">
        <f t="shared" si="629"/>
        <v>0.11091933357459519</v>
      </c>
      <c r="CJ701">
        <f t="shared" si="630"/>
        <v>0.97826474804634533</v>
      </c>
      <c r="CK701">
        <f t="shared" si="631"/>
        <v>0.11091933357459519</v>
      </c>
      <c r="CL701" s="7">
        <f t="shared" si="632"/>
        <v>0</v>
      </c>
      <c r="CM701" s="4">
        <f t="shared" si="633"/>
        <v>0</v>
      </c>
      <c r="CN701" s="7">
        <f t="shared" si="634"/>
        <v>0.17461328696836922</v>
      </c>
      <c r="CO701" s="4">
        <f t="shared" si="635"/>
        <v>0</v>
      </c>
      <c r="CP701" s="7">
        <f t="shared" si="636"/>
        <v>2</v>
      </c>
      <c r="CQ701" s="4" t="str">
        <f t="shared" si="637"/>
        <v>Jack Daniels</v>
      </c>
      <c r="CR701" s="7">
        <f t="shared" si="638"/>
        <v>66</v>
      </c>
      <c r="CS701">
        <f t="shared" si="639"/>
        <v>69</v>
      </c>
      <c r="CT701">
        <f ca="1">COUNTIF(INDIRECT(ADDRESS(ROW(),CR701,1,1)):INDIRECT(ADDRESS(ROW(),CS701,1,1)), "&lt;0.05")</f>
        <v>1</v>
      </c>
      <c r="CU701" s="4">
        <f t="shared" ca="1" si="640"/>
        <v>0</v>
      </c>
    </row>
    <row r="702" spans="1:99" x14ac:dyDescent="0.25">
      <c r="A702" s="48">
        <v>180</v>
      </c>
      <c r="B702" s="7">
        <v>5.8731114138552476E-2</v>
      </c>
      <c r="C702">
        <v>4.4487362313026864E-2</v>
      </c>
      <c r="D702">
        <v>2.3554829637610509E-2</v>
      </c>
      <c r="E702">
        <v>1.8040706481351455E-2</v>
      </c>
      <c r="F702">
        <v>2.6575635320358181E-2</v>
      </c>
      <c r="G702">
        <v>3.1011102411950195E-2</v>
      </c>
      <c r="H702">
        <v>2.4435732735043694E-2</v>
      </c>
      <c r="I702">
        <v>1.415579651283861E-2</v>
      </c>
      <c r="J702">
        <v>1.8336865147920975E-2</v>
      </c>
      <c r="K702" s="4">
        <v>1.9641958634019397E-2</v>
      </c>
      <c r="L702" s="7">
        <v>1.8243312744202413E-2</v>
      </c>
      <c r="M702">
        <v>1.8747189184525021E-2</v>
      </c>
      <c r="N702">
        <v>1.6324811776906041E-2</v>
      </c>
      <c r="O702">
        <v>2.6625170253307739E-2</v>
      </c>
      <c r="P702">
        <v>2.45241224565017E-2</v>
      </c>
      <c r="Q702">
        <v>1.2515071281370594E-2</v>
      </c>
      <c r="R702">
        <v>1.2455826250881147E-2</v>
      </c>
      <c r="S702">
        <v>1.4771496010909416E-2</v>
      </c>
      <c r="T702">
        <v>1.8717299534541473E-2</v>
      </c>
      <c r="U702" s="4">
        <v>9.6881520530776345E-3</v>
      </c>
      <c r="V702" s="7">
        <v>3.6133021723525387E-2</v>
      </c>
      <c r="W702">
        <v>3.5016552500015417E-2</v>
      </c>
      <c r="X702">
        <v>3.4197095439223862E-2</v>
      </c>
      <c r="Y702">
        <v>3.3712993507092739E-2</v>
      </c>
      <c r="Z702">
        <v>3.7284575308625112E-2</v>
      </c>
      <c r="AA702">
        <v>3.4133108368906297E-2</v>
      </c>
      <c r="AB702">
        <v>3.4188571067096302E-2</v>
      </c>
      <c r="AC702">
        <v>3.7684696322056198E-2</v>
      </c>
      <c r="AD702">
        <v>4.0445317738896452E-2</v>
      </c>
      <c r="AE702" s="4">
        <v>3.3310635502583466E-2</v>
      </c>
      <c r="AF702" s="7">
        <v>3.8669381584946406E-2</v>
      </c>
      <c r="AG702">
        <v>4.9248531845894512E-2</v>
      </c>
      <c r="AH702">
        <v>4.8665217561448981E-2</v>
      </c>
      <c r="AI702">
        <v>5.146464591609335E-2</v>
      </c>
      <c r="AJ702">
        <v>4.4934958694959802E-2</v>
      </c>
      <c r="AK702">
        <v>5.2338327789742407E-2</v>
      </c>
      <c r="AL702">
        <v>4.8179852599325952E-2</v>
      </c>
      <c r="AM702">
        <v>5.1827035338182906E-2</v>
      </c>
      <c r="AN702">
        <v>6.2290517923532629E-2</v>
      </c>
      <c r="AO702" s="4">
        <v>6.4141134327981783E-2</v>
      </c>
      <c r="AP702" s="7">
        <v>6.6364251783942591E-2</v>
      </c>
      <c r="AQ702">
        <v>6.3031922300390467E-2</v>
      </c>
      <c r="AR702">
        <v>6.9173505427572113E-2</v>
      </c>
      <c r="AS702">
        <v>4.9616475092894921E-2</v>
      </c>
      <c r="AT702">
        <v>7.2887618036229535E-2</v>
      </c>
      <c r="AU702">
        <v>7.0031695595712609E-2</v>
      </c>
      <c r="AV702">
        <v>6.4617156309937335E-2</v>
      </c>
      <c r="AW702">
        <v>5.5582811660280174E-2</v>
      </c>
      <c r="AX702">
        <v>8.7386135630358824E-2</v>
      </c>
      <c r="AY702" s="4">
        <v>7.6448099146041018E-2</v>
      </c>
      <c r="AZ702">
        <f t="shared" si="594"/>
        <v>2.7897110333267233E-2</v>
      </c>
      <c r="BA702">
        <f t="shared" si="595"/>
        <v>1.7261245154622316E-2</v>
      </c>
      <c r="BB702">
        <f t="shared" si="596"/>
        <v>3.5610656747802123E-2</v>
      </c>
      <c r="BC702">
        <f t="shared" si="597"/>
        <v>5.117596035821087E-2</v>
      </c>
      <c r="BD702" s="4">
        <f t="shared" si="598"/>
        <v>6.7513967098335959E-2</v>
      </c>
      <c r="BE702" s="7">
        <f t="shared" si="599"/>
        <v>1.3799236093166569E-2</v>
      </c>
      <c r="BF702">
        <f t="shared" si="600"/>
        <v>5.3309450422716863E-3</v>
      </c>
      <c r="BG702">
        <f t="shared" si="601"/>
        <v>2.2656436760076725E-3</v>
      </c>
      <c r="BH702">
        <f t="shared" si="602"/>
        <v>7.5118243686059854E-3</v>
      </c>
      <c r="BI702" s="4">
        <f t="shared" si="603"/>
        <v>1.056811619950724E-2</v>
      </c>
      <c r="BJ702" s="7">
        <f t="shared" si="604"/>
        <v>4.2818884526342423E-2</v>
      </c>
      <c r="BK702">
        <f t="shared" si="605"/>
        <v>0.11335056940173893</v>
      </c>
      <c r="BL702">
        <f t="shared" si="606"/>
        <v>3.5715798997495833E-4</v>
      </c>
      <c r="BM702" s="4">
        <f t="shared" si="607"/>
        <v>1.5400017177825655E-6</v>
      </c>
      <c r="BN702" s="7">
        <f t="shared" si="608"/>
        <v>4.2818884526342423E-2</v>
      </c>
      <c r="BO702">
        <f t="shared" si="609"/>
        <v>3.1648934472661398E-7</v>
      </c>
      <c r="BP702">
        <f t="shared" si="610"/>
        <v>2.7059839157646221E-9</v>
      </c>
      <c r="BQ702" s="4">
        <f t="shared" si="611"/>
        <v>4.0837634774767035E-9</v>
      </c>
      <c r="BR702" s="7">
        <f t="shared" si="612"/>
        <v>0.11335056940173893</v>
      </c>
      <c r="BS702">
        <f t="shared" si="613"/>
        <v>3.1648934472661398E-7</v>
      </c>
      <c r="BT702">
        <f t="shared" si="614"/>
        <v>7.0666738679203312E-5</v>
      </c>
      <c r="BU702" s="4">
        <f t="shared" si="615"/>
        <v>3.3848672603962147E-6</v>
      </c>
      <c r="BV702" s="7">
        <f t="shared" si="616"/>
        <v>3.5715798997495833E-4</v>
      </c>
      <c r="BW702">
        <f t="shared" si="617"/>
        <v>2.7059839157646221E-9</v>
      </c>
      <c r="BX702">
        <f t="shared" si="618"/>
        <v>7.0666738679203312E-5</v>
      </c>
      <c r="BY702" s="4">
        <f t="shared" si="619"/>
        <v>1.0375266664144592E-3</v>
      </c>
      <c r="BZ702" s="7">
        <f t="shared" si="620"/>
        <v>1.5400017177825655E-6</v>
      </c>
      <c r="CA702">
        <f t="shared" si="621"/>
        <v>4.0837634774767035E-9</v>
      </c>
      <c r="CB702">
        <f t="shared" si="622"/>
        <v>3.3848672603962147E-6</v>
      </c>
      <c r="CC702" s="4">
        <f t="shared" si="623"/>
        <v>1.0375266664144592E-3</v>
      </c>
      <c r="CD702" s="7">
        <f t="shared" si="624"/>
        <v>18</v>
      </c>
      <c r="CE702" s="4">
        <f t="shared" si="625"/>
        <v>0</v>
      </c>
      <c r="CF702" s="7">
        <f t="shared" si="626"/>
        <v>4.2818884526342423E-2</v>
      </c>
      <c r="CG702">
        <f t="shared" si="627"/>
        <v>2.866388454249124E-4</v>
      </c>
      <c r="CH702" s="7">
        <f t="shared" si="628"/>
        <v>4.2818884526342423E-2</v>
      </c>
      <c r="CI702" s="4">
        <f t="shared" si="629"/>
        <v>8.0929386888749827E-13</v>
      </c>
      <c r="CJ702">
        <f t="shared" si="630"/>
        <v>2.866388454249124E-4</v>
      </c>
      <c r="CK702">
        <f t="shared" si="631"/>
        <v>8.0929386888749827E-13</v>
      </c>
      <c r="CL702" s="7">
        <f t="shared" si="632"/>
        <v>6</v>
      </c>
      <c r="CM702" s="4">
        <f t="shared" si="633"/>
        <v>1</v>
      </c>
      <c r="CN702" s="7">
        <f t="shared" si="634"/>
        <v>3.5738277742600146E-7</v>
      </c>
      <c r="CO702" s="4">
        <f t="shared" si="635"/>
        <v>1</v>
      </c>
      <c r="CP702" s="7">
        <f t="shared" si="636"/>
        <v>5</v>
      </c>
      <c r="CQ702" s="4" t="str">
        <f t="shared" si="637"/>
        <v>Glenfiddich 18</v>
      </c>
      <c r="CR702" s="7">
        <f t="shared" si="638"/>
        <v>78</v>
      </c>
      <c r="CS702">
        <f t="shared" si="639"/>
        <v>81</v>
      </c>
      <c r="CT702">
        <f ca="1">COUNTIF(INDIRECT(ADDRESS(ROW(),CR702,1,1)):INDIRECT(ADDRESS(ROW(),CS702,1,1)), "&lt;0.05")</f>
        <v>4</v>
      </c>
      <c r="CU702" s="4">
        <f t="shared" ca="1" si="640"/>
        <v>1</v>
      </c>
    </row>
    <row r="703" spans="1:99" x14ac:dyDescent="0.25">
      <c r="A703" s="48">
        <v>181</v>
      </c>
      <c r="B703" s="7">
        <v>0.17034589897107144</v>
      </c>
      <c r="C703">
        <v>9.5732053944033807E-2</v>
      </c>
      <c r="D703">
        <v>6.3628284850635167E-2</v>
      </c>
      <c r="E703">
        <v>6.8786036455074279E-2</v>
      </c>
      <c r="F703">
        <v>8.717307496061287E-2</v>
      </c>
      <c r="G703">
        <v>6.7656095173805178E-2</v>
      </c>
      <c r="H703">
        <v>6.8413836606062109E-2</v>
      </c>
      <c r="I703">
        <v>5.5831973754972376E-2</v>
      </c>
      <c r="J703">
        <v>5.7105317966656674E-2</v>
      </c>
      <c r="K703" s="4">
        <v>4.1991014637232003E-2</v>
      </c>
      <c r="L703" s="7">
        <v>1.8915969508654915E-2</v>
      </c>
      <c r="M703">
        <v>3.087095090487851E-2</v>
      </c>
      <c r="N703">
        <v>2.8611231893634889E-2</v>
      </c>
      <c r="O703">
        <v>5.1004788451607136E-2</v>
      </c>
      <c r="P703">
        <v>6.0593891724413804E-2</v>
      </c>
      <c r="Q703">
        <v>3.2883694107455862E-2</v>
      </c>
      <c r="R703">
        <v>2.5147106482507998E-2</v>
      </c>
      <c r="S703">
        <v>2.7076322414206738E-2</v>
      </c>
      <c r="T703">
        <v>4.4845358766441794E-2</v>
      </c>
      <c r="U703" s="4">
        <v>2.9737700256901829E-2</v>
      </c>
      <c r="V703" s="7">
        <v>0.14728235168949025</v>
      </c>
      <c r="W703">
        <v>0.13444937135141363</v>
      </c>
      <c r="X703">
        <v>0.11350545617785218</v>
      </c>
      <c r="Y703">
        <v>0.12065949462257687</v>
      </c>
      <c r="Z703">
        <v>0.15271619158735414</v>
      </c>
      <c r="AA703">
        <v>0.11738135914411876</v>
      </c>
      <c r="AB703">
        <v>0.11035539332014736</v>
      </c>
      <c r="AC703">
        <v>0.14133506303370721</v>
      </c>
      <c r="AD703">
        <v>0.15101586376382997</v>
      </c>
      <c r="AE703" s="4">
        <v>0.13280893970765223</v>
      </c>
      <c r="AF703" s="7">
        <v>9.9916745728672887E-2</v>
      </c>
      <c r="AG703">
        <v>0.16855773984907307</v>
      </c>
      <c r="AH703">
        <v>0.16022247217865493</v>
      </c>
      <c r="AI703">
        <v>0.18013344283592767</v>
      </c>
      <c r="AJ703">
        <v>0.20711153038741756</v>
      </c>
      <c r="AK703">
        <v>0.19619211555763283</v>
      </c>
      <c r="AL703">
        <v>0.19563705139818532</v>
      </c>
      <c r="AM703">
        <v>0.23314023020559232</v>
      </c>
      <c r="AN703">
        <v>0.25966550493407986</v>
      </c>
      <c r="AO703" s="4">
        <v>0.24923422121216435</v>
      </c>
      <c r="AP703" s="7">
        <v>0.25626939640157026</v>
      </c>
      <c r="AQ703">
        <v>0.21861207014310494</v>
      </c>
      <c r="AR703">
        <v>0.24101421142453675</v>
      </c>
      <c r="AS703">
        <v>0.25498920398778391</v>
      </c>
      <c r="AT703">
        <v>0.29734705096751624</v>
      </c>
      <c r="AU703">
        <v>0.26009614332176484</v>
      </c>
      <c r="AV703">
        <v>0.31305463341712325</v>
      </c>
      <c r="AW703">
        <v>0.31885334862496195</v>
      </c>
      <c r="AX703">
        <v>0.33073362377181659</v>
      </c>
      <c r="AY703" s="4">
        <v>0.33138026438994583</v>
      </c>
      <c r="AZ703">
        <f t="shared" si="594"/>
        <v>7.7666358732015592E-2</v>
      </c>
      <c r="BA703">
        <f t="shared" si="595"/>
        <v>3.4968701451070353E-2</v>
      </c>
      <c r="BB703">
        <f t="shared" si="596"/>
        <v>0.13215094843981426</v>
      </c>
      <c r="BC703">
        <f t="shared" si="597"/>
        <v>0.19498110542874009</v>
      </c>
      <c r="BD703" s="4">
        <f t="shared" si="598"/>
        <v>0.28223499464501245</v>
      </c>
      <c r="BE703" s="7">
        <f t="shared" si="599"/>
        <v>3.5963273397340297E-2</v>
      </c>
      <c r="BF703">
        <f t="shared" si="600"/>
        <v>1.2981687990700302E-2</v>
      </c>
      <c r="BG703">
        <f t="shared" si="601"/>
        <v>1.5884066666979644E-2</v>
      </c>
      <c r="BH703">
        <f t="shared" si="602"/>
        <v>4.7018527482095458E-2</v>
      </c>
      <c r="BI703" s="4">
        <f t="shared" si="603"/>
        <v>4.0743379045074503E-2</v>
      </c>
      <c r="BJ703" s="7">
        <f t="shared" si="604"/>
        <v>4.5145517920870933E-3</v>
      </c>
      <c r="BK703">
        <f t="shared" si="605"/>
        <v>8.2956831533975901E-4</v>
      </c>
      <c r="BL703">
        <f t="shared" si="606"/>
        <v>8.8760945982596466E-6</v>
      </c>
      <c r="BM703" s="4">
        <f t="shared" si="607"/>
        <v>6.908888564325742E-10</v>
      </c>
      <c r="BN703" s="7">
        <f t="shared" si="608"/>
        <v>4.5145517920870933E-3</v>
      </c>
      <c r="BO703">
        <f t="shared" si="609"/>
        <v>2.3942014606613871E-11</v>
      </c>
      <c r="BP703">
        <f t="shared" si="610"/>
        <v>8.4468020769239536E-7</v>
      </c>
      <c r="BQ703" s="4">
        <f t="shared" si="611"/>
        <v>1.783414788379713E-9</v>
      </c>
      <c r="BR703" s="7">
        <f t="shared" si="612"/>
        <v>8.2956831533975901E-4</v>
      </c>
      <c r="BS703">
        <f t="shared" si="613"/>
        <v>2.3942014606613871E-11</v>
      </c>
      <c r="BT703">
        <f t="shared" si="614"/>
        <v>2.0637384113442302E-3</v>
      </c>
      <c r="BU703" s="4">
        <f t="shared" si="615"/>
        <v>1.8932635349754183E-7</v>
      </c>
      <c r="BV703" s="7">
        <f t="shared" si="616"/>
        <v>8.8760945982596466E-6</v>
      </c>
      <c r="BW703">
        <f t="shared" si="617"/>
        <v>8.4468020769239536E-7</v>
      </c>
      <c r="BX703">
        <f t="shared" si="618"/>
        <v>2.0637384113442302E-3</v>
      </c>
      <c r="BY703" s="4">
        <f t="shared" si="619"/>
        <v>3.3423301518384401E-4</v>
      </c>
      <c r="BZ703" s="7">
        <f t="shared" si="620"/>
        <v>6.908888564325742E-10</v>
      </c>
      <c r="CA703">
        <f t="shared" si="621"/>
        <v>1.783414788379713E-9</v>
      </c>
      <c r="CB703">
        <f t="shared" si="622"/>
        <v>1.8932635349754183E-7</v>
      </c>
      <c r="CC703" s="4">
        <f t="shared" si="623"/>
        <v>3.3423301518384401E-4</v>
      </c>
      <c r="CD703" s="7">
        <f t="shared" si="624"/>
        <v>20</v>
      </c>
      <c r="CE703" s="4">
        <f t="shared" si="625"/>
        <v>1</v>
      </c>
      <c r="CF703" s="7">
        <f t="shared" si="626"/>
        <v>4.5145517920870933E-3</v>
      </c>
      <c r="CG703">
        <f t="shared" si="627"/>
        <v>3.6627971568688805E-8</v>
      </c>
      <c r="CH703" s="7">
        <f t="shared" si="628"/>
        <v>4.5145517920870933E-3</v>
      </c>
      <c r="CI703" s="4">
        <f t="shared" si="629"/>
        <v>6.0487531954915469E-14</v>
      </c>
      <c r="CJ703">
        <f t="shared" si="630"/>
        <v>3.6627971568688805E-8</v>
      </c>
      <c r="CK703">
        <f t="shared" si="631"/>
        <v>6.0487531954915469E-14</v>
      </c>
      <c r="CL703" s="7">
        <f t="shared" si="632"/>
        <v>6</v>
      </c>
      <c r="CM703" s="4">
        <f t="shared" si="633"/>
        <v>1</v>
      </c>
      <c r="CN703" s="7">
        <f t="shared" si="634"/>
        <v>1.0564768101539581E-9</v>
      </c>
      <c r="CO703" s="4">
        <f t="shared" si="635"/>
        <v>1</v>
      </c>
      <c r="CP703" s="7">
        <f t="shared" si="636"/>
        <v>5</v>
      </c>
      <c r="CQ703" s="4" t="str">
        <f t="shared" si="637"/>
        <v>Glenfiddich 18</v>
      </c>
      <c r="CR703" s="7">
        <f t="shared" si="638"/>
        <v>78</v>
      </c>
      <c r="CS703">
        <f t="shared" si="639"/>
        <v>81</v>
      </c>
      <c r="CT703">
        <f ca="1">COUNTIF(INDIRECT(ADDRESS(ROW(),CR703,1,1)):INDIRECT(ADDRESS(ROW(),CS703,1,1)), "&lt;0.05")</f>
        <v>4</v>
      </c>
      <c r="CU703" s="4">
        <f t="shared" ca="1" si="640"/>
        <v>1</v>
      </c>
    </row>
    <row r="704" spans="1:99" x14ac:dyDescent="0.25">
      <c r="A704" s="48">
        <v>182</v>
      </c>
      <c r="B704" s="7">
        <v>2.8260945876670673E-2</v>
      </c>
      <c r="C704">
        <v>2.3255405625878911E-2</v>
      </c>
      <c r="D704">
        <v>1.5577398721907882E-2</v>
      </c>
      <c r="E704">
        <v>1.9290985126696077E-2</v>
      </c>
      <c r="F704">
        <v>1.8760955254446453E-2</v>
      </c>
      <c r="G704">
        <v>1.815068157224815E-2</v>
      </c>
      <c r="H704">
        <v>1.5949924891591451E-2</v>
      </c>
      <c r="I704">
        <v>1.0045626346710987E-2</v>
      </c>
      <c r="J704">
        <v>1.02788605271565E-2</v>
      </c>
      <c r="K704" s="4">
        <v>1.6567531128217551E-2</v>
      </c>
      <c r="L704" s="7">
        <v>6.9229615098421347E-3</v>
      </c>
      <c r="M704">
        <v>8.7424178582159954E-3</v>
      </c>
      <c r="N704">
        <v>4.2626730270618318E-3</v>
      </c>
      <c r="O704">
        <v>1.2266306284725173E-2</v>
      </c>
      <c r="P704">
        <v>1.2667394172204843E-2</v>
      </c>
      <c r="Q704">
        <v>6.4370967932035868E-3</v>
      </c>
      <c r="R704">
        <v>5.7368728810338237E-3</v>
      </c>
      <c r="S704">
        <v>7.6072701988365325E-3</v>
      </c>
      <c r="T704">
        <v>6.7153868492835214E-3</v>
      </c>
      <c r="U704" s="4">
        <v>3.4606427900146361E-3</v>
      </c>
      <c r="V704" s="7">
        <v>2.275671867025671E-2</v>
      </c>
      <c r="W704">
        <v>2.7721707237581279E-2</v>
      </c>
      <c r="X704">
        <v>2.3433356668933984E-2</v>
      </c>
      <c r="Y704">
        <v>2.1111333078217519E-2</v>
      </c>
      <c r="Z704">
        <v>2.7317176118006301E-2</v>
      </c>
      <c r="AA704">
        <v>2.1062393597279849E-2</v>
      </c>
      <c r="AB704">
        <v>2.6910850053780876E-2</v>
      </c>
      <c r="AC704">
        <v>2.6111845110941379E-2</v>
      </c>
      <c r="AD704">
        <v>2.8989386914365235E-2</v>
      </c>
      <c r="AE704" s="4">
        <v>2.5809082690633617E-2</v>
      </c>
      <c r="AF704" s="7">
        <v>1.3801196305961501E-2</v>
      </c>
      <c r="AG704">
        <v>2.3895425238831272E-2</v>
      </c>
      <c r="AH704">
        <v>2.5267256421603219E-2</v>
      </c>
      <c r="AI704">
        <v>2.6371511567278835E-2</v>
      </c>
      <c r="AJ704">
        <v>3.6815263949888516E-2</v>
      </c>
      <c r="AK704">
        <v>2.4399166307880311E-2</v>
      </c>
      <c r="AL704">
        <v>3.4644788701063182E-2</v>
      </c>
      <c r="AM704">
        <v>3.2876534712123241E-2</v>
      </c>
      <c r="AN704">
        <v>3.7884939270989161E-2</v>
      </c>
      <c r="AO704" s="4">
        <v>4.4107416512940228E-2</v>
      </c>
      <c r="AP704" s="7">
        <v>3.8204272805814371E-2</v>
      </c>
      <c r="AQ704">
        <v>3.3519437832771531E-2</v>
      </c>
      <c r="AR704">
        <v>3.4400275596489553E-2</v>
      </c>
      <c r="AS704">
        <v>3.3507155238659513E-2</v>
      </c>
      <c r="AT704">
        <v>4.4429131504412897E-2</v>
      </c>
      <c r="AU704">
        <v>4.3457728154413164E-2</v>
      </c>
      <c r="AV704">
        <v>4.9977533691181367E-2</v>
      </c>
      <c r="AW704">
        <v>4.3067812996612997E-2</v>
      </c>
      <c r="AX704">
        <v>5.3710190551688977E-2</v>
      </c>
      <c r="AY704" s="4">
        <v>4.2542440443998603E-2</v>
      </c>
      <c r="AZ704">
        <f t="shared" si="594"/>
        <v>1.7613831507152462E-2</v>
      </c>
      <c r="BA704">
        <f t="shared" si="595"/>
        <v>7.481902236442209E-3</v>
      </c>
      <c r="BB704">
        <f t="shared" si="596"/>
        <v>2.5122385013999677E-2</v>
      </c>
      <c r="BC704">
        <f t="shared" si="597"/>
        <v>3.0006349898855943E-2</v>
      </c>
      <c r="BD704" s="4">
        <f t="shared" si="598"/>
        <v>4.168159788160429E-2</v>
      </c>
      <c r="BE704" s="7">
        <f t="shared" si="599"/>
        <v>5.4639756070225236E-3</v>
      </c>
      <c r="BF704">
        <f t="shared" si="600"/>
        <v>3.0359903408916826E-3</v>
      </c>
      <c r="BG704">
        <f t="shared" si="601"/>
        <v>2.8323084779116256E-3</v>
      </c>
      <c r="BH704">
        <f t="shared" si="602"/>
        <v>8.8448893201011868E-3</v>
      </c>
      <c r="BI704" s="4">
        <f t="shared" si="603"/>
        <v>6.8752990050872332E-3</v>
      </c>
      <c r="BJ704" s="7">
        <f t="shared" si="604"/>
        <v>1.5169178702277984E-4</v>
      </c>
      <c r="BK704">
        <f t="shared" si="605"/>
        <v>1.8492199910145565E-3</v>
      </c>
      <c r="BL704">
        <f t="shared" si="606"/>
        <v>1.8565823860597645E-3</v>
      </c>
      <c r="BM704" s="4">
        <f t="shared" si="607"/>
        <v>1.1393805124148094E-7</v>
      </c>
      <c r="BN704" s="7">
        <f t="shared" si="608"/>
        <v>1.5169178702277984E-4</v>
      </c>
      <c r="BO704">
        <f t="shared" si="609"/>
        <v>8.5704999976829485E-11</v>
      </c>
      <c r="BP704">
        <f t="shared" si="610"/>
        <v>9.8887374374703524E-6</v>
      </c>
      <c r="BQ704" s="4">
        <f t="shared" si="611"/>
        <v>4.2488359718133743E-9</v>
      </c>
      <c r="BR704" s="7">
        <f t="shared" si="612"/>
        <v>1.8492199910145565E-3</v>
      </c>
      <c r="BS704">
        <f t="shared" si="613"/>
        <v>8.5704999976829485E-11</v>
      </c>
      <c r="BT704">
        <f t="shared" si="614"/>
        <v>0.12496484093555632</v>
      </c>
      <c r="BU704" s="4">
        <f t="shared" si="615"/>
        <v>1.3709247529111088E-5</v>
      </c>
      <c r="BV704" s="7">
        <f t="shared" si="616"/>
        <v>1.8565823860597645E-3</v>
      </c>
      <c r="BW704">
        <f t="shared" si="617"/>
        <v>9.8887374374703524E-6</v>
      </c>
      <c r="BX704">
        <f t="shared" si="618"/>
        <v>0.12496484093555632</v>
      </c>
      <c r="BY704" s="4">
        <f t="shared" si="619"/>
        <v>4.2788288853547627E-3</v>
      </c>
      <c r="BZ704" s="7">
        <f t="shared" si="620"/>
        <v>1.1393805124148094E-7</v>
      </c>
      <c r="CA704">
        <f t="shared" si="621"/>
        <v>4.2488359718133743E-9</v>
      </c>
      <c r="CB704">
        <f t="shared" si="622"/>
        <v>1.3709247529111088E-5</v>
      </c>
      <c r="CC704" s="4">
        <f t="shared" si="623"/>
        <v>4.2788288853547627E-3</v>
      </c>
      <c r="CD704" s="7">
        <f t="shared" si="624"/>
        <v>18</v>
      </c>
      <c r="CE704" s="4">
        <f t="shared" si="625"/>
        <v>0</v>
      </c>
      <c r="CF704" s="7">
        <f t="shared" si="626"/>
        <v>1.5169178702277984E-4</v>
      </c>
      <c r="CG704">
        <f t="shared" si="627"/>
        <v>2.0628152955655004E-6</v>
      </c>
      <c r="CH704" s="7">
        <f t="shared" si="628"/>
        <v>1.5169178702277984E-4</v>
      </c>
      <c r="CI704" s="4">
        <f t="shared" si="629"/>
        <v>5.6281684568188225E-15</v>
      </c>
      <c r="CJ704">
        <f t="shared" si="630"/>
        <v>2.0628152955655004E-6</v>
      </c>
      <c r="CK704">
        <f t="shared" si="631"/>
        <v>5.6281684568188225E-15</v>
      </c>
      <c r="CL704" s="7">
        <f t="shared" si="632"/>
        <v>6</v>
      </c>
      <c r="CM704" s="4">
        <f t="shared" si="633"/>
        <v>1</v>
      </c>
      <c r="CN704" s="7">
        <f t="shared" si="634"/>
        <v>2.6493934884857645E-8</v>
      </c>
      <c r="CO704" s="4">
        <f t="shared" si="635"/>
        <v>1</v>
      </c>
      <c r="CP704" s="7">
        <f t="shared" si="636"/>
        <v>5</v>
      </c>
      <c r="CQ704" s="4" t="str">
        <f t="shared" si="637"/>
        <v>Glenfiddich 18</v>
      </c>
      <c r="CR704" s="7">
        <f t="shared" si="638"/>
        <v>78</v>
      </c>
      <c r="CS704">
        <f t="shared" si="639"/>
        <v>81</v>
      </c>
      <c r="CT704">
        <f ca="1">COUNTIF(INDIRECT(ADDRESS(ROW(),CR704,1,1)):INDIRECT(ADDRESS(ROW(),CS704,1,1)), "&lt;0.05")</f>
        <v>4</v>
      </c>
      <c r="CU704" s="4">
        <f t="shared" ca="1" si="640"/>
        <v>1</v>
      </c>
    </row>
    <row r="705" spans="1:99" x14ac:dyDescent="0.25">
      <c r="A705" s="48">
        <v>183</v>
      </c>
      <c r="B705" s="7">
        <v>5.482300455212806E-2</v>
      </c>
      <c r="C705">
        <v>4.1070909628457157E-2</v>
      </c>
      <c r="D705">
        <v>2.4708924903191046E-2</v>
      </c>
      <c r="E705">
        <v>2.2716225118354333E-2</v>
      </c>
      <c r="F705">
        <v>1.9897483681139166E-2</v>
      </c>
      <c r="G705">
        <v>2.0528979059762725E-2</v>
      </c>
      <c r="H705">
        <v>2.4942778123197912E-2</v>
      </c>
      <c r="I705">
        <v>1.9120475012094226E-2</v>
      </c>
      <c r="J705">
        <v>1.1192142697851036E-2</v>
      </c>
      <c r="K705" s="4">
        <v>1.5856627011587621E-2</v>
      </c>
      <c r="L705" s="7">
        <v>1.0810258170108679E-2</v>
      </c>
      <c r="M705">
        <v>1.183352168528359E-2</v>
      </c>
      <c r="N705">
        <v>8.4633662615057909E-3</v>
      </c>
      <c r="O705">
        <v>1.9606621386428713E-2</v>
      </c>
      <c r="P705">
        <v>1.8356725326105532E-2</v>
      </c>
      <c r="Q705">
        <v>7.6076532338194376E-3</v>
      </c>
      <c r="R705">
        <v>1.3077264474903738E-2</v>
      </c>
      <c r="S705">
        <v>1.0371260979434862E-2</v>
      </c>
      <c r="T705">
        <v>1.5923627893420698E-2</v>
      </c>
      <c r="U705" s="4">
        <v>6.9122304305033536E-3</v>
      </c>
      <c r="V705" s="7">
        <v>3.9987726904377012E-2</v>
      </c>
      <c r="W705">
        <v>5.1991061556070813E-2</v>
      </c>
      <c r="X705">
        <v>3.8514610037859755E-2</v>
      </c>
      <c r="Y705">
        <v>4.5611927311703174E-2</v>
      </c>
      <c r="Z705">
        <v>6.0302877217520034E-2</v>
      </c>
      <c r="AA705">
        <v>4.4840516289137815E-2</v>
      </c>
      <c r="AB705">
        <v>5.1438057515840054E-2</v>
      </c>
      <c r="AC705">
        <v>4.7879750313378711E-2</v>
      </c>
      <c r="AD705">
        <v>6.4543018201651994E-2</v>
      </c>
      <c r="AE705" s="4">
        <v>4.8239508741866458E-2</v>
      </c>
      <c r="AF705" s="7">
        <v>2.2364837101233909E-2</v>
      </c>
      <c r="AG705">
        <v>3.812624799824204E-2</v>
      </c>
      <c r="AH705">
        <v>3.3886215207386772E-2</v>
      </c>
      <c r="AI705">
        <v>3.7100503530331272E-2</v>
      </c>
      <c r="AJ705">
        <v>4.3313564768622533E-2</v>
      </c>
      <c r="AK705">
        <v>3.8187915815984935E-2</v>
      </c>
      <c r="AL705">
        <v>4.9685977282735917E-2</v>
      </c>
      <c r="AM705">
        <v>6.0240375615056747E-2</v>
      </c>
      <c r="AN705">
        <v>6.9131125304033827E-2</v>
      </c>
      <c r="AO705" s="4">
        <v>6.141676835477218E-2</v>
      </c>
      <c r="AP705" s="7">
        <v>5.1359284855228615E-2</v>
      </c>
      <c r="AQ705">
        <v>6.0103500196412064E-2</v>
      </c>
      <c r="AR705">
        <v>6.7361833213711614E-2</v>
      </c>
      <c r="AS705">
        <v>4.6907251526100292E-2</v>
      </c>
      <c r="AT705">
        <v>5.2040080006412338E-2</v>
      </c>
      <c r="AU705">
        <v>5.9619059134985296E-2</v>
      </c>
      <c r="AV705">
        <v>5.6451187318131563E-2</v>
      </c>
      <c r="AW705">
        <v>5.7341238545373749E-2</v>
      </c>
      <c r="AX705">
        <v>7.406032827491954E-2</v>
      </c>
      <c r="AY705" s="4">
        <v>5.502554859183157E-2</v>
      </c>
      <c r="AZ705">
        <f t="shared" si="594"/>
        <v>2.5485754978776327E-2</v>
      </c>
      <c r="BA705">
        <f t="shared" si="595"/>
        <v>1.2296252984151438E-2</v>
      </c>
      <c r="BB705">
        <f t="shared" si="596"/>
        <v>4.9334905408940581E-2</v>
      </c>
      <c r="BC705">
        <f t="shared" si="597"/>
        <v>4.5345353097840005E-2</v>
      </c>
      <c r="BD705" s="4">
        <f t="shared" si="598"/>
        <v>5.8026931166310657E-2</v>
      </c>
      <c r="BE705" s="7">
        <f t="shared" si="599"/>
        <v>1.2933515860270682E-2</v>
      </c>
      <c r="BF705">
        <f t="shared" si="600"/>
        <v>4.418750716257842E-3</v>
      </c>
      <c r="BG705">
        <f t="shared" si="601"/>
        <v>8.1981537363876068E-3</v>
      </c>
      <c r="BH705">
        <f t="shared" si="602"/>
        <v>1.4528218188751043E-2</v>
      </c>
      <c r="BI705" s="4">
        <f t="shared" si="603"/>
        <v>7.9370148273598794E-3</v>
      </c>
      <c r="BJ705" s="7">
        <f t="shared" si="604"/>
        <v>1.0937246855001108E-2</v>
      </c>
      <c r="BK705">
        <f t="shared" si="605"/>
        <v>1.754303160078412E-4</v>
      </c>
      <c r="BL705">
        <f t="shared" si="606"/>
        <v>4.7207496031123125E-3</v>
      </c>
      <c r="BM705" s="4">
        <f t="shared" si="607"/>
        <v>6.3240787614262681E-6</v>
      </c>
      <c r="BN705" s="7">
        <f t="shared" si="608"/>
        <v>1.0937246855001108E-2</v>
      </c>
      <c r="BO705">
        <f t="shared" si="609"/>
        <v>5.9221115935790204E-9</v>
      </c>
      <c r="BP705">
        <f t="shared" si="610"/>
        <v>3.1203195019040141E-5</v>
      </c>
      <c r="BQ705" s="4">
        <f t="shared" si="611"/>
        <v>2.1059695588787055E-10</v>
      </c>
      <c r="BR705" s="7">
        <f t="shared" si="612"/>
        <v>1.754303160078412E-4</v>
      </c>
      <c r="BS705">
        <f t="shared" si="613"/>
        <v>5.9221115935790204E-9</v>
      </c>
      <c r="BT705">
        <f t="shared" si="614"/>
        <v>0.46183976271549854</v>
      </c>
      <c r="BU705" s="4">
        <f t="shared" si="615"/>
        <v>2.6946465526752297E-2</v>
      </c>
      <c r="BV705" s="7">
        <f t="shared" si="616"/>
        <v>4.7207496031123125E-3</v>
      </c>
      <c r="BW705">
        <f t="shared" si="617"/>
        <v>3.1203195019040141E-5</v>
      </c>
      <c r="BX705">
        <f t="shared" si="618"/>
        <v>0.46183976271549854</v>
      </c>
      <c r="BY705" s="4">
        <f t="shared" si="619"/>
        <v>2.9645611842324223E-2</v>
      </c>
      <c r="BZ705" s="7">
        <f t="shared" si="620"/>
        <v>6.3240787614262681E-6</v>
      </c>
      <c r="CA705">
        <f t="shared" si="621"/>
        <v>2.1059695588787055E-10</v>
      </c>
      <c r="CB705">
        <f t="shared" si="622"/>
        <v>2.6946465526752297E-2</v>
      </c>
      <c r="CC705" s="4">
        <f t="shared" si="623"/>
        <v>2.9645611842324223E-2</v>
      </c>
      <c r="CD705" s="7">
        <f t="shared" si="624"/>
        <v>18</v>
      </c>
      <c r="CE705" s="4">
        <f t="shared" si="625"/>
        <v>0</v>
      </c>
      <c r="CF705" s="7">
        <f t="shared" si="626"/>
        <v>1.0937246855001108E-2</v>
      </c>
      <c r="CG705">
        <f t="shared" si="627"/>
        <v>7.2622764312503435E-5</v>
      </c>
      <c r="CH705" s="7">
        <f t="shared" si="628"/>
        <v>1.0937246855001108E-2</v>
      </c>
      <c r="CI705" s="4">
        <f t="shared" si="629"/>
        <v>1.6109213224573877E-17</v>
      </c>
      <c r="CJ705">
        <f t="shared" si="630"/>
        <v>7.2622764312503435E-5</v>
      </c>
      <c r="CK705">
        <f t="shared" si="631"/>
        <v>1.6109213224573877E-17</v>
      </c>
      <c r="CL705" s="7">
        <f t="shared" si="632"/>
        <v>6</v>
      </c>
      <c r="CM705" s="4">
        <f t="shared" si="633"/>
        <v>1</v>
      </c>
      <c r="CN705" s="7">
        <f t="shared" si="634"/>
        <v>2.5177823562675507E-9</v>
      </c>
      <c r="CO705" s="4">
        <f t="shared" si="635"/>
        <v>1</v>
      </c>
      <c r="CP705" s="7">
        <f t="shared" si="636"/>
        <v>5</v>
      </c>
      <c r="CQ705" s="4" t="str">
        <f t="shared" si="637"/>
        <v>Glenfiddich 18</v>
      </c>
      <c r="CR705" s="7">
        <f t="shared" si="638"/>
        <v>78</v>
      </c>
      <c r="CS705">
        <f t="shared" si="639"/>
        <v>81</v>
      </c>
      <c r="CT705">
        <f ca="1">COUNTIF(INDIRECT(ADDRESS(ROW(),CR705,1,1)):INDIRECT(ADDRESS(ROW(),CS705,1,1)), "&lt;0.05")</f>
        <v>4</v>
      </c>
      <c r="CU705" s="4">
        <f t="shared" ca="1" si="640"/>
        <v>1</v>
      </c>
    </row>
    <row r="706" spans="1:99" x14ac:dyDescent="0.25">
      <c r="A706" s="48">
        <v>184</v>
      </c>
      <c r="B706" s="7">
        <v>5.5790842845504299E-2</v>
      </c>
      <c r="C706">
        <v>2.302942225962409E-2</v>
      </c>
      <c r="D706">
        <v>1.7270072001048822E-2</v>
      </c>
      <c r="E706">
        <v>1.5764485015303666E-2</v>
      </c>
      <c r="F706">
        <v>1.9601465953925989E-2</v>
      </c>
      <c r="G706">
        <v>2.080427301259476E-2</v>
      </c>
      <c r="H706">
        <v>2.0561030584642443E-2</v>
      </c>
      <c r="I706">
        <v>8.161516347640594E-3</v>
      </c>
      <c r="J706">
        <v>1.4494000381350078E-2</v>
      </c>
      <c r="K706" s="4">
        <v>1.5079624800328158E-2</v>
      </c>
      <c r="L706" s="7">
        <v>2.6186135871647195E-2</v>
      </c>
      <c r="M706">
        <v>2.7629258728869285E-2</v>
      </c>
      <c r="N706">
        <v>1.2518952324471285E-2</v>
      </c>
      <c r="O706">
        <v>1.5053588167866975E-2</v>
      </c>
      <c r="P706">
        <v>1.2232506787430736E-2</v>
      </c>
      <c r="Q706">
        <v>1.008621217293088E-2</v>
      </c>
      <c r="R706">
        <v>5.7382492582819548E-3</v>
      </c>
      <c r="S706">
        <v>7.3860306593927696E-3</v>
      </c>
      <c r="T706">
        <v>6.6705402010762919E-3</v>
      </c>
      <c r="U706" s="4">
        <v>5.8822625631675951E-3</v>
      </c>
      <c r="V706" s="7">
        <v>7.256243197355185E-3</v>
      </c>
      <c r="W706">
        <v>8.7579688977534945E-3</v>
      </c>
      <c r="X706">
        <v>8.661739357064999E-3</v>
      </c>
      <c r="Y706">
        <v>9.5450006655015893E-3</v>
      </c>
      <c r="Z706">
        <v>1.192937394141929E-2</v>
      </c>
      <c r="AA706">
        <v>7.5062250601894758E-3</v>
      </c>
      <c r="AB706">
        <v>9.1275976925909354E-3</v>
      </c>
      <c r="AC706">
        <v>1.0662920632881739E-2</v>
      </c>
      <c r="AD706">
        <v>1.6250632070984278E-2</v>
      </c>
      <c r="AE706" s="4">
        <v>9.5472933222479697E-3</v>
      </c>
      <c r="AF706" s="7">
        <v>5.6073832879696972E-2</v>
      </c>
      <c r="AG706">
        <v>3.5052147119917415E-2</v>
      </c>
      <c r="AH706">
        <v>1.4541161417682717E-2</v>
      </c>
      <c r="AI706">
        <v>1.6233639893989519E-2</v>
      </c>
      <c r="AJ706">
        <v>4.3341828849898572E-3</v>
      </c>
      <c r="AK706">
        <v>1.2333615408439708E-2</v>
      </c>
      <c r="AL706">
        <v>1.6590650877208835E-2</v>
      </c>
      <c r="AM706">
        <v>1.8105558342912841E-2</v>
      </c>
      <c r="AN706">
        <v>2.2276498051480988E-2</v>
      </c>
      <c r="AO706" s="4">
        <v>2.2843618083163889E-2</v>
      </c>
      <c r="AP706" s="7">
        <v>2.7335557308769617E-2</v>
      </c>
      <c r="AQ706">
        <v>1.8544397799077805E-2</v>
      </c>
      <c r="AR706">
        <v>1.9217753334715617E-2</v>
      </c>
      <c r="AS706">
        <v>2.0905740345185941E-2</v>
      </c>
      <c r="AT706">
        <v>1.7178167364900108E-2</v>
      </c>
      <c r="AU706">
        <v>2.154395692747119E-2</v>
      </c>
      <c r="AV706">
        <v>2.0214889903658859E-2</v>
      </c>
      <c r="AW706">
        <v>1.8180785867160165E-2</v>
      </c>
      <c r="AX706">
        <v>1.8776403689154952E-2</v>
      </c>
      <c r="AY706" s="4">
        <v>1.5531822410124341E-2</v>
      </c>
      <c r="AZ706">
        <f t="shared" si="594"/>
        <v>2.105567332019629E-2</v>
      </c>
      <c r="BA706">
        <f t="shared" si="595"/>
        <v>1.2938373673513498E-2</v>
      </c>
      <c r="BB706">
        <f t="shared" si="596"/>
        <v>9.9244994837988966E-3</v>
      </c>
      <c r="BC706">
        <f t="shared" si="597"/>
        <v>2.1838490495948278E-2</v>
      </c>
      <c r="BD706" s="4">
        <f t="shared" si="598"/>
        <v>1.9742947495021861E-2</v>
      </c>
      <c r="BE706" s="7">
        <f t="shared" si="599"/>
        <v>1.2910829744266231E-2</v>
      </c>
      <c r="BF706">
        <f t="shared" si="600"/>
        <v>8.0024522065317572E-3</v>
      </c>
      <c r="BG706">
        <f t="shared" si="601"/>
        <v>2.6125572135147187E-3</v>
      </c>
      <c r="BH706">
        <f t="shared" si="602"/>
        <v>1.441736962460405E-2</v>
      </c>
      <c r="BI706" s="4">
        <f t="shared" si="603"/>
        <v>3.1948700784828316E-3</v>
      </c>
      <c r="BJ706" s="7">
        <f t="shared" si="604"/>
        <v>0.11168186548228529</v>
      </c>
      <c r="BK706">
        <f t="shared" si="605"/>
        <v>2.3917045605468201E-2</v>
      </c>
      <c r="BL706">
        <f t="shared" si="606"/>
        <v>0.89965520108652675</v>
      </c>
      <c r="BM706" s="4">
        <f t="shared" si="607"/>
        <v>0.76130283882911476</v>
      </c>
      <c r="BN706" s="7">
        <f t="shared" si="608"/>
        <v>0.11168186548228529</v>
      </c>
      <c r="BO706">
        <f t="shared" si="609"/>
        <v>0.28186310765183226</v>
      </c>
      <c r="BP706">
        <f t="shared" si="610"/>
        <v>0.10982427214568899</v>
      </c>
      <c r="BQ706" s="4">
        <f t="shared" si="611"/>
        <v>2.8354756426778514E-2</v>
      </c>
      <c r="BR706" s="7">
        <f t="shared" si="612"/>
        <v>2.3917045605468201E-2</v>
      </c>
      <c r="BS706">
        <f t="shared" si="613"/>
        <v>0.28186310765183226</v>
      </c>
      <c r="BT706">
        <f t="shared" si="614"/>
        <v>2.870381744022401E-2</v>
      </c>
      <c r="BU706" s="4">
        <f t="shared" si="615"/>
        <v>7.4229201347866637E-7</v>
      </c>
      <c r="BV706" s="7">
        <f t="shared" si="616"/>
        <v>0.89965520108652675</v>
      </c>
      <c r="BW706">
        <f t="shared" si="617"/>
        <v>0.10982427214568899</v>
      </c>
      <c r="BX706">
        <f t="shared" si="618"/>
        <v>2.870381744022401E-2</v>
      </c>
      <c r="BY706" s="4">
        <f t="shared" si="619"/>
        <v>0.66329461467722006</v>
      </c>
      <c r="BZ706" s="7">
        <f t="shared" si="620"/>
        <v>0.76130283882911476</v>
      </c>
      <c r="CA706">
        <f t="shared" si="621"/>
        <v>2.8354756426778514E-2</v>
      </c>
      <c r="CB706">
        <f t="shared" si="622"/>
        <v>7.4229201347866637E-7</v>
      </c>
      <c r="CC706" s="4">
        <f t="shared" si="623"/>
        <v>0.66329461467722006</v>
      </c>
      <c r="CD706" s="7">
        <f t="shared" si="624"/>
        <v>8</v>
      </c>
      <c r="CE706" s="4">
        <f t="shared" si="625"/>
        <v>0</v>
      </c>
      <c r="CF706" s="7">
        <f t="shared" si="626"/>
        <v>0.11168186548228529</v>
      </c>
      <c r="CG706">
        <f t="shared" si="627"/>
        <v>0.40001807405846057</v>
      </c>
      <c r="CH706" s="7">
        <f t="shared" si="628"/>
        <v>0.11168186548228529</v>
      </c>
      <c r="CI706" s="4">
        <f t="shared" si="629"/>
        <v>0.18946141696936636</v>
      </c>
      <c r="CJ706">
        <f t="shared" si="630"/>
        <v>0.40001807405846057</v>
      </c>
      <c r="CK706">
        <f t="shared" si="631"/>
        <v>0.18946141696936636</v>
      </c>
      <c r="CL706" s="7">
        <f t="shared" si="632"/>
        <v>0</v>
      </c>
      <c r="CM706" s="4">
        <f t="shared" si="633"/>
        <v>0</v>
      </c>
      <c r="CN706" s="7">
        <f t="shared" si="634"/>
        <v>0.76122761062796762</v>
      </c>
      <c r="CO706" s="4">
        <f t="shared" si="635"/>
        <v>0</v>
      </c>
      <c r="CP706" s="7">
        <f t="shared" si="636"/>
        <v>4</v>
      </c>
      <c r="CQ706" s="4" t="str">
        <f t="shared" si="637"/>
        <v>Glenfiddich 15</v>
      </c>
      <c r="CR706" s="7">
        <f t="shared" si="638"/>
        <v>74</v>
      </c>
      <c r="CS706">
        <f t="shared" si="639"/>
        <v>77</v>
      </c>
      <c r="CT706">
        <f ca="1">COUNTIF(INDIRECT(ADDRESS(ROW(),CR706,1,1)):INDIRECT(ADDRESS(ROW(),CS706,1,1)), "&lt;0.05")</f>
        <v>1</v>
      </c>
      <c r="CU706" s="4">
        <f t="shared" ca="1" si="640"/>
        <v>0</v>
      </c>
    </row>
    <row r="707" spans="1:99" x14ac:dyDescent="0.25">
      <c r="A707" s="48">
        <v>185</v>
      </c>
      <c r="B707" s="7">
        <v>6.0147494680819431E-2</v>
      </c>
      <c r="C707">
        <v>3.3824789913315986E-2</v>
      </c>
      <c r="D707">
        <v>2.9288093047636472E-2</v>
      </c>
      <c r="E707">
        <v>3.005967876735904E-2</v>
      </c>
      <c r="F707">
        <v>2.8369609783961157E-2</v>
      </c>
      <c r="G707">
        <v>2.926826159344419E-2</v>
      </c>
      <c r="H707">
        <v>2.9102567226243187E-2</v>
      </c>
      <c r="I707">
        <v>7.0032038816107995E-3</v>
      </c>
      <c r="J707">
        <v>1.2532690860224341E-2</v>
      </c>
      <c r="K707" s="4">
        <v>1.8413320139582304E-2</v>
      </c>
      <c r="L707" s="7">
        <v>3.5118992796885677E-2</v>
      </c>
      <c r="M707">
        <v>4.4134482868162073E-2</v>
      </c>
      <c r="N707">
        <v>1.8707150852144239E-2</v>
      </c>
      <c r="O707">
        <v>2.3102977963539838E-2</v>
      </c>
      <c r="P707">
        <v>2.2750053582063372E-2</v>
      </c>
      <c r="Q707">
        <v>1.2414951980255261E-2</v>
      </c>
      <c r="R707">
        <v>1.0869741541795094E-2</v>
      </c>
      <c r="S707">
        <v>8.9390785272671514E-3</v>
      </c>
      <c r="T707">
        <v>1.2712519961761638E-2</v>
      </c>
      <c r="U707" s="4">
        <v>6.8917862854511389E-3</v>
      </c>
      <c r="V707" s="7">
        <v>4.9513538271369036E-3</v>
      </c>
      <c r="W707">
        <v>1.7040937823871089E-3</v>
      </c>
      <c r="X707">
        <v>5.2455624577982416E-3</v>
      </c>
      <c r="Y707">
        <v>5.9177907335505953E-3</v>
      </c>
      <c r="Z707">
        <v>8.914869746909436E-3</v>
      </c>
      <c r="AA707">
        <v>5.1260725405261366E-3</v>
      </c>
      <c r="AB707">
        <v>8.726275450037119E-3</v>
      </c>
      <c r="AC707">
        <v>9.0049621488895483E-3</v>
      </c>
      <c r="AD707">
        <v>8.0829915967420545E-3</v>
      </c>
      <c r="AE707" s="4">
        <v>4.4021681772539647E-3</v>
      </c>
      <c r="AF707" s="7">
        <v>0.12107079135525765</v>
      </c>
      <c r="AG707">
        <v>5.9858205555445528E-2</v>
      </c>
      <c r="AH707">
        <v>3.2740784725454462E-2</v>
      </c>
      <c r="AI707">
        <v>2.7757496869494871E-2</v>
      </c>
      <c r="AJ707">
        <v>1.8617510958359295E-2</v>
      </c>
      <c r="AK707">
        <v>1.7483825221981379E-2</v>
      </c>
      <c r="AL707">
        <v>2.4908320992843215E-2</v>
      </c>
      <c r="AM707">
        <v>2.2834302986251446E-2</v>
      </c>
      <c r="AN707">
        <v>2.0878240204659417E-2</v>
      </c>
      <c r="AO707" s="4">
        <v>1.7181025894603821E-2</v>
      </c>
      <c r="AP707" s="7">
        <v>1.9990867737759883E-2</v>
      </c>
      <c r="AQ707">
        <v>3.0891392612621766E-2</v>
      </c>
      <c r="AR707">
        <v>3.9209840193403137E-2</v>
      </c>
      <c r="AS707">
        <v>1.9054249580468377E-2</v>
      </c>
      <c r="AT707">
        <v>1.4198243764982996E-2</v>
      </c>
      <c r="AU707">
        <v>2.0543594440388852E-2</v>
      </c>
      <c r="AV707">
        <v>3.2176335999429012E-2</v>
      </c>
      <c r="AW707">
        <v>2.3979073594723371E-2</v>
      </c>
      <c r="AX707">
        <v>3.0378813901958217E-2</v>
      </c>
      <c r="AY707" s="4">
        <v>1.4900869680844756E-2</v>
      </c>
      <c r="AZ707">
        <f t="shared" si="594"/>
        <v>2.7800970989419693E-2</v>
      </c>
      <c r="BA707">
        <f t="shared" si="595"/>
        <v>1.9564173635932554E-2</v>
      </c>
      <c r="BB707">
        <f t="shared" si="596"/>
        <v>6.2076140461231116E-3</v>
      </c>
      <c r="BC707">
        <f t="shared" si="597"/>
        <v>3.6333050476435105E-2</v>
      </c>
      <c r="BD707" s="4">
        <f t="shared" si="598"/>
        <v>2.4532328150658037E-2</v>
      </c>
      <c r="BE707" s="7">
        <f t="shared" si="599"/>
        <v>1.4328926493092583E-2</v>
      </c>
      <c r="BF707">
        <f t="shared" si="600"/>
        <v>1.2093118681808245E-2</v>
      </c>
      <c r="BG707">
        <f t="shared" si="601"/>
        <v>2.410944448204784E-3</v>
      </c>
      <c r="BH707">
        <f t="shared" si="602"/>
        <v>3.2331421954562047E-2</v>
      </c>
      <c r="BI707" s="4">
        <f t="shared" si="603"/>
        <v>8.2656444212895093E-3</v>
      </c>
      <c r="BJ707" s="7">
        <f t="shared" si="604"/>
        <v>0.18219840246790076</v>
      </c>
      <c r="BK707">
        <f t="shared" si="605"/>
        <v>9.6553743352541439E-4</v>
      </c>
      <c r="BL707">
        <f t="shared" si="606"/>
        <v>0.45976480450423418</v>
      </c>
      <c r="BM707" s="4">
        <f t="shared" si="607"/>
        <v>0.54184725103567244</v>
      </c>
      <c r="BN707" s="7">
        <f t="shared" si="608"/>
        <v>0.18219840246790076</v>
      </c>
      <c r="BO707">
        <f t="shared" si="609"/>
        <v>6.7667289442773487E-3</v>
      </c>
      <c r="BP707">
        <f t="shared" si="610"/>
        <v>0.15160541778959394</v>
      </c>
      <c r="BQ707" s="4">
        <f t="shared" si="611"/>
        <v>0.29948161767664888</v>
      </c>
      <c r="BR707" s="7">
        <f t="shared" si="612"/>
        <v>9.6553743352541439E-4</v>
      </c>
      <c r="BS707">
        <f t="shared" si="613"/>
        <v>6.7667289442773487E-3</v>
      </c>
      <c r="BT707">
        <f t="shared" si="614"/>
        <v>1.6340036122451749E-2</v>
      </c>
      <c r="BU707" s="4">
        <f t="shared" si="615"/>
        <v>4.0362860072470109E-5</v>
      </c>
      <c r="BV707" s="7">
        <f t="shared" si="616"/>
        <v>0.45976480450423418</v>
      </c>
      <c r="BW707">
        <f t="shared" si="617"/>
        <v>0.15160541778959394</v>
      </c>
      <c r="BX707">
        <f t="shared" si="618"/>
        <v>1.6340036122451749E-2</v>
      </c>
      <c r="BY707" s="4">
        <f t="shared" si="619"/>
        <v>0.28917822621619538</v>
      </c>
      <c r="BZ707" s="7">
        <f t="shared" si="620"/>
        <v>0.54184725103567244</v>
      </c>
      <c r="CA707">
        <f t="shared" si="621"/>
        <v>0.29948161767664888</v>
      </c>
      <c r="CB707">
        <f t="shared" si="622"/>
        <v>4.0362860072470109E-5</v>
      </c>
      <c r="CC707" s="4">
        <f t="shared" si="623"/>
        <v>0.28917822621619538</v>
      </c>
      <c r="CD707" s="7">
        <f t="shared" si="624"/>
        <v>8</v>
      </c>
      <c r="CE707" s="4">
        <f t="shared" si="625"/>
        <v>0</v>
      </c>
      <c r="CF707" s="7">
        <f t="shared" si="626"/>
        <v>0.18219840246790076</v>
      </c>
      <c r="CG707">
        <f t="shared" si="627"/>
        <v>0.38207395084199403</v>
      </c>
      <c r="CH707" s="7">
        <f t="shared" si="628"/>
        <v>0.18219840246790076</v>
      </c>
      <c r="CI707" s="4">
        <f t="shared" si="629"/>
        <v>0.62237223197555802</v>
      </c>
      <c r="CJ707">
        <f t="shared" si="630"/>
        <v>0.38207395084199403</v>
      </c>
      <c r="CK707">
        <f t="shared" si="631"/>
        <v>0.62237223197555802</v>
      </c>
      <c r="CL707" s="7">
        <f t="shared" si="632"/>
        <v>0</v>
      </c>
      <c r="CM707" s="4">
        <f t="shared" si="633"/>
        <v>0</v>
      </c>
      <c r="CN707" s="7">
        <f t="shared" si="634"/>
        <v>0.72492109924368697</v>
      </c>
      <c r="CO707" s="4">
        <f t="shared" si="635"/>
        <v>0</v>
      </c>
      <c r="CP707" s="7">
        <f t="shared" si="636"/>
        <v>4</v>
      </c>
      <c r="CQ707" s="4" t="str">
        <f t="shared" si="637"/>
        <v>Glenfiddich 15</v>
      </c>
      <c r="CR707" s="7">
        <f t="shared" si="638"/>
        <v>74</v>
      </c>
      <c r="CS707">
        <f t="shared" si="639"/>
        <v>77</v>
      </c>
      <c r="CT707">
        <f ca="1">COUNTIF(INDIRECT(ADDRESS(ROW(),CR707,1,1)):INDIRECT(ADDRESS(ROW(),CS707,1,1)), "&lt;0.05")</f>
        <v>1</v>
      </c>
      <c r="CU707" s="4">
        <f t="shared" ca="1" si="640"/>
        <v>0</v>
      </c>
    </row>
    <row r="708" spans="1:99" x14ac:dyDescent="0.25">
      <c r="A708" s="48">
        <v>186</v>
      </c>
      <c r="B708" s="7">
        <v>8.9001271549544833E-2</v>
      </c>
      <c r="C708">
        <v>5.2683116251354266E-2</v>
      </c>
      <c r="D708">
        <v>4.319210484002621E-2</v>
      </c>
      <c r="E708">
        <v>3.826894170711341E-2</v>
      </c>
      <c r="F708">
        <v>4.1896276165005741E-2</v>
      </c>
      <c r="G708">
        <v>3.7431990306916595E-2</v>
      </c>
      <c r="H708">
        <v>3.8236736420215321E-2</v>
      </c>
      <c r="I708">
        <v>3.1715085072914734E-2</v>
      </c>
      <c r="J708">
        <v>2.291892507545332E-2</v>
      </c>
      <c r="K708" s="4">
        <v>2.1016021628435598E-2</v>
      </c>
      <c r="L708" s="7">
        <v>1.5464402112915634E-2</v>
      </c>
      <c r="M708">
        <v>1.8260971506109246E-2</v>
      </c>
      <c r="N708">
        <v>1.2181389436192147E-2</v>
      </c>
      <c r="O708">
        <v>1.7615484504656675E-2</v>
      </c>
      <c r="P708">
        <v>2.1775448723599274E-2</v>
      </c>
      <c r="Q708">
        <v>1.3354170353945458E-2</v>
      </c>
      <c r="R708">
        <v>1.3215430355675037E-2</v>
      </c>
      <c r="S708">
        <v>1.5563617179725877E-2</v>
      </c>
      <c r="T708">
        <v>1.5624338741237863E-2</v>
      </c>
      <c r="U708" s="4">
        <v>1.1538212875702107E-2</v>
      </c>
      <c r="V708" s="7">
        <v>1.1595255480245821E-2</v>
      </c>
      <c r="W708">
        <v>1.1207253600404157E-2</v>
      </c>
      <c r="X708">
        <v>1.1325725146256405E-2</v>
      </c>
      <c r="Y708">
        <v>1.4414940213743977E-2</v>
      </c>
      <c r="Z708">
        <v>1.371073838837494E-2</v>
      </c>
      <c r="AA708">
        <v>1.1867368421571524E-2</v>
      </c>
      <c r="AB708">
        <v>1.7252314953715198E-2</v>
      </c>
      <c r="AC708">
        <v>1.4242574820553144E-2</v>
      </c>
      <c r="AD708">
        <v>2.0208933317758301E-2</v>
      </c>
      <c r="AE708" s="4">
        <v>1.7591435815374982E-2</v>
      </c>
      <c r="AF708" s="7">
        <v>9.570207059314613E-2</v>
      </c>
      <c r="AG708">
        <v>0.10590886993625849</v>
      </c>
      <c r="AH708">
        <v>0.12036644804906738</v>
      </c>
      <c r="AI708">
        <v>0.10927351087663847</v>
      </c>
      <c r="AJ708">
        <v>0.10847782537114314</v>
      </c>
      <c r="AK708">
        <v>9.4354727236604402E-2</v>
      </c>
      <c r="AL708">
        <v>8.7907256051873425E-2</v>
      </c>
      <c r="AM708">
        <v>0.12401703928861714</v>
      </c>
      <c r="AN708">
        <v>0.1044359298199443</v>
      </c>
      <c r="AO708" s="4">
        <v>9.7744269039142309E-2</v>
      </c>
      <c r="AP708" s="7">
        <v>9.744000365031058E-2</v>
      </c>
      <c r="AQ708">
        <v>0.1074179128154208</v>
      </c>
      <c r="AR708">
        <v>0.12335440618147239</v>
      </c>
      <c r="AS708">
        <v>9.828673783366472E-2</v>
      </c>
      <c r="AT708">
        <v>8.899178746311967E-2</v>
      </c>
      <c r="AU708">
        <v>7.2674847137973828E-2</v>
      </c>
      <c r="AV708">
        <v>7.175314134329451E-2</v>
      </c>
      <c r="AW708">
        <v>7.4159170408419739E-2</v>
      </c>
      <c r="AX708">
        <v>8.1932317014004413E-2</v>
      </c>
      <c r="AY708" s="4">
        <v>6.5057834351767915E-2</v>
      </c>
      <c r="AZ708">
        <f t="shared" si="594"/>
        <v>4.1636046901698004E-2</v>
      </c>
      <c r="BA708">
        <f t="shared" si="595"/>
        <v>1.5459346578975932E-2</v>
      </c>
      <c r="BB708">
        <f t="shared" si="596"/>
        <v>1.4341654015799846E-2</v>
      </c>
      <c r="BC708">
        <f t="shared" si="597"/>
        <v>0.10481879462624352</v>
      </c>
      <c r="BD708" s="4">
        <f t="shared" si="598"/>
        <v>8.8106815819944839E-2</v>
      </c>
      <c r="BE708" s="7">
        <f t="shared" si="599"/>
        <v>1.9097701022385179E-2</v>
      </c>
      <c r="BF708">
        <f t="shared" si="600"/>
        <v>3.1272373168470184E-3</v>
      </c>
      <c r="BG708">
        <f t="shared" si="601"/>
        <v>3.0993964351196642E-3</v>
      </c>
      <c r="BH708">
        <f t="shared" si="602"/>
        <v>1.141894327784203E-2</v>
      </c>
      <c r="BI708" s="4">
        <f t="shared" si="603"/>
        <v>1.8488250312606685E-2</v>
      </c>
      <c r="BJ708" s="7">
        <f t="shared" si="604"/>
        <v>1.8260294757527461E-3</v>
      </c>
      <c r="BK708">
        <f t="shared" si="605"/>
        <v>1.3870852266287407E-3</v>
      </c>
      <c r="BL708">
        <f t="shared" si="606"/>
        <v>2.3644432483334948E-7</v>
      </c>
      <c r="BM708" s="4">
        <f t="shared" si="607"/>
        <v>3.01273275864525E-5</v>
      </c>
      <c r="BN708" s="7">
        <f t="shared" si="608"/>
        <v>1.8260294757527461E-3</v>
      </c>
      <c r="BO708">
        <f t="shared" si="609"/>
        <v>0.43259299711406662</v>
      </c>
      <c r="BP708">
        <f t="shared" si="610"/>
        <v>2.2075289586311001E-10</v>
      </c>
      <c r="BQ708" s="4">
        <f t="shared" si="611"/>
        <v>3.855567339724227E-7</v>
      </c>
      <c r="BR708" s="7">
        <f t="shared" si="612"/>
        <v>1.3870852266287407E-3</v>
      </c>
      <c r="BS708">
        <f t="shared" si="613"/>
        <v>0.43259299711406662</v>
      </c>
      <c r="BT708">
        <f t="shared" si="614"/>
        <v>2.0063250853451233E-10</v>
      </c>
      <c r="BU708" s="4">
        <f t="shared" si="615"/>
        <v>3.3836022744740936E-7</v>
      </c>
      <c r="BV708" s="7">
        <f t="shared" si="616"/>
        <v>2.3644432483334948E-7</v>
      </c>
      <c r="BW708">
        <f t="shared" si="617"/>
        <v>2.2075289586311001E-10</v>
      </c>
      <c r="BX708">
        <f t="shared" si="618"/>
        <v>2.0063250853451233E-10</v>
      </c>
      <c r="BY708" s="4">
        <f t="shared" si="619"/>
        <v>2.8019956664321048E-2</v>
      </c>
      <c r="BZ708" s="7">
        <f t="shared" si="620"/>
        <v>3.01273275864525E-5</v>
      </c>
      <c r="CA708">
        <f t="shared" si="621"/>
        <v>3.855567339724227E-7</v>
      </c>
      <c r="CB708">
        <f t="shared" si="622"/>
        <v>3.3836022744740936E-7</v>
      </c>
      <c r="CC708" s="4">
        <f t="shared" si="623"/>
        <v>2.8019956664321048E-2</v>
      </c>
      <c r="CD708" s="7">
        <f t="shared" si="624"/>
        <v>18</v>
      </c>
      <c r="CE708" s="4">
        <f t="shared" si="625"/>
        <v>0</v>
      </c>
      <c r="CF708" s="7">
        <f t="shared" si="626"/>
        <v>1.8260294757527461E-3</v>
      </c>
      <c r="CG708">
        <f t="shared" si="627"/>
        <v>7.9571686408625546E-3</v>
      </c>
      <c r="CH708" s="7">
        <f t="shared" si="628"/>
        <v>1.8260294757527461E-3</v>
      </c>
      <c r="CI708" s="4">
        <f t="shared" si="629"/>
        <v>9.7653559128733017E-8</v>
      </c>
      <c r="CJ708">
        <f t="shared" si="630"/>
        <v>7.9571686408625546E-3</v>
      </c>
      <c r="CK708">
        <f t="shared" si="631"/>
        <v>9.7653559128733017E-8</v>
      </c>
      <c r="CL708" s="7">
        <f t="shared" si="632"/>
        <v>6</v>
      </c>
      <c r="CM708" s="4">
        <f t="shared" si="633"/>
        <v>1</v>
      </c>
      <c r="CN708" s="7">
        <f t="shared" si="634"/>
        <v>1.1357667128672894E-2</v>
      </c>
      <c r="CO708" s="4">
        <f t="shared" si="635"/>
        <v>1</v>
      </c>
      <c r="CP708" s="7">
        <f t="shared" si="636"/>
        <v>4</v>
      </c>
      <c r="CQ708" s="4" t="str">
        <f t="shared" si="637"/>
        <v>Glenfiddich 15</v>
      </c>
      <c r="CR708" s="7">
        <f t="shared" si="638"/>
        <v>74</v>
      </c>
      <c r="CS708">
        <f t="shared" si="639"/>
        <v>77</v>
      </c>
      <c r="CT708">
        <f ca="1">COUNTIF(INDIRECT(ADDRESS(ROW(),CR708,1,1)):INDIRECT(ADDRESS(ROW(),CS708,1,1)), "&lt;0.05")</f>
        <v>4</v>
      </c>
      <c r="CU708" s="4">
        <f t="shared" ca="1" si="640"/>
        <v>1</v>
      </c>
    </row>
    <row r="709" spans="1:99" x14ac:dyDescent="0.25">
      <c r="A709" s="48">
        <v>187</v>
      </c>
      <c r="B709" s="7">
        <v>0.16418261078890714</v>
      </c>
      <c r="C709">
        <v>9.6076373900360543E-2</v>
      </c>
      <c r="D709">
        <v>7.4577171647922505E-2</v>
      </c>
      <c r="E709">
        <v>7.2319552953563529E-2</v>
      </c>
      <c r="F709">
        <v>5.2533269010878854E-2</v>
      </c>
      <c r="G709">
        <v>5.9922772762480418E-2</v>
      </c>
      <c r="H709">
        <v>6.3866029883237446E-2</v>
      </c>
      <c r="I709">
        <v>5.1562348629332115E-2</v>
      </c>
      <c r="J709">
        <v>3.3979033532457667E-2</v>
      </c>
      <c r="K709" s="4">
        <v>2.909704424494872E-2</v>
      </c>
      <c r="L709" s="7">
        <v>1.8009352882813408E-2</v>
      </c>
      <c r="M709">
        <v>2.633545432629571E-2</v>
      </c>
      <c r="N709">
        <v>2.055168364240556E-2</v>
      </c>
      <c r="O709">
        <v>3.3408084899054759E-2</v>
      </c>
      <c r="P709">
        <v>4.1375175785457449E-2</v>
      </c>
      <c r="Q709">
        <v>2.5847242537042459E-2</v>
      </c>
      <c r="R709">
        <v>2.4496211592852146E-2</v>
      </c>
      <c r="S709">
        <v>2.3037947356386947E-2</v>
      </c>
      <c r="T709">
        <v>3.1672374534970807E-2</v>
      </c>
      <c r="U709" s="4">
        <v>2.4345593981407111E-2</v>
      </c>
      <c r="V709" s="7">
        <v>3.2039392574255206E-2</v>
      </c>
      <c r="W709">
        <v>2.5655295695732425E-2</v>
      </c>
      <c r="X709">
        <v>2.6265420377203159E-2</v>
      </c>
      <c r="Y709">
        <v>2.8596420261725812E-2</v>
      </c>
      <c r="Z709">
        <v>3.406671430876422E-2</v>
      </c>
      <c r="AA709">
        <v>2.7802896837656799E-2</v>
      </c>
      <c r="AB709">
        <v>2.9908951404305949E-2</v>
      </c>
      <c r="AC709">
        <v>3.6461119898973327E-2</v>
      </c>
      <c r="AD709">
        <v>4.3831500213098007E-2</v>
      </c>
      <c r="AE709" s="4">
        <v>3.7449077625782264E-2</v>
      </c>
      <c r="AF709" s="7">
        <v>0.15222159217029671</v>
      </c>
      <c r="AG709">
        <v>0.19492659736078094</v>
      </c>
      <c r="AH709">
        <v>0.24866468257305305</v>
      </c>
      <c r="AI709">
        <v>0.25124652866233049</v>
      </c>
      <c r="AJ709">
        <v>0.2117546827869132</v>
      </c>
      <c r="AK709">
        <v>0.19018232438685401</v>
      </c>
      <c r="AL709">
        <v>0.18687719715522494</v>
      </c>
      <c r="AM709">
        <v>0.27803120270789256</v>
      </c>
      <c r="AN709">
        <v>0.21640096744720175</v>
      </c>
      <c r="AO709" s="4">
        <v>0.2091148637709288</v>
      </c>
      <c r="AP709" s="7">
        <v>0.19422387376136402</v>
      </c>
      <c r="AQ709">
        <v>0.23743849303342238</v>
      </c>
      <c r="AR709">
        <v>0.30926600563532564</v>
      </c>
      <c r="AS709">
        <v>0.20815532613896406</v>
      </c>
      <c r="AT709">
        <v>0.1772965223782921</v>
      </c>
      <c r="AU709">
        <v>0.1739027904437449</v>
      </c>
      <c r="AV709">
        <v>0.16789433435357221</v>
      </c>
      <c r="AW709">
        <v>0.15567242369754949</v>
      </c>
      <c r="AX709">
        <v>0.17578049439688478</v>
      </c>
      <c r="AY709" s="4">
        <v>0.15128790901737593</v>
      </c>
      <c r="AZ709">
        <f t="shared" si="594"/>
        <v>6.9811620735408891E-2</v>
      </c>
      <c r="BA709">
        <f t="shared" si="595"/>
        <v>2.6907912153868639E-2</v>
      </c>
      <c r="BB709">
        <f t="shared" si="596"/>
        <v>3.2207678919749717E-2</v>
      </c>
      <c r="BC709">
        <f t="shared" si="597"/>
        <v>0.21394206390214765</v>
      </c>
      <c r="BD709" s="4">
        <f t="shared" si="598"/>
        <v>0.19509181728564956</v>
      </c>
      <c r="BE709" s="7">
        <f t="shared" si="599"/>
        <v>3.8486778396381913E-2</v>
      </c>
      <c r="BF709">
        <f t="shared" si="600"/>
        <v>6.852827413407923E-3</v>
      </c>
      <c r="BG709">
        <f t="shared" si="601"/>
        <v>5.7747840735747555E-3</v>
      </c>
      <c r="BH709">
        <f t="shared" si="602"/>
        <v>3.682823582768506E-2</v>
      </c>
      <c r="BI709" s="4">
        <f t="shared" si="603"/>
        <v>4.755271161919699E-2</v>
      </c>
      <c r="BJ709" s="7">
        <f t="shared" si="604"/>
        <v>6.4206383493766598E-3</v>
      </c>
      <c r="BK709">
        <f t="shared" si="605"/>
        <v>1.3000440236715543E-2</v>
      </c>
      <c r="BL709">
        <f t="shared" si="606"/>
        <v>9.42828998995336E-8</v>
      </c>
      <c r="BM709" s="4">
        <f t="shared" si="607"/>
        <v>5.3080229714603101E-6</v>
      </c>
      <c r="BN709" s="7">
        <f t="shared" si="608"/>
        <v>6.4206383493766598E-3</v>
      </c>
      <c r="BO709">
        <f t="shared" si="609"/>
        <v>7.8290559520968084E-2</v>
      </c>
      <c r="BP709">
        <f t="shared" si="610"/>
        <v>3.360682691552531E-8</v>
      </c>
      <c r="BQ709" s="4">
        <f t="shared" si="611"/>
        <v>1.084490899828663E-6</v>
      </c>
      <c r="BR709" s="7">
        <f t="shared" si="612"/>
        <v>1.3000440236715543E-2</v>
      </c>
      <c r="BS709">
        <f t="shared" si="613"/>
        <v>7.8290559520968084E-2</v>
      </c>
      <c r="BT709">
        <f t="shared" si="614"/>
        <v>5.2024758911472693E-8</v>
      </c>
      <c r="BU709" s="4">
        <f t="shared" si="615"/>
        <v>1.5385776783860877E-6</v>
      </c>
      <c r="BV709" s="7">
        <f t="shared" si="616"/>
        <v>9.42828998995336E-8</v>
      </c>
      <c r="BW709">
        <f t="shared" si="617"/>
        <v>3.360682691552531E-8</v>
      </c>
      <c r="BX709">
        <f t="shared" si="618"/>
        <v>5.2024758911472693E-8</v>
      </c>
      <c r="BY709" s="4">
        <f t="shared" si="619"/>
        <v>0.3355935878044678</v>
      </c>
      <c r="BZ709" s="7">
        <f t="shared" si="620"/>
        <v>5.3080229714603101E-6</v>
      </c>
      <c r="CA709">
        <f t="shared" si="621"/>
        <v>1.084490899828663E-6</v>
      </c>
      <c r="CB709">
        <f t="shared" si="622"/>
        <v>1.5385776783860877E-6</v>
      </c>
      <c r="CC709" s="4">
        <f t="shared" si="623"/>
        <v>0.3355935878044678</v>
      </c>
      <c r="CD709" s="7">
        <f t="shared" si="624"/>
        <v>16</v>
      </c>
      <c r="CE709" s="4">
        <f t="shared" si="625"/>
        <v>0</v>
      </c>
      <c r="CF709" s="7">
        <f t="shared" si="626"/>
        <v>6.4206383493766598E-3</v>
      </c>
      <c r="CG709">
        <f t="shared" si="627"/>
        <v>5.653717152574371E-4</v>
      </c>
      <c r="CH709" s="7">
        <f t="shared" si="628"/>
        <v>6.4206383493766598E-3</v>
      </c>
      <c r="CI709" s="4">
        <f t="shared" si="629"/>
        <v>4.1061428101394486E-8</v>
      </c>
      <c r="CJ709">
        <f t="shared" si="630"/>
        <v>5.653717152574371E-4</v>
      </c>
      <c r="CK709">
        <f t="shared" si="631"/>
        <v>4.1061428101394486E-8</v>
      </c>
      <c r="CL709" s="7">
        <f t="shared" si="632"/>
        <v>6</v>
      </c>
      <c r="CM709" s="4">
        <f t="shared" si="633"/>
        <v>1</v>
      </c>
      <c r="CN709" s="7">
        <f t="shared" si="634"/>
        <v>3.4072567993484295E-3</v>
      </c>
      <c r="CO709" s="4">
        <f t="shared" si="635"/>
        <v>1</v>
      </c>
      <c r="CP709" s="7">
        <f t="shared" si="636"/>
        <v>4</v>
      </c>
      <c r="CQ709" s="4" t="str">
        <f t="shared" si="637"/>
        <v>Glenfiddich 15</v>
      </c>
      <c r="CR709" s="7">
        <f t="shared" si="638"/>
        <v>74</v>
      </c>
      <c r="CS709">
        <f t="shared" si="639"/>
        <v>77</v>
      </c>
      <c r="CT709">
        <f ca="1">COUNTIF(INDIRECT(ADDRESS(ROW(),CR709,1,1)):INDIRECT(ADDRESS(ROW(),CS709,1,1)), "&lt;0.05")</f>
        <v>3</v>
      </c>
      <c r="CU709" s="4">
        <f t="shared" ca="1" si="640"/>
        <v>0</v>
      </c>
    </row>
    <row r="710" spans="1:99" x14ac:dyDescent="0.25">
      <c r="A710" s="48">
        <v>188</v>
      </c>
      <c r="B710" s="7">
        <v>0.10822149764599888</v>
      </c>
      <c r="C710">
        <v>6.5607148752080624E-2</v>
      </c>
      <c r="D710">
        <v>4.5967936394446261E-2</v>
      </c>
      <c r="E710">
        <v>4.6421043296381838E-2</v>
      </c>
      <c r="F710">
        <v>5.3003977951330862E-2</v>
      </c>
      <c r="G710">
        <v>4.3832881356069033E-2</v>
      </c>
      <c r="H710">
        <v>4.5687931702869729E-2</v>
      </c>
      <c r="I710">
        <v>3.7355971601038748E-2</v>
      </c>
      <c r="J710">
        <v>3.5170772586202645E-2</v>
      </c>
      <c r="K710" s="4">
        <v>3.1379710869294641E-2</v>
      </c>
      <c r="L710" s="7">
        <v>9.4024285111349755E-3</v>
      </c>
      <c r="M710">
        <v>1.5980029895131705E-2</v>
      </c>
      <c r="N710">
        <v>1.1937765199754971E-2</v>
      </c>
      <c r="O710">
        <v>2.5406163621885997E-2</v>
      </c>
      <c r="P710">
        <v>2.727304080581407E-2</v>
      </c>
      <c r="Q710">
        <v>1.3033234645918502E-2</v>
      </c>
      <c r="R710">
        <v>1.1232927004362157E-2</v>
      </c>
      <c r="S710">
        <v>1.6942899840380141E-2</v>
      </c>
      <c r="T710">
        <v>1.7158933771156234E-2</v>
      </c>
      <c r="U710" s="4">
        <v>1.1567561284197348E-2</v>
      </c>
      <c r="V710" s="7">
        <v>1.2244812156737298E-2</v>
      </c>
      <c r="W710">
        <v>1.1129338803456186E-2</v>
      </c>
      <c r="X710">
        <v>1.0581000883411363E-2</v>
      </c>
      <c r="Y710">
        <v>1.4217517594611343E-2</v>
      </c>
      <c r="Z710">
        <v>1.3160822365906943E-2</v>
      </c>
      <c r="AA710">
        <v>1.0467728492131328E-2</v>
      </c>
      <c r="AB710">
        <v>1.3886032655847052E-2</v>
      </c>
      <c r="AC710">
        <v>1.6571387942869931E-2</v>
      </c>
      <c r="AD710">
        <v>2.1119095661207905E-2</v>
      </c>
      <c r="AE710" s="4">
        <v>1.5875638398075449E-2</v>
      </c>
      <c r="AF710" s="7">
        <v>3.3010758531815766E-2</v>
      </c>
      <c r="AG710">
        <v>5.5983639258506204E-2</v>
      </c>
      <c r="AH710">
        <v>5.9937876676092953E-2</v>
      </c>
      <c r="AI710">
        <v>6.1066062023667406E-2</v>
      </c>
      <c r="AJ710">
        <v>6.3571371578319491E-2</v>
      </c>
      <c r="AK710">
        <v>6.378035633544131E-2</v>
      </c>
      <c r="AL710">
        <v>5.4843535435648315E-2</v>
      </c>
      <c r="AM710">
        <v>6.8065045628260781E-2</v>
      </c>
      <c r="AN710">
        <v>6.0793469599498509E-2</v>
      </c>
      <c r="AO710" s="4">
        <v>7.3265117924764381E-2</v>
      </c>
      <c r="AP710" s="7">
        <v>6.1167934403397517E-2</v>
      </c>
      <c r="AQ710">
        <v>7.8305208046583419E-2</v>
      </c>
      <c r="AR710">
        <v>8.891037388387453E-2</v>
      </c>
      <c r="AS710">
        <v>7.674098629118449E-2</v>
      </c>
      <c r="AT710">
        <v>7.3096993139914079E-2</v>
      </c>
      <c r="AU710">
        <v>6.6128185025892516E-2</v>
      </c>
      <c r="AV710">
        <v>7.3058913265010239E-2</v>
      </c>
      <c r="AW710">
        <v>7.0417937341471448E-2</v>
      </c>
      <c r="AX710">
        <v>7.5012186597105845E-2</v>
      </c>
      <c r="AY710" s="4">
        <v>6.2531232912486606E-2</v>
      </c>
      <c r="AZ710">
        <f t="shared" si="594"/>
        <v>5.1264887215571334E-2</v>
      </c>
      <c r="BA710">
        <f t="shared" si="595"/>
        <v>1.5993498457973609E-2</v>
      </c>
      <c r="BB710">
        <f t="shared" si="596"/>
        <v>1.392533749542548E-2</v>
      </c>
      <c r="BC710">
        <f t="shared" si="597"/>
        <v>5.9431723299201523E-2</v>
      </c>
      <c r="BD710" s="4">
        <f t="shared" si="598"/>
        <v>7.2536995090692086E-2</v>
      </c>
      <c r="BE710" s="7">
        <f t="shared" si="599"/>
        <v>2.2207448019105614E-2</v>
      </c>
      <c r="BF710">
        <f t="shared" si="600"/>
        <v>6.0460494217760702E-3</v>
      </c>
      <c r="BG710">
        <f t="shared" si="601"/>
        <v>3.2830919046039301E-3</v>
      </c>
      <c r="BH710">
        <f t="shared" si="602"/>
        <v>1.0737960164340352E-2</v>
      </c>
      <c r="BI710" s="4">
        <f t="shared" si="603"/>
        <v>8.1695912796038144E-3</v>
      </c>
      <c r="BJ710" s="7">
        <f t="shared" si="604"/>
        <v>6.1577639232234904E-4</v>
      </c>
      <c r="BK710">
        <f t="shared" si="605"/>
        <v>4.525492041819603E-4</v>
      </c>
      <c r="BL710">
        <f t="shared" si="606"/>
        <v>0.31420568820012312</v>
      </c>
      <c r="BM710" s="4">
        <f t="shared" si="607"/>
        <v>1.5508320856438105E-2</v>
      </c>
      <c r="BN710" s="7">
        <f t="shared" si="608"/>
        <v>6.1577639232234904E-4</v>
      </c>
      <c r="BO710">
        <f t="shared" si="609"/>
        <v>0.35806132810493574</v>
      </c>
      <c r="BP710">
        <f t="shared" si="610"/>
        <v>2.0952146114282861E-8</v>
      </c>
      <c r="BQ710" s="4">
        <f t="shared" si="611"/>
        <v>3.7049792532017045E-12</v>
      </c>
      <c r="BR710" s="7">
        <f t="shared" si="612"/>
        <v>4.525492041819603E-4</v>
      </c>
      <c r="BS710">
        <f t="shared" si="613"/>
        <v>0.35806132810493574</v>
      </c>
      <c r="BT710">
        <f t="shared" si="614"/>
        <v>8.1237677629786832E-8</v>
      </c>
      <c r="BU710" s="4">
        <f t="shared" si="615"/>
        <v>9.6388407812514591E-11</v>
      </c>
      <c r="BV710" s="7">
        <f t="shared" si="616"/>
        <v>0.31420568820012312</v>
      </c>
      <c r="BW710">
        <f t="shared" si="617"/>
        <v>2.0952146114282861E-8</v>
      </c>
      <c r="BX710">
        <f t="shared" si="618"/>
        <v>8.1237677629786832E-8</v>
      </c>
      <c r="BY710" s="4">
        <f t="shared" si="619"/>
        <v>6.9850959420369209E-3</v>
      </c>
      <c r="BZ710" s="7">
        <f t="shared" si="620"/>
        <v>1.5508320856438105E-2</v>
      </c>
      <c r="CA710">
        <f t="shared" si="621"/>
        <v>3.7049792532017045E-12</v>
      </c>
      <c r="CB710">
        <f t="shared" si="622"/>
        <v>9.6388407812514591E-11</v>
      </c>
      <c r="CC710" s="4">
        <f t="shared" si="623"/>
        <v>6.9850959420369209E-3</v>
      </c>
      <c r="CD710" s="7">
        <f t="shared" si="624"/>
        <v>16</v>
      </c>
      <c r="CE710" s="4">
        <f t="shared" si="625"/>
        <v>0</v>
      </c>
      <c r="CF710" s="7">
        <f t="shared" si="626"/>
        <v>6.1577639232234904E-4</v>
      </c>
      <c r="CG710">
        <f t="shared" si="627"/>
        <v>0.76146730549788111</v>
      </c>
      <c r="CH710" s="7">
        <f t="shared" si="628"/>
        <v>6.1577639232234904E-4</v>
      </c>
      <c r="CI710" s="4">
        <f t="shared" si="629"/>
        <v>3.4283855575140729E-7</v>
      </c>
      <c r="CJ710">
        <f t="shared" si="630"/>
        <v>0.76146730549788111</v>
      </c>
      <c r="CK710">
        <f t="shared" si="631"/>
        <v>3.4283855575140729E-7</v>
      </c>
      <c r="CL710" s="7">
        <f t="shared" si="632"/>
        <v>4</v>
      </c>
      <c r="CM710" s="4">
        <f t="shared" si="633"/>
        <v>0</v>
      </c>
      <c r="CN710" s="7">
        <f t="shared" si="634"/>
        <v>0.69396387371337487</v>
      </c>
      <c r="CO710" s="4">
        <f t="shared" si="635"/>
        <v>0</v>
      </c>
      <c r="CP710" s="7">
        <f t="shared" si="636"/>
        <v>5</v>
      </c>
      <c r="CQ710" s="4" t="str">
        <f t="shared" si="637"/>
        <v>Glenfiddich 18</v>
      </c>
      <c r="CR710" s="7">
        <f t="shared" si="638"/>
        <v>78</v>
      </c>
      <c r="CS710">
        <f t="shared" si="639"/>
        <v>81</v>
      </c>
      <c r="CT710">
        <f ca="1">COUNTIF(INDIRECT(ADDRESS(ROW(),CR710,1,1)):INDIRECT(ADDRESS(ROW(),CS710,1,1)), "&lt;0.05")</f>
        <v>4</v>
      </c>
      <c r="CU710" s="4">
        <f t="shared" ca="1" si="640"/>
        <v>1</v>
      </c>
    </row>
    <row r="711" spans="1:99" x14ac:dyDescent="0.25">
      <c r="A711" s="48">
        <v>189</v>
      </c>
      <c r="B711" s="7">
        <v>0.18863705254484175</v>
      </c>
      <c r="C711">
        <v>0.12984651955006429</v>
      </c>
      <c r="D711">
        <v>8.5047231212327074E-2</v>
      </c>
      <c r="E711">
        <v>8.9831456846107507E-2</v>
      </c>
      <c r="F711">
        <v>9.8328233217021818E-2</v>
      </c>
      <c r="G711">
        <v>6.7396497779064896E-2</v>
      </c>
      <c r="H711">
        <v>8.1260490592941617E-2</v>
      </c>
      <c r="I711">
        <v>7.1959517232758119E-2</v>
      </c>
      <c r="J711">
        <v>5.7205745580044161E-2</v>
      </c>
      <c r="K711" s="4">
        <v>4.1382537987314172E-2</v>
      </c>
      <c r="L711" s="7">
        <v>1.5669580591287154E-2</v>
      </c>
      <c r="M711">
        <v>2.911885069367252E-2</v>
      </c>
      <c r="N711">
        <v>1.9863876052204122E-2</v>
      </c>
      <c r="O711">
        <v>4.2711707453800381E-2</v>
      </c>
      <c r="P711">
        <v>4.82726223543469E-2</v>
      </c>
      <c r="Q711">
        <v>2.8623811208286155E-2</v>
      </c>
      <c r="R711">
        <v>2.7422850329110585E-2</v>
      </c>
      <c r="S711">
        <v>2.4383208550783065E-2</v>
      </c>
      <c r="T711">
        <v>3.2496550094624439E-2</v>
      </c>
      <c r="U711" s="4">
        <v>2.1852706944719046E-2</v>
      </c>
      <c r="V711" s="7">
        <v>2.817920541644002E-2</v>
      </c>
      <c r="W711">
        <v>2.8021032880593825E-2</v>
      </c>
      <c r="X711">
        <v>2.356671424756451E-2</v>
      </c>
      <c r="Y711">
        <v>2.3421037069794183E-2</v>
      </c>
      <c r="Z711">
        <v>2.816911146250221E-2</v>
      </c>
      <c r="AA711">
        <v>2.0744828805581456E-2</v>
      </c>
      <c r="AB711">
        <v>2.4417486081765888E-2</v>
      </c>
      <c r="AC711">
        <v>3.523152026696711E-2</v>
      </c>
      <c r="AD711">
        <v>3.7800039281418479E-2</v>
      </c>
      <c r="AE711" s="4">
        <v>2.9147909558036516E-2</v>
      </c>
      <c r="AF711" s="7">
        <v>3.8552509572813531E-2</v>
      </c>
      <c r="AG711">
        <v>7.9066378047614641E-2</v>
      </c>
      <c r="AH711">
        <v>9.4327963283045949E-2</v>
      </c>
      <c r="AI711">
        <v>0.10884184390318472</v>
      </c>
      <c r="AJ711">
        <v>0.10094690587611466</v>
      </c>
      <c r="AK711">
        <v>0.10356806431117829</v>
      </c>
      <c r="AL711">
        <v>0.10451274700131703</v>
      </c>
      <c r="AM711">
        <v>0.14686204970073571</v>
      </c>
      <c r="AN711">
        <v>0.13497116718419239</v>
      </c>
      <c r="AO711" s="4">
        <v>0.14886727683479628</v>
      </c>
      <c r="AP711" s="7">
        <v>0.11246619317073227</v>
      </c>
      <c r="AQ711">
        <v>0.16001852331729652</v>
      </c>
      <c r="AR711">
        <v>0.18526123535277722</v>
      </c>
      <c r="AS711">
        <v>0.15613363645853004</v>
      </c>
      <c r="AT711">
        <v>0.13480620425062997</v>
      </c>
      <c r="AU711">
        <v>0.143538476337182</v>
      </c>
      <c r="AV711">
        <v>0.17369062584666339</v>
      </c>
      <c r="AW711">
        <v>0.14649818358181751</v>
      </c>
      <c r="AX711">
        <v>0.1521929366601644</v>
      </c>
      <c r="AY711" s="4">
        <v>0.14528173445535331</v>
      </c>
      <c r="AZ711">
        <f t="shared" si="594"/>
        <v>9.1089528254248542E-2</v>
      </c>
      <c r="BA711">
        <f t="shared" si="595"/>
        <v>2.9041576427283434E-2</v>
      </c>
      <c r="BB711">
        <f t="shared" si="596"/>
        <v>2.7869888507066419E-2</v>
      </c>
      <c r="BC711">
        <f t="shared" si="597"/>
        <v>0.10605169057149932</v>
      </c>
      <c r="BD711" s="4">
        <f t="shared" si="598"/>
        <v>0.15098877494311463</v>
      </c>
      <c r="BE711" s="7">
        <f t="shared" si="599"/>
        <v>4.1834246234546762E-2</v>
      </c>
      <c r="BF711">
        <f t="shared" si="600"/>
        <v>1.0043593417182983E-2</v>
      </c>
      <c r="BG711">
        <f t="shared" si="601"/>
        <v>5.3295617539250309E-3</v>
      </c>
      <c r="BH711">
        <f t="shared" si="602"/>
        <v>3.2996917036178408E-2</v>
      </c>
      <c r="BI711" s="4">
        <f t="shared" si="603"/>
        <v>2.0148170884671562E-2</v>
      </c>
      <c r="BJ711" s="7">
        <f t="shared" si="604"/>
        <v>1.0320590481135566E-3</v>
      </c>
      <c r="BK711">
        <f t="shared" si="605"/>
        <v>9.6904129654500266E-4</v>
      </c>
      <c r="BL711">
        <f t="shared" si="606"/>
        <v>0.3868731984978413</v>
      </c>
      <c r="BM711" s="4">
        <f t="shared" si="607"/>
        <v>1.310132176238569E-3</v>
      </c>
      <c r="BN711" s="7">
        <f t="shared" si="608"/>
        <v>1.0320590481135566E-3</v>
      </c>
      <c r="BO711">
        <f t="shared" si="609"/>
        <v>0.74944520163837725</v>
      </c>
      <c r="BP711">
        <f t="shared" si="610"/>
        <v>2.4835491495846526E-5</v>
      </c>
      <c r="BQ711" s="4">
        <f t="shared" si="611"/>
        <v>2.0880188547646042E-10</v>
      </c>
      <c r="BR711" s="7">
        <f t="shared" si="612"/>
        <v>9.6904129654500266E-4</v>
      </c>
      <c r="BS711">
        <f t="shared" si="613"/>
        <v>0.74944520163837725</v>
      </c>
      <c r="BT711">
        <f t="shared" si="614"/>
        <v>3.1313780965845781E-5</v>
      </c>
      <c r="BU711" s="4">
        <f t="shared" si="615"/>
        <v>2.9714388345099998E-9</v>
      </c>
      <c r="BV711" s="7">
        <f t="shared" si="616"/>
        <v>0.3868731984978413</v>
      </c>
      <c r="BW711">
        <f t="shared" si="617"/>
        <v>2.4835491495846526E-5</v>
      </c>
      <c r="BX711">
        <f t="shared" si="618"/>
        <v>3.1313780965845781E-5</v>
      </c>
      <c r="BY711" s="4">
        <f t="shared" si="619"/>
        <v>2.2733256744976852E-3</v>
      </c>
      <c r="BZ711" s="7">
        <f t="shared" si="620"/>
        <v>1.310132176238569E-3</v>
      </c>
      <c r="CA711">
        <f t="shared" si="621"/>
        <v>2.0880188547646042E-10</v>
      </c>
      <c r="CB711">
        <f t="shared" si="622"/>
        <v>2.9714388345099998E-9</v>
      </c>
      <c r="CC711" s="4">
        <f t="shared" si="623"/>
        <v>2.2733256744976852E-3</v>
      </c>
      <c r="CD711" s="7">
        <f t="shared" si="624"/>
        <v>16</v>
      </c>
      <c r="CE711" s="4">
        <f t="shared" si="625"/>
        <v>0</v>
      </c>
      <c r="CF711" s="7">
        <f t="shared" si="626"/>
        <v>1.0320590481135566E-3</v>
      </c>
      <c r="CG711">
        <f t="shared" si="627"/>
        <v>0.81888326913364051</v>
      </c>
      <c r="CH711" s="7">
        <f t="shared" si="628"/>
        <v>1.0320590481135566E-3</v>
      </c>
      <c r="CI711" s="4">
        <f t="shared" si="629"/>
        <v>5.6845069429748455E-7</v>
      </c>
      <c r="CJ711">
        <f t="shared" si="630"/>
        <v>0.81888326913364051</v>
      </c>
      <c r="CK711">
        <f t="shared" si="631"/>
        <v>5.6845069429748455E-7</v>
      </c>
      <c r="CL711" s="7">
        <f t="shared" si="632"/>
        <v>4</v>
      </c>
      <c r="CM711" s="4">
        <f t="shared" si="633"/>
        <v>0</v>
      </c>
      <c r="CN711" s="7">
        <f t="shared" si="634"/>
        <v>0.62984547711274042</v>
      </c>
      <c r="CO711" s="4">
        <f t="shared" si="635"/>
        <v>0</v>
      </c>
      <c r="CP711" s="7">
        <f t="shared" si="636"/>
        <v>5</v>
      </c>
      <c r="CQ711" s="4" t="str">
        <f t="shared" si="637"/>
        <v>Glenfiddich 18</v>
      </c>
      <c r="CR711" s="7">
        <f t="shared" si="638"/>
        <v>78</v>
      </c>
      <c r="CS711">
        <f t="shared" si="639"/>
        <v>81</v>
      </c>
      <c r="CT711">
        <f ca="1">COUNTIF(INDIRECT(ADDRESS(ROW(),CR711,1,1)):INDIRECT(ADDRESS(ROW(),CS711,1,1)), "&lt;0.05")</f>
        <v>4</v>
      </c>
      <c r="CU711" s="4">
        <f t="shared" ca="1" si="640"/>
        <v>1</v>
      </c>
    </row>
    <row r="712" spans="1:99" x14ac:dyDescent="0.25">
      <c r="A712" s="48">
        <v>190</v>
      </c>
      <c r="B712" s="7">
        <v>6.7999412812192461E-2</v>
      </c>
      <c r="C712">
        <v>4.4632653836590673E-2</v>
      </c>
      <c r="D712">
        <v>3.2292144956387339E-2</v>
      </c>
      <c r="E712">
        <v>3.5463830704739838E-2</v>
      </c>
      <c r="F712">
        <v>4.1244159588730241E-2</v>
      </c>
      <c r="G712">
        <v>4.6631483482872015E-2</v>
      </c>
      <c r="H712">
        <v>2.7522863706451278E-2</v>
      </c>
      <c r="I712">
        <v>2.2348224349181503E-2</v>
      </c>
      <c r="J712">
        <v>2.9094793536484941E-2</v>
      </c>
      <c r="K712" s="4">
        <v>3.213991643771047E-2</v>
      </c>
      <c r="L712" s="7">
        <v>7.2578577301911935E-3</v>
      </c>
      <c r="M712">
        <v>7.4704749204067894E-3</v>
      </c>
      <c r="N712">
        <v>7.2135492976891247E-3</v>
      </c>
      <c r="O712">
        <v>1.2821905940817889E-2</v>
      </c>
      <c r="P712">
        <v>1.7467184004141822E-2</v>
      </c>
      <c r="Q712">
        <v>1.0485040350032226E-2</v>
      </c>
      <c r="R712">
        <v>7.8983175070379292E-3</v>
      </c>
      <c r="S712">
        <v>1.0323447144917156E-2</v>
      </c>
      <c r="T712">
        <v>1.2896236477336603E-2</v>
      </c>
      <c r="U712" s="4">
        <v>7.6892902627570909E-3</v>
      </c>
      <c r="V712" s="7">
        <v>2.9267464509198378E-2</v>
      </c>
      <c r="W712">
        <v>2.7274702184574971E-2</v>
      </c>
      <c r="X712">
        <v>3.4792729076388966E-2</v>
      </c>
      <c r="Y712">
        <v>3.2128123692529063E-2</v>
      </c>
      <c r="Z712">
        <v>3.7255439995871151E-2</v>
      </c>
      <c r="AA712">
        <v>2.7607592417966204E-2</v>
      </c>
      <c r="AB712">
        <v>3.0567131431770613E-2</v>
      </c>
      <c r="AC712">
        <v>4.0049843087869554E-2</v>
      </c>
      <c r="AD712">
        <v>4.1498481899516548E-2</v>
      </c>
      <c r="AE712" s="4">
        <v>4.7986876563298031E-2</v>
      </c>
      <c r="AF712" s="7">
        <v>4.613025097450215E-2</v>
      </c>
      <c r="AG712">
        <v>0.13522017072545653</v>
      </c>
      <c r="AH712">
        <v>0.13237545676184695</v>
      </c>
      <c r="AI712">
        <v>0.14820235200789489</v>
      </c>
      <c r="AJ712">
        <v>0.17752597124864339</v>
      </c>
      <c r="AK712">
        <v>0.19973866588884923</v>
      </c>
      <c r="AL712">
        <v>0.15925570447592152</v>
      </c>
      <c r="AM712">
        <v>0.13979092442049987</v>
      </c>
      <c r="AN712">
        <v>0.12065091047484101</v>
      </c>
      <c r="AO712" s="4">
        <v>0.21196325436523891</v>
      </c>
      <c r="AP712" s="7">
        <v>0.22370103020007132</v>
      </c>
      <c r="AQ712">
        <v>0.16866079209491025</v>
      </c>
      <c r="AR712">
        <v>0.14911703474457644</v>
      </c>
      <c r="AS712">
        <v>0.241894315211098</v>
      </c>
      <c r="AT712">
        <v>0.26975163057637236</v>
      </c>
      <c r="AU712">
        <v>0.24811347907039205</v>
      </c>
      <c r="AV712">
        <v>0.22518900643976084</v>
      </c>
      <c r="AW712">
        <v>0.22724670319703258</v>
      </c>
      <c r="AX712">
        <v>0.23258481140454887</v>
      </c>
      <c r="AY712" s="4">
        <v>0.17709488306560031</v>
      </c>
      <c r="AZ712">
        <f t="shared" si="594"/>
        <v>3.7936948341134077E-2</v>
      </c>
      <c r="BA712">
        <f t="shared" si="595"/>
        <v>1.0152330363532785E-2</v>
      </c>
      <c r="BB712">
        <f t="shared" si="596"/>
        <v>3.484283848589835E-2</v>
      </c>
      <c r="BC712">
        <f t="shared" si="597"/>
        <v>0.14708536613436946</v>
      </c>
      <c r="BD712" s="4">
        <f t="shared" si="598"/>
        <v>0.21633536860043628</v>
      </c>
      <c r="BE712" s="7">
        <f t="shared" si="599"/>
        <v>1.3065423838738462E-2</v>
      </c>
      <c r="BF712">
        <f t="shared" si="600"/>
        <v>3.3937296803066468E-3</v>
      </c>
      <c r="BG712">
        <f t="shared" si="601"/>
        <v>6.8016419185551267E-3</v>
      </c>
      <c r="BH712">
        <f t="shared" si="602"/>
        <v>4.6378388750172424E-2</v>
      </c>
      <c r="BI712" s="4">
        <f t="shared" si="603"/>
        <v>3.8533004532379324E-2</v>
      </c>
      <c r="BJ712" s="7">
        <f t="shared" si="604"/>
        <v>6.196717513111573E-5</v>
      </c>
      <c r="BK712">
        <f t="shared" si="605"/>
        <v>0.51767315334661035</v>
      </c>
      <c r="BL712">
        <f t="shared" si="606"/>
        <v>2.45710606090483E-5</v>
      </c>
      <c r="BM712" s="4">
        <f t="shared" si="607"/>
        <v>2.490185455233606E-8</v>
      </c>
      <c r="BN712" s="7">
        <f t="shared" si="608"/>
        <v>6.196717513111573E-5</v>
      </c>
      <c r="BO712">
        <f t="shared" si="609"/>
        <v>1.1320698452078959E-7</v>
      </c>
      <c r="BP712">
        <f t="shared" si="610"/>
        <v>5.9923777004811041E-6</v>
      </c>
      <c r="BQ712" s="4">
        <f t="shared" si="611"/>
        <v>3.4018340161163592E-8</v>
      </c>
      <c r="BR712" s="7">
        <f t="shared" si="612"/>
        <v>0.51767315334661035</v>
      </c>
      <c r="BS712">
        <f t="shared" si="613"/>
        <v>1.1320698452078959E-7</v>
      </c>
      <c r="BT712">
        <f t="shared" si="614"/>
        <v>2.7117844872941009E-5</v>
      </c>
      <c r="BU712" s="4">
        <f t="shared" si="615"/>
        <v>7.1435614244925593E-8</v>
      </c>
      <c r="BV712" s="7">
        <f t="shared" si="616"/>
        <v>2.45710606090483E-5</v>
      </c>
      <c r="BW712">
        <f t="shared" si="617"/>
        <v>5.9923777004811041E-6</v>
      </c>
      <c r="BX712">
        <f t="shared" si="618"/>
        <v>2.7117844872941009E-5</v>
      </c>
      <c r="BY712" s="4">
        <f t="shared" si="619"/>
        <v>1.9944884543170206E-3</v>
      </c>
      <c r="BZ712" s="7">
        <f t="shared" si="620"/>
        <v>2.490185455233606E-8</v>
      </c>
      <c r="CA712">
        <f t="shared" si="621"/>
        <v>3.4018340161163592E-8</v>
      </c>
      <c r="CB712">
        <f t="shared" si="622"/>
        <v>7.1435614244925593E-8</v>
      </c>
      <c r="CC712" s="4">
        <f t="shared" si="623"/>
        <v>1.9944884543170206E-3</v>
      </c>
      <c r="CD712" s="7">
        <f t="shared" si="624"/>
        <v>18</v>
      </c>
      <c r="CE712" s="4">
        <f t="shared" si="625"/>
        <v>0</v>
      </c>
      <c r="CF712" s="7">
        <f t="shared" si="626"/>
        <v>6.196717513111573E-5</v>
      </c>
      <c r="CG712">
        <f t="shared" si="627"/>
        <v>9.216269792828473E-7</v>
      </c>
      <c r="CH712" s="7">
        <f t="shared" si="628"/>
        <v>6.196717513111573E-5</v>
      </c>
      <c r="CI712" s="4">
        <f t="shared" si="629"/>
        <v>6.6070327598004927E-9</v>
      </c>
      <c r="CJ712">
        <f t="shared" si="630"/>
        <v>9.216269792828473E-7</v>
      </c>
      <c r="CK712">
        <f t="shared" si="631"/>
        <v>6.6070327598004927E-9</v>
      </c>
      <c r="CL712" s="7">
        <f t="shared" si="632"/>
        <v>6</v>
      </c>
      <c r="CM712" s="4">
        <f t="shared" si="633"/>
        <v>1</v>
      </c>
      <c r="CN712" s="7">
        <f t="shared" si="634"/>
        <v>2.4295087584291506E-4</v>
      </c>
      <c r="CO712" s="4">
        <f t="shared" si="635"/>
        <v>1</v>
      </c>
      <c r="CP712" s="7">
        <f t="shared" si="636"/>
        <v>5</v>
      </c>
      <c r="CQ712" s="4" t="str">
        <f t="shared" si="637"/>
        <v>Glenfiddich 18</v>
      </c>
      <c r="CR712" s="7">
        <f t="shared" si="638"/>
        <v>78</v>
      </c>
      <c r="CS712">
        <f t="shared" si="639"/>
        <v>81</v>
      </c>
      <c r="CT712">
        <f ca="1">COUNTIF(INDIRECT(ADDRESS(ROW(),CR712,1,1)):INDIRECT(ADDRESS(ROW(),CS712,1,1)), "&lt;0.05")</f>
        <v>4</v>
      </c>
      <c r="CU712" s="4">
        <f t="shared" ca="1" si="640"/>
        <v>1</v>
      </c>
    </row>
    <row r="713" spans="1:99" x14ac:dyDescent="0.25">
      <c r="A713" s="48">
        <v>191</v>
      </c>
      <c r="B713" s="7">
        <v>0.1466034797187161</v>
      </c>
      <c r="C713">
        <v>0.10894034519038188</v>
      </c>
      <c r="D713">
        <v>0.10013429614779121</v>
      </c>
      <c r="E713">
        <v>8.2305922276836391E-2</v>
      </c>
      <c r="F713">
        <v>0.10572747859606416</v>
      </c>
      <c r="G713">
        <v>0.11319704811138065</v>
      </c>
      <c r="H713">
        <v>9.4518021197587926E-2</v>
      </c>
      <c r="I713">
        <v>6.1612397339437984E-2</v>
      </c>
      <c r="J713">
        <v>7.3396396315618395E-2</v>
      </c>
      <c r="K713" s="4">
        <v>7.4447876620927098E-2</v>
      </c>
      <c r="L713" s="7">
        <v>1.2643864969306912E-2</v>
      </c>
      <c r="M713">
        <v>1.9709817159800705E-2</v>
      </c>
      <c r="N713">
        <v>1.7636323008556228E-2</v>
      </c>
      <c r="O713">
        <v>3.2240347792549577E-2</v>
      </c>
      <c r="P713">
        <v>3.8776901606344873E-2</v>
      </c>
      <c r="Q713">
        <v>2.0410235387623276E-2</v>
      </c>
      <c r="R713">
        <v>1.9271603010257109E-2</v>
      </c>
      <c r="S713">
        <v>2.2038361813257006E-2</v>
      </c>
      <c r="T713">
        <v>3.322977878592185E-2</v>
      </c>
      <c r="U713" s="4">
        <v>2.3176493695126477E-2</v>
      </c>
      <c r="V713" s="7">
        <v>0.12546793592821659</v>
      </c>
      <c r="W713">
        <v>0.10184461352574233</v>
      </c>
      <c r="X713">
        <v>0.1057517115327901</v>
      </c>
      <c r="Y713">
        <v>0.10542698290893976</v>
      </c>
      <c r="Z713">
        <v>0.15924118044435925</v>
      </c>
      <c r="AA713">
        <v>0.10314772958548735</v>
      </c>
      <c r="AB713">
        <v>0.10258794564559585</v>
      </c>
      <c r="AC713">
        <v>0.17071495812224471</v>
      </c>
      <c r="AD713">
        <v>0.16084197265219755</v>
      </c>
      <c r="AE713" s="4">
        <v>0.1806320272499963</v>
      </c>
      <c r="AF713" s="7">
        <v>0.17914068892587354</v>
      </c>
      <c r="AG713">
        <v>0.6406073845719259</v>
      </c>
      <c r="AH713">
        <v>0.6512286259986837</v>
      </c>
      <c r="AI713">
        <v>0.80030737040218503</v>
      </c>
      <c r="AJ713">
        <v>0.81516050641186</v>
      </c>
      <c r="AK713">
        <v>0.94454704773580489</v>
      </c>
      <c r="AL713">
        <v>0.79036064569863274</v>
      </c>
      <c r="AM713">
        <v>0.84857472364316133</v>
      </c>
      <c r="AN713">
        <v>0.75719178872119663</v>
      </c>
      <c r="AO713" s="4">
        <v>1.0447751123351769</v>
      </c>
      <c r="AP713" s="7">
        <v>1.079695002537626</v>
      </c>
      <c r="AQ713">
        <v>0.78278385156487962</v>
      </c>
      <c r="AR713">
        <v>0.79609915275975129</v>
      </c>
      <c r="AS713">
        <v>1.1755934348463601</v>
      </c>
      <c r="AT713">
        <v>1.3033110991123247</v>
      </c>
      <c r="AU713">
        <v>1.1274175340879724</v>
      </c>
      <c r="AV713">
        <v>1.1785374516364189</v>
      </c>
      <c r="AW713">
        <v>1.2246199386065282</v>
      </c>
      <c r="AX713">
        <v>1.1918265580733429</v>
      </c>
      <c r="AY713" s="4">
        <v>0.96388649992280662</v>
      </c>
      <c r="AZ713">
        <f t="shared" si="594"/>
        <v>9.6088326151474182E-2</v>
      </c>
      <c r="BA713">
        <f t="shared" si="595"/>
        <v>2.3913372722874394E-2</v>
      </c>
      <c r="BB713">
        <f t="shared" si="596"/>
        <v>0.13156570575955698</v>
      </c>
      <c r="BC713">
        <f t="shared" si="597"/>
        <v>0.74718938944445012</v>
      </c>
      <c r="BD713" s="4">
        <f t="shared" si="598"/>
        <v>1.0823770523148011</v>
      </c>
      <c r="BE713" s="7">
        <f t="shared" si="599"/>
        <v>2.4682854036951259E-2</v>
      </c>
      <c r="BF713">
        <f t="shared" si="600"/>
        <v>8.1582141154057462E-3</v>
      </c>
      <c r="BG713">
        <f t="shared" si="601"/>
        <v>3.2456146086508368E-2</v>
      </c>
      <c r="BH713">
        <f t="shared" si="602"/>
        <v>0.23343788366988932</v>
      </c>
      <c r="BI713" s="4">
        <f t="shared" si="603"/>
        <v>0.17849593008757075</v>
      </c>
      <c r="BJ713" s="7">
        <f t="shared" si="604"/>
        <v>2.7687696608659579E-6</v>
      </c>
      <c r="BK713">
        <f t="shared" si="605"/>
        <v>1.3734714473649146E-2</v>
      </c>
      <c r="BL713">
        <f t="shared" si="606"/>
        <v>9.1089322509136098E-6</v>
      </c>
      <c r="BM713" s="4">
        <f t="shared" si="607"/>
        <v>2.052122268308983E-8</v>
      </c>
      <c r="BN713" s="7">
        <f t="shared" si="608"/>
        <v>2.7687696608659579E-6</v>
      </c>
      <c r="BO713">
        <f t="shared" si="609"/>
        <v>1.2220568323474661E-6</v>
      </c>
      <c r="BP713">
        <f t="shared" si="610"/>
        <v>4.1855450612895513E-6</v>
      </c>
      <c r="BQ713" s="4">
        <f t="shared" si="611"/>
        <v>1.5330099820587937E-8</v>
      </c>
      <c r="BR713" s="7">
        <f t="shared" si="612"/>
        <v>1.3734714473649146E-2</v>
      </c>
      <c r="BS713">
        <f t="shared" si="613"/>
        <v>1.2220568323474661E-6</v>
      </c>
      <c r="BT713">
        <f t="shared" si="614"/>
        <v>1.3561658946843994E-5</v>
      </c>
      <c r="BU713" s="4">
        <f t="shared" si="615"/>
        <v>2.2167330963941681E-8</v>
      </c>
      <c r="BV713" s="7">
        <f t="shared" si="616"/>
        <v>9.1089322509136098E-6</v>
      </c>
      <c r="BW713">
        <f t="shared" si="617"/>
        <v>4.1855450612895513E-6</v>
      </c>
      <c r="BX713">
        <f t="shared" si="618"/>
        <v>1.3561658946843994E-5</v>
      </c>
      <c r="BY713" s="4">
        <f t="shared" si="619"/>
        <v>2.203104036680482E-3</v>
      </c>
      <c r="BZ713" s="7">
        <f t="shared" si="620"/>
        <v>2.052122268308983E-8</v>
      </c>
      <c r="CA713">
        <f t="shared" si="621"/>
        <v>1.5330099820587937E-8</v>
      </c>
      <c r="CB713">
        <f t="shared" si="622"/>
        <v>2.2167330963941681E-8</v>
      </c>
      <c r="CC713" s="4">
        <f t="shared" si="623"/>
        <v>2.203104036680482E-3</v>
      </c>
      <c r="CD713" s="7">
        <f t="shared" si="624"/>
        <v>20</v>
      </c>
      <c r="CE713" s="4">
        <f t="shared" si="625"/>
        <v>1</v>
      </c>
      <c r="CF713" s="7">
        <f t="shared" si="626"/>
        <v>2.7687696608659579E-6</v>
      </c>
      <c r="CG713">
        <f t="shared" si="627"/>
        <v>9.1481094852128758E-8</v>
      </c>
      <c r="CH713" s="7">
        <f t="shared" si="628"/>
        <v>2.7687696608659579E-6</v>
      </c>
      <c r="CI713" s="4">
        <f t="shared" si="629"/>
        <v>8.6925445739617747E-9</v>
      </c>
      <c r="CJ713">
        <f t="shared" si="630"/>
        <v>9.1481094852128758E-8</v>
      </c>
      <c r="CK713">
        <f t="shared" si="631"/>
        <v>8.6925445739617747E-9</v>
      </c>
      <c r="CL713" s="7">
        <f t="shared" si="632"/>
        <v>6</v>
      </c>
      <c r="CM713" s="4">
        <f t="shared" si="633"/>
        <v>1</v>
      </c>
      <c r="CN713" s="7">
        <f t="shared" si="634"/>
        <v>1.3113834247222708E-4</v>
      </c>
      <c r="CO713" s="4">
        <f t="shared" si="635"/>
        <v>1</v>
      </c>
      <c r="CP713" s="7">
        <f t="shared" si="636"/>
        <v>5</v>
      </c>
      <c r="CQ713" s="4" t="str">
        <f t="shared" si="637"/>
        <v>Glenfiddich 18</v>
      </c>
      <c r="CR713" s="7">
        <f t="shared" si="638"/>
        <v>78</v>
      </c>
      <c r="CS713">
        <f t="shared" si="639"/>
        <v>81</v>
      </c>
      <c r="CT713">
        <f ca="1">COUNTIF(INDIRECT(ADDRESS(ROW(),CR713,1,1)):INDIRECT(ADDRESS(ROW(),CS713,1,1)), "&lt;0.05")</f>
        <v>4</v>
      </c>
      <c r="CU713" s="4">
        <f t="shared" ca="1" si="640"/>
        <v>1</v>
      </c>
    </row>
    <row r="714" spans="1:99" x14ac:dyDescent="0.25">
      <c r="A714" s="48">
        <v>192</v>
      </c>
      <c r="B714" s="7">
        <v>5.1905207314972938E-2</v>
      </c>
      <c r="C714">
        <v>1.5718266788788664E-2</v>
      </c>
      <c r="D714">
        <v>2.2114002077035799E-2</v>
      </c>
      <c r="E714">
        <v>1.801990237500244E-2</v>
      </c>
      <c r="F714">
        <v>2.1433952316007098E-2</v>
      </c>
      <c r="G714">
        <v>2.6931374566914433E-2</v>
      </c>
      <c r="H714">
        <v>1.8184811629929614E-2</v>
      </c>
      <c r="I714">
        <v>1.1455069763886957E-2</v>
      </c>
      <c r="J714">
        <v>1.4786681849143625E-2</v>
      </c>
      <c r="K714" s="4">
        <v>1.4349899396175869E-2</v>
      </c>
      <c r="L714" s="7">
        <v>1.3931310857487165E-2</v>
      </c>
      <c r="M714">
        <v>1.2283109663354412E-2</v>
      </c>
      <c r="N714">
        <v>1.0290121728772365E-2</v>
      </c>
      <c r="O714">
        <v>1.4613723225901459E-2</v>
      </c>
      <c r="P714">
        <v>1.436862712513671E-2</v>
      </c>
      <c r="Q714">
        <v>8.6611208267873066E-3</v>
      </c>
      <c r="R714">
        <v>1.08442510762325E-2</v>
      </c>
      <c r="S714">
        <v>9.3926102308691702E-3</v>
      </c>
      <c r="T714">
        <v>1.1705044531074281E-2</v>
      </c>
      <c r="U714" s="4">
        <v>6.5816791820533785E-3</v>
      </c>
      <c r="V714" s="7">
        <v>1.7183053743115333E-2</v>
      </c>
      <c r="W714">
        <v>1.625980781167663E-2</v>
      </c>
      <c r="X714">
        <v>1.511029646639315E-2</v>
      </c>
      <c r="Y714">
        <v>1.4667539055686801E-2</v>
      </c>
      <c r="Z714">
        <v>2.1639399742593664E-2</v>
      </c>
      <c r="AA714">
        <v>1.4896851778863972E-2</v>
      </c>
      <c r="AB714">
        <v>1.4111038674571362E-2</v>
      </c>
      <c r="AC714">
        <v>2.207464558585967E-2</v>
      </c>
      <c r="AD714">
        <v>2.2126562051825595E-2</v>
      </c>
      <c r="AE714" s="4">
        <v>2.2385016702134306E-2</v>
      </c>
      <c r="AF714" s="7">
        <v>2.9673673706198573E-2</v>
      </c>
      <c r="AG714">
        <v>8.0922401677958986E-2</v>
      </c>
      <c r="AH714">
        <v>7.4732653934492146E-2</v>
      </c>
      <c r="AI714">
        <v>9.0102590871760188E-2</v>
      </c>
      <c r="AJ714">
        <v>9.9369645890546851E-2</v>
      </c>
      <c r="AK714">
        <v>0.11168018145546478</v>
      </c>
      <c r="AL714">
        <v>0.10709251603046278</v>
      </c>
      <c r="AM714">
        <v>9.5327475051523183E-2</v>
      </c>
      <c r="AN714">
        <v>0.10203527781517152</v>
      </c>
      <c r="AO714" s="4">
        <v>0.13684774868263036</v>
      </c>
      <c r="AP714" s="7">
        <v>0.12565941702226377</v>
      </c>
      <c r="AQ714">
        <v>0.10025536799442339</v>
      </c>
      <c r="AR714">
        <v>9.2918177643811301E-2</v>
      </c>
      <c r="AS714">
        <v>0.1391366888792295</v>
      </c>
      <c r="AT714">
        <v>0.15927447428082456</v>
      </c>
      <c r="AU714">
        <v>0.14058752472363883</v>
      </c>
      <c r="AV714">
        <v>0.1481814174761778</v>
      </c>
      <c r="AW714">
        <v>0.15359346216578695</v>
      </c>
      <c r="AX714">
        <v>0.137398783618465</v>
      </c>
      <c r="AY714" s="4">
        <v>0.12310246458531374</v>
      </c>
      <c r="AZ714">
        <f t="shared" si="594"/>
        <v>2.1489916807785742E-2</v>
      </c>
      <c r="BA714">
        <f t="shared" si="595"/>
        <v>1.1267159844766877E-2</v>
      </c>
      <c r="BB714">
        <f t="shared" si="596"/>
        <v>1.8045421161272047E-2</v>
      </c>
      <c r="BC714">
        <f t="shared" si="597"/>
        <v>9.2778416511620942E-2</v>
      </c>
      <c r="BD714" s="4">
        <f t="shared" si="598"/>
        <v>0.13201077783899345</v>
      </c>
      <c r="BE714" s="7">
        <f t="shared" si="599"/>
        <v>1.1585335561793019E-2</v>
      </c>
      <c r="BF714">
        <f t="shared" si="600"/>
        <v>2.6359215839708836E-3</v>
      </c>
      <c r="BG714">
        <f t="shared" si="601"/>
        <v>3.5588563040030311E-3</v>
      </c>
      <c r="BH714">
        <f t="shared" si="602"/>
        <v>2.8078245688521138E-2</v>
      </c>
      <c r="BI714" s="4">
        <f t="shared" si="603"/>
        <v>2.1808041503387533E-2</v>
      </c>
      <c r="BJ714" s="7">
        <f t="shared" si="604"/>
        <v>2.1659293610090148E-2</v>
      </c>
      <c r="BK714">
        <f t="shared" si="605"/>
        <v>0.38859580453653153</v>
      </c>
      <c r="BL714">
        <f t="shared" si="606"/>
        <v>8.1197924687808483E-6</v>
      </c>
      <c r="BM714" s="4">
        <f t="shared" si="607"/>
        <v>1.4426744098069221E-9</v>
      </c>
      <c r="BN714" s="7">
        <f t="shared" si="608"/>
        <v>2.1659293610090148E-2</v>
      </c>
      <c r="BO714">
        <f t="shared" si="609"/>
        <v>1.6390099678914517E-4</v>
      </c>
      <c r="BP714">
        <f t="shared" si="610"/>
        <v>6.6729689785805702E-6</v>
      </c>
      <c r="BQ714" s="4">
        <f t="shared" si="611"/>
        <v>2.1980492933954178E-8</v>
      </c>
      <c r="BR714" s="7">
        <f t="shared" si="612"/>
        <v>0.38859580453653153</v>
      </c>
      <c r="BS714">
        <f t="shared" si="613"/>
        <v>1.6390099678914517E-4</v>
      </c>
      <c r="BT714">
        <f t="shared" si="614"/>
        <v>1.2893263926644017E-5</v>
      </c>
      <c r="BU714" s="4">
        <f t="shared" si="615"/>
        <v>2.9707821366260176E-8</v>
      </c>
      <c r="BV714" s="7">
        <f t="shared" si="616"/>
        <v>8.1197924687808483E-6</v>
      </c>
      <c r="BW714">
        <f t="shared" si="617"/>
        <v>6.6729689785805702E-6</v>
      </c>
      <c r="BX714">
        <f t="shared" si="618"/>
        <v>1.2893263926644017E-5</v>
      </c>
      <c r="BY714" s="4">
        <f t="shared" si="619"/>
        <v>2.8146424439124806E-3</v>
      </c>
      <c r="BZ714" s="7">
        <f t="shared" si="620"/>
        <v>1.4426744098069221E-9</v>
      </c>
      <c r="CA714">
        <f t="shared" si="621"/>
        <v>2.1980492933954178E-8</v>
      </c>
      <c r="CB714">
        <f t="shared" si="622"/>
        <v>2.9707821366260176E-8</v>
      </c>
      <c r="CC714" s="4">
        <f t="shared" si="623"/>
        <v>2.8146424439124806E-3</v>
      </c>
      <c r="CD714" s="7">
        <f t="shared" si="624"/>
        <v>18</v>
      </c>
      <c r="CE714" s="4">
        <f t="shared" si="625"/>
        <v>0</v>
      </c>
      <c r="CF714" s="7">
        <f t="shared" si="626"/>
        <v>2.1659293610090148E-2</v>
      </c>
      <c r="CG714">
        <f t="shared" si="627"/>
        <v>1.1725256262054455E-6</v>
      </c>
      <c r="CH714" s="7">
        <f t="shared" si="628"/>
        <v>2.1659293610090148E-2</v>
      </c>
      <c r="CI714" s="4">
        <f t="shared" si="629"/>
        <v>4.3633680126536839E-8</v>
      </c>
      <c r="CJ714">
        <f t="shared" si="630"/>
        <v>1.1725256262054455E-6</v>
      </c>
      <c r="CK714">
        <f t="shared" si="631"/>
        <v>4.3633680126536839E-8</v>
      </c>
      <c r="CL714" s="7">
        <f t="shared" si="632"/>
        <v>6</v>
      </c>
      <c r="CM714" s="4">
        <f t="shared" si="633"/>
        <v>1</v>
      </c>
      <c r="CN714" s="7">
        <f t="shared" si="634"/>
        <v>7.1906227795531352E-4</v>
      </c>
      <c r="CO714" s="4">
        <f t="shared" si="635"/>
        <v>1</v>
      </c>
      <c r="CP714" s="7">
        <f t="shared" si="636"/>
        <v>5</v>
      </c>
      <c r="CQ714" s="4" t="str">
        <f t="shared" si="637"/>
        <v>Glenfiddich 18</v>
      </c>
      <c r="CR714" s="7">
        <f t="shared" si="638"/>
        <v>78</v>
      </c>
      <c r="CS714">
        <f t="shared" si="639"/>
        <v>81</v>
      </c>
      <c r="CT714">
        <f ca="1">COUNTIF(INDIRECT(ADDRESS(ROW(),CR714,1,1)):INDIRECT(ADDRESS(ROW(),CS714,1,1)), "&lt;0.05")</f>
        <v>4</v>
      </c>
      <c r="CU714" s="4">
        <f t="shared" ca="1" si="640"/>
        <v>1</v>
      </c>
    </row>
    <row r="715" spans="1:99" x14ac:dyDescent="0.25">
      <c r="A715" s="48">
        <v>193</v>
      </c>
      <c r="B715" s="7">
        <v>6.7560114451912942E-2</v>
      </c>
      <c r="C715">
        <v>3.2584242814389958E-2</v>
      </c>
      <c r="D715">
        <v>2.7165083734564058E-2</v>
      </c>
      <c r="E715">
        <v>2.7655020516369595E-2</v>
      </c>
      <c r="F715">
        <v>2.7641691294411172E-2</v>
      </c>
      <c r="G715">
        <v>2.9060201417443095E-2</v>
      </c>
      <c r="H715">
        <v>2.0335779163227419E-2</v>
      </c>
      <c r="I715">
        <v>2.058336701242499E-2</v>
      </c>
      <c r="J715">
        <v>2.2710532187906102E-2</v>
      </c>
      <c r="K715" s="4">
        <v>1.0990454255708451E-2</v>
      </c>
      <c r="L715" s="7">
        <v>2.6681277863561999E-2</v>
      </c>
      <c r="M715">
        <v>2.4439227880071562E-2</v>
      </c>
      <c r="N715">
        <v>1.5304889880222562E-2</v>
      </c>
      <c r="O715">
        <v>2.5782509107812223E-2</v>
      </c>
      <c r="P715">
        <v>2.021809308781624E-2</v>
      </c>
      <c r="Q715">
        <v>1.3614867045029252E-2</v>
      </c>
      <c r="R715">
        <v>1.4663731148534E-2</v>
      </c>
      <c r="S715">
        <v>1.2112490156390616E-2</v>
      </c>
      <c r="T715">
        <v>1.8992160773908719E-2</v>
      </c>
      <c r="U715" s="4">
        <v>1.197010128448785E-2</v>
      </c>
      <c r="V715" s="7">
        <v>1.0906492997913833E-2</v>
      </c>
      <c r="W715">
        <v>9.3213386632900221E-3</v>
      </c>
      <c r="X715">
        <v>1.2967477757490086E-2</v>
      </c>
      <c r="Y715">
        <v>1.0433676274454726E-2</v>
      </c>
      <c r="Z715">
        <v>1.1387784675884648E-2</v>
      </c>
      <c r="AA715">
        <v>6.9793402922920791E-3</v>
      </c>
      <c r="AB715">
        <v>9.4864283122764181E-3</v>
      </c>
      <c r="AC715">
        <v>1.3071045778353571E-2</v>
      </c>
      <c r="AD715">
        <v>1.5239768163522047E-2</v>
      </c>
      <c r="AE715" s="4">
        <v>1.281413746415597E-2</v>
      </c>
      <c r="AF715" s="7">
        <v>2.1922291263858126E-2</v>
      </c>
      <c r="AG715">
        <v>2.7890943012837403E-2</v>
      </c>
      <c r="AH715">
        <v>2.0596929406643458E-2</v>
      </c>
      <c r="AI715">
        <v>2.4127959447692606E-2</v>
      </c>
      <c r="AJ715">
        <v>1.7997777244356944E-2</v>
      </c>
      <c r="AK715">
        <v>2.5387117283472982E-2</v>
      </c>
      <c r="AL715">
        <v>2.911470083600377E-2</v>
      </c>
      <c r="AM715">
        <v>2.7209424810010364E-2</v>
      </c>
      <c r="AN715">
        <v>2.7766649024221334E-2</v>
      </c>
      <c r="AO715" s="4">
        <v>4.1198060461567258E-2</v>
      </c>
      <c r="AP715" s="7">
        <v>2.7663185484154897E-2</v>
      </c>
      <c r="AQ715">
        <v>2.6102086296002233E-2</v>
      </c>
      <c r="AR715">
        <v>3.3805988108674224E-2</v>
      </c>
      <c r="AS715">
        <v>3.3083713256182361E-2</v>
      </c>
      <c r="AT715">
        <v>3.5494821825635625E-2</v>
      </c>
      <c r="AU715">
        <v>4.1010003218851988E-2</v>
      </c>
      <c r="AV715">
        <v>3.9849419479108319E-2</v>
      </c>
      <c r="AW715">
        <v>3.657913502966037E-2</v>
      </c>
      <c r="AX715">
        <v>2.9729086892974266E-2</v>
      </c>
      <c r="AY715" s="4">
        <v>3.1183067845859391E-2</v>
      </c>
      <c r="AZ715">
        <f t="shared" si="594"/>
        <v>2.8628648684835771E-2</v>
      </c>
      <c r="BA715">
        <f t="shared" si="595"/>
        <v>1.8377934822783507E-2</v>
      </c>
      <c r="BB715">
        <f t="shared" si="596"/>
        <v>1.126074903796334E-2</v>
      </c>
      <c r="BC715">
        <f t="shared" si="597"/>
        <v>2.6321185279066423E-2</v>
      </c>
      <c r="BD715" s="4">
        <f t="shared" si="598"/>
        <v>3.3450050743710366E-2</v>
      </c>
      <c r="BE715" s="7">
        <f t="shared" si="599"/>
        <v>1.4963601379489266E-2</v>
      </c>
      <c r="BF715">
        <f t="shared" si="600"/>
        <v>5.6815276878622719E-3</v>
      </c>
      <c r="BG715">
        <f t="shared" si="601"/>
        <v>2.3688107248708988E-3</v>
      </c>
      <c r="BH715">
        <f t="shared" si="602"/>
        <v>6.338128328162055E-3</v>
      </c>
      <c r="BI715" s="4">
        <f t="shared" si="603"/>
        <v>4.9306651336447254E-3</v>
      </c>
      <c r="BJ715" s="7">
        <f t="shared" si="604"/>
        <v>6.6605370097615121E-2</v>
      </c>
      <c r="BK715">
        <f t="shared" si="605"/>
        <v>5.0982541861421876E-3</v>
      </c>
      <c r="BL715">
        <f t="shared" si="606"/>
        <v>0.6613347384356516</v>
      </c>
      <c r="BM715" s="4">
        <f t="shared" si="607"/>
        <v>0.35410213734412899</v>
      </c>
      <c r="BN715" s="7">
        <f t="shared" si="608"/>
        <v>6.6605370097615121E-2</v>
      </c>
      <c r="BO715">
        <f t="shared" si="609"/>
        <v>3.2724593078674253E-3</v>
      </c>
      <c r="BP715">
        <f t="shared" si="610"/>
        <v>8.6259725816084983E-3</v>
      </c>
      <c r="BQ715" s="4">
        <f t="shared" si="611"/>
        <v>6.2561788204360316E-6</v>
      </c>
      <c r="BR715" s="7">
        <f t="shared" si="612"/>
        <v>5.0982541861421876E-3</v>
      </c>
      <c r="BS715">
        <f t="shared" si="613"/>
        <v>3.2724593078674253E-3</v>
      </c>
      <c r="BT715">
        <f t="shared" si="614"/>
        <v>1.7328031944630003E-5</v>
      </c>
      <c r="BU715" s="4">
        <f t="shared" si="615"/>
        <v>9.8223258234931849E-9</v>
      </c>
      <c r="BV715" s="7">
        <f t="shared" si="616"/>
        <v>0.6613347384356516</v>
      </c>
      <c r="BW715">
        <f t="shared" si="617"/>
        <v>8.6259725816084983E-3</v>
      </c>
      <c r="BX715">
        <f t="shared" si="618"/>
        <v>1.7328031944630003E-5</v>
      </c>
      <c r="BY715" s="4">
        <f t="shared" si="619"/>
        <v>1.2129783710699149E-2</v>
      </c>
      <c r="BZ715" s="7">
        <f t="shared" si="620"/>
        <v>0.35410213734412899</v>
      </c>
      <c r="CA715">
        <f t="shared" si="621"/>
        <v>6.2561788204360316E-6</v>
      </c>
      <c r="CB715">
        <f t="shared" si="622"/>
        <v>9.8223258234931849E-9</v>
      </c>
      <c r="CC715" s="4">
        <f t="shared" si="623"/>
        <v>1.2129783710699149E-2</v>
      </c>
      <c r="CD715" s="7">
        <f t="shared" si="624"/>
        <v>14</v>
      </c>
      <c r="CE715" s="4">
        <f t="shared" si="625"/>
        <v>0</v>
      </c>
      <c r="CF715" s="7">
        <f t="shared" si="626"/>
        <v>6.6605370097615121E-2</v>
      </c>
      <c r="CG715">
        <f t="shared" si="627"/>
        <v>0.35113980845806114</v>
      </c>
      <c r="CH715" s="7">
        <f t="shared" si="628"/>
        <v>6.6605370097615121E-2</v>
      </c>
      <c r="CI715" s="4">
        <f t="shared" si="629"/>
        <v>5.2927612641591501E-2</v>
      </c>
      <c r="CJ715">
        <f t="shared" si="630"/>
        <v>0.35113980845806114</v>
      </c>
      <c r="CK715">
        <f t="shared" si="631"/>
        <v>5.2927612641591501E-2</v>
      </c>
      <c r="CL715" s="7">
        <f t="shared" si="632"/>
        <v>0</v>
      </c>
      <c r="CM715" s="4">
        <f t="shared" si="633"/>
        <v>0</v>
      </c>
      <c r="CN715" s="7">
        <f t="shared" si="634"/>
        <v>0.17378009631728158</v>
      </c>
      <c r="CO715" s="4">
        <f t="shared" si="635"/>
        <v>0</v>
      </c>
      <c r="CP715" s="7">
        <f t="shared" si="636"/>
        <v>5</v>
      </c>
      <c r="CQ715" s="4" t="str">
        <f t="shared" si="637"/>
        <v>Glenfiddich 18</v>
      </c>
      <c r="CR715" s="7">
        <f t="shared" si="638"/>
        <v>78</v>
      </c>
      <c r="CS715">
        <f t="shared" si="639"/>
        <v>81</v>
      </c>
      <c r="CT715">
        <f ca="1">COUNTIF(INDIRECT(ADDRESS(ROW(),CR715,1,1)):INDIRECT(ADDRESS(ROW(),CS715,1,1)), "&lt;0.05")</f>
        <v>3</v>
      </c>
      <c r="CU715" s="4">
        <f t="shared" ca="1" si="640"/>
        <v>0</v>
      </c>
    </row>
    <row r="716" spans="1:99" x14ac:dyDescent="0.25">
      <c r="A716" s="48">
        <v>194</v>
      </c>
      <c r="B716" s="7">
        <v>1.4560913350532054</v>
      </c>
      <c r="C716">
        <v>0.93590217317815394</v>
      </c>
      <c r="D716">
        <v>0.72071539000242291</v>
      </c>
      <c r="E716">
        <v>0.8225839191838763</v>
      </c>
      <c r="F716">
        <v>0.96262418084643009</v>
      </c>
      <c r="G716">
        <v>0.79110656170148352</v>
      </c>
      <c r="H716">
        <v>0.81425268044805355</v>
      </c>
      <c r="I716">
        <v>0.64690495557423056</v>
      </c>
      <c r="J716">
        <v>0.56709618033805087</v>
      </c>
      <c r="K716" s="4">
        <v>0.46828907844990492</v>
      </c>
      <c r="L716" s="7">
        <v>0.22965530634737932</v>
      </c>
      <c r="M716">
        <v>0.27838254847502014</v>
      </c>
      <c r="N716">
        <v>0.23971145932077143</v>
      </c>
      <c r="O716">
        <v>0.49908856806651847</v>
      </c>
      <c r="P716">
        <v>0.51658834754239147</v>
      </c>
      <c r="Q716">
        <v>0.32021455215517808</v>
      </c>
      <c r="R716">
        <v>0.27443545869922931</v>
      </c>
      <c r="S716">
        <v>0.23949204965929638</v>
      </c>
      <c r="T716">
        <v>0.31659318387673435</v>
      </c>
      <c r="U716" s="4">
        <v>0.28308396511425549</v>
      </c>
      <c r="V716" s="7">
        <v>0.26963394068515889</v>
      </c>
      <c r="W716">
        <v>0.26446293243950103</v>
      </c>
      <c r="X716">
        <v>0.2620468446246022</v>
      </c>
      <c r="Y716">
        <v>0.3152628759345798</v>
      </c>
      <c r="Z716">
        <v>0.34484868235296673</v>
      </c>
      <c r="AA716">
        <v>0.34987921071046563</v>
      </c>
      <c r="AB716">
        <v>0.35456087601059966</v>
      </c>
      <c r="AC716">
        <v>0.37702082798139519</v>
      </c>
      <c r="AD716">
        <v>0.37890408385234864</v>
      </c>
      <c r="AE716" s="4">
        <v>0.36209919249595468</v>
      </c>
      <c r="AF716" s="7">
        <v>0.30146485375092624</v>
      </c>
      <c r="AG716">
        <v>0.34851310901474702</v>
      </c>
      <c r="AH716">
        <v>0.34450164013705065</v>
      </c>
      <c r="AI716">
        <v>0.346719345501182</v>
      </c>
      <c r="AJ716">
        <v>0.37122871305301663</v>
      </c>
      <c r="AK716">
        <v>0.39710302368646538</v>
      </c>
      <c r="AL716">
        <v>0.40321131120068304</v>
      </c>
      <c r="AM716">
        <v>0.40763076413657795</v>
      </c>
      <c r="AN716">
        <v>0.45436537376287045</v>
      </c>
      <c r="AO716" s="4">
        <v>0.50423553451963454</v>
      </c>
      <c r="AP716" s="7">
        <v>0.77518450428087216</v>
      </c>
      <c r="AQ716">
        <v>0.64205762698538715</v>
      </c>
      <c r="AR716">
        <v>0.59365254522068323</v>
      </c>
      <c r="AS716">
        <v>0.60041725595262652</v>
      </c>
      <c r="AT716">
        <v>0.65443157176246813</v>
      </c>
      <c r="AU716">
        <v>0.62682294342069211</v>
      </c>
      <c r="AV716">
        <v>0.61113071377438599</v>
      </c>
      <c r="AW716">
        <v>0.62250387399134499</v>
      </c>
      <c r="AX716">
        <v>0.779707318812355</v>
      </c>
      <c r="AY716" s="4">
        <v>0.56468484306324862</v>
      </c>
      <c r="AZ716">
        <f t="shared" si="594"/>
        <v>0.81855664547758111</v>
      </c>
      <c r="BA716">
        <f t="shared" si="595"/>
        <v>0.31972454392567745</v>
      </c>
      <c r="BB716">
        <f t="shared" si="596"/>
        <v>0.3278719467087573</v>
      </c>
      <c r="BC716">
        <f t="shared" si="597"/>
        <v>0.38789736687631537</v>
      </c>
      <c r="BD716" s="4">
        <f t="shared" si="598"/>
        <v>0.6470593197264064</v>
      </c>
      <c r="BE716" s="7">
        <f t="shared" si="599"/>
        <v>0.27217663915960777</v>
      </c>
      <c r="BF716">
        <f t="shared" si="600"/>
        <v>0.10381150872856937</v>
      </c>
      <c r="BG716">
        <f t="shared" si="601"/>
        <v>4.6643476668596619E-2</v>
      </c>
      <c r="BH716">
        <f t="shared" si="602"/>
        <v>5.9197968078813203E-2</v>
      </c>
      <c r="BI716" s="4">
        <f t="shared" si="603"/>
        <v>7.3187420942234682E-2</v>
      </c>
      <c r="BJ716" s="7">
        <f t="shared" si="604"/>
        <v>1.7778095983643946E-4</v>
      </c>
      <c r="BK716">
        <f t="shared" si="605"/>
        <v>2.6485315350587935E-4</v>
      </c>
      <c r="BL716">
        <f t="shared" si="606"/>
        <v>6.6169315375772106E-4</v>
      </c>
      <c r="BM716" s="4">
        <f t="shared" si="607"/>
        <v>8.2395299686178702E-2</v>
      </c>
      <c r="BN716" s="7">
        <f t="shared" si="608"/>
        <v>1.7778095983643946E-4</v>
      </c>
      <c r="BO716">
        <f t="shared" si="609"/>
        <v>0.82456592344471702</v>
      </c>
      <c r="BP716">
        <f t="shared" si="610"/>
        <v>9.2347420083377152E-2</v>
      </c>
      <c r="BQ716" s="4">
        <f t="shared" si="611"/>
        <v>4.0367350338561743E-7</v>
      </c>
      <c r="BR716" s="7">
        <f t="shared" si="612"/>
        <v>2.6485315350587935E-4</v>
      </c>
      <c r="BS716">
        <f t="shared" si="613"/>
        <v>0.82456592344471702</v>
      </c>
      <c r="BT716">
        <f t="shared" si="614"/>
        <v>2.204547303501039E-2</v>
      </c>
      <c r="BU716" s="4">
        <f t="shared" si="615"/>
        <v>5.4190532034353423E-9</v>
      </c>
      <c r="BV716" s="7">
        <f t="shared" si="616"/>
        <v>6.6169315375772106E-4</v>
      </c>
      <c r="BW716">
        <f t="shared" si="617"/>
        <v>9.2347420083377152E-2</v>
      </c>
      <c r="BX716">
        <f t="shared" si="618"/>
        <v>2.204547303501039E-2</v>
      </c>
      <c r="BY716" s="4">
        <f t="shared" si="619"/>
        <v>1.0105972986141933E-7</v>
      </c>
      <c r="BZ716" s="7">
        <f t="shared" si="620"/>
        <v>8.2395299686178702E-2</v>
      </c>
      <c r="CA716">
        <f t="shared" si="621"/>
        <v>4.0367350338561743E-7</v>
      </c>
      <c r="CB716">
        <f t="shared" si="622"/>
        <v>5.4190532034353423E-9</v>
      </c>
      <c r="CC716" s="4">
        <f t="shared" si="623"/>
        <v>1.0105972986141933E-7</v>
      </c>
      <c r="CD716" s="7">
        <f t="shared" si="624"/>
        <v>14</v>
      </c>
      <c r="CE716" s="4">
        <f t="shared" si="625"/>
        <v>0</v>
      </c>
      <c r="CF716" s="7">
        <f t="shared" si="626"/>
        <v>1.7778095983643946E-4</v>
      </c>
      <c r="CG716">
        <f t="shared" si="627"/>
        <v>2.012338028583101E-3</v>
      </c>
      <c r="CH716" s="7">
        <f t="shared" si="628"/>
        <v>1.7778095983643946E-4</v>
      </c>
      <c r="CI716" s="4">
        <f t="shared" si="629"/>
        <v>4.7631855284295862E-3</v>
      </c>
      <c r="CJ716">
        <f t="shared" si="630"/>
        <v>2.012338028583101E-3</v>
      </c>
      <c r="CK716">
        <f t="shared" si="631"/>
        <v>4.7631855284295862E-3</v>
      </c>
      <c r="CL716" s="7">
        <f t="shared" si="632"/>
        <v>6</v>
      </c>
      <c r="CM716" s="4">
        <f t="shared" si="633"/>
        <v>1</v>
      </c>
      <c r="CN716" s="7">
        <f t="shared" si="634"/>
        <v>9.6368365502988735E-3</v>
      </c>
      <c r="CO716" s="4">
        <f t="shared" si="635"/>
        <v>1</v>
      </c>
      <c r="CP716" s="7">
        <f t="shared" si="636"/>
        <v>1</v>
      </c>
      <c r="CQ716" s="4" t="str">
        <f t="shared" si="637"/>
        <v>Gentleman Jack</v>
      </c>
      <c r="CR716" s="7">
        <f t="shared" si="638"/>
        <v>62</v>
      </c>
      <c r="CS716">
        <f t="shared" si="639"/>
        <v>65</v>
      </c>
      <c r="CT716">
        <f ca="1">COUNTIF(INDIRECT(ADDRESS(ROW(),CR716,1,1)):INDIRECT(ADDRESS(ROW(),CS716,1,1)), "&lt;0.05")</f>
        <v>3</v>
      </c>
      <c r="CU716" s="4">
        <f t="shared" ca="1" si="640"/>
        <v>0</v>
      </c>
    </row>
    <row r="717" spans="1:99" x14ac:dyDescent="0.25">
      <c r="A717" s="48">
        <v>195</v>
      </c>
      <c r="B717" s="7">
        <v>3.0453050399159673</v>
      </c>
      <c r="C717">
        <v>1.8588806025509064</v>
      </c>
      <c r="D717">
        <v>1.4462053376858288</v>
      </c>
      <c r="E717">
        <v>1.6188483126578925</v>
      </c>
      <c r="F717">
        <v>1.9178009857887199</v>
      </c>
      <c r="G717">
        <v>1.3192426135636577</v>
      </c>
      <c r="H717">
        <v>1.700467763931961</v>
      </c>
      <c r="I717">
        <v>1.4345859987415841</v>
      </c>
      <c r="J717">
        <v>1.0168654708896296</v>
      </c>
      <c r="K717" s="4">
        <v>0.70907682895088764</v>
      </c>
      <c r="L717" s="7">
        <v>0.39875712120537882</v>
      </c>
      <c r="M717">
        <v>0.52268368642272622</v>
      </c>
      <c r="N717">
        <v>0.44590174038291758</v>
      </c>
      <c r="O717">
        <v>0.87567796941842646</v>
      </c>
      <c r="P717">
        <v>0.99023765165740119</v>
      </c>
      <c r="Q717">
        <v>0.6836788959835981</v>
      </c>
      <c r="R717">
        <v>0.57594374817188676</v>
      </c>
      <c r="S717">
        <v>0.46691859341160785</v>
      </c>
      <c r="T717">
        <v>0.66307395655516999</v>
      </c>
      <c r="U717" s="4">
        <v>0.64422445800983741</v>
      </c>
      <c r="V717" s="7">
        <v>0.64867141127808692</v>
      </c>
      <c r="W717">
        <v>0.58917463388448299</v>
      </c>
      <c r="X717">
        <v>0.54203548264748003</v>
      </c>
      <c r="Y717">
        <v>0.66603542731039989</v>
      </c>
      <c r="Z717">
        <v>0.83232606691624822</v>
      </c>
      <c r="AA717">
        <v>0.76672427849651936</v>
      </c>
      <c r="AB717">
        <v>0.71096986357020453</v>
      </c>
      <c r="AC717">
        <v>0.88857982771178823</v>
      </c>
      <c r="AD717">
        <v>0.89670445950008493</v>
      </c>
      <c r="AE717" s="4">
        <v>0.8067607432553624</v>
      </c>
      <c r="AF717" s="7">
        <v>0.71771652231761729</v>
      </c>
      <c r="AG717">
        <v>0.91284618948243557</v>
      </c>
      <c r="AH717">
        <v>0.89518492091506408</v>
      </c>
      <c r="AI717">
        <v>0.95235631220152595</v>
      </c>
      <c r="AJ717">
        <v>0.96817268127991818</v>
      </c>
      <c r="AK717">
        <v>1.0384329532343592</v>
      </c>
      <c r="AL717">
        <v>1.0550480382743135</v>
      </c>
      <c r="AM717">
        <v>1.3603083343532685</v>
      </c>
      <c r="AN717">
        <v>1.4010378922402196</v>
      </c>
      <c r="AO717" s="4">
        <v>1.3340412666346646</v>
      </c>
      <c r="AP717" s="7">
        <v>1.9197963045592428</v>
      </c>
      <c r="AQ717">
        <v>1.6637752072058096</v>
      </c>
      <c r="AR717">
        <v>1.7703853148488233</v>
      </c>
      <c r="AS717">
        <v>1.5694419755916418</v>
      </c>
      <c r="AT717">
        <v>1.5866194486255021</v>
      </c>
      <c r="AU717">
        <v>1.5093263831946608</v>
      </c>
      <c r="AV717">
        <v>1.6677270417099035</v>
      </c>
      <c r="AW717">
        <v>1.7724789769883114</v>
      </c>
      <c r="AX717">
        <v>1.9563705697168272</v>
      </c>
      <c r="AY717" s="4">
        <v>1.6549012719166509</v>
      </c>
      <c r="AZ717">
        <f t="shared" si="594"/>
        <v>1.6067278954677036</v>
      </c>
      <c r="BA717">
        <f t="shared" si="595"/>
        <v>0.62670978212189499</v>
      </c>
      <c r="BB717">
        <f t="shared" si="596"/>
        <v>0.73479821945706569</v>
      </c>
      <c r="BC717">
        <f t="shared" si="597"/>
        <v>1.0635145110933386</v>
      </c>
      <c r="BD717" s="4">
        <f t="shared" si="598"/>
        <v>1.7070822494357376</v>
      </c>
      <c r="BE717" s="7">
        <f t="shared" si="599"/>
        <v>0.62632516863734489</v>
      </c>
      <c r="BF717">
        <f t="shared" si="600"/>
        <v>0.18932572565639433</v>
      </c>
      <c r="BG717">
        <f t="shared" si="601"/>
        <v>0.12322049491416319</v>
      </c>
      <c r="BH717">
        <f t="shared" si="602"/>
        <v>0.22802347596426342</v>
      </c>
      <c r="BI717" s="4">
        <f t="shared" si="603"/>
        <v>0.14696433680519239</v>
      </c>
      <c r="BJ717" s="7">
        <f t="shared" si="604"/>
        <v>6.7313915802847053E-4</v>
      </c>
      <c r="BK717">
        <f t="shared" si="605"/>
        <v>1.6267578696723371E-3</v>
      </c>
      <c r="BL717">
        <f t="shared" si="606"/>
        <v>2.5171236898617513E-2</v>
      </c>
      <c r="BM717" s="4">
        <f t="shared" si="607"/>
        <v>0.63247627266775053</v>
      </c>
      <c r="BN717" s="7">
        <f t="shared" si="608"/>
        <v>6.7313915802847053E-4</v>
      </c>
      <c r="BO717">
        <f t="shared" si="609"/>
        <v>0.15041278226895474</v>
      </c>
      <c r="BP717">
        <f t="shared" si="610"/>
        <v>2.1122619930038472E-4</v>
      </c>
      <c r="BQ717" s="4">
        <f t="shared" si="611"/>
        <v>7.1881628334675852E-11</v>
      </c>
      <c r="BR717" s="7">
        <f t="shared" si="612"/>
        <v>1.6267578696723371E-3</v>
      </c>
      <c r="BS717">
        <f t="shared" si="613"/>
        <v>0.15041278226895474</v>
      </c>
      <c r="BT717">
        <f t="shared" si="614"/>
        <v>1.3164358637446146E-3</v>
      </c>
      <c r="BU717" s="4">
        <f t="shared" si="615"/>
        <v>6.9013599335376647E-12</v>
      </c>
      <c r="BV717" s="7">
        <f t="shared" si="616"/>
        <v>2.5171236898617513E-2</v>
      </c>
      <c r="BW717">
        <f t="shared" si="617"/>
        <v>2.1122619930038472E-4</v>
      </c>
      <c r="BX717">
        <f t="shared" si="618"/>
        <v>1.3164358637446146E-3</v>
      </c>
      <c r="BY717" s="4">
        <f t="shared" si="619"/>
        <v>1.6160451145744243E-6</v>
      </c>
      <c r="BZ717" s="7">
        <f t="shared" si="620"/>
        <v>0.63247627266775053</v>
      </c>
      <c r="CA717">
        <f t="shared" si="621"/>
        <v>7.1881628334675852E-11</v>
      </c>
      <c r="CB717">
        <f t="shared" si="622"/>
        <v>6.9013599335376647E-12</v>
      </c>
      <c r="CC717" s="4">
        <f t="shared" si="623"/>
        <v>1.6160451145744243E-6</v>
      </c>
      <c r="CD717" s="7">
        <f t="shared" si="624"/>
        <v>16</v>
      </c>
      <c r="CE717" s="4">
        <f t="shared" si="625"/>
        <v>0</v>
      </c>
      <c r="CF717" s="7">
        <f t="shared" si="626"/>
        <v>6.7313915802847053E-4</v>
      </c>
      <c r="CG717">
        <f t="shared" si="627"/>
        <v>6.2753421325490805E-2</v>
      </c>
      <c r="CH717" s="7">
        <f t="shared" si="628"/>
        <v>6.7313915802847053E-4</v>
      </c>
      <c r="CI717" s="4">
        <f t="shared" si="629"/>
        <v>4.887635441178456E-6</v>
      </c>
      <c r="CJ717">
        <f t="shared" si="630"/>
        <v>6.2753421325490805E-2</v>
      </c>
      <c r="CK717">
        <f t="shared" si="631"/>
        <v>4.887635441178456E-6</v>
      </c>
      <c r="CL717" s="7">
        <f t="shared" si="632"/>
        <v>4</v>
      </c>
      <c r="CM717" s="4">
        <f t="shared" si="633"/>
        <v>0</v>
      </c>
      <c r="CN717" s="7">
        <f t="shared" si="634"/>
        <v>0.18814600478570553</v>
      </c>
      <c r="CO717" s="4">
        <f t="shared" si="635"/>
        <v>0</v>
      </c>
      <c r="CP717" s="7">
        <f t="shared" si="636"/>
        <v>5</v>
      </c>
      <c r="CQ717" s="4" t="str">
        <f t="shared" si="637"/>
        <v>Glenfiddich 18</v>
      </c>
      <c r="CR717" s="7">
        <f t="shared" si="638"/>
        <v>78</v>
      </c>
      <c r="CS717">
        <f t="shared" si="639"/>
        <v>81</v>
      </c>
      <c r="CT717">
        <f ca="1">COUNTIF(INDIRECT(ADDRESS(ROW(),CR717,1,1)):INDIRECT(ADDRESS(ROW(),CS717,1,1)), "&lt;0.05")</f>
        <v>3</v>
      </c>
      <c r="CU717" s="4">
        <f t="shared" ca="1" si="640"/>
        <v>0</v>
      </c>
    </row>
    <row r="718" spans="1:99" x14ac:dyDescent="0.25">
      <c r="A718" s="48">
        <v>196</v>
      </c>
      <c r="B718" s="7">
        <v>0.48977750866661007</v>
      </c>
      <c r="C718">
        <v>0.30516755210704088</v>
      </c>
      <c r="D718">
        <v>0.23586165261087885</v>
      </c>
      <c r="E718">
        <v>0.24989247189111383</v>
      </c>
      <c r="F718">
        <v>0.27198483457449191</v>
      </c>
      <c r="G718">
        <v>0.19906877696559669</v>
      </c>
      <c r="H718">
        <v>0.25219119930108957</v>
      </c>
      <c r="I718">
        <v>0.19832578427352945</v>
      </c>
      <c r="J718">
        <v>0.12991991786703028</v>
      </c>
      <c r="K718" s="4">
        <v>0.10010929140983128</v>
      </c>
      <c r="L718" s="7">
        <v>9.1425442051328715E-2</v>
      </c>
      <c r="M718">
        <v>0.10954550939269249</v>
      </c>
      <c r="N718">
        <v>7.5560959247153531E-2</v>
      </c>
      <c r="O718">
        <v>0.14751996917347601</v>
      </c>
      <c r="P718">
        <v>0.16092583509708741</v>
      </c>
      <c r="Q718">
        <v>0.10623066091239232</v>
      </c>
      <c r="R718">
        <v>8.8418290372563199E-2</v>
      </c>
      <c r="S718">
        <v>7.7680849640563404E-2</v>
      </c>
      <c r="T718">
        <v>0.11079664572863095</v>
      </c>
      <c r="U718" s="4">
        <v>0.10277101193120766</v>
      </c>
      <c r="V718" s="7">
        <v>8.9283296447510277E-2</v>
      </c>
      <c r="W718">
        <v>8.2229646034167159E-2</v>
      </c>
      <c r="X718">
        <v>7.871497972687401E-2</v>
      </c>
      <c r="Y718">
        <v>9.180551137170069E-2</v>
      </c>
      <c r="Z718">
        <v>0.12786321950535043</v>
      </c>
      <c r="AA718">
        <v>0.10175115619846281</v>
      </c>
      <c r="AB718">
        <v>0.10133032099347879</v>
      </c>
      <c r="AC718">
        <v>0.1291022561004147</v>
      </c>
      <c r="AD718">
        <v>0.13987867717054031</v>
      </c>
      <c r="AE718" s="4">
        <v>0.11718201618631423</v>
      </c>
      <c r="AF718" s="7">
        <v>0.12172475416131362</v>
      </c>
      <c r="AG718">
        <v>0.13351861090123601</v>
      </c>
      <c r="AH718">
        <v>0.13344564106099951</v>
      </c>
      <c r="AI718">
        <v>0.16011098185340533</v>
      </c>
      <c r="AJ718">
        <v>0.13048358013441955</v>
      </c>
      <c r="AK718">
        <v>0.15697965482612294</v>
      </c>
      <c r="AL718">
        <v>0.14981385615045603</v>
      </c>
      <c r="AM718">
        <v>0.18008912869041788</v>
      </c>
      <c r="AN718">
        <v>0.20375784601743571</v>
      </c>
      <c r="AO718" s="4">
        <v>0.18563788499843173</v>
      </c>
      <c r="AP718" s="7">
        <v>0.27541172324114971</v>
      </c>
      <c r="AQ718">
        <v>0.23596524140335459</v>
      </c>
      <c r="AR718">
        <v>0.26273200877530867</v>
      </c>
      <c r="AS718">
        <v>0.20989923310172209</v>
      </c>
      <c r="AT718">
        <v>0.23841348876314669</v>
      </c>
      <c r="AU718">
        <v>0.20773908619597667</v>
      </c>
      <c r="AV718">
        <v>0.2343078192114447</v>
      </c>
      <c r="AW718">
        <v>0.2503991087769456</v>
      </c>
      <c r="AX718">
        <v>0.28308011605700412</v>
      </c>
      <c r="AY718" s="4">
        <v>0.24282436013766909</v>
      </c>
      <c r="AZ718">
        <f t="shared" si="594"/>
        <v>0.24322989896672126</v>
      </c>
      <c r="BA718">
        <f t="shared" si="595"/>
        <v>0.10708751735470956</v>
      </c>
      <c r="BB718">
        <f t="shared" si="596"/>
        <v>0.10591410797348133</v>
      </c>
      <c r="BC718">
        <f t="shared" si="597"/>
        <v>0.15555619387942382</v>
      </c>
      <c r="BD718" s="4">
        <f t="shared" si="598"/>
        <v>0.24407721856637221</v>
      </c>
      <c r="BE718" s="7">
        <f t="shared" si="599"/>
        <v>0.1069356365193182</v>
      </c>
      <c r="BF718">
        <f t="shared" si="600"/>
        <v>2.7938484029246154E-2</v>
      </c>
      <c r="BG718">
        <f t="shared" si="601"/>
        <v>2.1382067778094448E-2</v>
      </c>
      <c r="BH718">
        <f t="shared" si="602"/>
        <v>2.714908011510023E-2</v>
      </c>
      <c r="BI718" s="4">
        <f t="shared" si="603"/>
        <v>2.4887596354673205E-2</v>
      </c>
      <c r="BJ718" s="7">
        <f t="shared" si="604"/>
        <v>2.8627713982606797E-3</v>
      </c>
      <c r="BK718">
        <f t="shared" si="605"/>
        <v>2.7437055088939213E-3</v>
      </c>
      <c r="BL718">
        <f t="shared" si="606"/>
        <v>3.0431105749303793E-2</v>
      </c>
      <c r="BM718" s="4">
        <f t="shared" si="607"/>
        <v>0.98101138052823644</v>
      </c>
      <c r="BN718" s="7">
        <f t="shared" si="608"/>
        <v>2.8627713982606797E-3</v>
      </c>
      <c r="BO718">
        <f t="shared" si="609"/>
        <v>0.91724753919244106</v>
      </c>
      <c r="BP718">
        <f t="shared" si="610"/>
        <v>9.7330479709718289E-4</v>
      </c>
      <c r="BQ718" s="4">
        <f t="shared" si="611"/>
        <v>1.0449473681162282E-9</v>
      </c>
      <c r="BR718" s="7">
        <f t="shared" si="612"/>
        <v>2.7437055088939213E-3</v>
      </c>
      <c r="BS718">
        <f t="shared" si="613"/>
        <v>0.91724753919244106</v>
      </c>
      <c r="BT718">
        <f t="shared" si="614"/>
        <v>2.8581099659021378E-4</v>
      </c>
      <c r="BU718" s="4">
        <f t="shared" si="615"/>
        <v>1.2623498498216716E-10</v>
      </c>
      <c r="BV718" s="7">
        <f t="shared" si="616"/>
        <v>3.0431105749303793E-2</v>
      </c>
      <c r="BW718">
        <f t="shared" si="617"/>
        <v>9.7330479709718289E-4</v>
      </c>
      <c r="BX718">
        <f t="shared" si="618"/>
        <v>2.8581099659021378E-4</v>
      </c>
      <c r="BY718" s="4">
        <f t="shared" si="619"/>
        <v>5.2929925856301488E-7</v>
      </c>
      <c r="BZ718" s="7">
        <f t="shared" si="620"/>
        <v>0.98101138052823644</v>
      </c>
      <c r="CA718">
        <f t="shared" si="621"/>
        <v>1.0449473681162282E-9</v>
      </c>
      <c r="CB718">
        <f t="shared" si="622"/>
        <v>1.2623498498216716E-10</v>
      </c>
      <c r="CC718" s="4">
        <f t="shared" si="623"/>
        <v>5.2929925856301488E-7</v>
      </c>
      <c r="CD718" s="7">
        <f t="shared" si="624"/>
        <v>16</v>
      </c>
      <c r="CE718" s="4">
        <f t="shared" si="625"/>
        <v>0</v>
      </c>
      <c r="CF718" s="7">
        <f t="shared" si="626"/>
        <v>2.8627713982606797E-3</v>
      </c>
      <c r="CG718">
        <f t="shared" si="627"/>
        <v>6.0064885221803359E-2</v>
      </c>
      <c r="CH718" s="7">
        <f t="shared" si="628"/>
        <v>2.8627713982606797E-3</v>
      </c>
      <c r="CI718" s="4">
        <f t="shared" si="629"/>
        <v>1.5635668097232201E-4</v>
      </c>
      <c r="CJ718">
        <f t="shared" si="630"/>
        <v>6.0064885221803359E-2</v>
      </c>
      <c r="CK718">
        <f t="shared" si="631"/>
        <v>1.5635668097232201E-4</v>
      </c>
      <c r="CL718" s="7">
        <f t="shared" si="632"/>
        <v>4</v>
      </c>
      <c r="CM718" s="4">
        <f t="shared" si="633"/>
        <v>0</v>
      </c>
      <c r="CN718" s="7">
        <f t="shared" si="634"/>
        <v>8.1199072170477615E-2</v>
      </c>
      <c r="CO718" s="4">
        <f t="shared" si="635"/>
        <v>0</v>
      </c>
      <c r="CP718" s="7">
        <f t="shared" si="636"/>
        <v>5</v>
      </c>
      <c r="CQ718" s="4" t="str">
        <f t="shared" si="637"/>
        <v>Glenfiddich 18</v>
      </c>
      <c r="CR718" s="7">
        <f t="shared" si="638"/>
        <v>78</v>
      </c>
      <c r="CS718">
        <f t="shared" si="639"/>
        <v>81</v>
      </c>
      <c r="CT718">
        <f ca="1">COUNTIF(INDIRECT(ADDRESS(ROW(),CR718,1,1)):INDIRECT(ADDRESS(ROW(),CS718,1,1)), "&lt;0.05")</f>
        <v>3</v>
      </c>
      <c r="CU718" s="4">
        <f t="shared" ca="1" si="640"/>
        <v>0</v>
      </c>
    </row>
    <row r="719" spans="1:99" x14ac:dyDescent="0.25">
      <c r="A719" s="48">
        <v>197</v>
      </c>
      <c r="B719" s="7">
        <v>0.20222237264851109</v>
      </c>
      <c r="C719">
        <v>9.7682954504334049E-2</v>
      </c>
      <c r="D719">
        <v>8.6947076665342279E-2</v>
      </c>
      <c r="E719">
        <v>8.6804382476905237E-2</v>
      </c>
      <c r="F719">
        <v>6.7397067206879505E-2</v>
      </c>
      <c r="G719">
        <v>6.0261993712039622E-2</v>
      </c>
      <c r="H719">
        <v>7.0655092783171114E-2</v>
      </c>
      <c r="I719">
        <v>6.3402145298683391E-2</v>
      </c>
      <c r="J719">
        <v>4.1613255245772696E-2</v>
      </c>
      <c r="K719" s="4">
        <v>3.5875054260188853E-2</v>
      </c>
      <c r="L719" s="7">
        <v>7.838395382300338E-2</v>
      </c>
      <c r="M719">
        <v>7.2801596062099821E-2</v>
      </c>
      <c r="N719">
        <v>3.9661138191160565E-2</v>
      </c>
      <c r="O719">
        <v>6.276761246999088E-2</v>
      </c>
      <c r="P719">
        <v>5.8248652678564133E-2</v>
      </c>
      <c r="Q719">
        <v>3.2436277135805984E-2</v>
      </c>
      <c r="R719">
        <v>2.5691132013571611E-2</v>
      </c>
      <c r="S719">
        <v>2.8853295361335362E-2</v>
      </c>
      <c r="T719">
        <v>4.2464839607323467E-2</v>
      </c>
      <c r="U719" s="4">
        <v>2.4421301017940041E-2</v>
      </c>
      <c r="V719" s="7">
        <v>2.0858504375634877E-2</v>
      </c>
      <c r="W719">
        <v>2.3671792636597803E-2</v>
      </c>
      <c r="X719">
        <v>2.2537503716062581E-2</v>
      </c>
      <c r="Y719">
        <v>2.6581298551834422E-2</v>
      </c>
      <c r="Z719">
        <v>3.3090851863090173E-2</v>
      </c>
      <c r="AA719">
        <v>3.0861875117181546E-2</v>
      </c>
      <c r="AB719">
        <v>2.4137176573874364E-2</v>
      </c>
      <c r="AC719">
        <v>3.4334603470406122E-2</v>
      </c>
      <c r="AD719">
        <v>4.0027458600881465E-2</v>
      </c>
      <c r="AE719" s="4">
        <v>3.159536965680123E-2</v>
      </c>
      <c r="AF719" s="7">
        <v>7.5287971806238072E-2</v>
      </c>
      <c r="AG719">
        <v>4.0573102957865939E-2</v>
      </c>
      <c r="AH719">
        <v>3.6013727182756756E-2</v>
      </c>
      <c r="AI719">
        <v>3.8212410799786711E-2</v>
      </c>
      <c r="AJ719">
        <v>3.9519691705040064E-2</v>
      </c>
      <c r="AK719">
        <v>4.5130800502570664E-2</v>
      </c>
      <c r="AL719">
        <v>3.0868044885766298E-2</v>
      </c>
      <c r="AM719">
        <v>4.3653142283907327E-2</v>
      </c>
      <c r="AN719">
        <v>5.4438694244826204E-2</v>
      </c>
      <c r="AO719" s="4">
        <v>5.9091647483855834E-2</v>
      </c>
      <c r="AP719" s="7">
        <v>6.6651263771890082E-2</v>
      </c>
      <c r="AQ719">
        <v>6.0361510046592903E-2</v>
      </c>
      <c r="AR719">
        <v>6.3326633603180874E-2</v>
      </c>
      <c r="AS719">
        <v>6.0092041199110553E-2</v>
      </c>
      <c r="AT719">
        <v>6.5109479946623389E-2</v>
      </c>
      <c r="AU719">
        <v>6.4837417087381638E-2</v>
      </c>
      <c r="AV719">
        <v>6.7926933156588723E-2</v>
      </c>
      <c r="AW719">
        <v>5.9461169518214479E-2</v>
      </c>
      <c r="AX719">
        <v>6.9706584661522311E-2</v>
      </c>
      <c r="AY719" s="4">
        <v>6.0613164983066806E-2</v>
      </c>
      <c r="AZ719">
        <f t="shared" si="594"/>
        <v>8.128613948018279E-2</v>
      </c>
      <c r="BA719">
        <f t="shared" si="595"/>
        <v>4.6572979836079526E-2</v>
      </c>
      <c r="BB719">
        <f t="shared" si="596"/>
        <v>2.8769643456236456E-2</v>
      </c>
      <c r="BC719">
        <f t="shared" si="597"/>
        <v>4.6278923385261385E-2</v>
      </c>
      <c r="BD719" s="4">
        <f t="shared" si="598"/>
        <v>6.3808619797417171E-2</v>
      </c>
      <c r="BE719" s="7">
        <f t="shared" si="599"/>
        <v>4.6739000002913658E-2</v>
      </c>
      <c r="BF719">
        <f t="shared" si="600"/>
        <v>2.0010270231750261E-2</v>
      </c>
      <c r="BG719">
        <f t="shared" si="601"/>
        <v>6.1680589318336967E-3</v>
      </c>
      <c r="BH719">
        <f t="shared" si="602"/>
        <v>1.3193715744391321E-2</v>
      </c>
      <c r="BI719" s="4">
        <f t="shared" si="603"/>
        <v>3.6150436976540631E-3</v>
      </c>
      <c r="BJ719" s="7">
        <f t="shared" si="604"/>
        <v>5.1452128383997493E-2</v>
      </c>
      <c r="BK719">
        <f t="shared" si="605"/>
        <v>6.1519021808373806E-3</v>
      </c>
      <c r="BL719">
        <f t="shared" si="606"/>
        <v>4.48163494170844E-2</v>
      </c>
      <c r="BM719" s="4">
        <f t="shared" si="607"/>
        <v>0.26828915291995326</v>
      </c>
      <c r="BN719" s="7">
        <f t="shared" si="608"/>
        <v>5.1452128383997493E-2</v>
      </c>
      <c r="BO719">
        <f t="shared" si="609"/>
        <v>2.1551661250620337E-2</v>
      </c>
      <c r="BP719">
        <f t="shared" si="610"/>
        <v>0.96954545619996946</v>
      </c>
      <c r="BQ719" s="4">
        <f t="shared" si="611"/>
        <v>2.3889164136749755E-2</v>
      </c>
      <c r="BR719" s="7">
        <f t="shared" si="612"/>
        <v>6.1519021808373806E-3</v>
      </c>
      <c r="BS719">
        <f t="shared" si="613"/>
        <v>2.1551661250620337E-2</v>
      </c>
      <c r="BT719">
        <f t="shared" si="614"/>
        <v>2.2722511206692319E-3</v>
      </c>
      <c r="BU719" s="4">
        <f t="shared" si="615"/>
        <v>1.9410492097242689E-10</v>
      </c>
      <c r="BV719" s="7">
        <f t="shared" si="616"/>
        <v>4.48163494170844E-2</v>
      </c>
      <c r="BW719">
        <f t="shared" si="617"/>
        <v>0.96954545619996946</v>
      </c>
      <c r="BX719">
        <f t="shared" si="618"/>
        <v>2.2722511206692319E-3</v>
      </c>
      <c r="BY719" s="4">
        <f t="shared" si="619"/>
        <v>2.161371260163841E-3</v>
      </c>
      <c r="BZ719" s="7">
        <f t="shared" si="620"/>
        <v>0.26828915291995326</v>
      </c>
      <c r="CA719">
        <f t="shared" si="621"/>
        <v>2.3889164136749755E-2</v>
      </c>
      <c r="CB719">
        <f t="shared" si="622"/>
        <v>1.9410492097242689E-10</v>
      </c>
      <c r="CC719" s="4">
        <f t="shared" si="623"/>
        <v>2.161371260163841E-3</v>
      </c>
      <c r="CD719" s="7">
        <f t="shared" si="624"/>
        <v>14</v>
      </c>
      <c r="CE719" s="4">
        <f t="shared" si="625"/>
        <v>0</v>
      </c>
      <c r="CF719" s="7">
        <f t="shared" si="626"/>
        <v>5.1452128383997493E-2</v>
      </c>
      <c r="CG719">
        <f t="shared" si="627"/>
        <v>4.3397871565338086E-2</v>
      </c>
      <c r="CH719" s="7">
        <f t="shared" si="628"/>
        <v>5.1452128383997493E-2</v>
      </c>
      <c r="CI719" s="4">
        <f t="shared" si="629"/>
        <v>0.96800760299823274</v>
      </c>
      <c r="CJ719">
        <f t="shared" si="630"/>
        <v>4.3397871565338086E-2</v>
      </c>
      <c r="CK719">
        <f t="shared" si="631"/>
        <v>0.96800760299823274</v>
      </c>
      <c r="CL719" s="7">
        <f t="shared" si="632"/>
        <v>2</v>
      </c>
      <c r="CM719" s="4">
        <f t="shared" si="633"/>
        <v>0</v>
      </c>
      <c r="CN719" s="7">
        <f t="shared" si="634"/>
        <v>9.0715182664992452E-3</v>
      </c>
      <c r="CO719" s="4">
        <f t="shared" si="635"/>
        <v>1</v>
      </c>
      <c r="CP719" s="7">
        <f t="shared" si="636"/>
        <v>1</v>
      </c>
      <c r="CQ719" s="4" t="str">
        <f t="shared" si="637"/>
        <v>Gentleman Jack</v>
      </c>
      <c r="CR719" s="7">
        <f t="shared" si="638"/>
        <v>62</v>
      </c>
      <c r="CS719">
        <f t="shared" si="639"/>
        <v>65</v>
      </c>
      <c r="CT719">
        <f ca="1">COUNTIF(INDIRECT(ADDRESS(ROW(),CR719,1,1)):INDIRECT(ADDRESS(ROW(),CS719,1,1)), "&lt;0.05")</f>
        <v>2</v>
      </c>
      <c r="CU719" s="4">
        <f t="shared" ca="1" si="640"/>
        <v>0</v>
      </c>
    </row>
    <row r="720" spans="1:99" x14ac:dyDescent="0.25">
      <c r="A720" s="48">
        <v>198</v>
      </c>
      <c r="B720" s="7">
        <v>0.36431149592063478</v>
      </c>
      <c r="C720">
        <v>0.20531632603164315</v>
      </c>
      <c r="D720">
        <v>0.12854859733257243</v>
      </c>
      <c r="E720">
        <v>0.13310213261689835</v>
      </c>
      <c r="F720">
        <v>0.12277099145041778</v>
      </c>
      <c r="G720">
        <v>0.100498380302355</v>
      </c>
      <c r="H720">
        <v>0.14693463227881881</v>
      </c>
      <c r="I720">
        <v>0.11837440460545175</v>
      </c>
      <c r="J720">
        <v>4.9676123011756626E-2</v>
      </c>
      <c r="K720" s="4">
        <v>4.4180669922677079E-2</v>
      </c>
      <c r="L720" s="7">
        <v>6.5349037717240155E-2</v>
      </c>
      <c r="M720">
        <v>9.3432926367447711E-2</v>
      </c>
      <c r="N720">
        <v>6.0878683958689846E-2</v>
      </c>
      <c r="O720">
        <v>0.10175289380075576</v>
      </c>
      <c r="P720">
        <v>0.1060499596879242</v>
      </c>
      <c r="Q720">
        <v>7.4352913330192061E-2</v>
      </c>
      <c r="R720">
        <v>5.2651963452164045E-2</v>
      </c>
      <c r="S720">
        <v>4.504169155008711E-2</v>
      </c>
      <c r="T720">
        <v>8.8424532787643562E-2</v>
      </c>
      <c r="U720" s="4">
        <v>6.6063856694665843E-2</v>
      </c>
      <c r="V720" s="7">
        <v>6.1112252202468652E-2</v>
      </c>
      <c r="W720">
        <v>3.5392534805207349E-2</v>
      </c>
      <c r="X720">
        <v>3.6718061323695844E-2</v>
      </c>
      <c r="Y720">
        <v>4.4175106469174552E-2</v>
      </c>
      <c r="Z720">
        <v>5.6365107689585171E-2</v>
      </c>
      <c r="AA720">
        <v>3.4582660721391129E-2</v>
      </c>
      <c r="AB720">
        <v>3.7038638697719048E-2</v>
      </c>
      <c r="AC720">
        <v>5.6800175655920486E-2</v>
      </c>
      <c r="AD720">
        <v>6.9371159953913256E-2</v>
      </c>
      <c r="AE720" s="4">
        <v>4.8246411375331096E-2</v>
      </c>
      <c r="AF720" s="7">
        <v>0.10232884181585897</v>
      </c>
      <c r="AG720">
        <v>9.0200826900629361E-2</v>
      </c>
      <c r="AH720">
        <v>8.3319736791452229E-2</v>
      </c>
      <c r="AI720">
        <v>7.8185772884118973E-2</v>
      </c>
      <c r="AJ720">
        <v>7.6489505523475387E-2</v>
      </c>
      <c r="AK720">
        <v>8.1661841802286583E-2</v>
      </c>
      <c r="AL720">
        <v>7.7364867646847288E-2</v>
      </c>
      <c r="AM720">
        <v>0.13196286370223245</v>
      </c>
      <c r="AN720">
        <v>0.14882040873112362</v>
      </c>
      <c r="AO720" s="4">
        <v>0.15432157764226698</v>
      </c>
      <c r="AP720" s="7">
        <v>0.15027027790074135</v>
      </c>
      <c r="AQ720">
        <v>0.13449950247498349</v>
      </c>
      <c r="AR720">
        <v>0.15916665141580735</v>
      </c>
      <c r="AS720">
        <v>0.12660868698971334</v>
      </c>
      <c r="AT720">
        <v>0.12912220149650333</v>
      </c>
      <c r="AU720">
        <v>0.11704745755278634</v>
      </c>
      <c r="AV720">
        <v>0.15767512208584436</v>
      </c>
      <c r="AW720">
        <v>0.11180376059210957</v>
      </c>
      <c r="AX720">
        <v>0.15563314163073222</v>
      </c>
      <c r="AY720" s="4">
        <v>0.14218427155212446</v>
      </c>
      <c r="AZ720">
        <f t="shared" si="594"/>
        <v>0.14137137534732255</v>
      </c>
      <c r="BA720">
        <f t="shared" si="595"/>
        <v>7.5399845934681034E-2</v>
      </c>
      <c r="BB720">
        <f t="shared" si="596"/>
        <v>4.7980210889440662E-2</v>
      </c>
      <c r="BC720">
        <f t="shared" si="597"/>
        <v>0.1024656243440292</v>
      </c>
      <c r="BD720" s="4">
        <f t="shared" si="598"/>
        <v>0.13840110736913458</v>
      </c>
      <c r="BE720" s="7">
        <f t="shared" si="599"/>
        <v>9.095450456652808E-2</v>
      </c>
      <c r="BF720">
        <f t="shared" si="600"/>
        <v>2.0997276044056455E-2</v>
      </c>
      <c r="BG720">
        <f t="shared" si="601"/>
        <v>1.2370076442230423E-2</v>
      </c>
      <c r="BH720">
        <f t="shared" si="602"/>
        <v>3.0825705947529099E-2</v>
      </c>
      <c r="BI720" s="4">
        <f t="shared" si="603"/>
        <v>1.7187227225781265E-2</v>
      </c>
      <c r="BJ720" s="7">
        <f t="shared" si="604"/>
        <v>4.9541525285278103E-2</v>
      </c>
      <c r="BK720">
        <f t="shared" si="605"/>
        <v>1.0054808207160247E-2</v>
      </c>
      <c r="BL720">
        <f t="shared" si="606"/>
        <v>0.2264174331748415</v>
      </c>
      <c r="BM720" s="4">
        <f t="shared" si="607"/>
        <v>0.9212536402060707</v>
      </c>
      <c r="BN720" s="7">
        <f t="shared" si="608"/>
        <v>4.9541525285278103E-2</v>
      </c>
      <c r="BO720">
        <f t="shared" si="609"/>
        <v>2.9777977727438384E-3</v>
      </c>
      <c r="BP720">
        <f t="shared" si="610"/>
        <v>3.5727738422323616E-2</v>
      </c>
      <c r="BQ720" s="4">
        <f t="shared" si="611"/>
        <v>1.0262536368335058E-6</v>
      </c>
      <c r="BR720" s="7">
        <f t="shared" si="612"/>
        <v>1.0054808207160247E-2</v>
      </c>
      <c r="BS720">
        <f t="shared" si="613"/>
        <v>2.9777977727438384E-3</v>
      </c>
      <c r="BT720">
        <f t="shared" si="614"/>
        <v>2.3759118260045529E-4</v>
      </c>
      <c r="BU720" s="4">
        <f t="shared" si="615"/>
        <v>2.7397323429391472E-10</v>
      </c>
      <c r="BV720" s="7">
        <f t="shared" si="616"/>
        <v>0.2264174331748415</v>
      </c>
      <c r="BW720">
        <f t="shared" si="617"/>
        <v>3.5727738422323616E-2</v>
      </c>
      <c r="BX720">
        <f t="shared" si="618"/>
        <v>2.3759118260045529E-4</v>
      </c>
      <c r="BY720" s="4">
        <f t="shared" si="619"/>
        <v>6.1230834620460643E-3</v>
      </c>
      <c r="BZ720" s="7">
        <f t="shared" si="620"/>
        <v>0.9212536402060707</v>
      </c>
      <c r="CA720">
        <f t="shared" si="621"/>
        <v>1.0262536368335058E-6</v>
      </c>
      <c r="CB720">
        <f t="shared" si="622"/>
        <v>2.7397323429391472E-10</v>
      </c>
      <c r="CC720" s="4">
        <f t="shared" si="623"/>
        <v>6.1230834620460643E-3</v>
      </c>
      <c r="CD720" s="7">
        <f t="shared" si="624"/>
        <v>16</v>
      </c>
      <c r="CE720" s="4">
        <f t="shared" si="625"/>
        <v>0</v>
      </c>
      <c r="CF720" s="7">
        <f t="shared" si="626"/>
        <v>4.9541525285278103E-2</v>
      </c>
      <c r="CG720">
        <f t="shared" si="627"/>
        <v>0.16037689511690004</v>
      </c>
      <c r="CH720" s="7">
        <f t="shared" si="628"/>
        <v>4.9541525285278103E-2</v>
      </c>
      <c r="CI720" s="4">
        <f t="shared" si="629"/>
        <v>5.1050642723388183E-2</v>
      </c>
      <c r="CJ720">
        <f t="shared" si="630"/>
        <v>0.16037689511690004</v>
      </c>
      <c r="CK720">
        <f t="shared" si="631"/>
        <v>5.1050642723388183E-2</v>
      </c>
      <c r="CL720" s="7">
        <f t="shared" si="632"/>
        <v>2</v>
      </c>
      <c r="CM720" s="4">
        <f t="shared" si="633"/>
        <v>0</v>
      </c>
      <c r="CN720" s="7">
        <f t="shared" si="634"/>
        <v>7.81584615593338E-2</v>
      </c>
      <c r="CO720" s="4">
        <f t="shared" si="635"/>
        <v>0</v>
      </c>
      <c r="CP720" s="7">
        <f t="shared" si="636"/>
        <v>1</v>
      </c>
      <c r="CQ720" s="4" t="str">
        <f t="shared" si="637"/>
        <v>Gentleman Jack</v>
      </c>
      <c r="CR720" s="7">
        <f t="shared" si="638"/>
        <v>62</v>
      </c>
      <c r="CS720">
        <f t="shared" si="639"/>
        <v>65</v>
      </c>
      <c r="CT720">
        <f ca="1">COUNTIF(INDIRECT(ADDRESS(ROW(),CR720,1,1)):INDIRECT(ADDRESS(ROW(),CS720,1,1)), "&lt;0.05")</f>
        <v>2</v>
      </c>
      <c r="CU720" s="4">
        <f t="shared" ca="1" si="640"/>
        <v>0</v>
      </c>
    </row>
    <row r="721" spans="1:99" x14ac:dyDescent="0.25">
      <c r="A721" s="48">
        <v>199</v>
      </c>
      <c r="B721" s="7">
        <v>7.6005257291148459E-2</v>
      </c>
      <c r="C721">
        <v>5.2082282077081717E-2</v>
      </c>
      <c r="D721">
        <v>2.9524119098190291E-2</v>
      </c>
      <c r="E721">
        <v>3.8764243792887697E-2</v>
      </c>
      <c r="F721">
        <v>2.5074960044866253E-2</v>
      </c>
      <c r="G721">
        <v>3.0473054172144628E-2</v>
      </c>
      <c r="H721">
        <v>3.8856653075436828E-2</v>
      </c>
      <c r="I721">
        <v>2.1402763240583478E-2</v>
      </c>
      <c r="J721">
        <v>1.3208852635576656E-2</v>
      </c>
      <c r="K721" s="4">
        <v>1.0724712482060436E-2</v>
      </c>
      <c r="L721" s="7">
        <v>1.7428745408634736E-2</v>
      </c>
      <c r="M721">
        <v>2.0154345581380125E-2</v>
      </c>
      <c r="N721">
        <v>1.5538334516650928E-2</v>
      </c>
      <c r="O721">
        <v>2.645113712477843E-2</v>
      </c>
      <c r="P721">
        <v>3.0134808093048662E-2</v>
      </c>
      <c r="Q721">
        <v>1.4267646053270281E-2</v>
      </c>
      <c r="R721">
        <v>1.7259169192313906E-2</v>
      </c>
      <c r="S721">
        <v>1.5670457062437568E-2</v>
      </c>
      <c r="T721">
        <v>2.2419408999035332E-2</v>
      </c>
      <c r="U721" s="4">
        <v>1.1428018321397464E-2</v>
      </c>
      <c r="V721" s="7">
        <v>1.1391363091668764E-2</v>
      </c>
      <c r="W721">
        <v>1.0232112501986348E-2</v>
      </c>
      <c r="X721">
        <v>9.7155438534919092E-3</v>
      </c>
      <c r="Y721">
        <v>1.1107585951107838E-2</v>
      </c>
      <c r="Z721">
        <v>1.4182035194517571E-2</v>
      </c>
      <c r="AA721">
        <v>5.2682866100441641E-3</v>
      </c>
      <c r="AB721">
        <v>1.3311203642335913E-2</v>
      </c>
      <c r="AC721">
        <v>1.2172910215180157E-2</v>
      </c>
      <c r="AD721">
        <v>1.763385748633484E-2</v>
      </c>
      <c r="AE721" s="4">
        <v>1.4875511360567825E-2</v>
      </c>
      <c r="AF721" s="7">
        <v>2.798284859745688E-2</v>
      </c>
      <c r="AG721">
        <v>2.7003166621479464E-2</v>
      </c>
      <c r="AH721">
        <v>1.6089842802756493E-2</v>
      </c>
      <c r="AI721">
        <v>2.3218405134776843E-2</v>
      </c>
      <c r="AJ721">
        <v>2.1416632903603121E-2</v>
      </c>
      <c r="AK721">
        <v>3.0394251783235723E-2</v>
      </c>
      <c r="AL721">
        <v>1.5727416882690731E-2</v>
      </c>
      <c r="AM721">
        <v>2.9459557148967076E-2</v>
      </c>
      <c r="AN721">
        <v>3.4804805702573133E-2</v>
      </c>
      <c r="AO721" s="4">
        <v>3.9771803707918926E-2</v>
      </c>
      <c r="AP721" s="7">
        <v>4.4932728729516452E-2</v>
      </c>
      <c r="AQ721">
        <v>4.0688186091354113E-2</v>
      </c>
      <c r="AR721">
        <v>3.8706861617664158E-2</v>
      </c>
      <c r="AS721">
        <v>3.2273001584940557E-2</v>
      </c>
      <c r="AT721">
        <v>2.4582139632772358E-2</v>
      </c>
      <c r="AU721">
        <v>2.5650856999424435E-2</v>
      </c>
      <c r="AV721">
        <v>3.9611905673075827E-2</v>
      </c>
      <c r="AW721">
        <v>3.3314676937201519E-2</v>
      </c>
      <c r="AX721">
        <v>4.3974707464795135E-2</v>
      </c>
      <c r="AY721" s="4">
        <v>3.618163753363373E-2</v>
      </c>
      <c r="AZ721">
        <f t="shared" si="594"/>
        <v>3.3611689790997643E-2</v>
      </c>
      <c r="BA721">
        <f t="shared" si="595"/>
        <v>1.9075207035294747E-2</v>
      </c>
      <c r="BB721">
        <f t="shared" si="596"/>
        <v>1.1989040990723532E-2</v>
      </c>
      <c r="BC721">
        <f t="shared" si="597"/>
        <v>2.6586873128545841E-2</v>
      </c>
      <c r="BD721" s="4">
        <f t="shared" si="598"/>
        <v>3.599167022643783E-2</v>
      </c>
      <c r="BE721" s="7">
        <f t="shared" si="599"/>
        <v>1.9382174518828885E-2</v>
      </c>
      <c r="BF721">
        <f t="shared" si="600"/>
        <v>5.7809082693274592E-3</v>
      </c>
      <c r="BG721">
        <f t="shared" si="601"/>
        <v>3.3556770845646344E-3</v>
      </c>
      <c r="BH721">
        <f t="shared" si="602"/>
        <v>7.6915588644119208E-3</v>
      </c>
      <c r="BI721" s="4">
        <f t="shared" si="603"/>
        <v>7.026519010398336E-3</v>
      </c>
      <c r="BJ721" s="7">
        <f t="shared" si="604"/>
        <v>4.496949471030199E-2</v>
      </c>
      <c r="BK721">
        <f t="shared" si="605"/>
        <v>6.3943300033829243E-3</v>
      </c>
      <c r="BL721">
        <f t="shared" si="606"/>
        <v>0.30810917116948744</v>
      </c>
      <c r="BM721" s="4">
        <f t="shared" si="607"/>
        <v>0.7217962407667069</v>
      </c>
      <c r="BN721" s="7">
        <f t="shared" si="608"/>
        <v>4.496949471030199E-2</v>
      </c>
      <c r="BO721">
        <f t="shared" si="609"/>
        <v>4.5640821536647776E-3</v>
      </c>
      <c r="BP721">
        <f t="shared" si="610"/>
        <v>2.4667914862173582E-2</v>
      </c>
      <c r="BQ721" s="4">
        <f t="shared" si="611"/>
        <v>1.6744691250257539E-5</v>
      </c>
      <c r="BR721" s="7">
        <f t="shared" si="612"/>
        <v>6.3943300033829243E-3</v>
      </c>
      <c r="BS721">
        <f t="shared" si="613"/>
        <v>4.5640821536647776E-3</v>
      </c>
      <c r="BT721">
        <f t="shared" si="614"/>
        <v>1.2424666975185313E-4</v>
      </c>
      <c r="BU721" s="4">
        <f t="shared" si="615"/>
        <v>2.5771367655464113E-7</v>
      </c>
      <c r="BV721" s="7">
        <f t="shared" si="616"/>
        <v>0.30810917116948744</v>
      </c>
      <c r="BW721">
        <f t="shared" si="617"/>
        <v>2.4667914862173582E-2</v>
      </c>
      <c r="BX721">
        <f t="shared" si="618"/>
        <v>1.2424666975185313E-4</v>
      </c>
      <c r="BY721" s="4">
        <f t="shared" si="619"/>
        <v>1.0583667386503461E-2</v>
      </c>
      <c r="BZ721" s="7">
        <f t="shared" si="620"/>
        <v>0.7217962407667069</v>
      </c>
      <c r="CA721">
        <f t="shared" si="621"/>
        <v>1.6744691250257539E-5</v>
      </c>
      <c r="CB721">
        <f t="shared" si="622"/>
        <v>2.5771367655464113E-7</v>
      </c>
      <c r="CC721" s="4">
        <f t="shared" si="623"/>
        <v>1.0583667386503461E-2</v>
      </c>
      <c r="CD721" s="7">
        <f t="shared" si="624"/>
        <v>16</v>
      </c>
      <c r="CE721" s="4">
        <f t="shared" si="625"/>
        <v>0</v>
      </c>
      <c r="CF721" s="7">
        <f t="shared" si="626"/>
        <v>4.496949471030199E-2</v>
      </c>
      <c r="CG721">
        <f t="shared" si="627"/>
        <v>0.20398073573574799</v>
      </c>
      <c r="CH721" s="7">
        <f t="shared" si="628"/>
        <v>4.496949471030199E-2</v>
      </c>
      <c r="CI721" s="4">
        <f t="shared" si="629"/>
        <v>4.8528198685905501E-2</v>
      </c>
      <c r="CJ721">
        <f t="shared" si="630"/>
        <v>0.20398073573574799</v>
      </c>
      <c r="CK721">
        <f t="shared" si="631"/>
        <v>4.8528198685905501E-2</v>
      </c>
      <c r="CL721" s="7">
        <f t="shared" si="632"/>
        <v>4</v>
      </c>
      <c r="CM721" s="4">
        <f t="shared" si="633"/>
        <v>0</v>
      </c>
      <c r="CN721" s="7">
        <f t="shared" si="634"/>
        <v>9.645483125098557E-2</v>
      </c>
      <c r="CO721" s="4">
        <f t="shared" si="635"/>
        <v>0</v>
      </c>
      <c r="CP721" s="7">
        <f t="shared" si="636"/>
        <v>5</v>
      </c>
      <c r="CQ721" s="4" t="str">
        <f t="shared" si="637"/>
        <v>Glenfiddich 18</v>
      </c>
      <c r="CR721" s="7">
        <f t="shared" si="638"/>
        <v>78</v>
      </c>
      <c r="CS721">
        <f t="shared" si="639"/>
        <v>81</v>
      </c>
      <c r="CT721">
        <f ca="1">COUNTIF(INDIRECT(ADDRESS(ROW(),CR721,1,1)):INDIRECT(ADDRESS(ROW(),CS721,1,1)), "&lt;0.05")</f>
        <v>3</v>
      </c>
      <c r="CU721" s="4">
        <f t="shared" ca="1" si="640"/>
        <v>0</v>
      </c>
    </row>
    <row r="722" spans="1:99" x14ac:dyDescent="0.25">
      <c r="A722" s="48">
        <v>200</v>
      </c>
      <c r="B722" s="7">
        <v>3.0694824232537232E-2</v>
      </c>
      <c r="C722">
        <v>3.1919034389733654E-2</v>
      </c>
      <c r="D722">
        <v>1.0263946064883006E-2</v>
      </c>
      <c r="E722">
        <v>1.9653621736638743E-2</v>
      </c>
      <c r="F722">
        <v>2.3112810892502857E-2</v>
      </c>
      <c r="G722">
        <v>2.812590134089489E-2</v>
      </c>
      <c r="H722">
        <v>2.0332393520072479E-2</v>
      </c>
      <c r="I722">
        <v>1.1033843794173192E-2</v>
      </c>
      <c r="J722">
        <v>1.5201537198509122E-2</v>
      </c>
      <c r="K722" s="4">
        <v>2.2929163470948644E-2</v>
      </c>
      <c r="L722" s="7">
        <v>5.121303848487929E-3</v>
      </c>
      <c r="M722">
        <v>6.5236154772090535E-3</v>
      </c>
      <c r="N722">
        <v>3.5438333706869305E-3</v>
      </c>
      <c r="O722">
        <v>8.7793127319316724E-3</v>
      </c>
      <c r="P722">
        <v>1.0002627092362291E-2</v>
      </c>
      <c r="Q722">
        <v>5.0848326521016028E-3</v>
      </c>
      <c r="R722">
        <v>5.8575877260036817E-3</v>
      </c>
      <c r="S722">
        <v>5.0414742175855119E-3</v>
      </c>
      <c r="T722">
        <v>9.4345834361381723E-3</v>
      </c>
      <c r="U722" s="4">
        <v>6.1785948736474304E-3</v>
      </c>
      <c r="V722" s="7">
        <v>5.1693625595574055E-2</v>
      </c>
      <c r="W722">
        <v>4.6631513111860375E-2</v>
      </c>
      <c r="X722">
        <v>6.8222799841818019E-2</v>
      </c>
      <c r="Y722">
        <v>4.7298612713404631E-2</v>
      </c>
      <c r="Z722">
        <v>6.8832108788942012E-2</v>
      </c>
      <c r="AA722">
        <v>6.0752683843983864E-2</v>
      </c>
      <c r="AB722">
        <v>6.216632876821919E-2</v>
      </c>
      <c r="AC722">
        <v>8.5121354980178768E-2</v>
      </c>
      <c r="AD722">
        <v>8.1263551014852969E-2</v>
      </c>
      <c r="AE722" s="4">
        <v>0.10560576933787348</v>
      </c>
      <c r="AF722" s="7">
        <v>7.6469137147098895E-2</v>
      </c>
      <c r="AG722">
        <v>8.2618503140719071E-2</v>
      </c>
      <c r="AH722">
        <v>5.4114155241615877E-2</v>
      </c>
      <c r="AI722">
        <v>4.2778392406967576E-2</v>
      </c>
      <c r="AJ722">
        <v>7.2935874001953477E-2</v>
      </c>
      <c r="AK722">
        <v>8.0314977774716911E-2</v>
      </c>
      <c r="AL722">
        <v>5.8000411597997424E-2</v>
      </c>
      <c r="AM722">
        <v>8.6388759335348314E-2</v>
      </c>
      <c r="AN722">
        <v>9.0894423396913629E-2</v>
      </c>
      <c r="AO722" s="4">
        <v>0.10828166772923503</v>
      </c>
      <c r="AP722" s="7">
        <v>0.12882922724884563</v>
      </c>
      <c r="AQ722">
        <v>7.9008315388163691E-2</v>
      </c>
      <c r="AR722">
        <v>8.9576646227914794E-2</v>
      </c>
      <c r="AS722">
        <v>8.3375895724058569E-2</v>
      </c>
      <c r="AT722">
        <v>9.376990375556922E-2</v>
      </c>
      <c r="AU722">
        <v>7.4066178263265503E-2</v>
      </c>
      <c r="AV722">
        <v>6.733901763038963E-2</v>
      </c>
      <c r="AW722">
        <v>7.9975273857570903E-2</v>
      </c>
      <c r="AX722">
        <v>9.1275450637653757E-2</v>
      </c>
      <c r="AY722" s="4">
        <v>6.1656106101195367E-2</v>
      </c>
      <c r="AZ722">
        <f t="shared" si="594"/>
        <v>2.1326707664089384E-2</v>
      </c>
      <c r="BA722">
        <f t="shared" si="595"/>
        <v>6.5567765426154277E-3</v>
      </c>
      <c r="BB722">
        <f t="shared" si="596"/>
        <v>6.7758834799670736E-2</v>
      </c>
      <c r="BC722">
        <f t="shared" si="597"/>
        <v>7.5279630177256626E-2</v>
      </c>
      <c r="BD722" s="4">
        <f t="shared" si="598"/>
        <v>8.4887201483462696E-2</v>
      </c>
      <c r="BE722" s="7">
        <f t="shared" si="599"/>
        <v>7.612704211663884E-3</v>
      </c>
      <c r="BF722">
        <f t="shared" si="600"/>
        <v>2.1429336081024188E-3</v>
      </c>
      <c r="BG722">
        <f t="shared" si="601"/>
        <v>1.862205900073944E-2</v>
      </c>
      <c r="BH722">
        <f t="shared" si="602"/>
        <v>1.9279724763853673E-2</v>
      </c>
      <c r="BI722" s="4">
        <f t="shared" si="603"/>
        <v>1.855410742139799E-2</v>
      </c>
      <c r="BJ722" s="7">
        <f t="shared" si="604"/>
        <v>1.2726670973142466E-4</v>
      </c>
      <c r="BK722">
        <f t="shared" si="605"/>
        <v>9.8321317262541789E-6</v>
      </c>
      <c r="BL722">
        <f t="shared" si="606"/>
        <v>3.2465932295070283E-6</v>
      </c>
      <c r="BM722" s="4">
        <f t="shared" si="607"/>
        <v>3.6312687679691183E-7</v>
      </c>
      <c r="BN722" s="7">
        <f t="shared" si="608"/>
        <v>1.2726670973142466E-4</v>
      </c>
      <c r="BO722">
        <f t="shared" si="609"/>
        <v>2.2340993932942929E-6</v>
      </c>
      <c r="BP722">
        <f t="shared" si="610"/>
        <v>1.122257222561919E-6</v>
      </c>
      <c r="BQ722" s="4">
        <f t="shared" si="611"/>
        <v>2.5245339790384678E-7</v>
      </c>
      <c r="BR722" s="7">
        <f t="shared" si="612"/>
        <v>9.8321317262541789E-6</v>
      </c>
      <c r="BS722">
        <f t="shared" si="613"/>
        <v>2.2340993932942929E-6</v>
      </c>
      <c r="BT722">
        <f t="shared" si="614"/>
        <v>0.38665171386973318</v>
      </c>
      <c r="BU722" s="4">
        <f t="shared" si="615"/>
        <v>5.410924539588579E-2</v>
      </c>
      <c r="BV722" s="7">
        <f t="shared" si="616"/>
        <v>3.2465932295070283E-6</v>
      </c>
      <c r="BW722">
        <f t="shared" si="617"/>
        <v>1.122257222561919E-6</v>
      </c>
      <c r="BX722">
        <f t="shared" si="618"/>
        <v>0.38665171386973318</v>
      </c>
      <c r="BY722" s="4">
        <f t="shared" si="619"/>
        <v>0.27110137077994945</v>
      </c>
      <c r="BZ722" s="7">
        <f t="shared" si="620"/>
        <v>3.6312687679691183E-7</v>
      </c>
      <c r="CA722">
        <f t="shared" si="621"/>
        <v>2.5245339790384678E-7</v>
      </c>
      <c r="CB722">
        <f t="shared" si="622"/>
        <v>5.410924539588579E-2</v>
      </c>
      <c r="CC722" s="4">
        <f t="shared" si="623"/>
        <v>0.27110137077994945</v>
      </c>
      <c r="CD722" s="7">
        <f t="shared" si="624"/>
        <v>14</v>
      </c>
      <c r="CE722" s="4">
        <f t="shared" si="625"/>
        <v>0</v>
      </c>
      <c r="CF722" s="7">
        <f t="shared" si="626"/>
        <v>1.2726670973142466E-4</v>
      </c>
      <c r="CG722">
        <f t="shared" si="627"/>
        <v>4.9611634685404769E-15</v>
      </c>
      <c r="CH722" s="7">
        <f t="shared" si="628"/>
        <v>1.2726670973142466E-4</v>
      </c>
      <c r="CI722" s="4">
        <f t="shared" si="629"/>
        <v>9.8394392252224412E-19</v>
      </c>
      <c r="CJ722">
        <f t="shared" si="630"/>
        <v>4.9611634685404769E-15</v>
      </c>
      <c r="CK722">
        <f t="shared" si="631"/>
        <v>9.8394392252224412E-19</v>
      </c>
      <c r="CL722" s="7">
        <f t="shared" si="632"/>
        <v>6</v>
      </c>
      <c r="CM722" s="4">
        <f t="shared" si="633"/>
        <v>1</v>
      </c>
      <c r="CN722" s="7">
        <f t="shared" si="634"/>
        <v>1.0349758782421269E-12</v>
      </c>
      <c r="CO722" s="4">
        <f t="shared" si="635"/>
        <v>1</v>
      </c>
      <c r="CP722" s="7">
        <f t="shared" si="636"/>
        <v>5</v>
      </c>
      <c r="CQ722" s="4" t="str">
        <f t="shared" si="637"/>
        <v>Glenfiddich 18</v>
      </c>
      <c r="CR722" s="7">
        <f t="shared" si="638"/>
        <v>78</v>
      </c>
      <c r="CS722">
        <f t="shared" si="639"/>
        <v>81</v>
      </c>
      <c r="CT722">
        <f ca="1">COUNTIF(INDIRECT(ADDRESS(ROW(),CR722,1,1)):INDIRECT(ADDRESS(ROW(),CS722,1,1)), "&lt;0.05")</f>
        <v>2</v>
      </c>
      <c r="CU722" s="4">
        <f t="shared" ca="1" si="640"/>
        <v>0</v>
      </c>
    </row>
    <row r="723" spans="1:99" x14ac:dyDescent="0.25">
      <c r="A723" s="48">
        <v>201</v>
      </c>
      <c r="B723" s="7">
        <v>5.7554725715797658E-2</v>
      </c>
      <c r="C723">
        <v>8.5494791601077827E-2</v>
      </c>
      <c r="D723">
        <v>4.4386717609110289E-2</v>
      </c>
      <c r="E723">
        <v>6.4991561017012742E-2</v>
      </c>
      <c r="F723">
        <v>8.2623495060290403E-2</v>
      </c>
      <c r="G723">
        <v>8.3904898012655202E-2</v>
      </c>
      <c r="H723">
        <v>7.373078377776808E-2</v>
      </c>
      <c r="I723">
        <v>4.8529607260063772E-2</v>
      </c>
      <c r="J723">
        <v>5.0573092485775385E-2</v>
      </c>
      <c r="K723" s="4">
        <v>6.2858200014912241E-2</v>
      </c>
      <c r="L723" s="7">
        <v>4.7393840245757686E-3</v>
      </c>
      <c r="M723">
        <v>5.2239846341974568E-3</v>
      </c>
      <c r="N723">
        <v>6.0695613061857723E-3</v>
      </c>
      <c r="O723">
        <v>1.7057407436721805E-2</v>
      </c>
      <c r="P723">
        <v>1.6809878461607052E-2</v>
      </c>
      <c r="Q723">
        <v>1.0547504156523557E-2</v>
      </c>
      <c r="R723">
        <v>1.0196349009040791E-2</v>
      </c>
      <c r="S723">
        <v>1.3607352639958796E-2</v>
      </c>
      <c r="T723">
        <v>2.0349680671633001E-2</v>
      </c>
      <c r="U723" s="4">
        <v>1.6706821309977568E-2</v>
      </c>
      <c r="V723" s="7">
        <v>0.30305338759792694</v>
      </c>
      <c r="W723">
        <v>0.22009417571185919</v>
      </c>
      <c r="X723">
        <v>0.29578894613521178</v>
      </c>
      <c r="Y723">
        <v>0.21810499514714679</v>
      </c>
      <c r="Z723">
        <v>0.36759499220874681</v>
      </c>
      <c r="AA723">
        <v>0.29314111440852042</v>
      </c>
      <c r="AB723">
        <v>0.25914914576078096</v>
      </c>
      <c r="AC723">
        <v>0.43405472952907587</v>
      </c>
      <c r="AD723">
        <v>0.44757769467045583</v>
      </c>
      <c r="AE723" s="4">
        <v>0.48645706561604524</v>
      </c>
      <c r="AF723" s="7">
        <v>0.30283910168738548</v>
      </c>
      <c r="AG723">
        <v>0.31758044404478658</v>
      </c>
      <c r="AH723">
        <v>0.29481587964608791</v>
      </c>
      <c r="AI723">
        <v>0.31989840824576937</v>
      </c>
      <c r="AJ723">
        <v>0.38764297382505747</v>
      </c>
      <c r="AK723">
        <v>0.3817168668632977</v>
      </c>
      <c r="AL723">
        <v>0.36670069813411121</v>
      </c>
      <c r="AM723">
        <v>0.48122853642894303</v>
      </c>
      <c r="AN723">
        <v>0.59500131863331729</v>
      </c>
      <c r="AO723" s="4">
        <v>0.58093117277500228</v>
      </c>
      <c r="AP723" s="7">
        <v>0.66929246607804227</v>
      </c>
      <c r="AQ723">
        <v>0.44307695830725796</v>
      </c>
      <c r="AR723">
        <v>0.48609456218421282</v>
      </c>
      <c r="AS723">
        <v>0.50971484931165056</v>
      </c>
      <c r="AT723">
        <v>0.50725538842455709</v>
      </c>
      <c r="AU723">
        <v>0.40943305212188585</v>
      </c>
      <c r="AV723">
        <v>0.41388097284991443</v>
      </c>
      <c r="AW723">
        <v>0.42403722855510217</v>
      </c>
      <c r="AX723">
        <v>0.56853144136345657</v>
      </c>
      <c r="AY723" s="4">
        <v>0.37203957185975728</v>
      </c>
      <c r="AZ723">
        <f t="shared" si="594"/>
        <v>6.5464787255446355E-2</v>
      </c>
      <c r="BA723">
        <f t="shared" si="595"/>
        <v>1.2130792365042158E-2</v>
      </c>
      <c r="BB723">
        <f t="shared" si="596"/>
        <v>0.33250162467857697</v>
      </c>
      <c r="BC723">
        <f t="shared" si="597"/>
        <v>0.40283554002837585</v>
      </c>
      <c r="BD723" s="4">
        <f t="shared" si="598"/>
        <v>0.48033564910558368</v>
      </c>
      <c r="BE723" s="7">
        <f t="shared" si="599"/>
        <v>1.5371047600907706E-2</v>
      </c>
      <c r="BF723">
        <f t="shared" si="600"/>
        <v>5.59920712436801E-3</v>
      </c>
      <c r="BG723">
        <f t="shared" si="601"/>
        <v>9.623826683166127E-2</v>
      </c>
      <c r="BH723">
        <f t="shared" si="602"/>
        <v>0.1118472549244567</v>
      </c>
      <c r="BI723" s="4">
        <f t="shared" si="603"/>
        <v>8.8715097112141678E-2</v>
      </c>
      <c r="BJ723" s="7">
        <f t="shared" si="604"/>
        <v>4.1798441353089093E-7</v>
      </c>
      <c r="BK723">
        <f t="shared" si="605"/>
        <v>8.4141173410764809E-6</v>
      </c>
      <c r="BL723">
        <f t="shared" si="606"/>
        <v>4.3876760624686533E-6</v>
      </c>
      <c r="BM723" s="4">
        <f t="shared" si="607"/>
        <v>7.7697936054919742E-8</v>
      </c>
      <c r="BN723" s="7">
        <f t="shared" si="608"/>
        <v>4.1798441353089093E-7</v>
      </c>
      <c r="BO723">
        <f t="shared" si="609"/>
        <v>2.2400353615923386E-6</v>
      </c>
      <c r="BP723">
        <f t="shared" si="610"/>
        <v>1.5063601918973397E-6</v>
      </c>
      <c r="BQ723" s="4">
        <f t="shared" si="611"/>
        <v>4.1271344454569208E-8</v>
      </c>
      <c r="BR723" s="7">
        <f t="shared" si="612"/>
        <v>8.4141173410764809E-6</v>
      </c>
      <c r="BS723">
        <f t="shared" si="613"/>
        <v>2.2400353615923386E-6</v>
      </c>
      <c r="BT723">
        <f t="shared" si="614"/>
        <v>0.14944777663167447</v>
      </c>
      <c r="BU723" s="4">
        <f t="shared" si="615"/>
        <v>2.1990174463532306E-3</v>
      </c>
      <c r="BV723" s="7">
        <f t="shared" si="616"/>
        <v>4.3876760624686533E-6</v>
      </c>
      <c r="BW723">
        <f t="shared" si="617"/>
        <v>1.5063601918973397E-6</v>
      </c>
      <c r="BX723">
        <f t="shared" si="618"/>
        <v>0.14944777663167447</v>
      </c>
      <c r="BY723" s="4">
        <f t="shared" si="619"/>
        <v>0.10407459119838186</v>
      </c>
      <c r="BZ723" s="7">
        <f t="shared" si="620"/>
        <v>7.7697936054919742E-8</v>
      </c>
      <c r="CA723">
        <f t="shared" si="621"/>
        <v>4.1271344454569208E-8</v>
      </c>
      <c r="CB723">
        <f t="shared" si="622"/>
        <v>2.1990174463532306E-3</v>
      </c>
      <c r="CC723" s="4">
        <f t="shared" si="623"/>
        <v>0.10407459119838186</v>
      </c>
      <c r="CD723" s="7">
        <f t="shared" si="624"/>
        <v>16</v>
      </c>
      <c r="CE723" s="4">
        <f t="shared" si="625"/>
        <v>0</v>
      </c>
      <c r="CF723" s="7">
        <f t="shared" si="626"/>
        <v>4.1798441353089093E-7</v>
      </c>
      <c r="CG723">
        <f t="shared" si="627"/>
        <v>9.6780378696732165E-17</v>
      </c>
      <c r="CH723" s="7">
        <f t="shared" si="628"/>
        <v>4.1798441353089093E-7</v>
      </c>
      <c r="CI723" s="4">
        <f t="shared" si="629"/>
        <v>5.8226550045994614E-18</v>
      </c>
      <c r="CJ723">
        <f t="shared" si="630"/>
        <v>9.6780378696732165E-17</v>
      </c>
      <c r="CK723">
        <f t="shared" si="631"/>
        <v>5.8226550045994614E-18</v>
      </c>
      <c r="CL723" s="7">
        <f t="shared" si="632"/>
        <v>6</v>
      </c>
      <c r="CM723" s="4">
        <f t="shared" si="633"/>
        <v>1</v>
      </c>
      <c r="CN723" s="7">
        <f t="shared" si="634"/>
        <v>7.3352227172636817E-12</v>
      </c>
      <c r="CO723" s="4">
        <f t="shared" si="635"/>
        <v>1</v>
      </c>
      <c r="CP723" s="7">
        <f t="shared" si="636"/>
        <v>5</v>
      </c>
      <c r="CQ723" s="4" t="str">
        <f t="shared" si="637"/>
        <v>Glenfiddich 18</v>
      </c>
      <c r="CR723" s="7">
        <f t="shared" si="638"/>
        <v>78</v>
      </c>
      <c r="CS723">
        <f t="shared" si="639"/>
        <v>81</v>
      </c>
      <c r="CT723">
        <f ca="1">COUNTIF(INDIRECT(ADDRESS(ROW(),CR723,1,1)):INDIRECT(ADDRESS(ROW(),CS723,1,1)), "&lt;0.05")</f>
        <v>3</v>
      </c>
      <c r="CU723" s="4">
        <f t="shared" ca="1" si="640"/>
        <v>0</v>
      </c>
    </row>
    <row r="724" spans="1:99" x14ac:dyDescent="0.25">
      <c r="A724" s="48">
        <v>202</v>
      </c>
      <c r="B724" s="7">
        <v>2.1926853511567264E-2</v>
      </c>
      <c r="C724">
        <v>2.3782439251524488E-2</v>
      </c>
      <c r="D724">
        <v>1.2752140776315268E-2</v>
      </c>
      <c r="E724">
        <v>1.564105418887201E-2</v>
      </c>
      <c r="F724">
        <v>1.7432161258371184E-2</v>
      </c>
      <c r="G724">
        <v>2.1071427775192636E-2</v>
      </c>
      <c r="H724">
        <v>1.5834273145925733E-2</v>
      </c>
      <c r="I724">
        <v>9.1442036569833827E-3</v>
      </c>
      <c r="J724">
        <v>1.0339971750131783E-2</v>
      </c>
      <c r="K724" s="4">
        <v>9.1320568693318976E-3</v>
      </c>
      <c r="L724" s="7">
        <v>0.12473691260527076</v>
      </c>
      <c r="M724">
        <v>0.13599329580731309</v>
      </c>
      <c r="N724">
        <v>6.2627385762873883E-2</v>
      </c>
      <c r="O724">
        <v>4.9984852535654538E-2</v>
      </c>
      <c r="P724">
        <v>3.4989394154625542E-2</v>
      </c>
      <c r="Q724">
        <v>1.1047227078645425E-2</v>
      </c>
      <c r="R724">
        <v>8.7175767453108333E-3</v>
      </c>
      <c r="S724">
        <v>7.7891803558458169E-3</v>
      </c>
      <c r="T724">
        <v>8.4836169995962402E-3</v>
      </c>
      <c r="U724" s="4">
        <v>6.9538042851246019E-3</v>
      </c>
      <c r="V724" s="7">
        <v>3.7644094272143672E-2</v>
      </c>
      <c r="W724">
        <v>3.4218922305697744E-2</v>
      </c>
      <c r="X724">
        <v>4.2479300622277484E-2</v>
      </c>
      <c r="Y724">
        <v>2.9800558835730864E-2</v>
      </c>
      <c r="Z724">
        <v>5.1188456707730944E-2</v>
      </c>
      <c r="AA724">
        <v>4.2350901932073734E-2</v>
      </c>
      <c r="AB724">
        <v>3.6587657170284366E-2</v>
      </c>
      <c r="AC724">
        <v>6.1609796841372681E-2</v>
      </c>
      <c r="AD724">
        <v>6.2928411701946574E-2</v>
      </c>
      <c r="AE724" s="4">
        <v>7.2790985122132779E-2</v>
      </c>
      <c r="AF724" s="7">
        <v>0.13946865821861343</v>
      </c>
      <c r="AG724">
        <v>8.7937148987241975E-2</v>
      </c>
      <c r="AH724">
        <v>6.0189724321346616E-2</v>
      </c>
      <c r="AI724">
        <v>4.9784471182242988E-2</v>
      </c>
      <c r="AJ724">
        <v>6.1762573107987544E-2</v>
      </c>
      <c r="AK724">
        <v>5.1469132500989112E-2</v>
      </c>
      <c r="AL724">
        <v>5.6690157392132005E-2</v>
      </c>
      <c r="AM724">
        <v>7.0333921245823841E-2</v>
      </c>
      <c r="AN724">
        <v>8.4908130075456667E-2</v>
      </c>
      <c r="AO724" s="4">
        <v>8.3431853981353804E-2</v>
      </c>
      <c r="AP724" s="7">
        <v>9.7831443470657087E-2</v>
      </c>
      <c r="AQ724">
        <v>5.4681480292605118E-2</v>
      </c>
      <c r="AR724">
        <v>6.8916880689741208E-2</v>
      </c>
      <c r="AS724">
        <v>6.7691708528770406E-2</v>
      </c>
      <c r="AT724">
        <v>7.3474855432168279E-2</v>
      </c>
      <c r="AU724">
        <v>6.5717027963117722E-2</v>
      </c>
      <c r="AV724">
        <v>6.4602823870749657E-2</v>
      </c>
      <c r="AW724">
        <v>5.3484586214130166E-2</v>
      </c>
      <c r="AX724">
        <v>8.0085830370733593E-2</v>
      </c>
      <c r="AY724" s="4">
        <v>6.0224182850794013E-2</v>
      </c>
      <c r="AZ724">
        <f t="shared" si="594"/>
        <v>1.5705658218421563E-2</v>
      </c>
      <c r="BA724">
        <f t="shared" si="595"/>
        <v>4.5132324633026071E-2</v>
      </c>
      <c r="BB724">
        <f t="shared" si="596"/>
        <v>4.7159908551139079E-2</v>
      </c>
      <c r="BC724">
        <f t="shared" si="597"/>
        <v>7.4597577101318785E-2</v>
      </c>
      <c r="BD724" s="4">
        <f t="shared" si="598"/>
        <v>6.8671081968346731E-2</v>
      </c>
      <c r="BE724" s="7">
        <f t="shared" si="599"/>
        <v>5.3697656798770846E-3</v>
      </c>
      <c r="BF724">
        <f t="shared" si="600"/>
        <v>4.9112314691619044E-2</v>
      </c>
      <c r="BG724">
        <f t="shared" si="601"/>
        <v>1.4324804645168537E-2</v>
      </c>
      <c r="BH724">
        <f t="shared" si="602"/>
        <v>2.6733970192262504E-2</v>
      </c>
      <c r="BI724" s="4">
        <f t="shared" si="603"/>
        <v>1.3028536478429272E-2</v>
      </c>
      <c r="BJ724" s="7">
        <f t="shared" si="604"/>
        <v>9.1520817868298396E-2</v>
      </c>
      <c r="BK724">
        <f t="shared" si="605"/>
        <v>3.6116790616192629E-5</v>
      </c>
      <c r="BL724">
        <f t="shared" si="606"/>
        <v>5.2437821522904195E-5</v>
      </c>
      <c r="BM724" s="4">
        <f t="shared" si="607"/>
        <v>5.5092584697345201E-8</v>
      </c>
      <c r="BN724" s="7">
        <f t="shared" si="608"/>
        <v>9.1520817868298396E-2</v>
      </c>
      <c r="BO724">
        <f t="shared" si="609"/>
        <v>0.90262425943118296</v>
      </c>
      <c r="BP724">
        <f t="shared" si="610"/>
        <v>0.11800491307136129</v>
      </c>
      <c r="BQ724" s="4">
        <f t="shared" si="611"/>
        <v>0.17289070548412891</v>
      </c>
      <c r="BR724" s="7">
        <f t="shared" si="612"/>
        <v>3.6116790616192629E-5</v>
      </c>
      <c r="BS724">
        <f t="shared" si="613"/>
        <v>0.90262425943118296</v>
      </c>
      <c r="BT724">
        <f t="shared" si="614"/>
        <v>1.2749223951513289E-2</v>
      </c>
      <c r="BU724" s="4">
        <f t="shared" si="615"/>
        <v>2.5112913028606698E-3</v>
      </c>
      <c r="BV724" s="7">
        <f t="shared" si="616"/>
        <v>5.2437821522904195E-5</v>
      </c>
      <c r="BW724">
        <f t="shared" si="617"/>
        <v>0.11800491307136129</v>
      </c>
      <c r="BX724">
        <f t="shared" si="618"/>
        <v>1.2749223951513289E-2</v>
      </c>
      <c r="BY724" s="4">
        <f t="shared" si="619"/>
        <v>0.53946049454595824</v>
      </c>
      <c r="BZ724" s="7">
        <f t="shared" si="620"/>
        <v>5.5092584697345201E-8</v>
      </c>
      <c r="CA724">
        <f t="shared" si="621"/>
        <v>0.17289070548412891</v>
      </c>
      <c r="CB724">
        <f t="shared" si="622"/>
        <v>2.5112913028606698E-3</v>
      </c>
      <c r="CC724" s="4">
        <f t="shared" si="623"/>
        <v>0.53946049454595824</v>
      </c>
      <c r="CD724" s="7">
        <f t="shared" si="624"/>
        <v>10</v>
      </c>
      <c r="CE724" s="4">
        <f t="shared" si="625"/>
        <v>0</v>
      </c>
      <c r="CF724" s="7">
        <f t="shared" si="626"/>
        <v>9.1520817868298396E-2</v>
      </c>
      <c r="CG724">
        <f t="shared" si="627"/>
        <v>4.0168391550190953E-13</v>
      </c>
      <c r="CH724" s="7">
        <f t="shared" si="628"/>
        <v>9.1520817868298396E-2</v>
      </c>
      <c r="CI724" s="4">
        <f t="shared" si="629"/>
        <v>0.278831354141518</v>
      </c>
      <c r="CJ724">
        <f t="shared" si="630"/>
        <v>4.0168391550190953E-13</v>
      </c>
      <c r="CK724">
        <f t="shared" si="631"/>
        <v>0.278831354141518</v>
      </c>
      <c r="CL724" s="7">
        <f t="shared" si="632"/>
        <v>2</v>
      </c>
      <c r="CM724" s="4">
        <f t="shared" si="633"/>
        <v>0</v>
      </c>
      <c r="CN724" s="7">
        <f t="shared" si="634"/>
        <v>4.6673624210407895E-3</v>
      </c>
      <c r="CO724" s="4">
        <f t="shared" si="635"/>
        <v>1</v>
      </c>
      <c r="CP724" s="7">
        <f t="shared" si="636"/>
        <v>4</v>
      </c>
      <c r="CQ724" s="4" t="str">
        <f t="shared" si="637"/>
        <v>Glenfiddich 15</v>
      </c>
      <c r="CR724" s="7">
        <f t="shared" si="638"/>
        <v>74</v>
      </c>
      <c r="CS724">
        <f t="shared" si="639"/>
        <v>77</v>
      </c>
      <c r="CT724">
        <f ca="1">COUNTIF(INDIRECT(ADDRESS(ROW(),CR724,1,1)):INDIRECT(ADDRESS(ROW(),CS724,1,1)), "&lt;0.05")</f>
        <v>2</v>
      </c>
      <c r="CU724" s="4">
        <f t="shared" ca="1" si="640"/>
        <v>0</v>
      </c>
    </row>
    <row r="725" spans="1:99" x14ac:dyDescent="0.25">
      <c r="A725" s="48">
        <v>203</v>
      </c>
      <c r="B725" s="7">
        <v>0.48767025867767866</v>
      </c>
      <c r="C725">
        <v>0.34587801275246705</v>
      </c>
      <c r="D725">
        <v>0.23476218750395703</v>
      </c>
      <c r="E725">
        <v>0.2576859095344296</v>
      </c>
      <c r="F725">
        <v>0.26406662613290244</v>
      </c>
      <c r="G725">
        <v>0.1976302883431606</v>
      </c>
      <c r="H725">
        <v>0.21148263842274995</v>
      </c>
      <c r="I725">
        <v>0.20403528282248465</v>
      </c>
      <c r="J725">
        <v>0.15708606321986049</v>
      </c>
      <c r="K725" s="4">
        <v>0.13617475117692179</v>
      </c>
      <c r="L725" s="7">
        <v>0.24950645065684698</v>
      </c>
      <c r="M725">
        <v>0.32961854480512925</v>
      </c>
      <c r="N725">
        <v>0.15769347792394373</v>
      </c>
      <c r="O725">
        <v>0.15361525796249129</v>
      </c>
      <c r="P725">
        <v>0.12779209771784145</v>
      </c>
      <c r="Q725">
        <v>7.0366469647496585E-2</v>
      </c>
      <c r="R725">
        <v>5.8982446334352338E-2</v>
      </c>
      <c r="S725">
        <v>4.6800941790926157E-2</v>
      </c>
      <c r="T725">
        <v>6.4055299113038144E-2</v>
      </c>
      <c r="U725" s="4">
        <v>5.3435469961149E-2</v>
      </c>
      <c r="V725" s="7">
        <v>5.0084166078329106E-2</v>
      </c>
      <c r="W725">
        <v>5.07052772600282E-2</v>
      </c>
      <c r="X725">
        <v>5.274530108946162E-2</v>
      </c>
      <c r="Y725">
        <v>5.2173406442211766E-2</v>
      </c>
      <c r="Z725">
        <v>6.2722554475997505E-2</v>
      </c>
      <c r="AA725">
        <v>5.6102036691486543E-2</v>
      </c>
      <c r="AB725">
        <v>5.8351665419758933E-2</v>
      </c>
      <c r="AC725">
        <v>8.2485531440201654E-2</v>
      </c>
      <c r="AD725">
        <v>8.3428548276754264E-2</v>
      </c>
      <c r="AE725" s="4">
        <v>8.4334383411020619E-2</v>
      </c>
      <c r="AF725" s="7">
        <v>0.3740518554635695</v>
      </c>
      <c r="AG725">
        <v>0.31186737451265695</v>
      </c>
      <c r="AH725">
        <v>0.25036288176905552</v>
      </c>
      <c r="AI725">
        <v>0.23521044297543645</v>
      </c>
      <c r="AJ725">
        <v>0.23273565487575526</v>
      </c>
      <c r="AK725">
        <v>0.21785620211690587</v>
      </c>
      <c r="AL725">
        <v>0.20160451710344521</v>
      </c>
      <c r="AM725">
        <v>0.23085165954024359</v>
      </c>
      <c r="AN725">
        <v>0.22378704590036985</v>
      </c>
      <c r="AO725" s="4">
        <v>0.25867529713674836</v>
      </c>
      <c r="AP725" s="7">
        <v>0.21780619616198676</v>
      </c>
      <c r="AQ725">
        <v>0.31317074015595386</v>
      </c>
      <c r="AR725">
        <v>0.33830960031372137</v>
      </c>
      <c r="AS725">
        <v>0.31290588810867792</v>
      </c>
      <c r="AT725">
        <v>0.26996056449626238</v>
      </c>
      <c r="AU725">
        <v>0.25030813073829628</v>
      </c>
      <c r="AV725">
        <v>0.23536556581850382</v>
      </c>
      <c r="AW725">
        <v>0.24616161336860276</v>
      </c>
      <c r="AX725">
        <v>0.27675927150321417</v>
      </c>
      <c r="AY725" s="4">
        <v>0.21692455734585819</v>
      </c>
      <c r="AZ725">
        <f t="shared" si="594"/>
        <v>0.24964720185866121</v>
      </c>
      <c r="BA725">
        <f t="shared" si="595"/>
        <v>0.13118664559132148</v>
      </c>
      <c r="BB725">
        <f t="shared" si="596"/>
        <v>6.3313287058525028E-2</v>
      </c>
      <c r="BC725">
        <f t="shared" si="597"/>
        <v>0.25370029313941866</v>
      </c>
      <c r="BD725" s="4">
        <f t="shared" si="598"/>
        <v>0.26776721280110777</v>
      </c>
      <c r="BE725" s="7">
        <f t="shared" si="599"/>
        <v>0.10225010220832274</v>
      </c>
      <c r="BF725">
        <f t="shared" si="600"/>
        <v>9.4972114535876756E-2</v>
      </c>
      <c r="BG725">
        <f t="shared" si="601"/>
        <v>1.4379015524449947E-2</v>
      </c>
      <c r="BH725">
        <f t="shared" si="602"/>
        <v>5.1748127894361076E-2</v>
      </c>
      <c r="BI725" s="4">
        <f t="shared" si="603"/>
        <v>4.2247213780555876E-2</v>
      </c>
      <c r="BJ725" s="7">
        <f t="shared" si="604"/>
        <v>1.5195641250158995E-2</v>
      </c>
      <c r="BK725">
        <f t="shared" si="605"/>
        <v>2.5248921000838763E-4</v>
      </c>
      <c r="BL725">
        <f t="shared" si="606"/>
        <v>0.9126156871276887</v>
      </c>
      <c r="BM725" s="4">
        <f t="shared" si="607"/>
        <v>0.61393464720368818</v>
      </c>
      <c r="BN725" s="7">
        <f t="shared" si="608"/>
        <v>1.5195641250158995E-2</v>
      </c>
      <c r="BO725">
        <f t="shared" si="609"/>
        <v>5.1059738580415272E-2</v>
      </c>
      <c r="BP725">
        <f t="shared" si="610"/>
        <v>3.0309122573811439E-3</v>
      </c>
      <c r="BQ725" s="4">
        <f t="shared" si="611"/>
        <v>1.240480099183581E-3</v>
      </c>
      <c r="BR725" s="7">
        <f t="shared" si="612"/>
        <v>2.5248921000838763E-4</v>
      </c>
      <c r="BS725">
        <f t="shared" si="613"/>
        <v>5.1059738580415272E-2</v>
      </c>
      <c r="BT725">
        <f t="shared" si="614"/>
        <v>3.9590338763086574E-7</v>
      </c>
      <c r="BU725" s="4">
        <f t="shared" si="615"/>
        <v>1.5446520744860391E-8</v>
      </c>
      <c r="BV725" s="7">
        <f t="shared" si="616"/>
        <v>0.9126156871276887</v>
      </c>
      <c r="BW725">
        <f t="shared" si="617"/>
        <v>3.0309122573811439E-3</v>
      </c>
      <c r="BX725">
        <f t="shared" si="618"/>
        <v>3.9590338763086574E-7</v>
      </c>
      <c r="BY725" s="4">
        <f t="shared" si="619"/>
        <v>0.5142616943276821</v>
      </c>
      <c r="BZ725" s="7">
        <f t="shared" si="620"/>
        <v>0.61393464720368818</v>
      </c>
      <c r="CA725">
        <f t="shared" si="621"/>
        <v>1.240480099183581E-3</v>
      </c>
      <c r="CB725">
        <f t="shared" si="622"/>
        <v>1.5446520744860391E-8</v>
      </c>
      <c r="CC725" s="4">
        <f t="shared" si="623"/>
        <v>0.5142616943276821</v>
      </c>
      <c r="CD725" s="7">
        <f t="shared" si="624"/>
        <v>12</v>
      </c>
      <c r="CE725" s="4">
        <f t="shared" si="625"/>
        <v>0</v>
      </c>
      <c r="CF725" s="7">
        <f t="shared" si="626"/>
        <v>1.5195641250158995E-2</v>
      </c>
      <c r="CG725">
        <f t="shared" si="627"/>
        <v>0.16274404511320631</v>
      </c>
      <c r="CH725" s="7">
        <f t="shared" si="628"/>
        <v>1.5195641250158995E-2</v>
      </c>
      <c r="CI725" s="4">
        <f t="shared" si="629"/>
        <v>8.968798509785339E-2</v>
      </c>
      <c r="CJ725">
        <f t="shared" si="630"/>
        <v>0.16274404511320631</v>
      </c>
      <c r="CK725">
        <f t="shared" si="631"/>
        <v>8.968798509785339E-2</v>
      </c>
      <c r="CL725" s="7">
        <f t="shared" si="632"/>
        <v>2</v>
      </c>
      <c r="CM725" s="4">
        <f t="shared" si="633"/>
        <v>0</v>
      </c>
      <c r="CN725" s="7">
        <f t="shared" si="634"/>
        <v>0.36105831417763601</v>
      </c>
      <c r="CO725" s="4">
        <f t="shared" si="635"/>
        <v>0</v>
      </c>
      <c r="CP725" s="7">
        <f t="shared" si="636"/>
        <v>5</v>
      </c>
      <c r="CQ725" s="4" t="str">
        <f t="shared" si="637"/>
        <v>Glenfiddich 18</v>
      </c>
      <c r="CR725" s="7">
        <f t="shared" si="638"/>
        <v>78</v>
      </c>
      <c r="CS725">
        <f t="shared" si="639"/>
        <v>81</v>
      </c>
      <c r="CT725">
        <f ca="1">COUNTIF(INDIRECT(ADDRESS(ROW(),CR725,1,1)):INDIRECT(ADDRESS(ROW(),CS725,1,1)), "&lt;0.05")</f>
        <v>2</v>
      </c>
      <c r="CU725" s="4">
        <f t="shared" ca="1" si="640"/>
        <v>0</v>
      </c>
    </row>
    <row r="726" spans="1:99" x14ac:dyDescent="0.25">
      <c r="A726" s="48">
        <v>204</v>
      </c>
      <c r="B726" s="7">
        <v>1.3619531206340216</v>
      </c>
      <c r="C726">
        <v>0.98404126049317098</v>
      </c>
      <c r="D726">
        <v>0.66108727157765457</v>
      </c>
      <c r="E726">
        <v>0.74702737912250894</v>
      </c>
      <c r="F726">
        <v>0.72468501980725009</v>
      </c>
      <c r="G726">
        <v>0.47518227333450941</v>
      </c>
      <c r="H726">
        <v>0.63637527430077956</v>
      </c>
      <c r="I726">
        <v>0.613327939493444</v>
      </c>
      <c r="J726">
        <v>0.42448837277380885</v>
      </c>
      <c r="K726" s="4">
        <v>0.30387913533190497</v>
      </c>
      <c r="L726" s="7">
        <v>7.5148224033245656E-2</v>
      </c>
      <c r="M726">
        <v>0.14333846675294776</v>
      </c>
      <c r="N726">
        <v>0.11189104171036285</v>
      </c>
      <c r="O726">
        <v>0.17877567038714146</v>
      </c>
      <c r="P726">
        <v>0.19875689378063521</v>
      </c>
      <c r="Q726">
        <v>0.13745324739111131</v>
      </c>
      <c r="R726">
        <v>0.13352865850603038</v>
      </c>
      <c r="S726">
        <v>0.10508046599097648</v>
      </c>
      <c r="T726">
        <v>0.15403669736392231</v>
      </c>
      <c r="U726" s="4">
        <v>0.14944377677071718</v>
      </c>
      <c r="V726" s="7">
        <v>0.14833652309228443</v>
      </c>
      <c r="W726">
        <v>0.14854543866303882</v>
      </c>
      <c r="X726">
        <v>0.14015172672270637</v>
      </c>
      <c r="Y726">
        <v>0.14534414321129682</v>
      </c>
      <c r="Z726">
        <v>0.20146433759631727</v>
      </c>
      <c r="AA726">
        <v>0.17326314337875581</v>
      </c>
      <c r="AB726">
        <v>0.15649767290235259</v>
      </c>
      <c r="AC726">
        <v>0.23956551256217207</v>
      </c>
      <c r="AD726">
        <v>0.26865780155952868</v>
      </c>
      <c r="AE726" s="4">
        <v>0.24702901337644873</v>
      </c>
      <c r="AF726" s="7">
        <v>0.45930519740798276</v>
      </c>
      <c r="AG726">
        <v>0.70353566254314681</v>
      </c>
      <c r="AH726">
        <v>0.83950377920074637</v>
      </c>
      <c r="AI726">
        <v>0.89692131823830912</v>
      </c>
      <c r="AJ726">
        <v>0.88418376965235035</v>
      </c>
      <c r="AK726">
        <v>0.79038657174377203</v>
      </c>
      <c r="AL726">
        <v>0.77580421766684304</v>
      </c>
      <c r="AM726">
        <v>1.0431230975495578</v>
      </c>
      <c r="AN726">
        <v>0.95389256843299497</v>
      </c>
      <c r="AO726" s="4">
        <v>0.99614798132703597</v>
      </c>
      <c r="AP726" s="7">
        <v>0.82816474444854049</v>
      </c>
      <c r="AQ726">
        <v>1.1847675131118867</v>
      </c>
      <c r="AR726">
        <v>1.423226843357033</v>
      </c>
      <c r="AS726">
        <v>1.1887466535670308</v>
      </c>
      <c r="AT726">
        <v>1.027087935336664</v>
      </c>
      <c r="AU726">
        <v>0.93516348726957399</v>
      </c>
      <c r="AV726">
        <v>0.93325452300951672</v>
      </c>
      <c r="AW726">
        <v>0.95998107091234708</v>
      </c>
      <c r="AX726">
        <v>1.0160005623554738</v>
      </c>
      <c r="AY726" s="4">
        <v>0.90979353264203433</v>
      </c>
      <c r="AZ726">
        <f t="shared" si="594"/>
        <v>0.6932047046869052</v>
      </c>
      <c r="BA726">
        <f t="shared" si="595"/>
        <v>0.13874531426870904</v>
      </c>
      <c r="BB726">
        <f t="shared" si="596"/>
        <v>0.18688553130649016</v>
      </c>
      <c r="BC726">
        <f t="shared" si="597"/>
        <v>0.83428041637627381</v>
      </c>
      <c r="BD726" s="4">
        <f t="shared" si="598"/>
        <v>1.0406186866010101</v>
      </c>
      <c r="BE726" s="7">
        <f t="shared" si="599"/>
        <v>0.30141449762320693</v>
      </c>
      <c r="BF726">
        <f t="shared" si="600"/>
        <v>3.5747799338452804E-2</v>
      </c>
      <c r="BG726">
        <f t="shared" si="601"/>
        <v>4.8609990035168339E-2</v>
      </c>
      <c r="BH726">
        <f t="shared" si="602"/>
        <v>0.16786624724040472</v>
      </c>
      <c r="BI726" s="4">
        <f t="shared" si="603"/>
        <v>0.17679275370630976</v>
      </c>
      <c r="BJ726" s="7">
        <f t="shared" si="604"/>
        <v>2.4043786505462139E-4</v>
      </c>
      <c r="BK726">
        <f t="shared" si="605"/>
        <v>4.5051690248074474E-4</v>
      </c>
      <c r="BL726">
        <f t="shared" si="606"/>
        <v>0.216780150902672</v>
      </c>
      <c r="BM726" s="4">
        <f t="shared" si="607"/>
        <v>6.9042010430196742E-3</v>
      </c>
      <c r="BN726" s="7">
        <f t="shared" si="608"/>
        <v>2.4043786505462139E-4</v>
      </c>
      <c r="BO726">
        <f t="shared" si="609"/>
        <v>2.2215278237691916E-2</v>
      </c>
      <c r="BP726">
        <f t="shared" si="610"/>
        <v>1.8932973722057099E-7</v>
      </c>
      <c r="BQ726" s="4">
        <f t="shared" si="611"/>
        <v>2.894419843562134E-8</v>
      </c>
      <c r="BR726" s="7">
        <f t="shared" si="612"/>
        <v>4.5051690248074474E-4</v>
      </c>
      <c r="BS726">
        <f t="shared" si="613"/>
        <v>2.2215278237691916E-2</v>
      </c>
      <c r="BT726">
        <f t="shared" si="614"/>
        <v>2.3250564113049847E-7</v>
      </c>
      <c r="BU726" s="4">
        <f t="shared" si="615"/>
        <v>2.8141596827466336E-8</v>
      </c>
      <c r="BV726" s="7">
        <f t="shared" si="616"/>
        <v>0.216780150902672</v>
      </c>
      <c r="BW726">
        <f t="shared" si="617"/>
        <v>1.8932973722057099E-7</v>
      </c>
      <c r="BX726">
        <f t="shared" si="618"/>
        <v>2.3250564113049847E-7</v>
      </c>
      <c r="BY726" s="4">
        <f t="shared" si="619"/>
        <v>1.5426427871392659E-2</v>
      </c>
      <c r="BZ726" s="7">
        <f t="shared" si="620"/>
        <v>6.9042010430196742E-3</v>
      </c>
      <c r="CA726">
        <f t="shared" si="621"/>
        <v>2.894419843562134E-8</v>
      </c>
      <c r="CB726">
        <f t="shared" si="622"/>
        <v>2.8141596827466336E-8</v>
      </c>
      <c r="CC726" s="4">
        <f t="shared" si="623"/>
        <v>1.5426427871392659E-2</v>
      </c>
      <c r="CD726" s="7">
        <f t="shared" si="624"/>
        <v>18</v>
      </c>
      <c r="CE726" s="4">
        <f t="shared" si="625"/>
        <v>0</v>
      </c>
      <c r="CF726" s="7">
        <f t="shared" si="626"/>
        <v>2.4043786505462139E-4</v>
      </c>
      <c r="CG726">
        <f t="shared" si="627"/>
        <v>0.96083092099672363</v>
      </c>
      <c r="CH726" s="7">
        <f t="shared" si="628"/>
        <v>2.4043786505462139E-4</v>
      </c>
      <c r="CI726" s="4">
        <f t="shared" si="629"/>
        <v>2.0624403553369744E-8</v>
      </c>
      <c r="CJ726">
        <f t="shared" si="630"/>
        <v>0.96083092099672363</v>
      </c>
      <c r="CK726">
        <f t="shared" si="631"/>
        <v>2.0624403553369744E-8</v>
      </c>
      <c r="CL726" s="7">
        <f t="shared" si="632"/>
        <v>4</v>
      </c>
      <c r="CM726" s="4">
        <f t="shared" si="633"/>
        <v>0</v>
      </c>
      <c r="CN726" s="7">
        <f t="shared" si="634"/>
        <v>0.40208849662766188</v>
      </c>
      <c r="CO726" s="4">
        <f t="shared" si="635"/>
        <v>0</v>
      </c>
      <c r="CP726" s="7">
        <f t="shared" si="636"/>
        <v>5</v>
      </c>
      <c r="CQ726" s="4" t="str">
        <f t="shared" si="637"/>
        <v>Glenfiddich 18</v>
      </c>
      <c r="CR726" s="7">
        <f t="shared" si="638"/>
        <v>78</v>
      </c>
      <c r="CS726">
        <f t="shared" si="639"/>
        <v>81</v>
      </c>
      <c r="CT726">
        <f ca="1">COUNTIF(INDIRECT(ADDRESS(ROW(),CR726,1,1)):INDIRECT(ADDRESS(ROW(),CS726,1,1)), "&lt;0.05")</f>
        <v>4</v>
      </c>
      <c r="CU726" s="4">
        <f t="shared" ca="1" si="640"/>
        <v>1</v>
      </c>
    </row>
    <row r="727" spans="1:99" x14ac:dyDescent="0.25">
      <c r="A727" s="48">
        <v>205</v>
      </c>
      <c r="B727" s="7">
        <v>1.0838206630099843</v>
      </c>
      <c r="C727">
        <v>0.74712376177513806</v>
      </c>
      <c r="D727">
        <v>0.53456469339592538</v>
      </c>
      <c r="E727">
        <v>0.57441207448216625</v>
      </c>
      <c r="F727">
        <v>0.50599842633791514</v>
      </c>
      <c r="G727">
        <v>0.3631537605821899</v>
      </c>
      <c r="H727">
        <v>0.50618686115305045</v>
      </c>
      <c r="I727">
        <v>0.46812924366472752</v>
      </c>
      <c r="J727">
        <v>0.28138767453925251</v>
      </c>
      <c r="K727" s="4">
        <v>0.18974284069168437</v>
      </c>
      <c r="L727" s="7">
        <v>4.788214305863734E-2</v>
      </c>
      <c r="M727">
        <v>0.10607346176099942</v>
      </c>
      <c r="N727">
        <v>8.922962092540529E-2</v>
      </c>
      <c r="O727">
        <v>0.14407936532842155</v>
      </c>
      <c r="P727">
        <v>0.16849405792221953</v>
      </c>
      <c r="Q727">
        <v>0.11768795674452152</v>
      </c>
      <c r="R727">
        <v>0.11061933973990273</v>
      </c>
      <c r="S727">
        <v>8.981151609402728E-2</v>
      </c>
      <c r="T727">
        <v>0.13625967076360168</v>
      </c>
      <c r="U727" s="4">
        <v>0.12491678811806242</v>
      </c>
      <c r="V727" s="7">
        <v>0.14844311042066621</v>
      </c>
      <c r="W727">
        <v>0.13330808150883525</v>
      </c>
      <c r="X727">
        <v>0.12574041014402251</v>
      </c>
      <c r="Y727">
        <v>0.13668095678592143</v>
      </c>
      <c r="Z727">
        <v>0.19700451836826785</v>
      </c>
      <c r="AA727">
        <v>0.15456975163051931</v>
      </c>
      <c r="AB727">
        <v>0.14509482524949999</v>
      </c>
      <c r="AC727">
        <v>0.22001026730331735</v>
      </c>
      <c r="AD727">
        <v>0.24274682969793737</v>
      </c>
      <c r="AE727" s="4">
        <v>0.22038552300972927</v>
      </c>
      <c r="AF727" s="7">
        <v>0.46432123486000904</v>
      </c>
      <c r="AG727">
        <v>0.74761766382251427</v>
      </c>
      <c r="AH727">
        <v>0.91241276460291432</v>
      </c>
      <c r="AI727">
        <v>1.0369301239603517</v>
      </c>
      <c r="AJ727">
        <v>0.94470836549224679</v>
      </c>
      <c r="AK727">
        <v>0.89260340377059511</v>
      </c>
      <c r="AL727">
        <v>0.877416456269002</v>
      </c>
      <c r="AM727">
        <v>1.3024668545528735</v>
      </c>
      <c r="AN727">
        <v>1.1074508743913185</v>
      </c>
      <c r="AO727" s="4">
        <v>1.0820635886828471</v>
      </c>
      <c r="AP727" s="7">
        <v>0.94079749098172172</v>
      </c>
      <c r="AQ727">
        <v>1.2903322126129333</v>
      </c>
      <c r="AR727">
        <v>1.5784146730020041</v>
      </c>
      <c r="AS727">
        <v>1.2411187416137686</v>
      </c>
      <c r="AT727">
        <v>1.0724442023019409</v>
      </c>
      <c r="AU727">
        <v>0.98881663963906019</v>
      </c>
      <c r="AV727">
        <v>1.0397330810343612</v>
      </c>
      <c r="AW727">
        <v>1.0656350491320823</v>
      </c>
      <c r="AX727">
        <v>1.1314366800983109</v>
      </c>
      <c r="AY727" s="4">
        <v>1.0163028989520646</v>
      </c>
      <c r="AZ727">
        <f t="shared" si="594"/>
        <v>0.52545199996320335</v>
      </c>
      <c r="BA727">
        <f t="shared" si="595"/>
        <v>0.11350539204557986</v>
      </c>
      <c r="BB727">
        <f t="shared" si="596"/>
        <v>0.17239842741187167</v>
      </c>
      <c r="BC727">
        <f t="shared" si="597"/>
        <v>0.93679913304046702</v>
      </c>
      <c r="BD727" s="4">
        <f t="shared" si="598"/>
        <v>1.1365031669368248</v>
      </c>
      <c r="BE727" s="7">
        <f t="shared" si="599"/>
        <v>0.25078505681501573</v>
      </c>
      <c r="BF727">
        <f t="shared" si="600"/>
        <v>3.3573598654149002E-2</v>
      </c>
      <c r="BG727">
        <f t="shared" si="601"/>
        <v>4.3130261440755775E-2</v>
      </c>
      <c r="BH727">
        <f t="shared" si="602"/>
        <v>0.22586246677325683</v>
      </c>
      <c r="BI727" s="4">
        <f t="shared" si="603"/>
        <v>0.18943473200465072</v>
      </c>
      <c r="BJ727" s="7">
        <f t="shared" si="604"/>
        <v>5.4049624517682633E-4</v>
      </c>
      <c r="BK727">
        <f t="shared" si="605"/>
        <v>1.5267920955158061E-3</v>
      </c>
      <c r="BL727">
        <f t="shared" si="606"/>
        <v>1.1820641776630078E-3</v>
      </c>
      <c r="BM727" s="4">
        <f t="shared" si="607"/>
        <v>1.1455948563429409E-5</v>
      </c>
      <c r="BN727" s="7">
        <f t="shared" si="608"/>
        <v>5.4049624517682633E-4</v>
      </c>
      <c r="BO727">
        <f t="shared" si="609"/>
        <v>3.3591228594537286E-3</v>
      </c>
      <c r="BP727">
        <f t="shared" si="610"/>
        <v>8.1848294060564839E-7</v>
      </c>
      <c r="BQ727" s="4">
        <f t="shared" si="611"/>
        <v>2.0115553811370494E-8</v>
      </c>
      <c r="BR727" s="7">
        <f t="shared" si="612"/>
        <v>1.5267920955158061E-3</v>
      </c>
      <c r="BS727">
        <f t="shared" si="613"/>
        <v>3.3591228594537286E-3</v>
      </c>
      <c r="BT727">
        <f t="shared" si="614"/>
        <v>1.3393999325230507E-6</v>
      </c>
      <c r="BU727" s="4">
        <f t="shared" si="615"/>
        <v>2.459143912586489E-8</v>
      </c>
      <c r="BV727" s="7">
        <f t="shared" si="616"/>
        <v>1.1820641776630078E-3</v>
      </c>
      <c r="BW727">
        <f t="shared" si="617"/>
        <v>8.1848294060564839E-7</v>
      </c>
      <c r="BX727">
        <f t="shared" si="618"/>
        <v>1.3393999325230507E-6</v>
      </c>
      <c r="BY727" s="4">
        <f t="shared" si="619"/>
        <v>4.6529653749476783E-2</v>
      </c>
      <c r="BZ727" s="7">
        <f t="shared" si="620"/>
        <v>1.1455948563429409E-5</v>
      </c>
      <c r="CA727">
        <f t="shared" si="621"/>
        <v>2.0115553811370494E-8</v>
      </c>
      <c r="CB727">
        <f t="shared" si="622"/>
        <v>2.459143912586489E-8</v>
      </c>
      <c r="CC727" s="4">
        <f t="shared" si="623"/>
        <v>4.6529653749476783E-2</v>
      </c>
      <c r="CD727" s="7">
        <f t="shared" si="624"/>
        <v>20</v>
      </c>
      <c r="CE727" s="4">
        <f t="shared" si="625"/>
        <v>1</v>
      </c>
      <c r="CF727" s="7">
        <f t="shared" si="626"/>
        <v>5.4049624517682633E-4</v>
      </c>
      <c r="CG727">
        <f t="shared" si="627"/>
        <v>6.1626291942695741E-2</v>
      </c>
      <c r="CH727" s="7">
        <f t="shared" si="628"/>
        <v>5.4049624517682633E-4</v>
      </c>
      <c r="CI727" s="4">
        <f t="shared" si="629"/>
        <v>1.8127495200875329E-8</v>
      </c>
      <c r="CJ727">
        <f t="shared" si="630"/>
        <v>6.1626291942695741E-2</v>
      </c>
      <c r="CK727">
        <f t="shared" si="631"/>
        <v>1.8127495200875329E-8</v>
      </c>
      <c r="CL727" s="7">
        <f t="shared" si="632"/>
        <v>4</v>
      </c>
      <c r="CM727" s="4">
        <f t="shared" si="633"/>
        <v>0</v>
      </c>
      <c r="CN727" s="7">
        <f t="shared" si="634"/>
        <v>4.4780494232950614E-2</v>
      </c>
      <c r="CO727" s="4">
        <f t="shared" si="635"/>
        <v>1</v>
      </c>
      <c r="CP727" s="7">
        <f t="shared" si="636"/>
        <v>5</v>
      </c>
      <c r="CQ727" s="4" t="str">
        <f t="shared" si="637"/>
        <v>Glenfiddich 18</v>
      </c>
      <c r="CR727" s="7">
        <f t="shared" si="638"/>
        <v>78</v>
      </c>
      <c r="CS727">
        <f t="shared" si="639"/>
        <v>81</v>
      </c>
      <c r="CT727">
        <f ca="1">COUNTIF(INDIRECT(ADDRESS(ROW(),CR727,1,1)):INDIRECT(ADDRESS(ROW(),CS727,1,1)), "&lt;0.05")</f>
        <v>4</v>
      </c>
      <c r="CU727" s="4">
        <f t="shared" ca="1" si="640"/>
        <v>1</v>
      </c>
    </row>
    <row r="728" spans="1:99" x14ac:dyDescent="0.25">
      <c r="A728" s="48">
        <v>206</v>
      </c>
      <c r="B728" s="7">
        <v>0.17449679709621418</v>
      </c>
      <c r="C728">
        <v>0.11803666016162524</v>
      </c>
      <c r="D728">
        <v>8.7117343215340454E-2</v>
      </c>
      <c r="E728">
        <v>9.6494085458986245E-2</v>
      </c>
      <c r="F728">
        <v>8.0694162291833585E-2</v>
      </c>
      <c r="G728">
        <v>6.0141679081087064E-2</v>
      </c>
      <c r="H728">
        <v>8.0167550041757532E-2</v>
      </c>
      <c r="I728">
        <v>7.6394713747308093E-2</v>
      </c>
      <c r="J728">
        <v>4.4333629994471768E-2</v>
      </c>
      <c r="K728" s="4">
        <v>3.5608510351989184E-2</v>
      </c>
      <c r="L728" s="7">
        <v>1.6551937438311695E-2</v>
      </c>
      <c r="M728">
        <v>2.7696143246608632E-2</v>
      </c>
      <c r="N728">
        <v>2.1561423696658037E-2</v>
      </c>
      <c r="O728">
        <v>3.563669097446686E-2</v>
      </c>
      <c r="P728">
        <v>3.7394561660871684E-2</v>
      </c>
      <c r="Q728">
        <v>2.4943946897711334E-2</v>
      </c>
      <c r="R728">
        <v>2.0757734446499379E-2</v>
      </c>
      <c r="S728">
        <v>1.9642309832429233E-2</v>
      </c>
      <c r="T728">
        <v>2.7838760074356518E-2</v>
      </c>
      <c r="U728" s="4">
        <v>1.7847770780733019E-2</v>
      </c>
      <c r="V728" s="7">
        <v>2.316742633561306E-2</v>
      </c>
      <c r="W728">
        <v>2.4673126260864806E-2</v>
      </c>
      <c r="X728">
        <v>2.2145253267830987E-2</v>
      </c>
      <c r="Y728">
        <v>2.5136560088848108E-2</v>
      </c>
      <c r="Z728">
        <v>3.2199056748100863E-2</v>
      </c>
      <c r="AA728">
        <v>2.4084601557834123E-2</v>
      </c>
      <c r="AB728">
        <v>2.4669682320323922E-2</v>
      </c>
      <c r="AC728">
        <v>3.5748392225699484E-2</v>
      </c>
      <c r="AD728">
        <v>4.026611641423597E-2</v>
      </c>
      <c r="AE728" s="4">
        <v>3.9237670266191141E-2</v>
      </c>
      <c r="AF728" s="7">
        <v>6.8062881326976687E-2</v>
      </c>
      <c r="AG728">
        <v>0.11295716782824464</v>
      </c>
      <c r="AH728">
        <v>0.13322146840803176</v>
      </c>
      <c r="AI728">
        <v>0.14784058159327684</v>
      </c>
      <c r="AJ728">
        <v>0.13508462906119889</v>
      </c>
      <c r="AK728">
        <v>0.13163321506195969</v>
      </c>
      <c r="AL728">
        <v>0.13117404352605497</v>
      </c>
      <c r="AM728">
        <v>0.1821278185667034</v>
      </c>
      <c r="AN728">
        <v>0.1608464282992319</v>
      </c>
      <c r="AO728" s="4">
        <v>0.17495401220356871</v>
      </c>
      <c r="AP728" s="7">
        <v>0.14358081673360137</v>
      </c>
      <c r="AQ728">
        <v>0.19176315382997947</v>
      </c>
      <c r="AR728">
        <v>0.23564821275094375</v>
      </c>
      <c r="AS728">
        <v>0.17346265758864873</v>
      </c>
      <c r="AT728">
        <v>0.16051759420022479</v>
      </c>
      <c r="AU728">
        <v>0.13976648968757821</v>
      </c>
      <c r="AV728">
        <v>0.15495836140875657</v>
      </c>
      <c r="AW728">
        <v>0.15877784270821105</v>
      </c>
      <c r="AX728">
        <v>0.15857422153972014</v>
      </c>
      <c r="AY728" s="4">
        <v>0.15093898480640702</v>
      </c>
      <c r="AZ728">
        <f t="shared" si="594"/>
        <v>8.5348513144061347E-2</v>
      </c>
      <c r="BA728">
        <f t="shared" si="595"/>
        <v>2.4987127904864636E-2</v>
      </c>
      <c r="BB728">
        <f t="shared" si="596"/>
        <v>2.9132788548554243E-2</v>
      </c>
      <c r="BC728">
        <f t="shared" si="597"/>
        <v>0.13779022458752474</v>
      </c>
      <c r="BD728" s="4">
        <f t="shared" si="598"/>
        <v>0.16679883352540714</v>
      </c>
      <c r="BE728" s="7">
        <f t="shared" si="599"/>
        <v>3.9530062982034223E-2</v>
      </c>
      <c r="BF728">
        <f t="shared" si="600"/>
        <v>7.1735873379946725E-3</v>
      </c>
      <c r="BG728">
        <f t="shared" si="601"/>
        <v>7.0308919216704206E-3</v>
      </c>
      <c r="BH728">
        <f t="shared" si="602"/>
        <v>3.2605430801685341E-2</v>
      </c>
      <c r="BI728" s="4">
        <f t="shared" si="603"/>
        <v>2.8364396425150026E-2</v>
      </c>
      <c r="BJ728" s="7">
        <f t="shared" si="604"/>
        <v>8.7403910910013969E-4</v>
      </c>
      <c r="BK728">
        <f t="shared" si="605"/>
        <v>1.4235405347257245E-3</v>
      </c>
      <c r="BL728">
        <f t="shared" si="606"/>
        <v>4.7474868771343621E-3</v>
      </c>
      <c r="BM728" s="4">
        <f t="shared" si="607"/>
        <v>6.8018475578129271E-5</v>
      </c>
      <c r="BN728" s="7">
        <f t="shared" si="608"/>
        <v>8.7403910910013969E-4</v>
      </c>
      <c r="BO728">
        <f t="shared" si="609"/>
        <v>0.20828571945790125</v>
      </c>
      <c r="BP728">
        <f t="shared" si="610"/>
        <v>9.6444302861417559E-7</v>
      </c>
      <c r="BQ728" s="4">
        <f t="shared" si="611"/>
        <v>2.3954598417334029E-8</v>
      </c>
      <c r="BR728" s="7">
        <f t="shared" si="612"/>
        <v>1.4235405347257245E-3</v>
      </c>
      <c r="BS728">
        <f t="shared" si="613"/>
        <v>0.20828571945790125</v>
      </c>
      <c r="BT728">
        <f t="shared" si="614"/>
        <v>1.3841413085404751E-6</v>
      </c>
      <c r="BU728" s="4">
        <f t="shared" si="615"/>
        <v>3.3269785495528581E-8</v>
      </c>
      <c r="BV728" s="7">
        <f t="shared" si="616"/>
        <v>4.7474868771343621E-3</v>
      </c>
      <c r="BW728">
        <f t="shared" si="617"/>
        <v>9.6444302861417559E-7</v>
      </c>
      <c r="BX728">
        <f t="shared" si="618"/>
        <v>1.3841413085404751E-6</v>
      </c>
      <c r="BY728" s="4">
        <f t="shared" si="619"/>
        <v>4.8191134262294461E-2</v>
      </c>
      <c r="BZ728" s="7">
        <f t="shared" si="620"/>
        <v>6.8018475578129271E-5</v>
      </c>
      <c r="CA728">
        <f t="shared" si="621"/>
        <v>2.3954598417334029E-8</v>
      </c>
      <c r="CB728">
        <f t="shared" si="622"/>
        <v>3.3269785495528581E-8</v>
      </c>
      <c r="CC728" s="4">
        <f t="shared" si="623"/>
        <v>4.8191134262294461E-2</v>
      </c>
      <c r="CD728" s="7">
        <f t="shared" si="624"/>
        <v>18</v>
      </c>
      <c r="CE728" s="4">
        <f t="shared" si="625"/>
        <v>0</v>
      </c>
      <c r="CF728" s="7">
        <f t="shared" si="626"/>
        <v>8.7403910910013969E-4</v>
      </c>
      <c r="CG728">
        <f t="shared" si="627"/>
        <v>0.14515295113167845</v>
      </c>
      <c r="CH728" s="7">
        <f t="shared" si="628"/>
        <v>8.7403910910013969E-4</v>
      </c>
      <c r="CI728" s="4">
        <f t="shared" si="629"/>
        <v>5.0511419344036361E-8</v>
      </c>
      <c r="CJ728">
        <f t="shared" si="630"/>
        <v>0.14515295113167845</v>
      </c>
      <c r="CK728">
        <f t="shared" si="631"/>
        <v>5.0511419344036361E-8</v>
      </c>
      <c r="CL728" s="7">
        <f t="shared" si="632"/>
        <v>4</v>
      </c>
      <c r="CM728" s="4">
        <f t="shared" si="633"/>
        <v>0</v>
      </c>
      <c r="CN728" s="7">
        <f t="shared" si="634"/>
        <v>9.3005012989041097E-2</v>
      </c>
      <c r="CO728" s="4">
        <f t="shared" si="635"/>
        <v>0</v>
      </c>
      <c r="CP728" s="7">
        <f t="shared" si="636"/>
        <v>5</v>
      </c>
      <c r="CQ728" s="4" t="str">
        <f t="shared" si="637"/>
        <v>Glenfiddich 18</v>
      </c>
      <c r="CR728" s="7">
        <f t="shared" si="638"/>
        <v>78</v>
      </c>
      <c r="CS728">
        <f t="shared" si="639"/>
        <v>81</v>
      </c>
      <c r="CT728">
        <f ca="1">COUNTIF(INDIRECT(ADDRESS(ROW(),CR728,1,1)):INDIRECT(ADDRESS(ROW(),CS728,1,1)), "&lt;0.05")</f>
        <v>4</v>
      </c>
      <c r="CU728" s="4">
        <f t="shared" ca="1" si="640"/>
        <v>1</v>
      </c>
    </row>
    <row r="729" spans="1:99" x14ac:dyDescent="0.25">
      <c r="A729" s="48">
        <v>207</v>
      </c>
      <c r="B729" s="7">
        <v>9.5878511904353467E-2</v>
      </c>
      <c r="C729">
        <v>5.380812692824128E-2</v>
      </c>
      <c r="D729">
        <v>4.4338182172836749E-2</v>
      </c>
      <c r="E729">
        <v>4.3227836089803087E-2</v>
      </c>
      <c r="F729">
        <v>4.263454402472145E-2</v>
      </c>
      <c r="G729">
        <v>3.1127537155259989E-2</v>
      </c>
      <c r="H729">
        <v>4.1079775766103256E-2</v>
      </c>
      <c r="I729">
        <v>3.8558561609247671E-2</v>
      </c>
      <c r="J729">
        <v>1.9549696435943349E-2</v>
      </c>
      <c r="K729" s="4">
        <v>1.7104603137582535E-2</v>
      </c>
      <c r="L729" s="7">
        <v>2.2624784423200886E-2</v>
      </c>
      <c r="M729">
        <v>3.6786960439713967E-2</v>
      </c>
      <c r="N729">
        <v>2.7468670480120985E-2</v>
      </c>
      <c r="O729">
        <v>4.4893524009737715E-2</v>
      </c>
      <c r="P729">
        <v>5.261796845908303E-2</v>
      </c>
      <c r="Q729">
        <v>3.1380372291639966E-2</v>
      </c>
      <c r="R729">
        <v>2.5538534644800735E-2</v>
      </c>
      <c r="S729">
        <v>2.0310668653600407E-2</v>
      </c>
      <c r="T729">
        <v>3.1878204964654065E-2</v>
      </c>
      <c r="U729" s="4">
        <v>2.0273184652877242E-2</v>
      </c>
      <c r="V729" s="7">
        <v>2.1761703946238543E-2</v>
      </c>
      <c r="W729">
        <v>1.5790560146474571E-2</v>
      </c>
      <c r="X729">
        <v>1.2694687762800494E-2</v>
      </c>
      <c r="Y729">
        <v>1.6645602618027316E-2</v>
      </c>
      <c r="Z729">
        <v>2.0791490395404313E-2</v>
      </c>
      <c r="AA729">
        <v>1.1089502376745232E-2</v>
      </c>
      <c r="AB729">
        <v>1.3099293970281372E-2</v>
      </c>
      <c r="AC729">
        <v>2.4148092209720896E-2</v>
      </c>
      <c r="AD729">
        <v>2.3225860736648608E-2</v>
      </c>
      <c r="AE729" s="4">
        <v>1.7965924237052972E-2</v>
      </c>
      <c r="AF729" s="7">
        <v>3.3305139701199922E-2</v>
      </c>
      <c r="AG729">
        <v>4.1545374344369036E-2</v>
      </c>
      <c r="AH729">
        <v>4.8878270578547926E-2</v>
      </c>
      <c r="AI729">
        <v>6.0296109561760118E-2</v>
      </c>
      <c r="AJ729">
        <v>4.3263951698152475E-2</v>
      </c>
      <c r="AK729">
        <v>4.743628862026697E-2</v>
      </c>
      <c r="AL729">
        <v>5.1811419035296798E-2</v>
      </c>
      <c r="AM729">
        <v>8.0670317872662198E-2</v>
      </c>
      <c r="AN729">
        <v>6.1378883508079587E-2</v>
      </c>
      <c r="AO729" s="4">
        <v>6.4543342593112812E-2</v>
      </c>
      <c r="AP729" s="7">
        <v>5.0599394899600893E-2</v>
      </c>
      <c r="AQ729">
        <v>8.7555946026923986E-2</v>
      </c>
      <c r="AR729">
        <v>9.8320488541859971E-2</v>
      </c>
      <c r="AS729">
        <v>6.9788182241537086E-2</v>
      </c>
      <c r="AT729">
        <v>5.4658626038569538E-2</v>
      </c>
      <c r="AU729">
        <v>5.5730566016456269E-2</v>
      </c>
      <c r="AV729">
        <v>6.9271384900557745E-2</v>
      </c>
      <c r="AW729">
        <v>6.967484690324062E-2</v>
      </c>
      <c r="AX729">
        <v>7.2429586492909065E-2</v>
      </c>
      <c r="AY729" s="4">
        <v>6.3420846179842533E-2</v>
      </c>
      <c r="AZ729">
        <f t="shared" si="594"/>
        <v>4.2730737522409287E-2</v>
      </c>
      <c r="BA729">
        <f t="shared" si="595"/>
        <v>3.1377287301942898E-2</v>
      </c>
      <c r="BB729">
        <f t="shared" si="596"/>
        <v>1.7721271839939434E-2</v>
      </c>
      <c r="BC729">
        <f t="shared" si="597"/>
        <v>5.3312909751344784E-2</v>
      </c>
      <c r="BD729" s="4">
        <f t="shared" si="598"/>
        <v>6.9144986824149782E-2</v>
      </c>
      <c r="BE729" s="7">
        <f t="shared" si="599"/>
        <v>2.1855742014334583E-2</v>
      </c>
      <c r="BF729">
        <f t="shared" si="600"/>
        <v>1.0724408561170976E-2</v>
      </c>
      <c r="BG729">
        <f t="shared" si="601"/>
        <v>4.6297349625355876E-3</v>
      </c>
      <c r="BH729">
        <f t="shared" si="602"/>
        <v>1.3681284450488249E-2</v>
      </c>
      <c r="BI729" s="4">
        <f t="shared" si="603"/>
        <v>1.4788052396429842E-2</v>
      </c>
      <c r="BJ729" s="7">
        <f t="shared" si="604"/>
        <v>0.16391308308772615</v>
      </c>
      <c r="BK729">
        <f t="shared" si="605"/>
        <v>5.5210684399833376E-3</v>
      </c>
      <c r="BL729">
        <f t="shared" si="606"/>
        <v>0.21380850730844772</v>
      </c>
      <c r="BM729" s="4">
        <f t="shared" si="607"/>
        <v>6.0695386861949916E-3</v>
      </c>
      <c r="BN729" s="7">
        <f t="shared" si="608"/>
        <v>0.16391308308772615</v>
      </c>
      <c r="BO729">
        <f t="shared" si="609"/>
        <v>2.9560114532065089E-3</v>
      </c>
      <c r="BP729">
        <f t="shared" si="610"/>
        <v>9.440354767938393E-4</v>
      </c>
      <c r="BQ729" s="4">
        <f t="shared" si="611"/>
        <v>6.021510596374634E-6</v>
      </c>
      <c r="BR729" s="7">
        <f t="shared" si="612"/>
        <v>5.5210684399833376E-3</v>
      </c>
      <c r="BS729">
        <f t="shared" si="613"/>
        <v>2.9560114532065089E-3</v>
      </c>
      <c r="BT729">
        <f t="shared" si="614"/>
        <v>8.2208866340584283E-6</v>
      </c>
      <c r="BU729" s="4">
        <f t="shared" si="615"/>
        <v>5.5613798248240505E-7</v>
      </c>
      <c r="BV729" s="7">
        <f t="shared" si="616"/>
        <v>0.21380850730844772</v>
      </c>
      <c r="BW729">
        <f t="shared" si="617"/>
        <v>9.440354767938393E-4</v>
      </c>
      <c r="BX729">
        <f t="shared" si="618"/>
        <v>8.2208866340584283E-6</v>
      </c>
      <c r="BY729" s="4">
        <f t="shared" si="619"/>
        <v>2.3074293047261545E-2</v>
      </c>
      <c r="BZ729" s="7">
        <f t="shared" si="620"/>
        <v>6.0695386861949916E-3</v>
      </c>
      <c r="CA729">
        <f t="shared" si="621"/>
        <v>6.021510596374634E-6</v>
      </c>
      <c r="CB729">
        <f t="shared" si="622"/>
        <v>5.5613798248240505E-7</v>
      </c>
      <c r="CC729" s="4">
        <f t="shared" si="623"/>
        <v>2.3074293047261545E-2</v>
      </c>
      <c r="CD729" s="7">
        <f t="shared" si="624"/>
        <v>16</v>
      </c>
      <c r="CE729" s="4">
        <f t="shared" si="625"/>
        <v>0</v>
      </c>
      <c r="CF729" s="7">
        <f t="shared" si="626"/>
        <v>0.16391308308772615</v>
      </c>
      <c r="CG729">
        <f t="shared" si="627"/>
        <v>0.63439612238171039</v>
      </c>
      <c r="CH729" s="7">
        <f t="shared" si="628"/>
        <v>0.16391308308772615</v>
      </c>
      <c r="CI729" s="4">
        <f t="shared" si="629"/>
        <v>1.0118089573039956E-2</v>
      </c>
      <c r="CJ729">
        <f t="shared" si="630"/>
        <v>0.63439612238171039</v>
      </c>
      <c r="CK729">
        <f t="shared" si="631"/>
        <v>1.0118089573039956E-2</v>
      </c>
      <c r="CL729" s="7">
        <f t="shared" si="632"/>
        <v>2</v>
      </c>
      <c r="CM729" s="4">
        <f t="shared" si="633"/>
        <v>0</v>
      </c>
      <c r="CN729" s="7">
        <f t="shared" si="634"/>
        <v>0.80280986825444878</v>
      </c>
      <c r="CO729" s="4">
        <f t="shared" si="635"/>
        <v>0</v>
      </c>
      <c r="CP729" s="7">
        <f t="shared" si="636"/>
        <v>5</v>
      </c>
      <c r="CQ729" s="4" t="str">
        <f t="shared" si="637"/>
        <v>Glenfiddich 18</v>
      </c>
      <c r="CR729" s="7">
        <f t="shared" si="638"/>
        <v>78</v>
      </c>
      <c r="CS729">
        <f t="shared" si="639"/>
        <v>81</v>
      </c>
      <c r="CT729">
        <f ca="1">COUNTIF(INDIRECT(ADDRESS(ROW(),CR729,1,1)):INDIRECT(ADDRESS(ROW(),CS729,1,1)), "&lt;0.05")</f>
        <v>4</v>
      </c>
      <c r="CU729" s="4">
        <f t="shared" ca="1" si="640"/>
        <v>1</v>
      </c>
    </row>
    <row r="730" spans="1:99" x14ac:dyDescent="0.25">
      <c r="A730" s="48">
        <v>208</v>
      </c>
      <c r="B730" s="7">
        <v>2.3167869610192373E-2</v>
      </c>
      <c r="C730">
        <v>1.4703378441143012E-2</v>
      </c>
      <c r="D730">
        <v>9.2516640001021524E-3</v>
      </c>
      <c r="E730">
        <v>6.9473432598688798E-3</v>
      </c>
      <c r="F730">
        <v>1.8741090587381156E-2</v>
      </c>
      <c r="G730">
        <v>1.84625156898615E-2</v>
      </c>
      <c r="H730">
        <v>1.7279980108679462E-2</v>
      </c>
      <c r="I730">
        <v>6.089258891107157E-3</v>
      </c>
      <c r="J730">
        <v>2.3163574529278452E-3</v>
      </c>
      <c r="K730" s="4">
        <v>8.0592382832664136E-3</v>
      </c>
      <c r="L730" s="7">
        <v>6.9022036624725048E-3</v>
      </c>
      <c r="M730">
        <v>8.5734517584340041E-3</v>
      </c>
      <c r="N730">
        <v>7.9932501305795788E-3</v>
      </c>
      <c r="O730">
        <v>1.8459039370869602E-2</v>
      </c>
      <c r="P730">
        <v>1.5215397851065423E-2</v>
      </c>
      <c r="Q730">
        <v>5.0114917625346663E-3</v>
      </c>
      <c r="R730">
        <v>4.522582795468833E-3</v>
      </c>
      <c r="S730">
        <v>5.3616395472952626E-3</v>
      </c>
      <c r="T730">
        <v>7.2019298185301865E-3</v>
      </c>
      <c r="U730" s="4">
        <v>4.6944089919071274E-3</v>
      </c>
      <c r="V730" s="7">
        <v>1.2035813466063411E-2</v>
      </c>
      <c r="W730">
        <v>8.1973368752312117E-3</v>
      </c>
      <c r="X730">
        <v>1.0070722195792317E-2</v>
      </c>
      <c r="Y730">
        <v>1.0462824981120592E-2</v>
      </c>
      <c r="Z730">
        <v>9.0942934981176199E-3</v>
      </c>
      <c r="AA730">
        <v>1.0392115824379855E-2</v>
      </c>
      <c r="AB730">
        <v>1.1618999285298097E-2</v>
      </c>
      <c r="AC730">
        <v>1.3374767622104633E-2</v>
      </c>
      <c r="AD730">
        <v>1.4722131008429302E-2</v>
      </c>
      <c r="AE730" s="4">
        <v>1.2354523562997618E-2</v>
      </c>
      <c r="AF730" s="7">
        <v>1.0202336019947411E-2</v>
      </c>
      <c r="AG730">
        <v>9.5945853328716409E-3</v>
      </c>
      <c r="AH730">
        <v>1.0497751916331914E-2</v>
      </c>
      <c r="AI730">
        <v>1.3065949138576356E-2</v>
      </c>
      <c r="AJ730">
        <v>3.2837753100267973E-3</v>
      </c>
      <c r="AK730">
        <v>1.598030937690826E-2</v>
      </c>
      <c r="AL730">
        <v>1.2718683233354266E-2</v>
      </c>
      <c r="AM730">
        <v>1.4563626168363078E-2</v>
      </c>
      <c r="AN730">
        <v>1.2931791721247572E-2</v>
      </c>
      <c r="AO730" s="4">
        <v>1.4305413875442045E-2</v>
      </c>
      <c r="AP730" s="7">
        <v>1.427912758414146E-2</v>
      </c>
      <c r="AQ730">
        <v>1.7941632091487251E-2</v>
      </c>
      <c r="AR730">
        <v>1.2474041022531916E-2</v>
      </c>
      <c r="AS730">
        <v>1.4604855203141212E-2</v>
      </c>
      <c r="AT730">
        <v>2.6225791120836089E-2</v>
      </c>
      <c r="AU730">
        <v>2.1437224331977502E-2</v>
      </c>
      <c r="AV730">
        <v>2.320579376611084E-2</v>
      </c>
      <c r="AW730">
        <v>2.272727820144077E-2</v>
      </c>
      <c r="AX730">
        <v>2.2627873554892573E-2</v>
      </c>
      <c r="AY730" s="4">
        <v>2.2629335844501948E-2</v>
      </c>
      <c r="AZ730">
        <f t="shared" si="594"/>
        <v>1.2501869632452995E-2</v>
      </c>
      <c r="BA730">
        <f t="shared" si="595"/>
        <v>8.3935395689157186E-3</v>
      </c>
      <c r="BB730">
        <f t="shared" si="596"/>
        <v>1.1232352831953464E-2</v>
      </c>
      <c r="BC730">
        <f t="shared" si="597"/>
        <v>1.1714422209306935E-2</v>
      </c>
      <c r="BD730" s="4">
        <f t="shared" si="598"/>
        <v>1.9815295272106154E-2</v>
      </c>
      <c r="BE730" s="7">
        <f t="shared" si="599"/>
        <v>6.8468770163189327E-3</v>
      </c>
      <c r="BF730">
        <f t="shared" si="600"/>
        <v>4.7256650533926969E-3</v>
      </c>
      <c r="BG730">
        <f t="shared" si="601"/>
        <v>1.9791406980376089E-3</v>
      </c>
      <c r="BH730">
        <f t="shared" si="602"/>
        <v>3.6006535654184947E-3</v>
      </c>
      <c r="BI730" s="4">
        <f t="shared" si="603"/>
        <v>4.6515483982714316E-3</v>
      </c>
      <c r="BJ730" s="7">
        <f t="shared" si="604"/>
        <v>0.13795084390381301</v>
      </c>
      <c r="BK730">
        <f t="shared" si="605"/>
        <v>0.58508201053066711</v>
      </c>
      <c r="BL730">
        <f t="shared" si="606"/>
        <v>0.75242042856387537</v>
      </c>
      <c r="BM730" s="4">
        <f t="shared" si="607"/>
        <v>1.3090229145586003E-2</v>
      </c>
      <c r="BN730" s="7">
        <f t="shared" si="608"/>
        <v>0.13795084390381301</v>
      </c>
      <c r="BO730">
        <f t="shared" si="609"/>
        <v>0.10509733312706857</v>
      </c>
      <c r="BP730">
        <f t="shared" si="610"/>
        <v>9.5265311162359353E-2</v>
      </c>
      <c r="BQ730" s="4">
        <f t="shared" si="611"/>
        <v>3.5683173038255129E-5</v>
      </c>
      <c r="BR730" s="7">
        <f t="shared" si="612"/>
        <v>0.58508201053066711</v>
      </c>
      <c r="BS730">
        <f t="shared" si="613"/>
        <v>0.10509733312706857</v>
      </c>
      <c r="BT730">
        <f t="shared" si="614"/>
        <v>0.71618066427284011</v>
      </c>
      <c r="BU730" s="4">
        <f t="shared" si="615"/>
        <v>1.6099447725734131E-4</v>
      </c>
      <c r="BV730" s="7">
        <f t="shared" si="616"/>
        <v>0.75242042856387537</v>
      </c>
      <c r="BW730">
        <f t="shared" si="617"/>
        <v>9.5265311162359353E-2</v>
      </c>
      <c r="BX730">
        <f t="shared" si="618"/>
        <v>0.71618066427284011</v>
      </c>
      <c r="BY730" s="4">
        <f t="shared" si="619"/>
        <v>4.3439975018066441E-4</v>
      </c>
      <c r="BZ730" s="7">
        <f t="shared" si="620"/>
        <v>1.3090229145586003E-2</v>
      </c>
      <c r="CA730">
        <f t="shared" si="621"/>
        <v>3.5683173038255129E-5</v>
      </c>
      <c r="CB730">
        <f t="shared" si="622"/>
        <v>1.6099447725734131E-4</v>
      </c>
      <c r="CC730" s="4">
        <f t="shared" si="623"/>
        <v>4.3439975018066441E-4</v>
      </c>
      <c r="CD730" s="7">
        <f t="shared" si="624"/>
        <v>8</v>
      </c>
      <c r="CE730" s="4">
        <f t="shared" si="625"/>
        <v>0</v>
      </c>
      <c r="CF730" s="7">
        <f t="shared" si="626"/>
        <v>0.13795084390381301</v>
      </c>
      <c r="CG730">
        <f t="shared" si="627"/>
        <v>0.47323971094309747</v>
      </c>
      <c r="CH730" s="7">
        <f t="shared" si="628"/>
        <v>0.13795084390381301</v>
      </c>
      <c r="CI730" s="4">
        <f t="shared" si="629"/>
        <v>4.2463956294988888E-3</v>
      </c>
      <c r="CJ730">
        <f t="shared" si="630"/>
        <v>0.47323971094309747</v>
      </c>
      <c r="CK730">
        <f t="shared" si="631"/>
        <v>4.2463956294988888E-3</v>
      </c>
      <c r="CL730" s="7">
        <f t="shared" si="632"/>
        <v>2</v>
      </c>
      <c r="CM730" s="4">
        <f t="shared" si="633"/>
        <v>0</v>
      </c>
      <c r="CN730" s="7">
        <f t="shared" si="634"/>
        <v>0.50130170173557165</v>
      </c>
      <c r="CO730" s="4">
        <f t="shared" si="635"/>
        <v>0</v>
      </c>
      <c r="CP730" s="7">
        <f t="shared" si="636"/>
        <v>5</v>
      </c>
      <c r="CQ730" s="4" t="str">
        <f t="shared" si="637"/>
        <v>Glenfiddich 18</v>
      </c>
      <c r="CR730" s="7">
        <f t="shared" si="638"/>
        <v>78</v>
      </c>
      <c r="CS730">
        <f t="shared" si="639"/>
        <v>81</v>
      </c>
      <c r="CT730">
        <f ca="1">COUNTIF(INDIRECT(ADDRESS(ROW(),CR730,1,1)):INDIRECT(ADDRESS(ROW(),CS730,1,1)), "&lt;0.05")</f>
        <v>4</v>
      </c>
      <c r="CU730" s="4">
        <f t="shared" ca="1" si="640"/>
        <v>1</v>
      </c>
    </row>
    <row r="731" spans="1:99" x14ac:dyDescent="0.25">
      <c r="A731" s="48">
        <v>209</v>
      </c>
      <c r="B731" s="7">
        <v>5.6468021096505859E-2</v>
      </c>
      <c r="C731">
        <v>3.5208223490431886E-2</v>
      </c>
      <c r="D731">
        <v>1.84655233023618E-2</v>
      </c>
      <c r="E731">
        <v>2.8795484352935587E-2</v>
      </c>
      <c r="F731">
        <v>4.7052759664462693E-2</v>
      </c>
      <c r="G731">
        <v>4.1200930739580692E-2</v>
      </c>
      <c r="H731">
        <v>3.415583368295811E-2</v>
      </c>
      <c r="I731">
        <v>1.8787729273363814E-2</v>
      </c>
      <c r="J731">
        <v>8.414910968901906E-3</v>
      </c>
      <c r="K731" s="4">
        <v>1.3810363864193501E-2</v>
      </c>
      <c r="L731" s="7">
        <v>1.0152781911814431E-2</v>
      </c>
      <c r="M731">
        <v>1.4939928121210854E-2</v>
      </c>
      <c r="N731">
        <v>1.4440603150140481E-2</v>
      </c>
      <c r="O731">
        <v>3.4981064284869932E-2</v>
      </c>
      <c r="P731">
        <v>3.5958998699246902E-2</v>
      </c>
      <c r="Q731">
        <v>1.3550212402526782E-2</v>
      </c>
      <c r="R731">
        <v>1.2308530810132393E-2</v>
      </c>
      <c r="S731">
        <v>1.0052814327997343E-2</v>
      </c>
      <c r="T731">
        <v>1.6240563052806831E-2</v>
      </c>
      <c r="U731" s="4">
        <v>1.3565888119739997E-2</v>
      </c>
      <c r="V731" s="7">
        <v>5.2419377662649605E-2</v>
      </c>
      <c r="W731">
        <v>4.0674964603084583E-2</v>
      </c>
      <c r="X731">
        <v>4.3732818589587531E-2</v>
      </c>
      <c r="Y731">
        <v>4.893720760372746E-2</v>
      </c>
      <c r="Z731">
        <v>5.8775052013538845E-2</v>
      </c>
      <c r="AA731">
        <v>4.8324064740641361E-2</v>
      </c>
      <c r="AB731">
        <v>4.8342523824708244E-2</v>
      </c>
      <c r="AC731">
        <v>6.4678000735524419E-2</v>
      </c>
      <c r="AD731">
        <v>5.0172025940915112E-2</v>
      </c>
      <c r="AE731" s="4">
        <v>5.9458352081223971E-2</v>
      </c>
      <c r="AF731" s="7">
        <v>4.1367410467509649E-2</v>
      </c>
      <c r="AG731">
        <v>6.6869541005740121E-2</v>
      </c>
      <c r="AH731">
        <v>6.5398485630074651E-2</v>
      </c>
      <c r="AI731">
        <v>6.5600792734133648E-2</v>
      </c>
      <c r="AJ731">
        <v>7.5409309162931579E-2</v>
      </c>
      <c r="AK731">
        <v>8.7860774366939717E-2</v>
      </c>
      <c r="AL731">
        <v>7.4101999161807777E-2</v>
      </c>
      <c r="AM731">
        <v>9.6004691948405871E-2</v>
      </c>
      <c r="AN731">
        <v>8.9113593767228647E-2</v>
      </c>
      <c r="AO731" s="4">
        <v>9.9562577437666014E-2</v>
      </c>
      <c r="AP731" s="7">
        <v>9.4898535490699293E-2</v>
      </c>
      <c r="AQ731">
        <v>7.4495708891855486E-2</v>
      </c>
      <c r="AR731">
        <v>8.2059309115902757E-2</v>
      </c>
      <c r="AS731">
        <v>9.7677656234518406E-2</v>
      </c>
      <c r="AT731">
        <v>0.13852812462573469</v>
      </c>
      <c r="AU731">
        <v>0.10770022051606208</v>
      </c>
      <c r="AV731">
        <v>0.11839005963013992</v>
      </c>
      <c r="AW731">
        <v>0.11747343298057911</v>
      </c>
      <c r="AX731">
        <v>0.11792556430203063</v>
      </c>
      <c r="AY731" s="4">
        <v>0.15697454691191506</v>
      </c>
      <c r="AZ731">
        <f t="shared" si="594"/>
        <v>3.0235978043569582E-2</v>
      </c>
      <c r="BA731">
        <f t="shared" si="595"/>
        <v>1.7619138488048594E-2</v>
      </c>
      <c r="BB731">
        <f t="shared" si="596"/>
        <v>5.1551438779560123E-2</v>
      </c>
      <c r="BC731">
        <f t="shared" si="597"/>
        <v>7.6128917568243776E-2</v>
      </c>
      <c r="BD731" s="4">
        <f t="shared" si="598"/>
        <v>0.11061231586994376</v>
      </c>
      <c r="BE731" s="7">
        <f t="shared" si="599"/>
        <v>1.5452017860669794E-2</v>
      </c>
      <c r="BF731">
        <f t="shared" si="600"/>
        <v>9.6099020634401768E-3</v>
      </c>
      <c r="BG731">
        <f t="shared" si="601"/>
        <v>7.4284616904918182E-3</v>
      </c>
      <c r="BH731">
        <f t="shared" si="602"/>
        <v>1.7559832158305481E-2</v>
      </c>
      <c r="BI731" s="4">
        <f t="shared" si="603"/>
        <v>2.5015978852772087E-2</v>
      </c>
      <c r="BJ731" s="7">
        <f t="shared" si="604"/>
        <v>4.4455879517857427E-2</v>
      </c>
      <c r="BK731">
        <f t="shared" si="605"/>
        <v>1.7328740501574766E-3</v>
      </c>
      <c r="BL731">
        <f t="shared" si="606"/>
        <v>7.9891780892109393E-6</v>
      </c>
      <c r="BM731" s="4">
        <f t="shared" si="607"/>
        <v>3.2837014511321333E-7</v>
      </c>
      <c r="BN731" s="7">
        <f t="shared" si="608"/>
        <v>4.4455879517857427E-2</v>
      </c>
      <c r="BO731">
        <f t="shared" si="609"/>
        <v>9.5503028138857685E-8</v>
      </c>
      <c r="BP731">
        <f t="shared" si="610"/>
        <v>2.5300798651019554E-7</v>
      </c>
      <c r="BQ731" s="4">
        <f t="shared" si="611"/>
        <v>1.7849267705402847E-7</v>
      </c>
      <c r="BR731" s="7">
        <f t="shared" si="612"/>
        <v>1.7328740501574766E-3</v>
      </c>
      <c r="BS731">
        <f t="shared" si="613"/>
        <v>9.5503028138857685E-8</v>
      </c>
      <c r="BT731">
        <f t="shared" si="614"/>
        <v>1.5054859897332706E-3</v>
      </c>
      <c r="BU731" s="4">
        <f t="shared" si="615"/>
        <v>2.2883252147588508E-5</v>
      </c>
      <c r="BV731" s="7">
        <f t="shared" si="616"/>
        <v>7.9891780892109393E-6</v>
      </c>
      <c r="BW731">
        <f t="shared" si="617"/>
        <v>2.5300798651019554E-7</v>
      </c>
      <c r="BX731">
        <f t="shared" si="618"/>
        <v>1.5054859897332706E-3</v>
      </c>
      <c r="BY731" s="4">
        <f t="shared" si="619"/>
        <v>2.5387994248076487E-3</v>
      </c>
      <c r="BZ731" s="7">
        <f t="shared" si="620"/>
        <v>3.2837014511321333E-7</v>
      </c>
      <c r="CA731">
        <f t="shared" si="621"/>
        <v>1.7849267705402847E-7</v>
      </c>
      <c r="CB731">
        <f t="shared" si="622"/>
        <v>2.2883252147588508E-5</v>
      </c>
      <c r="CC731" s="4">
        <f t="shared" si="623"/>
        <v>2.5387994248076487E-3</v>
      </c>
      <c r="CD731" s="7">
        <f t="shared" si="624"/>
        <v>20</v>
      </c>
      <c r="CE731" s="4">
        <f t="shared" si="625"/>
        <v>1</v>
      </c>
      <c r="CF731" s="7">
        <f t="shared" si="626"/>
        <v>4.4455879517857427E-2</v>
      </c>
      <c r="CG731">
        <f t="shared" si="627"/>
        <v>1.8436258575114778E-7</v>
      </c>
      <c r="CH731" s="7">
        <f t="shared" si="628"/>
        <v>4.4455879517857427E-2</v>
      </c>
      <c r="CI731" s="4">
        <f t="shared" si="629"/>
        <v>5.8155446123601155E-12</v>
      </c>
      <c r="CJ731">
        <f t="shared" si="630"/>
        <v>1.8436258575114778E-7</v>
      </c>
      <c r="CK731">
        <f t="shared" si="631"/>
        <v>5.8155446123601155E-12</v>
      </c>
      <c r="CL731" s="7">
        <f t="shared" si="632"/>
        <v>6</v>
      </c>
      <c r="CM731" s="4">
        <f t="shared" si="633"/>
        <v>1</v>
      </c>
      <c r="CN731" s="7">
        <f t="shared" si="634"/>
        <v>3.6092159752095944E-9</v>
      </c>
      <c r="CO731" s="4">
        <f t="shared" si="635"/>
        <v>1</v>
      </c>
      <c r="CP731" s="7">
        <f t="shared" si="636"/>
        <v>5</v>
      </c>
      <c r="CQ731" s="4" t="str">
        <f t="shared" si="637"/>
        <v>Glenfiddich 18</v>
      </c>
      <c r="CR731" s="7">
        <f t="shared" si="638"/>
        <v>78</v>
      </c>
      <c r="CS731">
        <f t="shared" si="639"/>
        <v>81</v>
      </c>
      <c r="CT731">
        <f ca="1">COUNTIF(INDIRECT(ADDRESS(ROW(),CR731,1,1)):INDIRECT(ADDRESS(ROW(),CS731,1,1)), "&lt;0.05")</f>
        <v>4</v>
      </c>
      <c r="CU731" s="4">
        <f t="shared" ca="1" si="640"/>
        <v>1</v>
      </c>
    </row>
    <row r="732" spans="1:99" x14ac:dyDescent="0.25">
      <c r="A732" s="48">
        <v>210</v>
      </c>
      <c r="B732" s="7">
        <v>2.2790849990145873E-2</v>
      </c>
      <c r="C732">
        <v>1.5060574285415871E-3</v>
      </c>
      <c r="D732">
        <v>6.7837153359164154E-3</v>
      </c>
      <c r="E732">
        <v>1.5033991142444727E-3</v>
      </c>
      <c r="F732">
        <v>7.6084037792512795E-3</v>
      </c>
      <c r="G732">
        <v>1.1297349828820148E-2</v>
      </c>
      <c r="H732">
        <v>6.2734480115515332E-3</v>
      </c>
      <c r="I732">
        <v>2.7092651143793551E-3</v>
      </c>
      <c r="J732">
        <v>0</v>
      </c>
      <c r="K732" s="4">
        <v>5.4608013579691061E-3</v>
      </c>
      <c r="L732" s="7">
        <v>7.1046625610829226E-3</v>
      </c>
      <c r="M732">
        <v>5.6749326321544682E-3</v>
      </c>
      <c r="N732">
        <v>3.6137661078874304E-3</v>
      </c>
      <c r="O732">
        <v>1.1471167131813384E-2</v>
      </c>
      <c r="P732">
        <v>8.01872197271177E-3</v>
      </c>
      <c r="Q732">
        <v>4.4501291465515458E-3</v>
      </c>
      <c r="R732">
        <v>3.7741853735645107E-3</v>
      </c>
      <c r="S732">
        <v>1.6463169869141776E-3</v>
      </c>
      <c r="T732">
        <v>4.3017647597942766E-3</v>
      </c>
      <c r="U732" s="4">
        <v>2.277990317460319E-3</v>
      </c>
      <c r="V732" s="7">
        <v>6.296387583748249E-3</v>
      </c>
      <c r="W732">
        <v>5.2078545864430708E-3</v>
      </c>
      <c r="X732">
        <v>7.4177816713018379E-3</v>
      </c>
      <c r="Y732">
        <v>6.7746436699921949E-3</v>
      </c>
      <c r="Z732">
        <v>9.2206486500749432E-3</v>
      </c>
      <c r="AA732">
        <v>6.7664276998258988E-3</v>
      </c>
      <c r="AB732">
        <v>8.7399633644654126E-3</v>
      </c>
      <c r="AC732">
        <v>7.4716424668977511E-3</v>
      </c>
      <c r="AD732">
        <v>8.5910905455069235E-3</v>
      </c>
      <c r="AE732" s="4">
        <v>4.9553633323016436E-3</v>
      </c>
      <c r="AF732" s="7">
        <v>2.3848916660545202E-3</v>
      </c>
      <c r="AG732">
        <v>2.0169851930643324E-4</v>
      </c>
      <c r="AH732">
        <v>8.3739912725288024E-3</v>
      </c>
      <c r="AI732">
        <v>1.1738539595930205E-2</v>
      </c>
      <c r="AJ732">
        <v>0</v>
      </c>
      <c r="AK732">
        <v>1.3372668614993371E-2</v>
      </c>
      <c r="AL732">
        <v>1.1786667030645166E-2</v>
      </c>
      <c r="AM732">
        <v>6.6775979805581177E-3</v>
      </c>
      <c r="AN732">
        <v>2.0465026802677761E-3</v>
      </c>
      <c r="AO732" s="4">
        <v>3.4601634642587773E-3</v>
      </c>
      <c r="AP732" s="7">
        <v>8.3935239557060386E-3</v>
      </c>
      <c r="AQ732">
        <v>1.3986455414091025E-2</v>
      </c>
      <c r="AR732">
        <v>1.3268143825714651E-2</v>
      </c>
      <c r="AS732">
        <v>1.1429878044057382E-2</v>
      </c>
      <c r="AT732">
        <v>1.9338687921399478E-2</v>
      </c>
      <c r="AU732">
        <v>1.3827931035146046E-2</v>
      </c>
      <c r="AV732">
        <v>2.0835562331528078E-2</v>
      </c>
      <c r="AW732">
        <v>1.4049123045887032E-2</v>
      </c>
      <c r="AX732">
        <v>3.1230082558338923E-3</v>
      </c>
      <c r="AY732" s="4">
        <v>2.0435961499955243E-2</v>
      </c>
      <c r="AZ732">
        <f t="shared" si="594"/>
        <v>6.5933289960819763E-3</v>
      </c>
      <c r="BA732">
        <f t="shared" si="595"/>
        <v>5.2333636989934807E-3</v>
      </c>
      <c r="BB732">
        <f t="shared" si="596"/>
        <v>7.1441803570557929E-3</v>
      </c>
      <c r="BC732">
        <f t="shared" si="597"/>
        <v>6.0042720824543174E-3</v>
      </c>
      <c r="BD732" s="4">
        <f t="shared" si="598"/>
        <v>1.3868827532931885E-2</v>
      </c>
      <c r="BE732" s="7">
        <f t="shared" si="599"/>
        <v>6.6440008237072228E-3</v>
      </c>
      <c r="BF732">
        <f t="shared" si="600"/>
        <v>2.9476906509361737E-3</v>
      </c>
      <c r="BG732">
        <f t="shared" si="601"/>
        <v>1.44037675094745E-3</v>
      </c>
      <c r="BH732">
        <f t="shared" si="602"/>
        <v>5.0732151170537927E-3</v>
      </c>
      <c r="BI732" s="4">
        <f t="shared" si="603"/>
        <v>5.5115122647691767E-3</v>
      </c>
      <c r="BJ732" s="7">
        <f t="shared" si="604"/>
        <v>0.56469282437787016</v>
      </c>
      <c r="BK732">
        <f t="shared" si="605"/>
        <v>0.80304747084517381</v>
      </c>
      <c r="BL732">
        <f t="shared" si="606"/>
        <v>0.8263468927563441</v>
      </c>
      <c r="BM732" s="4">
        <f t="shared" si="607"/>
        <v>1.6088220650657185E-2</v>
      </c>
      <c r="BN732" s="7">
        <f t="shared" si="608"/>
        <v>0.56469282437787016</v>
      </c>
      <c r="BO732">
        <f t="shared" si="609"/>
        <v>8.8312470925507827E-2</v>
      </c>
      <c r="BP732">
        <f t="shared" si="610"/>
        <v>0.68388760874860166</v>
      </c>
      <c r="BQ732" s="4">
        <f t="shared" si="611"/>
        <v>6.6763442797761348E-4</v>
      </c>
      <c r="BR732" s="7">
        <f t="shared" si="612"/>
        <v>0.80304747084517381</v>
      </c>
      <c r="BS732">
        <f t="shared" si="613"/>
        <v>8.8312470925507827E-2</v>
      </c>
      <c r="BT732">
        <f t="shared" si="614"/>
        <v>0.50916055361678025</v>
      </c>
      <c r="BU732" s="4">
        <f t="shared" si="615"/>
        <v>3.7459215029837941E-3</v>
      </c>
      <c r="BV732" s="7">
        <f t="shared" si="616"/>
        <v>0.8263468927563441</v>
      </c>
      <c r="BW732">
        <f t="shared" si="617"/>
        <v>0.68388760874860166</v>
      </c>
      <c r="BX732">
        <f t="shared" si="618"/>
        <v>0.50916055361678025</v>
      </c>
      <c r="BY732" s="4">
        <f t="shared" si="619"/>
        <v>3.837062972971427E-3</v>
      </c>
      <c r="BZ732" s="7">
        <f t="shared" si="620"/>
        <v>1.6088220650657185E-2</v>
      </c>
      <c r="CA732">
        <f t="shared" si="621"/>
        <v>6.6763442797761348E-4</v>
      </c>
      <c r="CB732">
        <f t="shared" si="622"/>
        <v>3.7459215029837941E-3</v>
      </c>
      <c r="CC732" s="4">
        <f t="shared" si="623"/>
        <v>3.837062972971427E-3</v>
      </c>
      <c r="CD732" s="7">
        <f t="shared" si="624"/>
        <v>8</v>
      </c>
      <c r="CE732" s="4">
        <f t="shared" si="625"/>
        <v>0</v>
      </c>
      <c r="CF732" s="7">
        <f t="shared" si="626"/>
        <v>0.56469282437787016</v>
      </c>
      <c r="CG732">
        <f t="shared" si="627"/>
        <v>0.31891986372761782</v>
      </c>
      <c r="CH732" s="7">
        <f t="shared" si="628"/>
        <v>0.56469282437787016</v>
      </c>
      <c r="CI732" s="4">
        <f t="shared" si="629"/>
        <v>1.0113469303343106E-2</v>
      </c>
      <c r="CJ732">
        <f t="shared" si="630"/>
        <v>0.31891986372761782</v>
      </c>
      <c r="CK732">
        <f t="shared" si="631"/>
        <v>1.0113469303343106E-2</v>
      </c>
      <c r="CL732" s="7">
        <f t="shared" si="632"/>
        <v>2</v>
      </c>
      <c r="CM732" s="4">
        <f t="shared" si="633"/>
        <v>0</v>
      </c>
      <c r="CN732" s="7">
        <f t="shared" si="634"/>
        <v>0.63910709401853805</v>
      </c>
      <c r="CO732" s="4">
        <f t="shared" si="635"/>
        <v>0</v>
      </c>
      <c r="CP732" s="7">
        <f t="shared" si="636"/>
        <v>5</v>
      </c>
      <c r="CQ732" s="4" t="str">
        <f t="shared" si="637"/>
        <v>Glenfiddich 18</v>
      </c>
      <c r="CR732" s="7">
        <f t="shared" si="638"/>
        <v>78</v>
      </c>
      <c r="CS732">
        <f t="shared" si="639"/>
        <v>81</v>
      </c>
      <c r="CT732">
        <f ca="1">COUNTIF(INDIRECT(ADDRESS(ROW(),CR732,1,1)):INDIRECT(ADDRESS(ROW(),CS732,1,1)), "&lt;0.05")</f>
        <v>4</v>
      </c>
      <c r="CU732" s="4">
        <f t="shared" ca="1" si="640"/>
        <v>1</v>
      </c>
    </row>
    <row r="733" spans="1:99" x14ac:dyDescent="0.25">
      <c r="A733" s="48">
        <v>211</v>
      </c>
      <c r="B733" s="7">
        <v>1.7141392626634479E-2</v>
      </c>
      <c r="C733">
        <v>0</v>
      </c>
      <c r="D733">
        <v>4.889102175852293E-3</v>
      </c>
      <c r="E733">
        <v>7.1029019949579589E-3</v>
      </c>
      <c r="F733">
        <v>0</v>
      </c>
      <c r="G733">
        <v>7.5742524560256427E-3</v>
      </c>
      <c r="H733">
        <v>8.5333234346132471E-3</v>
      </c>
      <c r="I733">
        <v>0</v>
      </c>
      <c r="J733">
        <v>0</v>
      </c>
      <c r="K733" s="4">
        <v>2.1992513645136182E-3</v>
      </c>
      <c r="L733" s="7">
        <v>1.1474155582310252E-2</v>
      </c>
      <c r="M733">
        <v>6.242772860458456E-3</v>
      </c>
      <c r="N733">
        <v>3.1103720150986664E-3</v>
      </c>
      <c r="O733">
        <v>8.0695408836593003E-3</v>
      </c>
      <c r="P733">
        <v>6.4658141473117117E-3</v>
      </c>
      <c r="Q733">
        <v>3.3383577038698289E-3</v>
      </c>
      <c r="R733">
        <v>4.2725511243919129E-3</v>
      </c>
      <c r="S733">
        <v>1.3708435964197745E-3</v>
      </c>
      <c r="T733">
        <v>6.2273622566993321E-3</v>
      </c>
      <c r="U733" s="4">
        <v>1.5632798060969723E-3</v>
      </c>
      <c r="V733" s="7">
        <v>8.9830310237981484E-4</v>
      </c>
      <c r="W733">
        <v>2.036730621676652E-3</v>
      </c>
      <c r="X733">
        <v>1.2533475282472178E-3</v>
      </c>
      <c r="Y733">
        <v>1.8662880503082914E-3</v>
      </c>
      <c r="Z733">
        <v>3.0051933177505752E-3</v>
      </c>
      <c r="AA733">
        <v>4.808924621614607E-4</v>
      </c>
      <c r="AB733">
        <v>2.1690659931955254E-3</v>
      </c>
      <c r="AC733">
        <v>4.4412575941321832E-3</v>
      </c>
      <c r="AD733">
        <v>2.8831735993183087E-3</v>
      </c>
      <c r="AE733" s="4">
        <v>0</v>
      </c>
      <c r="AF733" s="7">
        <v>4.5681940727073204E-3</v>
      </c>
      <c r="AG733">
        <v>0</v>
      </c>
      <c r="AH733">
        <v>2.7520208609355043E-3</v>
      </c>
      <c r="AI733">
        <v>9.7029474148580452E-4</v>
      </c>
      <c r="AJ733">
        <v>0</v>
      </c>
      <c r="AK733">
        <v>5.4730556112460001E-3</v>
      </c>
      <c r="AL733">
        <v>1.6874997006769035E-3</v>
      </c>
      <c r="AM733">
        <v>2.7442027307279585E-3</v>
      </c>
      <c r="AN733">
        <v>1.061088628272514E-2</v>
      </c>
      <c r="AO733" s="4">
        <v>1.3685548791827332E-4</v>
      </c>
      <c r="AP733" s="7">
        <v>1.1801128518483866E-2</v>
      </c>
      <c r="AQ733">
        <v>1.3067631858353137E-2</v>
      </c>
      <c r="AR733">
        <v>1.0946882487752213E-2</v>
      </c>
      <c r="AS733">
        <v>4.3138449026849414E-3</v>
      </c>
      <c r="AT733">
        <v>1.4459363268525142E-2</v>
      </c>
      <c r="AU733">
        <v>1.2131857897048482E-2</v>
      </c>
      <c r="AV733">
        <v>8.5052337737880606E-3</v>
      </c>
      <c r="AW733">
        <v>7.9355581799888976E-3</v>
      </c>
      <c r="AX733">
        <v>0</v>
      </c>
      <c r="AY733" s="4">
        <v>1.0281470029971011E-2</v>
      </c>
      <c r="AZ733">
        <f t="shared" si="594"/>
        <v>4.7440224052597239E-3</v>
      </c>
      <c r="BA733">
        <f t="shared" si="595"/>
        <v>5.2135049976316204E-3</v>
      </c>
      <c r="BB733">
        <f t="shared" si="596"/>
        <v>1.9034252269170032E-3</v>
      </c>
      <c r="BC733">
        <f t="shared" si="597"/>
        <v>2.8943009488422906E-3</v>
      </c>
      <c r="BD733" s="4">
        <f t="shared" si="598"/>
        <v>9.3442970916595737E-3</v>
      </c>
      <c r="BE733" s="7">
        <f t="shared" si="599"/>
        <v>5.5592566236855271E-3</v>
      </c>
      <c r="BF733">
        <f t="shared" si="600"/>
        <v>3.1255789562835349E-3</v>
      </c>
      <c r="BG733">
        <f t="shared" si="601"/>
        <v>1.324286222795076E-3</v>
      </c>
      <c r="BH733">
        <f t="shared" si="602"/>
        <v>3.3091789294830676E-3</v>
      </c>
      <c r="BI733" s="4">
        <f t="shared" si="603"/>
        <v>4.3791186668557169E-3</v>
      </c>
      <c r="BJ733" s="7">
        <f t="shared" si="604"/>
        <v>0.81925530185585149</v>
      </c>
      <c r="BK733">
        <f t="shared" si="605"/>
        <v>0.14700764386050877</v>
      </c>
      <c r="BL733">
        <f t="shared" si="606"/>
        <v>0.38054154509050386</v>
      </c>
      <c r="BM733" s="4">
        <f t="shared" si="607"/>
        <v>5.5452367898602799E-2</v>
      </c>
      <c r="BN733" s="7">
        <f t="shared" si="608"/>
        <v>0.81925530185585149</v>
      </c>
      <c r="BO733">
        <f t="shared" si="609"/>
        <v>9.3671396788311562E-3</v>
      </c>
      <c r="BP733">
        <f t="shared" si="610"/>
        <v>0.12459166510904635</v>
      </c>
      <c r="BQ733" s="4">
        <f t="shared" si="611"/>
        <v>2.7124848754995896E-2</v>
      </c>
      <c r="BR733" s="7">
        <f t="shared" si="612"/>
        <v>0.14700764386050877</v>
      </c>
      <c r="BS733">
        <f t="shared" si="613"/>
        <v>9.3671396788311562E-3</v>
      </c>
      <c r="BT733">
        <f t="shared" si="614"/>
        <v>0.39687659164954958</v>
      </c>
      <c r="BU733" s="4">
        <f t="shared" si="615"/>
        <v>3.584189773097237E-4</v>
      </c>
      <c r="BV733" s="7">
        <f t="shared" si="616"/>
        <v>0.38054154509050386</v>
      </c>
      <c r="BW733">
        <f t="shared" si="617"/>
        <v>0.12459166510904635</v>
      </c>
      <c r="BX733">
        <f t="shared" si="618"/>
        <v>0.39687659164954958</v>
      </c>
      <c r="BY733" s="4">
        <f t="shared" si="619"/>
        <v>1.7544573542670522E-3</v>
      </c>
      <c r="BZ733" s="7">
        <f t="shared" si="620"/>
        <v>5.5452367898602799E-2</v>
      </c>
      <c r="CA733">
        <f t="shared" si="621"/>
        <v>2.7124848754995896E-2</v>
      </c>
      <c r="CB733">
        <f t="shared" si="622"/>
        <v>3.584189773097237E-4</v>
      </c>
      <c r="CC733" s="4">
        <f t="shared" si="623"/>
        <v>1.7544573542670522E-3</v>
      </c>
      <c r="CD733" s="7">
        <f t="shared" si="624"/>
        <v>8</v>
      </c>
      <c r="CE733" s="4">
        <f t="shared" si="625"/>
        <v>0</v>
      </c>
      <c r="CF733" s="7">
        <f t="shared" si="626"/>
        <v>0.81925530185585149</v>
      </c>
      <c r="CG733">
        <f t="shared" si="627"/>
        <v>0.98793594316418032</v>
      </c>
      <c r="CH733" s="7">
        <f t="shared" si="628"/>
        <v>0.81925530185585149</v>
      </c>
      <c r="CI733" s="4">
        <f t="shared" si="629"/>
        <v>0.70367814029235953</v>
      </c>
      <c r="CJ733">
        <f t="shared" si="630"/>
        <v>0.98793594316418032</v>
      </c>
      <c r="CK733">
        <f t="shared" si="631"/>
        <v>0.70367814029235953</v>
      </c>
      <c r="CL733" s="7">
        <f t="shared" si="632"/>
        <v>0</v>
      </c>
      <c r="CM733" s="4">
        <f t="shared" si="633"/>
        <v>0</v>
      </c>
      <c r="CN733" s="7">
        <f t="shared" si="634"/>
        <v>2.9824735173715675E-2</v>
      </c>
      <c r="CO733" s="4">
        <f t="shared" si="635"/>
        <v>1</v>
      </c>
      <c r="CP733" s="7">
        <f t="shared" si="636"/>
        <v>5</v>
      </c>
      <c r="CQ733" s="4" t="str">
        <f t="shared" si="637"/>
        <v>Glenfiddich 18</v>
      </c>
      <c r="CR733" s="7">
        <f t="shared" si="638"/>
        <v>78</v>
      </c>
      <c r="CS733">
        <f t="shared" si="639"/>
        <v>81</v>
      </c>
      <c r="CT733">
        <f ca="1">COUNTIF(INDIRECT(ADDRESS(ROW(),CR733,1,1)):INDIRECT(ADDRESS(ROW(),CS733,1,1)), "&lt;0.05")</f>
        <v>3</v>
      </c>
      <c r="CU733" s="4">
        <f t="shared" ca="1" si="640"/>
        <v>0</v>
      </c>
    </row>
    <row r="734" spans="1:99" x14ac:dyDescent="0.25">
      <c r="A734" s="48">
        <v>212</v>
      </c>
      <c r="B734" s="7">
        <v>2.1683201297365524E-2</v>
      </c>
      <c r="C734">
        <v>0</v>
      </c>
      <c r="D734">
        <v>0</v>
      </c>
      <c r="E734">
        <v>0</v>
      </c>
      <c r="F734">
        <v>0</v>
      </c>
      <c r="G734">
        <v>7.221171181954626E-3</v>
      </c>
      <c r="H734">
        <v>0</v>
      </c>
      <c r="I734">
        <v>0</v>
      </c>
      <c r="J734">
        <v>0</v>
      </c>
      <c r="K734" s="4">
        <v>0</v>
      </c>
      <c r="L734" s="7">
        <v>1.7029132611430176E-2</v>
      </c>
      <c r="M734">
        <v>8.7442717448106277E-3</v>
      </c>
      <c r="N734">
        <v>3.4889039996074101E-3</v>
      </c>
      <c r="O734">
        <v>1.4319278357076807E-2</v>
      </c>
      <c r="P734">
        <v>1.3638808852848815E-2</v>
      </c>
      <c r="Q734">
        <v>1.4529618364529835E-3</v>
      </c>
      <c r="R734">
        <v>3.0058710091165233E-3</v>
      </c>
      <c r="S734">
        <v>9.1839085216714094E-4</v>
      </c>
      <c r="T734">
        <v>4.4700053104503182E-3</v>
      </c>
      <c r="U734" s="4">
        <v>0</v>
      </c>
      <c r="V734" s="7">
        <v>0</v>
      </c>
      <c r="W734">
        <v>0</v>
      </c>
      <c r="X734">
        <v>1.4366625693016546E-4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 s="4">
        <v>0</v>
      </c>
      <c r="AF734" s="7">
        <v>1.9212067812337495E-2</v>
      </c>
      <c r="AG734">
        <v>0</v>
      </c>
      <c r="AH734">
        <v>8.4075713085870751E-3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 s="4">
        <v>8.1583292300642515E-4</v>
      </c>
      <c r="AP734" s="7">
        <v>1.6187331402922549E-2</v>
      </c>
      <c r="AQ734">
        <v>3.7089728192146849E-2</v>
      </c>
      <c r="AR734">
        <v>3.9550467545377492E-2</v>
      </c>
      <c r="AS734">
        <v>0</v>
      </c>
      <c r="AT734">
        <v>1.5561010061407549E-2</v>
      </c>
      <c r="AU734">
        <v>1.4084795595881643E-2</v>
      </c>
      <c r="AV734">
        <v>8.6446611468321641E-3</v>
      </c>
      <c r="AW734">
        <v>1.1258289660688663E-2</v>
      </c>
      <c r="AX734">
        <v>2.5430972612930491E-3</v>
      </c>
      <c r="AY734" s="4">
        <v>1.8652194962631044E-3</v>
      </c>
      <c r="AZ734">
        <f t="shared" si="594"/>
        <v>2.8904372479320152E-3</v>
      </c>
      <c r="BA734">
        <f t="shared" si="595"/>
        <v>6.70676245739608E-3</v>
      </c>
      <c r="BB734">
        <f t="shared" si="596"/>
        <v>1.4366625693016546E-5</v>
      </c>
      <c r="BC734">
        <f t="shared" si="597"/>
        <v>2.8435472043930993E-3</v>
      </c>
      <c r="BD734" s="4">
        <f t="shared" si="598"/>
        <v>1.4678460036281307E-2</v>
      </c>
      <c r="BE734" s="7">
        <f t="shared" si="599"/>
        <v>6.9822016338277164E-3</v>
      </c>
      <c r="BF734">
        <f t="shared" si="600"/>
        <v>6.2525466616971332E-3</v>
      </c>
      <c r="BG734">
        <f t="shared" si="601"/>
        <v>4.5431259481027288E-5</v>
      </c>
      <c r="BH734">
        <f t="shared" si="602"/>
        <v>6.3210299904100913E-3</v>
      </c>
      <c r="BI734" s="4">
        <f t="shared" si="603"/>
        <v>1.3740844907680683E-2</v>
      </c>
      <c r="BJ734" s="7">
        <f t="shared" si="604"/>
        <v>0.21438412639390753</v>
      </c>
      <c r="BK734">
        <f t="shared" si="605"/>
        <v>0.22506444279995147</v>
      </c>
      <c r="BL734">
        <f t="shared" si="606"/>
        <v>0.98761386258416317</v>
      </c>
      <c r="BM734" s="4">
        <f t="shared" si="607"/>
        <v>3.0539920883250096E-2</v>
      </c>
      <c r="BN734" s="7">
        <f t="shared" si="608"/>
        <v>0.21438412639390753</v>
      </c>
      <c r="BO734">
        <f t="shared" si="609"/>
        <v>8.0660837844589803E-3</v>
      </c>
      <c r="BP734">
        <f t="shared" si="610"/>
        <v>0.18630160799923909</v>
      </c>
      <c r="BQ734" s="4">
        <f t="shared" si="611"/>
        <v>0.11964139325428134</v>
      </c>
      <c r="BR734" s="7">
        <f t="shared" si="612"/>
        <v>0.22506444279995147</v>
      </c>
      <c r="BS734">
        <f t="shared" si="613"/>
        <v>8.0660837844589803E-3</v>
      </c>
      <c r="BT734">
        <f t="shared" si="614"/>
        <v>0.19062269256922618</v>
      </c>
      <c r="BU734" s="4">
        <f t="shared" si="615"/>
        <v>8.194927900012576E-3</v>
      </c>
      <c r="BV734" s="7">
        <f t="shared" si="616"/>
        <v>0.98761386258416317</v>
      </c>
      <c r="BW734">
        <f t="shared" si="617"/>
        <v>0.18630160799923909</v>
      </c>
      <c r="BX734">
        <f t="shared" si="618"/>
        <v>0.19062269256922618</v>
      </c>
      <c r="BY734" s="4">
        <f t="shared" si="619"/>
        <v>2.8356014728725152E-2</v>
      </c>
      <c r="BZ734" s="7">
        <f t="shared" si="620"/>
        <v>3.0539920883250096E-2</v>
      </c>
      <c r="CA734">
        <f t="shared" si="621"/>
        <v>0.11964139325428134</v>
      </c>
      <c r="CB734">
        <f t="shared" si="622"/>
        <v>8.194927900012576E-3</v>
      </c>
      <c r="CC734" s="4">
        <f t="shared" si="623"/>
        <v>2.8356014728725152E-2</v>
      </c>
      <c r="CD734" s="7">
        <f t="shared" si="624"/>
        <v>8</v>
      </c>
      <c r="CE734" s="4">
        <f t="shared" si="625"/>
        <v>0</v>
      </c>
      <c r="CF734" s="7">
        <f t="shared" si="626"/>
        <v>0.21438412639390753</v>
      </c>
      <c r="CG734">
        <f t="shared" si="627"/>
        <v>0.32464890594863738</v>
      </c>
      <c r="CH734" s="7">
        <f t="shared" si="628"/>
        <v>0.21438412639390753</v>
      </c>
      <c r="CI734" s="4">
        <f t="shared" si="629"/>
        <v>0.75815579672617539</v>
      </c>
      <c r="CJ734">
        <f t="shared" si="630"/>
        <v>0.32464890594863738</v>
      </c>
      <c r="CK734">
        <f t="shared" si="631"/>
        <v>0.75815579672617539</v>
      </c>
      <c r="CL734" s="7">
        <f t="shared" si="632"/>
        <v>0</v>
      </c>
      <c r="CM734" s="4">
        <f t="shared" si="633"/>
        <v>0</v>
      </c>
      <c r="CN734" s="7">
        <f t="shared" si="634"/>
        <v>7.3413349807563894E-2</v>
      </c>
      <c r="CO734" s="4">
        <f t="shared" si="635"/>
        <v>0</v>
      </c>
      <c r="CP734" s="7">
        <f t="shared" si="636"/>
        <v>5</v>
      </c>
      <c r="CQ734" s="4" t="str">
        <f t="shared" si="637"/>
        <v>Glenfiddich 18</v>
      </c>
      <c r="CR734" s="7">
        <f t="shared" si="638"/>
        <v>78</v>
      </c>
      <c r="CS734">
        <f t="shared" si="639"/>
        <v>81</v>
      </c>
      <c r="CT734">
        <f ca="1">COUNTIF(INDIRECT(ADDRESS(ROW(),CR734,1,1)):INDIRECT(ADDRESS(ROW(),CS734,1,1)), "&lt;0.05")</f>
        <v>3</v>
      </c>
      <c r="CU734" s="4">
        <f t="shared" ca="1" si="640"/>
        <v>0</v>
      </c>
    </row>
    <row r="735" spans="1:99" x14ac:dyDescent="0.25">
      <c r="A735" s="48">
        <v>213</v>
      </c>
      <c r="B735" s="7">
        <v>9.2388581741327636E-2</v>
      </c>
      <c r="C735">
        <v>4.9809970491966539E-2</v>
      </c>
      <c r="D735">
        <v>3.6732840916330362E-2</v>
      </c>
      <c r="E735">
        <v>3.4507266017161566E-2</v>
      </c>
      <c r="F735">
        <v>2.3891408627448027E-2</v>
      </c>
      <c r="G735">
        <v>2.970796693005923E-2</v>
      </c>
      <c r="H735">
        <v>2.7403354016888672E-2</v>
      </c>
      <c r="I735">
        <v>1.7324221369832388E-2</v>
      </c>
      <c r="J735">
        <v>1.0704178667626884E-2</v>
      </c>
      <c r="K735" s="4">
        <v>1.6344130462420607E-2</v>
      </c>
      <c r="L735" s="7">
        <v>3.6126454487767398E-2</v>
      </c>
      <c r="M735">
        <v>3.3281379166608505E-2</v>
      </c>
      <c r="N735">
        <v>2.5259960880974999E-2</v>
      </c>
      <c r="O735">
        <v>4.6609662218241921E-2</v>
      </c>
      <c r="P735">
        <v>4.1627854781572965E-2</v>
      </c>
      <c r="Q735">
        <v>2.0403454417655502E-2</v>
      </c>
      <c r="R735">
        <v>1.3409909366833143E-2</v>
      </c>
      <c r="S735">
        <v>1.8645285022156205E-2</v>
      </c>
      <c r="T735">
        <v>2.8483188680439579E-2</v>
      </c>
      <c r="U735" s="4">
        <v>1.6341808325673675E-2</v>
      </c>
      <c r="V735" s="7">
        <v>1.2305751347861991E-2</v>
      </c>
      <c r="W735">
        <v>1.0112150715397191E-2</v>
      </c>
      <c r="X735">
        <v>1.2418336661724675E-2</v>
      </c>
      <c r="Y735">
        <v>1.1414398853996399E-2</v>
      </c>
      <c r="Z735">
        <v>1.6768152548379496E-2</v>
      </c>
      <c r="AA735">
        <v>1.3169690061288012E-2</v>
      </c>
      <c r="AB735">
        <v>1.8458154707432166E-2</v>
      </c>
      <c r="AC735">
        <v>1.2803258574322907E-2</v>
      </c>
      <c r="AD735">
        <v>1.3787174629696185E-2</v>
      </c>
      <c r="AE735" s="4">
        <v>8.7637479501994214E-3</v>
      </c>
      <c r="AF735" s="7">
        <v>9.1815904258689879E-2</v>
      </c>
      <c r="AG735">
        <v>6.3999669393038416E-2</v>
      </c>
      <c r="AH735">
        <v>6.1879139873571333E-2</v>
      </c>
      <c r="AI735">
        <v>5.5864372444530047E-2</v>
      </c>
      <c r="AJ735">
        <v>5.2731239148798931E-2</v>
      </c>
      <c r="AK735">
        <v>5.1773378516986851E-2</v>
      </c>
      <c r="AL735">
        <v>5.0466433017904502E-2</v>
      </c>
      <c r="AM735">
        <v>5.2826055766937878E-2</v>
      </c>
      <c r="AN735">
        <v>7.2336127421371577E-2</v>
      </c>
      <c r="AO735" s="4">
        <v>5.9382393934654873E-2</v>
      </c>
      <c r="AP735" s="7">
        <v>7.2413152270664694E-2</v>
      </c>
      <c r="AQ735">
        <v>8.8851547265136818E-2</v>
      </c>
      <c r="AR735">
        <v>9.2959568264558701E-2</v>
      </c>
      <c r="AS735">
        <v>5.4744981418601846E-2</v>
      </c>
      <c r="AT735">
        <v>5.3217356158402167E-2</v>
      </c>
      <c r="AU735">
        <v>5.3921594345686663E-2</v>
      </c>
      <c r="AV735">
        <v>5.1402376067580156E-2</v>
      </c>
      <c r="AW735">
        <v>4.277447585430888E-2</v>
      </c>
      <c r="AX735">
        <v>5.2959745441743068E-2</v>
      </c>
      <c r="AY735" s="4">
        <v>4.9636904503471545E-2</v>
      </c>
      <c r="AZ735">
        <f t="shared" si="594"/>
        <v>3.3881391924106184E-2</v>
      </c>
      <c r="BA735">
        <f t="shared" si="595"/>
        <v>2.8018895734792389E-2</v>
      </c>
      <c r="BB735">
        <f t="shared" si="596"/>
        <v>1.3000081605029846E-2</v>
      </c>
      <c r="BC735">
        <f t="shared" si="597"/>
        <v>6.1307471377648429E-2</v>
      </c>
      <c r="BD735" s="4">
        <f t="shared" si="598"/>
        <v>6.1288170159015463E-2</v>
      </c>
      <c r="BE735" s="7">
        <f t="shared" si="599"/>
        <v>2.3483786897648351E-2</v>
      </c>
      <c r="BF735">
        <f t="shared" si="600"/>
        <v>1.1193799237650333E-2</v>
      </c>
      <c r="BG735">
        <f t="shared" si="601"/>
        <v>2.8732003356489902E-3</v>
      </c>
      <c r="BH735">
        <f t="shared" si="602"/>
        <v>1.2680768135541212E-2</v>
      </c>
      <c r="BI735" s="4">
        <f t="shared" si="603"/>
        <v>1.7302538960931504E-2</v>
      </c>
      <c r="BJ735" s="7">
        <f t="shared" si="604"/>
        <v>0.48878395622600201</v>
      </c>
      <c r="BK735">
        <f t="shared" si="605"/>
        <v>2.0450529933789634E-2</v>
      </c>
      <c r="BL735">
        <f t="shared" si="606"/>
        <v>5.8943833290041776E-3</v>
      </c>
      <c r="BM735" s="4">
        <f t="shared" si="607"/>
        <v>8.7562497108123836E-3</v>
      </c>
      <c r="BN735" s="7">
        <f t="shared" si="608"/>
        <v>0.48878395622600201</v>
      </c>
      <c r="BO735">
        <f t="shared" si="609"/>
        <v>2.0338663550280647E-3</v>
      </c>
      <c r="BP735">
        <f t="shared" si="610"/>
        <v>7.665316176558627E-6</v>
      </c>
      <c r="BQ735" s="4">
        <f t="shared" si="611"/>
        <v>1.1889415041373347E-4</v>
      </c>
      <c r="BR735" s="7">
        <f t="shared" si="612"/>
        <v>2.0450529933789634E-2</v>
      </c>
      <c r="BS735">
        <f t="shared" si="613"/>
        <v>2.0338663550280647E-3</v>
      </c>
      <c r="BT735">
        <f t="shared" si="614"/>
        <v>3.8318338628130167E-7</v>
      </c>
      <c r="BU735" s="4">
        <f t="shared" si="615"/>
        <v>7.8736209327307332E-6</v>
      </c>
      <c r="BV735" s="7">
        <f t="shared" si="616"/>
        <v>5.8943833290041776E-3</v>
      </c>
      <c r="BW735">
        <f t="shared" si="617"/>
        <v>7.665316176558627E-6</v>
      </c>
      <c r="BX735">
        <f t="shared" si="618"/>
        <v>3.8318338628130167E-7</v>
      </c>
      <c r="BY735" s="4">
        <f t="shared" si="619"/>
        <v>0.9977639290255601</v>
      </c>
      <c r="BZ735" s="7">
        <f t="shared" si="620"/>
        <v>8.7562497108123836E-3</v>
      </c>
      <c r="CA735">
        <f t="shared" si="621"/>
        <v>1.1889415041373347E-4</v>
      </c>
      <c r="CB735">
        <f t="shared" si="622"/>
        <v>7.8736209327307332E-6</v>
      </c>
      <c r="CC735" s="4">
        <f t="shared" si="623"/>
        <v>0.9977639290255601</v>
      </c>
      <c r="CD735" s="7">
        <f t="shared" si="624"/>
        <v>16</v>
      </c>
      <c r="CE735" s="4">
        <f t="shared" si="625"/>
        <v>0</v>
      </c>
      <c r="CF735" s="7">
        <f t="shared" si="626"/>
        <v>0.48878395622600201</v>
      </c>
      <c r="CG735">
        <f t="shared" si="627"/>
        <v>0.21683747970901052</v>
      </c>
      <c r="CH735" s="7">
        <f t="shared" si="628"/>
        <v>0.48878395622600201</v>
      </c>
      <c r="CI735" s="4">
        <f t="shared" si="629"/>
        <v>6.4921570522342535E-3</v>
      </c>
      <c r="CJ735">
        <f t="shared" si="630"/>
        <v>0.21683747970901052</v>
      </c>
      <c r="CK735">
        <f t="shared" si="631"/>
        <v>6.4921570522342535E-3</v>
      </c>
      <c r="CL735" s="7">
        <f t="shared" si="632"/>
        <v>2</v>
      </c>
      <c r="CM735" s="4">
        <f t="shared" si="633"/>
        <v>0</v>
      </c>
      <c r="CN735" s="7">
        <f t="shared" si="634"/>
        <v>0.39203551073365273</v>
      </c>
      <c r="CO735" s="4">
        <f t="shared" si="635"/>
        <v>0</v>
      </c>
      <c r="CP735" s="7">
        <f t="shared" si="636"/>
        <v>4</v>
      </c>
      <c r="CQ735" s="4" t="str">
        <f t="shared" si="637"/>
        <v>Glenfiddich 15</v>
      </c>
      <c r="CR735" s="7">
        <f t="shared" si="638"/>
        <v>74</v>
      </c>
      <c r="CS735">
        <f t="shared" si="639"/>
        <v>77</v>
      </c>
      <c r="CT735">
        <f ca="1">COUNTIF(INDIRECT(ADDRESS(ROW(),CR735,1,1)):INDIRECT(ADDRESS(ROW(),CS735,1,1)), "&lt;0.05")</f>
        <v>3</v>
      </c>
      <c r="CU735" s="4">
        <f t="shared" ca="1" si="640"/>
        <v>0</v>
      </c>
    </row>
    <row r="736" spans="1:99" x14ac:dyDescent="0.25">
      <c r="A736" s="48">
        <v>214</v>
      </c>
      <c r="B736" s="7">
        <v>0.16162825872339531</v>
      </c>
      <c r="C736">
        <v>9.0507249395906264E-2</v>
      </c>
      <c r="D736">
        <v>6.7321238364941832E-2</v>
      </c>
      <c r="E736">
        <v>6.3332502330843365E-2</v>
      </c>
      <c r="F736">
        <v>5.9651872287219042E-2</v>
      </c>
      <c r="G736">
        <v>4.3369098287719655E-2</v>
      </c>
      <c r="H736">
        <v>6.3432727935866309E-2</v>
      </c>
      <c r="I736">
        <v>5.6205348202225579E-2</v>
      </c>
      <c r="J736">
        <v>2.6160221490608478E-2</v>
      </c>
      <c r="K736" s="4">
        <v>2.4798281209597338E-2</v>
      </c>
      <c r="L736" s="7">
        <v>2.6970508071093306E-2</v>
      </c>
      <c r="M736">
        <v>3.8405260725530257E-2</v>
      </c>
      <c r="N736">
        <v>2.5970531633308289E-2</v>
      </c>
      <c r="O736">
        <v>4.2178191575602465E-2</v>
      </c>
      <c r="P736">
        <v>4.5788526837177893E-2</v>
      </c>
      <c r="Q736">
        <v>2.5025269944270245E-2</v>
      </c>
      <c r="R736">
        <v>1.8510014383371003E-2</v>
      </c>
      <c r="S736">
        <v>2.3154795521383494E-2</v>
      </c>
      <c r="T736">
        <v>3.0676906072536956E-2</v>
      </c>
      <c r="U736" s="4">
        <v>2.659449115546032E-2</v>
      </c>
      <c r="V736" s="7">
        <v>2.4430513673105645E-2</v>
      </c>
      <c r="W736">
        <v>1.7254797676585748E-2</v>
      </c>
      <c r="X736">
        <v>1.6302988836065745E-2</v>
      </c>
      <c r="Y736">
        <v>2.0995910891638565E-2</v>
      </c>
      <c r="Z736">
        <v>2.3304775288379358E-2</v>
      </c>
      <c r="AA736">
        <v>1.6864240960542346E-2</v>
      </c>
      <c r="AB736">
        <v>1.7207942829073383E-2</v>
      </c>
      <c r="AC736">
        <v>2.6477417724702895E-2</v>
      </c>
      <c r="AD736">
        <v>3.8216139843991671E-2</v>
      </c>
      <c r="AE736" s="4">
        <v>2.7861509622874082E-2</v>
      </c>
      <c r="AF736" s="7">
        <v>7.686132136398971E-2</v>
      </c>
      <c r="AG736">
        <v>8.5420486764322998E-2</v>
      </c>
      <c r="AH736">
        <v>9.9692797772146485E-2</v>
      </c>
      <c r="AI736">
        <v>8.5641974620273717E-2</v>
      </c>
      <c r="AJ736">
        <v>7.7549902178914554E-2</v>
      </c>
      <c r="AK736">
        <v>7.3621779059694359E-2</v>
      </c>
      <c r="AL736">
        <v>6.9443669439444064E-2</v>
      </c>
      <c r="AM736">
        <v>0.11618133670890761</v>
      </c>
      <c r="AN736">
        <v>0.10117227899246391</v>
      </c>
      <c r="AO736" s="4">
        <v>0.10354700996916076</v>
      </c>
      <c r="AP736" s="7">
        <v>7.4503914125026591E-2</v>
      </c>
      <c r="AQ736">
        <v>0.12469429189045099</v>
      </c>
      <c r="AR736">
        <v>0.14621796122569725</v>
      </c>
      <c r="AS736">
        <v>6.8435132768863233E-2</v>
      </c>
      <c r="AT736">
        <v>7.77100103932893E-2</v>
      </c>
      <c r="AU736">
        <v>6.4046315753764307E-2</v>
      </c>
      <c r="AV736">
        <v>8.2375770661236997E-2</v>
      </c>
      <c r="AW736">
        <v>8.6942951243343572E-2</v>
      </c>
      <c r="AX736">
        <v>7.6286187216641085E-2</v>
      </c>
      <c r="AY736" s="4">
        <v>7.032276056316572E-2</v>
      </c>
      <c r="AZ736">
        <f t="shared" si="594"/>
        <v>6.564067982283231E-2</v>
      </c>
      <c r="BA736">
        <f t="shared" si="595"/>
        <v>3.0327449591973421E-2</v>
      </c>
      <c r="BB736">
        <f t="shared" si="596"/>
        <v>2.2891623734695943E-2</v>
      </c>
      <c r="BC736">
        <f t="shared" si="597"/>
        <v>8.8913255686931827E-2</v>
      </c>
      <c r="BD736" s="4">
        <f t="shared" si="598"/>
        <v>8.7153529584147904E-2</v>
      </c>
      <c r="BE736" s="7">
        <f t="shared" si="599"/>
        <v>3.9005286471589587E-2</v>
      </c>
      <c r="BF736">
        <f t="shared" si="600"/>
        <v>8.8710313016282794E-3</v>
      </c>
      <c r="BG736">
        <f t="shared" si="601"/>
        <v>6.8503736433088809E-3</v>
      </c>
      <c r="BH736">
        <f t="shared" si="602"/>
        <v>1.5399664034980227E-2</v>
      </c>
      <c r="BI736" s="4">
        <f t="shared" si="603"/>
        <v>2.6782406529329037E-2</v>
      </c>
      <c r="BJ736" s="7">
        <f t="shared" si="604"/>
        <v>1.9188422561281476E-2</v>
      </c>
      <c r="BK736">
        <f t="shared" si="605"/>
        <v>7.0651890937538679E-3</v>
      </c>
      <c r="BL736">
        <f t="shared" si="606"/>
        <v>0.10530219800188703</v>
      </c>
      <c r="BM736" s="4">
        <f t="shared" si="607"/>
        <v>0.16982888243756081</v>
      </c>
      <c r="BN736" s="7">
        <f t="shared" si="608"/>
        <v>1.9188422561281476E-2</v>
      </c>
      <c r="BO736">
        <f t="shared" si="609"/>
        <v>5.1238456757567205E-2</v>
      </c>
      <c r="BP736">
        <f t="shared" si="610"/>
        <v>4.3199177563647145E-8</v>
      </c>
      <c r="BQ736" s="4">
        <f t="shared" si="611"/>
        <v>5.4088460156741583E-5</v>
      </c>
      <c r="BR736" s="7">
        <f t="shared" si="612"/>
        <v>7.0651890937538679E-3</v>
      </c>
      <c r="BS736">
        <f t="shared" si="613"/>
        <v>5.1238456757567205E-2</v>
      </c>
      <c r="BT736">
        <f t="shared" si="614"/>
        <v>2.3316544082826187E-8</v>
      </c>
      <c r="BU736" s="4">
        <f t="shared" si="615"/>
        <v>2.2317236342905218E-5</v>
      </c>
      <c r="BV736" s="7">
        <f t="shared" si="616"/>
        <v>0.10530219800188703</v>
      </c>
      <c r="BW736">
        <f t="shared" si="617"/>
        <v>4.3199177563647145E-8</v>
      </c>
      <c r="BX736">
        <f t="shared" si="618"/>
        <v>2.3316544082826187E-8</v>
      </c>
      <c r="BY736" s="4">
        <f t="shared" si="619"/>
        <v>0.85957237464686898</v>
      </c>
      <c r="BZ736" s="7">
        <f t="shared" si="620"/>
        <v>0.16982888243756081</v>
      </c>
      <c r="CA736">
        <f t="shared" si="621"/>
        <v>5.4088460156741583E-5</v>
      </c>
      <c r="CB736">
        <f t="shared" si="622"/>
        <v>2.2317236342905218E-5</v>
      </c>
      <c r="CC736" s="4">
        <f t="shared" si="623"/>
        <v>0.85957237464686898</v>
      </c>
      <c r="CD736" s="7">
        <f t="shared" si="624"/>
        <v>12</v>
      </c>
      <c r="CE736" s="4">
        <f t="shared" si="625"/>
        <v>0</v>
      </c>
      <c r="CF736" s="7">
        <f t="shared" si="626"/>
        <v>1.9188422561281476E-2</v>
      </c>
      <c r="CG736">
        <f t="shared" si="627"/>
        <v>0.96190040560719714</v>
      </c>
      <c r="CH736" s="7">
        <f t="shared" si="628"/>
        <v>1.9188422561281476E-2</v>
      </c>
      <c r="CI736" s="4">
        <f t="shared" si="629"/>
        <v>1.2302544491340599E-5</v>
      </c>
      <c r="CJ736">
        <f t="shared" si="630"/>
        <v>0.96190040560719714</v>
      </c>
      <c r="CK736">
        <f t="shared" si="631"/>
        <v>1.2302544491340599E-5</v>
      </c>
      <c r="CL736" s="7">
        <f t="shared" si="632"/>
        <v>4</v>
      </c>
      <c r="CM736" s="4">
        <f t="shared" si="633"/>
        <v>0</v>
      </c>
      <c r="CN736" s="7">
        <f t="shared" si="634"/>
        <v>0.47125563173977392</v>
      </c>
      <c r="CO736" s="4">
        <f t="shared" si="635"/>
        <v>0</v>
      </c>
      <c r="CP736" s="7">
        <f t="shared" si="636"/>
        <v>4</v>
      </c>
      <c r="CQ736" s="4" t="str">
        <f t="shared" si="637"/>
        <v>Glenfiddich 15</v>
      </c>
      <c r="CR736" s="7">
        <f t="shared" si="638"/>
        <v>74</v>
      </c>
      <c r="CS736">
        <f t="shared" si="639"/>
        <v>77</v>
      </c>
      <c r="CT736">
        <f ca="1">COUNTIF(INDIRECT(ADDRESS(ROW(),CR736,1,1)):INDIRECT(ADDRESS(ROW(),CS736,1,1)), "&lt;0.05")</f>
        <v>2</v>
      </c>
      <c r="CU736" s="4">
        <f t="shared" ca="1" si="640"/>
        <v>0</v>
      </c>
    </row>
    <row r="737" spans="1:99" x14ac:dyDescent="0.25">
      <c r="A737" s="48">
        <v>215</v>
      </c>
      <c r="B737" s="7">
        <v>2.2751332182605534E-2</v>
      </c>
      <c r="C737">
        <v>1.5913963247798556E-2</v>
      </c>
      <c r="D737">
        <v>8.5344960918351965E-3</v>
      </c>
      <c r="E737">
        <v>1.2007263005825145E-2</v>
      </c>
      <c r="F737">
        <v>9.0744883152581741E-3</v>
      </c>
      <c r="G737">
        <v>1.0328173942942852E-2</v>
      </c>
      <c r="H737">
        <v>1.6392894692592301E-2</v>
      </c>
      <c r="I737">
        <v>2.2333594751828105E-3</v>
      </c>
      <c r="J737">
        <v>0</v>
      </c>
      <c r="K737" s="4">
        <v>5.9420209409303702E-3</v>
      </c>
      <c r="L737" s="7">
        <v>6.3061400943326641E-3</v>
      </c>
      <c r="M737">
        <v>8.8533210447809662E-3</v>
      </c>
      <c r="N737">
        <v>4.7684071344923293E-3</v>
      </c>
      <c r="O737">
        <v>1.0285368519534488E-2</v>
      </c>
      <c r="P737">
        <v>9.7296797177851453E-3</v>
      </c>
      <c r="Q737">
        <v>3.3363037116203526E-3</v>
      </c>
      <c r="R737">
        <v>2.4734054836200157E-3</v>
      </c>
      <c r="S737">
        <v>2.0045099158174052E-3</v>
      </c>
      <c r="T737">
        <v>6.5991116221135225E-3</v>
      </c>
      <c r="U737" s="4">
        <v>4.5101179842595264E-3</v>
      </c>
      <c r="V737" s="7">
        <v>3.3201409950648726E-3</v>
      </c>
      <c r="W737">
        <v>3.543047385770476E-3</v>
      </c>
      <c r="X737">
        <v>8.7875307673264879E-4</v>
      </c>
      <c r="Y737">
        <v>3.0395526330906546E-3</v>
      </c>
      <c r="Z737">
        <v>5.3583998158841543E-3</v>
      </c>
      <c r="AA737">
        <v>0</v>
      </c>
      <c r="AB737">
        <v>1.5120581588761153E-3</v>
      </c>
      <c r="AC737">
        <v>2.523578203427081E-3</v>
      </c>
      <c r="AD737">
        <v>1.6564680971495453E-3</v>
      </c>
      <c r="AE737" s="4">
        <v>0</v>
      </c>
      <c r="AF737" s="7">
        <v>1.4708232485427219E-2</v>
      </c>
      <c r="AG737">
        <v>8.0711772751154726E-3</v>
      </c>
      <c r="AH737">
        <v>1.1212015345348728E-2</v>
      </c>
      <c r="AI737">
        <v>5.0633488742291939E-3</v>
      </c>
      <c r="AJ737">
        <v>6.1773251718267204E-3</v>
      </c>
      <c r="AK737">
        <v>7.5750661210416213E-3</v>
      </c>
      <c r="AL737">
        <v>1.2031934435078651E-2</v>
      </c>
      <c r="AM737">
        <v>1.488714922440734E-2</v>
      </c>
      <c r="AN737">
        <v>1.1567527429926873E-2</v>
      </c>
      <c r="AO737" s="4">
        <v>5.6139805429059721E-3</v>
      </c>
      <c r="AP737" s="7">
        <v>1.1983979876809577E-2</v>
      </c>
      <c r="AQ737">
        <v>2.4223664803252824E-2</v>
      </c>
      <c r="AR737">
        <v>1.9269233207574267E-2</v>
      </c>
      <c r="AS737">
        <v>8.8488710912199581E-3</v>
      </c>
      <c r="AT737">
        <v>9.5827748358473727E-3</v>
      </c>
      <c r="AU737">
        <v>8.7572745260251789E-3</v>
      </c>
      <c r="AV737">
        <v>1.1742751775044769E-2</v>
      </c>
      <c r="AW737">
        <v>8.9110144005877939E-3</v>
      </c>
      <c r="AX737">
        <v>9.6879772161516733E-3</v>
      </c>
      <c r="AY737" s="4">
        <v>1.3849580366708907E-2</v>
      </c>
      <c r="AZ737">
        <f t="shared" si="594"/>
        <v>1.0317799189497096E-2</v>
      </c>
      <c r="BA737">
        <f t="shared" si="595"/>
        <v>5.8866365228356417E-3</v>
      </c>
      <c r="BB737">
        <f t="shared" si="596"/>
        <v>2.1831998365995551E-3</v>
      </c>
      <c r="BC737">
        <f t="shared" si="597"/>
        <v>9.6907756905307806E-3</v>
      </c>
      <c r="BD737" s="4">
        <f t="shared" si="598"/>
        <v>1.2685712209922234E-2</v>
      </c>
      <c r="BE737" s="7">
        <f t="shared" si="599"/>
        <v>6.8423481074359367E-3</v>
      </c>
      <c r="BF737">
        <f t="shared" si="600"/>
        <v>2.9809233480642878E-3</v>
      </c>
      <c r="BG737">
        <f t="shared" si="601"/>
        <v>1.7008198966385853E-3</v>
      </c>
      <c r="BH737">
        <f t="shared" si="602"/>
        <v>3.6662357354507501E-3</v>
      </c>
      <c r="BI737" s="4">
        <f t="shared" si="603"/>
        <v>5.1878088064064931E-3</v>
      </c>
      <c r="BJ737" s="7">
        <f t="shared" si="604"/>
        <v>8.4369152553164808E-2</v>
      </c>
      <c r="BK737">
        <f t="shared" si="605"/>
        <v>4.3953025146212547E-3</v>
      </c>
      <c r="BL737">
        <f t="shared" si="606"/>
        <v>0.80216522589688455</v>
      </c>
      <c r="BM737" s="4">
        <f t="shared" si="607"/>
        <v>0.39549090987406688</v>
      </c>
      <c r="BN737" s="7">
        <f t="shared" si="608"/>
        <v>8.4369152553164808E-2</v>
      </c>
      <c r="BO737">
        <f t="shared" si="609"/>
        <v>4.0969632443951052E-3</v>
      </c>
      <c r="BP737">
        <f t="shared" si="610"/>
        <v>2.0706090916575277E-2</v>
      </c>
      <c r="BQ737" s="4">
        <f t="shared" si="611"/>
        <v>2.8314113744332629E-3</v>
      </c>
      <c r="BR737" s="7">
        <f t="shared" si="612"/>
        <v>4.3953025146212547E-3</v>
      </c>
      <c r="BS737">
        <f t="shared" si="613"/>
        <v>4.0969632443951052E-3</v>
      </c>
      <c r="BT737">
        <f t="shared" si="614"/>
        <v>5.9992651200974537E-5</v>
      </c>
      <c r="BU737" s="4">
        <f t="shared" si="615"/>
        <v>8.1949902807384689E-5</v>
      </c>
      <c r="BV737" s="7">
        <f t="shared" si="616"/>
        <v>0.80216522589688455</v>
      </c>
      <c r="BW737">
        <f t="shared" si="617"/>
        <v>2.0706090916575277E-2</v>
      </c>
      <c r="BX737">
        <f t="shared" si="618"/>
        <v>5.9992651200974537E-5</v>
      </c>
      <c r="BY737" s="4">
        <f t="shared" si="619"/>
        <v>0.15521443557881112</v>
      </c>
      <c r="BZ737" s="7">
        <f t="shared" si="620"/>
        <v>0.39549090987406688</v>
      </c>
      <c r="CA737">
        <f t="shared" si="621"/>
        <v>2.8314113744332629E-3</v>
      </c>
      <c r="CB737">
        <f t="shared" si="622"/>
        <v>8.1949902807384689E-5</v>
      </c>
      <c r="CC737" s="4">
        <f t="shared" si="623"/>
        <v>0.15521443557881112</v>
      </c>
      <c r="CD737" s="7">
        <f t="shared" si="624"/>
        <v>12</v>
      </c>
      <c r="CE737" s="4">
        <f t="shared" si="625"/>
        <v>0</v>
      </c>
      <c r="CF737" s="7">
        <f t="shared" si="626"/>
        <v>8.4369152553164808E-2</v>
      </c>
      <c r="CG737">
        <f t="shared" si="627"/>
        <v>0.39166645845757453</v>
      </c>
      <c r="CH737" s="7">
        <f t="shared" si="628"/>
        <v>8.4369152553164808E-2</v>
      </c>
      <c r="CI737" s="4">
        <f t="shared" si="629"/>
        <v>0.11484910362661718</v>
      </c>
      <c r="CJ737">
        <f t="shared" si="630"/>
        <v>0.39166645845757453</v>
      </c>
      <c r="CK737">
        <f t="shared" si="631"/>
        <v>0.11484910362661718</v>
      </c>
      <c r="CL737" s="7">
        <f t="shared" si="632"/>
        <v>0</v>
      </c>
      <c r="CM737" s="4">
        <f t="shared" si="633"/>
        <v>0</v>
      </c>
      <c r="CN737" s="7">
        <f t="shared" si="634"/>
        <v>0.1962001973048482</v>
      </c>
      <c r="CO737" s="4">
        <f t="shared" si="635"/>
        <v>0</v>
      </c>
      <c r="CP737" s="7">
        <f t="shared" si="636"/>
        <v>5</v>
      </c>
      <c r="CQ737" s="4" t="str">
        <f t="shared" si="637"/>
        <v>Glenfiddich 18</v>
      </c>
      <c r="CR737" s="7">
        <f t="shared" si="638"/>
        <v>78</v>
      </c>
      <c r="CS737">
        <f t="shared" si="639"/>
        <v>81</v>
      </c>
      <c r="CT737">
        <f ca="1">COUNTIF(INDIRECT(ADDRESS(ROW(),CR737,1,1)):INDIRECT(ADDRESS(ROW(),CS737,1,1)), "&lt;0.05")</f>
        <v>2</v>
      </c>
      <c r="CU737" s="4">
        <f t="shared" ca="1" si="640"/>
        <v>0</v>
      </c>
    </row>
    <row r="738" spans="1:99" x14ac:dyDescent="0.25">
      <c r="A738" s="48">
        <v>216</v>
      </c>
      <c r="B738" s="7">
        <v>1.931544007190707E-2</v>
      </c>
      <c r="C738">
        <v>7.0768255595126586E-3</v>
      </c>
      <c r="D738">
        <v>9.8816412558128692E-3</v>
      </c>
      <c r="E738">
        <v>9.1100386002034017E-3</v>
      </c>
      <c r="F738">
        <v>1.3160066940009544E-2</v>
      </c>
      <c r="G738">
        <v>1.2717727070418875E-2</v>
      </c>
      <c r="H738">
        <v>8.2904721512236657E-3</v>
      </c>
      <c r="I738">
        <v>8.0170873101360896E-3</v>
      </c>
      <c r="J738">
        <v>6.5516927659453163E-3</v>
      </c>
      <c r="K738" s="4">
        <v>2.9304648537560101E-3</v>
      </c>
      <c r="L738" s="7">
        <v>6.6167776808415037E-3</v>
      </c>
      <c r="M738">
        <v>1.0453504596241652E-2</v>
      </c>
      <c r="N738">
        <v>9.8719595361496104E-3</v>
      </c>
      <c r="O738">
        <v>1.5639517253378012E-2</v>
      </c>
      <c r="P738">
        <v>1.6635233632996002E-2</v>
      </c>
      <c r="Q738">
        <v>5.9757438228539659E-3</v>
      </c>
      <c r="R738">
        <v>7.9561893653676153E-3</v>
      </c>
      <c r="S738">
        <v>9.4834869654810763E-3</v>
      </c>
      <c r="T738">
        <v>1.1480675429756216E-2</v>
      </c>
      <c r="U738" s="4">
        <v>5.376087691480542E-3</v>
      </c>
      <c r="V738" s="7">
        <v>6.2719242955815097E-3</v>
      </c>
      <c r="W738">
        <v>5.4948599858731543E-3</v>
      </c>
      <c r="X738">
        <v>3.1238119121161281E-3</v>
      </c>
      <c r="Y738">
        <v>5.4974062220497387E-3</v>
      </c>
      <c r="Z738">
        <v>6.3278804427172267E-3</v>
      </c>
      <c r="AA738">
        <v>4.9154248225202601E-3</v>
      </c>
      <c r="AB738">
        <v>4.3177149697544307E-3</v>
      </c>
      <c r="AC738">
        <v>2.1272593861266253E-3</v>
      </c>
      <c r="AD738">
        <v>6.8095662734917097E-3</v>
      </c>
      <c r="AE738" s="4">
        <v>3.148794316911346E-3</v>
      </c>
      <c r="AF738" s="7">
        <v>5.0328623273633907E-3</v>
      </c>
      <c r="AG738">
        <v>8.8255795343155884E-3</v>
      </c>
      <c r="AH738">
        <v>6.2727796791970025E-3</v>
      </c>
      <c r="AI738">
        <v>8.3434639792093149E-3</v>
      </c>
      <c r="AJ738">
        <v>6.7700939196923488E-3</v>
      </c>
      <c r="AK738">
        <v>9.2954533642421473E-3</v>
      </c>
      <c r="AL738">
        <v>7.2124277246775744E-3</v>
      </c>
      <c r="AM738">
        <v>9.518278449695404E-3</v>
      </c>
      <c r="AN738">
        <v>7.5100389471534175E-3</v>
      </c>
      <c r="AO738" s="4">
        <v>7.7768805678908879E-3</v>
      </c>
      <c r="AP738" s="7">
        <v>1.0447557798420722E-2</v>
      </c>
      <c r="AQ738">
        <v>1.0980844559045992E-2</v>
      </c>
      <c r="AR738">
        <v>1.405284341464662E-2</v>
      </c>
      <c r="AS738">
        <v>3.4998412200456883E-3</v>
      </c>
      <c r="AT738">
        <v>8.0042072713581627E-3</v>
      </c>
      <c r="AU738">
        <v>5.9187672253122508E-3</v>
      </c>
      <c r="AV738">
        <v>8.1936841891348811E-3</v>
      </c>
      <c r="AW738">
        <v>5.8669283408182317E-3</v>
      </c>
      <c r="AX738">
        <v>4.6067621366808658E-3</v>
      </c>
      <c r="AY738" s="4">
        <v>6.5179036153895156E-3</v>
      </c>
      <c r="AZ738">
        <f t="shared" si="594"/>
        <v>9.7051456578925496E-3</v>
      </c>
      <c r="BA738">
        <f t="shared" si="595"/>
        <v>9.9489175974546186E-3</v>
      </c>
      <c r="BB738">
        <f t="shared" si="596"/>
        <v>4.8034642627142136E-3</v>
      </c>
      <c r="BC738">
        <f t="shared" si="597"/>
        <v>7.6557858493437074E-3</v>
      </c>
      <c r="BD738" s="4">
        <f t="shared" si="598"/>
        <v>7.8089339770852917E-3</v>
      </c>
      <c r="BE738" s="7">
        <f t="shared" si="599"/>
        <v>4.4889328533637366E-3</v>
      </c>
      <c r="BF738">
        <f t="shared" si="600"/>
        <v>3.825124403302506E-3</v>
      </c>
      <c r="BG738">
        <f t="shared" si="601"/>
        <v>1.5788171752931285E-3</v>
      </c>
      <c r="BH738">
        <f t="shared" si="602"/>
        <v>1.406653368879096E-3</v>
      </c>
      <c r="BI738" s="4">
        <f t="shared" si="603"/>
        <v>3.2322847505877835E-3</v>
      </c>
      <c r="BJ738" s="7">
        <f t="shared" si="604"/>
        <v>0.89749138105478443</v>
      </c>
      <c r="BK738">
        <f t="shared" si="605"/>
        <v>7.4705346529648159E-3</v>
      </c>
      <c r="BL738">
        <f t="shared" si="606"/>
        <v>0.19631588070768094</v>
      </c>
      <c r="BM738" s="4">
        <f t="shared" si="607"/>
        <v>0.29407605967861683</v>
      </c>
      <c r="BN738" s="7">
        <f t="shared" si="608"/>
        <v>0.89749138105478443</v>
      </c>
      <c r="BO738">
        <f t="shared" si="609"/>
        <v>1.9974888920015073E-3</v>
      </c>
      <c r="BP738">
        <f t="shared" si="610"/>
        <v>0.10186385323646663</v>
      </c>
      <c r="BQ738" s="4">
        <f t="shared" si="611"/>
        <v>0.19379757485457119</v>
      </c>
      <c r="BR738" s="7">
        <f t="shared" si="612"/>
        <v>7.4705346529648159E-3</v>
      </c>
      <c r="BS738">
        <f t="shared" si="613"/>
        <v>1.9974888920015073E-3</v>
      </c>
      <c r="BT738">
        <f t="shared" si="614"/>
        <v>4.7770638285402691E-4</v>
      </c>
      <c r="BU738" s="4">
        <f t="shared" si="615"/>
        <v>2.0249326002081035E-2</v>
      </c>
      <c r="BV738" s="7">
        <f t="shared" si="616"/>
        <v>0.19631588070768094</v>
      </c>
      <c r="BW738">
        <f t="shared" si="617"/>
        <v>0.10186385323646663</v>
      </c>
      <c r="BX738">
        <f t="shared" si="618"/>
        <v>4.7770638285402691E-4</v>
      </c>
      <c r="BY738" s="4">
        <f t="shared" si="619"/>
        <v>0.89295126101434219</v>
      </c>
      <c r="BZ738" s="7">
        <f t="shared" si="620"/>
        <v>0.29407605967861683</v>
      </c>
      <c r="CA738">
        <f t="shared" si="621"/>
        <v>0.19379757485457119</v>
      </c>
      <c r="CB738">
        <f t="shared" si="622"/>
        <v>2.0249326002081035E-2</v>
      </c>
      <c r="CC738" s="4">
        <f t="shared" si="623"/>
        <v>0.89295126101434219</v>
      </c>
      <c r="CD738" s="7">
        <f t="shared" si="624"/>
        <v>8</v>
      </c>
      <c r="CE738" s="4">
        <f t="shared" si="625"/>
        <v>0</v>
      </c>
      <c r="CF738" s="7">
        <f t="shared" si="626"/>
        <v>0.89749138105478443</v>
      </c>
      <c r="CG738">
        <f t="shared" si="627"/>
        <v>7.4131027573582003E-2</v>
      </c>
      <c r="CH738" s="7">
        <f t="shared" si="628"/>
        <v>0.89749138105478443</v>
      </c>
      <c r="CI738" s="4">
        <f t="shared" si="629"/>
        <v>3.0248129888148009E-2</v>
      </c>
      <c r="CJ738">
        <f t="shared" si="630"/>
        <v>7.4131027573582003E-2</v>
      </c>
      <c r="CK738">
        <f t="shared" si="631"/>
        <v>3.0248129888148009E-2</v>
      </c>
      <c r="CL738" s="7">
        <f t="shared" si="632"/>
        <v>2</v>
      </c>
      <c r="CM738" s="4">
        <f t="shared" si="633"/>
        <v>0</v>
      </c>
      <c r="CN738" s="7">
        <f t="shared" si="634"/>
        <v>1.4411366815961428E-3</v>
      </c>
      <c r="CO738" s="4">
        <f t="shared" si="635"/>
        <v>1</v>
      </c>
      <c r="CP738" s="7">
        <f t="shared" si="636"/>
        <v>2</v>
      </c>
      <c r="CQ738" s="4" t="str">
        <f t="shared" si="637"/>
        <v>Jack Daniels</v>
      </c>
      <c r="CR738" s="7">
        <f t="shared" si="638"/>
        <v>66</v>
      </c>
      <c r="CS738">
        <f t="shared" si="639"/>
        <v>69</v>
      </c>
      <c r="CT738">
        <f ca="1">COUNTIF(INDIRECT(ADDRESS(ROW(),CR738,1,1)):INDIRECT(ADDRESS(ROW(),CS738,1,1)), "&lt;0.05")</f>
        <v>1</v>
      </c>
      <c r="CU738" s="4">
        <f t="shared" ca="1" si="640"/>
        <v>0</v>
      </c>
    </row>
    <row r="739" spans="1:99" x14ac:dyDescent="0.25">
      <c r="A739" s="48">
        <v>217</v>
      </c>
      <c r="B739" s="7">
        <v>4.0885329251217267E-2</v>
      </c>
      <c r="C739">
        <v>3.3602896463586843E-2</v>
      </c>
      <c r="D739">
        <v>2.0508900191150793E-2</v>
      </c>
      <c r="E739">
        <v>2.2190120003559091E-2</v>
      </c>
      <c r="F739">
        <v>1.9858720709252133E-2</v>
      </c>
      <c r="G739">
        <v>2.5679573921662941E-2</v>
      </c>
      <c r="H739">
        <v>1.3999648380955037E-2</v>
      </c>
      <c r="I739">
        <v>1.3203798930183662E-2</v>
      </c>
      <c r="J739">
        <v>1.2395227836976776E-2</v>
      </c>
      <c r="K739" s="4">
        <v>9.7510456571045026E-3</v>
      </c>
      <c r="L739" s="7">
        <v>1.807396302587028E-2</v>
      </c>
      <c r="M739">
        <v>2.6251567104307434E-2</v>
      </c>
      <c r="N739">
        <v>2.1858368618585138E-2</v>
      </c>
      <c r="O739">
        <v>3.7179078321181842E-2</v>
      </c>
      <c r="P739">
        <v>5.474677971549901E-2</v>
      </c>
      <c r="Q739">
        <v>3.3993817649059413E-2</v>
      </c>
      <c r="R739">
        <v>1.9432944079129221E-2</v>
      </c>
      <c r="S739">
        <v>2.8939302382384031E-2</v>
      </c>
      <c r="T739">
        <v>3.939477682557415E-2</v>
      </c>
      <c r="U739" s="4">
        <v>1.5350803402711213E-2</v>
      </c>
      <c r="V739" s="7">
        <v>2.3812363263466439E-2</v>
      </c>
      <c r="W739">
        <v>1.3951346984196238E-2</v>
      </c>
      <c r="X739">
        <v>1.1226899261704748E-2</v>
      </c>
      <c r="Y739">
        <v>1.4325360191399728E-2</v>
      </c>
      <c r="Z739">
        <v>1.3540339370251744E-2</v>
      </c>
      <c r="AA739">
        <v>1.0395455140810767E-2</v>
      </c>
      <c r="AB739">
        <v>1.0232508779159323E-2</v>
      </c>
      <c r="AC739">
        <v>1.4049025046078771E-2</v>
      </c>
      <c r="AD739">
        <v>1.2591695451114909E-2</v>
      </c>
      <c r="AE739" s="4">
        <v>8.9996948738379056E-3</v>
      </c>
      <c r="AF739" s="7">
        <v>6.3286346854852914E-3</v>
      </c>
      <c r="AG739">
        <v>9.246011156711061E-3</v>
      </c>
      <c r="AH739">
        <v>9.8243785536381578E-3</v>
      </c>
      <c r="AI739">
        <v>1.4753688002351833E-2</v>
      </c>
      <c r="AJ739">
        <v>7.9264555169133392E-3</v>
      </c>
      <c r="AK739">
        <v>1.5265284913647094E-2</v>
      </c>
      <c r="AL739">
        <v>1.5844238445720121E-2</v>
      </c>
      <c r="AM739">
        <v>2.0111080067694478E-2</v>
      </c>
      <c r="AN739">
        <v>1.190976095914871E-2</v>
      </c>
      <c r="AO739" s="4">
        <v>1.4432119760714181E-2</v>
      </c>
      <c r="AP739" s="7">
        <v>1.7762864977661962E-2</v>
      </c>
      <c r="AQ739">
        <v>2.3563407725932822E-2</v>
      </c>
      <c r="AR739">
        <v>2.630567693478161E-2</v>
      </c>
      <c r="AS739">
        <v>1.9424501138302356E-2</v>
      </c>
      <c r="AT739">
        <v>1.7131928649571967E-2</v>
      </c>
      <c r="AU739">
        <v>2.1522538740109919E-2</v>
      </c>
      <c r="AV739">
        <v>2.5317829165178423E-2</v>
      </c>
      <c r="AW739">
        <v>1.5012045440960572E-2</v>
      </c>
      <c r="AX739">
        <v>2.421976184395027E-2</v>
      </c>
      <c r="AY739" s="4">
        <v>1.9907099959363843E-2</v>
      </c>
      <c r="AZ739">
        <f t="shared" si="594"/>
        <v>2.1207526134564909E-2</v>
      </c>
      <c r="BA739">
        <f t="shared" si="595"/>
        <v>2.9522140112430172E-2</v>
      </c>
      <c r="BB739">
        <f t="shared" si="596"/>
        <v>1.3312468836202056E-2</v>
      </c>
      <c r="BC739">
        <f t="shared" si="597"/>
        <v>1.2564165206202427E-2</v>
      </c>
      <c r="BD739" s="4">
        <f t="shared" si="598"/>
        <v>2.1016765457581375E-2</v>
      </c>
      <c r="BE739" s="7">
        <f t="shared" si="599"/>
        <v>9.9390022670856858E-3</v>
      </c>
      <c r="BF739">
        <f t="shared" si="600"/>
        <v>1.2091434810427692E-2</v>
      </c>
      <c r="BG739">
        <f t="shared" si="601"/>
        <v>4.1330724921050188E-3</v>
      </c>
      <c r="BH739">
        <f t="shared" si="602"/>
        <v>4.2508708977356457E-3</v>
      </c>
      <c r="BI739" s="4">
        <f t="shared" si="603"/>
        <v>3.7855758985671068E-3</v>
      </c>
      <c r="BJ739" s="7">
        <f t="shared" si="604"/>
        <v>0.11090180209689365</v>
      </c>
      <c r="BK739">
        <f t="shared" si="605"/>
        <v>3.8772070196645851E-2</v>
      </c>
      <c r="BL739">
        <f t="shared" si="606"/>
        <v>2.6234015704609943E-2</v>
      </c>
      <c r="BM739" s="4">
        <f t="shared" si="607"/>
        <v>0.95573764736773426</v>
      </c>
      <c r="BN739" s="7">
        <f t="shared" si="608"/>
        <v>0.11090180209689365</v>
      </c>
      <c r="BO739">
        <f t="shared" si="609"/>
        <v>2.0186577724144376E-3</v>
      </c>
      <c r="BP739">
        <f t="shared" si="610"/>
        <v>1.4707797487372321E-3</v>
      </c>
      <c r="BQ739" s="4">
        <f t="shared" si="611"/>
        <v>5.7864683144805626E-2</v>
      </c>
      <c r="BR739" s="7">
        <f t="shared" si="612"/>
        <v>3.8772070196645851E-2</v>
      </c>
      <c r="BS739">
        <f t="shared" si="613"/>
        <v>2.0186577724144376E-3</v>
      </c>
      <c r="BT739">
        <f t="shared" si="614"/>
        <v>0.69450520537947336</v>
      </c>
      <c r="BU739" s="4">
        <f t="shared" si="615"/>
        <v>3.9483224251397328E-4</v>
      </c>
      <c r="BV739" s="7">
        <f t="shared" si="616"/>
        <v>2.6234015704609943E-2</v>
      </c>
      <c r="BW739">
        <f t="shared" si="617"/>
        <v>1.4707797487372321E-3</v>
      </c>
      <c r="BX739">
        <f t="shared" si="618"/>
        <v>0.69450520537947336</v>
      </c>
      <c r="BY739" s="4">
        <f t="shared" si="619"/>
        <v>1.8616361598569774E-4</v>
      </c>
      <c r="BZ739" s="7">
        <f t="shared" si="620"/>
        <v>0.95573764736773426</v>
      </c>
      <c r="CA739">
        <f t="shared" si="621"/>
        <v>5.7864683144805626E-2</v>
      </c>
      <c r="CB739">
        <f t="shared" si="622"/>
        <v>3.9483224251397328E-4</v>
      </c>
      <c r="CC739" s="4">
        <f t="shared" si="623"/>
        <v>1.8616361598569774E-4</v>
      </c>
      <c r="CD739" s="7">
        <f t="shared" si="624"/>
        <v>12</v>
      </c>
      <c r="CE739" s="4">
        <f t="shared" si="625"/>
        <v>0</v>
      </c>
      <c r="CF739" s="7">
        <f t="shared" si="626"/>
        <v>0.11090180209689365</v>
      </c>
      <c r="CG739">
        <f t="shared" si="627"/>
        <v>0.11945615333011569</v>
      </c>
      <c r="CH739" s="7">
        <f t="shared" si="628"/>
        <v>0.11090180209689365</v>
      </c>
      <c r="CI739" s="4">
        <f t="shared" si="629"/>
        <v>5.3761102200565267E-3</v>
      </c>
      <c r="CJ739">
        <f t="shared" si="630"/>
        <v>0.11945615333011569</v>
      </c>
      <c r="CK739">
        <f t="shared" si="631"/>
        <v>5.3761102200565267E-3</v>
      </c>
      <c r="CL739" s="7">
        <f t="shared" si="632"/>
        <v>2</v>
      </c>
      <c r="CM739" s="4">
        <f t="shared" si="633"/>
        <v>0</v>
      </c>
      <c r="CN739" s="7">
        <f t="shared" si="634"/>
        <v>1.4406227336831283E-4</v>
      </c>
      <c r="CO739" s="4">
        <f t="shared" si="635"/>
        <v>1</v>
      </c>
      <c r="CP739" s="7">
        <f t="shared" si="636"/>
        <v>2</v>
      </c>
      <c r="CQ739" s="4" t="str">
        <f t="shared" si="637"/>
        <v>Jack Daniels</v>
      </c>
      <c r="CR739" s="7">
        <f t="shared" si="638"/>
        <v>66</v>
      </c>
      <c r="CS739">
        <f t="shared" si="639"/>
        <v>69</v>
      </c>
      <c r="CT739">
        <f ca="1">COUNTIF(INDIRECT(ADDRESS(ROW(),CR739,1,1)):INDIRECT(ADDRESS(ROW(),CS739,1,1)), "&lt;0.05")</f>
        <v>2</v>
      </c>
      <c r="CU739" s="4">
        <f t="shared" ca="1" si="640"/>
        <v>0</v>
      </c>
    </row>
    <row r="740" spans="1:99" x14ac:dyDescent="0.25">
      <c r="A740" s="48">
        <v>218</v>
      </c>
      <c r="B740" s="7">
        <v>7.9528835968725314E-2</v>
      </c>
      <c r="C740">
        <v>4.6458639033492011E-2</v>
      </c>
      <c r="D740">
        <v>3.4084129433115569E-2</v>
      </c>
      <c r="E740">
        <v>3.7857295318771356E-2</v>
      </c>
      <c r="F740">
        <v>4.804693500852434E-2</v>
      </c>
      <c r="G740">
        <v>5.6889914149369322E-2</v>
      </c>
      <c r="H740">
        <v>3.3524646183511371E-2</v>
      </c>
      <c r="I740">
        <v>2.070019925288135E-2</v>
      </c>
      <c r="J740">
        <v>3.3425990070104272E-2</v>
      </c>
      <c r="K740" s="4">
        <v>3.9902669335510434E-2</v>
      </c>
      <c r="L740" s="7">
        <v>7.0582355037310069E-3</v>
      </c>
      <c r="M740">
        <v>1.2041856521163923E-2</v>
      </c>
      <c r="N740">
        <v>9.9925343325862441E-3</v>
      </c>
      <c r="O740">
        <v>2.3084365944786911E-2</v>
      </c>
      <c r="P740">
        <v>2.3409278183450757E-2</v>
      </c>
      <c r="Q740">
        <v>1.3370831966449497E-2</v>
      </c>
      <c r="R740">
        <v>1.0995105310528261E-2</v>
      </c>
      <c r="S740">
        <v>1.2454134825430604E-2</v>
      </c>
      <c r="T740">
        <v>1.9184044119127129E-2</v>
      </c>
      <c r="U740" s="4">
        <v>8.8028024598345717E-3</v>
      </c>
      <c r="V740" s="7">
        <v>5.3978425543872777E-2</v>
      </c>
      <c r="W740">
        <v>4.8891532071011767E-2</v>
      </c>
      <c r="X740">
        <v>7.3273440188312222E-2</v>
      </c>
      <c r="Y740">
        <v>5.1371850877958466E-2</v>
      </c>
      <c r="Z740">
        <v>7.7041617485458389E-2</v>
      </c>
      <c r="AA740">
        <v>6.2982731840307088E-2</v>
      </c>
      <c r="AB740">
        <v>6.3168645877291846E-2</v>
      </c>
      <c r="AC740">
        <v>7.2311090397019662E-2</v>
      </c>
      <c r="AD740">
        <v>7.3037703201200468E-2</v>
      </c>
      <c r="AE740" s="4">
        <v>8.6721286681232454E-2</v>
      </c>
      <c r="AF740" s="7">
        <v>8.4696482108420373E-2</v>
      </c>
      <c r="AG740">
        <v>0.18974553779196587</v>
      </c>
      <c r="AH740">
        <v>0.18666003238496415</v>
      </c>
      <c r="AI740">
        <v>0.19528293185141243</v>
      </c>
      <c r="AJ740">
        <v>0.25767989042329686</v>
      </c>
      <c r="AK740">
        <v>0.28594604917891131</v>
      </c>
      <c r="AL740">
        <v>0.24797845980607641</v>
      </c>
      <c r="AM740">
        <v>0.17386110955201986</v>
      </c>
      <c r="AN740">
        <v>0.19352408265048066</v>
      </c>
      <c r="AO740" s="4">
        <v>0.29488290299028036</v>
      </c>
      <c r="AP740" s="7">
        <v>0.34385844790133785</v>
      </c>
      <c r="AQ740">
        <v>0.24669405803219938</v>
      </c>
      <c r="AR740">
        <v>0.21767389846496388</v>
      </c>
      <c r="AS740">
        <v>0.36859583937050627</v>
      </c>
      <c r="AT740">
        <v>0.39977028181383661</v>
      </c>
      <c r="AU740">
        <v>0.34133275017161219</v>
      </c>
      <c r="AV740">
        <v>0.28873707948105165</v>
      </c>
      <c r="AW740">
        <v>0.34007267492079324</v>
      </c>
      <c r="AX740">
        <v>0.37903212422118548</v>
      </c>
      <c r="AY740" s="4">
        <v>0.25852311218896168</v>
      </c>
      <c r="AZ740">
        <f t="shared" si="594"/>
        <v>4.3041925375400539E-2</v>
      </c>
      <c r="BA740">
        <f t="shared" si="595"/>
        <v>1.4039318916708893E-2</v>
      </c>
      <c r="BB740">
        <f t="shared" si="596"/>
        <v>6.6277832416366519E-2</v>
      </c>
      <c r="BC740">
        <f t="shared" si="597"/>
        <v>0.21102574787378284</v>
      </c>
      <c r="BD740" s="4">
        <f t="shared" si="598"/>
        <v>0.3184290266566448</v>
      </c>
      <c r="BE740" s="7">
        <f t="shared" si="599"/>
        <v>1.61897102368403E-2</v>
      </c>
      <c r="BF740">
        <f t="shared" si="600"/>
        <v>5.8197659499414868E-3</v>
      </c>
      <c r="BG740">
        <f t="shared" si="601"/>
        <v>1.2297697787072161E-2</v>
      </c>
      <c r="BH740">
        <f t="shared" si="602"/>
        <v>6.2475025812790144E-2</v>
      </c>
      <c r="BI740" s="4">
        <f t="shared" si="603"/>
        <v>6.1656179058157949E-2</v>
      </c>
      <c r="BJ740" s="7">
        <f t="shared" si="604"/>
        <v>2.2048134871457948E-4</v>
      </c>
      <c r="BK740">
        <f t="shared" si="605"/>
        <v>2.178392456296638E-3</v>
      </c>
      <c r="BL740">
        <f t="shared" si="606"/>
        <v>8.0723439796012928E-6</v>
      </c>
      <c r="BM740" s="4">
        <f t="shared" si="607"/>
        <v>6.6775299877140469E-8</v>
      </c>
      <c r="BN740" s="7">
        <f t="shared" si="608"/>
        <v>2.2048134871457948E-4</v>
      </c>
      <c r="BO740">
        <f t="shared" si="609"/>
        <v>2.0760960189102041E-8</v>
      </c>
      <c r="BP740">
        <f t="shared" si="610"/>
        <v>3.3404238308124262E-6</v>
      </c>
      <c r="BQ740" s="4">
        <f t="shared" si="611"/>
        <v>6.8022599453357723E-8</v>
      </c>
      <c r="BR740" s="7">
        <f t="shared" si="612"/>
        <v>2.178392456296638E-3</v>
      </c>
      <c r="BS740">
        <f t="shared" si="613"/>
        <v>2.0760960189102041E-8</v>
      </c>
      <c r="BT740">
        <f t="shared" si="614"/>
        <v>3.4900419101251284E-5</v>
      </c>
      <c r="BU740" s="4">
        <f t="shared" si="615"/>
        <v>2.3050161398728928E-7</v>
      </c>
      <c r="BV740" s="7">
        <f t="shared" si="616"/>
        <v>8.0723439796012928E-6</v>
      </c>
      <c r="BW740">
        <f t="shared" si="617"/>
        <v>3.3404238308124262E-6</v>
      </c>
      <c r="BX740">
        <f t="shared" si="618"/>
        <v>3.4900419101251284E-5</v>
      </c>
      <c r="BY740" s="4">
        <f t="shared" si="619"/>
        <v>1.1238173252492781E-3</v>
      </c>
      <c r="BZ740" s="7">
        <f t="shared" si="620"/>
        <v>6.6775299877140469E-8</v>
      </c>
      <c r="CA740">
        <f t="shared" si="621"/>
        <v>6.8022599453357723E-8</v>
      </c>
      <c r="CB740">
        <f t="shared" si="622"/>
        <v>2.3050161398728928E-7</v>
      </c>
      <c r="CC740" s="4">
        <f t="shared" si="623"/>
        <v>1.1238173252492781E-3</v>
      </c>
      <c r="CD740" s="7">
        <f t="shared" si="624"/>
        <v>20</v>
      </c>
      <c r="CE740" s="4">
        <f t="shared" si="625"/>
        <v>1</v>
      </c>
      <c r="CF740" s="7">
        <f t="shared" si="626"/>
        <v>2.2048134871457948E-4</v>
      </c>
      <c r="CG740">
        <f t="shared" si="627"/>
        <v>4.1905637085815097E-8</v>
      </c>
      <c r="CH740" s="7">
        <f t="shared" si="628"/>
        <v>2.2048134871457948E-4</v>
      </c>
      <c r="CI740" s="4">
        <f t="shared" si="629"/>
        <v>1.3263390432408647E-9</v>
      </c>
      <c r="CJ740">
        <f t="shared" si="630"/>
        <v>4.1905637085815097E-8</v>
      </c>
      <c r="CK740">
        <f t="shared" si="631"/>
        <v>1.3263390432408647E-9</v>
      </c>
      <c r="CL740" s="7">
        <f t="shared" si="632"/>
        <v>6</v>
      </c>
      <c r="CM740" s="4">
        <f t="shared" si="633"/>
        <v>1</v>
      </c>
      <c r="CN740" s="7">
        <f t="shared" si="634"/>
        <v>1.5969259742191086E-5</v>
      </c>
      <c r="CO740" s="4">
        <f t="shared" si="635"/>
        <v>1</v>
      </c>
      <c r="CP740" s="7">
        <f t="shared" si="636"/>
        <v>5</v>
      </c>
      <c r="CQ740" s="4" t="str">
        <f t="shared" si="637"/>
        <v>Glenfiddich 18</v>
      </c>
      <c r="CR740" s="7">
        <f t="shared" si="638"/>
        <v>78</v>
      </c>
      <c r="CS740">
        <f t="shared" si="639"/>
        <v>81</v>
      </c>
      <c r="CT740">
        <f ca="1">COUNTIF(INDIRECT(ADDRESS(ROW(),CR740,1,1)):INDIRECT(ADDRESS(ROW(),CS740,1,1)), "&lt;0.05")</f>
        <v>4</v>
      </c>
      <c r="CU740" s="4">
        <f t="shared" ca="1" si="640"/>
        <v>1</v>
      </c>
    </row>
    <row r="741" spans="1:99" x14ac:dyDescent="0.25">
      <c r="A741" s="48">
        <v>219</v>
      </c>
      <c r="B741" s="7">
        <v>0.33140603518460576</v>
      </c>
      <c r="C741">
        <v>0.2544622138485419</v>
      </c>
      <c r="D741">
        <v>0.16868913173128056</v>
      </c>
      <c r="E741">
        <v>0.17991360673915216</v>
      </c>
      <c r="F741">
        <v>0.21317479786717405</v>
      </c>
      <c r="G741">
        <v>0.18877600590355875</v>
      </c>
      <c r="H741">
        <v>0.16870206622506109</v>
      </c>
      <c r="I741">
        <v>0.12488491438803215</v>
      </c>
      <c r="J741">
        <v>0.1271481373660395</v>
      </c>
      <c r="K741" s="4">
        <v>0.12786888078370834</v>
      </c>
      <c r="L741" s="7">
        <v>1.3037701395484057E-2</v>
      </c>
      <c r="M741">
        <v>2.3185161883489559E-2</v>
      </c>
      <c r="N741">
        <v>2.3061959691487475E-2</v>
      </c>
      <c r="O741">
        <v>5.0567959571717558E-2</v>
      </c>
      <c r="P741">
        <v>5.704489752376754E-2</v>
      </c>
      <c r="Q741">
        <v>3.360602796833323E-2</v>
      </c>
      <c r="R741">
        <v>3.7298053136281914E-2</v>
      </c>
      <c r="S741">
        <v>3.5897306264916995E-2</v>
      </c>
      <c r="T741">
        <v>5.1591129364628015E-2</v>
      </c>
      <c r="U741" s="4">
        <v>3.6052037264138553E-2</v>
      </c>
      <c r="V741" s="7">
        <v>0.34513953920090085</v>
      </c>
      <c r="W741">
        <v>0.29579516895036628</v>
      </c>
      <c r="X741">
        <v>0.35415578543088139</v>
      </c>
      <c r="Y741">
        <v>0.30403469787457998</v>
      </c>
      <c r="Z741">
        <v>0.49732913410406621</v>
      </c>
      <c r="AA741">
        <v>0.36288084111896696</v>
      </c>
      <c r="AB741">
        <v>0.3150316824401711</v>
      </c>
      <c r="AC741">
        <v>0.47794032519690993</v>
      </c>
      <c r="AD741">
        <v>0.5210366395254441</v>
      </c>
      <c r="AE741" s="4">
        <v>0.52283151861718202</v>
      </c>
      <c r="AF741" s="7">
        <v>0.57769843163539947</v>
      </c>
      <c r="AG741">
        <v>1.4754312587717771</v>
      </c>
      <c r="AH741">
        <v>1.5013124154627484</v>
      </c>
      <c r="AI741">
        <v>1.7862554397349324</v>
      </c>
      <c r="AJ741">
        <v>1.9978862969681521</v>
      </c>
      <c r="AK741">
        <v>2.2206418521159859</v>
      </c>
      <c r="AL741">
        <v>2.0592830482412885</v>
      </c>
      <c r="AM741">
        <v>2.0555277199628375</v>
      </c>
      <c r="AN741">
        <v>2.0173954590374863</v>
      </c>
      <c r="AO741" s="4">
        <v>2.4293801572471008</v>
      </c>
      <c r="AP741" s="7">
        <v>2.5954150148146633</v>
      </c>
      <c r="AQ741">
        <v>1.9190461897762756</v>
      </c>
      <c r="AR741">
        <v>2.0769723806569176</v>
      </c>
      <c r="AS741">
        <v>2.6948503344462944</v>
      </c>
      <c r="AT741">
        <v>2.9610797505602542</v>
      </c>
      <c r="AU741">
        <v>2.5720373581671523</v>
      </c>
      <c r="AV741">
        <v>2.6760787933506314</v>
      </c>
      <c r="AW741">
        <v>2.9051238462863047</v>
      </c>
      <c r="AX741">
        <v>2.9832387661933542</v>
      </c>
      <c r="AY741" s="4">
        <v>2.4371670968520567</v>
      </c>
      <c r="AZ741">
        <f t="shared" si="594"/>
        <v>0.18850257900371542</v>
      </c>
      <c r="BA741">
        <f t="shared" si="595"/>
        <v>3.6134223406424491E-2</v>
      </c>
      <c r="BB741">
        <f t="shared" si="596"/>
        <v>0.3996175332459469</v>
      </c>
      <c r="BC741">
        <f t="shared" si="597"/>
        <v>1.8120812079177711</v>
      </c>
      <c r="BD741" s="4">
        <f t="shared" si="598"/>
        <v>2.5821009531103902</v>
      </c>
      <c r="BE741" s="7">
        <f t="shared" si="599"/>
        <v>6.4745045221458672E-2</v>
      </c>
      <c r="BF741">
        <f t="shared" si="600"/>
        <v>1.4001292526042956E-2</v>
      </c>
      <c r="BG741">
        <f t="shared" si="601"/>
        <v>9.3725626189853584E-2</v>
      </c>
      <c r="BH741">
        <f t="shared" si="602"/>
        <v>0.52486087670454984</v>
      </c>
      <c r="BI741" s="4">
        <f t="shared" si="603"/>
        <v>0.35691663790586142</v>
      </c>
      <c r="BJ741" s="7">
        <f t="shared" si="604"/>
        <v>2.9254268574818416E-5</v>
      </c>
      <c r="BK741">
        <f t="shared" si="605"/>
        <v>2.4159441522778184E-5</v>
      </c>
      <c r="BL741">
        <f t="shared" si="606"/>
        <v>3.6705184628640394E-6</v>
      </c>
      <c r="BM741" s="4">
        <f t="shared" si="607"/>
        <v>2.5790094401407582E-9</v>
      </c>
      <c r="BN741" s="7">
        <f t="shared" si="608"/>
        <v>2.9254268574818416E-5</v>
      </c>
      <c r="BO741">
        <f t="shared" si="609"/>
        <v>4.7151591908092833E-7</v>
      </c>
      <c r="BP741">
        <f t="shared" si="610"/>
        <v>2.0146938954855061E-6</v>
      </c>
      <c r="BQ741" s="4">
        <f t="shared" si="611"/>
        <v>3.020195218195959E-9</v>
      </c>
      <c r="BR741" s="7">
        <f t="shared" si="612"/>
        <v>2.4159441522778184E-5</v>
      </c>
      <c r="BS741">
        <f t="shared" si="613"/>
        <v>4.7151591908092833E-7</v>
      </c>
      <c r="BT741">
        <f t="shared" si="614"/>
        <v>1.0368938777584754E-5</v>
      </c>
      <c r="BU741" s="4">
        <f t="shared" si="615"/>
        <v>3.0089270513786422E-9</v>
      </c>
      <c r="BV741" s="7">
        <f t="shared" si="616"/>
        <v>3.6705184628640394E-6</v>
      </c>
      <c r="BW741">
        <f t="shared" si="617"/>
        <v>2.0146938954855061E-6</v>
      </c>
      <c r="BX741">
        <f t="shared" si="618"/>
        <v>1.0368938777584754E-5</v>
      </c>
      <c r="BY741" s="4">
        <f t="shared" si="619"/>
        <v>1.4778362503880922E-3</v>
      </c>
      <c r="BZ741" s="7">
        <f t="shared" si="620"/>
        <v>2.5790094401407582E-9</v>
      </c>
      <c r="CA741">
        <f t="shared" si="621"/>
        <v>3.020195218195959E-9</v>
      </c>
      <c r="CB741">
        <f t="shared" si="622"/>
        <v>3.0089270513786422E-9</v>
      </c>
      <c r="CC741" s="4">
        <f t="shared" si="623"/>
        <v>1.4778362503880922E-3</v>
      </c>
      <c r="CD741" s="7">
        <f t="shared" si="624"/>
        <v>20</v>
      </c>
      <c r="CE741" s="4">
        <f t="shared" si="625"/>
        <v>1</v>
      </c>
      <c r="CF741" s="7">
        <f t="shared" si="626"/>
        <v>2.9254268574818416E-5</v>
      </c>
      <c r="CG741">
        <f t="shared" si="627"/>
        <v>1.1885722892065051E-8</v>
      </c>
      <c r="CH741" s="7">
        <f t="shared" si="628"/>
        <v>2.9254268574818416E-5</v>
      </c>
      <c r="CI741" s="4">
        <f t="shared" si="629"/>
        <v>1.4957781587457934E-9</v>
      </c>
      <c r="CJ741">
        <f t="shared" si="630"/>
        <v>1.1885722892065051E-8</v>
      </c>
      <c r="CK741">
        <f t="shared" si="631"/>
        <v>1.4957781587457934E-9</v>
      </c>
      <c r="CL741" s="7">
        <f t="shared" si="632"/>
        <v>6</v>
      </c>
      <c r="CM741" s="4">
        <f t="shared" si="633"/>
        <v>1</v>
      </c>
      <c r="CN741" s="7">
        <f t="shared" si="634"/>
        <v>2.7811353523952539E-5</v>
      </c>
      <c r="CO741" s="4">
        <f t="shared" si="635"/>
        <v>1</v>
      </c>
      <c r="CP741" s="7">
        <f t="shared" si="636"/>
        <v>5</v>
      </c>
      <c r="CQ741" s="4" t="str">
        <f t="shared" si="637"/>
        <v>Glenfiddich 18</v>
      </c>
      <c r="CR741" s="7">
        <f t="shared" si="638"/>
        <v>78</v>
      </c>
      <c r="CS741">
        <f t="shared" si="639"/>
        <v>81</v>
      </c>
      <c r="CT741">
        <f ca="1">COUNTIF(INDIRECT(ADDRESS(ROW(),CR741,1,1)):INDIRECT(ADDRESS(ROW(),CS741,1,1)), "&lt;0.05")</f>
        <v>4</v>
      </c>
      <c r="CU741" s="4">
        <f t="shared" ca="1" si="640"/>
        <v>1</v>
      </c>
    </row>
    <row r="742" spans="1:99" x14ac:dyDescent="0.25">
      <c r="A742" s="48">
        <v>220</v>
      </c>
      <c r="B742" s="7">
        <v>6.3817252641397079E-2</v>
      </c>
      <c r="C742">
        <v>4.3064039107476054E-2</v>
      </c>
      <c r="D742">
        <v>2.2823407186008463E-2</v>
      </c>
      <c r="E742">
        <v>2.9343873630622533E-2</v>
      </c>
      <c r="F742">
        <v>3.4535953964412981E-2</v>
      </c>
      <c r="G742">
        <v>3.1464507123859328E-2</v>
      </c>
      <c r="H742">
        <v>2.5507321136433347E-2</v>
      </c>
      <c r="I742">
        <v>2.0610601254242873E-2</v>
      </c>
      <c r="J742">
        <v>1.6492326714409818E-2</v>
      </c>
      <c r="K742" s="4">
        <v>2.0553013106066473E-2</v>
      </c>
      <c r="L742" s="7">
        <v>7.8173174592965876E-3</v>
      </c>
      <c r="M742">
        <v>9.6881945333405408E-3</v>
      </c>
      <c r="N742">
        <v>7.7574318544351489E-3</v>
      </c>
      <c r="O742">
        <v>1.253099440108099E-2</v>
      </c>
      <c r="P742">
        <v>8.4163594437269753E-3</v>
      </c>
      <c r="Q742">
        <v>7.2909123854475334E-3</v>
      </c>
      <c r="R742">
        <v>7.8324197702375354E-3</v>
      </c>
      <c r="S742">
        <v>6.2298129032097617E-3</v>
      </c>
      <c r="T742">
        <v>1.2576790409413339E-2</v>
      </c>
      <c r="U742" s="4">
        <v>5.6383468437522398E-3</v>
      </c>
      <c r="V742" s="7">
        <v>4.4114004857594799E-2</v>
      </c>
      <c r="W742">
        <v>4.0022461159752068E-2</v>
      </c>
      <c r="X742">
        <v>4.7345949716812705E-2</v>
      </c>
      <c r="Y742">
        <v>3.9931397925724303E-2</v>
      </c>
      <c r="Z742">
        <v>7.1019954230125359E-2</v>
      </c>
      <c r="AA742">
        <v>4.9581290238519087E-2</v>
      </c>
      <c r="AB742">
        <v>4.4717792314850013E-2</v>
      </c>
      <c r="AC742">
        <v>6.6221959178641043E-2</v>
      </c>
      <c r="AD742">
        <v>7.8419530323603173E-2</v>
      </c>
      <c r="AE742" s="4">
        <v>7.7065324947828528E-2</v>
      </c>
      <c r="AF742" s="7">
        <v>8.7261295289752044E-2</v>
      </c>
      <c r="AG742">
        <v>0.21186452836463954</v>
      </c>
      <c r="AH742">
        <v>0.20787418951271378</v>
      </c>
      <c r="AI742">
        <v>0.25364760059544639</v>
      </c>
      <c r="AJ742">
        <v>0.28420661367980632</v>
      </c>
      <c r="AK742">
        <v>0.3210835781368509</v>
      </c>
      <c r="AL742">
        <v>0.31027072697567382</v>
      </c>
      <c r="AM742">
        <v>0.29418203279163502</v>
      </c>
      <c r="AN742">
        <v>0.29753682784927926</v>
      </c>
      <c r="AO742" s="4">
        <v>0.36330160102198078</v>
      </c>
      <c r="AP742" s="7">
        <v>0.37998191401682635</v>
      </c>
      <c r="AQ742">
        <v>0.27355101180435132</v>
      </c>
      <c r="AR742">
        <v>0.29998846077267721</v>
      </c>
      <c r="AS742">
        <v>0.39688452206108699</v>
      </c>
      <c r="AT742">
        <v>0.42316338461682057</v>
      </c>
      <c r="AU742">
        <v>0.36268808180921558</v>
      </c>
      <c r="AV742">
        <v>0.38167568583208383</v>
      </c>
      <c r="AW742">
        <v>0.41227239499320523</v>
      </c>
      <c r="AX742">
        <v>0.42903503312671143</v>
      </c>
      <c r="AY742" s="4">
        <v>0.36464205372918063</v>
      </c>
      <c r="AZ742">
        <f t="shared" si="594"/>
        <v>3.0821229586492895E-2</v>
      </c>
      <c r="BA742">
        <f t="shared" si="595"/>
        <v>8.577858000394064E-3</v>
      </c>
      <c r="BB742">
        <f t="shared" si="596"/>
        <v>5.5843966489345108E-2</v>
      </c>
      <c r="BC742">
        <f t="shared" si="597"/>
        <v>0.2631228994217778</v>
      </c>
      <c r="BD742" s="4">
        <f t="shared" si="598"/>
        <v>0.37238825427621591</v>
      </c>
      <c r="BE742" s="7">
        <f t="shared" si="599"/>
        <v>1.3992986062597109E-2</v>
      </c>
      <c r="BF742">
        <f t="shared" si="600"/>
        <v>2.3686645693632162E-3</v>
      </c>
      <c r="BG742">
        <f t="shared" si="601"/>
        <v>1.554336763576245E-2</v>
      </c>
      <c r="BH742">
        <f t="shared" si="602"/>
        <v>7.8108590410092965E-2</v>
      </c>
      <c r="BI742" s="4">
        <f t="shared" si="603"/>
        <v>5.0866197957785519E-2</v>
      </c>
      <c r="BJ742" s="7">
        <f t="shared" si="604"/>
        <v>6.646910781535557E-4</v>
      </c>
      <c r="BK742">
        <f t="shared" si="605"/>
        <v>1.3828121788399639E-3</v>
      </c>
      <c r="BL742">
        <f t="shared" si="606"/>
        <v>4.375947368135896E-6</v>
      </c>
      <c r="BM742" s="4">
        <f t="shared" si="607"/>
        <v>1.0285353933741812E-9</v>
      </c>
      <c r="BN742" s="7">
        <f t="shared" si="608"/>
        <v>6.646910781535557E-4</v>
      </c>
      <c r="BO742">
        <f t="shared" si="609"/>
        <v>3.9247111605472618E-6</v>
      </c>
      <c r="BP742">
        <f t="shared" si="610"/>
        <v>2.7551870598811871E-6</v>
      </c>
      <c r="BQ742" s="4">
        <f t="shared" si="611"/>
        <v>2.9049352736956493E-9</v>
      </c>
      <c r="BR742" s="7">
        <f t="shared" si="612"/>
        <v>1.3828121788399639E-3</v>
      </c>
      <c r="BS742">
        <f t="shared" si="613"/>
        <v>3.9247111605472618E-6</v>
      </c>
      <c r="BT742">
        <f t="shared" si="614"/>
        <v>1.1024121733637573E-5</v>
      </c>
      <c r="BU742" s="4">
        <f t="shared" si="615"/>
        <v>1.5906429999706855E-9</v>
      </c>
      <c r="BV742" s="7">
        <f t="shared" si="616"/>
        <v>4.375947368135896E-6</v>
      </c>
      <c r="BW742">
        <f t="shared" si="617"/>
        <v>2.7551870598811871E-6</v>
      </c>
      <c r="BX742">
        <f t="shared" si="618"/>
        <v>1.1024121733637573E-5</v>
      </c>
      <c r="BY742" s="4">
        <f t="shared" si="619"/>
        <v>2.0128861732619952E-3</v>
      </c>
      <c r="BZ742" s="7">
        <f t="shared" si="620"/>
        <v>1.0285353933741812E-9</v>
      </c>
      <c r="CA742">
        <f t="shared" si="621"/>
        <v>2.9049352736956493E-9</v>
      </c>
      <c r="CB742">
        <f t="shared" si="622"/>
        <v>1.5906429999706855E-9</v>
      </c>
      <c r="CC742" s="4">
        <f t="shared" si="623"/>
        <v>2.0128861732619952E-3</v>
      </c>
      <c r="CD742" s="7">
        <f t="shared" si="624"/>
        <v>20</v>
      </c>
      <c r="CE742" s="4">
        <f t="shared" si="625"/>
        <v>1</v>
      </c>
      <c r="CF742" s="7">
        <f t="shared" si="626"/>
        <v>6.646910781535557E-4</v>
      </c>
      <c r="CG742">
        <f t="shared" si="627"/>
        <v>1.98378061054468E-8</v>
      </c>
      <c r="CH742" s="7">
        <f t="shared" si="628"/>
        <v>6.646910781535557E-4</v>
      </c>
      <c r="CI742" s="4">
        <f t="shared" si="629"/>
        <v>2.4802748585914064E-9</v>
      </c>
      <c r="CJ742">
        <f t="shared" si="630"/>
        <v>1.98378061054468E-8</v>
      </c>
      <c r="CK742">
        <f t="shared" si="631"/>
        <v>2.4802748585914064E-9</v>
      </c>
      <c r="CL742" s="7">
        <f t="shared" si="632"/>
        <v>6</v>
      </c>
      <c r="CM742" s="4">
        <f t="shared" si="633"/>
        <v>1</v>
      </c>
      <c r="CN742" s="7">
        <f t="shared" si="634"/>
        <v>4.7880194119755835E-5</v>
      </c>
      <c r="CO742" s="4">
        <f t="shared" si="635"/>
        <v>1</v>
      </c>
      <c r="CP742" s="7">
        <f t="shared" si="636"/>
        <v>5</v>
      </c>
      <c r="CQ742" s="4" t="str">
        <f t="shared" si="637"/>
        <v>Glenfiddich 18</v>
      </c>
      <c r="CR742" s="7">
        <f t="shared" si="638"/>
        <v>78</v>
      </c>
      <c r="CS742">
        <f t="shared" si="639"/>
        <v>81</v>
      </c>
      <c r="CT742">
        <f ca="1">COUNTIF(INDIRECT(ADDRESS(ROW(),CR742,1,1)):INDIRECT(ADDRESS(ROW(),CS742,1,1)), "&lt;0.05")</f>
        <v>4</v>
      </c>
      <c r="CU742" s="4">
        <f t="shared" ca="1" si="640"/>
        <v>1</v>
      </c>
    </row>
    <row r="743" spans="1:99" x14ac:dyDescent="0.25">
      <c r="A743" s="48">
        <v>221</v>
      </c>
      <c r="B743" s="7">
        <v>0.17204324249006131</v>
      </c>
      <c r="C743">
        <v>9.4424170271309046E-2</v>
      </c>
      <c r="D743">
        <v>8.3880941270359138E-2</v>
      </c>
      <c r="E743">
        <v>7.8999451663981632E-2</v>
      </c>
      <c r="F743">
        <v>6.2772213918270314E-2</v>
      </c>
      <c r="G743">
        <v>5.3312090978427519E-2</v>
      </c>
      <c r="H743">
        <v>7.0791627113812247E-2</v>
      </c>
      <c r="I743">
        <v>5.7154165830769599E-2</v>
      </c>
      <c r="J743">
        <v>3.6111340431727243E-2</v>
      </c>
      <c r="K743" s="4">
        <v>3.9533507366685872E-2</v>
      </c>
      <c r="L743" s="7">
        <v>7.0847904288219896E-2</v>
      </c>
      <c r="M743">
        <v>0.10863771906484014</v>
      </c>
      <c r="N743">
        <v>8.2748854430313601E-2</v>
      </c>
      <c r="O743">
        <v>0.12732424452564067</v>
      </c>
      <c r="P743">
        <v>0.12706270437992759</v>
      </c>
      <c r="Q743">
        <v>7.529067407624436E-2</v>
      </c>
      <c r="R743">
        <v>6.7043731624052708E-2</v>
      </c>
      <c r="S743">
        <v>5.926200783132967E-2</v>
      </c>
      <c r="T743">
        <v>7.2653461619753681E-2</v>
      </c>
      <c r="U743" s="4">
        <v>6.3566292303698854E-2</v>
      </c>
      <c r="V743" s="7">
        <v>5.7103282005950613E-2</v>
      </c>
      <c r="W743">
        <v>5.1064498679522972E-2</v>
      </c>
      <c r="X743">
        <v>5.2569803330335764E-2</v>
      </c>
      <c r="Y743">
        <v>5.1974560276773718E-2</v>
      </c>
      <c r="Z743">
        <v>6.0596075600318218E-2</v>
      </c>
      <c r="AA743">
        <v>5.4622183036818976E-2</v>
      </c>
      <c r="AB743">
        <v>4.7757000396604278E-2</v>
      </c>
      <c r="AC743">
        <v>6.6453658829694881E-2</v>
      </c>
      <c r="AD743">
        <v>6.4704840863177668E-2</v>
      </c>
      <c r="AE743" s="4">
        <v>6.3352996115186688E-2</v>
      </c>
      <c r="AF743" s="7">
        <v>5.7592862539592345E-2</v>
      </c>
      <c r="AG743">
        <v>4.4725632278244935E-2</v>
      </c>
      <c r="AH743">
        <v>4.7986393641456154E-2</v>
      </c>
      <c r="AI743">
        <v>5.3512862080042765E-2</v>
      </c>
      <c r="AJ743">
        <v>4.9827412602931165E-2</v>
      </c>
      <c r="AK743">
        <v>5.418046673863413E-2</v>
      </c>
      <c r="AL743">
        <v>4.3475404012214697E-2</v>
      </c>
      <c r="AM743">
        <v>6.2963136887301152E-2</v>
      </c>
      <c r="AN743">
        <v>6.3719752837191709E-2</v>
      </c>
      <c r="AO743" s="4">
        <v>6.8478855863699992E-2</v>
      </c>
      <c r="AP743" s="7">
        <v>7.456306116849383E-2</v>
      </c>
      <c r="AQ743">
        <v>6.9739156719975409E-2</v>
      </c>
      <c r="AR743">
        <v>8.235392530821678E-2</v>
      </c>
      <c r="AS743">
        <v>7.9201060876998963E-2</v>
      </c>
      <c r="AT743">
        <v>7.3156827128594643E-2</v>
      </c>
      <c r="AU743">
        <v>6.8616973853407939E-2</v>
      </c>
      <c r="AV743">
        <v>7.08580900867435E-2</v>
      </c>
      <c r="AW743">
        <v>8.5672463818913427E-2</v>
      </c>
      <c r="AX743">
        <v>7.5459102856007543E-2</v>
      </c>
      <c r="AY743" s="4">
        <v>6.5573443683153501E-2</v>
      </c>
      <c r="AZ743">
        <f t="shared" si="594"/>
        <v>7.4902275133540391E-2</v>
      </c>
      <c r="BA743">
        <f t="shared" si="595"/>
        <v>8.5443759414402104E-2</v>
      </c>
      <c r="BB743">
        <f t="shared" si="596"/>
        <v>5.7019889913438385E-2</v>
      </c>
      <c r="BC743">
        <f t="shared" si="597"/>
        <v>5.4646277948130907E-2</v>
      </c>
      <c r="BD743" s="4">
        <f t="shared" si="598"/>
        <v>7.4519410550050555E-2</v>
      </c>
      <c r="BE743" s="7">
        <f t="shared" si="599"/>
        <v>3.8895485065232979E-2</v>
      </c>
      <c r="BF743">
        <f t="shared" si="600"/>
        <v>2.5849389510485082E-2</v>
      </c>
      <c r="BG743">
        <f t="shared" si="601"/>
        <v>6.4397566076501425E-3</v>
      </c>
      <c r="BH743">
        <f t="shared" si="602"/>
        <v>8.4577737452157242E-3</v>
      </c>
      <c r="BI743" s="4">
        <f t="shared" si="603"/>
        <v>6.3381981793031632E-3</v>
      </c>
      <c r="BJ743" s="7">
        <f t="shared" si="604"/>
        <v>0.48586673429437577</v>
      </c>
      <c r="BK743">
        <f t="shared" si="605"/>
        <v>0.18358307270907862</v>
      </c>
      <c r="BL743">
        <f t="shared" si="606"/>
        <v>0.13910814404038224</v>
      </c>
      <c r="BM743" s="4">
        <f t="shared" si="607"/>
        <v>0.9761282193632701</v>
      </c>
      <c r="BN743" s="7">
        <f t="shared" si="608"/>
        <v>0.48586673429437577</v>
      </c>
      <c r="BO743">
        <f t="shared" si="609"/>
        <v>6.963310978317502E-3</v>
      </c>
      <c r="BP743">
        <f t="shared" si="610"/>
        <v>4.3706860421490901E-3</v>
      </c>
      <c r="BQ743" s="4">
        <f t="shared" si="611"/>
        <v>0.22321309125616703</v>
      </c>
      <c r="BR743" s="7">
        <f t="shared" si="612"/>
        <v>0.18358307270907862</v>
      </c>
      <c r="BS743">
        <f t="shared" si="613"/>
        <v>6.963310978317502E-3</v>
      </c>
      <c r="BT743">
        <f t="shared" si="614"/>
        <v>0.48980133556623329</v>
      </c>
      <c r="BU743" s="4">
        <f t="shared" si="615"/>
        <v>8.753074610433548E-6</v>
      </c>
      <c r="BV743" s="7">
        <f t="shared" si="616"/>
        <v>0.13910814404038224</v>
      </c>
      <c r="BW743">
        <f t="shared" si="617"/>
        <v>4.3706860421490901E-3</v>
      </c>
      <c r="BX743">
        <f t="shared" si="618"/>
        <v>0.48980133556623329</v>
      </c>
      <c r="BY743" s="4">
        <f t="shared" si="619"/>
        <v>1.7238966697743162E-5</v>
      </c>
      <c r="BZ743" s="7">
        <f t="shared" si="620"/>
        <v>0.9761282193632701</v>
      </c>
      <c r="CA743">
        <f t="shared" si="621"/>
        <v>0.22321309125616703</v>
      </c>
      <c r="CB743">
        <f t="shared" si="622"/>
        <v>8.753074610433548E-6</v>
      </c>
      <c r="CC743" s="4">
        <f t="shared" si="623"/>
        <v>1.7238966697743162E-5</v>
      </c>
      <c r="CD743" s="7">
        <f t="shared" si="624"/>
        <v>8</v>
      </c>
      <c r="CE743" s="4">
        <f t="shared" si="625"/>
        <v>0</v>
      </c>
      <c r="CF743" s="7">
        <f t="shared" si="626"/>
        <v>0.48586673429437577</v>
      </c>
      <c r="CG743">
        <f t="shared" si="627"/>
        <v>0.32872522456029141</v>
      </c>
      <c r="CH743" s="7">
        <f t="shared" si="628"/>
        <v>0.48586673429437577</v>
      </c>
      <c r="CI743" s="4">
        <f t="shared" si="629"/>
        <v>1.9387431006129909E-2</v>
      </c>
      <c r="CJ743">
        <f t="shared" si="630"/>
        <v>0.32872522456029141</v>
      </c>
      <c r="CK743">
        <f t="shared" si="631"/>
        <v>1.9387431006129909E-2</v>
      </c>
      <c r="CL743" s="7">
        <f t="shared" si="632"/>
        <v>2</v>
      </c>
      <c r="CM743" s="4">
        <f t="shared" si="633"/>
        <v>0</v>
      </c>
      <c r="CN743" s="7">
        <f t="shared" si="634"/>
        <v>3.7813070939406086E-3</v>
      </c>
      <c r="CO743" s="4">
        <f t="shared" si="635"/>
        <v>1</v>
      </c>
      <c r="CP743" s="7">
        <f t="shared" si="636"/>
        <v>2</v>
      </c>
      <c r="CQ743" s="4" t="str">
        <f t="shared" si="637"/>
        <v>Jack Daniels</v>
      </c>
      <c r="CR743" s="7">
        <f t="shared" si="638"/>
        <v>66</v>
      </c>
      <c r="CS743">
        <f t="shared" si="639"/>
        <v>69</v>
      </c>
      <c r="CT743">
        <f ca="1">COUNTIF(INDIRECT(ADDRESS(ROW(),CR743,1,1)):INDIRECT(ADDRESS(ROW(),CS743,1,1)), "&lt;0.05")</f>
        <v>2</v>
      </c>
      <c r="CU743" s="4">
        <f t="shared" ca="1" si="640"/>
        <v>0</v>
      </c>
    </row>
    <row r="744" spans="1:99" x14ac:dyDescent="0.25">
      <c r="A744" s="48">
        <v>222</v>
      </c>
      <c r="B744" s="7">
        <v>0.74286659931781129</v>
      </c>
      <c r="C744">
        <v>0.44758892323621596</v>
      </c>
      <c r="D744">
        <v>0.33614685786557452</v>
      </c>
      <c r="E744">
        <v>0.37280173761448665</v>
      </c>
      <c r="F744">
        <v>0.36359812758163207</v>
      </c>
      <c r="G744">
        <v>0.27145126719759416</v>
      </c>
      <c r="H744">
        <v>0.34461026561489227</v>
      </c>
      <c r="I744">
        <v>0.29569637487230138</v>
      </c>
      <c r="J744">
        <v>0.20675157807671288</v>
      </c>
      <c r="K744" s="4">
        <v>0.16843894047239868</v>
      </c>
      <c r="L744" s="7">
        <v>0.16887125818426768</v>
      </c>
      <c r="M744">
        <v>0.29634312004672309</v>
      </c>
      <c r="N744">
        <v>0.24279051160161599</v>
      </c>
      <c r="O744">
        <v>0.37263934328446435</v>
      </c>
      <c r="P744">
        <v>0.40874632875676892</v>
      </c>
      <c r="Q744">
        <v>0.27635534899915709</v>
      </c>
      <c r="R744">
        <v>0.25148598044608367</v>
      </c>
      <c r="S744">
        <v>0.21083805373032335</v>
      </c>
      <c r="T744">
        <v>0.29938692112625925</v>
      </c>
      <c r="U744" s="4">
        <v>0.25691129420351927</v>
      </c>
      <c r="V744" s="7">
        <v>0.23100165475377335</v>
      </c>
      <c r="W744">
        <v>0.20339350632670961</v>
      </c>
      <c r="X744">
        <v>0.19350861610509196</v>
      </c>
      <c r="Y744">
        <v>0.21235099558631595</v>
      </c>
      <c r="Z744">
        <v>0.2563508776629948</v>
      </c>
      <c r="AA744">
        <v>0.21998588967322139</v>
      </c>
      <c r="AB744">
        <v>0.2018544397112875</v>
      </c>
      <c r="AC744">
        <v>0.25914385292943648</v>
      </c>
      <c r="AD744">
        <v>0.28239762243359534</v>
      </c>
      <c r="AE744" s="4">
        <v>0.26096827255321042</v>
      </c>
      <c r="AF744" s="7">
        <v>0.15658501227993155</v>
      </c>
      <c r="AG744">
        <v>0.13958109147394063</v>
      </c>
      <c r="AH744">
        <v>0.15993342038882463</v>
      </c>
      <c r="AI744">
        <v>0.15636822266101741</v>
      </c>
      <c r="AJ744">
        <v>0.14835750836102882</v>
      </c>
      <c r="AK744">
        <v>0.13201220208077274</v>
      </c>
      <c r="AL744">
        <v>0.14127258664258593</v>
      </c>
      <c r="AM744">
        <v>0.17565249723309906</v>
      </c>
      <c r="AN744">
        <v>0.18952791762738827</v>
      </c>
      <c r="AO744" s="4">
        <v>0.1551944781733165</v>
      </c>
      <c r="AP744" s="7">
        <v>0.15663277489483093</v>
      </c>
      <c r="AQ744">
        <v>0.2013678520103713</v>
      </c>
      <c r="AR744">
        <v>0.25928158780878968</v>
      </c>
      <c r="AS744">
        <v>0.18287250708088118</v>
      </c>
      <c r="AT744">
        <v>0.18866566061276327</v>
      </c>
      <c r="AU744">
        <v>0.17015167460475369</v>
      </c>
      <c r="AV744">
        <v>0.18742372867675738</v>
      </c>
      <c r="AW744">
        <v>0.1839581827410724</v>
      </c>
      <c r="AX744">
        <v>0.19338968725934344</v>
      </c>
      <c r="AY744" s="4">
        <v>0.18365296859561986</v>
      </c>
      <c r="AZ744">
        <f t="shared" si="594"/>
        <v>0.35499506718496199</v>
      </c>
      <c r="BA744">
        <f t="shared" si="595"/>
        <v>0.27843681603791831</v>
      </c>
      <c r="BB744">
        <f t="shared" si="596"/>
        <v>0.23209557277356369</v>
      </c>
      <c r="BC744">
        <f t="shared" si="597"/>
        <v>0.15544849369219055</v>
      </c>
      <c r="BD744" s="4">
        <f t="shared" si="598"/>
        <v>0.19073966242851831</v>
      </c>
      <c r="BE744" s="7">
        <f t="shared" si="599"/>
        <v>0.15886659629981587</v>
      </c>
      <c r="BF744">
        <f t="shared" si="600"/>
        <v>7.1221968488794266E-2</v>
      </c>
      <c r="BG744">
        <f t="shared" si="601"/>
        <v>3.0639182700711177E-2</v>
      </c>
      <c r="BH744">
        <f t="shared" si="602"/>
        <v>1.7140589233250559E-2</v>
      </c>
      <c r="BI744" s="4">
        <f t="shared" si="603"/>
        <v>2.7036026026535914E-2</v>
      </c>
      <c r="BJ744" s="7">
        <f t="shared" si="604"/>
        <v>0.18866275418990408</v>
      </c>
      <c r="BK744">
        <f t="shared" si="605"/>
        <v>3.7974755347240499E-2</v>
      </c>
      <c r="BL744">
        <f t="shared" si="606"/>
        <v>3.2107781626903669E-3</v>
      </c>
      <c r="BM744" s="4">
        <f t="shared" si="607"/>
        <v>9.7092131796858196E-3</v>
      </c>
      <c r="BN744" s="7">
        <f t="shared" si="608"/>
        <v>0.18866275418990408</v>
      </c>
      <c r="BO744">
        <f t="shared" si="609"/>
        <v>8.2692818271257254E-2</v>
      </c>
      <c r="BP744">
        <f t="shared" si="610"/>
        <v>3.3857167368900846E-4</v>
      </c>
      <c r="BQ744" s="4">
        <f t="shared" si="611"/>
        <v>3.6001618318918537E-3</v>
      </c>
      <c r="BR744" s="7">
        <f t="shared" si="612"/>
        <v>3.7974755347240499E-2</v>
      </c>
      <c r="BS744">
        <f t="shared" si="613"/>
        <v>8.2692818271257254E-2</v>
      </c>
      <c r="BT744">
        <f t="shared" si="614"/>
        <v>6.9263768720294609E-6</v>
      </c>
      <c r="BU744" s="4">
        <f t="shared" si="615"/>
        <v>5.0313087395934966E-3</v>
      </c>
      <c r="BV744" s="7">
        <f t="shared" si="616"/>
        <v>3.2107781626903669E-3</v>
      </c>
      <c r="BW744">
        <f t="shared" si="617"/>
        <v>3.3857167368900846E-4</v>
      </c>
      <c r="BX744">
        <f t="shared" si="618"/>
        <v>6.9263768720294609E-6</v>
      </c>
      <c r="BY744" s="4">
        <f t="shared" si="619"/>
        <v>3.2510746914849427E-3</v>
      </c>
      <c r="BZ744" s="7">
        <f t="shared" si="620"/>
        <v>9.7092131796858196E-3</v>
      </c>
      <c r="CA744">
        <f t="shared" si="621"/>
        <v>3.6001618318918537E-3</v>
      </c>
      <c r="CB744">
        <f t="shared" si="622"/>
        <v>5.0313087395934966E-3</v>
      </c>
      <c r="CC744" s="4">
        <f t="shared" si="623"/>
        <v>3.2510746914849427E-3</v>
      </c>
      <c r="CD744" s="7">
        <f t="shared" si="624"/>
        <v>16</v>
      </c>
      <c r="CE744" s="4">
        <f t="shared" si="625"/>
        <v>0</v>
      </c>
      <c r="CF744" s="7">
        <f t="shared" si="626"/>
        <v>0.18866275418990408</v>
      </c>
      <c r="CG744">
        <f t="shared" si="627"/>
        <v>1.0347951080753572E-2</v>
      </c>
      <c r="CH744" s="7">
        <f t="shared" si="628"/>
        <v>0.18866275418990408</v>
      </c>
      <c r="CI744" s="4">
        <f t="shared" si="629"/>
        <v>4.0639556782210507E-3</v>
      </c>
      <c r="CJ744">
        <f t="shared" si="630"/>
        <v>1.0347951080753572E-2</v>
      </c>
      <c r="CK744">
        <f t="shared" si="631"/>
        <v>4.0639556782210507E-3</v>
      </c>
      <c r="CL744" s="7">
        <f t="shared" si="632"/>
        <v>4</v>
      </c>
      <c r="CM744" s="4">
        <f t="shared" si="633"/>
        <v>0</v>
      </c>
      <c r="CN744" s="7">
        <f t="shared" si="634"/>
        <v>4.1464744959838069E-4</v>
      </c>
      <c r="CO744" s="4">
        <f t="shared" si="635"/>
        <v>1</v>
      </c>
      <c r="CP744" s="7">
        <f t="shared" si="636"/>
        <v>1</v>
      </c>
      <c r="CQ744" s="4" t="str">
        <f t="shared" si="637"/>
        <v>Gentleman Jack</v>
      </c>
      <c r="CR744" s="7">
        <f t="shared" si="638"/>
        <v>62</v>
      </c>
      <c r="CS744">
        <f t="shared" si="639"/>
        <v>65</v>
      </c>
      <c r="CT744">
        <f ca="1">COUNTIF(INDIRECT(ADDRESS(ROW(),CR744,1,1)):INDIRECT(ADDRESS(ROW(),CS744,1,1)), "&lt;0.05")</f>
        <v>3</v>
      </c>
      <c r="CU744" s="4">
        <f t="shared" ca="1" si="640"/>
        <v>0</v>
      </c>
    </row>
    <row r="745" spans="1:99" x14ac:dyDescent="0.25">
      <c r="A745" s="48">
        <v>223</v>
      </c>
      <c r="B745" s="7">
        <v>0.99982786802376988</v>
      </c>
      <c r="C745">
        <v>0.55575599510342621</v>
      </c>
      <c r="D745">
        <v>0.44931470105455562</v>
      </c>
      <c r="E745">
        <v>0.4569782616679704</v>
      </c>
      <c r="F745">
        <v>0.47696405278724091</v>
      </c>
      <c r="G745">
        <v>0.35804697999290014</v>
      </c>
      <c r="H745">
        <v>0.44292267213389014</v>
      </c>
      <c r="I745">
        <v>0.35673840939431922</v>
      </c>
      <c r="J745">
        <v>0.29970728864676399</v>
      </c>
      <c r="K745" s="4">
        <v>0.21265419224143028</v>
      </c>
      <c r="L745" s="7">
        <v>0.10981335104228319</v>
      </c>
      <c r="M745">
        <v>0.17889711146441781</v>
      </c>
      <c r="N745">
        <v>0.1496297820457935</v>
      </c>
      <c r="O745">
        <v>0.28490280871156315</v>
      </c>
      <c r="P745">
        <v>0.33279490082625329</v>
      </c>
      <c r="Q745">
        <v>0.22628728351753238</v>
      </c>
      <c r="R745">
        <v>0.19401632475846115</v>
      </c>
      <c r="S745">
        <v>0.17531762050758884</v>
      </c>
      <c r="T745">
        <v>0.30502775162390061</v>
      </c>
      <c r="U745" s="4">
        <v>0.22948168767804578</v>
      </c>
      <c r="V745" s="7">
        <v>0.20811473701319444</v>
      </c>
      <c r="W745">
        <v>0.19632466783539559</v>
      </c>
      <c r="X745">
        <v>0.18825218777030964</v>
      </c>
      <c r="Y745">
        <v>0.2181504024553873</v>
      </c>
      <c r="Z745">
        <v>0.2991680940962369</v>
      </c>
      <c r="AA745">
        <v>0.25587772868431041</v>
      </c>
      <c r="AB745">
        <v>0.22925509897146029</v>
      </c>
      <c r="AC745">
        <v>0.28987092137943815</v>
      </c>
      <c r="AD745">
        <v>0.32754989828725933</v>
      </c>
      <c r="AE745" s="4">
        <v>0.30422911245501505</v>
      </c>
      <c r="AF745" s="7">
        <v>0.11827330554525438</v>
      </c>
      <c r="AG745">
        <v>0.15105858342683148</v>
      </c>
      <c r="AH745">
        <v>0.16179816648749692</v>
      </c>
      <c r="AI745">
        <v>0.18078742474263138</v>
      </c>
      <c r="AJ745">
        <v>0.17176250491330497</v>
      </c>
      <c r="AK745">
        <v>0.16619719641965033</v>
      </c>
      <c r="AL745">
        <v>0.17610059234737463</v>
      </c>
      <c r="AM745">
        <v>0.24173534955520948</v>
      </c>
      <c r="AN745">
        <v>0.23635708068074357</v>
      </c>
      <c r="AO745" s="4">
        <v>0.21530725932060332</v>
      </c>
      <c r="AP745" s="7">
        <v>0.23948438965815774</v>
      </c>
      <c r="AQ745">
        <v>0.25799055409473104</v>
      </c>
      <c r="AR745">
        <v>0.30723341207099664</v>
      </c>
      <c r="AS745">
        <v>0.23346853386541608</v>
      </c>
      <c r="AT745">
        <v>0.2498403133177895</v>
      </c>
      <c r="AU745">
        <v>0.22354143628340814</v>
      </c>
      <c r="AV745">
        <v>0.26941479967862297</v>
      </c>
      <c r="AW745">
        <v>0.25705468149505345</v>
      </c>
      <c r="AX745">
        <v>0.28259459804045789</v>
      </c>
      <c r="AY745" s="4">
        <v>0.2773889947731612</v>
      </c>
      <c r="AZ745">
        <f t="shared" ref="AZ745:AZ808" si="641">AVERAGE(B745:K745)</f>
        <v>0.46089104210462672</v>
      </c>
      <c r="BA745">
        <f t="shared" ref="BA745:BA808" si="642">AVERAGE(L745:U745)</f>
        <v>0.218616862217584</v>
      </c>
      <c r="BB745">
        <f t="shared" ref="BB745:BB808" si="643">AVERAGE(V745:AE745)</f>
        <v>0.25167928489480074</v>
      </c>
      <c r="BC745">
        <f t="shared" ref="BC745:BC808" si="644">AVERAGE(AF745:AO745)</f>
        <v>0.18193774634391005</v>
      </c>
      <c r="BD745" s="4">
        <f t="shared" ref="BD745:BD808" si="645">AVERAGE(AP745:AY745)</f>
        <v>0.25980117132777952</v>
      </c>
      <c r="BE745" s="7">
        <f t="shared" ref="BE745:BE808" si="646">STDEV(B745:K745)</f>
        <v>0.21323153695632882</v>
      </c>
      <c r="BF745">
        <f t="shared" ref="BF745:BF808" si="647">STDEV(L745:U745)</f>
        <v>7.128133888321668E-2</v>
      </c>
      <c r="BG745">
        <f t="shared" ref="BG745:BG808" si="648">STDEV(V745:AE745)</f>
        <v>5.0399823151891135E-2</v>
      </c>
      <c r="BH745">
        <f t="shared" ref="BH745:BH808" si="649">STDEV(AF745:AO745)</f>
        <v>3.8657648594775745E-2</v>
      </c>
      <c r="BI745" s="4">
        <f t="shared" ref="BI745:BI808" si="650">STDEV(AP745:AY745)</f>
        <v>2.5170748408348102E-2</v>
      </c>
      <c r="BJ745" s="7">
        <f t="shared" ref="BJ745:BJ808" si="651">_xlfn.T.TEST($B745:$K745,L745:U745,2,3)</f>
        <v>5.8595036466933927E-3</v>
      </c>
      <c r="BK745">
        <f t="shared" ref="BK745:BK808" si="652">_xlfn.T.TEST($B745:$K745,V745:AE745,2,3)</f>
        <v>1.2903795455586713E-2</v>
      </c>
      <c r="BL745">
        <f t="shared" ref="BL745:BL808" si="653">_xlfn.T.TEST($B745:$K745,AF745:AO745,2,3)</f>
        <v>2.4506700050649591E-3</v>
      </c>
      <c r="BM745" s="4">
        <f t="shared" ref="BM745:BM808" si="654">_xlfn.T.TEST($B745:$K745,AP745:AY745,2,3)</f>
        <v>1.5457308208296374E-2</v>
      </c>
      <c r="BN745" s="7">
        <f t="shared" ref="BN745:BN808" si="655">_xlfn.T.TEST($L745:$U745,B745:K745,2,3)</f>
        <v>5.8595036466933927E-3</v>
      </c>
      <c r="BO745">
        <f t="shared" ref="BO745:BO808" si="656">_xlfn.T.TEST($L745:$U745,V745:AE745,2,3)</f>
        <v>0.24829076344008097</v>
      </c>
      <c r="BP745">
        <f t="shared" ref="BP745:BP808" si="657">_xlfn.T.TEST($L745:$U745,AF745:AO745,2,3)</f>
        <v>0.1747402557732915</v>
      </c>
      <c r="BQ745" s="4">
        <f t="shared" ref="BQ745:BQ808" si="658">_xlfn.T.TEST($L745:$U745,AP745:AY745,2,3)</f>
        <v>0.11235983396011114</v>
      </c>
      <c r="BR745" s="7">
        <f t="shared" ref="BR745:BR808" si="659">_xlfn.T.TEST($V745:$AE745,B745:K745,2,3)</f>
        <v>1.2903795455586713E-2</v>
      </c>
      <c r="BS745">
        <f t="shared" ref="BS745:BS808" si="660">_xlfn.T.TEST($V745:$AE745,L745:U745,2,3)</f>
        <v>0.24829076344008097</v>
      </c>
      <c r="BT745">
        <f t="shared" ref="BT745:BT808" si="661">_xlfn.T.TEST($V745:$AE745,AF745:AO745,2,3)</f>
        <v>2.9433580237712845E-3</v>
      </c>
      <c r="BU745" s="4">
        <f t="shared" ref="BU745:BU808" si="662">_xlfn.T.TEST($V745:$AE745,AP745:AY745,2,3)</f>
        <v>0.65585418118079097</v>
      </c>
      <c r="BV745" s="7">
        <f t="shared" ref="BV745:BV808" si="663">_xlfn.T.TEST($AF745:$AO745,B745:K745,2,3)</f>
        <v>2.4506700050649591E-3</v>
      </c>
      <c r="BW745">
        <f t="shared" ref="BW745:BW808" si="664">_xlfn.T.TEST($AF745:$AO745,L745:U745,2,3)</f>
        <v>0.1747402557732915</v>
      </c>
      <c r="BX745">
        <f t="shared" ref="BX745:BX808" si="665">_xlfn.T.TEST($AF745:$AO745,V745:AE745,2,3)</f>
        <v>2.9433580237712845E-3</v>
      </c>
      <c r="BY745" s="4">
        <f t="shared" ref="BY745:BY808" si="666">_xlfn.T.TEST($AF745:$AO745,AP745:AY745,2,3)</f>
        <v>7.472139218403551E-5</v>
      </c>
      <c r="BZ745" s="7">
        <f t="shared" ref="BZ745:BZ808" si="667">_xlfn.T.TEST($AP745:$AY745,B745:K745,2,3)</f>
        <v>1.5457308208296374E-2</v>
      </c>
      <c r="CA745">
        <f t="shared" ref="CA745:CA808" si="668">_xlfn.T.TEST($AP745:$AY745,L745:U745,2,3)</f>
        <v>0.11235983396011114</v>
      </c>
      <c r="CB745">
        <f t="shared" ref="CB745:CB808" si="669">_xlfn.T.TEST($AP745:$AY745,V745:AE745,2,3)</f>
        <v>0.65585418118079097</v>
      </c>
      <c r="CC745" s="4">
        <f t="shared" ref="CC745:CC805" si="670">_xlfn.T.TEST($AP745:$AY745,AF745:AO745,2,3)</f>
        <v>7.472139218403551E-5</v>
      </c>
      <c r="CD745" s="7">
        <f t="shared" ref="CD745:CD808" si="671">COUNTIF(BJ745:CC745,"&lt;0.05")</f>
        <v>12</v>
      </c>
      <c r="CE745" s="4">
        <f t="shared" ref="CE745:CE808" si="672">IF(CD745=20,1,0)</f>
        <v>0</v>
      </c>
      <c r="CF745" s="7">
        <f t="shared" ref="CF745:CF808" si="673">_xlfn.T.TEST(B745:K745,L745:U745,2,3)</f>
        <v>5.8595036466933927E-3</v>
      </c>
      <c r="CG745">
        <f t="shared" ref="CG745:CG808" si="674">_xlfn.T.TEST(B745:K745,V745:AY745,2,3)</f>
        <v>7.7612429251205876E-3</v>
      </c>
      <c r="CH745" s="7">
        <f t="shared" ref="CH745:CH808" si="675">_xlfn.T.TEST(L745:U745,B745:K745,2,3)</f>
        <v>5.8595036466933927E-3</v>
      </c>
      <c r="CI745" s="4">
        <f t="shared" ref="CI745:CI808" si="676">_xlfn.T.TEST(L745:U745,V745:AY745,2,3)</f>
        <v>0.61776236867673828</v>
      </c>
      <c r="CJ745">
        <f t="shared" ref="CJ745:CJ808" si="677">_xlfn.T.TEST(V745:AY745,B745:K745,2,3)</f>
        <v>7.7612429251205876E-3</v>
      </c>
      <c r="CK745">
        <f t="shared" ref="CK745:CK808" si="678">_xlfn.T.TEST(V745:AY745,L745:U745,2,3)</f>
        <v>0.61776236867673828</v>
      </c>
      <c r="CL745" s="7">
        <f t="shared" ref="CL745:CL808" si="679">COUNTIF(CF745:CK745,"&lt;0.05")</f>
        <v>4</v>
      </c>
      <c r="CM745" s="4">
        <f t="shared" ref="CM745:CM808" si="680">IF(CL745=6,1,0)</f>
        <v>0</v>
      </c>
      <c r="CN745" s="7">
        <f t="shared" ref="CN745:CN808" si="681">_xlfn.T.TEST(B745:U745,V745:AO745,2,3)</f>
        <v>1.4141532042365202E-2</v>
      </c>
      <c r="CO745" s="4">
        <f t="shared" ref="CO745:CO808" si="682">IF(CN745&lt;0.05,1,0)</f>
        <v>1</v>
      </c>
      <c r="CP745" s="7">
        <f t="shared" ref="CP745:CP808" si="683">MATCH(MAX(AZ745:BD745),AZ745:BD745,0)</f>
        <v>1</v>
      </c>
      <c r="CQ745" s="4" t="str">
        <f t="shared" ref="CQ745:CQ808" si="684">_xlfn.SWITCH(CP745,1, "Gentleman Jack", 2, "Jack Daniels", 3, "Glenfiddich 12", 4, "Glenfiddich 15", 5, "Glenfiddich 18")</f>
        <v>Gentleman Jack</v>
      </c>
      <c r="CR745" s="7">
        <f t="shared" ref="CR745:CR808" si="685">62+(CP745-1)*4</f>
        <v>62</v>
      </c>
      <c r="CS745">
        <f t="shared" ref="CS745:CS808" si="686">CR745+3</f>
        <v>65</v>
      </c>
      <c r="CT745">
        <f ca="1">COUNTIF(INDIRECT(ADDRESS(ROW(),CR745,1,1)):INDIRECT(ADDRESS(ROW(),CS745,1,1)), "&lt;0.05")</f>
        <v>4</v>
      </c>
      <c r="CU745" s="4">
        <f t="shared" ref="CU745:CU808" ca="1" si="687">IF(CT745=4,1,0)</f>
        <v>1</v>
      </c>
    </row>
    <row r="746" spans="1:99" x14ac:dyDescent="0.25">
      <c r="A746" s="48">
        <v>224</v>
      </c>
      <c r="B746" s="7">
        <v>0.20774259501268219</v>
      </c>
      <c r="C746">
        <v>0.11114300580726805</v>
      </c>
      <c r="D746">
        <v>9.9451513884959986E-2</v>
      </c>
      <c r="E746">
        <v>8.1213447554988785E-2</v>
      </c>
      <c r="F746">
        <v>9.6533645304538132E-2</v>
      </c>
      <c r="G746">
        <v>7.0388457046849776E-2</v>
      </c>
      <c r="H746">
        <v>8.4731208525287705E-2</v>
      </c>
      <c r="I746">
        <v>6.388554679382652E-2</v>
      </c>
      <c r="J746">
        <v>5.0067713097685367E-2</v>
      </c>
      <c r="K746" s="4">
        <v>3.4287409080744763E-2</v>
      </c>
      <c r="L746" s="7">
        <v>2.7529326846165283E-2</v>
      </c>
      <c r="M746">
        <v>4.1513165936718596E-2</v>
      </c>
      <c r="N746">
        <v>3.5100538298486528E-2</v>
      </c>
      <c r="O746">
        <v>6.1352144777058408E-2</v>
      </c>
      <c r="P746">
        <v>6.7419028726774091E-2</v>
      </c>
      <c r="Q746">
        <v>4.3611840472220553E-2</v>
      </c>
      <c r="R746">
        <v>3.6841958634043548E-2</v>
      </c>
      <c r="S746">
        <v>3.403329878804718E-2</v>
      </c>
      <c r="T746">
        <v>6.6370028921617474E-2</v>
      </c>
      <c r="U746" s="4">
        <v>4.500291083506823E-2</v>
      </c>
      <c r="V746" s="7">
        <v>3.3781626150718676E-2</v>
      </c>
      <c r="W746">
        <v>3.6260579106058989E-2</v>
      </c>
      <c r="X746">
        <v>3.6276731572422616E-2</v>
      </c>
      <c r="Y746">
        <v>4.0921625554375313E-2</v>
      </c>
      <c r="Z746">
        <v>6.0905705111043103E-2</v>
      </c>
      <c r="AA746">
        <v>4.6280865105614362E-2</v>
      </c>
      <c r="AB746">
        <v>5.1779481390339624E-2</v>
      </c>
      <c r="AC746">
        <v>6.0846141889222542E-2</v>
      </c>
      <c r="AD746">
        <v>6.6130272946886892E-2</v>
      </c>
      <c r="AE746" s="4">
        <v>6.0213929133223439E-2</v>
      </c>
      <c r="AF746" s="7">
        <v>2.6490023522067068E-2</v>
      </c>
      <c r="AG746">
        <v>2.498351821920829E-2</v>
      </c>
      <c r="AH746">
        <v>2.7556249350512988E-2</v>
      </c>
      <c r="AI746">
        <v>3.4933755474602264E-2</v>
      </c>
      <c r="AJ746">
        <v>2.7392381088472417E-2</v>
      </c>
      <c r="AK746">
        <v>3.3274786526275919E-2</v>
      </c>
      <c r="AL746">
        <v>2.8084771337567992E-2</v>
      </c>
      <c r="AM746">
        <v>3.6933661782981742E-2</v>
      </c>
      <c r="AN746">
        <v>4.1236835430792464E-2</v>
      </c>
      <c r="AO746" s="4">
        <v>3.2666915031071553E-2</v>
      </c>
      <c r="AP746" s="7">
        <v>3.5760894866470293E-2</v>
      </c>
      <c r="AQ746">
        <v>4.0680901958306266E-2</v>
      </c>
      <c r="AR746">
        <v>6.4161481215760055E-2</v>
      </c>
      <c r="AS746">
        <v>3.4174592152011976E-2</v>
      </c>
      <c r="AT746">
        <v>3.7840404872336933E-2</v>
      </c>
      <c r="AU746">
        <v>4.2763685164459345E-2</v>
      </c>
      <c r="AV746">
        <v>3.5406291005903298E-2</v>
      </c>
      <c r="AW746">
        <v>3.8508970071791701E-2</v>
      </c>
      <c r="AX746">
        <v>4.0923401290981223E-2</v>
      </c>
      <c r="AY746" s="4">
        <v>4.414296639658908E-2</v>
      </c>
      <c r="AZ746">
        <f t="shared" si="641"/>
        <v>8.9944454210883124E-2</v>
      </c>
      <c r="BA746">
        <f t="shared" si="642"/>
        <v>4.5877424223619991E-2</v>
      </c>
      <c r="BB746">
        <f t="shared" si="643"/>
        <v>4.9339695795990554E-2</v>
      </c>
      <c r="BC746">
        <f t="shared" si="644"/>
        <v>3.1355289776355266E-2</v>
      </c>
      <c r="BD746" s="4">
        <f t="shared" si="645"/>
        <v>4.1436358899461019E-2</v>
      </c>
      <c r="BE746" s="7">
        <f t="shared" si="646"/>
        <v>4.7507140319630492E-2</v>
      </c>
      <c r="BF746">
        <f t="shared" si="647"/>
        <v>1.4232653517144457E-2</v>
      </c>
      <c r="BG746">
        <f t="shared" si="648"/>
        <v>1.218502755761653E-2</v>
      </c>
      <c r="BH746">
        <f t="shared" si="649"/>
        <v>5.2923147307733769E-3</v>
      </c>
      <c r="BI746" s="4">
        <f t="shared" si="650"/>
        <v>8.6227019608102629E-3</v>
      </c>
      <c r="BJ746" s="7">
        <f t="shared" si="651"/>
        <v>1.7530722907850373E-2</v>
      </c>
      <c r="BK746">
        <f t="shared" si="652"/>
        <v>2.5336346519697406E-2</v>
      </c>
      <c r="BL746">
        <f t="shared" si="653"/>
        <v>3.5841453169071602E-3</v>
      </c>
      <c r="BM746" s="4">
        <f t="shared" si="654"/>
        <v>1.0384170232102901E-2</v>
      </c>
      <c r="BN746" s="7">
        <f t="shared" si="655"/>
        <v>1.7530722907850373E-2</v>
      </c>
      <c r="BO746">
        <f t="shared" si="656"/>
        <v>0.5664009810799342</v>
      </c>
      <c r="BP746">
        <f t="shared" si="657"/>
        <v>1.1103864844504987E-2</v>
      </c>
      <c r="BQ746" s="4">
        <f t="shared" si="658"/>
        <v>0.41211798471596062</v>
      </c>
      <c r="BR746" s="7">
        <f t="shared" si="659"/>
        <v>2.5336346519697406E-2</v>
      </c>
      <c r="BS746">
        <f t="shared" si="660"/>
        <v>0.5664009810799342</v>
      </c>
      <c r="BT746">
        <f t="shared" si="661"/>
        <v>1.0140988789098051E-3</v>
      </c>
      <c r="BU746" s="4">
        <f t="shared" si="662"/>
        <v>0.11326237508687499</v>
      </c>
      <c r="BV746" s="7">
        <f t="shared" si="663"/>
        <v>3.5841453169071602E-3</v>
      </c>
      <c r="BW746">
        <f t="shared" si="664"/>
        <v>1.1103864844504987E-2</v>
      </c>
      <c r="BX746">
        <f t="shared" si="665"/>
        <v>1.0140988789098051E-3</v>
      </c>
      <c r="BY746" s="4">
        <f t="shared" si="666"/>
        <v>6.6211398714882633E-3</v>
      </c>
      <c r="BZ746" s="7">
        <f t="shared" si="667"/>
        <v>1.0384170232102901E-2</v>
      </c>
      <c r="CA746">
        <f t="shared" si="668"/>
        <v>0.41211798471596062</v>
      </c>
      <c r="CB746">
        <f t="shared" si="669"/>
        <v>0.11326237508687499</v>
      </c>
      <c r="CC746" s="4">
        <f t="shared" si="670"/>
        <v>6.6211398714882633E-3</v>
      </c>
      <c r="CD746" s="7">
        <f t="shared" si="671"/>
        <v>14</v>
      </c>
      <c r="CE746" s="4">
        <f t="shared" si="672"/>
        <v>0</v>
      </c>
      <c r="CF746" s="7">
        <f t="shared" si="673"/>
        <v>1.7530722907850373E-2</v>
      </c>
      <c r="CG746">
        <f t="shared" si="674"/>
        <v>9.5725355987632699E-3</v>
      </c>
      <c r="CH746" s="7">
        <f t="shared" si="675"/>
        <v>1.7530722907850373E-2</v>
      </c>
      <c r="CI746" s="4">
        <f t="shared" si="676"/>
        <v>0.31735099444449555</v>
      </c>
      <c r="CJ746">
        <f t="shared" si="677"/>
        <v>9.5725355987632699E-3</v>
      </c>
      <c r="CK746">
        <f t="shared" si="678"/>
        <v>0.31735099444449555</v>
      </c>
      <c r="CL746" s="7">
        <f t="shared" si="679"/>
        <v>4</v>
      </c>
      <c r="CM746" s="4">
        <f t="shared" si="680"/>
        <v>0</v>
      </c>
      <c r="CN746" s="7">
        <f t="shared" si="681"/>
        <v>8.7038104474921156E-3</v>
      </c>
      <c r="CO746" s="4">
        <f t="shared" si="682"/>
        <v>1</v>
      </c>
      <c r="CP746" s="7">
        <f t="shared" si="683"/>
        <v>1</v>
      </c>
      <c r="CQ746" s="4" t="str">
        <f t="shared" si="684"/>
        <v>Gentleman Jack</v>
      </c>
      <c r="CR746" s="7">
        <f t="shared" si="685"/>
        <v>62</v>
      </c>
      <c r="CS746">
        <f t="shared" si="686"/>
        <v>65</v>
      </c>
      <c r="CT746">
        <f ca="1">COUNTIF(INDIRECT(ADDRESS(ROW(),CR746,1,1)):INDIRECT(ADDRESS(ROW(),CS746,1,1)), "&lt;0.05")</f>
        <v>4</v>
      </c>
      <c r="CU746" s="4">
        <f t="shared" ca="1" si="687"/>
        <v>1</v>
      </c>
    </row>
    <row r="747" spans="1:99" x14ac:dyDescent="0.25">
      <c r="A747" s="48">
        <v>225</v>
      </c>
      <c r="B747" s="7">
        <v>0.10483016469164451</v>
      </c>
      <c r="C747">
        <v>2.4955879678511695E-2</v>
      </c>
      <c r="D747">
        <v>3.4351799855571276E-2</v>
      </c>
      <c r="E747">
        <v>1.0897908546787086E-2</v>
      </c>
      <c r="F747">
        <v>1.7320232900764138E-2</v>
      </c>
      <c r="G747">
        <v>3.0598144077925177E-2</v>
      </c>
      <c r="H747">
        <v>2.6411694574978811E-2</v>
      </c>
      <c r="I747">
        <v>5.1948803237261238E-3</v>
      </c>
      <c r="J747">
        <v>0</v>
      </c>
      <c r="K747" s="4">
        <v>7.908205173736603E-3</v>
      </c>
      <c r="L747" s="7">
        <v>1.2161625480334833E-2</v>
      </c>
      <c r="M747">
        <v>1.4409622869576104E-2</v>
      </c>
      <c r="N747">
        <v>1.0667212338574542E-2</v>
      </c>
      <c r="O747">
        <v>2.419846309486022E-2</v>
      </c>
      <c r="P747">
        <v>2.413664561327597E-2</v>
      </c>
      <c r="Q747">
        <v>7.7398176124592825E-3</v>
      </c>
      <c r="R747">
        <v>4.7308523944110089E-3</v>
      </c>
      <c r="S747">
        <v>6.2536744380160556E-3</v>
      </c>
      <c r="T747">
        <v>2.7798464072521189E-2</v>
      </c>
      <c r="U747" s="4">
        <v>5.3911729082233061E-3</v>
      </c>
      <c r="V747" s="7">
        <v>4.4637155957074522E-3</v>
      </c>
      <c r="W747">
        <v>3.5418255761794143E-3</v>
      </c>
      <c r="X747">
        <v>3.2961667047052274E-3</v>
      </c>
      <c r="Y747">
        <v>9.3825912413574835E-3</v>
      </c>
      <c r="Z747">
        <v>1.2264712878334442E-2</v>
      </c>
      <c r="AA747">
        <v>6.9438071531838143E-3</v>
      </c>
      <c r="AB747">
        <v>1.1411431137749017E-2</v>
      </c>
      <c r="AC747">
        <v>4.7724859943926697E-3</v>
      </c>
      <c r="AD747">
        <v>1.8884645641477113E-2</v>
      </c>
      <c r="AE747" s="4">
        <v>8.5329542231274789E-3</v>
      </c>
      <c r="AF747" s="7">
        <v>1.4214455702561715E-2</v>
      </c>
      <c r="AG747">
        <v>9.3969807668599255E-3</v>
      </c>
      <c r="AH747">
        <v>5.3135998812926183E-3</v>
      </c>
      <c r="AI747">
        <v>3.6958832912384076E-3</v>
      </c>
      <c r="AJ747">
        <v>3.1566182040506435E-3</v>
      </c>
      <c r="AK747">
        <v>1.703945780835903E-2</v>
      </c>
      <c r="AL747">
        <v>1.0612504639102849E-2</v>
      </c>
      <c r="AM747">
        <v>1.3798079464059549E-2</v>
      </c>
      <c r="AN747">
        <v>6.1257645110141899E-3</v>
      </c>
      <c r="AO747" s="4">
        <v>3.0703259940073153E-3</v>
      </c>
      <c r="AP747" s="7">
        <v>1.6271407735655788E-2</v>
      </c>
      <c r="AQ747">
        <v>1.5684643755536045E-2</v>
      </c>
      <c r="AR747">
        <v>1.4025218916368447E-2</v>
      </c>
      <c r="AS747">
        <v>4.2869408548718707E-3</v>
      </c>
      <c r="AT747">
        <v>4.5966568972446017E-3</v>
      </c>
      <c r="AU747">
        <v>0</v>
      </c>
      <c r="AV747">
        <v>3.9989677975771805E-3</v>
      </c>
      <c r="AW747">
        <v>8.6990932171290489E-3</v>
      </c>
      <c r="AX747">
        <v>2.9623696709935904E-3</v>
      </c>
      <c r="AY747" s="4">
        <v>1.0973972468717388E-2</v>
      </c>
      <c r="AZ747">
        <f t="shared" si="641"/>
        <v>2.6246890982364539E-2</v>
      </c>
      <c r="BA747">
        <f t="shared" si="642"/>
        <v>1.3748755082225251E-2</v>
      </c>
      <c r="BB747">
        <f t="shared" si="643"/>
        <v>8.3494336146214126E-3</v>
      </c>
      <c r="BC747">
        <f t="shared" si="644"/>
        <v>8.642367026254625E-3</v>
      </c>
      <c r="BD747" s="4">
        <f t="shared" si="645"/>
        <v>8.149927131409395E-3</v>
      </c>
      <c r="BE747" s="7">
        <f t="shared" si="646"/>
        <v>2.9898565649608664E-2</v>
      </c>
      <c r="BF747">
        <f t="shared" si="647"/>
        <v>8.6307327762399563E-3</v>
      </c>
      <c r="BG747">
        <f t="shared" si="648"/>
        <v>4.8912026873010293E-3</v>
      </c>
      <c r="BH747">
        <f t="shared" si="649"/>
        <v>5.1165778748340435E-3</v>
      </c>
      <c r="BI747" s="4">
        <f t="shared" si="650"/>
        <v>5.8083961373894891E-3</v>
      </c>
      <c r="BJ747" s="7">
        <f t="shared" si="651"/>
        <v>0.23152220505022877</v>
      </c>
      <c r="BK747">
        <f t="shared" si="652"/>
        <v>9.290980505014286E-2</v>
      </c>
      <c r="BL747">
        <f t="shared" si="653"/>
        <v>9.7821110130387912E-2</v>
      </c>
      <c r="BM747" s="4">
        <f t="shared" si="654"/>
        <v>9.0663517615800521E-2</v>
      </c>
      <c r="BN747" s="7">
        <f t="shared" si="655"/>
        <v>0.23152220505022877</v>
      </c>
      <c r="BO747">
        <f t="shared" si="656"/>
        <v>0.10687183630127543</v>
      </c>
      <c r="BP747">
        <f t="shared" si="657"/>
        <v>0.12888666224736189</v>
      </c>
      <c r="BQ747" s="4">
        <f t="shared" si="658"/>
        <v>0.10841146327250192</v>
      </c>
      <c r="BR747" s="7">
        <f t="shared" si="659"/>
        <v>9.290980505014286E-2</v>
      </c>
      <c r="BS747">
        <f t="shared" si="660"/>
        <v>0.10687183630127543</v>
      </c>
      <c r="BT747">
        <f t="shared" si="661"/>
        <v>0.89733358738500602</v>
      </c>
      <c r="BU747" s="4">
        <f t="shared" si="662"/>
        <v>0.93472849283249793</v>
      </c>
      <c r="BV747" s="7">
        <f t="shared" si="663"/>
        <v>9.7821110130387912E-2</v>
      </c>
      <c r="BW747">
        <f t="shared" si="664"/>
        <v>0.12888666224736189</v>
      </c>
      <c r="BX747">
        <f t="shared" si="665"/>
        <v>0.89733358738500602</v>
      </c>
      <c r="BY747" s="4">
        <f t="shared" si="666"/>
        <v>0.84285146208493833</v>
      </c>
      <c r="BZ747" s="7">
        <f t="shared" si="667"/>
        <v>9.0663517615800521E-2</v>
      </c>
      <c r="CA747">
        <f t="shared" si="668"/>
        <v>0.10841146327250192</v>
      </c>
      <c r="CB747">
        <f t="shared" si="669"/>
        <v>0.93472849283249793</v>
      </c>
      <c r="CC747" s="4">
        <f t="shared" si="670"/>
        <v>0.84285146208493833</v>
      </c>
      <c r="CD747" s="7">
        <f t="shared" si="671"/>
        <v>0</v>
      </c>
      <c r="CE747" s="4">
        <f t="shared" si="672"/>
        <v>0</v>
      </c>
      <c r="CF747" s="7">
        <f t="shared" si="673"/>
        <v>0.23152220505022877</v>
      </c>
      <c r="CG747">
        <f t="shared" si="674"/>
        <v>9.2097460904349976E-2</v>
      </c>
      <c r="CH747" s="7">
        <f t="shared" si="675"/>
        <v>0.23152220505022877</v>
      </c>
      <c r="CI747" s="4">
        <f t="shared" si="676"/>
        <v>8.9190038593237653E-2</v>
      </c>
      <c r="CJ747">
        <f t="shared" si="677"/>
        <v>9.2097460904349976E-2</v>
      </c>
      <c r="CK747">
        <f t="shared" si="678"/>
        <v>8.9190038593237653E-2</v>
      </c>
      <c r="CL747" s="7">
        <f t="shared" si="679"/>
        <v>0</v>
      </c>
      <c r="CM747" s="4">
        <f t="shared" si="680"/>
        <v>0</v>
      </c>
      <c r="CN747" s="7">
        <f t="shared" si="681"/>
        <v>3.5553516086502625E-2</v>
      </c>
      <c r="CO747" s="4">
        <f t="shared" si="682"/>
        <v>1</v>
      </c>
      <c r="CP747" s="7">
        <f t="shared" si="683"/>
        <v>1</v>
      </c>
      <c r="CQ747" s="4" t="str">
        <f t="shared" si="684"/>
        <v>Gentleman Jack</v>
      </c>
      <c r="CR747" s="7">
        <f t="shared" si="685"/>
        <v>62</v>
      </c>
      <c r="CS747">
        <f t="shared" si="686"/>
        <v>65</v>
      </c>
      <c r="CT747">
        <f ca="1">COUNTIF(INDIRECT(ADDRESS(ROW(),CR747,1,1)):INDIRECT(ADDRESS(ROW(),CS747,1,1)), "&lt;0.05")</f>
        <v>0</v>
      </c>
      <c r="CU747" s="4">
        <f t="shared" ca="1" si="687"/>
        <v>0</v>
      </c>
    </row>
    <row r="748" spans="1:99" x14ac:dyDescent="0.25">
      <c r="A748" s="48">
        <v>226</v>
      </c>
      <c r="B748" s="7">
        <v>1.9586977004129761E-2</v>
      </c>
      <c r="C748">
        <v>8.9865188070471242E-3</v>
      </c>
      <c r="D748">
        <v>6.3463937138203436E-3</v>
      </c>
      <c r="E748">
        <v>0</v>
      </c>
      <c r="F748">
        <v>3.4077014836282329E-3</v>
      </c>
      <c r="G748">
        <v>7.9547301541381885E-3</v>
      </c>
      <c r="H748">
        <v>5.7442810259248312E-3</v>
      </c>
      <c r="I748">
        <v>3.4494507083726142E-3</v>
      </c>
      <c r="J748">
        <v>0</v>
      </c>
      <c r="K748" s="4">
        <v>0</v>
      </c>
      <c r="L748" s="7">
        <v>4.5314595199896033E-3</v>
      </c>
      <c r="M748">
        <v>5.0167047028498645E-3</v>
      </c>
      <c r="N748">
        <v>2.8333042069520523E-3</v>
      </c>
      <c r="O748">
        <v>3.1374992596447928E-3</v>
      </c>
      <c r="P748">
        <v>7.1908022963772071E-3</v>
      </c>
      <c r="Q748">
        <v>3.346709580972581E-3</v>
      </c>
      <c r="R748">
        <v>0</v>
      </c>
      <c r="S748">
        <v>1.2249864523856185E-3</v>
      </c>
      <c r="T748">
        <v>2.9825564638522829E-3</v>
      </c>
      <c r="U748" s="4">
        <v>0</v>
      </c>
      <c r="V748" s="7">
        <v>0</v>
      </c>
      <c r="W748">
        <v>0</v>
      </c>
      <c r="X748">
        <v>0</v>
      </c>
      <c r="Y748">
        <v>0</v>
      </c>
      <c r="Z748">
        <v>1.8250150067982572E-3</v>
      </c>
      <c r="AA748">
        <v>0</v>
      </c>
      <c r="AB748">
        <v>0</v>
      </c>
      <c r="AC748">
        <v>0</v>
      </c>
      <c r="AD748">
        <v>2.0963003277939588E-3</v>
      </c>
      <c r="AE748" s="4">
        <v>0</v>
      </c>
      <c r="AF748" s="7">
        <v>3.4440885042615259E-3</v>
      </c>
      <c r="AG748">
        <v>8.3172802913349785E-3</v>
      </c>
      <c r="AH748">
        <v>3.8812978561575022E-3</v>
      </c>
      <c r="AI748">
        <v>1.8971392217283754E-3</v>
      </c>
      <c r="AJ748">
        <v>0</v>
      </c>
      <c r="AK748">
        <v>3.6318399726268666E-3</v>
      </c>
      <c r="AL748">
        <v>5.4310019418503438E-3</v>
      </c>
      <c r="AM748">
        <v>1.0211016880890622E-2</v>
      </c>
      <c r="AN748">
        <v>1.125665119600186E-2</v>
      </c>
      <c r="AO748" s="4">
        <v>7.2637410893116958E-3</v>
      </c>
      <c r="AP748" s="7">
        <v>8.9125920618559357E-3</v>
      </c>
      <c r="AQ748">
        <v>1.3328997809362692E-2</v>
      </c>
      <c r="AR748">
        <v>3.7088084415408842E-3</v>
      </c>
      <c r="AS748">
        <v>0</v>
      </c>
      <c r="AT748">
        <v>2.5467575654128287E-3</v>
      </c>
      <c r="AU748">
        <v>1.8637110004244414E-3</v>
      </c>
      <c r="AV748">
        <v>9.0871574124540989E-3</v>
      </c>
      <c r="AW748">
        <v>0</v>
      </c>
      <c r="AX748">
        <v>0</v>
      </c>
      <c r="AY748" s="4">
        <v>1.0114107508497018E-2</v>
      </c>
      <c r="AZ748">
        <f t="shared" si="641"/>
        <v>5.5476052897061095E-3</v>
      </c>
      <c r="BA748">
        <f t="shared" si="642"/>
        <v>3.0264022483024004E-3</v>
      </c>
      <c r="BB748">
        <f t="shared" si="643"/>
        <v>3.9213153345922156E-4</v>
      </c>
      <c r="BC748">
        <f t="shared" si="644"/>
        <v>5.5334056954163772E-3</v>
      </c>
      <c r="BD748" s="4">
        <f t="shared" si="645"/>
        <v>4.9562131799547899E-3</v>
      </c>
      <c r="BE748" s="7">
        <f t="shared" si="646"/>
        <v>5.9321187241598971E-3</v>
      </c>
      <c r="BF748">
        <f t="shared" si="647"/>
        <v>2.2431673454826879E-3</v>
      </c>
      <c r="BG748">
        <f t="shared" si="648"/>
        <v>8.2915508829551536E-4</v>
      </c>
      <c r="BH748">
        <f t="shared" si="649"/>
        <v>3.6505975405248642E-3</v>
      </c>
      <c r="BI748" s="4">
        <f t="shared" si="650"/>
        <v>4.944606965503682E-3</v>
      </c>
      <c r="BJ748" s="7">
        <f t="shared" si="651"/>
        <v>0.2335951403922038</v>
      </c>
      <c r="BK748">
        <f t="shared" si="652"/>
        <v>2.2762467365872008E-2</v>
      </c>
      <c r="BL748">
        <f t="shared" si="653"/>
        <v>0.99494157960820895</v>
      </c>
      <c r="BM748" s="4">
        <f t="shared" si="654"/>
        <v>0.81147869343310053</v>
      </c>
      <c r="BN748" s="7">
        <f t="shared" si="655"/>
        <v>0.2335951403922038</v>
      </c>
      <c r="BO748">
        <f t="shared" si="656"/>
        <v>4.8527752802497697E-3</v>
      </c>
      <c r="BP748">
        <f t="shared" si="657"/>
        <v>8.4140399237080263E-2</v>
      </c>
      <c r="BQ748" s="4">
        <f t="shared" si="658"/>
        <v>0.28207019429032282</v>
      </c>
      <c r="BR748" s="7">
        <f t="shared" si="659"/>
        <v>2.2762467365872008E-2</v>
      </c>
      <c r="BS748">
        <f t="shared" si="660"/>
        <v>4.8527752802497697E-3</v>
      </c>
      <c r="BT748">
        <f t="shared" si="661"/>
        <v>1.4851831476373693E-3</v>
      </c>
      <c r="BU748" s="4">
        <f t="shared" si="662"/>
        <v>1.7252626322223474E-2</v>
      </c>
      <c r="BV748" s="7">
        <f t="shared" si="663"/>
        <v>0.99494157960820895</v>
      </c>
      <c r="BW748">
        <f t="shared" si="664"/>
        <v>8.4140399237080263E-2</v>
      </c>
      <c r="BX748">
        <f t="shared" si="665"/>
        <v>1.4851831476373693E-3</v>
      </c>
      <c r="BY748" s="4">
        <f t="shared" si="666"/>
        <v>0.7701810862389461</v>
      </c>
      <c r="BZ748" s="7">
        <f t="shared" si="667"/>
        <v>0.81147869343310053</v>
      </c>
      <c r="CA748">
        <f t="shared" si="668"/>
        <v>0.28207019429032282</v>
      </c>
      <c r="CB748">
        <f t="shared" si="669"/>
        <v>1.7252626322223474E-2</v>
      </c>
      <c r="CC748" s="4">
        <f t="shared" si="670"/>
        <v>0.7701810862389461</v>
      </c>
      <c r="CD748" s="7">
        <f t="shared" si="671"/>
        <v>8</v>
      </c>
      <c r="CE748" s="4">
        <f t="shared" si="672"/>
        <v>0</v>
      </c>
      <c r="CF748" s="7">
        <f t="shared" si="673"/>
        <v>0.2335951403922038</v>
      </c>
      <c r="CG748">
        <f t="shared" si="674"/>
        <v>0.36142810104373013</v>
      </c>
      <c r="CH748" s="7">
        <f t="shared" si="675"/>
        <v>0.2335951403922038</v>
      </c>
      <c r="CI748" s="4">
        <f t="shared" si="676"/>
        <v>0.56814680376273141</v>
      </c>
      <c r="CJ748">
        <f t="shared" si="677"/>
        <v>0.36142810104373013</v>
      </c>
      <c r="CK748">
        <f t="shared" si="678"/>
        <v>0.56814680376273141</v>
      </c>
      <c r="CL748" s="7">
        <f t="shared" si="679"/>
        <v>0</v>
      </c>
      <c r="CM748" s="4">
        <f t="shared" si="680"/>
        <v>0</v>
      </c>
      <c r="CN748" s="7">
        <f t="shared" si="681"/>
        <v>0.31873104621557879</v>
      </c>
      <c r="CO748" s="4">
        <f t="shared" si="682"/>
        <v>0</v>
      </c>
      <c r="CP748" s="7">
        <f t="shared" si="683"/>
        <v>1</v>
      </c>
      <c r="CQ748" s="4" t="str">
        <f t="shared" si="684"/>
        <v>Gentleman Jack</v>
      </c>
      <c r="CR748" s="7">
        <f t="shared" si="685"/>
        <v>62</v>
      </c>
      <c r="CS748">
        <f t="shared" si="686"/>
        <v>65</v>
      </c>
      <c r="CT748">
        <f ca="1">COUNTIF(INDIRECT(ADDRESS(ROW(),CR748,1,1)):INDIRECT(ADDRESS(ROW(),CS748,1,1)), "&lt;0.05")</f>
        <v>1</v>
      </c>
      <c r="CU748" s="4">
        <f t="shared" ca="1" si="687"/>
        <v>0</v>
      </c>
    </row>
    <row r="749" spans="1:99" x14ac:dyDescent="0.25">
      <c r="A749" s="48">
        <v>227</v>
      </c>
      <c r="B749" s="7">
        <v>1.0456073007894157E-2</v>
      </c>
      <c r="C749">
        <v>1.5088352938453402E-3</v>
      </c>
      <c r="D749">
        <v>1.6245832410687689E-3</v>
      </c>
      <c r="E749">
        <v>0</v>
      </c>
      <c r="F749">
        <v>0</v>
      </c>
      <c r="G749">
        <v>3.8503269038214637E-3</v>
      </c>
      <c r="H749">
        <v>2.4726547540729975E-3</v>
      </c>
      <c r="I749">
        <v>6.4898123984096509E-4</v>
      </c>
      <c r="J749">
        <v>0</v>
      </c>
      <c r="K749" s="4">
        <v>2.5765486211601564E-3</v>
      </c>
      <c r="L749" s="7">
        <v>5.6137384597968734E-3</v>
      </c>
      <c r="M749">
        <v>2.8954685531552928E-3</v>
      </c>
      <c r="N749">
        <v>1.5936402337515896E-3</v>
      </c>
      <c r="O749">
        <v>3.3716615544619917E-3</v>
      </c>
      <c r="P749">
        <v>3.353304483059687E-3</v>
      </c>
      <c r="Q749">
        <v>0</v>
      </c>
      <c r="R749">
        <v>0</v>
      </c>
      <c r="S749">
        <v>4.3403524151200298E-4</v>
      </c>
      <c r="T749">
        <v>1.3318678131934404E-3</v>
      </c>
      <c r="U749" s="4">
        <v>0</v>
      </c>
      <c r="V749" s="7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 s="4">
        <v>0</v>
      </c>
      <c r="AF749" s="7">
        <v>2.4995487771577421E-3</v>
      </c>
      <c r="AG749">
        <v>8.452065450708552E-3</v>
      </c>
      <c r="AH749">
        <v>7.0696365017846744E-3</v>
      </c>
      <c r="AI749">
        <v>5.4157150936185571E-3</v>
      </c>
      <c r="AJ749">
        <v>1.271896782800747E-3</v>
      </c>
      <c r="AK749">
        <v>5.2021187035369522E-3</v>
      </c>
      <c r="AL749">
        <v>4.0578076505888069E-3</v>
      </c>
      <c r="AM749">
        <v>8.1393092068312248E-3</v>
      </c>
      <c r="AN749">
        <v>4.152289160829329E-3</v>
      </c>
      <c r="AO749" s="4">
        <v>4.7738012418756049E-3</v>
      </c>
      <c r="AP749" s="7">
        <v>0</v>
      </c>
      <c r="AQ749">
        <v>5.7949431744592121E-3</v>
      </c>
      <c r="AR749">
        <v>1.3053881927900529E-2</v>
      </c>
      <c r="AS749">
        <v>0</v>
      </c>
      <c r="AT749">
        <v>7.1553796573739191E-3</v>
      </c>
      <c r="AU749">
        <v>0</v>
      </c>
      <c r="AV749">
        <v>6.987193588838936E-3</v>
      </c>
      <c r="AW749">
        <v>0</v>
      </c>
      <c r="AX749">
        <v>2.6657483257526808E-3</v>
      </c>
      <c r="AY749" s="4">
        <v>5.441289036288312E-3</v>
      </c>
      <c r="AZ749">
        <f t="shared" si="641"/>
        <v>2.3138003061703846E-3</v>
      </c>
      <c r="BA749">
        <f t="shared" si="642"/>
        <v>1.859371633893088E-3</v>
      </c>
      <c r="BB749">
        <f t="shared" si="643"/>
        <v>0</v>
      </c>
      <c r="BC749">
        <f t="shared" si="644"/>
        <v>5.1034188569732191E-3</v>
      </c>
      <c r="BD749" s="4">
        <f t="shared" si="645"/>
        <v>4.109843571061359E-3</v>
      </c>
      <c r="BE749" s="7">
        <f t="shared" si="646"/>
        <v>3.1394871675196495E-3</v>
      </c>
      <c r="BF749">
        <f t="shared" si="647"/>
        <v>1.898533620084587E-3</v>
      </c>
      <c r="BG749">
        <f t="shared" si="648"/>
        <v>0</v>
      </c>
      <c r="BH749">
        <f t="shared" si="649"/>
        <v>2.3086948144259104E-3</v>
      </c>
      <c r="BI749" s="4">
        <f t="shared" si="650"/>
        <v>4.3692261048610403E-3</v>
      </c>
      <c r="BJ749" s="7">
        <f t="shared" si="651"/>
        <v>0.70087505431163222</v>
      </c>
      <c r="BK749">
        <f t="shared" si="652"/>
        <v>4.4703411284982217E-2</v>
      </c>
      <c r="BL749">
        <f t="shared" si="653"/>
        <v>3.7364676652186367E-2</v>
      </c>
      <c r="BM749" s="4">
        <f t="shared" si="654"/>
        <v>0.30649106523989272</v>
      </c>
      <c r="BN749" s="7">
        <f t="shared" si="655"/>
        <v>0.70087505431163222</v>
      </c>
      <c r="BO749">
        <f t="shared" si="656"/>
        <v>1.2783212779602742E-2</v>
      </c>
      <c r="BP749">
        <f t="shared" si="657"/>
        <v>3.1029712745433988E-3</v>
      </c>
      <c r="BQ749" s="4">
        <f t="shared" si="658"/>
        <v>0.16045085667625458</v>
      </c>
      <c r="BR749" s="7">
        <f t="shared" si="659"/>
        <v>4.4703411284982217E-2</v>
      </c>
      <c r="BS749">
        <f t="shared" si="660"/>
        <v>1.2783212779602742E-2</v>
      </c>
      <c r="BT749">
        <f t="shared" si="661"/>
        <v>6.3929897212024515E-5</v>
      </c>
      <c r="BU749" s="4">
        <f t="shared" si="662"/>
        <v>1.5586945941407544E-2</v>
      </c>
      <c r="BV749" s="7">
        <f t="shared" si="663"/>
        <v>3.7364676652186367E-2</v>
      </c>
      <c r="BW749">
        <f t="shared" si="664"/>
        <v>3.1029712745433988E-3</v>
      </c>
      <c r="BX749">
        <f t="shared" si="665"/>
        <v>6.3929897212024515E-5</v>
      </c>
      <c r="BY749" s="4">
        <f t="shared" si="666"/>
        <v>0.53540740852958657</v>
      </c>
      <c r="BZ749" s="7">
        <f t="shared" si="667"/>
        <v>0.30649106523989272</v>
      </c>
      <c r="CA749">
        <f t="shared" si="668"/>
        <v>0.16045085667625458</v>
      </c>
      <c r="CB749">
        <f t="shared" si="669"/>
        <v>1.5586945941407544E-2</v>
      </c>
      <c r="CC749" s="4">
        <f t="shared" si="670"/>
        <v>0.53540740852958657</v>
      </c>
      <c r="CD749" s="7">
        <f t="shared" si="671"/>
        <v>12</v>
      </c>
      <c r="CE749" s="4">
        <f t="shared" si="672"/>
        <v>0</v>
      </c>
      <c r="CF749" s="7">
        <f t="shared" si="673"/>
        <v>0.70087505431163222</v>
      </c>
      <c r="CG749">
        <f t="shared" si="674"/>
        <v>0.53146771604404053</v>
      </c>
      <c r="CH749" s="7">
        <f t="shared" si="675"/>
        <v>0.70087505431163222</v>
      </c>
      <c r="CI749" s="4">
        <f t="shared" si="676"/>
        <v>0.18069986685136763</v>
      </c>
      <c r="CJ749">
        <f t="shared" si="677"/>
        <v>0.53146771604404053</v>
      </c>
      <c r="CK749">
        <f t="shared" si="678"/>
        <v>0.18069986685136763</v>
      </c>
      <c r="CL749" s="7">
        <f t="shared" si="679"/>
        <v>0</v>
      </c>
      <c r="CM749" s="4">
        <f t="shared" si="680"/>
        <v>0</v>
      </c>
      <c r="CN749" s="7">
        <f t="shared" si="681"/>
        <v>0.60401080345809799</v>
      </c>
      <c r="CO749" s="4">
        <f t="shared" si="682"/>
        <v>0</v>
      </c>
      <c r="CP749" s="7">
        <f t="shared" si="683"/>
        <v>4</v>
      </c>
      <c r="CQ749" s="4" t="str">
        <f t="shared" si="684"/>
        <v>Glenfiddich 15</v>
      </c>
      <c r="CR749" s="7">
        <f t="shared" si="685"/>
        <v>74</v>
      </c>
      <c r="CS749">
        <f t="shared" si="686"/>
        <v>77</v>
      </c>
      <c r="CT749">
        <f ca="1">COUNTIF(INDIRECT(ADDRESS(ROW(),CR749,1,1)):INDIRECT(ADDRESS(ROW(),CS749,1,1)), "&lt;0.05")</f>
        <v>3</v>
      </c>
      <c r="CU749" s="4">
        <f t="shared" ca="1" si="687"/>
        <v>0</v>
      </c>
    </row>
    <row r="750" spans="1:99" x14ac:dyDescent="0.25">
      <c r="A750" s="48">
        <v>228</v>
      </c>
      <c r="B750" s="7">
        <v>1.9255466526095857E-2</v>
      </c>
      <c r="C750">
        <v>0</v>
      </c>
      <c r="D750">
        <v>1.0193784299387276E-2</v>
      </c>
      <c r="E750">
        <v>0</v>
      </c>
      <c r="F750">
        <v>0</v>
      </c>
      <c r="G750">
        <v>7.4626365494983504E-3</v>
      </c>
      <c r="H750">
        <v>3.7537010425930033E-3</v>
      </c>
      <c r="I750">
        <v>2.6440864129638345E-3</v>
      </c>
      <c r="J750">
        <v>3.5278938779761963E-3</v>
      </c>
      <c r="K750" s="4">
        <v>4.1510782167279497E-3</v>
      </c>
      <c r="L750" s="7">
        <v>4.1486721235835652E-3</v>
      </c>
      <c r="M750">
        <v>3.805940037817888E-3</v>
      </c>
      <c r="N750">
        <v>2.9223162483643806E-3</v>
      </c>
      <c r="O750">
        <v>4.211272112802044E-3</v>
      </c>
      <c r="P750">
        <v>3.9804327172988071E-3</v>
      </c>
      <c r="Q750">
        <v>2.1654253328948565E-3</v>
      </c>
      <c r="R750">
        <v>0</v>
      </c>
      <c r="S750">
        <v>1.131368249721773E-3</v>
      </c>
      <c r="T750">
        <v>3.5442204100596406E-3</v>
      </c>
      <c r="U750" s="4">
        <v>0</v>
      </c>
      <c r="V750" s="7">
        <v>1.2781862106910893E-2</v>
      </c>
      <c r="W750">
        <v>2.3497364424354048E-2</v>
      </c>
      <c r="X750">
        <v>2.3766962039774648E-2</v>
      </c>
      <c r="Y750">
        <v>2.2744690743921808E-2</v>
      </c>
      <c r="Z750">
        <v>2.3246639923016902E-2</v>
      </c>
      <c r="AA750">
        <v>2.890661953459599E-2</v>
      </c>
      <c r="AB750">
        <v>3.132226824939735E-2</v>
      </c>
      <c r="AC750">
        <v>2.2222629100789589E-2</v>
      </c>
      <c r="AD750">
        <v>3.3126471921956793E-2</v>
      </c>
      <c r="AE750" s="4">
        <v>3.4905117620658531E-2</v>
      </c>
      <c r="AF750" s="7">
        <v>1.3232858444265402E-2</v>
      </c>
      <c r="AG750">
        <v>1.4738884267836207E-2</v>
      </c>
      <c r="AH750">
        <v>1.120727699250315E-2</v>
      </c>
      <c r="AI750">
        <v>1.4332557442722752E-2</v>
      </c>
      <c r="AJ750">
        <v>1.5737215359576392E-2</v>
      </c>
      <c r="AK750">
        <v>1.5293178797977491E-2</v>
      </c>
      <c r="AL750">
        <v>1.9392361390167864E-2</v>
      </c>
      <c r="AM750">
        <v>1.9717875115447765E-2</v>
      </c>
      <c r="AN750">
        <v>2.1721214312338363E-2</v>
      </c>
      <c r="AO750" s="4">
        <v>2.3846173403040932E-2</v>
      </c>
      <c r="AP750" s="7">
        <v>2.5670050434526075E-2</v>
      </c>
      <c r="AQ750">
        <v>2.1987786828772869E-2</v>
      </c>
      <c r="AR750">
        <v>2.8778731648456648E-2</v>
      </c>
      <c r="AS750">
        <v>1.9280878372538307E-2</v>
      </c>
      <c r="AT750">
        <v>1.9072670830137854E-2</v>
      </c>
      <c r="AU750">
        <v>2.3309877085024345E-2</v>
      </c>
      <c r="AV750">
        <v>1.9228493120638374E-2</v>
      </c>
      <c r="AW750">
        <v>1.9046148530025588E-2</v>
      </c>
      <c r="AX750">
        <v>2.8819338067748827E-2</v>
      </c>
      <c r="AY750" s="4">
        <v>1.6747392195371625E-2</v>
      </c>
      <c r="AZ750">
        <f t="shared" si="641"/>
        <v>5.0988646925242461E-3</v>
      </c>
      <c r="BA750">
        <f t="shared" si="642"/>
        <v>2.5909647232542953E-3</v>
      </c>
      <c r="BB750">
        <f t="shared" si="643"/>
        <v>2.5652062566537653E-2</v>
      </c>
      <c r="BC750">
        <f t="shared" si="644"/>
        <v>1.6921959552587632E-2</v>
      </c>
      <c r="BD750" s="4">
        <f t="shared" si="645"/>
        <v>2.2194136711324055E-2</v>
      </c>
      <c r="BE750" s="7">
        <f t="shared" si="646"/>
        <v>5.9735706079667326E-3</v>
      </c>
      <c r="BF750">
        <f t="shared" si="647"/>
        <v>1.673812247978601E-3</v>
      </c>
      <c r="BG750">
        <f t="shared" si="648"/>
        <v>6.5325464445093557E-3</v>
      </c>
      <c r="BH750">
        <f t="shared" si="649"/>
        <v>4.0372163547348662E-3</v>
      </c>
      <c r="BI750" s="4">
        <f t="shared" si="650"/>
        <v>4.3104799588458394E-3</v>
      </c>
      <c r="BJ750" s="7">
        <f t="shared" si="651"/>
        <v>0.22889263458121745</v>
      </c>
      <c r="BK750">
        <f t="shared" si="652"/>
        <v>8.5322043901252938E-7</v>
      </c>
      <c r="BL750">
        <f t="shared" si="653"/>
        <v>9.3804493057804043E-5</v>
      </c>
      <c r="BM750" s="4">
        <f t="shared" si="654"/>
        <v>1.4514065471575959E-6</v>
      </c>
      <c r="BN750" s="7">
        <f t="shared" si="655"/>
        <v>0.22889263458121745</v>
      </c>
      <c r="BO750">
        <f t="shared" si="656"/>
        <v>6.6468874607280207E-7</v>
      </c>
      <c r="BP750">
        <f t="shared" si="657"/>
        <v>2.4076355982980571E-7</v>
      </c>
      <c r="BQ750" s="4">
        <f t="shared" si="658"/>
        <v>1.9446299205058769E-8</v>
      </c>
      <c r="BR750" s="7">
        <f t="shared" si="659"/>
        <v>8.5322043901252938E-7</v>
      </c>
      <c r="BS750">
        <f t="shared" si="660"/>
        <v>6.6468874607280207E-7</v>
      </c>
      <c r="BT750">
        <f t="shared" si="661"/>
        <v>2.6531109030367875E-3</v>
      </c>
      <c r="BU750" s="4">
        <f t="shared" si="662"/>
        <v>0.18193673164701438</v>
      </c>
      <c r="BV750" s="7">
        <f t="shared" si="663"/>
        <v>9.3804493057804043E-5</v>
      </c>
      <c r="BW750">
        <f t="shared" si="664"/>
        <v>2.4076355982980571E-7</v>
      </c>
      <c r="BX750">
        <f t="shared" si="665"/>
        <v>2.6531109030367875E-3</v>
      </c>
      <c r="BY750" s="4">
        <f t="shared" si="666"/>
        <v>1.1300704531368819E-2</v>
      </c>
      <c r="BZ750" s="7">
        <f t="shared" si="667"/>
        <v>1.4514065471575959E-6</v>
      </c>
      <c r="CA750">
        <f t="shared" si="668"/>
        <v>1.9446299205058769E-8</v>
      </c>
      <c r="CB750">
        <f t="shared" si="669"/>
        <v>0.18193673164701438</v>
      </c>
      <c r="CC750" s="4">
        <f t="shared" si="670"/>
        <v>1.1300704531368819E-2</v>
      </c>
      <c r="CD750" s="7">
        <f t="shared" si="671"/>
        <v>16</v>
      </c>
      <c r="CE750" s="4">
        <f t="shared" si="672"/>
        <v>0</v>
      </c>
      <c r="CF750" s="7">
        <f t="shared" si="673"/>
        <v>0.22889263458121745</v>
      </c>
      <c r="CG750">
        <f t="shared" si="674"/>
        <v>1.3424593055287732E-6</v>
      </c>
      <c r="CH750" s="7">
        <f t="shared" si="675"/>
        <v>0.22889263458121745</v>
      </c>
      <c r="CI750" s="4">
        <f t="shared" si="676"/>
        <v>9.3848783007187336E-18</v>
      </c>
      <c r="CJ750">
        <f t="shared" si="677"/>
        <v>1.3424593055287732E-6</v>
      </c>
      <c r="CK750">
        <f t="shared" si="678"/>
        <v>9.3848783007187336E-18</v>
      </c>
      <c r="CL750" s="7">
        <f t="shared" si="679"/>
        <v>4</v>
      </c>
      <c r="CM750" s="4">
        <f t="shared" si="680"/>
        <v>0</v>
      </c>
      <c r="CN750" s="7">
        <f t="shared" si="681"/>
        <v>7.4162642861833695E-11</v>
      </c>
      <c r="CO750" s="4">
        <f t="shared" si="682"/>
        <v>1</v>
      </c>
      <c r="CP750" s="7">
        <f t="shared" si="683"/>
        <v>3</v>
      </c>
      <c r="CQ750" s="4" t="str">
        <f t="shared" si="684"/>
        <v>Glenfiddich 12</v>
      </c>
      <c r="CR750" s="7">
        <f t="shared" si="685"/>
        <v>70</v>
      </c>
      <c r="CS750">
        <f t="shared" si="686"/>
        <v>73</v>
      </c>
      <c r="CT750">
        <f ca="1">COUNTIF(INDIRECT(ADDRESS(ROW(),CR750,1,1)):INDIRECT(ADDRESS(ROW(),CS750,1,1)), "&lt;0.05")</f>
        <v>3</v>
      </c>
      <c r="CU750" s="4">
        <f t="shared" ca="1" si="687"/>
        <v>0</v>
      </c>
    </row>
    <row r="751" spans="1:99" x14ac:dyDescent="0.25">
      <c r="A751" s="48">
        <v>229</v>
      </c>
      <c r="B751" s="7">
        <v>1.9936897118204799E-2</v>
      </c>
      <c r="C751">
        <v>7.8955983659059117E-3</v>
      </c>
      <c r="D751">
        <v>9.0897688801643561E-3</v>
      </c>
      <c r="E751">
        <v>3.4792086665445744E-3</v>
      </c>
      <c r="F751">
        <v>6.3304066358364601E-3</v>
      </c>
      <c r="G751">
        <v>1.9900762472487385E-2</v>
      </c>
      <c r="H751">
        <v>4.3550911702550333E-3</v>
      </c>
      <c r="I751">
        <v>4.0136440261090362E-3</v>
      </c>
      <c r="J751">
        <v>1.609276967005817E-3</v>
      </c>
      <c r="K751" s="4">
        <v>5.2636936275705995E-3</v>
      </c>
      <c r="L751" s="7">
        <v>3.691859153558256E-3</v>
      </c>
      <c r="M751">
        <v>3.4446533328452117E-3</v>
      </c>
      <c r="N751">
        <v>2.6201241438449305E-3</v>
      </c>
      <c r="O751">
        <v>5.0602427496704225E-3</v>
      </c>
      <c r="P751">
        <v>1.6641405681887085E-3</v>
      </c>
      <c r="Q751">
        <v>0</v>
      </c>
      <c r="R751">
        <v>0</v>
      </c>
      <c r="S751">
        <v>3.7175582959715924E-3</v>
      </c>
      <c r="T751">
        <v>2.598856667714867E-3</v>
      </c>
      <c r="U751" s="4">
        <v>0</v>
      </c>
      <c r="V751" s="7">
        <v>0.14483652328804436</v>
      </c>
      <c r="W751">
        <v>0.18831154571216768</v>
      </c>
      <c r="X751">
        <v>0.16348810895782145</v>
      </c>
      <c r="Y751">
        <v>0.18311896810549122</v>
      </c>
      <c r="Z751">
        <v>0.23074121456428981</v>
      </c>
      <c r="AA751">
        <v>0.20303312399951565</v>
      </c>
      <c r="AB751">
        <v>0.21528602360138857</v>
      </c>
      <c r="AC751">
        <v>0.20174045066966748</v>
      </c>
      <c r="AD751">
        <v>0.31378049925180923</v>
      </c>
      <c r="AE751" s="4">
        <v>0.2533069266596284</v>
      </c>
      <c r="AF751" s="7">
        <v>6.7369707850002097E-2</v>
      </c>
      <c r="AG751">
        <v>6.4677685123489662E-2</v>
      </c>
      <c r="AH751">
        <v>6.3205570569480507E-2</v>
      </c>
      <c r="AI751">
        <v>8.1115174342430887E-2</v>
      </c>
      <c r="AJ751">
        <v>8.7603757189482351E-2</v>
      </c>
      <c r="AK751">
        <v>8.7789290512543666E-2</v>
      </c>
      <c r="AL751">
        <v>8.7058244037621954E-2</v>
      </c>
      <c r="AM751">
        <v>0.14545864247418896</v>
      </c>
      <c r="AN751">
        <v>0.15880696142722736</v>
      </c>
      <c r="AO751" s="4">
        <v>0.16995739900367163</v>
      </c>
      <c r="AP751" s="7">
        <v>0.17778481350159991</v>
      </c>
      <c r="AQ751">
        <v>0.12979028216454497</v>
      </c>
      <c r="AR751">
        <v>0.13437464731172696</v>
      </c>
      <c r="AS751">
        <v>0.10896281796959631</v>
      </c>
      <c r="AT751">
        <v>0.10466655262329085</v>
      </c>
      <c r="AU751">
        <v>0.11771650231214516</v>
      </c>
      <c r="AV751">
        <v>0.13984237714217446</v>
      </c>
      <c r="AW751">
        <v>8.6634104108877147E-2</v>
      </c>
      <c r="AX751">
        <v>0.1993892673363149</v>
      </c>
      <c r="AY751" s="4">
        <v>0.14768845131882966</v>
      </c>
      <c r="AZ751">
        <f t="shared" si="641"/>
        <v>8.1874347930083972E-3</v>
      </c>
      <c r="BA751">
        <f t="shared" si="642"/>
        <v>2.2797434911793991E-3</v>
      </c>
      <c r="BB751">
        <f t="shared" si="643"/>
        <v>0.20976433848098236</v>
      </c>
      <c r="BC751">
        <f t="shared" si="644"/>
        <v>0.1013042432530139</v>
      </c>
      <c r="BD751" s="4">
        <f t="shared" si="645"/>
        <v>0.13468498157891001</v>
      </c>
      <c r="BE751" s="7">
        <f t="shared" si="646"/>
        <v>6.5463733996815104E-3</v>
      </c>
      <c r="BF751">
        <f t="shared" si="647"/>
        <v>1.805483113129467E-3</v>
      </c>
      <c r="BG751">
        <f t="shared" si="648"/>
        <v>4.8100401629441826E-2</v>
      </c>
      <c r="BH751">
        <f t="shared" si="649"/>
        <v>4.0681554568906264E-2</v>
      </c>
      <c r="BI751" s="4">
        <f t="shared" si="650"/>
        <v>3.4031905525227356E-2</v>
      </c>
      <c r="BJ751" s="7">
        <f t="shared" si="651"/>
        <v>1.9827920453580838E-2</v>
      </c>
      <c r="BK751">
        <f t="shared" si="652"/>
        <v>2.4957108435097937E-7</v>
      </c>
      <c r="BL751">
        <f t="shared" si="653"/>
        <v>4.1546841606606019E-5</v>
      </c>
      <c r="BM751" s="4">
        <f t="shared" si="654"/>
        <v>5.7205294143753716E-7</v>
      </c>
      <c r="BN751" s="7">
        <f t="shared" si="655"/>
        <v>1.9827920453580838E-2</v>
      </c>
      <c r="BO751">
        <f t="shared" si="656"/>
        <v>2.5107270235729252E-7</v>
      </c>
      <c r="BP751">
        <f t="shared" si="657"/>
        <v>2.9652903848965626E-5</v>
      </c>
      <c r="BQ751" s="4">
        <f t="shared" si="658"/>
        <v>5.9830739358998236E-7</v>
      </c>
      <c r="BR751" s="7">
        <f t="shared" si="659"/>
        <v>2.4957108435097937E-7</v>
      </c>
      <c r="BS751">
        <f t="shared" si="660"/>
        <v>2.5107270235729252E-7</v>
      </c>
      <c r="BT751">
        <f t="shared" si="661"/>
        <v>3.9393214545105111E-5</v>
      </c>
      <c r="BU751" s="4">
        <f t="shared" si="662"/>
        <v>9.4803191753865845E-4</v>
      </c>
      <c r="BV751" s="7">
        <f t="shared" si="663"/>
        <v>4.1546841606606019E-5</v>
      </c>
      <c r="BW751">
        <f t="shared" si="664"/>
        <v>2.9652903848965626E-5</v>
      </c>
      <c r="BX751">
        <f t="shared" si="665"/>
        <v>3.9393214545105111E-5</v>
      </c>
      <c r="BY751" s="4">
        <f t="shared" si="666"/>
        <v>6.2464570921786228E-2</v>
      </c>
      <c r="BZ751" s="7">
        <f t="shared" si="667"/>
        <v>5.7205294143753716E-7</v>
      </c>
      <c r="CA751">
        <f t="shared" si="668"/>
        <v>5.9830739358998236E-7</v>
      </c>
      <c r="CB751">
        <f t="shared" si="669"/>
        <v>9.4803191753865845E-4</v>
      </c>
      <c r="CC751" s="4">
        <f t="shared" si="670"/>
        <v>6.2464570921786228E-2</v>
      </c>
      <c r="CD751" s="7">
        <f t="shared" si="671"/>
        <v>18</v>
      </c>
      <c r="CE751" s="4">
        <f t="shared" si="672"/>
        <v>0</v>
      </c>
      <c r="CF751" s="7">
        <f t="shared" si="673"/>
        <v>1.9827920453580838E-2</v>
      </c>
      <c r="CG751">
        <f t="shared" si="674"/>
        <v>1.561049878527416E-13</v>
      </c>
      <c r="CH751" s="7">
        <f t="shared" si="675"/>
        <v>1.9827920453580838E-2</v>
      </c>
      <c r="CI751" s="4">
        <f t="shared" si="676"/>
        <v>9.201803177612497E-14</v>
      </c>
      <c r="CJ751">
        <f t="shared" si="677"/>
        <v>1.561049878527416E-13</v>
      </c>
      <c r="CK751">
        <f t="shared" si="678"/>
        <v>9.201803177612497E-14</v>
      </c>
      <c r="CL751" s="7">
        <f t="shared" si="679"/>
        <v>6</v>
      </c>
      <c r="CM751" s="4">
        <f t="shared" si="680"/>
        <v>1</v>
      </c>
      <c r="CN751" s="7">
        <f t="shared" si="681"/>
        <v>1.0668313413484434E-8</v>
      </c>
      <c r="CO751" s="4">
        <f t="shared" si="682"/>
        <v>1</v>
      </c>
      <c r="CP751" s="7">
        <f t="shared" si="683"/>
        <v>3</v>
      </c>
      <c r="CQ751" s="4" t="str">
        <f t="shared" si="684"/>
        <v>Glenfiddich 12</v>
      </c>
      <c r="CR751" s="7">
        <f t="shared" si="685"/>
        <v>70</v>
      </c>
      <c r="CS751">
        <f t="shared" si="686"/>
        <v>73</v>
      </c>
      <c r="CT751">
        <f ca="1">COUNTIF(INDIRECT(ADDRESS(ROW(),CR751,1,1)):INDIRECT(ADDRESS(ROW(),CS751,1,1)), "&lt;0.05")</f>
        <v>4</v>
      </c>
      <c r="CU751" s="4">
        <f t="shared" ca="1" si="687"/>
        <v>1</v>
      </c>
    </row>
    <row r="752" spans="1:99" x14ac:dyDescent="0.25">
      <c r="A752" s="48">
        <v>230</v>
      </c>
      <c r="B752" s="7">
        <v>3.7706196292977318E-3</v>
      </c>
      <c r="C752">
        <v>6.6333842622844693E-3</v>
      </c>
      <c r="D752">
        <v>2.1796154531964593E-3</v>
      </c>
      <c r="E752">
        <v>3.0380192197701945E-3</v>
      </c>
      <c r="F752">
        <v>2.1618569481509646E-3</v>
      </c>
      <c r="G752">
        <v>6.9658902744766911E-3</v>
      </c>
      <c r="H752">
        <v>6.4016578010392888E-4</v>
      </c>
      <c r="I752">
        <v>0</v>
      </c>
      <c r="J752">
        <v>0</v>
      </c>
      <c r="K752" s="4">
        <v>3.7016939799348705E-3</v>
      </c>
      <c r="L752" s="7">
        <v>6.1603838519480566E-3</v>
      </c>
      <c r="M752">
        <v>8.5481222989581031E-3</v>
      </c>
      <c r="N752">
        <v>4.3810022019477868E-3</v>
      </c>
      <c r="O752">
        <v>2.3283741189109026E-3</v>
      </c>
      <c r="P752">
        <v>3.5940267741118572E-3</v>
      </c>
      <c r="Q752">
        <v>6.4914337610648312E-4</v>
      </c>
      <c r="R752">
        <v>1.0758568580355643E-3</v>
      </c>
      <c r="S752">
        <v>1.4678744552375186E-3</v>
      </c>
      <c r="T752">
        <v>2.1365267314677966E-3</v>
      </c>
      <c r="U752" s="4">
        <v>1.1274397149627371E-3</v>
      </c>
      <c r="V752" s="7">
        <v>2.0873069103047457E-2</v>
      </c>
      <c r="W752">
        <v>3.056342334138645E-2</v>
      </c>
      <c r="X752">
        <v>2.2005207903437834E-2</v>
      </c>
      <c r="Y752">
        <v>2.7230569765701908E-2</v>
      </c>
      <c r="Z752">
        <v>3.7311777221938805E-2</v>
      </c>
      <c r="AA752">
        <v>2.9839975839216406E-2</v>
      </c>
      <c r="AB752">
        <v>3.8446037938564853E-2</v>
      </c>
      <c r="AC752">
        <v>3.3486708585600135E-2</v>
      </c>
      <c r="AD752">
        <v>5.1836107325689496E-2</v>
      </c>
      <c r="AE752" s="4">
        <v>3.9026151351633932E-2</v>
      </c>
      <c r="AF752" s="7">
        <v>2.2935925204878638E-2</v>
      </c>
      <c r="AG752">
        <v>1.8212628683995355E-2</v>
      </c>
      <c r="AH752">
        <v>1.6180458952414344E-2</v>
      </c>
      <c r="AI752">
        <v>1.3814705988977384E-2</v>
      </c>
      <c r="AJ752">
        <v>1.2027549330151798E-2</v>
      </c>
      <c r="AK752">
        <v>1.5285285247318857E-2</v>
      </c>
      <c r="AL752">
        <v>1.2945566896402042E-2</v>
      </c>
      <c r="AM752">
        <v>2.6157815457960747E-2</v>
      </c>
      <c r="AN752">
        <v>2.3350784061549106E-2</v>
      </c>
      <c r="AO752" s="4">
        <v>2.893928543695206E-2</v>
      </c>
      <c r="AP752" s="7">
        <v>2.6012512879913949E-2</v>
      </c>
      <c r="AQ752">
        <v>2.2750252730364726E-2</v>
      </c>
      <c r="AR752">
        <v>2.6159895407270817E-2</v>
      </c>
      <c r="AS752">
        <v>1.1174551535773798E-2</v>
      </c>
      <c r="AT752">
        <v>2.051763927235227E-2</v>
      </c>
      <c r="AU752">
        <v>1.9074334978928662E-2</v>
      </c>
      <c r="AV752">
        <v>1.3582635003785046E-2</v>
      </c>
      <c r="AW752">
        <v>2.0419387327794403E-2</v>
      </c>
      <c r="AX752">
        <v>3.8625073054920571E-2</v>
      </c>
      <c r="AY752" s="4">
        <v>1.8398192074437027E-2</v>
      </c>
      <c r="AZ752">
        <f t="shared" si="641"/>
        <v>2.9091245547215308E-3</v>
      </c>
      <c r="BA752">
        <f t="shared" si="642"/>
        <v>3.1468750381686804E-3</v>
      </c>
      <c r="BB752">
        <f t="shared" si="643"/>
        <v>3.3061902837621733E-2</v>
      </c>
      <c r="BC752">
        <f t="shared" si="644"/>
        <v>1.8985000526060034E-2</v>
      </c>
      <c r="BD752" s="4">
        <f t="shared" si="645"/>
        <v>2.1671447426554129E-2</v>
      </c>
      <c r="BE752" s="7">
        <f t="shared" si="646"/>
        <v>2.4693496679188132E-3</v>
      </c>
      <c r="BF752">
        <f t="shared" si="647"/>
        <v>2.5624079619271699E-3</v>
      </c>
      <c r="BG752">
        <f t="shared" si="648"/>
        <v>9.1695125699631196E-3</v>
      </c>
      <c r="BH752">
        <f t="shared" si="649"/>
        <v>5.9532406673088898E-3</v>
      </c>
      <c r="BI752" s="4">
        <f t="shared" si="650"/>
        <v>7.6270868804857095E-3</v>
      </c>
      <c r="BJ752" s="7">
        <f t="shared" si="651"/>
        <v>0.83505160235178111</v>
      </c>
      <c r="BK752">
        <f t="shared" si="652"/>
        <v>1.2114150688795768E-6</v>
      </c>
      <c r="BL752">
        <f t="shared" si="653"/>
        <v>4.3264245380631917E-6</v>
      </c>
      <c r="BM752" s="4">
        <f t="shared" si="654"/>
        <v>1.4554935402133028E-5</v>
      </c>
      <c r="BN752" s="7">
        <f t="shared" si="655"/>
        <v>0.83505160235178111</v>
      </c>
      <c r="BO752">
        <f t="shared" si="656"/>
        <v>1.2400119576024006E-6</v>
      </c>
      <c r="BP752">
        <f t="shared" si="657"/>
        <v>4.7762248703734169E-6</v>
      </c>
      <c r="BQ752" s="4">
        <f t="shared" si="658"/>
        <v>1.5764938965281911E-5</v>
      </c>
      <c r="BR752" s="7">
        <f t="shared" si="659"/>
        <v>1.2114150688795768E-6</v>
      </c>
      <c r="BS752">
        <f t="shared" si="660"/>
        <v>1.2400119576024006E-6</v>
      </c>
      <c r="BT752">
        <f t="shared" si="661"/>
        <v>9.484441728110451E-4</v>
      </c>
      <c r="BU752" s="4">
        <f t="shared" si="662"/>
        <v>7.5597464192869394E-3</v>
      </c>
      <c r="BV752" s="7">
        <f t="shared" si="663"/>
        <v>4.3264245380631917E-6</v>
      </c>
      <c r="BW752">
        <f t="shared" si="664"/>
        <v>4.7762248703734169E-6</v>
      </c>
      <c r="BX752">
        <f t="shared" si="665"/>
        <v>9.484441728110451E-4</v>
      </c>
      <c r="BY752" s="4">
        <f t="shared" si="666"/>
        <v>0.39217019242849205</v>
      </c>
      <c r="BZ752" s="7">
        <f t="shared" si="667"/>
        <v>1.4554935402133028E-5</v>
      </c>
      <c r="CA752">
        <f t="shared" si="668"/>
        <v>1.5764938965281911E-5</v>
      </c>
      <c r="CB752">
        <f t="shared" si="669"/>
        <v>7.5597464192869394E-3</v>
      </c>
      <c r="CC752" s="4">
        <f t="shared" si="670"/>
        <v>0.39217019242849205</v>
      </c>
      <c r="CD752" s="7">
        <f t="shared" si="671"/>
        <v>16</v>
      </c>
      <c r="CE752" s="4">
        <f t="shared" si="672"/>
        <v>0</v>
      </c>
      <c r="CF752" s="7">
        <f t="shared" si="673"/>
        <v>0.83505160235178111</v>
      </c>
      <c r="CG752">
        <f t="shared" si="674"/>
        <v>1.9146106502825571E-13</v>
      </c>
      <c r="CH752" s="7">
        <f t="shared" si="675"/>
        <v>0.83505160235178111</v>
      </c>
      <c r="CI752" s="4">
        <f t="shared" si="676"/>
        <v>2.8402264842711344E-13</v>
      </c>
      <c r="CJ752">
        <f t="shared" si="677"/>
        <v>1.9146106502825571E-13</v>
      </c>
      <c r="CK752">
        <f t="shared" si="678"/>
        <v>2.8402264842711344E-13</v>
      </c>
      <c r="CL752" s="7">
        <f t="shared" si="679"/>
        <v>4</v>
      </c>
      <c r="CM752" s="4">
        <f t="shared" si="680"/>
        <v>0</v>
      </c>
      <c r="CN752" s="7">
        <f t="shared" si="681"/>
        <v>3.7811736302397107E-9</v>
      </c>
      <c r="CO752" s="4">
        <f t="shared" si="682"/>
        <v>1</v>
      </c>
      <c r="CP752" s="7">
        <f t="shared" si="683"/>
        <v>3</v>
      </c>
      <c r="CQ752" s="4" t="str">
        <f t="shared" si="684"/>
        <v>Glenfiddich 12</v>
      </c>
      <c r="CR752" s="7">
        <f t="shared" si="685"/>
        <v>70</v>
      </c>
      <c r="CS752">
        <f t="shared" si="686"/>
        <v>73</v>
      </c>
      <c r="CT752">
        <f ca="1">COUNTIF(INDIRECT(ADDRESS(ROW(),CR752,1,1)):INDIRECT(ADDRESS(ROW(),CS752,1,1)), "&lt;0.05")</f>
        <v>4</v>
      </c>
      <c r="CU752" s="4">
        <f t="shared" ca="1" si="687"/>
        <v>1</v>
      </c>
    </row>
    <row r="753" spans="1:99" x14ac:dyDescent="0.25">
      <c r="A753" s="48">
        <v>231</v>
      </c>
      <c r="B753" s="7">
        <v>1.4316658106852963E-2</v>
      </c>
      <c r="C753">
        <v>8.5555317328318801E-3</v>
      </c>
      <c r="D753">
        <v>9.2926401760285871E-3</v>
      </c>
      <c r="E753">
        <v>1.0277692667129147E-2</v>
      </c>
      <c r="F753">
        <v>5.9255340113519277E-3</v>
      </c>
      <c r="G753">
        <v>1.1068090588023749E-2</v>
      </c>
      <c r="H753">
        <v>5.5450289872502308E-3</v>
      </c>
      <c r="I753">
        <v>5.3018884376256946E-3</v>
      </c>
      <c r="J753">
        <v>0</v>
      </c>
      <c r="K753" s="4">
        <v>5.0290652978278822E-3</v>
      </c>
      <c r="L753" s="7">
        <v>1.3888643946941476E-2</v>
      </c>
      <c r="M753">
        <v>1.9474077745541284E-2</v>
      </c>
      <c r="N753">
        <v>1.0659144263528039E-2</v>
      </c>
      <c r="O753">
        <v>8.5646283003840782E-3</v>
      </c>
      <c r="P753">
        <v>1.0034616627783202E-2</v>
      </c>
      <c r="Q753">
        <v>5.6714371505427368E-3</v>
      </c>
      <c r="R753">
        <v>1.7663177121964373E-3</v>
      </c>
      <c r="S753">
        <v>4.2711372518891358E-3</v>
      </c>
      <c r="T753">
        <v>7.8130170566561834E-3</v>
      </c>
      <c r="U753" s="4">
        <v>4.8845242390765783E-3</v>
      </c>
      <c r="V753" s="7">
        <v>4.5483991207442348E-3</v>
      </c>
      <c r="W753">
        <v>5.862568579658502E-3</v>
      </c>
      <c r="X753">
        <v>5.0272410774371322E-3</v>
      </c>
      <c r="Y753">
        <v>8.23657748818994E-3</v>
      </c>
      <c r="Z753">
        <v>9.8077695309074404E-3</v>
      </c>
      <c r="AA753">
        <v>9.609332059396222E-4</v>
      </c>
      <c r="AB753">
        <v>8.2833649757166304E-3</v>
      </c>
      <c r="AC753">
        <v>6.8352040708126328E-3</v>
      </c>
      <c r="AD753">
        <v>1.0612222843672631E-2</v>
      </c>
      <c r="AE753" s="4">
        <v>8.4326635589796802E-3</v>
      </c>
      <c r="AF753" s="7">
        <v>3.8745348445393991E-2</v>
      </c>
      <c r="AG753">
        <v>2.719899195294424E-2</v>
      </c>
      <c r="AH753">
        <v>1.2519342131381192E-2</v>
      </c>
      <c r="AI753">
        <v>1.1907873491015242E-2</v>
      </c>
      <c r="AJ753">
        <v>0</v>
      </c>
      <c r="AK753">
        <v>8.3873692539412504E-3</v>
      </c>
      <c r="AL753">
        <v>5.5739379879107551E-3</v>
      </c>
      <c r="AM753">
        <v>6.5521186517341866E-3</v>
      </c>
      <c r="AN753">
        <v>6.523058575978573E-3</v>
      </c>
      <c r="AO753" s="4">
        <v>3.180096707213133E-3</v>
      </c>
      <c r="AP753" s="7">
        <v>9.7363950615895665E-4</v>
      </c>
      <c r="AQ753">
        <v>9.8132737994609826E-3</v>
      </c>
      <c r="AR753">
        <v>1.6675695016731419E-2</v>
      </c>
      <c r="AS753">
        <v>8.3763178969929707E-3</v>
      </c>
      <c r="AT753">
        <v>9.1818343931167699E-3</v>
      </c>
      <c r="AU753">
        <v>8.7736926135748398E-3</v>
      </c>
      <c r="AV753">
        <v>1.1476178165871669E-2</v>
      </c>
      <c r="AW753">
        <v>1.3466174649354599E-2</v>
      </c>
      <c r="AX753">
        <v>9.9947458986700839E-3</v>
      </c>
      <c r="AY753" s="4">
        <v>9.9058356578399179E-3</v>
      </c>
      <c r="AZ753">
        <f t="shared" si="641"/>
        <v>7.5312130004922071E-3</v>
      </c>
      <c r="BA753">
        <f t="shared" si="642"/>
        <v>8.7027544294539169E-3</v>
      </c>
      <c r="BB753">
        <f t="shared" si="643"/>
        <v>6.8606944452058449E-3</v>
      </c>
      <c r="BC753">
        <f t="shared" si="644"/>
        <v>1.2058813719751255E-2</v>
      </c>
      <c r="BD753" s="4">
        <f t="shared" si="645"/>
        <v>9.8637387597772207E-3</v>
      </c>
      <c r="BE753" s="7">
        <f t="shared" si="646"/>
        <v>4.0099834555209239E-3</v>
      </c>
      <c r="BF753">
        <f t="shared" si="647"/>
        <v>5.173093174824105E-3</v>
      </c>
      <c r="BG753">
        <f t="shared" si="648"/>
        <v>2.8608409402481375E-3</v>
      </c>
      <c r="BH753">
        <f t="shared" si="649"/>
        <v>1.1936773244379554E-2</v>
      </c>
      <c r="BI753" s="4">
        <f t="shared" si="650"/>
        <v>4.0124973476396509E-3</v>
      </c>
      <c r="BJ753" s="7">
        <f t="shared" si="651"/>
        <v>0.57880184490560116</v>
      </c>
      <c r="BK753">
        <f t="shared" si="652"/>
        <v>0.67251137187362509</v>
      </c>
      <c r="BL753">
        <f t="shared" si="653"/>
        <v>0.27968588527003607</v>
      </c>
      <c r="BM753" s="4">
        <f t="shared" si="654"/>
        <v>0.20991266863946378</v>
      </c>
      <c r="BN753" s="7">
        <f t="shared" si="655"/>
        <v>0.57880184490560116</v>
      </c>
      <c r="BO753">
        <f t="shared" si="656"/>
        <v>0.34111581037271166</v>
      </c>
      <c r="BP753">
        <f t="shared" si="657"/>
        <v>0.43018855479160645</v>
      </c>
      <c r="BQ753" s="4">
        <f t="shared" si="658"/>
        <v>0.58228264051929046</v>
      </c>
      <c r="BR753" s="7">
        <f t="shared" si="659"/>
        <v>0.67251137187362509</v>
      </c>
      <c r="BS753">
        <f t="shared" si="660"/>
        <v>0.34111581037271166</v>
      </c>
      <c r="BT753">
        <f t="shared" si="661"/>
        <v>0.21007443551669605</v>
      </c>
      <c r="BU753" s="4">
        <f t="shared" si="662"/>
        <v>7.1618075134071035E-2</v>
      </c>
      <c r="BV753" s="7">
        <f t="shared" si="663"/>
        <v>0.27968588527003607</v>
      </c>
      <c r="BW753">
        <f t="shared" si="664"/>
        <v>0.43018855479160645</v>
      </c>
      <c r="BX753">
        <f t="shared" si="665"/>
        <v>0.21007443551669605</v>
      </c>
      <c r="BY753" s="4">
        <f t="shared" si="666"/>
        <v>0.59250223928343615</v>
      </c>
      <c r="BZ753" s="7">
        <f t="shared" si="667"/>
        <v>0.20991266863946378</v>
      </c>
      <c r="CA753">
        <f t="shared" si="668"/>
        <v>0.58228264051929046</v>
      </c>
      <c r="CB753">
        <f t="shared" si="669"/>
        <v>7.1618075134071035E-2</v>
      </c>
      <c r="CC753" s="4">
        <f t="shared" si="670"/>
        <v>0.59250223928343615</v>
      </c>
      <c r="CD753" s="7">
        <f t="shared" si="671"/>
        <v>0</v>
      </c>
      <c r="CE753" s="4">
        <f t="shared" si="672"/>
        <v>0</v>
      </c>
      <c r="CF753" s="7">
        <f t="shared" si="673"/>
        <v>0.57880184490560116</v>
      </c>
      <c r="CG753">
        <f t="shared" si="674"/>
        <v>0.27825367863295358</v>
      </c>
      <c r="CH753" s="7">
        <f t="shared" si="675"/>
        <v>0.57880184490560116</v>
      </c>
      <c r="CI753" s="4">
        <f t="shared" si="676"/>
        <v>0.68013325655379431</v>
      </c>
      <c r="CJ753">
        <f t="shared" si="677"/>
        <v>0.27825367863295358</v>
      </c>
      <c r="CK753">
        <f t="shared" si="678"/>
        <v>0.68013325655379431</v>
      </c>
      <c r="CL753" s="7">
        <f t="shared" si="679"/>
        <v>0</v>
      </c>
      <c r="CM753" s="4">
        <f t="shared" si="680"/>
        <v>0</v>
      </c>
      <c r="CN753" s="7">
        <f t="shared" si="681"/>
        <v>0.55122448206930241</v>
      </c>
      <c r="CO753" s="4">
        <f t="shared" si="682"/>
        <v>0</v>
      </c>
      <c r="CP753" s="7">
        <f t="shared" si="683"/>
        <v>4</v>
      </c>
      <c r="CQ753" s="4" t="str">
        <f t="shared" si="684"/>
        <v>Glenfiddich 15</v>
      </c>
      <c r="CR753" s="7">
        <f t="shared" si="685"/>
        <v>74</v>
      </c>
      <c r="CS753">
        <f t="shared" si="686"/>
        <v>77</v>
      </c>
      <c r="CT753">
        <f ca="1">COUNTIF(INDIRECT(ADDRESS(ROW(),CR753,1,1)):INDIRECT(ADDRESS(ROW(),CS753,1,1)), "&lt;0.05")</f>
        <v>0</v>
      </c>
      <c r="CU753" s="4">
        <f t="shared" ca="1" si="687"/>
        <v>0</v>
      </c>
    </row>
    <row r="754" spans="1:99" x14ac:dyDescent="0.25">
      <c r="A754" s="48">
        <v>232</v>
      </c>
      <c r="B754" s="7">
        <v>0.34334563800488627</v>
      </c>
      <c r="C754">
        <v>0.27315527532662992</v>
      </c>
      <c r="D754">
        <v>0.18238616664816101</v>
      </c>
      <c r="E754">
        <v>0.20043422622790477</v>
      </c>
      <c r="F754">
        <v>0.19958948454807929</v>
      </c>
      <c r="G754">
        <v>0.15849156989461793</v>
      </c>
      <c r="H754">
        <v>0.17018914984944647</v>
      </c>
      <c r="I754">
        <v>0.15340810041705435</v>
      </c>
      <c r="J754">
        <v>0.13362485115768469</v>
      </c>
      <c r="K754" s="4">
        <v>0.10459402830952848</v>
      </c>
      <c r="L754" s="7">
        <v>1.0700781329961235E-2</v>
      </c>
      <c r="M754">
        <v>2.5910274979514144E-2</v>
      </c>
      <c r="N754">
        <v>2.0317751661120161E-2</v>
      </c>
      <c r="O754">
        <v>3.9758774613282637E-2</v>
      </c>
      <c r="P754">
        <v>4.2470541638635582E-2</v>
      </c>
      <c r="Q754">
        <v>2.724480459802698E-2</v>
      </c>
      <c r="R754">
        <v>2.7672562778574689E-2</v>
      </c>
      <c r="S754">
        <v>2.8365253519654049E-2</v>
      </c>
      <c r="T754">
        <v>3.2368391369925739E-2</v>
      </c>
      <c r="U754" s="4">
        <v>3.1230455876881714E-2</v>
      </c>
      <c r="V754" s="7">
        <v>3.0226698530417009E-2</v>
      </c>
      <c r="W754">
        <v>3.328739776905805E-2</v>
      </c>
      <c r="X754">
        <v>3.3457934409032102E-2</v>
      </c>
      <c r="Y754">
        <v>3.5143818476302151E-2</v>
      </c>
      <c r="Z754">
        <v>4.2952314554773434E-2</v>
      </c>
      <c r="AA754">
        <v>4.2572146523498992E-2</v>
      </c>
      <c r="AB754">
        <v>3.8529479063965075E-2</v>
      </c>
      <c r="AC754">
        <v>5.5706950298564449E-2</v>
      </c>
      <c r="AD754">
        <v>5.9683739988376873E-2</v>
      </c>
      <c r="AE754" s="4">
        <v>6.8359319598047044E-2</v>
      </c>
      <c r="AF754" s="7">
        <v>6.0449053066592866E-2</v>
      </c>
      <c r="AG754">
        <v>0.10937738163186882</v>
      </c>
      <c r="AH754">
        <v>0.1322931462158719</v>
      </c>
      <c r="AI754">
        <v>0.13166755446530937</v>
      </c>
      <c r="AJ754">
        <v>0.14206648286962106</v>
      </c>
      <c r="AK754">
        <v>0.1363469605068616</v>
      </c>
      <c r="AL754">
        <v>0.12851881235830406</v>
      </c>
      <c r="AM754">
        <v>0.15082847746031361</v>
      </c>
      <c r="AN754">
        <v>0.14604552678340266</v>
      </c>
      <c r="AO754" s="4">
        <v>0.17432890552947439</v>
      </c>
      <c r="AP754" s="7">
        <v>0.14726957647961014</v>
      </c>
      <c r="AQ754">
        <v>0.20965716862217282</v>
      </c>
      <c r="AR754">
        <v>0.22823636930950109</v>
      </c>
      <c r="AS754">
        <v>0.22331127740673976</v>
      </c>
      <c r="AT754">
        <v>0.19817039834790315</v>
      </c>
      <c r="AU754">
        <v>0.17128986604382762</v>
      </c>
      <c r="AV754">
        <v>0.16701139763869793</v>
      </c>
      <c r="AW754">
        <v>0.17601354384015111</v>
      </c>
      <c r="AX754">
        <v>0.19091989337099941</v>
      </c>
      <c r="AY754" s="4">
        <v>0.15253871849512726</v>
      </c>
      <c r="AZ754">
        <f t="shared" si="641"/>
        <v>0.19192184903839934</v>
      </c>
      <c r="BA754">
        <f t="shared" si="642"/>
        <v>2.8603959236557692E-2</v>
      </c>
      <c r="BB754">
        <f t="shared" si="643"/>
        <v>4.3991979921203517E-2</v>
      </c>
      <c r="BC754">
        <f t="shared" si="644"/>
        <v>0.13119223008876202</v>
      </c>
      <c r="BD754" s="4">
        <f t="shared" si="645"/>
        <v>0.18644182095547304</v>
      </c>
      <c r="BE754" s="7">
        <f t="shared" si="646"/>
        <v>6.9799798388406956E-2</v>
      </c>
      <c r="BF754">
        <f t="shared" si="647"/>
        <v>9.0492122347048971E-3</v>
      </c>
      <c r="BG754">
        <f t="shared" si="648"/>
        <v>1.2925005828791631E-2</v>
      </c>
      <c r="BH754">
        <f t="shared" si="649"/>
        <v>3.0001603366725926E-2</v>
      </c>
      <c r="BI754" s="4">
        <f t="shared" si="650"/>
        <v>2.8289109140846876E-2</v>
      </c>
      <c r="BJ754" s="7">
        <f t="shared" si="651"/>
        <v>3.6775615177147849E-5</v>
      </c>
      <c r="BK754">
        <f t="shared" si="652"/>
        <v>7.3918111315968398E-5</v>
      </c>
      <c r="BL754">
        <f t="shared" si="653"/>
        <v>2.6229667471801259E-2</v>
      </c>
      <c r="BM754" s="4">
        <f t="shared" si="654"/>
        <v>0.82193393552110283</v>
      </c>
      <c r="BN754" s="7">
        <f t="shared" si="655"/>
        <v>3.6775615177147849E-5</v>
      </c>
      <c r="BO754">
        <f t="shared" si="656"/>
        <v>7.0658712022400308E-3</v>
      </c>
      <c r="BP754">
        <f t="shared" si="657"/>
        <v>7.0058409904104651E-7</v>
      </c>
      <c r="BQ754" s="4">
        <f t="shared" si="658"/>
        <v>4.2445086548737232E-9</v>
      </c>
      <c r="BR754" s="7">
        <f t="shared" si="659"/>
        <v>7.3918111315968398E-5</v>
      </c>
      <c r="BS754">
        <f t="shared" si="660"/>
        <v>7.0658712022400308E-3</v>
      </c>
      <c r="BT754">
        <f t="shared" si="661"/>
        <v>1.8957264066982662E-6</v>
      </c>
      <c r="BU754" s="4">
        <f t="shared" si="662"/>
        <v>3.1587238402700333E-9</v>
      </c>
      <c r="BV754" s="7">
        <f t="shared" si="663"/>
        <v>2.6229667471801259E-2</v>
      </c>
      <c r="BW754">
        <f t="shared" si="664"/>
        <v>7.0058409904104651E-7</v>
      </c>
      <c r="BX754">
        <f t="shared" si="665"/>
        <v>1.8957264066982662E-6</v>
      </c>
      <c r="BY754" s="4">
        <f t="shared" si="666"/>
        <v>4.9915241449031262E-4</v>
      </c>
      <c r="BZ754" s="7">
        <f t="shared" si="667"/>
        <v>0.82193393552110283</v>
      </c>
      <c r="CA754">
        <f t="shared" si="668"/>
        <v>4.2445086548737232E-9</v>
      </c>
      <c r="CB754">
        <f t="shared" si="669"/>
        <v>3.1587238402700333E-9</v>
      </c>
      <c r="CC754" s="4">
        <f t="shared" si="670"/>
        <v>4.9915241449031262E-4</v>
      </c>
      <c r="CD754" s="7">
        <f t="shared" si="671"/>
        <v>18</v>
      </c>
      <c r="CE754" s="4">
        <f t="shared" si="672"/>
        <v>0</v>
      </c>
      <c r="CF754" s="7">
        <f t="shared" si="673"/>
        <v>3.6775615177147849E-5</v>
      </c>
      <c r="CG754">
        <f t="shared" si="674"/>
        <v>1.2400768978715341E-2</v>
      </c>
      <c r="CH754" s="7">
        <f t="shared" si="675"/>
        <v>3.6775615177147849E-5</v>
      </c>
      <c r="CI754" s="4">
        <f t="shared" si="676"/>
        <v>1.106550519781997E-8</v>
      </c>
      <c r="CJ754">
        <f t="shared" si="677"/>
        <v>1.2400768978715341E-2</v>
      </c>
      <c r="CK754">
        <f t="shared" si="678"/>
        <v>1.106550519781997E-8</v>
      </c>
      <c r="CL754" s="7">
        <f t="shared" si="679"/>
        <v>6</v>
      </c>
      <c r="CM754" s="4">
        <f t="shared" si="680"/>
        <v>1</v>
      </c>
      <c r="CN754" s="7">
        <f t="shared" si="681"/>
        <v>0.35993129302730376</v>
      </c>
      <c r="CO754" s="4">
        <f t="shared" si="682"/>
        <v>0</v>
      </c>
      <c r="CP754" s="7">
        <f t="shared" si="683"/>
        <v>1</v>
      </c>
      <c r="CQ754" s="4" t="str">
        <f t="shared" si="684"/>
        <v>Gentleman Jack</v>
      </c>
      <c r="CR754" s="7">
        <f t="shared" si="685"/>
        <v>62</v>
      </c>
      <c r="CS754">
        <f t="shared" si="686"/>
        <v>65</v>
      </c>
      <c r="CT754">
        <f ca="1">COUNTIF(INDIRECT(ADDRESS(ROW(),CR754,1,1)):INDIRECT(ADDRESS(ROW(),CS754,1,1)), "&lt;0.05")</f>
        <v>3</v>
      </c>
      <c r="CU754" s="4">
        <f t="shared" ca="1" si="687"/>
        <v>0</v>
      </c>
    </row>
    <row r="755" spans="1:99" x14ac:dyDescent="0.25">
      <c r="A755" s="48">
        <v>233</v>
      </c>
      <c r="B755" s="7">
        <v>0.90127987125193543</v>
      </c>
      <c r="C755">
        <v>0.65034313726051352</v>
      </c>
      <c r="D755">
        <v>0.42635573983698605</v>
      </c>
      <c r="E755">
        <v>0.47773580495938289</v>
      </c>
      <c r="F755">
        <v>0.49104549042175705</v>
      </c>
      <c r="G755">
        <v>0.31574838336919331</v>
      </c>
      <c r="H755">
        <v>0.46310943424904866</v>
      </c>
      <c r="I755">
        <v>0.43647631610867771</v>
      </c>
      <c r="J755">
        <v>0.28116009858032853</v>
      </c>
      <c r="K755" s="4">
        <v>0.19155657306362323</v>
      </c>
      <c r="L755" s="7">
        <v>1.8676530557309657E-2</v>
      </c>
      <c r="M755">
        <v>4.9458514573450955E-2</v>
      </c>
      <c r="N755">
        <v>4.1205230729786713E-2</v>
      </c>
      <c r="O755">
        <v>8.0564972047777753E-2</v>
      </c>
      <c r="P755">
        <v>9.6983739076436051E-2</v>
      </c>
      <c r="Q755">
        <v>7.1969582377802196E-2</v>
      </c>
      <c r="R755">
        <v>7.0721226127750419E-2</v>
      </c>
      <c r="S755">
        <v>5.8461618954577292E-2</v>
      </c>
      <c r="T755">
        <v>8.8210842011523558E-2</v>
      </c>
      <c r="U755" s="4">
        <v>9.0445809116602174E-2</v>
      </c>
      <c r="V755" s="7">
        <v>9.9776274508634355E-2</v>
      </c>
      <c r="W755">
        <v>8.9559882270736552E-2</v>
      </c>
      <c r="X755">
        <v>9.0795867440709041E-2</v>
      </c>
      <c r="Y755">
        <v>9.3362955043965787E-2</v>
      </c>
      <c r="Z755">
        <v>0.13291091561979954</v>
      </c>
      <c r="AA755">
        <v>0.11293311738039909</v>
      </c>
      <c r="AB755">
        <v>9.9501883527511492E-2</v>
      </c>
      <c r="AC755">
        <v>0.17206357687453472</v>
      </c>
      <c r="AD755">
        <v>0.18612009164201559</v>
      </c>
      <c r="AE755" s="4">
        <v>0.18380645480220481</v>
      </c>
      <c r="AF755" s="7">
        <v>0.17221552069921908</v>
      </c>
      <c r="AG755">
        <v>0.33667401905723821</v>
      </c>
      <c r="AH755">
        <v>0.40571511832712492</v>
      </c>
      <c r="AI755">
        <v>0.46547494575892595</v>
      </c>
      <c r="AJ755">
        <v>0.44546360889746239</v>
      </c>
      <c r="AK755">
        <v>0.43289993707287983</v>
      </c>
      <c r="AL755">
        <v>0.4120519315905648</v>
      </c>
      <c r="AM755">
        <v>0.61554936665440874</v>
      </c>
      <c r="AN755">
        <v>0.53455986216349138</v>
      </c>
      <c r="AO755" s="4">
        <v>0.58027100913631691</v>
      </c>
      <c r="AP755" s="7">
        <v>0.4785065668105325</v>
      </c>
      <c r="AQ755">
        <v>0.66915244202728996</v>
      </c>
      <c r="AR755">
        <v>0.83328550312446614</v>
      </c>
      <c r="AS755">
        <v>0.68406617192224672</v>
      </c>
      <c r="AT755">
        <v>0.57770728032794227</v>
      </c>
      <c r="AU755">
        <v>0.53271365043431385</v>
      </c>
      <c r="AV755">
        <v>0.58375248027650251</v>
      </c>
      <c r="AW755">
        <v>0.60323613877548454</v>
      </c>
      <c r="AX755">
        <v>0.63729805112683546</v>
      </c>
      <c r="AY755" s="4">
        <v>0.60865408655411191</v>
      </c>
      <c r="AZ755">
        <f t="shared" si="641"/>
        <v>0.46348108491014467</v>
      </c>
      <c r="BA755">
        <f t="shared" si="642"/>
        <v>6.6669806557301675E-2</v>
      </c>
      <c r="BB755">
        <f t="shared" si="643"/>
        <v>0.1260831019110511</v>
      </c>
      <c r="BC755">
        <f t="shared" si="644"/>
        <v>0.44008753193576322</v>
      </c>
      <c r="BD755" s="4">
        <f t="shared" si="645"/>
        <v>0.62083723713797256</v>
      </c>
      <c r="BE755" s="7">
        <f t="shared" si="646"/>
        <v>0.1996287436547865</v>
      </c>
      <c r="BF755">
        <f t="shared" si="647"/>
        <v>2.4723421953836915E-2</v>
      </c>
      <c r="BG755">
        <f t="shared" si="648"/>
        <v>3.988667788625256E-2</v>
      </c>
      <c r="BH755">
        <f t="shared" si="649"/>
        <v>0.12671297186921457</v>
      </c>
      <c r="BI755" s="4">
        <f t="shared" si="650"/>
        <v>9.6295244934117355E-2</v>
      </c>
      <c r="BJ755" s="7">
        <f t="shared" si="651"/>
        <v>1.3342367901113467E-4</v>
      </c>
      <c r="BK755">
        <f t="shared" si="652"/>
        <v>4.1553173862919553E-4</v>
      </c>
      <c r="BL755">
        <f t="shared" si="653"/>
        <v>0.75862241505478711</v>
      </c>
      <c r="BM755" s="4">
        <f t="shared" si="654"/>
        <v>4.2832436248439201E-2</v>
      </c>
      <c r="BN755" s="7">
        <f t="shared" si="655"/>
        <v>1.3342367901113467E-4</v>
      </c>
      <c r="BO755">
        <f t="shared" si="656"/>
        <v>1.1471030736477303E-3</v>
      </c>
      <c r="BP755">
        <f t="shared" si="657"/>
        <v>4.4927255552087638E-6</v>
      </c>
      <c r="BQ755" s="4">
        <f t="shared" si="658"/>
        <v>5.8155636850404358E-9</v>
      </c>
      <c r="BR755" s="7">
        <f t="shared" si="659"/>
        <v>4.1553173862919553E-4</v>
      </c>
      <c r="BS755">
        <f t="shared" si="660"/>
        <v>1.1471030736477303E-3</v>
      </c>
      <c r="BT755">
        <f t="shared" si="661"/>
        <v>1.400027621293671E-5</v>
      </c>
      <c r="BU755" s="4">
        <f t="shared" si="662"/>
        <v>3.855019884100951E-9</v>
      </c>
      <c r="BV755" s="7">
        <f t="shared" si="663"/>
        <v>0.75862241505478711</v>
      </c>
      <c r="BW755">
        <f t="shared" si="664"/>
        <v>4.4927255552087638E-6</v>
      </c>
      <c r="BX755">
        <f t="shared" si="665"/>
        <v>1.400027621293671E-5</v>
      </c>
      <c r="BY755" s="4">
        <f t="shared" si="666"/>
        <v>2.2871667533367582E-3</v>
      </c>
      <c r="BZ755" s="7">
        <f t="shared" si="667"/>
        <v>4.2832436248439201E-2</v>
      </c>
      <c r="CA755">
        <f t="shared" si="668"/>
        <v>5.8155636850404358E-9</v>
      </c>
      <c r="CB755">
        <f t="shared" si="669"/>
        <v>3.855019884100951E-9</v>
      </c>
      <c r="CC755" s="4">
        <f t="shared" si="670"/>
        <v>2.2871667533367582E-3</v>
      </c>
      <c r="CD755" s="7">
        <f t="shared" si="671"/>
        <v>18</v>
      </c>
      <c r="CE755" s="4">
        <f t="shared" si="672"/>
        <v>0</v>
      </c>
      <c r="CF755" s="7">
        <f t="shared" si="673"/>
        <v>1.3342367901113467E-4</v>
      </c>
      <c r="CG755">
        <f t="shared" si="674"/>
        <v>0.38150409113277439</v>
      </c>
      <c r="CH755" s="7">
        <f t="shared" si="675"/>
        <v>1.3342367901113467E-4</v>
      </c>
      <c r="CI755" s="4">
        <f t="shared" si="676"/>
        <v>8.5269646001743278E-9</v>
      </c>
      <c r="CJ755">
        <f t="shared" si="677"/>
        <v>0.38150409113277439</v>
      </c>
      <c r="CK755">
        <f t="shared" si="678"/>
        <v>8.5269646001743278E-9</v>
      </c>
      <c r="CL755" s="7">
        <f t="shared" si="679"/>
        <v>4</v>
      </c>
      <c r="CM755" s="4">
        <f t="shared" si="680"/>
        <v>0</v>
      </c>
      <c r="CN755" s="7">
        <f t="shared" si="681"/>
        <v>0.79527358049348351</v>
      </c>
      <c r="CO755" s="4">
        <f t="shared" si="682"/>
        <v>0</v>
      </c>
      <c r="CP755" s="7">
        <f t="shared" si="683"/>
        <v>5</v>
      </c>
      <c r="CQ755" s="4" t="str">
        <f t="shared" si="684"/>
        <v>Glenfiddich 18</v>
      </c>
      <c r="CR755" s="7">
        <f t="shared" si="685"/>
        <v>78</v>
      </c>
      <c r="CS755">
        <f t="shared" si="686"/>
        <v>81</v>
      </c>
      <c r="CT755">
        <f ca="1">COUNTIF(INDIRECT(ADDRESS(ROW(),CR755,1,1)):INDIRECT(ADDRESS(ROW(),CS755,1,1)), "&lt;0.05")</f>
        <v>4</v>
      </c>
      <c r="CU755" s="4">
        <f t="shared" ca="1" si="687"/>
        <v>1</v>
      </c>
    </row>
    <row r="756" spans="1:99" x14ac:dyDescent="0.25">
      <c r="A756" s="48">
        <v>234</v>
      </c>
      <c r="B756" s="7">
        <v>0.13405979473067345</v>
      </c>
      <c r="C756">
        <v>9.9881382032138033E-2</v>
      </c>
      <c r="D756">
        <v>6.7318530879769328E-2</v>
      </c>
      <c r="E756">
        <v>7.6638599144378011E-2</v>
      </c>
      <c r="F756">
        <v>7.8548767299785327E-2</v>
      </c>
      <c r="G756">
        <v>5.4202962880099022E-2</v>
      </c>
      <c r="H756">
        <v>6.2912161387930599E-2</v>
      </c>
      <c r="I756">
        <v>6.098984673336761E-2</v>
      </c>
      <c r="J756">
        <v>4.695995300575756E-2</v>
      </c>
      <c r="K756" s="4">
        <v>3.1839277691380209E-2</v>
      </c>
      <c r="L756" s="7">
        <v>9.9447658804128446E-3</v>
      </c>
      <c r="M756">
        <v>1.4546178608031458E-2</v>
      </c>
      <c r="N756">
        <v>1.2603618314071103E-2</v>
      </c>
      <c r="O756">
        <v>2.4177390269878307E-2</v>
      </c>
      <c r="P756">
        <v>2.7251911804024583E-2</v>
      </c>
      <c r="Q756">
        <v>1.7682837294728932E-2</v>
      </c>
      <c r="R756">
        <v>1.5889650838479281E-2</v>
      </c>
      <c r="S756">
        <v>1.3620951785868633E-2</v>
      </c>
      <c r="T756">
        <v>2.2675946767219051E-2</v>
      </c>
      <c r="U756" s="4">
        <v>1.5636338580768658E-2</v>
      </c>
      <c r="V756" s="7">
        <v>1.9652247615658588E-2</v>
      </c>
      <c r="W756">
        <v>1.240974031427659E-2</v>
      </c>
      <c r="X756">
        <v>1.5003854347462391E-2</v>
      </c>
      <c r="Y756">
        <v>1.4187985393034558E-2</v>
      </c>
      <c r="Z756">
        <v>2.1767223491074125E-2</v>
      </c>
      <c r="AA756">
        <v>1.5617186073584968E-2</v>
      </c>
      <c r="AB756">
        <v>1.6054840776028648E-2</v>
      </c>
      <c r="AC756">
        <v>2.6726390347051703E-2</v>
      </c>
      <c r="AD756">
        <v>2.7728471870302862E-2</v>
      </c>
      <c r="AE756" s="4">
        <v>2.7674672533680087E-2</v>
      </c>
      <c r="AF756" s="7">
        <v>2.7322180950966439E-2</v>
      </c>
      <c r="AG756">
        <v>4.8082418440180991E-2</v>
      </c>
      <c r="AH756">
        <v>5.7276701411045121E-2</v>
      </c>
      <c r="AI756">
        <v>6.2083334872357447E-2</v>
      </c>
      <c r="AJ756">
        <v>6.5865451461252347E-2</v>
      </c>
      <c r="AK756">
        <v>5.8303155313203701E-2</v>
      </c>
      <c r="AL756">
        <v>6.4332248440456277E-2</v>
      </c>
      <c r="AM756">
        <v>8.0842988911023497E-2</v>
      </c>
      <c r="AN756">
        <v>8.1196718825053332E-2</v>
      </c>
      <c r="AO756" s="4">
        <v>8.1079771093782449E-2</v>
      </c>
      <c r="AP756" s="7">
        <v>7.0892474131365693E-2</v>
      </c>
      <c r="AQ756">
        <v>9.8764477692098104E-2</v>
      </c>
      <c r="AR756">
        <v>0.11029453938939009</v>
      </c>
      <c r="AS756">
        <v>9.8701042686601376E-2</v>
      </c>
      <c r="AT756">
        <v>9.2958770830698229E-2</v>
      </c>
      <c r="AU756">
        <v>7.7620926428132467E-2</v>
      </c>
      <c r="AV756">
        <v>9.0290911208448663E-2</v>
      </c>
      <c r="AW756">
        <v>8.0206446833873041E-2</v>
      </c>
      <c r="AX756">
        <v>9.6726023017110613E-2</v>
      </c>
      <c r="AY756" s="4">
        <v>8.6216741371225439E-2</v>
      </c>
      <c r="AZ756">
        <f t="shared" si="641"/>
        <v>7.1335127578527918E-2</v>
      </c>
      <c r="BA756">
        <f t="shared" si="642"/>
        <v>1.7402959014348282E-2</v>
      </c>
      <c r="BB756">
        <f t="shared" si="643"/>
        <v>1.9682261276215453E-2</v>
      </c>
      <c r="BC756">
        <f t="shared" si="644"/>
        <v>6.2638496971932162E-2</v>
      </c>
      <c r="BD756" s="4">
        <f t="shared" si="645"/>
        <v>9.0267235358894388E-2</v>
      </c>
      <c r="BE756" s="7">
        <f t="shared" si="646"/>
        <v>2.8811885137569458E-2</v>
      </c>
      <c r="BF756">
        <f t="shared" si="647"/>
        <v>5.5508924199530437E-3</v>
      </c>
      <c r="BG756">
        <f t="shared" si="648"/>
        <v>5.9370306940443708E-3</v>
      </c>
      <c r="BH756">
        <f t="shared" si="649"/>
        <v>1.6786726201467404E-2</v>
      </c>
      <c r="BI756" s="4">
        <f t="shared" si="650"/>
        <v>1.176776421359582E-2</v>
      </c>
      <c r="BJ756" s="7">
        <f t="shared" si="651"/>
        <v>1.9391947134444096E-4</v>
      </c>
      <c r="BK756">
        <f t="shared" si="652"/>
        <v>2.6524682201462018E-4</v>
      </c>
      <c r="BL756">
        <f t="shared" si="653"/>
        <v>0.42290170755402867</v>
      </c>
      <c r="BM756" s="4">
        <f t="shared" si="654"/>
        <v>7.86023967313286E-2</v>
      </c>
      <c r="BN756" s="7">
        <f t="shared" si="655"/>
        <v>1.9391947134444096E-4</v>
      </c>
      <c r="BO756">
        <f t="shared" si="656"/>
        <v>0.38692913515613392</v>
      </c>
      <c r="BP756">
        <f t="shared" si="657"/>
        <v>6.0582247014684511E-6</v>
      </c>
      <c r="BQ756" s="4">
        <f t="shared" si="658"/>
        <v>2.1735661737395434E-10</v>
      </c>
      <c r="BR756" s="7">
        <f t="shared" si="659"/>
        <v>2.6524682201462018E-4</v>
      </c>
      <c r="BS756">
        <f t="shared" si="660"/>
        <v>0.38692913515613392</v>
      </c>
      <c r="BT756">
        <f t="shared" si="661"/>
        <v>9.1160716649150069E-6</v>
      </c>
      <c r="BU756" s="4">
        <f t="shared" si="662"/>
        <v>2.1825184014367742E-10</v>
      </c>
      <c r="BV756" s="7">
        <f t="shared" si="663"/>
        <v>0.42290170755402867</v>
      </c>
      <c r="BW756">
        <f t="shared" si="664"/>
        <v>6.0582247014684511E-6</v>
      </c>
      <c r="BX756">
        <f t="shared" si="665"/>
        <v>9.1160716649150069E-6</v>
      </c>
      <c r="BY756" s="4">
        <f t="shared" si="666"/>
        <v>5.867899521549843E-4</v>
      </c>
      <c r="BZ756" s="7">
        <f t="shared" si="667"/>
        <v>7.86023967313286E-2</v>
      </c>
      <c r="CA756">
        <f t="shared" si="668"/>
        <v>2.1735661737395434E-10</v>
      </c>
      <c r="CB756">
        <f t="shared" si="669"/>
        <v>2.1825184014367742E-10</v>
      </c>
      <c r="CC756" s="4">
        <f t="shared" si="670"/>
        <v>5.867899521549843E-4</v>
      </c>
      <c r="CD756" s="7">
        <f t="shared" si="671"/>
        <v>14</v>
      </c>
      <c r="CE756" s="4">
        <f t="shared" si="672"/>
        <v>0</v>
      </c>
      <c r="CF756" s="7">
        <f t="shared" si="673"/>
        <v>1.9391947134444096E-4</v>
      </c>
      <c r="CG756">
        <f t="shared" si="674"/>
        <v>0.21868591374072269</v>
      </c>
      <c r="CH756" s="7">
        <f t="shared" si="675"/>
        <v>1.9391947134444096E-4</v>
      </c>
      <c r="CI756" s="4">
        <f t="shared" si="676"/>
        <v>1.490928056758157E-7</v>
      </c>
      <c r="CJ756">
        <f t="shared" si="677"/>
        <v>0.21868591374072269</v>
      </c>
      <c r="CK756">
        <f t="shared" si="678"/>
        <v>1.490928056758157E-7</v>
      </c>
      <c r="CL756" s="7">
        <f t="shared" si="679"/>
        <v>4</v>
      </c>
      <c r="CM756" s="4">
        <f t="shared" si="680"/>
        <v>0</v>
      </c>
      <c r="CN756" s="7">
        <f t="shared" si="681"/>
        <v>0.73785132350567617</v>
      </c>
      <c r="CO756" s="4">
        <f t="shared" si="682"/>
        <v>0</v>
      </c>
      <c r="CP756" s="7">
        <f t="shared" si="683"/>
        <v>5</v>
      </c>
      <c r="CQ756" s="4" t="str">
        <f t="shared" si="684"/>
        <v>Glenfiddich 18</v>
      </c>
      <c r="CR756" s="7">
        <f t="shared" si="685"/>
        <v>78</v>
      </c>
      <c r="CS756">
        <f t="shared" si="686"/>
        <v>81</v>
      </c>
      <c r="CT756">
        <f ca="1">COUNTIF(INDIRECT(ADDRESS(ROW(),CR756,1,1)):INDIRECT(ADDRESS(ROW(),CS756,1,1)), "&lt;0.05")</f>
        <v>3</v>
      </c>
      <c r="CU756" s="4">
        <f t="shared" ca="1" si="687"/>
        <v>0</v>
      </c>
    </row>
    <row r="757" spans="1:99" x14ac:dyDescent="0.25">
      <c r="A757" s="48">
        <v>235</v>
      </c>
      <c r="B757" s="7">
        <v>0.10887902534075855</v>
      </c>
      <c r="C757">
        <v>6.9040620635423711E-2</v>
      </c>
      <c r="D757">
        <v>4.6709158591677145E-2</v>
      </c>
      <c r="E757">
        <v>5.5043709138206359E-2</v>
      </c>
      <c r="F757">
        <v>5.6904630636503556E-2</v>
      </c>
      <c r="G757">
        <v>5.0848774339143567E-2</v>
      </c>
      <c r="H757">
        <v>4.1048071023656874E-2</v>
      </c>
      <c r="I757">
        <v>4.5405085015401296E-2</v>
      </c>
      <c r="J757">
        <v>2.964631982771012E-2</v>
      </c>
      <c r="K757" s="4">
        <v>1.9056018592547231E-2</v>
      </c>
      <c r="L757" s="7">
        <v>2.5659071095852269E-2</v>
      </c>
      <c r="M757">
        <v>4.0508633229267253E-2</v>
      </c>
      <c r="N757">
        <v>3.0820805441803111E-2</v>
      </c>
      <c r="O757">
        <v>6.0931974529747114E-2</v>
      </c>
      <c r="P757">
        <v>7.5073045441818531E-2</v>
      </c>
      <c r="Q757">
        <v>5.5103803070859131E-2</v>
      </c>
      <c r="R757">
        <v>3.543651157257463E-2</v>
      </c>
      <c r="S757">
        <v>4.211438909874253E-2</v>
      </c>
      <c r="T757">
        <v>5.6806119142012612E-2</v>
      </c>
      <c r="U757" s="4">
        <v>2.4819141184507294E-2</v>
      </c>
      <c r="V757" s="7">
        <v>4.4203750377797987E-2</v>
      </c>
      <c r="W757">
        <v>1.7360201902946227E-2</v>
      </c>
      <c r="X757">
        <v>1.6714210892466823E-2</v>
      </c>
      <c r="Y757">
        <v>1.4347478920812095E-2</v>
      </c>
      <c r="Z757">
        <v>1.9279299655710087E-2</v>
      </c>
      <c r="AA757">
        <v>1.7375651756641308E-2</v>
      </c>
      <c r="AB757">
        <v>1.796946592555676E-2</v>
      </c>
      <c r="AC757">
        <v>2.4605584846641125E-2</v>
      </c>
      <c r="AD757">
        <v>2.1114199425370146E-2</v>
      </c>
      <c r="AE757" s="4">
        <v>1.7012928794595924E-2</v>
      </c>
      <c r="AF757" s="7">
        <v>1.1108857599306573E-2</v>
      </c>
      <c r="AG757">
        <v>2.8368198287962412E-2</v>
      </c>
      <c r="AH757">
        <v>3.8917152623512238E-2</v>
      </c>
      <c r="AI757">
        <v>4.2527047824566448E-2</v>
      </c>
      <c r="AJ757">
        <v>2.8849025980063454E-2</v>
      </c>
      <c r="AK757">
        <v>4.2714377347522162E-2</v>
      </c>
      <c r="AL757">
        <v>4.1014431124728752E-2</v>
      </c>
      <c r="AM757">
        <v>4.7327666567885937E-2</v>
      </c>
      <c r="AN757">
        <v>4.6496670687878175E-2</v>
      </c>
      <c r="AO757" s="4">
        <v>4.3592248395177606E-2</v>
      </c>
      <c r="AP757" s="7">
        <v>3.8052168740955794E-2</v>
      </c>
      <c r="AQ757">
        <v>6.5019628565106541E-2</v>
      </c>
      <c r="AR757">
        <v>6.4617416948010847E-2</v>
      </c>
      <c r="AS757">
        <v>4.6223623193401106E-2</v>
      </c>
      <c r="AT757">
        <v>4.6147377140368616E-2</v>
      </c>
      <c r="AU757">
        <v>4.5688958228971864E-2</v>
      </c>
      <c r="AV757">
        <v>5.0886770636962203E-2</v>
      </c>
      <c r="AW757">
        <v>4.5903181696100685E-2</v>
      </c>
      <c r="AX757">
        <v>4.8139723819407891E-2</v>
      </c>
      <c r="AY757" s="4">
        <v>4.8032649784671075E-2</v>
      </c>
      <c r="AZ757">
        <f t="shared" si="641"/>
        <v>5.2258141314102849E-2</v>
      </c>
      <c r="BA757">
        <f t="shared" si="642"/>
        <v>4.4727349380718442E-2</v>
      </c>
      <c r="BB757">
        <f t="shared" si="643"/>
        <v>2.0998277249853849E-2</v>
      </c>
      <c r="BC757">
        <f t="shared" si="644"/>
        <v>3.7091567643860374E-2</v>
      </c>
      <c r="BD757" s="4">
        <f t="shared" si="645"/>
        <v>4.9871149875395662E-2</v>
      </c>
      <c r="BE757" s="7">
        <f t="shared" si="646"/>
        <v>2.434932893549397E-2</v>
      </c>
      <c r="BF757">
        <f t="shared" si="647"/>
        <v>1.6670970661001958E-2</v>
      </c>
      <c r="BG757">
        <f t="shared" si="648"/>
        <v>8.6183075427930245E-3</v>
      </c>
      <c r="BH757">
        <f t="shared" si="649"/>
        <v>1.1227508252826993E-2</v>
      </c>
      <c r="BI757" s="4">
        <f t="shared" si="650"/>
        <v>8.527295723898428E-3</v>
      </c>
      <c r="BJ757" s="7">
        <f t="shared" si="651"/>
        <v>0.43155492551973362</v>
      </c>
      <c r="BK757">
        <f t="shared" si="652"/>
        <v>2.7110641982824586E-3</v>
      </c>
      <c r="BL757">
        <f t="shared" si="653"/>
        <v>9.7599007620964365E-2</v>
      </c>
      <c r="BM757" s="4">
        <f t="shared" si="654"/>
        <v>0.77520522014587057</v>
      </c>
      <c r="BN757" s="7">
        <f t="shared" si="655"/>
        <v>0.43155492551973362</v>
      </c>
      <c r="BO757">
        <f t="shared" si="656"/>
        <v>1.4146629368446374E-3</v>
      </c>
      <c r="BP757">
        <f t="shared" si="657"/>
        <v>0.24734134642227232</v>
      </c>
      <c r="BQ757" s="4">
        <f t="shared" si="658"/>
        <v>0.40030908430957712</v>
      </c>
      <c r="BR757" s="7">
        <f t="shared" si="659"/>
        <v>2.7110641982824586E-3</v>
      </c>
      <c r="BS757">
        <f t="shared" si="660"/>
        <v>1.4146629368446374E-3</v>
      </c>
      <c r="BT757">
        <f t="shared" si="661"/>
        <v>2.252820059209655E-3</v>
      </c>
      <c r="BU757" s="4">
        <f t="shared" si="662"/>
        <v>5.735880226523426E-7</v>
      </c>
      <c r="BV757" s="7">
        <f t="shared" si="663"/>
        <v>9.7599007620964365E-2</v>
      </c>
      <c r="BW757">
        <f t="shared" si="664"/>
        <v>0.24734134642227232</v>
      </c>
      <c r="BX757">
        <f t="shared" si="665"/>
        <v>2.252820059209655E-3</v>
      </c>
      <c r="BY757" s="4">
        <f t="shared" si="666"/>
        <v>1.0795011698787738E-2</v>
      </c>
      <c r="BZ757" s="7">
        <f t="shared" si="667"/>
        <v>0.77520522014587057</v>
      </c>
      <c r="CA757">
        <f t="shared" si="668"/>
        <v>0.40030908430957712</v>
      </c>
      <c r="CB757">
        <f t="shared" si="669"/>
        <v>5.735880226523426E-7</v>
      </c>
      <c r="CC757" s="4">
        <f t="shared" si="670"/>
        <v>1.0795011698787738E-2</v>
      </c>
      <c r="CD757" s="7">
        <f t="shared" si="671"/>
        <v>10</v>
      </c>
      <c r="CE757" s="4">
        <f t="shared" si="672"/>
        <v>0</v>
      </c>
      <c r="CF757" s="7">
        <f t="shared" si="673"/>
        <v>0.43155492551973362</v>
      </c>
      <c r="CG757">
        <f t="shared" si="674"/>
        <v>7.1228473946345031E-2</v>
      </c>
      <c r="CH757" s="7">
        <f t="shared" si="675"/>
        <v>0.43155492551973362</v>
      </c>
      <c r="CI757" s="4">
        <f t="shared" si="676"/>
        <v>0.16365553340458772</v>
      </c>
      <c r="CJ757">
        <f t="shared" si="677"/>
        <v>7.1228473946345031E-2</v>
      </c>
      <c r="CK757">
        <f t="shared" si="678"/>
        <v>0.16365553340458772</v>
      </c>
      <c r="CL757" s="7">
        <f t="shared" si="679"/>
        <v>0</v>
      </c>
      <c r="CM757" s="4">
        <f t="shared" si="680"/>
        <v>0</v>
      </c>
      <c r="CN757" s="7">
        <f t="shared" si="681"/>
        <v>1.1349128422776609E-3</v>
      </c>
      <c r="CO757" s="4">
        <f t="shared" si="682"/>
        <v>1</v>
      </c>
      <c r="CP757" s="7">
        <f t="shared" si="683"/>
        <v>1</v>
      </c>
      <c r="CQ757" s="4" t="str">
        <f t="shared" si="684"/>
        <v>Gentleman Jack</v>
      </c>
      <c r="CR757" s="7">
        <f t="shared" si="685"/>
        <v>62</v>
      </c>
      <c r="CS757">
        <f t="shared" si="686"/>
        <v>65</v>
      </c>
      <c r="CT757">
        <f ca="1">COUNTIF(INDIRECT(ADDRESS(ROW(),CR757,1,1)):INDIRECT(ADDRESS(ROW(),CS757,1,1)), "&lt;0.05")</f>
        <v>1</v>
      </c>
      <c r="CU757" s="4">
        <f t="shared" ca="1" si="687"/>
        <v>0</v>
      </c>
    </row>
    <row r="758" spans="1:99" x14ac:dyDescent="0.25">
      <c r="A758" s="48">
        <v>236</v>
      </c>
      <c r="B758" s="7">
        <v>2.9171228971167223E-2</v>
      </c>
      <c r="C758">
        <v>1.99843496859619E-2</v>
      </c>
      <c r="D758">
        <v>1.0990049204964585E-2</v>
      </c>
      <c r="E758">
        <v>1.4853296114557374E-2</v>
      </c>
      <c r="F758">
        <v>2.1265710650187571E-2</v>
      </c>
      <c r="G758">
        <v>2.1542395570889994E-2</v>
      </c>
      <c r="H758">
        <v>1.6185608501113755E-2</v>
      </c>
      <c r="I758">
        <v>9.058552064633461E-3</v>
      </c>
      <c r="J758">
        <v>1.4010487342854795E-2</v>
      </c>
      <c r="K758" s="4">
        <v>1.2670097275201127E-2</v>
      </c>
      <c r="L758" s="7">
        <v>8.2389654509745589E-3</v>
      </c>
      <c r="M758">
        <v>1.0281498128358187E-2</v>
      </c>
      <c r="N758">
        <v>9.5848040633875822E-3</v>
      </c>
      <c r="O758">
        <v>2.1007885870246563E-2</v>
      </c>
      <c r="P758">
        <v>2.2337466519360659E-2</v>
      </c>
      <c r="Q758">
        <v>1.196554184496292E-2</v>
      </c>
      <c r="R758">
        <v>1.2142820622546966E-2</v>
      </c>
      <c r="S758">
        <v>1.3872724473490739E-2</v>
      </c>
      <c r="T758">
        <v>1.2584622083687371E-2</v>
      </c>
      <c r="U758" s="4">
        <v>8.5384614461407014E-3</v>
      </c>
      <c r="V758" s="7">
        <v>2.791404629659984E-2</v>
      </c>
      <c r="W758">
        <v>2.2421847171597169E-2</v>
      </c>
      <c r="X758">
        <v>3.251084909540107E-2</v>
      </c>
      <c r="Y758">
        <v>2.4180851827772458E-2</v>
      </c>
      <c r="Z758">
        <v>3.2259893869506125E-2</v>
      </c>
      <c r="AA758">
        <v>2.4176159647825362E-2</v>
      </c>
      <c r="AB758">
        <v>2.5061181688815111E-2</v>
      </c>
      <c r="AC758">
        <v>2.9760407891071122E-2</v>
      </c>
      <c r="AD758">
        <v>2.672509259588414E-2</v>
      </c>
      <c r="AE758" s="4">
        <v>3.5027238979774375E-2</v>
      </c>
      <c r="AF758" s="7">
        <v>2.1663973666509215E-2</v>
      </c>
      <c r="AG758">
        <v>2.7146940467625433E-2</v>
      </c>
      <c r="AH758">
        <v>2.6318580847950877E-2</v>
      </c>
      <c r="AI758">
        <v>2.4934674788919895E-2</v>
      </c>
      <c r="AJ758">
        <v>3.3274213559511913E-2</v>
      </c>
      <c r="AK758">
        <v>2.8896116162538382E-2</v>
      </c>
      <c r="AL758">
        <v>2.6375090731312667E-2</v>
      </c>
      <c r="AM758">
        <v>2.7777606357943258E-2</v>
      </c>
      <c r="AN758">
        <v>3.0514045941840758E-2</v>
      </c>
      <c r="AO758" s="4">
        <v>3.3940214131131241E-2</v>
      </c>
      <c r="AP758" s="7">
        <v>3.9209703413459647E-2</v>
      </c>
      <c r="AQ758">
        <v>3.788064639848078E-2</v>
      </c>
      <c r="AR758">
        <v>2.9498073618837651E-2</v>
      </c>
      <c r="AS758">
        <v>3.1762848969781099E-2</v>
      </c>
      <c r="AT758">
        <v>4.7935114863151711E-2</v>
      </c>
      <c r="AU758">
        <v>3.6406978196739402E-2</v>
      </c>
      <c r="AV758">
        <v>3.8685321513508439E-2</v>
      </c>
      <c r="AW758">
        <v>4.3503972289403781E-2</v>
      </c>
      <c r="AX758">
        <v>4.7111045354876785E-2</v>
      </c>
      <c r="AY758" s="4">
        <v>3.3258543711915715E-2</v>
      </c>
      <c r="AZ758">
        <f t="shared" si="641"/>
        <v>1.6973177538153177E-2</v>
      </c>
      <c r="BA758">
        <f t="shared" si="642"/>
        <v>1.3055479050315625E-2</v>
      </c>
      <c r="BB758">
        <f t="shared" si="643"/>
        <v>2.8003756906424676E-2</v>
      </c>
      <c r="BC758">
        <f t="shared" si="644"/>
        <v>2.8084145665528359E-2</v>
      </c>
      <c r="BD758" s="4">
        <f t="shared" si="645"/>
        <v>3.8525224833015501E-2</v>
      </c>
      <c r="BE758" s="7">
        <f t="shared" si="646"/>
        <v>6.037020297328625E-3</v>
      </c>
      <c r="BF758">
        <f t="shared" si="647"/>
        <v>4.8950017228080143E-3</v>
      </c>
      <c r="BG758">
        <f t="shared" si="648"/>
        <v>4.2369840504118987E-3</v>
      </c>
      <c r="BH758">
        <f t="shared" si="649"/>
        <v>3.7407996349818774E-3</v>
      </c>
      <c r="BI758" s="4">
        <f t="shared" si="650"/>
        <v>6.2129254075905024E-3</v>
      </c>
      <c r="BJ758" s="7">
        <f t="shared" si="651"/>
        <v>0.12907997360926471</v>
      </c>
      <c r="BK758">
        <f t="shared" si="652"/>
        <v>2.2184419057799104E-4</v>
      </c>
      <c r="BL758">
        <f t="shared" si="653"/>
        <v>1.7463931019037627E-4</v>
      </c>
      <c r="BM758" s="4">
        <f t="shared" si="654"/>
        <v>3.1249704289869708E-7</v>
      </c>
      <c r="BN758" s="7">
        <f t="shared" si="655"/>
        <v>0.12907997360926471</v>
      </c>
      <c r="BO758">
        <f t="shared" si="656"/>
        <v>9.9192819666384406E-7</v>
      </c>
      <c r="BP758">
        <f t="shared" si="657"/>
        <v>6.3529756585714698E-7</v>
      </c>
      <c r="BQ758" s="4">
        <f t="shared" si="658"/>
        <v>1.1424738990898796E-8</v>
      </c>
      <c r="BR758" s="7">
        <f t="shared" si="659"/>
        <v>2.2184419057799104E-4</v>
      </c>
      <c r="BS758">
        <f t="shared" si="660"/>
        <v>9.9192819666384406E-7</v>
      </c>
      <c r="BT758">
        <f t="shared" si="661"/>
        <v>0.96462846953612669</v>
      </c>
      <c r="BU758" s="4">
        <f t="shared" si="662"/>
        <v>4.323132538692335E-4</v>
      </c>
      <c r="BV758" s="7">
        <f t="shared" si="663"/>
        <v>1.7463931019037627E-4</v>
      </c>
      <c r="BW758">
        <f t="shared" si="664"/>
        <v>6.3529756585714698E-7</v>
      </c>
      <c r="BX758">
        <f t="shared" si="665"/>
        <v>0.96462846953612669</v>
      </c>
      <c r="BY758" s="4">
        <f t="shared" si="666"/>
        <v>3.958830955417436E-4</v>
      </c>
      <c r="BZ758" s="7">
        <f t="shared" si="667"/>
        <v>3.1249704289869708E-7</v>
      </c>
      <c r="CA758">
        <f t="shared" si="668"/>
        <v>1.1424738990898796E-8</v>
      </c>
      <c r="CB758">
        <f t="shared" si="669"/>
        <v>4.323132538692335E-4</v>
      </c>
      <c r="CC758" s="4">
        <f t="shared" si="670"/>
        <v>3.958830955417436E-4</v>
      </c>
      <c r="CD758" s="7">
        <f t="shared" si="671"/>
        <v>16</v>
      </c>
      <c r="CE758" s="4">
        <f t="shared" si="672"/>
        <v>0</v>
      </c>
      <c r="CF758" s="7">
        <f t="shared" si="673"/>
        <v>0.12907997360926471</v>
      </c>
      <c r="CG758">
        <f t="shared" si="674"/>
        <v>6.1195574464788089E-6</v>
      </c>
      <c r="CH758" s="7">
        <f t="shared" si="675"/>
        <v>0.12907997360926471</v>
      </c>
      <c r="CI758" s="4">
        <f t="shared" si="676"/>
        <v>5.0929737561960439E-9</v>
      </c>
      <c r="CJ758">
        <f t="shared" si="677"/>
        <v>6.1195574464788089E-6</v>
      </c>
      <c r="CK758">
        <f t="shared" si="678"/>
        <v>5.0929737561960439E-9</v>
      </c>
      <c r="CL758" s="7">
        <f t="shared" si="679"/>
        <v>4</v>
      </c>
      <c r="CM758" s="4">
        <f t="shared" si="680"/>
        <v>0</v>
      </c>
      <c r="CN758" s="7">
        <f t="shared" si="681"/>
        <v>8.6144605467954171E-10</v>
      </c>
      <c r="CO758" s="4">
        <f t="shared" si="682"/>
        <v>1</v>
      </c>
      <c r="CP758" s="7">
        <f t="shared" si="683"/>
        <v>5</v>
      </c>
      <c r="CQ758" s="4" t="str">
        <f t="shared" si="684"/>
        <v>Glenfiddich 18</v>
      </c>
      <c r="CR758" s="7">
        <f t="shared" si="685"/>
        <v>78</v>
      </c>
      <c r="CS758">
        <f t="shared" si="686"/>
        <v>81</v>
      </c>
      <c r="CT758">
        <f ca="1">COUNTIF(INDIRECT(ADDRESS(ROW(),CR758,1,1)):INDIRECT(ADDRESS(ROW(),CS758,1,1)), "&lt;0.05")</f>
        <v>4</v>
      </c>
      <c r="CU758" s="4">
        <f t="shared" ca="1" si="687"/>
        <v>1</v>
      </c>
    </row>
    <row r="759" spans="1:99" x14ac:dyDescent="0.25">
      <c r="A759" s="48">
        <v>237</v>
      </c>
      <c r="B759" s="7">
        <v>0.11651903950387607</v>
      </c>
      <c r="C759">
        <v>7.5085609987971064E-2</v>
      </c>
      <c r="D759">
        <v>5.2462309311973931E-2</v>
      </c>
      <c r="E759">
        <v>6.5240694479831121E-2</v>
      </c>
      <c r="F759">
        <v>5.9397852017152808E-2</v>
      </c>
      <c r="G759">
        <v>4.4593852391823216E-2</v>
      </c>
      <c r="H759">
        <v>5.8400055827647041E-2</v>
      </c>
      <c r="I759">
        <v>4.6867207281316735E-2</v>
      </c>
      <c r="J759">
        <v>3.3499835929169733E-2</v>
      </c>
      <c r="K759" s="4">
        <v>3.1768866140088003E-2</v>
      </c>
      <c r="L759" s="7">
        <v>1.2880523327285771E-2</v>
      </c>
      <c r="M759">
        <v>2.4319565842938196E-2</v>
      </c>
      <c r="N759">
        <v>1.9946583801405231E-2</v>
      </c>
      <c r="O759">
        <v>4.1025819235659435E-2</v>
      </c>
      <c r="P759">
        <v>4.3601294216636201E-2</v>
      </c>
      <c r="Q759">
        <v>2.6736833730558605E-2</v>
      </c>
      <c r="R759">
        <v>2.4357979419222103E-2</v>
      </c>
      <c r="S759">
        <v>2.3691335562791592E-2</v>
      </c>
      <c r="T759">
        <v>3.4859232575002425E-2</v>
      </c>
      <c r="U759" s="4">
        <v>2.9685793597539419E-2</v>
      </c>
      <c r="V759" s="7">
        <v>0.24693374591245221</v>
      </c>
      <c r="W759">
        <v>0.17733307222044337</v>
      </c>
      <c r="X759">
        <v>0.19782741477399243</v>
      </c>
      <c r="Y759">
        <v>0.16891389303599402</v>
      </c>
      <c r="Z759">
        <v>0.2522252715352532</v>
      </c>
      <c r="AA759">
        <v>0.19364983288845791</v>
      </c>
      <c r="AB759">
        <v>0.15975214598628878</v>
      </c>
      <c r="AC759">
        <v>0.25083004782348645</v>
      </c>
      <c r="AD759">
        <v>0.23476950220684764</v>
      </c>
      <c r="AE759" s="4">
        <v>0.25196144826696054</v>
      </c>
      <c r="AF759" s="7">
        <v>0.17786996998100155</v>
      </c>
      <c r="AG759">
        <v>0.22060765285417522</v>
      </c>
      <c r="AH759">
        <v>0.20754183785739089</v>
      </c>
      <c r="AI759">
        <v>0.24707564655229372</v>
      </c>
      <c r="AJ759">
        <v>0.27290907788274826</v>
      </c>
      <c r="AK759">
        <v>0.24909571098243971</v>
      </c>
      <c r="AL759">
        <v>0.24551545272188696</v>
      </c>
      <c r="AM759">
        <v>0.28912478888084037</v>
      </c>
      <c r="AN759">
        <v>0.30395448475055742</v>
      </c>
      <c r="AO759" s="4">
        <v>0.26328028324849517</v>
      </c>
      <c r="AP759" s="7">
        <v>0.32176438809986591</v>
      </c>
      <c r="AQ759">
        <v>0.2629274606876375</v>
      </c>
      <c r="AR759">
        <v>0.28850962368356775</v>
      </c>
      <c r="AS759">
        <v>0.32189734633461553</v>
      </c>
      <c r="AT759">
        <v>0.37613012416133451</v>
      </c>
      <c r="AU759">
        <v>0.34674592426772549</v>
      </c>
      <c r="AV759">
        <v>0.34629791950162675</v>
      </c>
      <c r="AW759">
        <v>0.38420023470664233</v>
      </c>
      <c r="AX759">
        <v>0.38831879068611991</v>
      </c>
      <c r="AY759" s="4">
        <v>0.36817378992867417</v>
      </c>
      <c r="AZ759">
        <f t="shared" si="641"/>
        <v>5.8383532287084969E-2</v>
      </c>
      <c r="BA759">
        <f t="shared" si="642"/>
        <v>2.8110496130903894E-2</v>
      </c>
      <c r="BB759">
        <f t="shared" si="643"/>
        <v>0.21341963746501763</v>
      </c>
      <c r="BC759">
        <f t="shared" si="644"/>
        <v>0.24769749057118293</v>
      </c>
      <c r="BD759" s="4">
        <f t="shared" si="645"/>
        <v>0.34049656020578106</v>
      </c>
      <c r="BE759" s="7">
        <f t="shared" si="646"/>
        <v>2.4477034776573085E-2</v>
      </c>
      <c r="BF759">
        <f t="shared" si="647"/>
        <v>9.4473241402155024E-3</v>
      </c>
      <c r="BG759">
        <f t="shared" si="648"/>
        <v>3.7663809787807923E-2</v>
      </c>
      <c r="BH759">
        <f t="shared" si="649"/>
        <v>3.7989529822750695E-2</v>
      </c>
      <c r="BI759" s="4">
        <f t="shared" si="650"/>
        <v>4.1795665560237526E-2</v>
      </c>
      <c r="BJ759" s="7">
        <f t="shared" si="651"/>
        <v>3.5064708811300732E-3</v>
      </c>
      <c r="BK759">
        <f t="shared" si="652"/>
        <v>1.1521218745882628E-8</v>
      </c>
      <c r="BL759">
        <f t="shared" si="653"/>
        <v>8.1015633272442472E-10</v>
      </c>
      <c r="BM759" s="4">
        <f t="shared" si="654"/>
        <v>1.7856509915160917E-11</v>
      </c>
      <c r="BN759" s="7">
        <f t="shared" si="655"/>
        <v>3.5064708811300732E-3</v>
      </c>
      <c r="BO759">
        <f t="shared" si="656"/>
        <v>2.8477144448713623E-8</v>
      </c>
      <c r="BP759">
        <f t="shared" si="657"/>
        <v>6.0013220482475926E-9</v>
      </c>
      <c r="BQ759" s="4">
        <f t="shared" si="658"/>
        <v>6.0593224403816407E-10</v>
      </c>
      <c r="BR759" s="7">
        <f t="shared" si="659"/>
        <v>1.1521218745882628E-8</v>
      </c>
      <c r="BS759">
        <f t="shared" si="660"/>
        <v>2.8477144448713623E-8</v>
      </c>
      <c r="BT759">
        <f t="shared" si="661"/>
        <v>5.7819718701649585E-2</v>
      </c>
      <c r="BU759" s="4">
        <f t="shared" si="662"/>
        <v>1.2601196921481857E-6</v>
      </c>
      <c r="BV759" s="7">
        <f t="shared" si="663"/>
        <v>8.1015633272442472E-10</v>
      </c>
      <c r="BW759">
        <f t="shared" si="664"/>
        <v>6.0013220482475926E-9</v>
      </c>
      <c r="BX759">
        <f t="shared" si="665"/>
        <v>5.7819718701649585E-2</v>
      </c>
      <c r="BY759" s="4">
        <f t="shared" si="666"/>
        <v>6.265299034902655E-5</v>
      </c>
      <c r="BZ759" s="7">
        <f t="shared" si="667"/>
        <v>1.7856509915160917E-11</v>
      </c>
      <c r="CA759">
        <f t="shared" si="668"/>
        <v>6.0593224403816407E-10</v>
      </c>
      <c r="CB759">
        <f t="shared" si="669"/>
        <v>1.2601196921481857E-6</v>
      </c>
      <c r="CC759" s="4">
        <f t="shared" si="670"/>
        <v>6.265299034902655E-5</v>
      </c>
      <c r="CD759" s="7">
        <f t="shared" si="671"/>
        <v>18</v>
      </c>
      <c r="CE759" s="4">
        <f t="shared" si="672"/>
        <v>0</v>
      </c>
      <c r="CF759" s="7">
        <f t="shared" si="673"/>
        <v>3.5064708811300732E-3</v>
      </c>
      <c r="CG759">
        <f t="shared" si="674"/>
        <v>5.9325383456894417E-17</v>
      </c>
      <c r="CH759" s="7">
        <f t="shared" si="675"/>
        <v>3.5064708811300732E-3</v>
      </c>
      <c r="CI759" s="4">
        <f t="shared" si="676"/>
        <v>3.5631251407946434E-19</v>
      </c>
      <c r="CJ759">
        <f t="shared" si="677"/>
        <v>5.9325383456894417E-17</v>
      </c>
      <c r="CK759">
        <f t="shared" si="678"/>
        <v>3.5631251407946434E-19</v>
      </c>
      <c r="CL759" s="7">
        <f t="shared" si="679"/>
        <v>6</v>
      </c>
      <c r="CM759" s="4">
        <f t="shared" si="680"/>
        <v>1</v>
      </c>
      <c r="CN759" s="7">
        <f t="shared" si="681"/>
        <v>1.194773554591212E-17</v>
      </c>
      <c r="CO759" s="4">
        <f t="shared" si="682"/>
        <v>1</v>
      </c>
      <c r="CP759" s="7">
        <f t="shared" si="683"/>
        <v>5</v>
      </c>
      <c r="CQ759" s="4" t="str">
        <f t="shared" si="684"/>
        <v>Glenfiddich 18</v>
      </c>
      <c r="CR759" s="7">
        <f t="shared" si="685"/>
        <v>78</v>
      </c>
      <c r="CS759">
        <f t="shared" si="686"/>
        <v>81</v>
      </c>
      <c r="CT759">
        <f ca="1">COUNTIF(INDIRECT(ADDRESS(ROW(),CR759,1,1)):INDIRECT(ADDRESS(ROW(),CS759,1,1)), "&lt;0.05")</f>
        <v>4</v>
      </c>
      <c r="CU759" s="4">
        <f t="shared" ca="1" si="687"/>
        <v>1</v>
      </c>
    </row>
    <row r="760" spans="1:99" x14ac:dyDescent="0.25">
      <c r="A760" s="48">
        <v>238</v>
      </c>
      <c r="B760" s="7">
        <v>7.0115570008576003E-2</v>
      </c>
      <c r="C760">
        <v>2.9043227143772245E-2</v>
      </c>
      <c r="D760">
        <v>4.448069622976452E-2</v>
      </c>
      <c r="E760">
        <v>7.0118042796526734E-3</v>
      </c>
      <c r="F760">
        <v>3.5691398404515541E-3</v>
      </c>
      <c r="G760">
        <v>2.8928680449831972E-2</v>
      </c>
      <c r="H760">
        <v>1.7552669933193089E-2</v>
      </c>
      <c r="I760">
        <v>4.5036265648148825E-3</v>
      </c>
      <c r="J760">
        <v>1.1217819146084862E-2</v>
      </c>
      <c r="K760" s="4">
        <v>7.3207676972627976E-3</v>
      </c>
      <c r="L760" s="7">
        <v>1.6117260509852391E-2</v>
      </c>
      <c r="M760">
        <v>1.2490709864847823E-2</v>
      </c>
      <c r="N760">
        <v>7.8613910667978872E-3</v>
      </c>
      <c r="O760">
        <v>1.8327868652374128E-2</v>
      </c>
      <c r="P760">
        <v>7.9437562760322558E-3</v>
      </c>
      <c r="Q760">
        <v>0</v>
      </c>
      <c r="R760">
        <v>3.5123084227912455E-4</v>
      </c>
      <c r="S760">
        <v>0</v>
      </c>
      <c r="T760">
        <v>1.1160073817753496E-2</v>
      </c>
      <c r="U760" s="4">
        <v>2.6272906561674012E-3</v>
      </c>
      <c r="V760" s="7">
        <v>2.907214631982933E-2</v>
      </c>
      <c r="W760">
        <v>2.5293193042053057E-2</v>
      </c>
      <c r="X760">
        <v>2.8282287805050665E-2</v>
      </c>
      <c r="Y760">
        <v>2.5348054579581586E-2</v>
      </c>
      <c r="Z760">
        <v>3.9713748409856774E-2</v>
      </c>
      <c r="AA760">
        <v>3.0440605608212257E-2</v>
      </c>
      <c r="AB760">
        <v>2.4792084403165382E-2</v>
      </c>
      <c r="AC760">
        <v>3.0472145604376489E-2</v>
      </c>
      <c r="AD760">
        <v>4.0421564831928568E-2</v>
      </c>
      <c r="AE760" s="4">
        <v>3.2494146044017638E-2</v>
      </c>
      <c r="AF760" s="7">
        <v>3.9395360674964373E-2</v>
      </c>
      <c r="AG760">
        <v>4.6423787517042438E-2</v>
      </c>
      <c r="AH760">
        <v>4.7786813995144735E-2</v>
      </c>
      <c r="AI760">
        <v>4.7386331713642559E-2</v>
      </c>
      <c r="AJ760">
        <v>4.5944469186294357E-2</v>
      </c>
      <c r="AK760">
        <v>5.0531929810477223E-2</v>
      </c>
      <c r="AL760">
        <v>5.0193510758266877E-2</v>
      </c>
      <c r="AM760">
        <v>5.7748252923877703E-2</v>
      </c>
      <c r="AN760">
        <v>7.3202896598628497E-2</v>
      </c>
      <c r="AO760" s="4">
        <v>5.8365526243433274E-2</v>
      </c>
      <c r="AP760" s="7">
        <v>8.0679100927824959E-2</v>
      </c>
      <c r="AQ760">
        <v>5.4038128984497225E-2</v>
      </c>
      <c r="AR760">
        <v>6.4679740040923528E-2</v>
      </c>
      <c r="AS760">
        <v>6.1554401157575163E-2</v>
      </c>
      <c r="AT760">
        <v>8.2927050813774342E-2</v>
      </c>
      <c r="AU760">
        <v>6.2142329718619597E-2</v>
      </c>
      <c r="AV760">
        <v>6.7284704350400945E-2</v>
      </c>
      <c r="AW760">
        <v>6.8804551082134457E-2</v>
      </c>
      <c r="AX760">
        <v>8.130577815695654E-2</v>
      </c>
      <c r="AY760" s="4">
        <v>7.1268863000963203E-2</v>
      </c>
      <c r="AZ760">
        <f t="shared" si="641"/>
        <v>2.2374400129340458E-2</v>
      </c>
      <c r="BA760">
        <f t="shared" si="642"/>
        <v>7.6879581686104519E-3</v>
      </c>
      <c r="BB760">
        <f t="shared" si="643"/>
        <v>3.0632997664807177E-2</v>
      </c>
      <c r="BC760">
        <f t="shared" si="644"/>
        <v>5.1697887942177202E-2</v>
      </c>
      <c r="BD760" s="4">
        <f t="shared" si="645"/>
        <v>6.9468464823367007E-2</v>
      </c>
      <c r="BE760" s="7">
        <f t="shared" si="646"/>
        <v>2.1444194804381547E-2</v>
      </c>
      <c r="BF760">
        <f t="shared" si="647"/>
        <v>6.8078849773078208E-3</v>
      </c>
      <c r="BG760">
        <f t="shared" si="648"/>
        <v>5.5809730431603827E-3</v>
      </c>
      <c r="BH760">
        <f t="shared" si="649"/>
        <v>9.3885774551668161E-3</v>
      </c>
      <c r="BI760" s="4">
        <f t="shared" si="650"/>
        <v>9.6189438029790197E-3</v>
      </c>
      <c r="BJ760" s="7">
        <f t="shared" si="651"/>
        <v>6.3877764149993174E-2</v>
      </c>
      <c r="BK760">
        <f t="shared" si="652"/>
        <v>0.26528747083275267</v>
      </c>
      <c r="BL760">
        <f t="shared" si="653"/>
        <v>1.795869376502631E-3</v>
      </c>
      <c r="BM760" s="4">
        <f t="shared" si="654"/>
        <v>3.1239231172483998E-5</v>
      </c>
      <c r="BN760" s="7">
        <f t="shared" si="655"/>
        <v>6.3877764149993174E-2</v>
      </c>
      <c r="BO760">
        <f t="shared" si="656"/>
        <v>2.105913601348213E-7</v>
      </c>
      <c r="BP760">
        <f t="shared" si="657"/>
        <v>1.5236086790447284E-9</v>
      </c>
      <c r="BQ760" s="4">
        <f t="shared" si="658"/>
        <v>1.3710307640819278E-11</v>
      </c>
      <c r="BR760" s="7">
        <f t="shared" si="659"/>
        <v>0.26528747083275267</v>
      </c>
      <c r="BS760">
        <f t="shared" si="660"/>
        <v>2.105913601348213E-7</v>
      </c>
      <c r="BT760">
        <f t="shared" si="661"/>
        <v>2.2531336576585025E-5</v>
      </c>
      <c r="BU760" s="4">
        <f t="shared" si="662"/>
        <v>1.9676067421759084E-8</v>
      </c>
      <c r="BV760" s="7">
        <f t="shared" si="663"/>
        <v>1.795869376502631E-3</v>
      </c>
      <c r="BW760">
        <f t="shared" si="664"/>
        <v>1.5236086790447284E-9</v>
      </c>
      <c r="BX760">
        <f t="shared" si="665"/>
        <v>2.2531336576585025E-5</v>
      </c>
      <c r="BY760" s="4">
        <f t="shared" si="666"/>
        <v>5.623082636383288E-4</v>
      </c>
      <c r="BZ760" s="7">
        <f t="shared" si="667"/>
        <v>3.1239231172483998E-5</v>
      </c>
      <c r="CA760">
        <f t="shared" si="668"/>
        <v>1.3710307640819278E-11</v>
      </c>
      <c r="CB760">
        <f t="shared" si="669"/>
        <v>1.9676067421759084E-8</v>
      </c>
      <c r="CC760" s="4">
        <f t="shared" si="670"/>
        <v>5.623082636383288E-4</v>
      </c>
      <c r="CD760" s="7">
        <f t="shared" si="671"/>
        <v>16</v>
      </c>
      <c r="CE760" s="4">
        <f t="shared" si="672"/>
        <v>0</v>
      </c>
      <c r="CF760" s="7">
        <f t="shared" si="673"/>
        <v>6.3877764149993174E-2</v>
      </c>
      <c r="CG760">
        <f t="shared" si="674"/>
        <v>2.3068172363815988E-3</v>
      </c>
      <c r="CH760" s="7">
        <f t="shared" si="675"/>
        <v>6.3877764149993174E-2</v>
      </c>
      <c r="CI760" s="4">
        <f t="shared" si="676"/>
        <v>3.9218570479648348E-13</v>
      </c>
      <c r="CJ760">
        <f t="shared" si="677"/>
        <v>2.3068172363815988E-3</v>
      </c>
      <c r="CK760">
        <f t="shared" si="678"/>
        <v>3.9218570479648348E-13</v>
      </c>
      <c r="CL760" s="7">
        <f t="shared" si="679"/>
        <v>4</v>
      </c>
      <c r="CM760" s="4">
        <f t="shared" si="680"/>
        <v>0</v>
      </c>
      <c r="CN760" s="7">
        <f t="shared" si="681"/>
        <v>4.6764531301202804E-6</v>
      </c>
      <c r="CO760" s="4">
        <f t="shared" si="682"/>
        <v>1</v>
      </c>
      <c r="CP760" s="7">
        <f t="shared" si="683"/>
        <v>5</v>
      </c>
      <c r="CQ760" s="4" t="str">
        <f t="shared" si="684"/>
        <v>Glenfiddich 18</v>
      </c>
      <c r="CR760" s="7">
        <f t="shared" si="685"/>
        <v>78</v>
      </c>
      <c r="CS760">
        <f t="shared" si="686"/>
        <v>81</v>
      </c>
      <c r="CT760">
        <f ca="1">COUNTIF(INDIRECT(ADDRESS(ROW(),CR760,1,1)):INDIRECT(ADDRESS(ROW(),CS760,1,1)), "&lt;0.05")</f>
        <v>4</v>
      </c>
      <c r="CU760" s="4">
        <f t="shared" ca="1" si="687"/>
        <v>1</v>
      </c>
    </row>
    <row r="761" spans="1:99" x14ac:dyDescent="0.25">
      <c r="A761" s="48">
        <v>239</v>
      </c>
      <c r="B761" s="7">
        <v>0.17383007699475192</v>
      </c>
      <c r="C761">
        <v>5.6287229747332135E-2</v>
      </c>
      <c r="D761">
        <v>7.7558647174726006E-2</v>
      </c>
      <c r="E761">
        <v>1.2606741233803877E-2</v>
      </c>
      <c r="F761">
        <v>4.415320758200998E-3</v>
      </c>
      <c r="G761">
        <v>5.5551748225959999E-2</v>
      </c>
      <c r="H761">
        <v>4.1642057920715646E-2</v>
      </c>
      <c r="I761">
        <v>1.7281813266913557E-2</v>
      </c>
      <c r="J761">
        <v>0</v>
      </c>
      <c r="K761" s="4">
        <v>1.4323408724275073E-2</v>
      </c>
      <c r="L761" s="7">
        <v>3.2185249686554736E-2</v>
      </c>
      <c r="M761">
        <v>2.1799122018812293E-2</v>
      </c>
      <c r="N761">
        <v>7.5415875000300224E-3</v>
      </c>
      <c r="O761">
        <v>3.0591860940204961E-2</v>
      </c>
      <c r="P761">
        <v>4.0112249855372304E-5</v>
      </c>
      <c r="Q761">
        <v>0</v>
      </c>
      <c r="R761">
        <v>0</v>
      </c>
      <c r="S761">
        <v>0</v>
      </c>
      <c r="T761">
        <v>3.7717506345546145E-2</v>
      </c>
      <c r="U761" s="4">
        <v>0</v>
      </c>
      <c r="V761" s="7">
        <v>0</v>
      </c>
      <c r="W761">
        <v>0</v>
      </c>
      <c r="X761">
        <v>0</v>
      </c>
      <c r="Y761">
        <v>3.0695670994954045E-4</v>
      </c>
      <c r="Z761">
        <v>5.4558881992859088E-3</v>
      </c>
      <c r="AA761">
        <v>0</v>
      </c>
      <c r="AB761">
        <v>2.7534407491091079E-3</v>
      </c>
      <c r="AC761">
        <v>0</v>
      </c>
      <c r="AD761">
        <v>2.5762630085231192E-2</v>
      </c>
      <c r="AE761" s="4">
        <v>0</v>
      </c>
      <c r="AF761" s="7">
        <v>5.5151787441912188E-2</v>
      </c>
      <c r="AG761">
        <v>5.4127508478614791E-2</v>
      </c>
      <c r="AH761">
        <v>6.2610830489466113E-2</v>
      </c>
      <c r="AI761">
        <v>5.631434212008328E-2</v>
      </c>
      <c r="AJ761">
        <v>5.3382402396249418E-2</v>
      </c>
      <c r="AK761">
        <v>7.7317483937752313E-2</v>
      </c>
      <c r="AL761">
        <v>6.3814314109133144E-2</v>
      </c>
      <c r="AM761">
        <v>8.9547600778880576E-2</v>
      </c>
      <c r="AN761">
        <v>8.7036438307069849E-2</v>
      </c>
      <c r="AO761" s="4">
        <v>8.0982975157589593E-2</v>
      </c>
      <c r="AP761" s="7">
        <v>0.1106736050563103</v>
      </c>
      <c r="AQ761">
        <v>8.3689981389504009E-2</v>
      </c>
      <c r="AR761">
        <v>9.9999149500109463E-2</v>
      </c>
      <c r="AS761">
        <v>8.9722257263573468E-2</v>
      </c>
      <c r="AT761">
        <v>9.2765719111055425E-2</v>
      </c>
      <c r="AU761">
        <v>8.9007148208455178E-2</v>
      </c>
      <c r="AV761">
        <v>9.2059504463874051E-2</v>
      </c>
      <c r="AW761">
        <v>5.3355432113535529E-2</v>
      </c>
      <c r="AX761">
        <v>9.8123889725670002E-2</v>
      </c>
      <c r="AY761" s="4">
        <v>8.1084337085953764E-2</v>
      </c>
      <c r="AZ761">
        <f t="shared" si="641"/>
        <v>4.5349704404667922E-2</v>
      </c>
      <c r="BA761">
        <f t="shared" si="642"/>
        <v>1.2987543874100355E-2</v>
      </c>
      <c r="BB761">
        <f t="shared" si="643"/>
        <v>3.4278915743575751E-3</v>
      </c>
      <c r="BC761">
        <f t="shared" si="644"/>
        <v>6.8028568321675129E-2</v>
      </c>
      <c r="BD761" s="4">
        <f t="shared" si="645"/>
        <v>8.9048102391804121E-2</v>
      </c>
      <c r="BE761" s="7">
        <f t="shared" si="646"/>
        <v>5.2000895894353034E-2</v>
      </c>
      <c r="BF761">
        <f t="shared" si="647"/>
        <v>1.5775080387484812E-2</v>
      </c>
      <c r="BG761">
        <f t="shared" si="648"/>
        <v>8.0529571992507994E-3</v>
      </c>
      <c r="BH761">
        <f t="shared" si="649"/>
        <v>1.4284274699660772E-2</v>
      </c>
      <c r="BI761" s="4">
        <f t="shared" si="650"/>
        <v>1.5126873888153113E-2</v>
      </c>
      <c r="BJ761" s="7">
        <f t="shared" si="651"/>
        <v>8.7262103500972896E-2</v>
      </c>
      <c r="BK761">
        <f t="shared" si="652"/>
        <v>3.1709631791582753E-2</v>
      </c>
      <c r="BL761">
        <f t="shared" si="653"/>
        <v>0.21211779990383375</v>
      </c>
      <c r="BM761" s="4">
        <f t="shared" si="654"/>
        <v>2.7778835050160836E-2</v>
      </c>
      <c r="BN761" s="7">
        <f t="shared" si="655"/>
        <v>8.7262103500972896E-2</v>
      </c>
      <c r="BO761">
        <f t="shared" si="656"/>
        <v>0.11092582881187656</v>
      </c>
      <c r="BP761">
        <f t="shared" si="657"/>
        <v>1.9170091722170968E-7</v>
      </c>
      <c r="BQ761" s="4">
        <f t="shared" si="658"/>
        <v>2.0452759971255033E-9</v>
      </c>
      <c r="BR761" s="7">
        <f t="shared" si="659"/>
        <v>3.1709631791582753E-2</v>
      </c>
      <c r="BS761">
        <f t="shared" si="660"/>
        <v>0.11092582881187656</v>
      </c>
      <c r="BT761">
        <f t="shared" si="661"/>
        <v>4.9210190095912536E-9</v>
      </c>
      <c r="BU761" s="4">
        <f t="shared" si="662"/>
        <v>3.4038820788230533E-10</v>
      </c>
      <c r="BV761" s="7">
        <f t="shared" si="663"/>
        <v>0.21211779990383375</v>
      </c>
      <c r="BW761">
        <f t="shared" si="664"/>
        <v>1.9170091722170968E-7</v>
      </c>
      <c r="BX761">
        <f t="shared" si="665"/>
        <v>4.9210190095912536E-9</v>
      </c>
      <c r="BY761" s="4">
        <f t="shared" si="666"/>
        <v>5.034974194903773E-3</v>
      </c>
      <c r="BZ761" s="7">
        <f t="shared" si="667"/>
        <v>2.7778835050160836E-2</v>
      </c>
      <c r="CA761">
        <f t="shared" si="668"/>
        <v>2.0452759971255033E-9</v>
      </c>
      <c r="CB761">
        <f t="shared" si="669"/>
        <v>3.4038820788230533E-10</v>
      </c>
      <c r="CC761" s="4">
        <f t="shared" si="670"/>
        <v>5.034974194903773E-3</v>
      </c>
      <c r="CD761" s="7">
        <f t="shared" si="671"/>
        <v>14</v>
      </c>
      <c r="CE761" s="4">
        <f t="shared" si="672"/>
        <v>0</v>
      </c>
      <c r="CF761" s="7">
        <f t="shared" si="673"/>
        <v>8.7262103500972896E-2</v>
      </c>
      <c r="CG761">
        <f t="shared" si="674"/>
        <v>0.65703738994884997</v>
      </c>
      <c r="CH761" s="7">
        <f t="shared" si="675"/>
        <v>8.7262103500972896E-2</v>
      </c>
      <c r="CI761" s="4">
        <f t="shared" si="676"/>
        <v>4.2407705698259685E-5</v>
      </c>
      <c r="CJ761">
        <f t="shared" si="677"/>
        <v>0.65703738994884997</v>
      </c>
      <c r="CK761">
        <f t="shared" si="678"/>
        <v>4.2407705698259685E-5</v>
      </c>
      <c r="CL761" s="7">
        <f t="shared" si="679"/>
        <v>2</v>
      </c>
      <c r="CM761" s="4">
        <f t="shared" si="680"/>
        <v>0</v>
      </c>
      <c r="CN761" s="7">
        <f t="shared" si="681"/>
        <v>0.58918497427457284</v>
      </c>
      <c r="CO761" s="4">
        <f t="shared" si="682"/>
        <v>0</v>
      </c>
      <c r="CP761" s="7">
        <f t="shared" si="683"/>
        <v>5</v>
      </c>
      <c r="CQ761" s="4" t="str">
        <f t="shared" si="684"/>
        <v>Glenfiddich 18</v>
      </c>
      <c r="CR761" s="7">
        <f t="shared" si="685"/>
        <v>78</v>
      </c>
      <c r="CS761">
        <f t="shared" si="686"/>
        <v>81</v>
      </c>
      <c r="CT761">
        <f ca="1">COUNTIF(INDIRECT(ADDRESS(ROW(),CR761,1,1)):INDIRECT(ADDRESS(ROW(),CS761,1,1)), "&lt;0.05")</f>
        <v>4</v>
      </c>
      <c r="CU761" s="4">
        <f t="shared" ca="1" si="687"/>
        <v>1</v>
      </c>
    </row>
    <row r="762" spans="1:99" x14ac:dyDescent="0.25">
      <c r="A762" s="48">
        <v>240</v>
      </c>
      <c r="B762" s="7">
        <v>5.9632604405929712E-2</v>
      </c>
      <c r="C762">
        <v>1.2206387108041929E-2</v>
      </c>
      <c r="D762">
        <v>2.765647526978313E-2</v>
      </c>
      <c r="E762">
        <v>4.6528576685953916E-3</v>
      </c>
      <c r="F762">
        <v>0</v>
      </c>
      <c r="G762">
        <v>2.0906717254025004E-2</v>
      </c>
      <c r="H762">
        <v>1.8978373162703156E-2</v>
      </c>
      <c r="I762">
        <v>6.8662125366378505E-3</v>
      </c>
      <c r="J762">
        <v>4.8115754607901224E-3</v>
      </c>
      <c r="K762" s="4">
        <v>8.3342352481213834E-3</v>
      </c>
      <c r="L762" s="7">
        <v>1.2846290243490899E-2</v>
      </c>
      <c r="M762">
        <v>1.0010563068547869E-2</v>
      </c>
      <c r="N762">
        <v>6.6619283047572603E-3</v>
      </c>
      <c r="O762">
        <v>1.1435411193664256E-2</v>
      </c>
      <c r="P762">
        <v>6.662378418972513E-3</v>
      </c>
      <c r="Q762">
        <v>0</v>
      </c>
      <c r="R762">
        <v>0</v>
      </c>
      <c r="S762">
        <v>1.8232386272848766E-3</v>
      </c>
      <c r="T762">
        <v>1.3945155550331795E-2</v>
      </c>
      <c r="U762" s="4">
        <v>0</v>
      </c>
      <c r="V762" s="7">
        <v>0</v>
      </c>
      <c r="W762">
        <v>3.143330841521145E-4</v>
      </c>
      <c r="X762">
        <v>2.6623403408834712E-4</v>
      </c>
      <c r="Y762">
        <v>2.720774745419196E-3</v>
      </c>
      <c r="Z762">
        <v>4.6514918060105359E-3</v>
      </c>
      <c r="AA762">
        <v>6.2483197422196466E-4</v>
      </c>
      <c r="AB762">
        <v>3.1100083507269961E-3</v>
      </c>
      <c r="AC762">
        <v>0</v>
      </c>
      <c r="AD762">
        <v>8.5450768841494676E-3</v>
      </c>
      <c r="AE762" s="4">
        <v>0</v>
      </c>
      <c r="AF762" s="7">
        <v>2.9063446274930911E-2</v>
      </c>
      <c r="AG762">
        <v>3.9390970978477893E-2</v>
      </c>
      <c r="AH762">
        <v>3.6866378353352325E-2</v>
      </c>
      <c r="AI762">
        <v>3.6006198916829539E-2</v>
      </c>
      <c r="AJ762">
        <v>3.1922504255231403E-2</v>
      </c>
      <c r="AK762">
        <v>3.5151122550423824E-2</v>
      </c>
      <c r="AL762">
        <v>3.0153781272742017E-2</v>
      </c>
      <c r="AM762">
        <v>3.7131783662496462E-2</v>
      </c>
      <c r="AN762">
        <v>2.8953505608020073E-2</v>
      </c>
      <c r="AO762" s="4">
        <v>3.9489738645632905E-2</v>
      </c>
      <c r="AP762" s="7">
        <v>4.9648022199630736E-2</v>
      </c>
      <c r="AQ762">
        <v>4.6378814865480227E-2</v>
      </c>
      <c r="AR762">
        <v>4.4916010955375382E-2</v>
      </c>
      <c r="AS762">
        <v>3.54179171884327E-2</v>
      </c>
      <c r="AT762">
        <v>4.2962682716941522E-2</v>
      </c>
      <c r="AU762">
        <v>4.018079053744944E-2</v>
      </c>
      <c r="AV762">
        <v>3.5107811977565018E-2</v>
      </c>
      <c r="AW762">
        <v>2.7380673336181136E-2</v>
      </c>
      <c r="AX762">
        <v>3.9030330242730255E-2</v>
      </c>
      <c r="AY762" s="4">
        <v>3.1564943450832904E-2</v>
      </c>
      <c r="AZ762">
        <f t="shared" si="641"/>
        <v>1.6404543811462766E-2</v>
      </c>
      <c r="BA762">
        <f t="shared" si="642"/>
        <v>6.3384965407049468E-3</v>
      </c>
      <c r="BB762">
        <f t="shared" si="643"/>
        <v>2.0232750878768622E-3</v>
      </c>
      <c r="BC762">
        <f t="shared" si="644"/>
        <v>3.4412943051813735E-2</v>
      </c>
      <c r="BD762" s="4">
        <f t="shared" si="645"/>
        <v>3.925879974706193E-2</v>
      </c>
      <c r="BE762" s="7">
        <f t="shared" si="646"/>
        <v>1.7440398858533237E-2</v>
      </c>
      <c r="BF762">
        <f t="shared" si="647"/>
        <v>5.5857151986371048E-3</v>
      </c>
      <c r="BG762">
        <f t="shared" si="648"/>
        <v>2.8156933656993438E-3</v>
      </c>
      <c r="BH762">
        <f t="shared" si="649"/>
        <v>4.0799611277721028E-3</v>
      </c>
      <c r="BI762" s="4">
        <f t="shared" si="650"/>
        <v>6.9723581339222783E-3</v>
      </c>
      <c r="BJ762" s="7">
        <f t="shared" si="651"/>
        <v>0.11049212573439447</v>
      </c>
      <c r="BK762">
        <f t="shared" si="652"/>
        <v>2.883701952697201E-2</v>
      </c>
      <c r="BL762">
        <f t="shared" si="653"/>
        <v>9.8504050673226765E-3</v>
      </c>
      <c r="BM762" s="4">
        <f t="shared" si="654"/>
        <v>2.3876287484929236E-3</v>
      </c>
      <c r="BN762" s="7">
        <f t="shared" si="655"/>
        <v>0.11049212573439447</v>
      </c>
      <c r="BO762">
        <f t="shared" si="656"/>
        <v>4.7660032597276934E-2</v>
      </c>
      <c r="BP762">
        <f t="shared" si="657"/>
        <v>5.3339303717613035E-10</v>
      </c>
      <c r="BQ762" s="4">
        <f t="shared" si="658"/>
        <v>1.3924102009099684E-9</v>
      </c>
      <c r="BR762" s="7">
        <f t="shared" si="659"/>
        <v>2.883701952697201E-2</v>
      </c>
      <c r="BS762">
        <f t="shared" si="660"/>
        <v>4.7660032597276934E-2</v>
      </c>
      <c r="BT762">
        <f t="shared" si="661"/>
        <v>5.875151132604387E-13</v>
      </c>
      <c r="BU762" s="4">
        <f t="shared" si="662"/>
        <v>2.7697791541126866E-9</v>
      </c>
      <c r="BV762" s="7">
        <f t="shared" si="663"/>
        <v>9.8504050673226765E-3</v>
      </c>
      <c r="BW762">
        <f t="shared" si="664"/>
        <v>5.3339303717613035E-10</v>
      </c>
      <c r="BX762">
        <f t="shared" si="665"/>
        <v>5.875151132604387E-13</v>
      </c>
      <c r="BY762" s="4">
        <f t="shared" si="666"/>
        <v>7.7915502680247939E-2</v>
      </c>
      <c r="BZ762" s="7">
        <f t="shared" si="667"/>
        <v>2.3876287484929236E-3</v>
      </c>
      <c r="CA762">
        <f t="shared" si="668"/>
        <v>1.3924102009099684E-9</v>
      </c>
      <c r="CB762">
        <f t="shared" si="669"/>
        <v>2.7697791541126866E-9</v>
      </c>
      <c r="CC762" s="4">
        <f t="shared" si="670"/>
        <v>7.7915502680247939E-2</v>
      </c>
      <c r="CD762" s="7">
        <f t="shared" si="671"/>
        <v>16</v>
      </c>
      <c r="CE762" s="4">
        <f t="shared" si="672"/>
        <v>0</v>
      </c>
      <c r="CF762" s="7">
        <f t="shared" si="673"/>
        <v>0.11049212573439447</v>
      </c>
      <c r="CG762">
        <f t="shared" si="674"/>
        <v>0.1855481355877352</v>
      </c>
      <c r="CH762" s="7">
        <f t="shared" si="675"/>
        <v>0.11049212573439447</v>
      </c>
      <c r="CI762" s="4">
        <f t="shared" si="676"/>
        <v>7.5378700700430008E-6</v>
      </c>
      <c r="CJ762">
        <f t="shared" si="677"/>
        <v>0.1855481355877352</v>
      </c>
      <c r="CK762">
        <f t="shared" si="678"/>
        <v>7.5378700700430008E-6</v>
      </c>
      <c r="CL762" s="7">
        <f t="shared" si="679"/>
        <v>2</v>
      </c>
      <c r="CM762" s="4">
        <f t="shared" si="680"/>
        <v>0</v>
      </c>
      <c r="CN762" s="7">
        <f t="shared" si="681"/>
        <v>0.16778326175903943</v>
      </c>
      <c r="CO762" s="4">
        <f t="shared" si="682"/>
        <v>0</v>
      </c>
      <c r="CP762" s="7">
        <f t="shared" si="683"/>
        <v>5</v>
      </c>
      <c r="CQ762" s="4" t="str">
        <f t="shared" si="684"/>
        <v>Glenfiddich 18</v>
      </c>
      <c r="CR762" s="7">
        <f t="shared" si="685"/>
        <v>78</v>
      </c>
      <c r="CS762">
        <f t="shared" si="686"/>
        <v>81</v>
      </c>
      <c r="CT762">
        <f ca="1">COUNTIF(INDIRECT(ADDRESS(ROW(),CR762,1,1)):INDIRECT(ADDRESS(ROW(),CS762,1,1)), "&lt;0.05")</f>
        <v>3</v>
      </c>
      <c r="CU762" s="4">
        <f t="shared" ca="1" si="687"/>
        <v>0</v>
      </c>
    </row>
    <row r="763" spans="1:99" x14ac:dyDescent="0.25">
      <c r="A763" s="48">
        <v>241</v>
      </c>
      <c r="B763" s="7">
        <v>7.2364250900201377E-2</v>
      </c>
      <c r="C763">
        <v>2.994663043025474E-2</v>
      </c>
      <c r="D763">
        <v>3.5079164060700524E-2</v>
      </c>
      <c r="E763">
        <v>1.7918178983902917E-2</v>
      </c>
      <c r="F763">
        <v>2.1850739227083159E-2</v>
      </c>
      <c r="G763">
        <v>2.4548376800988311E-2</v>
      </c>
      <c r="H763">
        <v>2.1773138752010902E-2</v>
      </c>
      <c r="I763">
        <v>1.5229415887230735E-2</v>
      </c>
      <c r="J763">
        <v>6.7977795437811515E-3</v>
      </c>
      <c r="K763" s="4">
        <v>8.6794436907927808E-3</v>
      </c>
      <c r="L763" s="7">
        <v>1.5963229363477195E-2</v>
      </c>
      <c r="M763">
        <v>1.2288385157135671E-2</v>
      </c>
      <c r="N763">
        <v>9.1237994261956744E-3</v>
      </c>
      <c r="O763">
        <v>2.0110238498028801E-2</v>
      </c>
      <c r="P763">
        <v>2.1577964201192845E-2</v>
      </c>
      <c r="Q763">
        <v>7.4604715955344566E-3</v>
      </c>
      <c r="R763">
        <v>2.340379463654005E-3</v>
      </c>
      <c r="S763">
        <v>4.3386672003920563E-3</v>
      </c>
      <c r="T763">
        <v>1.4945939883299553E-2</v>
      </c>
      <c r="U763" s="4">
        <v>4.5313214003943189E-3</v>
      </c>
      <c r="V763" s="7">
        <v>2.9848632637710887E-3</v>
      </c>
      <c r="W763">
        <v>4.6743678381668402E-3</v>
      </c>
      <c r="X763">
        <v>4.1791426439180121E-3</v>
      </c>
      <c r="Y763">
        <v>5.5690087119689103E-3</v>
      </c>
      <c r="Z763">
        <v>7.6692473672101431E-3</v>
      </c>
      <c r="AA763">
        <v>3.7745643682778698E-3</v>
      </c>
      <c r="AB763">
        <v>4.8326022100677263E-3</v>
      </c>
      <c r="AC763">
        <v>5.3524810851199606E-3</v>
      </c>
      <c r="AD763">
        <v>1.0601807639297882E-2</v>
      </c>
      <c r="AE763" s="4">
        <v>1.5170188410367075E-3</v>
      </c>
      <c r="AF763" s="7">
        <v>6.7148402873698193E-2</v>
      </c>
      <c r="AG763">
        <v>0.10563382564507812</v>
      </c>
      <c r="AH763">
        <v>8.8336224800929064E-2</v>
      </c>
      <c r="AI763">
        <v>7.6774983265252686E-2</v>
      </c>
      <c r="AJ763">
        <v>7.2885222827275192E-2</v>
      </c>
      <c r="AK763">
        <v>7.9168282471176757E-2</v>
      </c>
      <c r="AL763">
        <v>6.8975146601926149E-2</v>
      </c>
      <c r="AM763">
        <v>8.9462383453910665E-2</v>
      </c>
      <c r="AN763">
        <v>9.1702971495177685E-2</v>
      </c>
      <c r="AO763" s="4">
        <v>8.0587691309728801E-2</v>
      </c>
      <c r="AP763" s="7">
        <v>0.10660694767557027</v>
      </c>
      <c r="AQ763">
        <v>9.7914100245877086E-2</v>
      </c>
      <c r="AR763">
        <v>0.10694784161027754</v>
      </c>
      <c r="AS763">
        <v>6.4354476356708615E-2</v>
      </c>
      <c r="AT763">
        <v>7.8289044597108948E-2</v>
      </c>
      <c r="AU763">
        <v>7.0527405894421094E-2</v>
      </c>
      <c r="AV763">
        <v>8.101818891092917E-2</v>
      </c>
      <c r="AW763">
        <v>8.1738737464905162E-2</v>
      </c>
      <c r="AX763">
        <v>8.0048435999963696E-2</v>
      </c>
      <c r="AY763" s="4">
        <v>6.3709207601597734E-2</v>
      </c>
      <c r="AZ763">
        <f t="shared" si="641"/>
        <v>2.5418711827694656E-2</v>
      </c>
      <c r="BA763">
        <f t="shared" si="642"/>
        <v>1.1268039618930458E-2</v>
      </c>
      <c r="BB763">
        <f t="shared" si="643"/>
        <v>5.1155103968835141E-3</v>
      </c>
      <c r="BC763">
        <f t="shared" si="644"/>
        <v>8.2067513474415321E-2</v>
      </c>
      <c r="BD763" s="4">
        <f t="shared" si="645"/>
        <v>8.3115438635735922E-2</v>
      </c>
      <c r="BE763" s="7">
        <f t="shared" si="646"/>
        <v>1.8653299080257375E-2</v>
      </c>
      <c r="BF763">
        <f t="shared" si="647"/>
        <v>6.7765110540793771E-3</v>
      </c>
      <c r="BG763">
        <f t="shared" si="648"/>
        <v>2.5236923803923002E-3</v>
      </c>
      <c r="BH763">
        <f t="shared" si="649"/>
        <v>1.1827954868478097E-2</v>
      </c>
      <c r="BI763" s="4">
        <f t="shared" si="650"/>
        <v>1.5863526432770159E-2</v>
      </c>
      <c r="BJ763" s="7">
        <f t="shared" si="651"/>
        <v>4.4836715473425721E-2</v>
      </c>
      <c r="BK763">
        <f t="shared" si="652"/>
        <v>7.3444894062002393E-3</v>
      </c>
      <c r="BL763">
        <f t="shared" si="653"/>
        <v>6.5417115039435438E-7</v>
      </c>
      <c r="BM763" s="4">
        <f t="shared" si="654"/>
        <v>7.7828831133235771E-7</v>
      </c>
      <c r="BN763" s="7">
        <f t="shared" si="655"/>
        <v>4.4836715473425721E-2</v>
      </c>
      <c r="BO763">
        <f t="shared" si="656"/>
        <v>2.0364110573933333E-2</v>
      </c>
      <c r="BP763">
        <f t="shared" si="657"/>
        <v>1.0714959573288892E-10</v>
      </c>
      <c r="BQ763" s="4">
        <f t="shared" si="658"/>
        <v>1.4405487523305894E-8</v>
      </c>
      <c r="BR763" s="7">
        <f t="shared" si="659"/>
        <v>7.3444894062002393E-3</v>
      </c>
      <c r="BS763">
        <f t="shared" si="660"/>
        <v>2.0364110573933333E-2</v>
      </c>
      <c r="BT763">
        <f t="shared" si="661"/>
        <v>2.6238619799744259E-9</v>
      </c>
      <c r="BU763" s="4">
        <f t="shared" si="662"/>
        <v>5.31007385358526E-8</v>
      </c>
      <c r="BV763" s="7">
        <f t="shared" si="663"/>
        <v>6.5417115039435438E-7</v>
      </c>
      <c r="BW763">
        <f t="shared" si="664"/>
        <v>1.0714959573288892E-10</v>
      </c>
      <c r="BX763">
        <f t="shared" si="665"/>
        <v>2.6238619799744259E-9</v>
      </c>
      <c r="BY763" s="4">
        <f t="shared" si="666"/>
        <v>0.86901859080723587</v>
      </c>
      <c r="BZ763" s="7">
        <f t="shared" si="667"/>
        <v>7.7828831133235771E-7</v>
      </c>
      <c r="CA763">
        <f t="shared" si="668"/>
        <v>1.4405487523305894E-8</v>
      </c>
      <c r="CB763">
        <f t="shared" si="669"/>
        <v>5.31007385358526E-8</v>
      </c>
      <c r="CC763" s="4">
        <f t="shared" si="670"/>
        <v>0.86901859080723587</v>
      </c>
      <c r="CD763" s="7">
        <f t="shared" si="671"/>
        <v>18</v>
      </c>
      <c r="CE763" s="4">
        <f t="shared" si="672"/>
        <v>0</v>
      </c>
      <c r="CF763" s="7">
        <f t="shared" si="673"/>
        <v>4.4836715473425721E-2</v>
      </c>
      <c r="CG763">
        <f t="shared" si="674"/>
        <v>1.786468602209073E-3</v>
      </c>
      <c r="CH763" s="7">
        <f t="shared" si="675"/>
        <v>4.4836715473425721E-2</v>
      </c>
      <c r="CI763" s="4">
        <f t="shared" si="676"/>
        <v>5.7207956061792342E-7</v>
      </c>
      <c r="CJ763">
        <f t="shared" si="677"/>
        <v>1.786468602209073E-3</v>
      </c>
      <c r="CK763">
        <f t="shared" si="678"/>
        <v>5.7207956061792342E-7</v>
      </c>
      <c r="CL763" s="7">
        <f t="shared" si="679"/>
        <v>6</v>
      </c>
      <c r="CM763" s="4">
        <f t="shared" si="680"/>
        <v>1</v>
      </c>
      <c r="CN763" s="7">
        <f t="shared" si="681"/>
        <v>1.5107501368236454E-2</v>
      </c>
      <c r="CO763" s="4">
        <f t="shared" si="682"/>
        <v>1</v>
      </c>
      <c r="CP763" s="7">
        <f t="shared" si="683"/>
        <v>5</v>
      </c>
      <c r="CQ763" s="4" t="str">
        <f t="shared" si="684"/>
        <v>Glenfiddich 18</v>
      </c>
      <c r="CR763" s="7">
        <f t="shared" si="685"/>
        <v>78</v>
      </c>
      <c r="CS763">
        <f t="shared" si="686"/>
        <v>81</v>
      </c>
      <c r="CT763">
        <f ca="1">COUNTIF(INDIRECT(ADDRESS(ROW(),CR763,1,1)):INDIRECT(ADDRESS(ROW(),CS763,1,1)), "&lt;0.05")</f>
        <v>3</v>
      </c>
      <c r="CU763" s="4">
        <f t="shared" ca="1" si="687"/>
        <v>0</v>
      </c>
    </row>
    <row r="764" spans="1:99" x14ac:dyDescent="0.25">
      <c r="A764" s="48">
        <v>242</v>
      </c>
      <c r="B764" s="7">
        <v>1.0099571766536912E-2</v>
      </c>
      <c r="C764">
        <v>0</v>
      </c>
      <c r="D764">
        <v>3.2598547085420262E-3</v>
      </c>
      <c r="E764">
        <v>6.5429306045869092E-4</v>
      </c>
      <c r="F764">
        <v>3.1619636284123485E-3</v>
      </c>
      <c r="G764">
        <v>1.2015812056907198E-3</v>
      </c>
      <c r="H764">
        <v>2.1204950091709045E-3</v>
      </c>
      <c r="I764">
        <v>1.8738056512513134E-3</v>
      </c>
      <c r="J764">
        <v>0</v>
      </c>
      <c r="K764" s="4">
        <v>2.0842782492252097E-3</v>
      </c>
      <c r="L764" s="7">
        <v>4.2767536588143472E-3</v>
      </c>
      <c r="M764">
        <v>4.8184197013440297E-3</v>
      </c>
      <c r="N764">
        <v>1.820710304956904E-3</v>
      </c>
      <c r="O764">
        <v>3.5689663567572993E-3</v>
      </c>
      <c r="P764">
        <v>3.0871244250399482E-3</v>
      </c>
      <c r="Q764">
        <v>1.1284089747900471E-3</v>
      </c>
      <c r="R764">
        <v>0</v>
      </c>
      <c r="S764">
        <v>0</v>
      </c>
      <c r="T764">
        <v>2.2510358083357852E-3</v>
      </c>
      <c r="U764" s="4">
        <v>0</v>
      </c>
      <c r="V764" s="7">
        <v>0</v>
      </c>
      <c r="W764">
        <v>3.5506007843428449E-4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8.6475216454614666E-4</v>
      </c>
      <c r="AE764" s="4">
        <v>0</v>
      </c>
      <c r="AF764" s="7">
        <v>1.0883081683189166E-2</v>
      </c>
      <c r="AG764">
        <v>1.9023534083621042E-2</v>
      </c>
      <c r="AH764">
        <v>1.8759147595374653E-2</v>
      </c>
      <c r="AI764">
        <v>1.8950897079513626E-2</v>
      </c>
      <c r="AJ764">
        <v>1.6756558184593623E-2</v>
      </c>
      <c r="AK764">
        <v>1.2569342608009716E-2</v>
      </c>
      <c r="AL764">
        <v>1.1338277065176502E-2</v>
      </c>
      <c r="AM764">
        <v>1.4527170554175571E-2</v>
      </c>
      <c r="AN764">
        <v>1.4120760097951539E-2</v>
      </c>
      <c r="AO764" s="4">
        <v>1.3720789980658997E-2</v>
      </c>
      <c r="AP764" s="7">
        <v>1.4419608432702893E-2</v>
      </c>
      <c r="AQ764">
        <v>1.3823964436912778E-2</v>
      </c>
      <c r="AR764">
        <v>1.6121471894372109E-2</v>
      </c>
      <c r="AS764">
        <v>1.0835335118389914E-2</v>
      </c>
      <c r="AT764">
        <v>1.027790784881783E-2</v>
      </c>
      <c r="AU764">
        <v>6.2727980969040633E-3</v>
      </c>
      <c r="AV764">
        <v>1.1614105674937746E-2</v>
      </c>
      <c r="AW764">
        <v>1.3436832208136434E-2</v>
      </c>
      <c r="AX764">
        <v>9.7538472751407292E-3</v>
      </c>
      <c r="AY764" s="4">
        <v>1.326541312896147E-2</v>
      </c>
      <c r="AZ764">
        <f t="shared" si="641"/>
        <v>2.4455843279288124E-3</v>
      </c>
      <c r="BA764">
        <f t="shared" si="642"/>
        <v>2.0951419230038361E-3</v>
      </c>
      <c r="BB764">
        <f t="shared" si="643"/>
        <v>1.2198122429804312E-4</v>
      </c>
      <c r="BC764">
        <f t="shared" si="644"/>
        <v>1.5064955893226446E-2</v>
      </c>
      <c r="BD764" s="4">
        <f t="shared" si="645"/>
        <v>1.1982128411527595E-2</v>
      </c>
      <c r="BE764" s="7">
        <f t="shared" si="646"/>
        <v>2.925765784867888E-3</v>
      </c>
      <c r="BF764">
        <f t="shared" si="647"/>
        <v>1.8115342365555686E-3</v>
      </c>
      <c r="BG764">
        <f t="shared" si="648"/>
        <v>2.8383676345011154E-4</v>
      </c>
      <c r="BH764">
        <f t="shared" si="649"/>
        <v>3.1246554347588501E-3</v>
      </c>
      <c r="BI764" s="4">
        <f t="shared" si="650"/>
        <v>2.8313218124583614E-3</v>
      </c>
      <c r="BJ764" s="7">
        <f t="shared" si="651"/>
        <v>0.75186277243185673</v>
      </c>
      <c r="BK764">
        <f t="shared" si="652"/>
        <v>3.342872654290379E-2</v>
      </c>
      <c r="BL764">
        <f t="shared" si="653"/>
        <v>2.6998737274720933E-8</v>
      </c>
      <c r="BM764" s="4">
        <f t="shared" si="654"/>
        <v>7.256236440614948E-7</v>
      </c>
      <c r="BN764" s="7">
        <f t="shared" si="655"/>
        <v>0.75186277243185673</v>
      </c>
      <c r="BO764">
        <f t="shared" si="656"/>
        <v>7.3132568360761438E-3</v>
      </c>
      <c r="BP764">
        <f t="shared" si="657"/>
        <v>1.3742858863297954E-8</v>
      </c>
      <c r="BQ764" s="4">
        <f t="shared" si="658"/>
        <v>1.0809365681718039E-7</v>
      </c>
      <c r="BR764" s="7">
        <f t="shared" si="659"/>
        <v>3.342872654290379E-2</v>
      </c>
      <c r="BS764">
        <f t="shared" si="660"/>
        <v>7.3132568360761438E-3</v>
      </c>
      <c r="BT764">
        <f t="shared" si="661"/>
        <v>9.1154663691781807E-8</v>
      </c>
      <c r="BU764" s="4">
        <f t="shared" si="662"/>
        <v>2.8398950986322013E-7</v>
      </c>
      <c r="BV764" s="7">
        <f t="shared" si="663"/>
        <v>2.6998737274720933E-8</v>
      </c>
      <c r="BW764">
        <f t="shared" si="664"/>
        <v>1.3742858863297954E-8</v>
      </c>
      <c r="BX764">
        <f t="shared" si="665"/>
        <v>9.1154663691781807E-8</v>
      </c>
      <c r="BY764" s="4">
        <f t="shared" si="666"/>
        <v>3.2944654597760796E-2</v>
      </c>
      <c r="BZ764" s="7">
        <f t="shared" si="667"/>
        <v>7.256236440614948E-7</v>
      </c>
      <c r="CA764">
        <f t="shared" si="668"/>
        <v>1.0809365681718039E-7</v>
      </c>
      <c r="CB764">
        <f t="shared" si="669"/>
        <v>2.8398950986322013E-7</v>
      </c>
      <c r="CC764" s="4">
        <f t="shared" si="670"/>
        <v>3.2944654597760796E-2</v>
      </c>
      <c r="CD764" s="7">
        <f t="shared" si="671"/>
        <v>18</v>
      </c>
      <c r="CE764" s="4">
        <f t="shared" si="672"/>
        <v>0</v>
      </c>
      <c r="CF764" s="7">
        <f t="shared" si="673"/>
        <v>0.75186277243185673</v>
      </c>
      <c r="CG764">
        <f t="shared" si="674"/>
        <v>1.6748003104666994E-4</v>
      </c>
      <c r="CH764" s="7">
        <f t="shared" si="675"/>
        <v>0.75186277243185673</v>
      </c>
      <c r="CI764" s="4">
        <f t="shared" si="676"/>
        <v>1.4370408450996619E-5</v>
      </c>
      <c r="CJ764">
        <f t="shared" si="677"/>
        <v>1.6748003104666994E-4</v>
      </c>
      <c r="CK764">
        <f t="shared" si="678"/>
        <v>1.4370408450996619E-5</v>
      </c>
      <c r="CL764" s="7">
        <f t="shared" si="679"/>
        <v>4</v>
      </c>
      <c r="CM764" s="4">
        <f t="shared" si="680"/>
        <v>0</v>
      </c>
      <c r="CN764" s="7">
        <f t="shared" si="681"/>
        <v>8.9197536922607928E-3</v>
      </c>
      <c r="CO764" s="4">
        <f t="shared" si="682"/>
        <v>1</v>
      </c>
      <c r="CP764" s="7">
        <f t="shared" si="683"/>
        <v>4</v>
      </c>
      <c r="CQ764" s="4" t="str">
        <f t="shared" si="684"/>
        <v>Glenfiddich 15</v>
      </c>
      <c r="CR764" s="7">
        <f t="shared" si="685"/>
        <v>74</v>
      </c>
      <c r="CS764">
        <f t="shared" si="686"/>
        <v>77</v>
      </c>
      <c r="CT764">
        <f ca="1">COUNTIF(INDIRECT(ADDRESS(ROW(),CR764,1,1)):INDIRECT(ADDRESS(ROW(),CS764,1,1)), "&lt;0.05")</f>
        <v>4</v>
      </c>
      <c r="CU764" s="4">
        <f t="shared" ca="1" si="687"/>
        <v>1</v>
      </c>
    </row>
    <row r="765" spans="1:99" x14ac:dyDescent="0.25">
      <c r="A765" s="48">
        <v>243</v>
      </c>
      <c r="B765" s="7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 s="4">
        <v>0</v>
      </c>
      <c r="L765" s="7">
        <v>3.4016774876957125E-3</v>
      </c>
      <c r="M765">
        <v>1.9024677224811332E-3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 s="4">
        <v>0</v>
      </c>
      <c r="V765" s="7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 s="4">
        <v>0</v>
      </c>
      <c r="AF765" s="7">
        <v>2.7833707333875858E-3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1.6927148811013177E-3</v>
      </c>
      <c r="AN765">
        <v>0</v>
      </c>
      <c r="AO765" s="4">
        <v>0</v>
      </c>
      <c r="AP765" s="7">
        <v>0</v>
      </c>
      <c r="AQ765">
        <v>1.1089642900621917E-4</v>
      </c>
      <c r="AR765">
        <v>0</v>
      </c>
      <c r="AS765">
        <v>0</v>
      </c>
      <c r="AT765">
        <v>0</v>
      </c>
      <c r="AU765">
        <v>0</v>
      </c>
      <c r="AV765">
        <v>3.0216233065220731E-3</v>
      </c>
      <c r="AW765">
        <v>0</v>
      </c>
      <c r="AX765">
        <v>0</v>
      </c>
      <c r="AY765" s="4">
        <v>0</v>
      </c>
      <c r="AZ765">
        <f t="shared" si="641"/>
        <v>0</v>
      </c>
      <c r="BA765">
        <f t="shared" si="642"/>
        <v>5.3041452101768461E-4</v>
      </c>
      <c r="BB765">
        <f t="shared" si="643"/>
        <v>0</v>
      </c>
      <c r="BC765">
        <f t="shared" si="644"/>
        <v>4.4760856144889036E-4</v>
      </c>
      <c r="BD765" s="4">
        <f t="shared" si="645"/>
        <v>3.1325197355282924E-4</v>
      </c>
      <c r="BE765" s="7">
        <f t="shared" si="646"/>
        <v>0</v>
      </c>
      <c r="BF765">
        <f t="shared" si="647"/>
        <v>1.1727175242105248E-3</v>
      </c>
      <c r="BG765">
        <f t="shared" si="648"/>
        <v>0</v>
      </c>
      <c r="BH765">
        <f t="shared" si="649"/>
        <v>9.7803101889896581E-4</v>
      </c>
      <c r="BI765" s="4">
        <f t="shared" si="650"/>
        <v>9.5226265255946507E-4</v>
      </c>
      <c r="BJ765" s="7">
        <f t="shared" si="651"/>
        <v>0.18642165859753662</v>
      </c>
      <c r="BK765" t="e">
        <f t="shared" si="652"/>
        <v>#DIV/0!</v>
      </c>
      <c r="BL765">
        <f t="shared" si="653"/>
        <v>0.1817425757757197</v>
      </c>
      <c r="BM765" s="4">
        <f t="shared" si="654"/>
        <v>0.3253621833255505</v>
      </c>
      <c r="BN765" s="7">
        <f t="shared" si="655"/>
        <v>0.18642165859753662</v>
      </c>
      <c r="BO765">
        <f t="shared" si="656"/>
        <v>0.18642165859753662</v>
      </c>
      <c r="BP765">
        <f t="shared" si="657"/>
        <v>0.8658201526874082</v>
      </c>
      <c r="BQ765" s="4">
        <f t="shared" si="658"/>
        <v>0.65506516809708693</v>
      </c>
      <c r="BR765" s="7" t="e">
        <f t="shared" si="659"/>
        <v>#DIV/0!</v>
      </c>
      <c r="BS765">
        <f t="shared" si="660"/>
        <v>0.18642165859753662</v>
      </c>
      <c r="BT765">
        <f t="shared" si="661"/>
        <v>0.1817425757757197</v>
      </c>
      <c r="BU765" s="4">
        <f t="shared" si="662"/>
        <v>0.3253621833255505</v>
      </c>
      <c r="BV765" s="7">
        <f t="shared" si="663"/>
        <v>0.1817425757757197</v>
      </c>
      <c r="BW765">
        <f t="shared" si="664"/>
        <v>0.8658201526874082</v>
      </c>
      <c r="BX765">
        <f t="shared" si="665"/>
        <v>0.1817425757757197</v>
      </c>
      <c r="BY765" s="4">
        <f t="shared" si="666"/>
        <v>0.75918763217062835</v>
      </c>
      <c r="BZ765" s="7">
        <f t="shared" si="667"/>
        <v>0.3253621833255505</v>
      </c>
      <c r="CA765">
        <f t="shared" si="668"/>
        <v>0.65506516809708693</v>
      </c>
      <c r="CB765">
        <f t="shared" si="669"/>
        <v>0.3253621833255505</v>
      </c>
      <c r="CC765" s="4">
        <f t="shared" si="670"/>
        <v>0.75918763217062835</v>
      </c>
      <c r="CD765" s="7">
        <f t="shared" si="671"/>
        <v>0</v>
      </c>
      <c r="CE765" s="4">
        <f t="shared" si="672"/>
        <v>0</v>
      </c>
      <c r="CF765" s="7">
        <f t="shared" si="673"/>
        <v>0.18642165859753662</v>
      </c>
      <c r="CG765">
        <f t="shared" si="674"/>
        <v>8.6928865437825131E-2</v>
      </c>
      <c r="CH765" s="7">
        <f t="shared" si="675"/>
        <v>0.18642165859753662</v>
      </c>
      <c r="CI765" s="4">
        <f t="shared" si="676"/>
        <v>0.49971626511472544</v>
      </c>
      <c r="CJ765">
        <f t="shared" si="677"/>
        <v>8.6928865437825131E-2</v>
      </c>
      <c r="CK765">
        <f t="shared" si="678"/>
        <v>0.49971626511472544</v>
      </c>
      <c r="CL765" s="7">
        <f t="shared" si="679"/>
        <v>0</v>
      </c>
      <c r="CM765" s="4">
        <f t="shared" si="680"/>
        <v>0</v>
      </c>
      <c r="CN765" s="7">
        <f t="shared" si="681"/>
        <v>0.86838946929895744</v>
      </c>
      <c r="CO765" s="4">
        <f t="shared" si="682"/>
        <v>0</v>
      </c>
      <c r="CP765" s="7">
        <f t="shared" si="683"/>
        <v>2</v>
      </c>
      <c r="CQ765" s="4" t="str">
        <f t="shared" si="684"/>
        <v>Jack Daniels</v>
      </c>
      <c r="CR765" s="7">
        <f t="shared" si="685"/>
        <v>66</v>
      </c>
      <c r="CS765">
        <f t="shared" si="686"/>
        <v>69</v>
      </c>
      <c r="CT765">
        <f ca="1">COUNTIF(INDIRECT(ADDRESS(ROW(),CR765,1,1)):INDIRECT(ADDRESS(ROW(),CS765,1,1)), "&lt;0.05")</f>
        <v>0</v>
      </c>
      <c r="CU765" s="4">
        <f t="shared" ca="1" si="687"/>
        <v>0</v>
      </c>
    </row>
    <row r="766" spans="1:99" x14ac:dyDescent="0.25">
      <c r="A766" s="48">
        <v>244</v>
      </c>
      <c r="B766" s="7">
        <v>2.0452617125986065E-3</v>
      </c>
      <c r="C766">
        <v>4.3155432266175466E-3</v>
      </c>
      <c r="D766">
        <v>0</v>
      </c>
      <c r="E766">
        <v>0</v>
      </c>
      <c r="F766">
        <v>2.8455771836420388E-3</v>
      </c>
      <c r="G766">
        <v>5.0108970832839503E-3</v>
      </c>
      <c r="H766">
        <v>6.5379973235832106E-4</v>
      </c>
      <c r="I766">
        <v>2.3488822555093086E-3</v>
      </c>
      <c r="J766">
        <v>0</v>
      </c>
      <c r="K766" s="4">
        <v>2.4036769123695115E-3</v>
      </c>
      <c r="L766" s="7">
        <v>5.4621810792303818E-3</v>
      </c>
      <c r="M766">
        <v>5.9664448410686362E-3</v>
      </c>
      <c r="N766">
        <v>3.2640876666916981E-3</v>
      </c>
      <c r="O766">
        <v>7.252600771296483E-3</v>
      </c>
      <c r="P766">
        <v>2.1175275123041944E-3</v>
      </c>
      <c r="Q766">
        <v>1.4685627206924424E-3</v>
      </c>
      <c r="R766">
        <v>1.364696121255257E-3</v>
      </c>
      <c r="S766">
        <v>3.9338942164155057E-4</v>
      </c>
      <c r="T766">
        <v>2.3255050626887906E-3</v>
      </c>
      <c r="U766" s="4">
        <v>1.1944849676411499E-3</v>
      </c>
      <c r="V766" s="7">
        <v>0</v>
      </c>
      <c r="W766">
        <v>0</v>
      </c>
      <c r="X766">
        <v>3.5531101528294345E-4</v>
      </c>
      <c r="Y766">
        <v>1.7334425123334454E-3</v>
      </c>
      <c r="Z766">
        <v>1.1814369396421789E-3</v>
      </c>
      <c r="AA766">
        <v>2.5328887703443125E-4</v>
      </c>
      <c r="AB766">
        <v>3.0324524263271031E-4</v>
      </c>
      <c r="AC766">
        <v>6.5932713742742125E-4</v>
      </c>
      <c r="AD766">
        <v>0</v>
      </c>
      <c r="AE766" s="4">
        <v>0</v>
      </c>
      <c r="AF766" s="7">
        <v>1.1968845004569064E-2</v>
      </c>
      <c r="AG766">
        <v>8.7748406932323074E-3</v>
      </c>
      <c r="AH766">
        <v>1.0067741380697201E-2</v>
      </c>
      <c r="AI766">
        <v>7.2701882851374513E-3</v>
      </c>
      <c r="AJ766">
        <v>4.8551600186940245E-3</v>
      </c>
      <c r="AK766">
        <v>6.4409293629951719E-3</v>
      </c>
      <c r="AL766">
        <v>3.3324223253054317E-3</v>
      </c>
      <c r="AM766">
        <v>3.5607695586738386E-3</v>
      </c>
      <c r="AN766">
        <v>6.0874571776473882E-3</v>
      </c>
      <c r="AO766" s="4">
        <v>1.7992854192384865E-3</v>
      </c>
      <c r="AP766" s="7">
        <v>1.4712016792573833E-3</v>
      </c>
      <c r="AQ766">
        <v>8.010566360986026E-3</v>
      </c>
      <c r="AR766">
        <v>8.2767360704963724E-3</v>
      </c>
      <c r="AS766">
        <v>4.0072880951666986E-3</v>
      </c>
      <c r="AT766">
        <v>5.6345251042272935E-4</v>
      </c>
      <c r="AU766">
        <v>9.9836333385928521E-4</v>
      </c>
      <c r="AV766">
        <v>5.2573059531123619E-3</v>
      </c>
      <c r="AW766">
        <v>0</v>
      </c>
      <c r="AX766">
        <v>9.757426287760957E-3</v>
      </c>
      <c r="AY766" s="4">
        <v>3.271002306414081E-3</v>
      </c>
      <c r="AZ766">
        <f t="shared" si="641"/>
        <v>1.9623638106379283E-3</v>
      </c>
      <c r="BA766">
        <f t="shared" si="642"/>
        <v>3.0809480164510584E-3</v>
      </c>
      <c r="BB766">
        <f t="shared" si="643"/>
        <v>4.4860517243531308E-4</v>
      </c>
      <c r="BC766">
        <f t="shared" si="644"/>
        <v>6.4157639226190364E-3</v>
      </c>
      <c r="BD766" s="4">
        <f t="shared" si="645"/>
        <v>4.1613342597475898E-3</v>
      </c>
      <c r="BE766" s="7">
        <f t="shared" si="646"/>
        <v>1.8020684192053848E-3</v>
      </c>
      <c r="BF766">
        <f t="shared" si="647"/>
        <v>2.3394796128781443E-3</v>
      </c>
      <c r="BG766">
        <f t="shared" si="648"/>
        <v>5.8738793755794272E-4</v>
      </c>
      <c r="BH766">
        <f t="shared" si="649"/>
        <v>3.1969203621457967E-3</v>
      </c>
      <c r="BI766" s="4">
        <f t="shared" si="650"/>
        <v>3.5369414794552954E-3</v>
      </c>
      <c r="BJ766" s="7">
        <f t="shared" si="651"/>
        <v>0.24751431514666275</v>
      </c>
      <c r="BK766">
        <f t="shared" si="652"/>
        <v>2.8383535611149452E-2</v>
      </c>
      <c r="BL766">
        <f t="shared" si="653"/>
        <v>1.7701086673556387E-3</v>
      </c>
      <c r="BM766" s="4">
        <f t="shared" si="654"/>
        <v>0.10269176228428513</v>
      </c>
      <c r="BN766" s="7">
        <f t="shared" si="655"/>
        <v>0.24751431514666275</v>
      </c>
      <c r="BO766">
        <f t="shared" si="656"/>
        <v>6.0994328686609298E-3</v>
      </c>
      <c r="BP766">
        <f t="shared" si="657"/>
        <v>1.6730271214932119E-2</v>
      </c>
      <c r="BQ766" s="4">
        <f t="shared" si="658"/>
        <v>0.43254658154640402</v>
      </c>
      <c r="BR766" s="7">
        <f t="shared" si="659"/>
        <v>2.8383535611149452E-2</v>
      </c>
      <c r="BS766">
        <f t="shared" si="660"/>
        <v>6.0994328686609298E-3</v>
      </c>
      <c r="BT766">
        <f t="shared" si="661"/>
        <v>2.0055489946772231E-4</v>
      </c>
      <c r="BU766" s="4">
        <f t="shared" si="662"/>
        <v>8.950731270332352E-3</v>
      </c>
      <c r="BV766" s="7">
        <f t="shared" si="663"/>
        <v>1.7701086673556387E-3</v>
      </c>
      <c r="BW766">
        <f t="shared" si="664"/>
        <v>1.6730271214932119E-2</v>
      </c>
      <c r="BX766">
        <f t="shared" si="665"/>
        <v>2.0055489946772231E-4</v>
      </c>
      <c r="BY766" s="4">
        <f t="shared" si="666"/>
        <v>0.1523305328171104</v>
      </c>
      <c r="BZ766" s="7">
        <f t="shared" si="667"/>
        <v>0.10269176228428513</v>
      </c>
      <c r="CA766">
        <f t="shared" si="668"/>
        <v>0.43254658154640402</v>
      </c>
      <c r="CB766">
        <f t="shared" si="669"/>
        <v>8.950731270332352E-3</v>
      </c>
      <c r="CC766" s="4">
        <f t="shared" si="670"/>
        <v>0.1523305328171104</v>
      </c>
      <c r="CD766" s="7">
        <f t="shared" si="671"/>
        <v>12</v>
      </c>
      <c r="CE766" s="4">
        <f t="shared" si="672"/>
        <v>0</v>
      </c>
      <c r="CF766" s="7">
        <f t="shared" si="673"/>
        <v>0.24751431514666275</v>
      </c>
      <c r="CG766">
        <f t="shared" si="674"/>
        <v>6.0069939272692073E-2</v>
      </c>
      <c r="CH766" s="7">
        <f t="shared" si="675"/>
        <v>0.24751431514666275</v>
      </c>
      <c r="CI766" s="4">
        <f t="shared" si="676"/>
        <v>0.55670955605506445</v>
      </c>
      <c r="CJ766">
        <f t="shared" si="677"/>
        <v>6.0069939272692073E-2</v>
      </c>
      <c r="CK766">
        <f t="shared" si="678"/>
        <v>0.55670955605506445</v>
      </c>
      <c r="CL766" s="7">
        <f t="shared" si="679"/>
        <v>0</v>
      </c>
      <c r="CM766" s="4">
        <f t="shared" si="680"/>
        <v>0</v>
      </c>
      <c r="CN766" s="7">
        <f t="shared" si="681"/>
        <v>0.35566191954410276</v>
      </c>
      <c r="CO766" s="4">
        <f t="shared" si="682"/>
        <v>0</v>
      </c>
      <c r="CP766" s="7">
        <f t="shared" si="683"/>
        <v>4</v>
      </c>
      <c r="CQ766" s="4" t="str">
        <f t="shared" si="684"/>
        <v>Glenfiddich 15</v>
      </c>
      <c r="CR766" s="7">
        <f t="shared" si="685"/>
        <v>74</v>
      </c>
      <c r="CS766">
        <f t="shared" si="686"/>
        <v>77</v>
      </c>
      <c r="CT766">
        <f ca="1">COUNTIF(INDIRECT(ADDRESS(ROW(),CR766,1,1)):INDIRECT(ADDRESS(ROW(),CS766,1,1)), "&lt;0.05")</f>
        <v>3</v>
      </c>
      <c r="CU766" s="4">
        <f t="shared" ca="1" si="687"/>
        <v>0</v>
      </c>
    </row>
    <row r="767" spans="1:99" x14ac:dyDescent="0.25">
      <c r="A767" s="48">
        <v>245</v>
      </c>
      <c r="B767" s="7">
        <v>7.4869674889268224E-3</v>
      </c>
      <c r="C767">
        <v>0</v>
      </c>
      <c r="D767">
        <v>1.5715903760381573E-2</v>
      </c>
      <c r="E767">
        <v>8.3920976742198547E-3</v>
      </c>
      <c r="F767">
        <v>8.184039033021619E-3</v>
      </c>
      <c r="G767">
        <v>9.0604513614121265E-3</v>
      </c>
      <c r="H767">
        <v>7.8502428239373527E-3</v>
      </c>
      <c r="I767">
        <v>2.6469007060055207E-3</v>
      </c>
      <c r="J767">
        <v>0</v>
      </c>
      <c r="K767" s="4">
        <v>2.5477012799547064E-4</v>
      </c>
      <c r="L767" s="7">
        <v>7.1639500759403049E-3</v>
      </c>
      <c r="M767">
        <v>6.7508004248206096E-3</v>
      </c>
      <c r="N767">
        <v>5.4742248846703203E-3</v>
      </c>
      <c r="O767">
        <v>5.2482765555607481E-3</v>
      </c>
      <c r="P767">
        <v>6.9702651790574969E-3</v>
      </c>
      <c r="Q767">
        <v>0</v>
      </c>
      <c r="R767">
        <v>0</v>
      </c>
      <c r="S767">
        <v>0</v>
      </c>
      <c r="T767">
        <v>2.4951879514894999E-3</v>
      </c>
      <c r="U767" s="4">
        <v>5.7481199257158456E-5</v>
      </c>
      <c r="V767" s="7">
        <v>0</v>
      </c>
      <c r="W767">
        <v>0</v>
      </c>
      <c r="X767">
        <v>3.732581491025219E-4</v>
      </c>
      <c r="Y767">
        <v>0</v>
      </c>
      <c r="Z767">
        <v>0</v>
      </c>
      <c r="AA767">
        <v>0</v>
      </c>
      <c r="AB767">
        <v>0</v>
      </c>
      <c r="AC767">
        <v>8.5270375450631746E-4</v>
      </c>
      <c r="AD767">
        <v>0</v>
      </c>
      <c r="AE767" s="4">
        <v>0</v>
      </c>
      <c r="AF767" s="7">
        <v>7.9321753820412438E-3</v>
      </c>
      <c r="AG767">
        <v>6.7625943196663058E-3</v>
      </c>
      <c r="AH767">
        <v>1.0241098249035966E-2</v>
      </c>
      <c r="AI767">
        <v>8.2783802951564098E-3</v>
      </c>
      <c r="AJ767">
        <v>0</v>
      </c>
      <c r="AK767">
        <v>5.579618938032764E-3</v>
      </c>
      <c r="AL767">
        <v>4.928416295115385E-3</v>
      </c>
      <c r="AM767">
        <v>1.4896347904671764E-3</v>
      </c>
      <c r="AN767">
        <v>6.5105115236999602E-3</v>
      </c>
      <c r="AO767" s="4">
        <v>5.4716241502367256E-4</v>
      </c>
      <c r="AP767" s="7">
        <v>4.1251042701419671E-3</v>
      </c>
      <c r="AQ767">
        <v>8.4440920385577978E-3</v>
      </c>
      <c r="AR767">
        <v>1.1042672743311146E-3</v>
      </c>
      <c r="AS767">
        <v>6.3905802988051532E-3</v>
      </c>
      <c r="AT767">
        <v>4.7421273230930719E-3</v>
      </c>
      <c r="AU767">
        <v>3.8497969957438671E-3</v>
      </c>
      <c r="AV767">
        <v>1.0160382448407166E-2</v>
      </c>
      <c r="AW767">
        <v>1.9700601973378492E-3</v>
      </c>
      <c r="AX767">
        <v>1.0181552226802943E-4</v>
      </c>
      <c r="AY767" s="4">
        <v>9.2290475965707119E-3</v>
      </c>
      <c r="AZ767">
        <f t="shared" si="641"/>
        <v>5.959137297590034E-3</v>
      </c>
      <c r="BA767">
        <f t="shared" si="642"/>
        <v>3.4160186270796138E-3</v>
      </c>
      <c r="BB767">
        <f t="shared" si="643"/>
        <v>1.2259619036088395E-4</v>
      </c>
      <c r="BC767">
        <f t="shared" si="644"/>
        <v>5.2269592208238885E-3</v>
      </c>
      <c r="BD767" s="4">
        <f t="shared" si="645"/>
        <v>5.0117273965256731E-3</v>
      </c>
      <c r="BE767" s="7">
        <f t="shared" si="646"/>
        <v>5.1221308561863873E-3</v>
      </c>
      <c r="BF767">
        <f t="shared" si="647"/>
        <v>3.2064009422174146E-3</v>
      </c>
      <c r="BG767">
        <f t="shared" si="648"/>
        <v>2.8208097338463129E-4</v>
      </c>
      <c r="BH767">
        <f t="shared" si="649"/>
        <v>3.4829637508745383E-3</v>
      </c>
      <c r="BI767" s="4">
        <f t="shared" si="650"/>
        <v>3.4771138489844613E-3</v>
      </c>
      <c r="BJ767" s="7">
        <f t="shared" si="651"/>
        <v>0.20297846869929773</v>
      </c>
      <c r="BK767">
        <f t="shared" si="652"/>
        <v>5.7107074843827463E-3</v>
      </c>
      <c r="BL767">
        <f t="shared" si="653"/>
        <v>0.71350578624589633</v>
      </c>
      <c r="BM767" s="4">
        <f t="shared" si="654"/>
        <v>0.63505288130347659</v>
      </c>
      <c r="BN767" s="7">
        <f t="shared" si="655"/>
        <v>0.20297846869929773</v>
      </c>
      <c r="BO767">
        <f t="shared" si="656"/>
        <v>1.0028025816266927E-2</v>
      </c>
      <c r="BP767">
        <f t="shared" si="657"/>
        <v>0.24216230508652398</v>
      </c>
      <c r="BQ767" s="4">
        <f t="shared" si="658"/>
        <v>0.30022651589360938</v>
      </c>
      <c r="BR767" s="7">
        <f t="shared" si="659"/>
        <v>5.7107074843827463E-3</v>
      </c>
      <c r="BS767">
        <f t="shared" si="660"/>
        <v>1.0028025816266927E-2</v>
      </c>
      <c r="BT767">
        <f t="shared" si="661"/>
        <v>1.2133044254494468E-3</v>
      </c>
      <c r="BU767" s="4">
        <f t="shared" si="662"/>
        <v>1.5909992769382747E-3</v>
      </c>
      <c r="BV767" s="7">
        <f t="shared" si="663"/>
        <v>0.71350578624589633</v>
      </c>
      <c r="BW767">
        <f t="shared" si="664"/>
        <v>0.24216230508652398</v>
      </c>
      <c r="BX767">
        <f t="shared" si="665"/>
        <v>1.2133044254494468E-3</v>
      </c>
      <c r="BY767" s="4">
        <f t="shared" si="666"/>
        <v>0.89154247673983833</v>
      </c>
      <c r="BZ767" s="7">
        <f t="shared" si="667"/>
        <v>0.63505288130347659</v>
      </c>
      <c r="CA767">
        <f t="shared" si="668"/>
        <v>0.30022651589360938</v>
      </c>
      <c r="CB767">
        <f t="shared" si="669"/>
        <v>1.5909992769382747E-3</v>
      </c>
      <c r="CC767" s="4">
        <f t="shared" si="670"/>
        <v>0.89154247673983833</v>
      </c>
      <c r="CD767" s="7">
        <f t="shared" si="671"/>
        <v>8</v>
      </c>
      <c r="CE767" s="4">
        <f t="shared" si="672"/>
        <v>0</v>
      </c>
      <c r="CF767" s="7">
        <f t="shared" si="673"/>
        <v>0.20297846869929773</v>
      </c>
      <c r="CG767">
        <f t="shared" si="674"/>
        <v>0.17765605178136684</v>
      </c>
      <c r="CH767" s="7">
        <f t="shared" si="675"/>
        <v>0.20297846869929773</v>
      </c>
      <c r="CI767" s="4">
        <f t="shared" si="676"/>
        <v>0.97552919240790159</v>
      </c>
      <c r="CJ767">
        <f t="shared" si="677"/>
        <v>0.17765605178136684</v>
      </c>
      <c r="CK767">
        <f t="shared" si="678"/>
        <v>0.97552919240790159</v>
      </c>
      <c r="CL767" s="7">
        <f t="shared" si="679"/>
        <v>0</v>
      </c>
      <c r="CM767" s="4">
        <f t="shared" si="680"/>
        <v>0</v>
      </c>
      <c r="CN767" s="7">
        <f t="shared" si="681"/>
        <v>0.11815085687587791</v>
      </c>
      <c r="CO767" s="4">
        <f t="shared" si="682"/>
        <v>0</v>
      </c>
      <c r="CP767" s="7">
        <f t="shared" si="683"/>
        <v>1</v>
      </c>
      <c r="CQ767" s="4" t="str">
        <f t="shared" si="684"/>
        <v>Gentleman Jack</v>
      </c>
      <c r="CR767" s="7">
        <f t="shared" si="685"/>
        <v>62</v>
      </c>
      <c r="CS767">
        <f t="shared" si="686"/>
        <v>65</v>
      </c>
      <c r="CT767">
        <f ca="1">COUNTIF(INDIRECT(ADDRESS(ROW(),CR767,1,1)):INDIRECT(ADDRESS(ROW(),CS767,1,1)), "&lt;0.05")</f>
        <v>1</v>
      </c>
      <c r="CU767" s="4">
        <f t="shared" ca="1" si="687"/>
        <v>0</v>
      </c>
    </row>
    <row r="768" spans="1:99" x14ac:dyDescent="0.25">
      <c r="A768" s="48">
        <v>246</v>
      </c>
      <c r="B768" s="7">
        <v>8.8450850631470485E-2</v>
      </c>
      <c r="C768">
        <v>6.0356602117797468E-2</v>
      </c>
      <c r="D768">
        <v>3.8680173626772854E-2</v>
      </c>
      <c r="E768">
        <v>3.9395188954964112E-2</v>
      </c>
      <c r="F768">
        <v>4.8052631917267483E-2</v>
      </c>
      <c r="G768">
        <v>4.8991804714075528E-2</v>
      </c>
      <c r="H768">
        <v>4.0227347400328198E-2</v>
      </c>
      <c r="I768">
        <v>2.9969579325755145E-2</v>
      </c>
      <c r="J768">
        <v>2.2803863826189395E-2</v>
      </c>
      <c r="K768" s="4">
        <v>3.0479038367494396E-2</v>
      </c>
      <c r="L768" s="7">
        <v>3.5848929413391153E-3</v>
      </c>
      <c r="M768">
        <v>7.6555363994738543E-3</v>
      </c>
      <c r="N768">
        <v>5.9845051792082396E-3</v>
      </c>
      <c r="O768">
        <v>7.286501958037421E-3</v>
      </c>
      <c r="P768">
        <v>1.0235474183783948E-2</v>
      </c>
      <c r="Q768">
        <v>3.51217202347113E-3</v>
      </c>
      <c r="R768">
        <v>3.9571794219184376E-3</v>
      </c>
      <c r="S768">
        <v>4.7651776941052904E-3</v>
      </c>
      <c r="T768">
        <v>7.7433466769611572E-3</v>
      </c>
      <c r="U768" s="4">
        <v>6.642811069219102E-3</v>
      </c>
      <c r="V768" s="7">
        <v>3.7391108732073769E-2</v>
      </c>
      <c r="W768">
        <v>5.2814282475199557E-2</v>
      </c>
      <c r="X768">
        <v>5.9432285113071831E-2</v>
      </c>
      <c r="Y768">
        <v>5.4830539661431241E-2</v>
      </c>
      <c r="Z768">
        <v>6.2750828608491488E-2</v>
      </c>
      <c r="AA768">
        <v>5.7226720491963617E-2</v>
      </c>
      <c r="AB768">
        <v>6.661796530799774E-2</v>
      </c>
      <c r="AC768">
        <v>5.7096075092934996E-2</v>
      </c>
      <c r="AD768">
        <v>6.7521540990981982E-2</v>
      </c>
      <c r="AE768" s="4">
        <v>6.6241116623456525E-2</v>
      </c>
      <c r="AF768" s="7">
        <v>8.6175340585664895E-2</v>
      </c>
      <c r="AG768">
        <v>0.15869866812770964</v>
      </c>
      <c r="AH768">
        <v>0.17256062908094233</v>
      </c>
      <c r="AI768">
        <v>0.17386970945578284</v>
      </c>
      <c r="AJ768">
        <v>0.20603049435856474</v>
      </c>
      <c r="AK768">
        <v>0.19263377361719158</v>
      </c>
      <c r="AL768">
        <v>0.19646195682714607</v>
      </c>
      <c r="AM768">
        <v>0.14860439769944583</v>
      </c>
      <c r="AN768">
        <v>0.15950769677588761</v>
      </c>
      <c r="AO768" s="4">
        <v>0.23329905309213797</v>
      </c>
      <c r="AP768" s="7">
        <v>0.21796381333236561</v>
      </c>
      <c r="AQ768">
        <v>0.18553017413918385</v>
      </c>
      <c r="AR768">
        <v>0.16420157833629828</v>
      </c>
      <c r="AS768">
        <v>0.23116736230799101</v>
      </c>
      <c r="AT768">
        <v>0.21549343427768949</v>
      </c>
      <c r="AU768">
        <v>0.22686212171494163</v>
      </c>
      <c r="AV768">
        <v>0.19009168795180564</v>
      </c>
      <c r="AW768">
        <v>0.20246645947109143</v>
      </c>
      <c r="AX768">
        <v>0.27515423859449234</v>
      </c>
      <c r="AY768" s="4">
        <v>0.18945661636843025</v>
      </c>
      <c r="AZ768">
        <f t="shared" si="641"/>
        <v>4.4740708088211505E-2</v>
      </c>
      <c r="BA768">
        <f t="shared" si="642"/>
        <v>6.1367597547517692E-3</v>
      </c>
      <c r="BB768">
        <f t="shared" si="643"/>
        <v>5.819224630976029E-2</v>
      </c>
      <c r="BC768">
        <f t="shared" si="644"/>
        <v>0.17278417196204737</v>
      </c>
      <c r="BD768" s="4">
        <f t="shared" si="645"/>
        <v>0.20983874864942895</v>
      </c>
      <c r="BE768" s="7">
        <f t="shared" si="646"/>
        <v>1.8773370771874399E-2</v>
      </c>
      <c r="BF768">
        <f t="shared" si="647"/>
        <v>2.1939495916810017E-3</v>
      </c>
      <c r="BG768">
        <f t="shared" si="648"/>
        <v>8.9453643151918491E-3</v>
      </c>
      <c r="BH768">
        <f t="shared" si="649"/>
        <v>3.9698388861159881E-2</v>
      </c>
      <c r="BI768" s="4">
        <f t="shared" si="650"/>
        <v>3.0987805563368987E-2</v>
      </c>
      <c r="BJ768" s="7">
        <f t="shared" si="651"/>
        <v>1.0365391413863146E-4</v>
      </c>
      <c r="BK768">
        <f t="shared" si="652"/>
        <v>6.1782119047979103E-2</v>
      </c>
      <c r="BL768">
        <f t="shared" si="653"/>
        <v>5.0632611561256618E-7</v>
      </c>
      <c r="BM768" s="4">
        <f t="shared" si="654"/>
        <v>4.0198317882542798E-10</v>
      </c>
      <c r="BN768" s="7">
        <f t="shared" si="655"/>
        <v>1.0365391413863146E-4</v>
      </c>
      <c r="BO768">
        <f t="shared" si="656"/>
        <v>5.7962166675592393E-9</v>
      </c>
      <c r="BP768">
        <f t="shared" si="657"/>
        <v>3.0969847290986251E-7</v>
      </c>
      <c r="BQ768" s="4">
        <f t="shared" si="658"/>
        <v>5.7638645877036064E-9</v>
      </c>
      <c r="BR768" s="7">
        <f t="shared" si="659"/>
        <v>6.1782119047979103E-2</v>
      </c>
      <c r="BS768">
        <f t="shared" si="660"/>
        <v>5.7962166675592393E-9</v>
      </c>
      <c r="BT768">
        <f t="shared" si="661"/>
        <v>4.8409188239681712E-6</v>
      </c>
      <c r="BU768" s="4">
        <f t="shared" si="662"/>
        <v>2.193667443484071E-8</v>
      </c>
      <c r="BV768" s="7">
        <f t="shared" si="663"/>
        <v>5.0632611561256618E-7</v>
      </c>
      <c r="BW768">
        <f t="shared" si="664"/>
        <v>3.0969847290986251E-7</v>
      </c>
      <c r="BX768">
        <f t="shared" si="665"/>
        <v>4.8409188239681712E-6</v>
      </c>
      <c r="BY768" s="4">
        <f t="shared" si="666"/>
        <v>3.2597246650604567E-2</v>
      </c>
      <c r="BZ768" s="7">
        <f t="shared" si="667"/>
        <v>4.0198317882542798E-10</v>
      </c>
      <c r="CA768">
        <f t="shared" si="668"/>
        <v>5.7638645877036064E-9</v>
      </c>
      <c r="CB768">
        <f t="shared" si="669"/>
        <v>2.193667443484071E-8</v>
      </c>
      <c r="CC768" s="4">
        <f t="shared" si="670"/>
        <v>3.2597246650604567E-2</v>
      </c>
      <c r="CD768" s="7">
        <f t="shared" si="671"/>
        <v>18</v>
      </c>
      <c r="CE768" s="4">
        <f t="shared" si="672"/>
        <v>0</v>
      </c>
      <c r="CF768" s="7">
        <f t="shared" si="673"/>
        <v>1.0365391413863146E-4</v>
      </c>
      <c r="CG768">
        <f t="shared" si="674"/>
        <v>1.9263365371391243E-8</v>
      </c>
      <c r="CH768" s="7">
        <f t="shared" si="675"/>
        <v>1.0365391413863146E-4</v>
      </c>
      <c r="CI768" s="4">
        <f t="shared" si="676"/>
        <v>1.1402580611926286E-11</v>
      </c>
      <c r="CJ768">
        <f t="shared" si="677"/>
        <v>1.9263365371391243E-8</v>
      </c>
      <c r="CK768">
        <f t="shared" si="678"/>
        <v>1.1402580611926286E-11</v>
      </c>
      <c r="CL768" s="7">
        <f t="shared" si="679"/>
        <v>6</v>
      </c>
      <c r="CM768" s="4">
        <f t="shared" si="680"/>
        <v>1</v>
      </c>
      <c r="CN768" s="7">
        <f t="shared" si="681"/>
        <v>5.4696484999696511E-6</v>
      </c>
      <c r="CO768" s="4">
        <f t="shared" si="682"/>
        <v>1</v>
      </c>
      <c r="CP768" s="7">
        <f t="shared" si="683"/>
        <v>5</v>
      </c>
      <c r="CQ768" s="4" t="str">
        <f t="shared" si="684"/>
        <v>Glenfiddich 18</v>
      </c>
      <c r="CR768" s="7">
        <f t="shared" si="685"/>
        <v>78</v>
      </c>
      <c r="CS768">
        <f t="shared" si="686"/>
        <v>81</v>
      </c>
      <c r="CT768">
        <f ca="1">COUNTIF(INDIRECT(ADDRESS(ROW(),CR768,1,1)):INDIRECT(ADDRESS(ROW(),CS768,1,1)), "&lt;0.05")</f>
        <v>4</v>
      </c>
      <c r="CU768" s="4">
        <f t="shared" ca="1" si="687"/>
        <v>1</v>
      </c>
    </row>
    <row r="769" spans="1:99" x14ac:dyDescent="0.25">
      <c r="A769" s="48">
        <v>247</v>
      </c>
      <c r="B769" s="7">
        <v>0.34316191110668842</v>
      </c>
      <c r="C769">
        <v>0.18687548876491675</v>
      </c>
      <c r="D769">
        <v>0.14147227323455408</v>
      </c>
      <c r="E769">
        <v>0.1435073596199917</v>
      </c>
      <c r="F769">
        <v>0.1477625939641509</v>
      </c>
      <c r="G769">
        <v>0.1408226619920297</v>
      </c>
      <c r="H769">
        <v>0.1198319597410559</v>
      </c>
      <c r="I769">
        <v>9.6083119229603914E-2</v>
      </c>
      <c r="J769">
        <v>0.10929806405705843</v>
      </c>
      <c r="K769" s="4">
        <v>9.7555313863637944E-2</v>
      </c>
      <c r="L769" s="7">
        <v>7.4803667842063878E-3</v>
      </c>
      <c r="M769">
        <v>1.3689467776682472E-2</v>
      </c>
      <c r="N769">
        <v>1.2636073434382689E-2</v>
      </c>
      <c r="O769">
        <v>3.2296394139928894E-2</v>
      </c>
      <c r="P769">
        <v>3.3606991649742818E-2</v>
      </c>
      <c r="Q769">
        <v>2.0488047688280844E-2</v>
      </c>
      <c r="R769">
        <v>1.7630034069605553E-2</v>
      </c>
      <c r="S769">
        <v>1.6485594560689609E-2</v>
      </c>
      <c r="T769">
        <v>3.1730094334304973E-2</v>
      </c>
      <c r="U769" s="4">
        <v>2.3392809453044963E-2</v>
      </c>
      <c r="V769" s="7">
        <v>0.41029542590916707</v>
      </c>
      <c r="W769">
        <v>0.50850808689289717</v>
      </c>
      <c r="X769">
        <v>0.47203075106569564</v>
      </c>
      <c r="Y769">
        <v>0.47897586581782314</v>
      </c>
      <c r="Z769">
        <v>0.66621240170678908</v>
      </c>
      <c r="AA769">
        <v>0.54792849601821036</v>
      </c>
      <c r="AB769">
        <v>0.53632910574627746</v>
      </c>
      <c r="AC769">
        <v>0.59242618554451343</v>
      </c>
      <c r="AD769">
        <v>0.77354116518720295</v>
      </c>
      <c r="AE769" s="4">
        <v>0.64150051797630459</v>
      </c>
      <c r="AF769" s="7">
        <v>0.63397544118263105</v>
      </c>
      <c r="AG769">
        <v>1.0846607285590921</v>
      </c>
      <c r="AH769">
        <v>1.2677598598441335</v>
      </c>
      <c r="AI769">
        <v>1.4732765253543632</v>
      </c>
      <c r="AJ769">
        <v>1.7415195968184369</v>
      </c>
      <c r="AK769">
        <v>1.7385958420932215</v>
      </c>
      <c r="AL769">
        <v>1.880889490118544</v>
      </c>
      <c r="AM769">
        <v>2.1521965496259075</v>
      </c>
      <c r="AN769">
        <v>2.1079925663039316</v>
      </c>
      <c r="AO769" s="4">
        <v>2.4664844743592416</v>
      </c>
      <c r="AP769" s="7">
        <v>2.1706171649790957</v>
      </c>
      <c r="AQ769">
        <v>1.9384618443956638</v>
      </c>
      <c r="AR769">
        <v>2.0678849523737171</v>
      </c>
      <c r="AS769">
        <v>2.2243977907686925</v>
      </c>
      <c r="AT769">
        <v>2.1031286224123287</v>
      </c>
      <c r="AU769">
        <v>2.1223609154238261</v>
      </c>
      <c r="AV769">
        <v>2.3085358179122757</v>
      </c>
      <c r="AW769">
        <v>2.2881689996762677</v>
      </c>
      <c r="AX769">
        <v>3.1257246705422927</v>
      </c>
      <c r="AY769" s="4">
        <v>2.6087351695785181</v>
      </c>
      <c r="AZ769">
        <f t="shared" si="641"/>
        <v>0.1526370745573688</v>
      </c>
      <c r="BA769">
        <f t="shared" si="642"/>
        <v>2.0943587389086915E-2</v>
      </c>
      <c r="BB769">
        <f t="shared" si="643"/>
        <v>0.56277480018648807</v>
      </c>
      <c r="BC769">
        <f t="shared" si="644"/>
        <v>1.6547351074259502</v>
      </c>
      <c r="BD769" s="4">
        <f t="shared" si="645"/>
        <v>2.2958015948062682</v>
      </c>
      <c r="BE769" s="7">
        <f t="shared" si="646"/>
        <v>7.2288099029677172E-2</v>
      </c>
      <c r="BF769">
        <f t="shared" si="647"/>
        <v>9.101597234558053E-3</v>
      </c>
      <c r="BG769">
        <f t="shared" si="648"/>
        <v>0.10779100582186001</v>
      </c>
      <c r="BH769">
        <f t="shared" si="649"/>
        <v>0.55047145181481072</v>
      </c>
      <c r="BI769" s="4">
        <f t="shared" si="650"/>
        <v>0.34230136692436458</v>
      </c>
      <c r="BJ769" s="7">
        <f t="shared" si="651"/>
        <v>2.5664143706684886E-4</v>
      </c>
      <c r="BK769">
        <f t="shared" si="652"/>
        <v>3.244140018938152E-8</v>
      </c>
      <c r="BL769">
        <f t="shared" si="653"/>
        <v>1.0378031118292425E-5</v>
      </c>
      <c r="BM769" s="4">
        <f t="shared" si="654"/>
        <v>3.8641849178502194E-9</v>
      </c>
      <c r="BN769" s="7">
        <f t="shared" si="655"/>
        <v>2.5664143706684886E-4</v>
      </c>
      <c r="BO769">
        <f t="shared" si="656"/>
        <v>5.986294320528802E-8</v>
      </c>
      <c r="BP769">
        <f t="shared" si="657"/>
        <v>6.033620934417794E-6</v>
      </c>
      <c r="BQ769" s="4">
        <f t="shared" si="658"/>
        <v>5.7687857514882226E-9</v>
      </c>
      <c r="BR769" s="7">
        <f t="shared" si="659"/>
        <v>3.244140018938152E-8</v>
      </c>
      <c r="BS769">
        <f t="shared" si="660"/>
        <v>5.986294320528802E-8</v>
      </c>
      <c r="BT769">
        <f t="shared" si="661"/>
        <v>1.2285851640663086E-4</v>
      </c>
      <c r="BU769" s="4">
        <f t="shared" si="662"/>
        <v>1.2242483522199E-8</v>
      </c>
      <c r="BV769" s="7">
        <f t="shared" si="663"/>
        <v>1.0378031118292425E-5</v>
      </c>
      <c r="BW769">
        <f t="shared" si="664"/>
        <v>6.033620934417794E-6</v>
      </c>
      <c r="BX769">
        <f t="shared" si="665"/>
        <v>1.2285851640663086E-4</v>
      </c>
      <c r="BY769" s="4">
        <f t="shared" si="666"/>
        <v>6.8940771989057584E-3</v>
      </c>
      <c r="BZ769" s="7">
        <f t="shared" si="667"/>
        <v>3.8641849178502194E-9</v>
      </c>
      <c r="CA769">
        <f t="shared" si="668"/>
        <v>5.7687857514882226E-9</v>
      </c>
      <c r="CB769">
        <f t="shared" si="669"/>
        <v>1.2242483522199E-8</v>
      </c>
      <c r="CC769" s="4">
        <f t="shared" si="670"/>
        <v>6.8940771989057584E-3</v>
      </c>
      <c r="CD769" s="7">
        <f t="shared" si="671"/>
        <v>20</v>
      </c>
      <c r="CE769" s="4">
        <f t="shared" si="672"/>
        <v>1</v>
      </c>
      <c r="CF769" s="7">
        <f t="shared" si="673"/>
        <v>2.5664143706684886E-4</v>
      </c>
      <c r="CG769">
        <f t="shared" si="674"/>
        <v>4.722298160284279E-10</v>
      </c>
      <c r="CH769" s="7">
        <f t="shared" si="675"/>
        <v>2.5664143706684886E-4</v>
      </c>
      <c r="CI769" s="4">
        <f t="shared" si="676"/>
        <v>6.9563132777670391E-11</v>
      </c>
      <c r="CJ769">
        <f t="shared" si="677"/>
        <v>4.722298160284279E-10</v>
      </c>
      <c r="CK769">
        <f t="shared" si="678"/>
        <v>6.9563132777670391E-11</v>
      </c>
      <c r="CL769" s="7">
        <f t="shared" si="679"/>
        <v>6</v>
      </c>
      <c r="CM769" s="4">
        <f t="shared" si="680"/>
        <v>1</v>
      </c>
      <c r="CN769" s="7">
        <f t="shared" si="681"/>
        <v>1.9201120640326736E-6</v>
      </c>
      <c r="CO769" s="4">
        <f t="shared" si="682"/>
        <v>1</v>
      </c>
      <c r="CP769" s="7">
        <f t="shared" si="683"/>
        <v>5</v>
      </c>
      <c r="CQ769" s="4" t="str">
        <f t="shared" si="684"/>
        <v>Glenfiddich 18</v>
      </c>
      <c r="CR769" s="7">
        <f t="shared" si="685"/>
        <v>78</v>
      </c>
      <c r="CS769">
        <f t="shared" si="686"/>
        <v>81</v>
      </c>
      <c r="CT769">
        <f ca="1">COUNTIF(INDIRECT(ADDRESS(ROW(),CR769,1,1)):INDIRECT(ADDRESS(ROW(),CS769,1,1)), "&lt;0.05")</f>
        <v>4</v>
      </c>
      <c r="CU769" s="4">
        <f t="shared" ca="1" si="687"/>
        <v>1</v>
      </c>
    </row>
    <row r="770" spans="1:99" x14ac:dyDescent="0.25">
      <c r="A770" s="48">
        <v>248</v>
      </c>
      <c r="B770" s="7">
        <v>6.01545921640078E-2</v>
      </c>
      <c r="C770">
        <v>3.3050581201749085E-2</v>
      </c>
      <c r="D770">
        <v>1.9587771245555677E-2</v>
      </c>
      <c r="E770">
        <v>2.0453987037271536E-2</v>
      </c>
      <c r="F770">
        <v>2.1633831601758486E-2</v>
      </c>
      <c r="G770">
        <v>2.5443176081350289E-2</v>
      </c>
      <c r="H770">
        <v>1.8947987557506971E-2</v>
      </c>
      <c r="I770">
        <v>1.7804095444955106E-2</v>
      </c>
      <c r="J770">
        <v>1.3623078890307559E-2</v>
      </c>
      <c r="K770" s="4">
        <v>1.5911837772227985E-2</v>
      </c>
      <c r="L770" s="7">
        <v>3.0153966527276884E-3</v>
      </c>
      <c r="M770">
        <v>5.1830119508862156E-3</v>
      </c>
      <c r="N770">
        <v>2.1145752262360191E-3</v>
      </c>
      <c r="O770">
        <v>6.5723669890232674E-3</v>
      </c>
      <c r="P770">
        <v>6.4354789922416254E-3</v>
      </c>
      <c r="Q770">
        <v>1.633795147790412E-3</v>
      </c>
      <c r="R770">
        <v>3.3440405550169516E-3</v>
      </c>
      <c r="S770">
        <v>3.9255412118504055E-3</v>
      </c>
      <c r="T770">
        <v>6.0836763561905637E-3</v>
      </c>
      <c r="U770" s="4">
        <v>3.4470496736869197E-4</v>
      </c>
      <c r="V770" s="7">
        <v>6.5364819639426794E-2</v>
      </c>
      <c r="W770">
        <v>7.6663964442248989E-2</v>
      </c>
      <c r="X770">
        <v>6.9487094236299882E-2</v>
      </c>
      <c r="Y770">
        <v>7.4466970218868195E-2</v>
      </c>
      <c r="Z770">
        <v>0.10607261304142</v>
      </c>
      <c r="AA770">
        <v>8.9842032248735521E-2</v>
      </c>
      <c r="AB770">
        <v>8.2056339839388995E-2</v>
      </c>
      <c r="AC770">
        <v>9.8984101712401892E-2</v>
      </c>
      <c r="AD770">
        <v>0.12280392313052015</v>
      </c>
      <c r="AE770" s="4">
        <v>0.10519909817419434</v>
      </c>
      <c r="AF770" s="7">
        <v>0.10479999854056843</v>
      </c>
      <c r="AG770">
        <v>0.17059294229206695</v>
      </c>
      <c r="AH770">
        <v>0.2047614030295741</v>
      </c>
      <c r="AI770">
        <v>0.24895131421210773</v>
      </c>
      <c r="AJ770">
        <v>0.27494881085024575</v>
      </c>
      <c r="AK770">
        <v>0.27145592111305999</v>
      </c>
      <c r="AL770">
        <v>0.29501897848346137</v>
      </c>
      <c r="AM770">
        <v>0.35725232750836983</v>
      </c>
      <c r="AN770">
        <v>0.34196930809143966</v>
      </c>
      <c r="AO770" s="4">
        <v>0.43313758929885243</v>
      </c>
      <c r="AP770" s="7">
        <v>0.35633343243860988</v>
      </c>
      <c r="AQ770">
        <v>0.30495932195069236</v>
      </c>
      <c r="AR770">
        <v>0.34920447566667467</v>
      </c>
      <c r="AS770">
        <v>0.3583235227670783</v>
      </c>
      <c r="AT770">
        <v>0.33554298252922043</v>
      </c>
      <c r="AU770">
        <v>0.32322850366641565</v>
      </c>
      <c r="AV770">
        <v>0.37713181612097496</v>
      </c>
      <c r="AW770">
        <v>0.36819981529519519</v>
      </c>
      <c r="AX770">
        <v>0.50422294636154374</v>
      </c>
      <c r="AY770" s="4">
        <v>0.41821989868479686</v>
      </c>
      <c r="AZ770">
        <f t="shared" si="641"/>
        <v>2.466109389966905E-2</v>
      </c>
      <c r="BA770">
        <f t="shared" si="642"/>
        <v>3.8652588049331847E-3</v>
      </c>
      <c r="BB770">
        <f t="shared" si="643"/>
        <v>8.9094095668350484E-2</v>
      </c>
      <c r="BC770">
        <f t="shared" si="644"/>
        <v>0.27028885934197466</v>
      </c>
      <c r="BD770" s="4">
        <f t="shared" si="645"/>
        <v>0.3695366715481202</v>
      </c>
      <c r="BE770" s="7">
        <f t="shared" si="646"/>
        <v>1.3586887088133753E-2</v>
      </c>
      <c r="BF770">
        <f t="shared" si="647"/>
        <v>2.1609798908121653E-3</v>
      </c>
      <c r="BG770">
        <f t="shared" si="648"/>
        <v>1.8701958508384735E-2</v>
      </c>
      <c r="BH770">
        <f t="shared" si="649"/>
        <v>9.5411432834459617E-2</v>
      </c>
      <c r="BI770" s="4">
        <f t="shared" si="650"/>
        <v>5.652298690494973E-2</v>
      </c>
      <c r="BJ770" s="7">
        <f t="shared" si="651"/>
        <v>8.7222345994825655E-4</v>
      </c>
      <c r="BK770">
        <f t="shared" si="652"/>
        <v>1.2496918547611139E-7</v>
      </c>
      <c r="BL770">
        <f t="shared" si="653"/>
        <v>1.6446176818812337E-5</v>
      </c>
      <c r="BM770" s="4">
        <f t="shared" si="654"/>
        <v>3.8142622783907075E-9</v>
      </c>
      <c r="BN770" s="7">
        <f t="shared" si="655"/>
        <v>8.7222345994825655E-4</v>
      </c>
      <c r="BO770">
        <f t="shared" si="656"/>
        <v>1.2830285484279181E-7</v>
      </c>
      <c r="BP770">
        <f t="shared" si="657"/>
        <v>9.928126833931428E-6</v>
      </c>
      <c r="BQ770" s="4">
        <f t="shared" si="658"/>
        <v>7.195115067537423E-9</v>
      </c>
      <c r="BR770" s="7">
        <f t="shared" si="659"/>
        <v>1.2496918547611139E-7</v>
      </c>
      <c r="BS770">
        <f t="shared" si="660"/>
        <v>1.2830285484279181E-7</v>
      </c>
      <c r="BT770">
        <f t="shared" si="661"/>
        <v>1.7266693521676669E-4</v>
      </c>
      <c r="BU770" s="4">
        <f t="shared" si="662"/>
        <v>1.2992799171229321E-8</v>
      </c>
      <c r="BV770" s="7">
        <f t="shared" si="663"/>
        <v>1.6446176818812337E-5</v>
      </c>
      <c r="BW770">
        <f t="shared" si="664"/>
        <v>9.928126833931428E-6</v>
      </c>
      <c r="BX770">
        <f t="shared" si="665"/>
        <v>1.7266693521676669E-4</v>
      </c>
      <c r="BY770" s="4">
        <f t="shared" si="666"/>
        <v>1.2915539763335754E-2</v>
      </c>
      <c r="BZ770" s="7">
        <f t="shared" si="667"/>
        <v>3.8142622783907075E-9</v>
      </c>
      <c r="CA770">
        <f t="shared" si="668"/>
        <v>7.195115067537423E-9</v>
      </c>
      <c r="CB770">
        <f t="shared" si="669"/>
        <v>1.2992799171229321E-8</v>
      </c>
      <c r="CC770" s="4">
        <f t="shared" si="670"/>
        <v>1.2915539763335754E-2</v>
      </c>
      <c r="CD770" s="7">
        <f t="shared" si="671"/>
        <v>20</v>
      </c>
      <c r="CE770" s="4">
        <f t="shared" si="672"/>
        <v>1</v>
      </c>
      <c r="CF770" s="7">
        <f t="shared" si="673"/>
        <v>8.7222345994825655E-4</v>
      </c>
      <c r="CG770">
        <f t="shared" si="674"/>
        <v>6.5212981234561702E-10</v>
      </c>
      <c r="CH770" s="7">
        <f t="shared" si="675"/>
        <v>8.7222345994825655E-4</v>
      </c>
      <c r="CI770" s="4">
        <f t="shared" si="676"/>
        <v>1.0418122581336336E-10</v>
      </c>
      <c r="CJ770">
        <f t="shared" si="677"/>
        <v>6.5212981234561702E-10</v>
      </c>
      <c r="CK770">
        <f t="shared" si="678"/>
        <v>1.0418122581336336E-10</v>
      </c>
      <c r="CL770" s="7">
        <f t="shared" si="679"/>
        <v>6</v>
      </c>
      <c r="CM770" s="4">
        <f t="shared" si="680"/>
        <v>1</v>
      </c>
      <c r="CN770" s="7">
        <f t="shared" si="681"/>
        <v>3.2862105385466182E-6</v>
      </c>
      <c r="CO770" s="4">
        <f t="shared" si="682"/>
        <v>1</v>
      </c>
      <c r="CP770" s="7">
        <f t="shared" si="683"/>
        <v>5</v>
      </c>
      <c r="CQ770" s="4" t="str">
        <f t="shared" si="684"/>
        <v>Glenfiddich 18</v>
      </c>
      <c r="CR770" s="7">
        <f t="shared" si="685"/>
        <v>78</v>
      </c>
      <c r="CS770">
        <f t="shared" si="686"/>
        <v>81</v>
      </c>
      <c r="CT770">
        <f ca="1">COUNTIF(INDIRECT(ADDRESS(ROW(),CR770,1,1)):INDIRECT(ADDRESS(ROW(),CS770,1,1)), "&lt;0.05")</f>
        <v>4</v>
      </c>
      <c r="CU770" s="4">
        <f t="shared" ca="1" si="687"/>
        <v>1</v>
      </c>
    </row>
    <row r="771" spans="1:99" x14ac:dyDescent="0.25">
      <c r="A771" s="48">
        <v>249</v>
      </c>
      <c r="B771" s="7">
        <v>0.11973678704734186</v>
      </c>
      <c r="C771">
        <v>6.7990820756550954E-2</v>
      </c>
      <c r="D771">
        <v>5.545129897122713E-2</v>
      </c>
      <c r="E771">
        <v>4.1532093732861597E-2</v>
      </c>
      <c r="F771">
        <v>6.1885384599766211E-2</v>
      </c>
      <c r="G771">
        <v>5.0263120653519872E-2</v>
      </c>
      <c r="H771">
        <v>4.9549830909692373E-2</v>
      </c>
      <c r="I771">
        <v>4.5017761323318611E-2</v>
      </c>
      <c r="J771">
        <v>3.746901948579192E-2</v>
      </c>
      <c r="K771" s="4">
        <v>3.2516212506436208E-2</v>
      </c>
      <c r="L771" s="7">
        <v>9.6968122513639964E-3</v>
      </c>
      <c r="M771">
        <v>1.6380783381155967E-2</v>
      </c>
      <c r="N771">
        <v>1.1896104103535426E-2</v>
      </c>
      <c r="O771">
        <v>1.671365139954278E-2</v>
      </c>
      <c r="P771">
        <v>2.2695391618100771E-2</v>
      </c>
      <c r="Q771">
        <v>1.2368651873469864E-2</v>
      </c>
      <c r="R771">
        <v>9.9447144553829955E-3</v>
      </c>
      <c r="S771">
        <v>7.0615120810426603E-3</v>
      </c>
      <c r="T771">
        <v>1.3901317290725997E-2</v>
      </c>
      <c r="U771" s="4">
        <v>5.2826633336628941E-3</v>
      </c>
      <c r="V771" s="7">
        <v>8.8002762555990256E-3</v>
      </c>
      <c r="W771">
        <v>1.2674186635711911E-2</v>
      </c>
      <c r="X771">
        <v>1.1477971654251221E-2</v>
      </c>
      <c r="Y771">
        <v>1.3582987125041685E-2</v>
      </c>
      <c r="Z771">
        <v>2.1896100365212605E-2</v>
      </c>
      <c r="AA771">
        <v>1.6345309013547818E-2</v>
      </c>
      <c r="AB771">
        <v>1.5795370764189399E-2</v>
      </c>
      <c r="AC771">
        <v>1.9366211395059185E-2</v>
      </c>
      <c r="AD771">
        <v>2.6486860773424981E-2</v>
      </c>
      <c r="AE771" s="4">
        <v>2.1462611875967905E-2</v>
      </c>
      <c r="AF771" s="7">
        <v>6.163357384992247E-2</v>
      </c>
      <c r="AG771">
        <v>0.10421754887733055</v>
      </c>
      <c r="AH771">
        <v>0.11613101181663657</v>
      </c>
      <c r="AI771">
        <v>0.1052218533256182</v>
      </c>
      <c r="AJ771">
        <v>0.11079546289991085</v>
      </c>
      <c r="AK771">
        <v>0.11498393002487259</v>
      </c>
      <c r="AL771">
        <v>0.10854473839875795</v>
      </c>
      <c r="AM771">
        <v>0.10665026254735445</v>
      </c>
      <c r="AN771">
        <v>9.4343319385548435E-2</v>
      </c>
      <c r="AO771" s="4">
        <v>0.13996915405747884</v>
      </c>
      <c r="AP771" s="7">
        <v>0.10309590810286458</v>
      </c>
      <c r="AQ771">
        <v>0.1414385195082459</v>
      </c>
      <c r="AR771">
        <v>0.13762580782839307</v>
      </c>
      <c r="AS771">
        <v>0.1477977048403871</v>
      </c>
      <c r="AT771">
        <v>0.12542485291471692</v>
      </c>
      <c r="AU771">
        <v>0.11796524124910705</v>
      </c>
      <c r="AV771">
        <v>0.1245491658341665</v>
      </c>
      <c r="AW771">
        <v>0.11734996938790429</v>
      </c>
      <c r="AX771">
        <v>0.12850736229835258</v>
      </c>
      <c r="AY771" s="4">
        <v>0.11807859661952726</v>
      </c>
      <c r="AZ771">
        <f t="shared" si="641"/>
        <v>5.6141232998650682E-2</v>
      </c>
      <c r="BA771">
        <f t="shared" si="642"/>
        <v>1.2594160178798336E-2</v>
      </c>
      <c r="BB771">
        <f t="shared" si="643"/>
        <v>1.6788788585800574E-2</v>
      </c>
      <c r="BC771">
        <f t="shared" si="644"/>
        <v>0.10624908551834308</v>
      </c>
      <c r="BD771" s="4">
        <f t="shared" si="645"/>
        <v>0.12618331285836654</v>
      </c>
      <c r="BE771" s="7">
        <f t="shared" si="646"/>
        <v>2.481090490655213E-2</v>
      </c>
      <c r="BF771">
        <f t="shared" si="647"/>
        <v>5.1106942833845899E-3</v>
      </c>
      <c r="BG771">
        <f t="shared" si="648"/>
        <v>5.4674465022722654E-3</v>
      </c>
      <c r="BH771">
        <f t="shared" si="649"/>
        <v>1.9648485964852604E-2</v>
      </c>
      <c r="BI771" s="4">
        <f t="shared" si="650"/>
        <v>1.326549495287562E-2</v>
      </c>
      <c r="BJ771" s="7">
        <f t="shared" si="651"/>
        <v>3.114554873582477E-4</v>
      </c>
      <c r="BK771">
        <f t="shared" si="652"/>
        <v>6.4878799420379162E-4</v>
      </c>
      <c r="BL771">
        <f t="shared" si="653"/>
        <v>1.0618679415669376E-4</v>
      </c>
      <c r="BM771" s="4">
        <f t="shared" si="654"/>
        <v>1.849296952663707E-6</v>
      </c>
      <c r="BN771" s="7">
        <f t="shared" si="655"/>
        <v>3.114554873582477E-4</v>
      </c>
      <c r="BO771">
        <f t="shared" si="656"/>
        <v>9.3336494109183959E-2</v>
      </c>
      <c r="BP771">
        <f t="shared" si="657"/>
        <v>3.6065361412173013E-8</v>
      </c>
      <c r="BQ771" s="4">
        <f t="shared" si="658"/>
        <v>1.6327367810600936E-11</v>
      </c>
      <c r="BR771" s="7">
        <f t="shared" si="659"/>
        <v>6.4878799420379162E-4</v>
      </c>
      <c r="BS771">
        <f t="shared" si="660"/>
        <v>9.3336494109183959E-2</v>
      </c>
      <c r="BT771">
        <f t="shared" si="661"/>
        <v>4.9091110791255617E-8</v>
      </c>
      <c r="BU771" s="4">
        <f t="shared" si="662"/>
        <v>1.6248102140792469E-11</v>
      </c>
      <c r="BV771" s="7">
        <f t="shared" si="663"/>
        <v>1.0618679415669376E-4</v>
      </c>
      <c r="BW771">
        <f t="shared" si="664"/>
        <v>3.6065361412173013E-8</v>
      </c>
      <c r="BX771">
        <f t="shared" si="665"/>
        <v>4.9091110791255617E-8</v>
      </c>
      <c r="BY771" s="4">
        <f t="shared" si="666"/>
        <v>1.7291250131902657E-2</v>
      </c>
      <c r="BZ771" s="7">
        <f t="shared" si="667"/>
        <v>1.849296952663707E-6</v>
      </c>
      <c r="CA771">
        <f t="shared" si="668"/>
        <v>1.6327367810600936E-11</v>
      </c>
      <c r="CB771">
        <f t="shared" si="669"/>
        <v>1.6248102140792469E-11</v>
      </c>
      <c r="CC771" s="4">
        <f t="shared" si="670"/>
        <v>1.7291250131902657E-2</v>
      </c>
      <c r="CD771" s="7">
        <f t="shared" si="671"/>
        <v>18</v>
      </c>
      <c r="CE771" s="4">
        <f t="shared" si="672"/>
        <v>0</v>
      </c>
      <c r="CF771" s="7">
        <f t="shared" si="673"/>
        <v>3.114554873582477E-4</v>
      </c>
      <c r="CG771">
        <f t="shared" si="674"/>
        <v>3.2826945201753228E-2</v>
      </c>
      <c r="CH771" s="7">
        <f t="shared" si="675"/>
        <v>3.114554873582477E-4</v>
      </c>
      <c r="CI771" s="4">
        <f t="shared" si="676"/>
        <v>1.6675425932269008E-8</v>
      </c>
      <c r="CJ771">
        <f t="shared" si="677"/>
        <v>3.2826945201753228E-2</v>
      </c>
      <c r="CK771">
        <f t="shared" si="678"/>
        <v>1.6675425932269008E-8</v>
      </c>
      <c r="CL771" s="7">
        <f t="shared" si="679"/>
        <v>6</v>
      </c>
      <c r="CM771" s="4">
        <f t="shared" si="680"/>
        <v>1</v>
      </c>
      <c r="CN771" s="7">
        <f t="shared" si="681"/>
        <v>3.7127206027805289E-2</v>
      </c>
      <c r="CO771" s="4">
        <f t="shared" si="682"/>
        <v>1</v>
      </c>
      <c r="CP771" s="7">
        <f t="shared" si="683"/>
        <v>5</v>
      </c>
      <c r="CQ771" s="4" t="str">
        <f t="shared" si="684"/>
        <v>Glenfiddich 18</v>
      </c>
      <c r="CR771" s="7">
        <f t="shared" si="685"/>
        <v>78</v>
      </c>
      <c r="CS771">
        <f t="shared" si="686"/>
        <v>81</v>
      </c>
      <c r="CT771">
        <f ca="1">COUNTIF(INDIRECT(ADDRESS(ROW(),CR771,1,1)):INDIRECT(ADDRESS(ROW(),CS771,1,1)), "&lt;0.05")</f>
        <v>4</v>
      </c>
      <c r="CU771" s="4">
        <f t="shared" ca="1" si="687"/>
        <v>1</v>
      </c>
    </row>
    <row r="772" spans="1:99" x14ac:dyDescent="0.25">
      <c r="A772" s="48">
        <v>250</v>
      </c>
      <c r="B772" s="7">
        <v>0.76732522461695918</v>
      </c>
      <c r="C772">
        <v>0.49388563024544135</v>
      </c>
      <c r="D772">
        <v>0.33967017949883499</v>
      </c>
      <c r="E772">
        <v>0.36649414078979081</v>
      </c>
      <c r="F772">
        <v>0.37051138749411078</v>
      </c>
      <c r="G772">
        <v>0.23676551463095707</v>
      </c>
      <c r="H772">
        <v>0.3077426510229202</v>
      </c>
      <c r="I772">
        <v>0.28599024878276708</v>
      </c>
      <c r="J772">
        <v>0.22713566023936013</v>
      </c>
      <c r="K772" s="4">
        <v>0.16412523397383622</v>
      </c>
      <c r="L772" s="7">
        <v>6.3993926367884285E-2</v>
      </c>
      <c r="M772">
        <v>0.12953673813800168</v>
      </c>
      <c r="N772">
        <v>0.1075441414920154</v>
      </c>
      <c r="O772">
        <v>0.16959901339423961</v>
      </c>
      <c r="P772">
        <v>0.18357267888381618</v>
      </c>
      <c r="Q772">
        <v>0.11289918147252574</v>
      </c>
      <c r="R772">
        <v>9.6622960884957532E-2</v>
      </c>
      <c r="S772">
        <v>9.084749603988479E-2</v>
      </c>
      <c r="T772">
        <v>0.12330939877119333</v>
      </c>
      <c r="U772" s="4">
        <v>9.9856506740164941E-2</v>
      </c>
      <c r="V772" s="7">
        <v>9.1366840877722483E-2</v>
      </c>
      <c r="W772">
        <v>8.9222584318088147E-2</v>
      </c>
      <c r="X772">
        <v>9.5537274240023756E-2</v>
      </c>
      <c r="Y772">
        <v>9.1186781161758976E-2</v>
      </c>
      <c r="Z772">
        <v>0.10809247476749953</v>
      </c>
      <c r="AA772">
        <v>9.991786313738682E-2</v>
      </c>
      <c r="AB772">
        <v>9.2523061693934344E-2</v>
      </c>
      <c r="AC772">
        <v>0.11969199042347098</v>
      </c>
      <c r="AD772">
        <v>0.14094864875866372</v>
      </c>
      <c r="AE772" s="4">
        <v>0.13337346054178217</v>
      </c>
      <c r="AF772" s="7">
        <v>0.25620004400290358</v>
      </c>
      <c r="AG772">
        <v>0.58868031549256272</v>
      </c>
      <c r="AH772">
        <v>0.61746891002983484</v>
      </c>
      <c r="AI772">
        <v>0.65118247360872861</v>
      </c>
      <c r="AJ772">
        <v>0.64701246645018795</v>
      </c>
      <c r="AK772">
        <v>0.61315530845746502</v>
      </c>
      <c r="AL772">
        <v>0.56878106169539733</v>
      </c>
      <c r="AM772">
        <v>0.62713539396628293</v>
      </c>
      <c r="AN772">
        <v>0.63726982492824924</v>
      </c>
      <c r="AO772" s="4">
        <v>0.73370119672065193</v>
      </c>
      <c r="AP772" s="7">
        <v>0.53793381088540537</v>
      </c>
      <c r="AQ772">
        <v>0.81252968323262964</v>
      </c>
      <c r="AR772">
        <v>0.87883512704769151</v>
      </c>
      <c r="AS772">
        <v>0.85423659217086256</v>
      </c>
      <c r="AT772">
        <v>0.66470774218699002</v>
      </c>
      <c r="AU772">
        <v>0.63806527003839431</v>
      </c>
      <c r="AV772">
        <v>0.6559781350419025</v>
      </c>
      <c r="AW772">
        <v>0.64721976899537303</v>
      </c>
      <c r="AX772">
        <v>0.6796569761834097</v>
      </c>
      <c r="AY772" s="4">
        <v>0.56656074217837571</v>
      </c>
      <c r="AZ772">
        <f t="shared" si="641"/>
        <v>0.3559645871294978</v>
      </c>
      <c r="BA772">
        <f t="shared" si="642"/>
        <v>0.11777820421846834</v>
      </c>
      <c r="BB772">
        <f t="shared" si="643"/>
        <v>0.10618609799203309</v>
      </c>
      <c r="BC772">
        <f t="shared" si="644"/>
        <v>0.59405869953522639</v>
      </c>
      <c r="BD772" s="4">
        <f t="shared" si="645"/>
        <v>0.69357238479610328</v>
      </c>
      <c r="BE772" s="7">
        <f t="shared" si="646"/>
        <v>0.17115853232399517</v>
      </c>
      <c r="BF772">
        <f t="shared" si="647"/>
        <v>3.60531250671913E-2</v>
      </c>
      <c r="BG772">
        <f t="shared" si="648"/>
        <v>1.8871932363911086E-2</v>
      </c>
      <c r="BH772">
        <f t="shared" si="649"/>
        <v>0.12660419451660929</v>
      </c>
      <c r="BI772" s="4">
        <f t="shared" si="650"/>
        <v>0.11657671374266471</v>
      </c>
      <c r="BJ772" s="7">
        <f t="shared" si="651"/>
        <v>1.6211449271003055E-3</v>
      </c>
      <c r="BK772">
        <f t="shared" si="652"/>
        <v>1.2349671200314117E-3</v>
      </c>
      <c r="BL772">
        <f t="shared" si="653"/>
        <v>2.6181678448230789E-3</v>
      </c>
      <c r="BM772" s="4">
        <f t="shared" si="654"/>
        <v>9.8255092127432894E-5</v>
      </c>
      <c r="BN772" s="7">
        <f t="shared" si="655"/>
        <v>1.6211449271003055E-3</v>
      </c>
      <c r="BO772">
        <f t="shared" si="656"/>
        <v>0.38337625776280815</v>
      </c>
      <c r="BP772">
        <f t="shared" si="657"/>
        <v>3.0572860503809122E-7</v>
      </c>
      <c r="BQ772" s="4">
        <f t="shared" si="658"/>
        <v>1.6636439233627352E-8</v>
      </c>
      <c r="BR772" s="7">
        <f t="shared" si="659"/>
        <v>1.2349671200314117E-3</v>
      </c>
      <c r="BS772">
        <f t="shared" si="660"/>
        <v>0.38337625776280815</v>
      </c>
      <c r="BT772">
        <f t="shared" si="661"/>
        <v>4.9961663575417499E-7</v>
      </c>
      <c r="BU772" s="4">
        <f t="shared" si="662"/>
        <v>4.1819063520431021E-8</v>
      </c>
      <c r="BV772" s="7">
        <f t="shared" si="663"/>
        <v>2.6181678448230789E-3</v>
      </c>
      <c r="BW772">
        <f t="shared" si="664"/>
        <v>3.0572860503809122E-7</v>
      </c>
      <c r="BX772">
        <f t="shared" si="665"/>
        <v>4.9961663575417499E-7</v>
      </c>
      <c r="BY772" s="4">
        <f t="shared" si="666"/>
        <v>8.4205353881482425E-2</v>
      </c>
      <c r="BZ772" s="7">
        <f t="shared" si="667"/>
        <v>9.8255092127432894E-5</v>
      </c>
      <c r="CA772">
        <f t="shared" si="668"/>
        <v>1.6636439233627352E-8</v>
      </c>
      <c r="CB772">
        <f t="shared" si="669"/>
        <v>4.1819063520431021E-8</v>
      </c>
      <c r="CC772" s="4">
        <f t="shared" si="670"/>
        <v>8.4205353881482425E-2</v>
      </c>
      <c r="CD772" s="7">
        <f t="shared" si="671"/>
        <v>16</v>
      </c>
      <c r="CE772" s="4">
        <f t="shared" si="672"/>
        <v>0</v>
      </c>
      <c r="CF772" s="7">
        <f t="shared" si="673"/>
        <v>1.6211449271003055E-3</v>
      </c>
      <c r="CG772">
        <f t="shared" si="674"/>
        <v>0.15549827135802408</v>
      </c>
      <c r="CH772" s="7">
        <f t="shared" si="675"/>
        <v>1.6211449271003055E-3</v>
      </c>
      <c r="CI772" s="4">
        <f t="shared" si="676"/>
        <v>1.6973701257591228E-7</v>
      </c>
      <c r="CJ772">
        <f t="shared" si="677"/>
        <v>0.15549827135802408</v>
      </c>
      <c r="CK772">
        <f t="shared" si="678"/>
        <v>1.6973701257591228E-7</v>
      </c>
      <c r="CL772" s="7">
        <f t="shared" si="679"/>
        <v>4</v>
      </c>
      <c r="CM772" s="4">
        <f t="shared" si="680"/>
        <v>0</v>
      </c>
      <c r="CN772" s="7">
        <f t="shared" si="681"/>
        <v>0.11859264207822988</v>
      </c>
      <c r="CO772" s="4">
        <f t="shared" si="682"/>
        <v>0</v>
      </c>
      <c r="CP772" s="7">
        <f t="shared" si="683"/>
        <v>5</v>
      </c>
      <c r="CQ772" s="4" t="str">
        <f t="shared" si="684"/>
        <v>Glenfiddich 18</v>
      </c>
      <c r="CR772" s="7">
        <f t="shared" si="685"/>
        <v>78</v>
      </c>
      <c r="CS772">
        <f t="shared" si="686"/>
        <v>81</v>
      </c>
      <c r="CT772">
        <f ca="1">COUNTIF(INDIRECT(ADDRESS(ROW(),CR772,1,1)):INDIRECT(ADDRESS(ROW(),CS772,1,1)), "&lt;0.05")</f>
        <v>3</v>
      </c>
      <c r="CU772" s="4">
        <f t="shared" ca="1" si="687"/>
        <v>0</v>
      </c>
    </row>
    <row r="773" spans="1:99" x14ac:dyDescent="0.25">
      <c r="A773" s="48">
        <v>251</v>
      </c>
      <c r="B773" s="7">
        <v>1.1553978630620032</v>
      </c>
      <c r="C773">
        <v>0.73467977973357479</v>
      </c>
      <c r="D773">
        <v>0.51673118938820939</v>
      </c>
      <c r="E773">
        <v>0.58286682966504633</v>
      </c>
      <c r="F773">
        <v>0.53567463071851429</v>
      </c>
      <c r="G773">
        <v>0.32250543457889785</v>
      </c>
      <c r="H773">
        <v>0.49797390662054841</v>
      </c>
      <c r="I773">
        <v>0.47445289834461174</v>
      </c>
      <c r="J773">
        <v>0.26830862440695119</v>
      </c>
      <c r="K773" s="4">
        <v>0.1944688747933844</v>
      </c>
      <c r="L773" s="7">
        <v>0.12591106881472741</v>
      </c>
      <c r="M773">
        <v>0.27169914882560497</v>
      </c>
      <c r="N773">
        <v>0.22455116399716993</v>
      </c>
      <c r="O773">
        <v>0.33587445800386767</v>
      </c>
      <c r="P773">
        <v>0.38348792925480552</v>
      </c>
      <c r="Q773">
        <v>0.2803534908217607</v>
      </c>
      <c r="R773">
        <v>0.25506529527429289</v>
      </c>
      <c r="S773">
        <v>0.19877869248423127</v>
      </c>
      <c r="T773">
        <v>0.28433964765311626</v>
      </c>
      <c r="U773" s="4">
        <v>0.27851291225674452</v>
      </c>
      <c r="V773" s="7">
        <v>0.26675560917705543</v>
      </c>
      <c r="W773">
        <v>0.21734266720048862</v>
      </c>
      <c r="X773">
        <v>0.20736920779621659</v>
      </c>
      <c r="Y773">
        <v>0.22086152240931925</v>
      </c>
      <c r="Z773">
        <v>0.2845762855361938</v>
      </c>
      <c r="AA773">
        <v>0.24566036171748876</v>
      </c>
      <c r="AB773">
        <v>0.21439563027567898</v>
      </c>
      <c r="AC773">
        <v>0.32519192742324238</v>
      </c>
      <c r="AD773">
        <v>0.33462968390139919</v>
      </c>
      <c r="AE773" s="4">
        <v>0.30534448798181257</v>
      </c>
      <c r="AF773" s="7">
        <v>0.38543801672720968</v>
      </c>
      <c r="AG773">
        <v>0.89845514074518362</v>
      </c>
      <c r="AH773">
        <v>0.98968898268855621</v>
      </c>
      <c r="AI773">
        <v>1.1572410795765058</v>
      </c>
      <c r="AJ773">
        <v>1.0778163181766396</v>
      </c>
      <c r="AK773">
        <v>1.0006840180010999</v>
      </c>
      <c r="AL773">
        <v>0.9768200912355316</v>
      </c>
      <c r="AM773">
        <v>1.2903416588197654</v>
      </c>
      <c r="AN773">
        <v>1.2003073589572266</v>
      </c>
      <c r="AO773" s="4">
        <v>1.2400166095078171</v>
      </c>
      <c r="AP773" s="7">
        <v>0.93497867069630747</v>
      </c>
      <c r="AQ773">
        <v>1.3882715953305254</v>
      </c>
      <c r="AR773">
        <v>1.6355666148497372</v>
      </c>
      <c r="AS773">
        <v>1.3685893852656963</v>
      </c>
      <c r="AT773">
        <v>1.1244587296641437</v>
      </c>
      <c r="AU773">
        <v>1.0427837276942833</v>
      </c>
      <c r="AV773">
        <v>1.1586837451800862</v>
      </c>
      <c r="AW773">
        <v>1.1452183570138113</v>
      </c>
      <c r="AX773">
        <v>1.1494288462157365</v>
      </c>
      <c r="AY773" s="4">
        <v>1.052626519770796</v>
      </c>
      <c r="AZ773">
        <f t="shared" si="641"/>
        <v>0.52830600313117404</v>
      </c>
      <c r="BA773">
        <f t="shared" si="642"/>
        <v>0.26385738073863207</v>
      </c>
      <c r="BB773">
        <f t="shared" si="643"/>
        <v>0.26221273834188957</v>
      </c>
      <c r="BC773">
        <f t="shared" si="644"/>
        <v>1.0216809274435534</v>
      </c>
      <c r="BD773" s="4">
        <f t="shared" si="645"/>
        <v>1.2000606191681122</v>
      </c>
      <c r="BE773" s="7">
        <f t="shared" si="646"/>
        <v>0.27166552667020949</v>
      </c>
      <c r="BF773">
        <f t="shared" si="647"/>
        <v>7.0987127528248539E-2</v>
      </c>
      <c r="BG773">
        <f t="shared" si="648"/>
        <v>4.8170094674824353E-2</v>
      </c>
      <c r="BH773">
        <f t="shared" si="649"/>
        <v>0.25749879890233407</v>
      </c>
      <c r="BI773" s="4">
        <f t="shared" si="650"/>
        <v>0.20635218116271811</v>
      </c>
      <c r="BJ773" s="7">
        <f t="shared" si="651"/>
        <v>1.3533865131844805E-2</v>
      </c>
      <c r="BK773">
        <f t="shared" si="652"/>
        <v>1.2876347979807036E-2</v>
      </c>
      <c r="BL773">
        <f t="shared" si="653"/>
        <v>5.807981361770347E-4</v>
      </c>
      <c r="BM773" s="4">
        <f t="shared" si="654"/>
        <v>9.7312559949256636E-6</v>
      </c>
      <c r="BN773" s="7">
        <f t="shared" si="655"/>
        <v>1.3533865131844805E-2</v>
      </c>
      <c r="BO773">
        <f t="shared" si="656"/>
        <v>0.9524168466698999</v>
      </c>
      <c r="BP773">
        <f t="shared" si="657"/>
        <v>3.3182862924581858E-6</v>
      </c>
      <c r="BQ773" s="4">
        <f t="shared" si="658"/>
        <v>2.9502470507719744E-8</v>
      </c>
      <c r="BR773" s="7">
        <f t="shared" si="659"/>
        <v>1.2876347979807036E-2</v>
      </c>
      <c r="BS773">
        <f t="shared" si="660"/>
        <v>0.9524168466698999</v>
      </c>
      <c r="BT773">
        <f t="shared" si="661"/>
        <v>4.5837300451707986E-6</v>
      </c>
      <c r="BU773" s="4">
        <f t="shared" si="662"/>
        <v>6.9551625645837995E-8</v>
      </c>
      <c r="BV773" s="7">
        <f t="shared" si="663"/>
        <v>5.807981361770347E-4</v>
      </c>
      <c r="BW773">
        <f t="shared" si="664"/>
        <v>3.3182862924581858E-6</v>
      </c>
      <c r="BX773">
        <f t="shared" si="665"/>
        <v>4.5837300451707986E-6</v>
      </c>
      <c r="BY773" s="4">
        <f t="shared" si="666"/>
        <v>0.10536181578370522</v>
      </c>
      <c r="BZ773" s="7">
        <f t="shared" si="667"/>
        <v>9.7312559949256636E-6</v>
      </c>
      <c r="CA773">
        <f t="shared" si="668"/>
        <v>2.9502470507719744E-8</v>
      </c>
      <c r="CB773">
        <f t="shared" si="669"/>
        <v>6.9551625645837995E-8</v>
      </c>
      <c r="CC773" s="4">
        <f t="shared" si="670"/>
        <v>0.10536181578370522</v>
      </c>
      <c r="CD773" s="7">
        <f t="shared" si="671"/>
        <v>16</v>
      </c>
      <c r="CE773" s="4">
        <f t="shared" si="672"/>
        <v>0</v>
      </c>
      <c r="CF773" s="7">
        <f t="shared" si="673"/>
        <v>1.3533865131844805E-2</v>
      </c>
      <c r="CG773">
        <f t="shared" si="674"/>
        <v>1.8439114635606615E-2</v>
      </c>
      <c r="CH773" s="7">
        <f t="shared" si="675"/>
        <v>1.3533865131844805E-2</v>
      </c>
      <c r="CI773" s="4">
        <f t="shared" si="676"/>
        <v>1.8208784275188771E-7</v>
      </c>
      <c r="CJ773">
        <f t="shared" si="677"/>
        <v>1.8439114635606615E-2</v>
      </c>
      <c r="CK773">
        <f t="shared" si="678"/>
        <v>1.8208784275188771E-7</v>
      </c>
      <c r="CL773" s="7">
        <f t="shared" si="679"/>
        <v>6</v>
      </c>
      <c r="CM773" s="4">
        <f t="shared" si="680"/>
        <v>1</v>
      </c>
      <c r="CN773" s="7">
        <f t="shared" si="681"/>
        <v>3.2472619984865767E-2</v>
      </c>
      <c r="CO773" s="4">
        <f t="shared" si="682"/>
        <v>1</v>
      </c>
      <c r="CP773" s="7">
        <f t="shared" si="683"/>
        <v>5</v>
      </c>
      <c r="CQ773" s="4" t="str">
        <f t="shared" si="684"/>
        <v>Glenfiddich 18</v>
      </c>
      <c r="CR773" s="7">
        <f t="shared" si="685"/>
        <v>78</v>
      </c>
      <c r="CS773">
        <f t="shared" si="686"/>
        <v>81</v>
      </c>
      <c r="CT773">
        <f ca="1">COUNTIF(INDIRECT(ADDRESS(ROW(),CR773,1,1)):INDIRECT(ADDRESS(ROW(),CS773,1,1)), "&lt;0.05")</f>
        <v>3</v>
      </c>
      <c r="CU773" s="4">
        <f t="shared" ca="1" si="687"/>
        <v>0</v>
      </c>
    </row>
    <row r="774" spans="1:99" x14ac:dyDescent="0.25">
      <c r="A774" s="48">
        <v>252</v>
      </c>
      <c r="B774" s="7">
        <v>0.18143812729631167</v>
      </c>
      <c r="C774">
        <v>0.12480898615685433</v>
      </c>
      <c r="D774">
        <v>8.2917799289791663E-2</v>
      </c>
      <c r="E774">
        <v>9.6392570462732974E-2</v>
      </c>
      <c r="F774">
        <v>0.10388969842044656</v>
      </c>
      <c r="G774">
        <v>6.4701660902647506E-2</v>
      </c>
      <c r="H774">
        <v>9.1169595113467131E-2</v>
      </c>
      <c r="I774">
        <v>7.1356662135664509E-2</v>
      </c>
      <c r="J774">
        <v>5.4008676895389282E-2</v>
      </c>
      <c r="K774" s="4">
        <v>4.6079938995233494E-2</v>
      </c>
      <c r="L774" s="7">
        <v>2.0593491073352184E-2</v>
      </c>
      <c r="M774">
        <v>4.3280470965075035E-2</v>
      </c>
      <c r="N774">
        <v>3.221209037756808E-2</v>
      </c>
      <c r="O774">
        <v>5.7293844335509596E-2</v>
      </c>
      <c r="P774">
        <v>6.496980924166168E-2</v>
      </c>
      <c r="Q774">
        <v>4.5305904567759119E-2</v>
      </c>
      <c r="R774">
        <v>3.9943233624297692E-2</v>
      </c>
      <c r="S774">
        <v>3.6296304137145741E-2</v>
      </c>
      <c r="T774">
        <v>4.817605326122839E-2</v>
      </c>
      <c r="U774" s="4">
        <v>4.4690079139688442E-2</v>
      </c>
      <c r="V774" s="7">
        <v>4.2003293986725067E-2</v>
      </c>
      <c r="W774">
        <v>3.6492996610071195E-2</v>
      </c>
      <c r="X774">
        <v>3.5783505676862143E-2</v>
      </c>
      <c r="Y774">
        <v>3.9649361363171938E-2</v>
      </c>
      <c r="Z774">
        <v>4.8043392016777438E-2</v>
      </c>
      <c r="AA774">
        <v>4.7906880525560101E-2</v>
      </c>
      <c r="AB774">
        <v>4.398321013983704E-2</v>
      </c>
      <c r="AC774">
        <v>5.6987293359988631E-2</v>
      </c>
      <c r="AD774">
        <v>5.9736933172789601E-2</v>
      </c>
      <c r="AE774" s="4">
        <v>5.2793088021443155E-2</v>
      </c>
      <c r="AF774" s="7">
        <v>6.2008105178799504E-2</v>
      </c>
      <c r="AG774">
        <v>0.14058154116579694</v>
      </c>
      <c r="AH774">
        <v>0.1546350576124314</v>
      </c>
      <c r="AI774">
        <v>0.17870106408552153</v>
      </c>
      <c r="AJ774">
        <v>0.1704725387673941</v>
      </c>
      <c r="AK774">
        <v>0.15649090644404134</v>
      </c>
      <c r="AL774">
        <v>0.14771094319108963</v>
      </c>
      <c r="AM774">
        <v>0.19183714861440837</v>
      </c>
      <c r="AN774">
        <v>0.18268112308588996</v>
      </c>
      <c r="AO774" s="4">
        <v>0.19247337487423777</v>
      </c>
      <c r="AP774" s="7">
        <v>0.14196410033576484</v>
      </c>
      <c r="AQ774">
        <v>0.21388829166896481</v>
      </c>
      <c r="AR774">
        <v>0.26387533164160065</v>
      </c>
      <c r="AS774">
        <v>0.2159231054179046</v>
      </c>
      <c r="AT774">
        <v>0.17317440060522379</v>
      </c>
      <c r="AU774">
        <v>0.16058104308807475</v>
      </c>
      <c r="AV774">
        <v>0.17437905886839211</v>
      </c>
      <c r="AW774">
        <v>0.15982725965793848</v>
      </c>
      <c r="AX774">
        <v>0.17960068889113004</v>
      </c>
      <c r="AY774" s="4">
        <v>0.16014542766018389</v>
      </c>
      <c r="AZ774">
        <f t="shared" si="641"/>
        <v>9.1676371566853904E-2</v>
      </c>
      <c r="BA774">
        <f t="shared" si="642"/>
        <v>4.3276128072328592E-2</v>
      </c>
      <c r="BB774">
        <f t="shared" si="643"/>
        <v>4.6337995487322634E-2</v>
      </c>
      <c r="BC774">
        <f t="shared" si="644"/>
        <v>0.15775918030196107</v>
      </c>
      <c r="BD774" s="4">
        <f t="shared" si="645"/>
        <v>0.18433587078351779</v>
      </c>
      <c r="BE774" s="7">
        <f t="shared" si="646"/>
        <v>3.949927668631048E-2</v>
      </c>
      <c r="BF774">
        <f t="shared" si="647"/>
        <v>1.2445355165584362E-2</v>
      </c>
      <c r="BG774">
        <f t="shared" si="648"/>
        <v>8.2823158940580552E-3</v>
      </c>
      <c r="BH774">
        <f t="shared" si="649"/>
        <v>3.8243886722562889E-2</v>
      </c>
      <c r="BI774" s="4">
        <f t="shared" si="650"/>
        <v>3.6498510777483117E-2</v>
      </c>
      <c r="BJ774" s="7">
        <f t="shared" si="651"/>
        <v>3.6536026857735171E-3</v>
      </c>
      <c r="BK774">
        <f t="shared" si="652"/>
        <v>5.4228423825518927E-3</v>
      </c>
      <c r="BL774">
        <f t="shared" si="653"/>
        <v>1.3108679953658163E-3</v>
      </c>
      <c r="BM774" s="4">
        <f t="shared" si="654"/>
        <v>3.6324996085890887E-5</v>
      </c>
      <c r="BN774" s="7">
        <f t="shared" si="655"/>
        <v>3.6536026857735171E-3</v>
      </c>
      <c r="BO774">
        <f t="shared" si="656"/>
        <v>0.52656851303229724</v>
      </c>
      <c r="BP774">
        <f t="shared" si="657"/>
        <v>2.2579511725417971E-6</v>
      </c>
      <c r="BQ774" s="4">
        <f t="shared" si="658"/>
        <v>1.6021545883031779E-7</v>
      </c>
      <c r="BR774" s="7">
        <f t="shared" si="659"/>
        <v>5.4228423825518927E-3</v>
      </c>
      <c r="BS774">
        <f t="shared" si="660"/>
        <v>0.52656851303229724</v>
      </c>
      <c r="BT774">
        <f t="shared" si="661"/>
        <v>4.6044634326948364E-6</v>
      </c>
      <c r="BU774" s="4">
        <f t="shared" si="662"/>
        <v>4.1023755713413786E-7</v>
      </c>
      <c r="BV774" s="7">
        <f t="shared" si="663"/>
        <v>1.3108679953658163E-3</v>
      </c>
      <c r="BW774">
        <f t="shared" si="664"/>
        <v>2.2579511725417971E-6</v>
      </c>
      <c r="BX774">
        <f t="shared" si="665"/>
        <v>4.6044634326948364E-6</v>
      </c>
      <c r="BY774" s="4">
        <f t="shared" si="666"/>
        <v>0.12933709086335132</v>
      </c>
      <c r="BZ774" s="7">
        <f t="shared" si="667"/>
        <v>3.6324996085890887E-5</v>
      </c>
      <c r="CA774">
        <f t="shared" si="668"/>
        <v>1.6021545883031779E-7</v>
      </c>
      <c r="CB774">
        <f t="shared" si="669"/>
        <v>4.1023755713413786E-7</v>
      </c>
      <c r="CC774" s="4">
        <f t="shared" si="670"/>
        <v>0.12933709086335132</v>
      </c>
      <c r="CD774" s="7">
        <f t="shared" si="671"/>
        <v>16</v>
      </c>
      <c r="CE774" s="4">
        <f t="shared" si="672"/>
        <v>0</v>
      </c>
      <c r="CF774" s="7">
        <f t="shared" si="673"/>
        <v>3.6536026857735171E-3</v>
      </c>
      <c r="CG774">
        <f t="shared" si="674"/>
        <v>4.053507394739541E-2</v>
      </c>
      <c r="CH774" s="7">
        <f t="shared" si="675"/>
        <v>3.6536026857735171E-3</v>
      </c>
      <c r="CI774" s="4">
        <f t="shared" si="676"/>
        <v>1.2632722815255974E-7</v>
      </c>
      <c r="CJ774">
        <f t="shared" si="677"/>
        <v>4.053507394739541E-2</v>
      </c>
      <c r="CK774">
        <f t="shared" si="678"/>
        <v>1.2632722815255974E-7</v>
      </c>
      <c r="CL774" s="7">
        <f t="shared" si="679"/>
        <v>6</v>
      </c>
      <c r="CM774" s="4">
        <f t="shared" si="680"/>
        <v>1</v>
      </c>
      <c r="CN774" s="7">
        <f t="shared" si="681"/>
        <v>4.3958037313250424E-2</v>
      </c>
      <c r="CO774" s="4">
        <f t="shared" si="682"/>
        <v>1</v>
      </c>
      <c r="CP774" s="7">
        <f t="shared" si="683"/>
        <v>5</v>
      </c>
      <c r="CQ774" s="4" t="str">
        <f t="shared" si="684"/>
        <v>Glenfiddich 18</v>
      </c>
      <c r="CR774" s="7">
        <f t="shared" si="685"/>
        <v>78</v>
      </c>
      <c r="CS774">
        <f t="shared" si="686"/>
        <v>81</v>
      </c>
      <c r="CT774">
        <f ca="1">COUNTIF(INDIRECT(ADDRESS(ROW(),CR774,1,1)):INDIRECT(ADDRESS(ROW(),CS774,1,1)), "&lt;0.05")</f>
        <v>3</v>
      </c>
      <c r="CU774" s="4">
        <f t="shared" ca="1" si="687"/>
        <v>0</v>
      </c>
    </row>
    <row r="775" spans="1:99" x14ac:dyDescent="0.25">
      <c r="A775" s="48">
        <v>253</v>
      </c>
      <c r="B775" s="7">
        <v>0.10559222127200628</v>
      </c>
      <c r="C775">
        <v>6.5713838386218373E-2</v>
      </c>
      <c r="D775">
        <v>5.0076665225674159E-2</v>
      </c>
      <c r="E775">
        <v>5.0155232373648988E-2</v>
      </c>
      <c r="F775">
        <v>4.9481274427301013E-2</v>
      </c>
      <c r="G775">
        <v>3.4248101165407857E-2</v>
      </c>
      <c r="H775">
        <v>4.6145960932976474E-2</v>
      </c>
      <c r="I775">
        <v>2.9836350469594264E-2</v>
      </c>
      <c r="J775">
        <v>2.187762367108944E-2</v>
      </c>
      <c r="K775" s="4">
        <v>2.3869087878570651E-2</v>
      </c>
      <c r="L775" s="7">
        <v>1.1215106579515325E-2</v>
      </c>
      <c r="M775">
        <v>2.1456216963131155E-2</v>
      </c>
      <c r="N775">
        <v>1.5699029299976935E-2</v>
      </c>
      <c r="O775">
        <v>2.6529900409112201E-2</v>
      </c>
      <c r="P775">
        <v>2.8730099779730383E-2</v>
      </c>
      <c r="Q775">
        <v>2.1947205165834666E-2</v>
      </c>
      <c r="R775">
        <v>1.6485069085589929E-2</v>
      </c>
      <c r="S775">
        <v>1.4786061671938884E-2</v>
      </c>
      <c r="T775">
        <v>2.5992103475177299E-2</v>
      </c>
      <c r="U775" s="4">
        <v>1.634074268870038E-2</v>
      </c>
      <c r="V775" s="7">
        <v>1.6400662853483572E-2</v>
      </c>
      <c r="W775">
        <v>1.2002594075255897E-2</v>
      </c>
      <c r="X775">
        <v>1.5589741044443689E-2</v>
      </c>
      <c r="Y775">
        <v>1.6971944264543671E-2</v>
      </c>
      <c r="Z775">
        <v>2.4296733364124502E-2</v>
      </c>
      <c r="AA775">
        <v>1.6797341471720892E-2</v>
      </c>
      <c r="AB775">
        <v>1.8380409866178692E-2</v>
      </c>
      <c r="AC775">
        <v>2.623201277236846E-2</v>
      </c>
      <c r="AD775">
        <v>2.5663235677899458E-2</v>
      </c>
      <c r="AE775" s="4">
        <v>2.2332320681792747E-2</v>
      </c>
      <c r="AF775" s="7">
        <v>2.3926885232580315E-2</v>
      </c>
      <c r="AG775">
        <v>5.2916534162904219E-2</v>
      </c>
      <c r="AH775">
        <v>6.6060752264417461E-2</v>
      </c>
      <c r="AI775">
        <v>7.2951866650134756E-2</v>
      </c>
      <c r="AJ775">
        <v>6.6083829503510161E-2</v>
      </c>
      <c r="AK775">
        <v>6.1183717121481164E-2</v>
      </c>
      <c r="AL775">
        <v>5.8614164227423916E-2</v>
      </c>
      <c r="AM775">
        <v>7.4725150393754991E-2</v>
      </c>
      <c r="AN775">
        <v>6.4060110122298661E-2</v>
      </c>
      <c r="AO775" s="4">
        <v>7.5427622695196608E-2</v>
      </c>
      <c r="AP775" s="7">
        <v>4.9700811207530081E-2</v>
      </c>
      <c r="AQ775">
        <v>8.1882394811308559E-2</v>
      </c>
      <c r="AR775">
        <v>0.10544339204525228</v>
      </c>
      <c r="AS775">
        <v>7.7329431187352721E-2</v>
      </c>
      <c r="AT775">
        <v>6.9681068051561948E-2</v>
      </c>
      <c r="AU775">
        <v>6.3637153239783181E-2</v>
      </c>
      <c r="AV775">
        <v>6.7274643261261105E-2</v>
      </c>
      <c r="AW775">
        <v>6.821377602619709E-2</v>
      </c>
      <c r="AX775">
        <v>6.5991111151870854E-2</v>
      </c>
      <c r="AY775" s="4">
        <v>7.28554693169782E-2</v>
      </c>
      <c r="AZ775">
        <f t="shared" si="641"/>
        <v>4.7699635580248749E-2</v>
      </c>
      <c r="BA775">
        <f t="shared" si="642"/>
        <v>1.9918153511870717E-2</v>
      </c>
      <c r="BB775">
        <f t="shared" si="643"/>
        <v>1.946669960718116E-2</v>
      </c>
      <c r="BC775">
        <f t="shared" si="644"/>
        <v>6.1595063237370226E-2</v>
      </c>
      <c r="BD775" s="4">
        <f t="shared" si="645"/>
        <v>7.2200925029909602E-2</v>
      </c>
      <c r="BE775" s="7">
        <f t="shared" si="646"/>
        <v>2.4558418751365711E-2</v>
      </c>
      <c r="BF775">
        <f t="shared" si="647"/>
        <v>5.8614322345643278E-3</v>
      </c>
      <c r="BG775">
        <f t="shared" si="648"/>
        <v>4.8348399338727713E-3</v>
      </c>
      <c r="BH775">
        <f t="shared" si="649"/>
        <v>1.5063374258627773E-2</v>
      </c>
      <c r="BI775" s="4">
        <f t="shared" si="650"/>
        <v>1.449211609481932E-2</v>
      </c>
      <c r="BJ775" s="7">
        <f t="shared" si="651"/>
        <v>5.9061758721860105E-3</v>
      </c>
      <c r="BK775">
        <f t="shared" si="652"/>
        <v>5.3758887636362867E-3</v>
      </c>
      <c r="BL775">
        <f t="shared" si="653"/>
        <v>0.14810728152596672</v>
      </c>
      <c r="BM775" s="4">
        <f t="shared" si="654"/>
        <v>1.6210194185128673E-2</v>
      </c>
      <c r="BN775" s="7">
        <f t="shared" si="655"/>
        <v>5.9061758721860105E-3</v>
      </c>
      <c r="BO775">
        <f t="shared" si="656"/>
        <v>0.85313975856165059</v>
      </c>
      <c r="BP775">
        <f t="shared" si="657"/>
        <v>3.7253699624381473E-6</v>
      </c>
      <c r="BQ775" s="4">
        <f t="shared" si="658"/>
        <v>2.1531039410926123E-7</v>
      </c>
      <c r="BR775" s="7">
        <f t="shared" si="659"/>
        <v>5.3758887636362867E-3</v>
      </c>
      <c r="BS775">
        <f t="shared" si="660"/>
        <v>0.85313975856165059</v>
      </c>
      <c r="BT775">
        <f t="shared" si="661"/>
        <v>4.4232615673724231E-6</v>
      </c>
      <c r="BU775" s="4">
        <f t="shared" si="662"/>
        <v>3.1135180050450379E-7</v>
      </c>
      <c r="BV775" s="7">
        <f t="shared" si="663"/>
        <v>0.14810728152596672</v>
      </c>
      <c r="BW775">
        <f t="shared" si="664"/>
        <v>3.7253699624381473E-6</v>
      </c>
      <c r="BX775">
        <f t="shared" si="665"/>
        <v>4.4232615673724231E-6</v>
      </c>
      <c r="BY775" s="4">
        <f t="shared" si="666"/>
        <v>0.12602952245596594</v>
      </c>
      <c r="BZ775" s="7">
        <f t="shared" si="667"/>
        <v>1.6210194185128673E-2</v>
      </c>
      <c r="CA775">
        <f t="shared" si="668"/>
        <v>2.1531039410926123E-7</v>
      </c>
      <c r="CB775">
        <f t="shared" si="669"/>
        <v>3.1135180050450379E-7</v>
      </c>
      <c r="CC775" s="4">
        <f t="shared" si="670"/>
        <v>0.12602952245596594</v>
      </c>
      <c r="CD775" s="7">
        <f t="shared" si="671"/>
        <v>14</v>
      </c>
      <c r="CE775" s="4">
        <f t="shared" si="672"/>
        <v>0</v>
      </c>
      <c r="CF775" s="7">
        <f t="shared" si="673"/>
        <v>5.9061758721860105E-3</v>
      </c>
      <c r="CG775">
        <f t="shared" si="674"/>
        <v>0.71470620040493826</v>
      </c>
      <c r="CH775" s="7">
        <f t="shared" si="675"/>
        <v>5.9061758721860105E-3</v>
      </c>
      <c r="CI775" s="4">
        <f t="shared" si="676"/>
        <v>5.1670761232333783E-7</v>
      </c>
      <c r="CJ775">
        <f t="shared" si="677"/>
        <v>0.71470620040493826</v>
      </c>
      <c r="CK775">
        <f t="shared" si="678"/>
        <v>5.1670761232333783E-7</v>
      </c>
      <c r="CL775" s="7">
        <f t="shared" si="679"/>
        <v>4</v>
      </c>
      <c r="CM775" s="4">
        <f t="shared" si="680"/>
        <v>0</v>
      </c>
      <c r="CN775" s="7">
        <f t="shared" si="681"/>
        <v>0.36845503629518306</v>
      </c>
      <c r="CO775" s="4">
        <f t="shared" si="682"/>
        <v>0</v>
      </c>
      <c r="CP775" s="7">
        <f t="shared" si="683"/>
        <v>5</v>
      </c>
      <c r="CQ775" s="4" t="str">
        <f t="shared" si="684"/>
        <v>Glenfiddich 18</v>
      </c>
      <c r="CR775" s="7">
        <f t="shared" si="685"/>
        <v>78</v>
      </c>
      <c r="CS775">
        <f t="shared" si="686"/>
        <v>81</v>
      </c>
      <c r="CT775">
        <f ca="1">COUNTIF(INDIRECT(ADDRESS(ROW(),CR775,1,1)):INDIRECT(ADDRESS(ROW(),CS775,1,1)), "&lt;0.05")</f>
        <v>3</v>
      </c>
      <c r="CU775" s="4">
        <f t="shared" ca="1" si="687"/>
        <v>0</v>
      </c>
    </row>
    <row r="776" spans="1:99" x14ac:dyDescent="0.25">
      <c r="A776" s="48">
        <v>254</v>
      </c>
      <c r="B776" s="7">
        <v>1.1480264811666053E-2</v>
      </c>
      <c r="C776">
        <v>2.3168117176709303E-3</v>
      </c>
      <c r="D776">
        <v>1.021937753111031E-2</v>
      </c>
      <c r="E776">
        <v>1.0514623027138003E-2</v>
      </c>
      <c r="F776">
        <v>5.3691947014830946E-3</v>
      </c>
      <c r="G776">
        <v>9.8112332600956247E-3</v>
      </c>
      <c r="H776">
        <v>6.1812369960456831E-3</v>
      </c>
      <c r="I776">
        <v>2.5083053839431558E-4</v>
      </c>
      <c r="J776">
        <v>0</v>
      </c>
      <c r="K776" s="4">
        <v>5.4716936980167856E-3</v>
      </c>
      <c r="L776" s="7">
        <v>2.5921267472889318E-3</v>
      </c>
      <c r="M776">
        <v>3.9622531287489948E-3</v>
      </c>
      <c r="N776">
        <v>2.2224918330745773E-3</v>
      </c>
      <c r="O776">
        <v>5.9069453093850335E-3</v>
      </c>
      <c r="P776">
        <v>8.3072744023825577E-3</v>
      </c>
      <c r="Q776">
        <v>2.5594935106142292E-3</v>
      </c>
      <c r="R776">
        <v>2.9800335886904319E-3</v>
      </c>
      <c r="S776">
        <v>2.2396225194167988E-3</v>
      </c>
      <c r="T776">
        <v>3.7902870590363698E-3</v>
      </c>
      <c r="U776" s="4">
        <v>3.5972709029946535E-3</v>
      </c>
      <c r="V776" s="7">
        <v>1.5465175757126202E-3</v>
      </c>
      <c r="W776">
        <v>2.0738488945064846E-3</v>
      </c>
      <c r="X776">
        <v>2.2457000046344354E-3</v>
      </c>
      <c r="Y776">
        <v>2.2112643704222967E-3</v>
      </c>
      <c r="Z776">
        <v>3.7234214832053756E-3</v>
      </c>
      <c r="AA776">
        <v>2.3226273903176175E-3</v>
      </c>
      <c r="AB776">
        <v>3.7514521114629588E-3</v>
      </c>
      <c r="AC776">
        <v>2.0580043753331751E-3</v>
      </c>
      <c r="AD776">
        <v>4.4638119992260637E-3</v>
      </c>
      <c r="AE776" s="4">
        <v>2.1593417653890533E-3</v>
      </c>
      <c r="AF776" s="7">
        <v>4.5674052578586121E-3</v>
      </c>
      <c r="AG776">
        <v>8.2461854650465773E-3</v>
      </c>
      <c r="AH776">
        <v>9.5364368232623408E-3</v>
      </c>
      <c r="AI776">
        <v>1.2236082828428172E-2</v>
      </c>
      <c r="AJ776">
        <v>1.2025186533345862E-2</v>
      </c>
      <c r="AK776">
        <v>1.5213805468178628E-2</v>
      </c>
      <c r="AL776">
        <v>9.3334280205999987E-3</v>
      </c>
      <c r="AM776">
        <v>1.2716546695865185E-2</v>
      </c>
      <c r="AN776">
        <v>1.0335560663303843E-2</v>
      </c>
      <c r="AO776" s="4">
        <v>1.2230550996400209E-2</v>
      </c>
      <c r="AP776" s="7">
        <v>8.9515296066530869E-3</v>
      </c>
      <c r="AQ776">
        <v>1.0698556917918774E-2</v>
      </c>
      <c r="AR776">
        <v>9.0558125663917858E-3</v>
      </c>
      <c r="AS776">
        <v>1.2909037272937173E-2</v>
      </c>
      <c r="AT776">
        <v>1.4089465620592382E-2</v>
      </c>
      <c r="AU776">
        <v>1.1943321269318217E-2</v>
      </c>
      <c r="AV776">
        <v>1.2577703366313298E-2</v>
      </c>
      <c r="AW776">
        <v>1.4836249590978359E-2</v>
      </c>
      <c r="AX776">
        <v>1.3630062153214127E-2</v>
      </c>
      <c r="AY776" s="4">
        <v>1.17367556247436E-2</v>
      </c>
      <c r="AZ776">
        <f t="shared" si="641"/>
        <v>6.1615266281620793E-3</v>
      </c>
      <c r="BA776">
        <f t="shared" si="642"/>
        <v>3.8157799001632573E-3</v>
      </c>
      <c r="BB776">
        <f t="shared" si="643"/>
        <v>2.6555989970210082E-3</v>
      </c>
      <c r="BC776">
        <f t="shared" si="644"/>
        <v>1.0644118875228942E-2</v>
      </c>
      <c r="BD776" s="4">
        <f t="shared" si="645"/>
        <v>1.204284939890608E-2</v>
      </c>
      <c r="BE776" s="7">
        <f t="shared" si="646"/>
        <v>4.2922611992518575E-3</v>
      </c>
      <c r="BF776">
        <f t="shared" si="647"/>
        <v>1.9268062085433595E-3</v>
      </c>
      <c r="BG776">
        <f t="shared" si="648"/>
        <v>9.5794798395584541E-4</v>
      </c>
      <c r="BH776">
        <f t="shared" si="649"/>
        <v>2.9411272942946281E-3</v>
      </c>
      <c r="BI776" s="4">
        <f t="shared" si="650"/>
        <v>1.9982404965179367E-3</v>
      </c>
      <c r="BJ776" s="7">
        <f t="shared" si="651"/>
        <v>0.13986822298722004</v>
      </c>
      <c r="BK776">
        <f t="shared" si="652"/>
        <v>3.0565311006749741E-2</v>
      </c>
      <c r="BL776">
        <f t="shared" si="653"/>
        <v>1.5052609805910703E-2</v>
      </c>
      <c r="BM776" s="4">
        <f t="shared" si="654"/>
        <v>1.7998839815358612E-3</v>
      </c>
      <c r="BN776" s="7">
        <f t="shared" si="655"/>
        <v>0.13986822298722004</v>
      </c>
      <c r="BO776">
        <f t="shared" si="656"/>
        <v>0.11161487901216777</v>
      </c>
      <c r="BP776">
        <f t="shared" si="657"/>
        <v>1.6225740462796213E-5</v>
      </c>
      <c r="BQ776" s="4">
        <f t="shared" si="658"/>
        <v>2.4274317248909027E-8</v>
      </c>
      <c r="BR776" s="7">
        <f t="shared" si="659"/>
        <v>3.0565311006749741E-2</v>
      </c>
      <c r="BS776">
        <f t="shared" si="660"/>
        <v>0.11161487901216777</v>
      </c>
      <c r="BT776">
        <f t="shared" si="661"/>
        <v>5.7287077793086049E-6</v>
      </c>
      <c r="BU776" s="4">
        <f t="shared" si="662"/>
        <v>5.8952897399241722E-9</v>
      </c>
      <c r="BV776" s="7">
        <f t="shared" si="663"/>
        <v>1.5052609805910703E-2</v>
      </c>
      <c r="BW776">
        <f t="shared" si="664"/>
        <v>1.6225740462796213E-5</v>
      </c>
      <c r="BX776">
        <f t="shared" si="665"/>
        <v>5.7287077793086049E-6</v>
      </c>
      <c r="BY776" s="4">
        <f t="shared" si="666"/>
        <v>0.23159924664026665</v>
      </c>
      <c r="BZ776" s="7">
        <f t="shared" si="667"/>
        <v>1.7998839815358612E-3</v>
      </c>
      <c r="CA776">
        <f t="shared" si="668"/>
        <v>2.4274317248909027E-8</v>
      </c>
      <c r="CB776">
        <f t="shared" si="669"/>
        <v>5.8952897399241722E-9</v>
      </c>
      <c r="CC776" s="4">
        <f t="shared" si="670"/>
        <v>0.23159924664026665</v>
      </c>
      <c r="CD776" s="7">
        <f t="shared" si="671"/>
        <v>14</v>
      </c>
      <c r="CE776" s="4">
        <f t="shared" si="672"/>
        <v>0</v>
      </c>
      <c r="CF776" s="7">
        <f t="shared" si="673"/>
        <v>0.13986822298722004</v>
      </c>
      <c r="CG776">
        <f t="shared" si="674"/>
        <v>0.17245114548033874</v>
      </c>
      <c r="CH776" s="7">
        <f t="shared" si="675"/>
        <v>0.13986822298722004</v>
      </c>
      <c r="CI776" s="4">
        <f t="shared" si="676"/>
        <v>8.8655291399787503E-5</v>
      </c>
      <c r="CJ776">
        <f t="shared" si="677"/>
        <v>0.17245114548033874</v>
      </c>
      <c r="CK776">
        <f t="shared" si="678"/>
        <v>8.8655291399787503E-5</v>
      </c>
      <c r="CL776" s="7">
        <f t="shared" si="679"/>
        <v>2</v>
      </c>
      <c r="CM776" s="4">
        <f t="shared" si="680"/>
        <v>0</v>
      </c>
      <c r="CN776" s="7">
        <f t="shared" si="681"/>
        <v>0.20608470905492085</v>
      </c>
      <c r="CO776" s="4">
        <f t="shared" si="682"/>
        <v>0</v>
      </c>
      <c r="CP776" s="7">
        <f t="shared" si="683"/>
        <v>5</v>
      </c>
      <c r="CQ776" s="4" t="str">
        <f t="shared" si="684"/>
        <v>Glenfiddich 18</v>
      </c>
      <c r="CR776" s="7">
        <f t="shared" si="685"/>
        <v>78</v>
      </c>
      <c r="CS776">
        <f t="shared" si="686"/>
        <v>81</v>
      </c>
      <c r="CT776">
        <f ca="1">COUNTIF(INDIRECT(ADDRESS(ROW(),CR776,1,1)):INDIRECT(ADDRESS(ROW(),CS776,1,1)), "&lt;0.05")</f>
        <v>3</v>
      </c>
      <c r="CU776" s="4">
        <f t="shared" ca="1" si="687"/>
        <v>0</v>
      </c>
    </row>
    <row r="777" spans="1:99" x14ac:dyDescent="0.25">
      <c r="A777" s="48">
        <v>255</v>
      </c>
      <c r="B777" s="7">
        <v>1.0311384476600577E-2</v>
      </c>
      <c r="C777">
        <v>4.8195144673185758E-3</v>
      </c>
      <c r="D777">
        <v>6.7733390326413763E-3</v>
      </c>
      <c r="E777">
        <v>2.6778373628117361E-3</v>
      </c>
      <c r="F777">
        <v>0</v>
      </c>
      <c r="G777">
        <v>5.6148287879373635E-3</v>
      </c>
      <c r="H777">
        <v>9.6629763546637933E-3</v>
      </c>
      <c r="I777">
        <v>0</v>
      </c>
      <c r="J777">
        <v>0</v>
      </c>
      <c r="K777" s="4">
        <v>4.6632657262259429E-4</v>
      </c>
      <c r="L777" s="7">
        <v>2.8604443979816153E-3</v>
      </c>
      <c r="M777">
        <v>1.2751360562621831E-3</v>
      </c>
      <c r="N777">
        <v>1.0355447198879565E-3</v>
      </c>
      <c r="O777">
        <v>2.2719841223210278E-3</v>
      </c>
      <c r="P777">
        <v>4.826572302907387E-3</v>
      </c>
      <c r="Q777">
        <v>0</v>
      </c>
      <c r="R777">
        <v>0</v>
      </c>
      <c r="S777">
        <v>0</v>
      </c>
      <c r="T777">
        <v>2.1741907042867161E-3</v>
      </c>
      <c r="U777" s="4">
        <v>1.3736176033373008E-3</v>
      </c>
      <c r="V777" s="7">
        <v>0</v>
      </c>
      <c r="W777">
        <v>0</v>
      </c>
      <c r="X777">
        <v>7.5765449977902586E-4</v>
      </c>
      <c r="Y777">
        <v>0</v>
      </c>
      <c r="Z777">
        <v>1.8231978818883954E-3</v>
      </c>
      <c r="AA777">
        <v>0</v>
      </c>
      <c r="AB777">
        <v>5.4499365496211473E-4</v>
      </c>
      <c r="AC777">
        <v>1.1720648253466951E-3</v>
      </c>
      <c r="AD777">
        <v>0</v>
      </c>
      <c r="AE777" s="4">
        <v>0</v>
      </c>
      <c r="AF777" s="7">
        <v>0</v>
      </c>
      <c r="AG777">
        <v>4.494332531688747E-3</v>
      </c>
      <c r="AH777">
        <v>1.1713212362345941E-3</v>
      </c>
      <c r="AI777">
        <v>4.3407151311493711E-3</v>
      </c>
      <c r="AJ777">
        <v>1.838610218766865E-4</v>
      </c>
      <c r="AK777">
        <v>3.7682166170148741E-3</v>
      </c>
      <c r="AL777">
        <v>8.6662960785336435E-3</v>
      </c>
      <c r="AM777">
        <v>0</v>
      </c>
      <c r="AN777">
        <v>9.7166157479701039E-3</v>
      </c>
      <c r="AO777" s="4">
        <v>1.9881835819665983E-3</v>
      </c>
      <c r="AP777" s="7">
        <v>1.0719943718424097E-2</v>
      </c>
      <c r="AQ777">
        <v>7.5100902908763452E-3</v>
      </c>
      <c r="AR777">
        <v>1.4477029628819566E-2</v>
      </c>
      <c r="AS777">
        <v>9.6855558267839696E-3</v>
      </c>
      <c r="AT777">
        <v>4.736987290170973E-3</v>
      </c>
      <c r="AU777">
        <v>1.5449229403580367E-3</v>
      </c>
      <c r="AV777">
        <v>3.6883595279670195E-3</v>
      </c>
      <c r="AW777">
        <v>3.8459139207539321E-3</v>
      </c>
      <c r="AX777">
        <v>5.4016834318410603E-3</v>
      </c>
      <c r="AY777" s="4">
        <v>7.9386188793528611E-3</v>
      </c>
      <c r="AZ777">
        <f t="shared" si="641"/>
        <v>4.0326207054596011E-3</v>
      </c>
      <c r="BA777">
        <f t="shared" si="642"/>
        <v>1.5817489906984187E-3</v>
      </c>
      <c r="BB777">
        <f t="shared" si="643"/>
        <v>4.297910861976231E-4</v>
      </c>
      <c r="BC777">
        <f t="shared" si="644"/>
        <v>3.4329541946434622E-3</v>
      </c>
      <c r="BD777" s="4">
        <f t="shared" si="645"/>
        <v>6.9549105455347874E-3</v>
      </c>
      <c r="BE777" s="7">
        <f t="shared" si="646"/>
        <v>4.0152193989827544E-3</v>
      </c>
      <c r="BF777">
        <f t="shared" si="647"/>
        <v>1.5250796290006154E-3</v>
      </c>
      <c r="BG777">
        <f t="shared" si="648"/>
        <v>6.4305184848608647E-4</v>
      </c>
      <c r="BH777">
        <f t="shared" si="649"/>
        <v>3.5002305604482039E-3</v>
      </c>
      <c r="BI777" s="4">
        <f t="shared" si="650"/>
        <v>3.893384133067241E-3</v>
      </c>
      <c r="BJ777" s="7">
        <f t="shared" si="651"/>
        <v>9.7289648386132688E-2</v>
      </c>
      <c r="BK777">
        <f t="shared" si="652"/>
        <v>1.9710220042706061E-2</v>
      </c>
      <c r="BL777">
        <f t="shared" si="653"/>
        <v>0.72605364814294748</v>
      </c>
      <c r="BM777" s="4">
        <f t="shared" si="654"/>
        <v>0.11582758203150978</v>
      </c>
      <c r="BN777" s="7">
        <f t="shared" si="655"/>
        <v>9.7289648386132688E-2</v>
      </c>
      <c r="BO777">
        <f t="shared" si="656"/>
        <v>4.7874564499627847E-2</v>
      </c>
      <c r="BP777">
        <f t="shared" si="657"/>
        <v>0.15052760285459685</v>
      </c>
      <c r="BQ777" s="4">
        <f t="shared" si="658"/>
        <v>1.6536550381012183E-3</v>
      </c>
      <c r="BR777" s="7">
        <f t="shared" si="659"/>
        <v>1.9710220042706061E-2</v>
      </c>
      <c r="BS777">
        <f t="shared" si="660"/>
        <v>4.7874564499627847E-2</v>
      </c>
      <c r="BT777">
        <f t="shared" si="661"/>
        <v>2.4330092262812162E-2</v>
      </c>
      <c r="BU777" s="4">
        <f t="shared" si="662"/>
        <v>4.5654162281922954E-4</v>
      </c>
      <c r="BV777" s="7">
        <f t="shared" si="663"/>
        <v>0.72605364814294748</v>
      </c>
      <c r="BW777">
        <f t="shared" si="664"/>
        <v>0.15052760285459685</v>
      </c>
      <c r="BX777">
        <f t="shared" si="665"/>
        <v>2.4330092262812162E-2</v>
      </c>
      <c r="BY777" s="4">
        <f t="shared" si="666"/>
        <v>4.7638896440757139E-2</v>
      </c>
      <c r="BZ777" s="7">
        <f t="shared" si="667"/>
        <v>0.11582758203150978</v>
      </c>
      <c r="CA777">
        <f t="shared" si="668"/>
        <v>1.6536550381012183E-3</v>
      </c>
      <c r="CB777">
        <f t="shared" si="669"/>
        <v>4.5654162281922954E-4</v>
      </c>
      <c r="CC777" s="4">
        <f t="shared" si="670"/>
        <v>4.7638896440757139E-2</v>
      </c>
      <c r="CD777" s="7">
        <f t="shared" si="671"/>
        <v>12</v>
      </c>
      <c r="CE777" s="4">
        <f t="shared" si="672"/>
        <v>0</v>
      </c>
      <c r="CF777" s="7">
        <f t="shared" si="673"/>
        <v>9.7289648386132688E-2</v>
      </c>
      <c r="CG777">
        <f t="shared" si="674"/>
        <v>0.77466534697644929</v>
      </c>
      <c r="CH777" s="7">
        <f t="shared" si="675"/>
        <v>9.7289648386132688E-2</v>
      </c>
      <c r="CI777" s="4">
        <f t="shared" si="676"/>
        <v>2.6355538080738903E-2</v>
      </c>
      <c r="CJ777">
        <f t="shared" si="677"/>
        <v>0.77466534697644929</v>
      </c>
      <c r="CK777">
        <f t="shared" si="678"/>
        <v>2.6355538080738903E-2</v>
      </c>
      <c r="CL777" s="7">
        <f t="shared" si="679"/>
        <v>2</v>
      </c>
      <c r="CM777" s="4">
        <f t="shared" si="680"/>
        <v>0</v>
      </c>
      <c r="CN777" s="7">
        <f t="shared" si="681"/>
        <v>0.37073774251910263</v>
      </c>
      <c r="CO777" s="4">
        <f t="shared" si="682"/>
        <v>0</v>
      </c>
      <c r="CP777" s="7">
        <f t="shared" si="683"/>
        <v>5</v>
      </c>
      <c r="CQ777" s="4" t="str">
        <f t="shared" si="684"/>
        <v>Glenfiddich 18</v>
      </c>
      <c r="CR777" s="7">
        <f t="shared" si="685"/>
        <v>78</v>
      </c>
      <c r="CS777">
        <f t="shared" si="686"/>
        <v>81</v>
      </c>
      <c r="CT777">
        <f ca="1">COUNTIF(INDIRECT(ADDRESS(ROW(),CR777,1,1)):INDIRECT(ADDRESS(ROW(),CS777,1,1)), "&lt;0.05")</f>
        <v>3</v>
      </c>
      <c r="CU777" s="4">
        <f t="shared" ca="1" si="687"/>
        <v>0</v>
      </c>
    </row>
    <row r="778" spans="1:99" x14ac:dyDescent="0.25">
      <c r="A778" s="48">
        <v>256</v>
      </c>
      <c r="B778" s="7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 s="4">
        <v>0</v>
      </c>
      <c r="L778" s="7">
        <v>1.3421198001018677E-3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 s="4">
        <v>0</v>
      </c>
      <c r="V778" s="7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 s="4">
        <v>0</v>
      </c>
      <c r="AF778" s="7">
        <v>0</v>
      </c>
      <c r="AG778">
        <v>1.7549247483397217E-3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4.6123245439732572E-3</v>
      </c>
      <c r="AO778" s="4">
        <v>0</v>
      </c>
      <c r="AP778" s="7">
        <v>0</v>
      </c>
      <c r="AQ778">
        <v>0</v>
      </c>
      <c r="AR778">
        <v>3.7070145890968579E-3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 s="4">
        <v>0</v>
      </c>
      <c r="AZ778">
        <f t="shared" si="641"/>
        <v>0</v>
      </c>
      <c r="BA778">
        <f t="shared" si="642"/>
        <v>1.3421198001018676E-4</v>
      </c>
      <c r="BB778">
        <f t="shared" si="643"/>
        <v>0</v>
      </c>
      <c r="BC778">
        <f t="shared" si="644"/>
        <v>6.3672492923129789E-4</v>
      </c>
      <c r="BD778" s="4">
        <f t="shared" si="645"/>
        <v>3.7070145890968578E-4</v>
      </c>
      <c r="BE778" s="7">
        <f t="shared" si="646"/>
        <v>0</v>
      </c>
      <c r="BF778">
        <f t="shared" si="647"/>
        <v>4.2441554611317869E-4</v>
      </c>
      <c r="BG778">
        <f t="shared" si="648"/>
        <v>0</v>
      </c>
      <c r="BH778">
        <f t="shared" si="649"/>
        <v>1.5018178694216381E-3</v>
      </c>
      <c r="BI778" s="4">
        <f t="shared" si="650"/>
        <v>1.1722609421019258E-3</v>
      </c>
      <c r="BJ778" s="7">
        <f t="shared" si="651"/>
        <v>0.34343639613791355</v>
      </c>
      <c r="BK778" t="e">
        <f t="shared" si="652"/>
        <v>#DIV/0!</v>
      </c>
      <c r="BL778">
        <f t="shared" si="653"/>
        <v>0.21287061148231912</v>
      </c>
      <c r="BM778" s="4">
        <f t="shared" si="654"/>
        <v>0.34343639613791355</v>
      </c>
      <c r="BN778" s="7">
        <f t="shared" si="655"/>
        <v>0.34343639613791355</v>
      </c>
      <c r="BO778">
        <f t="shared" si="656"/>
        <v>0.34343639613791355</v>
      </c>
      <c r="BP778">
        <f t="shared" si="657"/>
        <v>0.33161008193823038</v>
      </c>
      <c r="BQ778" s="4">
        <f t="shared" si="658"/>
        <v>0.56042371560660831</v>
      </c>
      <c r="BR778" s="7" t="e">
        <f t="shared" si="659"/>
        <v>#DIV/0!</v>
      </c>
      <c r="BS778">
        <f t="shared" si="660"/>
        <v>0.34343639613791355</v>
      </c>
      <c r="BT778">
        <f t="shared" si="661"/>
        <v>0.21287061148231912</v>
      </c>
      <c r="BU778" s="4">
        <f t="shared" si="662"/>
        <v>0.34343639613791355</v>
      </c>
      <c r="BV778" s="7">
        <f t="shared" si="663"/>
        <v>0.21287061148231912</v>
      </c>
      <c r="BW778">
        <f t="shared" si="664"/>
        <v>0.33161008193823038</v>
      </c>
      <c r="BX778">
        <f t="shared" si="665"/>
        <v>0.21287061148231912</v>
      </c>
      <c r="BY778" s="4">
        <f t="shared" si="666"/>
        <v>0.66437500981128239</v>
      </c>
      <c r="BZ778" s="7">
        <f t="shared" si="667"/>
        <v>0.34343639613791355</v>
      </c>
      <c r="CA778">
        <f t="shared" si="668"/>
        <v>0.56042371560660831</v>
      </c>
      <c r="CB778">
        <f t="shared" si="669"/>
        <v>0.34343639613791355</v>
      </c>
      <c r="CC778" s="4">
        <f t="shared" si="670"/>
        <v>0.66437500981128239</v>
      </c>
      <c r="CD778" s="7">
        <f t="shared" si="671"/>
        <v>0</v>
      </c>
      <c r="CE778" s="4">
        <f t="shared" si="672"/>
        <v>0</v>
      </c>
      <c r="CF778" s="7">
        <f t="shared" si="673"/>
        <v>0.34343639613791355</v>
      </c>
      <c r="CG778">
        <f t="shared" si="674"/>
        <v>0.10347162536685814</v>
      </c>
      <c r="CH778" s="7">
        <f t="shared" si="675"/>
        <v>0.34343639613791355</v>
      </c>
      <c r="CI778" s="4">
        <f t="shared" si="676"/>
        <v>0.40758412109624509</v>
      </c>
      <c r="CJ778">
        <f t="shared" si="677"/>
        <v>0.10347162536685814</v>
      </c>
      <c r="CK778">
        <f t="shared" si="678"/>
        <v>0.40758412109624509</v>
      </c>
      <c r="CL778" s="7">
        <f t="shared" si="679"/>
        <v>0</v>
      </c>
      <c r="CM778" s="4">
        <f t="shared" si="680"/>
        <v>0</v>
      </c>
      <c r="CN778" s="7">
        <f t="shared" si="681"/>
        <v>0.32870830700791398</v>
      </c>
      <c r="CO778" s="4">
        <f t="shared" si="682"/>
        <v>0</v>
      </c>
      <c r="CP778" s="7">
        <f t="shared" si="683"/>
        <v>4</v>
      </c>
      <c r="CQ778" s="4" t="str">
        <f t="shared" si="684"/>
        <v>Glenfiddich 15</v>
      </c>
      <c r="CR778" s="7">
        <f t="shared" si="685"/>
        <v>74</v>
      </c>
      <c r="CS778">
        <f t="shared" si="686"/>
        <v>77</v>
      </c>
      <c r="CT778">
        <f ca="1">COUNTIF(INDIRECT(ADDRESS(ROW(),CR778,1,1)):INDIRECT(ADDRESS(ROW(),CS778,1,1)), "&lt;0.05")</f>
        <v>0</v>
      </c>
      <c r="CU778" s="4">
        <f t="shared" ca="1" si="687"/>
        <v>0</v>
      </c>
    </row>
    <row r="779" spans="1:99" x14ac:dyDescent="0.25">
      <c r="A779" s="48">
        <v>257</v>
      </c>
      <c r="B779" s="7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 s="4">
        <v>0</v>
      </c>
      <c r="L779" s="7">
        <v>2.7936767684421473E-3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 s="4">
        <v>0</v>
      </c>
      <c r="V779" s="7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 s="4">
        <v>0</v>
      </c>
      <c r="AF779" s="7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 s="4">
        <v>0</v>
      </c>
      <c r="AP779" s="7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 s="4">
        <v>0</v>
      </c>
      <c r="AZ779">
        <f t="shared" si="641"/>
        <v>0</v>
      </c>
      <c r="BA779">
        <f t="shared" si="642"/>
        <v>2.7936767684421472E-4</v>
      </c>
      <c r="BB779">
        <f t="shared" si="643"/>
        <v>0</v>
      </c>
      <c r="BC779">
        <f t="shared" si="644"/>
        <v>0</v>
      </c>
      <c r="BD779" s="4">
        <f t="shared" si="645"/>
        <v>0</v>
      </c>
      <c r="BE779" s="7">
        <f t="shared" si="646"/>
        <v>0</v>
      </c>
      <c r="BF779">
        <f t="shared" si="647"/>
        <v>8.834381634575993E-4</v>
      </c>
      <c r="BG779">
        <f t="shared" si="648"/>
        <v>0</v>
      </c>
      <c r="BH779">
        <f t="shared" si="649"/>
        <v>0</v>
      </c>
      <c r="BI779" s="4">
        <f t="shared" si="650"/>
        <v>0</v>
      </c>
      <c r="BJ779" s="7">
        <f t="shared" si="651"/>
        <v>0.34343639613791355</v>
      </c>
      <c r="BK779" t="e">
        <f t="shared" si="652"/>
        <v>#DIV/0!</v>
      </c>
      <c r="BL779" t="e">
        <f t="shared" si="653"/>
        <v>#DIV/0!</v>
      </c>
      <c r="BM779" s="4" t="e">
        <f t="shared" si="654"/>
        <v>#DIV/0!</v>
      </c>
      <c r="BN779" s="7">
        <f t="shared" si="655"/>
        <v>0.34343639613791355</v>
      </c>
      <c r="BO779">
        <f t="shared" si="656"/>
        <v>0.34343639613791355</v>
      </c>
      <c r="BP779">
        <f t="shared" si="657"/>
        <v>0.34343639613791355</v>
      </c>
      <c r="BQ779" s="4">
        <f t="shared" si="658"/>
        <v>0.34343639613791355</v>
      </c>
      <c r="BR779" s="7" t="e">
        <f t="shared" si="659"/>
        <v>#DIV/0!</v>
      </c>
      <c r="BS779">
        <f t="shared" si="660"/>
        <v>0.34343639613791355</v>
      </c>
      <c r="BT779" t="e">
        <f t="shared" si="661"/>
        <v>#DIV/0!</v>
      </c>
      <c r="BU779" s="4" t="e">
        <f t="shared" si="662"/>
        <v>#DIV/0!</v>
      </c>
      <c r="BV779" s="7" t="e">
        <f t="shared" si="663"/>
        <v>#DIV/0!</v>
      </c>
      <c r="BW779">
        <f t="shared" si="664"/>
        <v>0.34343639613791355</v>
      </c>
      <c r="BX779" t="e">
        <f t="shared" si="665"/>
        <v>#DIV/0!</v>
      </c>
      <c r="BY779" s="4" t="e">
        <f t="shared" si="666"/>
        <v>#DIV/0!</v>
      </c>
      <c r="BZ779" s="7" t="e">
        <f t="shared" si="667"/>
        <v>#DIV/0!</v>
      </c>
      <c r="CA779">
        <f t="shared" si="668"/>
        <v>0.34343639613791355</v>
      </c>
      <c r="CB779" t="e">
        <f t="shared" si="669"/>
        <v>#DIV/0!</v>
      </c>
      <c r="CC779" s="4" t="e">
        <f t="shared" si="670"/>
        <v>#DIV/0!</v>
      </c>
      <c r="CD779" s="7">
        <f t="shared" si="671"/>
        <v>0</v>
      </c>
      <c r="CE779" s="4">
        <f t="shared" si="672"/>
        <v>0</v>
      </c>
      <c r="CF779" s="7">
        <f t="shared" si="673"/>
        <v>0.34343639613791355</v>
      </c>
      <c r="CG779" t="e">
        <f t="shared" si="674"/>
        <v>#DIV/0!</v>
      </c>
      <c r="CH779" s="7">
        <f t="shared" si="675"/>
        <v>0.34343639613791355</v>
      </c>
      <c r="CI779" s="4">
        <f t="shared" si="676"/>
        <v>0.34343639613791355</v>
      </c>
      <c r="CJ779" t="e">
        <f t="shared" si="677"/>
        <v>#DIV/0!</v>
      </c>
      <c r="CK779">
        <f t="shared" si="678"/>
        <v>0.34343639613791355</v>
      </c>
      <c r="CL779" s="7">
        <f t="shared" si="679"/>
        <v>0</v>
      </c>
      <c r="CM779" s="4">
        <f t="shared" si="680"/>
        <v>0</v>
      </c>
      <c r="CN779" s="7">
        <f t="shared" si="681"/>
        <v>0.32987680092112481</v>
      </c>
      <c r="CO779" s="4">
        <f t="shared" si="682"/>
        <v>0</v>
      </c>
      <c r="CP779" s="7">
        <f t="shared" si="683"/>
        <v>2</v>
      </c>
      <c r="CQ779" s="4" t="str">
        <f t="shared" si="684"/>
        <v>Jack Daniels</v>
      </c>
      <c r="CR779" s="7">
        <f t="shared" si="685"/>
        <v>66</v>
      </c>
      <c r="CS779">
        <f t="shared" si="686"/>
        <v>69</v>
      </c>
      <c r="CT779">
        <f ca="1">COUNTIF(INDIRECT(ADDRESS(ROW(),CR779,1,1)):INDIRECT(ADDRESS(ROW(),CS779,1,1)), "&lt;0.05")</f>
        <v>0</v>
      </c>
      <c r="CU779" s="4">
        <f t="shared" ca="1" si="687"/>
        <v>0</v>
      </c>
    </row>
    <row r="780" spans="1:99" x14ac:dyDescent="0.25">
      <c r="A780" s="48">
        <v>258</v>
      </c>
      <c r="B780" s="7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 s="4">
        <v>0</v>
      </c>
      <c r="L780" s="7">
        <v>6.023731778639076E-3</v>
      </c>
      <c r="M780">
        <v>3.4440616271278579E-5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 s="4">
        <v>0</v>
      </c>
      <c r="V780" s="7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 s="4">
        <v>0</v>
      </c>
      <c r="AF780" s="7">
        <v>5.6564940020507985E-3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 s="4">
        <v>0</v>
      </c>
      <c r="AP780" s="7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 s="4">
        <v>0</v>
      </c>
      <c r="AZ780">
        <f t="shared" si="641"/>
        <v>0</v>
      </c>
      <c r="BA780">
        <f t="shared" si="642"/>
        <v>6.0581723949103554E-4</v>
      </c>
      <c r="BB780">
        <f t="shared" si="643"/>
        <v>0</v>
      </c>
      <c r="BC780">
        <f t="shared" si="644"/>
        <v>5.656494002050799E-4</v>
      </c>
      <c r="BD780" s="4">
        <f t="shared" si="645"/>
        <v>0</v>
      </c>
      <c r="BE780" s="7">
        <f t="shared" si="646"/>
        <v>0</v>
      </c>
      <c r="BF780">
        <f t="shared" si="647"/>
        <v>1.9036918932662879E-3</v>
      </c>
      <c r="BG780">
        <f t="shared" si="648"/>
        <v>0</v>
      </c>
      <c r="BH780">
        <f t="shared" si="649"/>
        <v>1.7887404617561672E-3</v>
      </c>
      <c r="BI780" s="4">
        <f t="shared" si="650"/>
        <v>0</v>
      </c>
      <c r="BJ780" s="7">
        <f t="shared" si="651"/>
        <v>0.34053997990333773</v>
      </c>
      <c r="BK780" t="e">
        <f t="shared" si="652"/>
        <v>#DIV/0!</v>
      </c>
      <c r="BL780">
        <f t="shared" si="653"/>
        <v>0.34343639613791355</v>
      </c>
      <c r="BM780" s="4" t="e">
        <f t="shared" si="654"/>
        <v>#DIV/0!</v>
      </c>
      <c r="BN780" s="7">
        <f t="shared" si="655"/>
        <v>0.34053997990333773</v>
      </c>
      <c r="BO780">
        <f t="shared" si="656"/>
        <v>0.34053997990333773</v>
      </c>
      <c r="BP780">
        <f t="shared" si="657"/>
        <v>0.96175471567162796</v>
      </c>
      <c r="BQ780" s="4">
        <f t="shared" si="658"/>
        <v>0.34053997990333773</v>
      </c>
      <c r="BR780" s="7" t="e">
        <f t="shared" si="659"/>
        <v>#DIV/0!</v>
      </c>
      <c r="BS780">
        <f t="shared" si="660"/>
        <v>0.34053997990333773</v>
      </c>
      <c r="BT780">
        <f t="shared" si="661"/>
        <v>0.34343639613791355</v>
      </c>
      <c r="BU780" s="4" t="e">
        <f t="shared" si="662"/>
        <v>#DIV/0!</v>
      </c>
      <c r="BV780" s="7">
        <f t="shared" si="663"/>
        <v>0.34343639613791355</v>
      </c>
      <c r="BW780">
        <f t="shared" si="664"/>
        <v>0.96175471567162796</v>
      </c>
      <c r="BX780">
        <f t="shared" si="665"/>
        <v>0.34343639613791355</v>
      </c>
      <c r="BY780" s="4">
        <f t="shared" si="666"/>
        <v>0.34343639613791355</v>
      </c>
      <c r="BZ780" s="7" t="e">
        <f t="shared" si="667"/>
        <v>#DIV/0!</v>
      </c>
      <c r="CA780">
        <f t="shared" si="668"/>
        <v>0.34053997990333773</v>
      </c>
      <c r="CB780" t="e">
        <f t="shared" si="669"/>
        <v>#DIV/0!</v>
      </c>
      <c r="CC780" s="4">
        <f t="shared" si="670"/>
        <v>0.34343639613791355</v>
      </c>
      <c r="CD780" s="7">
        <f t="shared" si="671"/>
        <v>0</v>
      </c>
      <c r="CE780" s="4">
        <f t="shared" si="672"/>
        <v>0</v>
      </c>
      <c r="CF780" s="7">
        <f t="shared" si="673"/>
        <v>0.34053997990333773</v>
      </c>
      <c r="CG780">
        <f t="shared" si="674"/>
        <v>0.32558198801619342</v>
      </c>
      <c r="CH780" s="7">
        <f t="shared" si="675"/>
        <v>0.34053997990333773</v>
      </c>
      <c r="CI780" s="4">
        <f t="shared" si="676"/>
        <v>0.52215960528123406</v>
      </c>
      <c r="CJ780">
        <f t="shared" si="677"/>
        <v>0.32558198801619342</v>
      </c>
      <c r="CK780">
        <f t="shared" si="678"/>
        <v>0.52215960528123406</v>
      </c>
      <c r="CL780" s="7">
        <f t="shared" si="679"/>
        <v>0</v>
      </c>
      <c r="CM780" s="4">
        <f t="shared" si="680"/>
        <v>0</v>
      </c>
      <c r="CN780" s="7">
        <f t="shared" si="681"/>
        <v>0.96147968678572937</v>
      </c>
      <c r="CO780" s="4">
        <f t="shared" si="682"/>
        <v>0</v>
      </c>
      <c r="CP780" s="7">
        <f t="shared" si="683"/>
        <v>2</v>
      </c>
      <c r="CQ780" s="4" t="str">
        <f t="shared" si="684"/>
        <v>Jack Daniels</v>
      </c>
      <c r="CR780" s="7">
        <f t="shared" si="685"/>
        <v>66</v>
      </c>
      <c r="CS780">
        <f t="shared" si="686"/>
        <v>69</v>
      </c>
      <c r="CT780">
        <f ca="1">COUNTIF(INDIRECT(ADDRESS(ROW(),CR780,1,1)):INDIRECT(ADDRESS(ROW(),CS780,1,1)), "&lt;0.05")</f>
        <v>0</v>
      </c>
      <c r="CU780" s="4">
        <f t="shared" ca="1" si="687"/>
        <v>0</v>
      </c>
    </row>
    <row r="781" spans="1:99" x14ac:dyDescent="0.25">
      <c r="A781" s="48">
        <v>259</v>
      </c>
      <c r="B781" s="7">
        <v>0</v>
      </c>
      <c r="C781">
        <v>0</v>
      </c>
      <c r="D781">
        <v>0</v>
      </c>
      <c r="E781">
        <v>0</v>
      </c>
      <c r="F781">
        <v>0</v>
      </c>
      <c r="G781">
        <v>7.1087335192959809E-4</v>
      </c>
      <c r="H781">
        <v>0</v>
      </c>
      <c r="I781">
        <v>0</v>
      </c>
      <c r="J781">
        <v>0</v>
      </c>
      <c r="K781" s="4">
        <v>8.7308662697622064E-4</v>
      </c>
      <c r="L781" s="7">
        <v>1.6843808938730487E-2</v>
      </c>
      <c r="M781">
        <v>1.1211889612875742E-2</v>
      </c>
      <c r="N781">
        <v>5.8616666481815134E-3</v>
      </c>
      <c r="O781">
        <v>8.0117472137738351E-3</v>
      </c>
      <c r="P781">
        <v>5.9574851195081562E-3</v>
      </c>
      <c r="Q781">
        <v>5.7140739347186762E-4</v>
      </c>
      <c r="R781">
        <v>1.8693385828120977E-3</v>
      </c>
      <c r="S781">
        <v>0</v>
      </c>
      <c r="T781">
        <v>3.6530975613242346E-3</v>
      </c>
      <c r="U781" s="4">
        <v>0</v>
      </c>
      <c r="V781" s="7">
        <v>1.0120223152361725E-3</v>
      </c>
      <c r="W781">
        <v>0</v>
      </c>
      <c r="X781">
        <v>0</v>
      </c>
      <c r="Y781">
        <v>1.8439835260481187E-3</v>
      </c>
      <c r="Z781">
        <v>0</v>
      </c>
      <c r="AA781">
        <v>0</v>
      </c>
      <c r="AB781">
        <v>2.2314197761670851E-3</v>
      </c>
      <c r="AC781">
        <v>0</v>
      </c>
      <c r="AD781">
        <v>2.0927376229817472E-3</v>
      </c>
      <c r="AE781" s="4">
        <v>1.4169179402102718E-3</v>
      </c>
      <c r="AF781" s="7">
        <v>2.8749299470508017E-2</v>
      </c>
      <c r="AG781">
        <v>7.632263568406056E-3</v>
      </c>
      <c r="AH781">
        <v>1.8332140138052682E-3</v>
      </c>
      <c r="AI781">
        <v>6.0328300383002036E-3</v>
      </c>
      <c r="AJ781">
        <v>3.8530117487578586E-3</v>
      </c>
      <c r="AK781">
        <v>5.0748704132922836E-3</v>
      </c>
      <c r="AL781">
        <v>0</v>
      </c>
      <c r="AM781">
        <v>4.3681167040636217E-3</v>
      </c>
      <c r="AN781">
        <v>1.9440651754666675E-3</v>
      </c>
      <c r="AO781" s="4">
        <v>0</v>
      </c>
      <c r="AP781" s="7">
        <v>0</v>
      </c>
      <c r="AQ781">
        <v>6.6417886010153573E-3</v>
      </c>
      <c r="AR781">
        <v>3.2901049063810382E-3</v>
      </c>
      <c r="AS781">
        <v>0</v>
      </c>
      <c r="AT781">
        <v>0</v>
      </c>
      <c r="AU781">
        <v>0</v>
      </c>
      <c r="AV781">
        <v>6.9844980072911417E-4</v>
      </c>
      <c r="AW781">
        <v>0</v>
      </c>
      <c r="AX781">
        <v>3.1602229777858847E-3</v>
      </c>
      <c r="AY781" s="4">
        <v>0</v>
      </c>
      <c r="AZ781">
        <f t="shared" si="641"/>
        <v>1.5839599789058186E-4</v>
      </c>
      <c r="BA781">
        <f t="shared" si="642"/>
        <v>5.3980441070677941E-3</v>
      </c>
      <c r="BB781">
        <f t="shared" si="643"/>
        <v>8.597081180643396E-4</v>
      </c>
      <c r="BC781">
        <f t="shared" si="644"/>
        <v>5.9487671132599984E-3</v>
      </c>
      <c r="BD781" s="4">
        <f t="shared" si="645"/>
        <v>1.3790566285911395E-3</v>
      </c>
      <c r="BE781" s="7">
        <f t="shared" si="646"/>
        <v>3.3610981327384396E-4</v>
      </c>
      <c r="BF781">
        <f t="shared" si="647"/>
        <v>5.4694756973722334E-3</v>
      </c>
      <c r="BG781">
        <f t="shared" si="648"/>
        <v>9.6608749049498786E-4</v>
      </c>
      <c r="BH781">
        <f t="shared" si="649"/>
        <v>8.3938530394471189E-3</v>
      </c>
      <c r="BI781" s="4">
        <f t="shared" si="650"/>
        <v>2.2704628911407016E-3</v>
      </c>
      <c r="BJ781" s="7">
        <f t="shared" si="651"/>
        <v>1.427204632020633E-2</v>
      </c>
      <c r="BK781">
        <f t="shared" si="652"/>
        <v>5.2634490836254107E-2</v>
      </c>
      <c r="BL781">
        <f t="shared" si="653"/>
        <v>5.7108291043820231E-2</v>
      </c>
      <c r="BM781" s="4">
        <f t="shared" si="654"/>
        <v>0.12548654887626778</v>
      </c>
      <c r="BN781" s="7">
        <f t="shared" si="655"/>
        <v>1.427204632020633E-2</v>
      </c>
      <c r="BO781">
        <f t="shared" si="656"/>
        <v>2.8165587962848272E-2</v>
      </c>
      <c r="BP781">
        <f t="shared" si="657"/>
        <v>0.86425186714788171</v>
      </c>
      <c r="BQ781" s="4">
        <f t="shared" si="658"/>
        <v>5.2989452977234376E-2</v>
      </c>
      <c r="BR781" s="7">
        <f t="shared" si="659"/>
        <v>5.2634490836254107E-2</v>
      </c>
      <c r="BS781">
        <f t="shared" si="660"/>
        <v>2.8165587962848272E-2</v>
      </c>
      <c r="BT781">
        <f t="shared" si="661"/>
        <v>8.8378426404047777E-2</v>
      </c>
      <c r="BU781" s="4">
        <f t="shared" si="662"/>
        <v>0.51810134401799335</v>
      </c>
      <c r="BV781" s="7">
        <f t="shared" si="663"/>
        <v>5.7108291043820231E-2</v>
      </c>
      <c r="BW781">
        <f t="shared" si="664"/>
        <v>0.86425186714788171</v>
      </c>
      <c r="BX781">
        <f t="shared" si="665"/>
        <v>8.8378426404047777E-2</v>
      </c>
      <c r="BY781" s="4">
        <f t="shared" si="666"/>
        <v>0.12660454231221344</v>
      </c>
      <c r="BZ781" s="7">
        <f t="shared" si="667"/>
        <v>0.12548654887626778</v>
      </c>
      <c r="CA781">
        <f t="shared" si="668"/>
        <v>5.2989452977234376E-2</v>
      </c>
      <c r="CB781">
        <f t="shared" si="669"/>
        <v>0.51810134401799335</v>
      </c>
      <c r="CC781" s="4">
        <f t="shared" si="670"/>
        <v>0.12660454231221344</v>
      </c>
      <c r="CD781" s="7">
        <f t="shared" si="671"/>
        <v>4</v>
      </c>
      <c r="CE781" s="4">
        <f t="shared" si="672"/>
        <v>0</v>
      </c>
      <c r="CF781" s="7">
        <f t="shared" si="673"/>
        <v>1.427204632020633E-2</v>
      </c>
      <c r="CG781">
        <f t="shared" si="674"/>
        <v>1.4649944734382726E-2</v>
      </c>
      <c r="CH781" s="7">
        <f t="shared" si="675"/>
        <v>1.427204632020633E-2</v>
      </c>
      <c r="CI781" s="4">
        <f t="shared" si="676"/>
        <v>0.19963821097649653</v>
      </c>
      <c r="CJ781">
        <f t="shared" si="677"/>
        <v>1.4649944734382726E-2</v>
      </c>
      <c r="CK781">
        <f t="shared" si="678"/>
        <v>0.19963821097649653</v>
      </c>
      <c r="CL781" s="7">
        <f t="shared" si="679"/>
        <v>4</v>
      </c>
      <c r="CM781" s="4">
        <f t="shared" si="680"/>
        <v>0</v>
      </c>
      <c r="CN781" s="7">
        <f t="shared" si="681"/>
        <v>0.72449850190072396</v>
      </c>
      <c r="CO781" s="4">
        <f t="shared" si="682"/>
        <v>0</v>
      </c>
      <c r="CP781" s="7">
        <f t="shared" si="683"/>
        <v>4</v>
      </c>
      <c r="CQ781" s="4" t="str">
        <f t="shared" si="684"/>
        <v>Glenfiddich 15</v>
      </c>
      <c r="CR781" s="7">
        <f t="shared" si="685"/>
        <v>74</v>
      </c>
      <c r="CS781">
        <f t="shared" si="686"/>
        <v>77</v>
      </c>
      <c r="CT781">
        <f ca="1">COUNTIF(INDIRECT(ADDRESS(ROW(),CR781,1,1)):INDIRECT(ADDRESS(ROW(),CS781,1,1)), "&lt;0.05")</f>
        <v>0</v>
      </c>
      <c r="CU781" s="4">
        <f t="shared" ca="1" si="687"/>
        <v>0</v>
      </c>
    </row>
    <row r="782" spans="1:99" x14ac:dyDescent="0.25">
      <c r="A782" s="48">
        <v>260</v>
      </c>
      <c r="B782" s="7">
        <v>4.167440954340928E-3</v>
      </c>
      <c r="C782">
        <v>9.2146009453376832E-4</v>
      </c>
      <c r="D782">
        <v>0</v>
      </c>
      <c r="E782">
        <v>0</v>
      </c>
      <c r="F782">
        <v>9.6736508042900913E-4</v>
      </c>
      <c r="G782">
        <v>1.8326581757239964E-3</v>
      </c>
      <c r="H782">
        <v>0</v>
      </c>
      <c r="I782">
        <v>0</v>
      </c>
      <c r="J782">
        <v>0</v>
      </c>
      <c r="K782" s="4">
        <v>2.5497799902929681E-3</v>
      </c>
      <c r="L782" s="7">
        <v>7.3939527603766406E-3</v>
      </c>
      <c r="M782">
        <v>5.4289427128690311E-3</v>
      </c>
      <c r="N782">
        <v>3.0035535899514852E-3</v>
      </c>
      <c r="O782">
        <v>4.2712833829104324E-3</v>
      </c>
      <c r="P782">
        <v>1.6789020025253416E-3</v>
      </c>
      <c r="Q782">
        <v>1.2855986798089437E-3</v>
      </c>
      <c r="R782">
        <v>2.388223060532432E-3</v>
      </c>
      <c r="S782">
        <v>1.2009612617773081E-3</v>
      </c>
      <c r="T782">
        <v>2.5962981342928584E-3</v>
      </c>
      <c r="U782" s="4">
        <v>5.1230602397715774E-4</v>
      </c>
      <c r="V782" s="7">
        <v>4.6619851173306784E-4</v>
      </c>
      <c r="W782">
        <v>5.5386499771073916E-4</v>
      </c>
      <c r="X782">
        <v>0</v>
      </c>
      <c r="Y782">
        <v>1.5691578535110451E-3</v>
      </c>
      <c r="Z782">
        <v>1.1574802029569158E-3</v>
      </c>
      <c r="AA782">
        <v>1.4374020814978531E-3</v>
      </c>
      <c r="AB782">
        <v>1.1159285157589164E-3</v>
      </c>
      <c r="AC782">
        <v>1.3347810164925122E-3</v>
      </c>
      <c r="AD782">
        <v>1.3774847004765398E-3</v>
      </c>
      <c r="AE782" s="4">
        <v>9.2743936665735645E-5</v>
      </c>
      <c r="AF782" s="7">
        <v>9.7487947261293041E-3</v>
      </c>
      <c r="AG782">
        <v>5.0460964830336295E-3</v>
      </c>
      <c r="AH782">
        <v>2.5454007481010366E-3</v>
      </c>
      <c r="AI782">
        <v>2.8992230511179608E-3</v>
      </c>
      <c r="AJ782">
        <v>4.3141284712687085E-3</v>
      </c>
      <c r="AK782">
        <v>7.3113401429863592E-3</v>
      </c>
      <c r="AL782">
        <v>4.9591579904882839E-3</v>
      </c>
      <c r="AM782">
        <v>3.6792501019401475E-3</v>
      </c>
      <c r="AN782">
        <v>1.0527344926312015E-3</v>
      </c>
      <c r="AO782" s="4">
        <v>5.144097883768039E-3</v>
      </c>
      <c r="AP782" s="7">
        <v>6.7940294780314357E-3</v>
      </c>
      <c r="AQ782">
        <v>2.579492980491874E-3</v>
      </c>
      <c r="AR782">
        <v>2.8330733508984659E-3</v>
      </c>
      <c r="AS782">
        <v>0</v>
      </c>
      <c r="AT782">
        <v>7.4658902763265998E-3</v>
      </c>
      <c r="AU782">
        <v>3.6997340007819974E-3</v>
      </c>
      <c r="AV782">
        <v>5.6888495784873355E-3</v>
      </c>
      <c r="AW782">
        <v>7.4482255040179768E-3</v>
      </c>
      <c r="AX782">
        <v>1.609504911062922E-3</v>
      </c>
      <c r="AY782" s="4">
        <v>5.4358812669317068E-3</v>
      </c>
      <c r="AZ782">
        <f t="shared" si="641"/>
        <v>1.0438704295320672E-3</v>
      </c>
      <c r="BA782">
        <f t="shared" si="642"/>
        <v>2.9760021609021633E-3</v>
      </c>
      <c r="BB782">
        <f t="shared" si="643"/>
        <v>9.1050418168033258E-4</v>
      </c>
      <c r="BC782">
        <f t="shared" si="644"/>
        <v>4.6700224091464661E-3</v>
      </c>
      <c r="BD782" s="4">
        <f t="shared" si="645"/>
        <v>4.3554681347030321E-3</v>
      </c>
      <c r="BE782" s="7">
        <f t="shared" si="646"/>
        <v>1.4187556074877505E-3</v>
      </c>
      <c r="BF782">
        <f t="shared" si="647"/>
        <v>2.1464150575444918E-3</v>
      </c>
      <c r="BG782">
        <f t="shared" si="648"/>
        <v>5.8071533712332783E-4</v>
      </c>
      <c r="BH782">
        <f t="shared" si="649"/>
        <v>2.4734832831370085E-3</v>
      </c>
      <c r="BI782" s="4">
        <f t="shared" si="650"/>
        <v>2.5936638962236725E-3</v>
      </c>
      <c r="BJ782" s="7">
        <f t="shared" si="651"/>
        <v>3.0761652411211305E-2</v>
      </c>
      <c r="BK782">
        <f t="shared" si="652"/>
        <v>0.78793869410183448</v>
      </c>
      <c r="BL782">
        <f t="shared" si="653"/>
        <v>1.2060438860708332E-3</v>
      </c>
      <c r="BM782" s="4">
        <f t="shared" si="654"/>
        <v>3.2688412756127902E-3</v>
      </c>
      <c r="BN782" s="7">
        <f t="shared" si="655"/>
        <v>3.0761652411211305E-2</v>
      </c>
      <c r="BO782">
        <f t="shared" si="656"/>
        <v>1.4400276121882183E-2</v>
      </c>
      <c r="BP782">
        <f t="shared" si="657"/>
        <v>0.11960040574666869</v>
      </c>
      <c r="BQ782" s="4">
        <f t="shared" si="658"/>
        <v>0.21200128933961404</v>
      </c>
      <c r="BR782" s="7">
        <f t="shared" si="659"/>
        <v>0.78793869410183448</v>
      </c>
      <c r="BS782">
        <f t="shared" si="660"/>
        <v>1.4400276121882183E-2</v>
      </c>
      <c r="BT782">
        <f t="shared" si="661"/>
        <v>8.711003144631352E-4</v>
      </c>
      <c r="BU782" s="4">
        <f t="shared" si="662"/>
        <v>2.1945381034046783E-3</v>
      </c>
      <c r="BV782" s="7">
        <f t="shared" si="663"/>
        <v>1.2060438860708332E-3</v>
      </c>
      <c r="BW782">
        <f t="shared" si="664"/>
        <v>0.11960040574666869</v>
      </c>
      <c r="BX782">
        <f t="shared" si="665"/>
        <v>8.711003144631352E-4</v>
      </c>
      <c r="BY782" s="4">
        <f t="shared" si="666"/>
        <v>0.78453534644392087</v>
      </c>
      <c r="BZ782" s="7">
        <f t="shared" si="667"/>
        <v>3.2688412756127902E-3</v>
      </c>
      <c r="CA782">
        <f t="shared" si="668"/>
        <v>0.21200128933961404</v>
      </c>
      <c r="CB782">
        <f t="shared" si="669"/>
        <v>2.1945381034046783E-3</v>
      </c>
      <c r="CC782" s="4">
        <f t="shared" si="670"/>
        <v>0.78453534644392087</v>
      </c>
      <c r="CD782" s="7">
        <f t="shared" si="671"/>
        <v>12</v>
      </c>
      <c r="CE782" s="4">
        <f t="shared" si="672"/>
        <v>0</v>
      </c>
      <c r="CF782" s="7">
        <f t="shared" si="673"/>
        <v>3.0761652411211305E-2</v>
      </c>
      <c r="CG782">
        <f t="shared" si="674"/>
        <v>1.7952750157220277E-3</v>
      </c>
      <c r="CH782" s="7">
        <f t="shared" si="675"/>
        <v>3.0761652411211305E-2</v>
      </c>
      <c r="CI782" s="4">
        <f t="shared" si="676"/>
        <v>0.69184674206558894</v>
      </c>
      <c r="CJ782">
        <f t="shared" si="677"/>
        <v>1.7952750157220277E-3</v>
      </c>
      <c r="CK782">
        <f t="shared" si="678"/>
        <v>0.69184674206558894</v>
      </c>
      <c r="CL782" s="7">
        <f t="shared" si="679"/>
        <v>4</v>
      </c>
      <c r="CM782" s="4">
        <f t="shared" si="680"/>
        <v>0</v>
      </c>
      <c r="CN782" s="7">
        <f t="shared" si="681"/>
        <v>0.29747654981922195</v>
      </c>
      <c r="CO782" s="4">
        <f t="shared" si="682"/>
        <v>0</v>
      </c>
      <c r="CP782" s="7">
        <f t="shared" si="683"/>
        <v>4</v>
      </c>
      <c r="CQ782" s="4" t="str">
        <f t="shared" si="684"/>
        <v>Glenfiddich 15</v>
      </c>
      <c r="CR782" s="7">
        <f t="shared" si="685"/>
        <v>74</v>
      </c>
      <c r="CS782">
        <f t="shared" si="686"/>
        <v>77</v>
      </c>
      <c r="CT782">
        <f ca="1">COUNTIF(INDIRECT(ADDRESS(ROW(),CR782,1,1)):INDIRECT(ADDRESS(ROW(),CS782,1,1)), "&lt;0.05")</f>
        <v>2</v>
      </c>
      <c r="CU782" s="4">
        <f t="shared" ca="1" si="687"/>
        <v>0</v>
      </c>
    </row>
    <row r="783" spans="1:99" x14ac:dyDescent="0.25">
      <c r="A783" s="48">
        <v>261</v>
      </c>
      <c r="B783" s="7">
        <v>1.6643294491337948E-3</v>
      </c>
      <c r="C783">
        <v>7.1918814039794452E-3</v>
      </c>
      <c r="D783">
        <v>0</v>
      </c>
      <c r="E783">
        <v>4.9397081721679476E-3</v>
      </c>
      <c r="F783">
        <v>7.2722520749610069E-3</v>
      </c>
      <c r="G783">
        <v>8.4661807406781493E-3</v>
      </c>
      <c r="H783">
        <v>9.7953660517560454E-3</v>
      </c>
      <c r="I783">
        <v>6.2036336468280018E-3</v>
      </c>
      <c r="J783">
        <v>4.2080548937935358E-3</v>
      </c>
      <c r="K783" s="4">
        <v>1.0487065654416705E-2</v>
      </c>
      <c r="L783" s="7">
        <v>6.3519092553396359E-3</v>
      </c>
      <c r="M783">
        <v>3.8397628843285007E-3</v>
      </c>
      <c r="N783">
        <v>3.2072045593336774E-3</v>
      </c>
      <c r="O783">
        <v>2.8261529855123655E-3</v>
      </c>
      <c r="P783">
        <v>0</v>
      </c>
      <c r="Q783">
        <v>0</v>
      </c>
      <c r="R783">
        <v>0</v>
      </c>
      <c r="S783">
        <v>0</v>
      </c>
      <c r="T783">
        <v>2.2598462446746059E-3</v>
      </c>
      <c r="U783" s="4">
        <v>0</v>
      </c>
      <c r="V783" s="7">
        <v>5.4347409208280366E-3</v>
      </c>
      <c r="W783">
        <v>4.8601292210222434E-3</v>
      </c>
      <c r="X783">
        <v>0</v>
      </c>
      <c r="Y783">
        <v>7.0666626636042241E-3</v>
      </c>
      <c r="Z783">
        <v>1.2328199386360397E-2</v>
      </c>
      <c r="AA783">
        <v>4.2877031974823156E-3</v>
      </c>
      <c r="AB783">
        <v>3.0940081581861088E-3</v>
      </c>
      <c r="AC783">
        <v>8.1172806945399214E-3</v>
      </c>
      <c r="AD783">
        <v>1.3533229603072693E-2</v>
      </c>
      <c r="AE783" s="4">
        <v>9.2300299997817511E-3</v>
      </c>
      <c r="AF783" s="7">
        <v>5.4525746367539794E-3</v>
      </c>
      <c r="AG783">
        <v>1.8007364722676791E-2</v>
      </c>
      <c r="AH783">
        <v>1.5341153977788617E-2</v>
      </c>
      <c r="AI783">
        <v>1.9586396197169256E-2</v>
      </c>
      <c r="AJ783">
        <v>2.5312731032915491E-2</v>
      </c>
      <c r="AK783">
        <v>2.9945441789945855E-2</v>
      </c>
      <c r="AL783">
        <v>2.2699465913607286E-2</v>
      </c>
      <c r="AM783">
        <v>3.9117810245037632E-2</v>
      </c>
      <c r="AN783">
        <v>3.0445595963629203E-2</v>
      </c>
      <c r="AO783" s="4">
        <v>5.1020217249067995E-2</v>
      </c>
      <c r="AP783" s="7">
        <v>5.1330075503035026E-2</v>
      </c>
      <c r="AQ783">
        <v>3.6768433476379994E-2</v>
      </c>
      <c r="AR783">
        <v>3.3396787573405008E-2</v>
      </c>
      <c r="AS783">
        <v>5.2999610730437359E-2</v>
      </c>
      <c r="AT783">
        <v>4.7978768655050831E-2</v>
      </c>
      <c r="AU783">
        <v>4.6394436010818149E-2</v>
      </c>
      <c r="AV783">
        <v>5.2163009562938109E-2</v>
      </c>
      <c r="AW783">
        <v>5.0950550966612135E-2</v>
      </c>
      <c r="AX783">
        <v>6.4529345646806138E-2</v>
      </c>
      <c r="AY783" s="4">
        <v>7.1663740481832341E-2</v>
      </c>
      <c r="AZ783">
        <f t="shared" si="641"/>
        <v>6.0228472087714624E-3</v>
      </c>
      <c r="BA783">
        <f t="shared" si="642"/>
        <v>1.8484875929188787E-3</v>
      </c>
      <c r="BB783">
        <f t="shared" si="643"/>
        <v>6.7951983844877686E-3</v>
      </c>
      <c r="BC783">
        <f t="shared" si="644"/>
        <v>2.569287517285921E-2</v>
      </c>
      <c r="BD783" s="4">
        <f t="shared" si="645"/>
        <v>5.0817475860731508E-2</v>
      </c>
      <c r="BE783" s="7">
        <f t="shared" si="646"/>
        <v>3.3801608703508969E-3</v>
      </c>
      <c r="BF783">
        <f t="shared" si="647"/>
        <v>2.2186500704679474E-3</v>
      </c>
      <c r="BG783">
        <f t="shared" si="648"/>
        <v>4.1569428368569521E-3</v>
      </c>
      <c r="BH783">
        <f t="shared" si="649"/>
        <v>1.2843783098355968E-2</v>
      </c>
      <c r="BI783" s="4">
        <f t="shared" si="650"/>
        <v>1.1342703357120454E-2</v>
      </c>
      <c r="BJ783" s="7">
        <f t="shared" si="651"/>
        <v>5.0228229526921627E-3</v>
      </c>
      <c r="BK783">
        <f t="shared" si="652"/>
        <v>0.65416730694564063</v>
      </c>
      <c r="BL783">
        <f t="shared" si="653"/>
        <v>8.093493671745887E-4</v>
      </c>
      <c r="BM783" s="4">
        <f t="shared" si="654"/>
        <v>1.7387407860321468E-7</v>
      </c>
      <c r="BN783" s="7">
        <f t="shared" si="655"/>
        <v>5.0228229526921627E-3</v>
      </c>
      <c r="BO783">
        <f t="shared" si="656"/>
        <v>5.1722008241970388E-3</v>
      </c>
      <c r="BP783">
        <f t="shared" si="657"/>
        <v>2.1188155660018223E-4</v>
      </c>
      <c r="BQ783" s="4">
        <f t="shared" si="658"/>
        <v>1.4291622619679694E-7</v>
      </c>
      <c r="BR783" s="7">
        <f t="shared" si="659"/>
        <v>0.65416730694564063</v>
      </c>
      <c r="BS783">
        <f t="shared" si="660"/>
        <v>5.1722008241970388E-3</v>
      </c>
      <c r="BT783">
        <f t="shared" si="661"/>
        <v>1.0477952752025771E-3</v>
      </c>
      <c r="BU783" s="4">
        <f t="shared" si="662"/>
        <v>1.2786484065188041E-7</v>
      </c>
      <c r="BV783" s="7">
        <f t="shared" si="663"/>
        <v>8.093493671745887E-4</v>
      </c>
      <c r="BW783">
        <f t="shared" si="664"/>
        <v>2.1188155660018223E-4</v>
      </c>
      <c r="BX783">
        <f t="shared" si="665"/>
        <v>1.0477952752025771E-3</v>
      </c>
      <c r="BY783" s="4">
        <f t="shared" si="666"/>
        <v>2.1277733876296523E-4</v>
      </c>
      <c r="BZ783" s="7">
        <f t="shared" si="667"/>
        <v>1.7387407860321468E-7</v>
      </c>
      <c r="CA783">
        <f t="shared" si="668"/>
        <v>1.4291622619679694E-7</v>
      </c>
      <c r="CB783">
        <f t="shared" si="669"/>
        <v>1.2786484065188041E-7</v>
      </c>
      <c r="CC783" s="4">
        <f t="shared" si="670"/>
        <v>2.1277733876296523E-4</v>
      </c>
      <c r="CD783" s="7">
        <f t="shared" si="671"/>
        <v>18</v>
      </c>
      <c r="CE783" s="4">
        <f t="shared" si="672"/>
        <v>0</v>
      </c>
      <c r="CF783" s="7">
        <f t="shared" si="673"/>
        <v>5.0228229526921627E-3</v>
      </c>
      <c r="CG783">
        <f t="shared" si="674"/>
        <v>4.0426511877930044E-6</v>
      </c>
      <c r="CH783" s="7">
        <f t="shared" si="675"/>
        <v>5.0228229526921627E-3</v>
      </c>
      <c r="CI783" s="4">
        <f t="shared" si="676"/>
        <v>1.6829611902575821E-7</v>
      </c>
      <c r="CJ783">
        <f t="shared" si="677"/>
        <v>4.0426511877930044E-6</v>
      </c>
      <c r="CK783">
        <f t="shared" si="678"/>
        <v>1.6829611902575821E-7</v>
      </c>
      <c r="CL783" s="7">
        <f t="shared" si="679"/>
        <v>6</v>
      </c>
      <c r="CM783" s="4">
        <f t="shared" si="680"/>
        <v>1</v>
      </c>
      <c r="CN783" s="7">
        <f t="shared" si="681"/>
        <v>6.7492542837398715E-4</v>
      </c>
      <c r="CO783" s="4">
        <f t="shared" si="682"/>
        <v>1</v>
      </c>
      <c r="CP783" s="7">
        <f t="shared" si="683"/>
        <v>5</v>
      </c>
      <c r="CQ783" s="4" t="str">
        <f t="shared" si="684"/>
        <v>Glenfiddich 18</v>
      </c>
      <c r="CR783" s="7">
        <f t="shared" si="685"/>
        <v>78</v>
      </c>
      <c r="CS783">
        <f t="shared" si="686"/>
        <v>81</v>
      </c>
      <c r="CT783">
        <f ca="1">COUNTIF(INDIRECT(ADDRESS(ROW(),CR783,1,1)):INDIRECT(ADDRESS(ROW(),CS783,1,1)), "&lt;0.05")</f>
        <v>4</v>
      </c>
      <c r="CU783" s="4">
        <f t="shared" ca="1" si="687"/>
        <v>1</v>
      </c>
    </row>
    <row r="784" spans="1:99" x14ac:dyDescent="0.25">
      <c r="A784" s="48">
        <v>262</v>
      </c>
      <c r="B784" s="7">
        <v>0</v>
      </c>
      <c r="C784">
        <v>0</v>
      </c>
      <c r="D784">
        <v>3.8150406201734165E-3</v>
      </c>
      <c r="E784">
        <v>9.1252254058672602E-4</v>
      </c>
      <c r="F784">
        <v>0</v>
      </c>
      <c r="G784">
        <v>3.0886764768976007E-3</v>
      </c>
      <c r="H784">
        <v>2.4282655039315685E-3</v>
      </c>
      <c r="I784">
        <v>0</v>
      </c>
      <c r="J784">
        <v>2.2269454585719447E-4</v>
      </c>
      <c r="K784" s="4">
        <v>4.9959696429315709E-4</v>
      </c>
      <c r="L784" s="7">
        <v>1.7651577948921558E-2</v>
      </c>
      <c r="M784">
        <v>1.3567211854231081E-2</v>
      </c>
      <c r="N784">
        <v>8.9202826039780723E-3</v>
      </c>
      <c r="O784">
        <v>1.016659495346435E-2</v>
      </c>
      <c r="P784">
        <v>7.5692059083278061E-3</v>
      </c>
      <c r="Q784">
        <v>5.6536338613908796E-3</v>
      </c>
      <c r="R784">
        <v>0</v>
      </c>
      <c r="S784">
        <v>3.2990050192375762E-3</v>
      </c>
      <c r="T784">
        <v>4.2887751081825288E-3</v>
      </c>
      <c r="U784" s="4">
        <v>1.7907489757699579E-3</v>
      </c>
      <c r="V784" s="7">
        <v>3.4518717622713264E-3</v>
      </c>
      <c r="W784">
        <v>2.8075255719240315E-3</v>
      </c>
      <c r="X784">
        <v>3.7698150859831626E-3</v>
      </c>
      <c r="Y784">
        <v>2.9770299426667506E-3</v>
      </c>
      <c r="Z784">
        <v>5.5111590806119068E-3</v>
      </c>
      <c r="AA784">
        <v>2.6656292829835772E-3</v>
      </c>
      <c r="AB784">
        <v>3.9115006423389434E-3</v>
      </c>
      <c r="AC784">
        <v>5.5265506193405613E-3</v>
      </c>
      <c r="AD784">
        <v>5.5332844241652518E-3</v>
      </c>
      <c r="AE784" s="4">
        <v>1.7881739234797496E-3</v>
      </c>
      <c r="AF784" s="7">
        <v>2.8118887969024425E-2</v>
      </c>
      <c r="AG784">
        <v>1.1925165275503614E-2</v>
      </c>
      <c r="AH784">
        <v>7.8745676983036587E-3</v>
      </c>
      <c r="AI784">
        <v>9.16714809396613E-3</v>
      </c>
      <c r="AJ784">
        <v>6.0388993195076403E-3</v>
      </c>
      <c r="AK784">
        <v>1.1262600814271891E-2</v>
      </c>
      <c r="AL784">
        <v>8.4517955625294447E-3</v>
      </c>
      <c r="AM784">
        <v>1.0723158348661162E-2</v>
      </c>
      <c r="AN784">
        <v>1.3212500874283724E-2</v>
      </c>
      <c r="AO784" s="4">
        <v>1.2220448967400863E-2</v>
      </c>
      <c r="AP784" s="7">
        <v>1.2571528870266366E-2</v>
      </c>
      <c r="AQ784">
        <v>1.030225762652141E-2</v>
      </c>
      <c r="AR784">
        <v>1.2327497110609509E-2</v>
      </c>
      <c r="AS784">
        <v>8.8321440660836126E-3</v>
      </c>
      <c r="AT784">
        <v>1.4663445771627487E-2</v>
      </c>
      <c r="AU784">
        <v>6.6004219521891665E-3</v>
      </c>
      <c r="AV784">
        <v>1.844618320719181E-2</v>
      </c>
      <c r="AW784">
        <v>1.5607882058609163E-2</v>
      </c>
      <c r="AX784">
        <v>1.2678148158713785E-2</v>
      </c>
      <c r="AY784" s="4">
        <v>1.6600667715925527E-2</v>
      </c>
      <c r="AZ784">
        <f t="shared" si="641"/>
        <v>1.0966796651739664E-3</v>
      </c>
      <c r="BA784">
        <f t="shared" si="642"/>
        <v>7.2907036233503808E-3</v>
      </c>
      <c r="BB784">
        <f t="shared" si="643"/>
        <v>3.7942540335765261E-3</v>
      </c>
      <c r="BC784">
        <f t="shared" si="644"/>
        <v>1.1899517292345256E-2</v>
      </c>
      <c r="BD784" s="4">
        <f t="shared" si="645"/>
        <v>1.2863017653773784E-2</v>
      </c>
      <c r="BE784" s="7">
        <f t="shared" si="646"/>
        <v>1.4566230033349694E-3</v>
      </c>
      <c r="BF784">
        <f t="shared" si="647"/>
        <v>5.4647883449184731E-3</v>
      </c>
      <c r="BG784">
        <f t="shared" si="648"/>
        <v>1.3351674991751092E-3</v>
      </c>
      <c r="BH784">
        <f t="shared" si="649"/>
        <v>6.115415292322064E-3</v>
      </c>
      <c r="BI784" s="4">
        <f t="shared" si="650"/>
        <v>3.6262783340553053E-3</v>
      </c>
      <c r="BJ784" s="7">
        <f t="shared" si="651"/>
        <v>5.8534671181499102E-3</v>
      </c>
      <c r="BK784">
        <f t="shared" si="652"/>
        <v>4.215243999660832E-4</v>
      </c>
      <c r="BL784">
        <f t="shared" si="653"/>
        <v>2.8542981459006827E-4</v>
      </c>
      <c r="BM784" s="4">
        <f t="shared" si="654"/>
        <v>6.7972831612919967E-7</v>
      </c>
      <c r="BN784" s="7">
        <f t="shared" si="655"/>
        <v>5.8534671181499102E-3</v>
      </c>
      <c r="BO784">
        <f t="shared" si="656"/>
        <v>7.7526530297679877E-2</v>
      </c>
      <c r="BP784">
        <f t="shared" si="657"/>
        <v>9.2671552017997386E-2</v>
      </c>
      <c r="BQ784" s="4">
        <f t="shared" si="658"/>
        <v>1.6444747610448021E-2</v>
      </c>
      <c r="BR784" s="7">
        <f t="shared" si="659"/>
        <v>4.215243999660832E-4</v>
      </c>
      <c r="BS784">
        <f t="shared" si="660"/>
        <v>7.7526530297679877E-2</v>
      </c>
      <c r="BT784">
        <f t="shared" si="661"/>
        <v>2.2290580558485948E-3</v>
      </c>
      <c r="BU784" s="4">
        <f t="shared" si="662"/>
        <v>1.0822752865312417E-5</v>
      </c>
      <c r="BV784" s="7">
        <f t="shared" si="663"/>
        <v>2.8542981459006827E-4</v>
      </c>
      <c r="BW784">
        <f t="shared" si="664"/>
        <v>9.2671552017997386E-2</v>
      </c>
      <c r="BX784">
        <f t="shared" si="665"/>
        <v>2.2290580558485948E-3</v>
      </c>
      <c r="BY784" s="4">
        <f t="shared" si="666"/>
        <v>0.67449399274783883</v>
      </c>
      <c r="BZ784" s="7">
        <f t="shared" si="667"/>
        <v>6.7972831612919967E-7</v>
      </c>
      <c r="CA784">
        <f t="shared" si="668"/>
        <v>1.6444747610448021E-2</v>
      </c>
      <c r="CB784">
        <f t="shared" si="669"/>
        <v>1.0822752865312417E-5</v>
      </c>
      <c r="CC784" s="4">
        <f t="shared" si="670"/>
        <v>0.67449399274783883</v>
      </c>
      <c r="CD784" s="7">
        <f t="shared" si="671"/>
        <v>14</v>
      </c>
      <c r="CE784" s="4">
        <f t="shared" si="672"/>
        <v>0</v>
      </c>
      <c r="CF784" s="7">
        <f t="shared" si="673"/>
        <v>5.8534671181499102E-3</v>
      </c>
      <c r="CG784">
        <f t="shared" si="674"/>
        <v>1.1007140127890522E-8</v>
      </c>
      <c r="CH784" s="7">
        <f t="shared" si="675"/>
        <v>5.8534671181499102E-3</v>
      </c>
      <c r="CI784" s="4">
        <f t="shared" si="676"/>
        <v>0.28706812842664792</v>
      </c>
      <c r="CJ784">
        <f t="shared" si="677"/>
        <v>1.1007140127890522E-8</v>
      </c>
      <c r="CK784">
        <f t="shared" si="678"/>
        <v>0.28706812842664792</v>
      </c>
      <c r="CL784" s="7">
        <f t="shared" si="679"/>
        <v>4</v>
      </c>
      <c r="CM784" s="4">
        <f t="shared" si="680"/>
        <v>0</v>
      </c>
      <c r="CN784" s="7">
        <f t="shared" si="681"/>
        <v>4.3551175588211963E-2</v>
      </c>
      <c r="CO784" s="4">
        <f t="shared" si="682"/>
        <v>1</v>
      </c>
      <c r="CP784" s="7">
        <f t="shared" si="683"/>
        <v>5</v>
      </c>
      <c r="CQ784" s="4" t="str">
        <f t="shared" si="684"/>
        <v>Glenfiddich 18</v>
      </c>
      <c r="CR784" s="7">
        <f t="shared" si="685"/>
        <v>78</v>
      </c>
      <c r="CS784">
        <f t="shared" si="686"/>
        <v>81</v>
      </c>
      <c r="CT784">
        <f ca="1">COUNTIF(INDIRECT(ADDRESS(ROW(),CR784,1,1)):INDIRECT(ADDRESS(ROW(),CS784,1,1)), "&lt;0.05")</f>
        <v>3</v>
      </c>
      <c r="CU784" s="4">
        <f t="shared" ca="1" si="687"/>
        <v>0</v>
      </c>
    </row>
    <row r="785" spans="1:99" x14ac:dyDescent="0.25">
      <c r="A785" s="48">
        <v>263</v>
      </c>
      <c r="B785" s="7">
        <v>0</v>
      </c>
      <c r="C785">
        <v>0</v>
      </c>
      <c r="D785">
        <v>0</v>
      </c>
      <c r="E785">
        <v>0</v>
      </c>
      <c r="F785">
        <v>0</v>
      </c>
      <c r="G785">
        <v>3.098628404284503E-4</v>
      </c>
      <c r="H785">
        <v>0</v>
      </c>
      <c r="I785">
        <v>0</v>
      </c>
      <c r="J785">
        <v>0</v>
      </c>
      <c r="K785" s="4">
        <v>1.3608723761549975E-3</v>
      </c>
      <c r="L785" s="7">
        <v>3.8284279126824588E-3</v>
      </c>
      <c r="M785">
        <v>2.6618784546157126E-3</v>
      </c>
      <c r="N785">
        <v>1.1358898653597922E-3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8.0137438551035594E-4</v>
      </c>
      <c r="U785" s="4">
        <v>0</v>
      </c>
      <c r="V785" s="7">
        <v>8.0823230103519957E-4</v>
      </c>
      <c r="W785">
        <v>0</v>
      </c>
      <c r="X785">
        <v>0</v>
      </c>
      <c r="Y785">
        <v>4.1091480399518048E-5</v>
      </c>
      <c r="Z785">
        <v>4.5842509453254996E-4</v>
      </c>
      <c r="AA785">
        <v>4.522715873627135E-4</v>
      </c>
      <c r="AB785">
        <v>0</v>
      </c>
      <c r="AC785">
        <v>2.3533714701689107E-3</v>
      </c>
      <c r="AD785">
        <v>3.0495015093435221E-4</v>
      </c>
      <c r="AE785" s="4">
        <v>0</v>
      </c>
      <c r="AF785" s="7">
        <v>1.3193136320105911E-3</v>
      </c>
      <c r="AG785">
        <v>4.963543369299701E-4</v>
      </c>
      <c r="AH785">
        <v>1.6811123257779287E-3</v>
      </c>
      <c r="AI785">
        <v>4.2062827863518955E-3</v>
      </c>
      <c r="AJ785">
        <v>0</v>
      </c>
      <c r="AK785">
        <v>0</v>
      </c>
      <c r="AL785">
        <v>2.8578622473830837E-3</v>
      </c>
      <c r="AM785">
        <v>0</v>
      </c>
      <c r="AN785">
        <v>0</v>
      </c>
      <c r="AO785" s="4">
        <v>0</v>
      </c>
      <c r="AP785" s="7">
        <v>0</v>
      </c>
      <c r="AQ785">
        <v>3.4777369515737486E-3</v>
      </c>
      <c r="AR785">
        <v>2.1278687266515104E-3</v>
      </c>
      <c r="AS785">
        <v>0</v>
      </c>
      <c r="AT785">
        <v>2.1753871172808686E-3</v>
      </c>
      <c r="AU785">
        <v>3.2548779021332108E-3</v>
      </c>
      <c r="AV785">
        <v>6.4084573122841475E-3</v>
      </c>
      <c r="AW785">
        <v>0</v>
      </c>
      <c r="AX785">
        <v>0</v>
      </c>
      <c r="AY785" s="4">
        <v>0</v>
      </c>
      <c r="AZ785">
        <f t="shared" si="641"/>
        <v>1.6707352165834478E-4</v>
      </c>
      <c r="BA785">
        <f t="shared" si="642"/>
        <v>8.4275706181683211E-4</v>
      </c>
      <c r="BB785">
        <f t="shared" si="643"/>
        <v>4.4183420844332439E-4</v>
      </c>
      <c r="BC785">
        <f t="shared" si="644"/>
        <v>1.0560925328453469E-3</v>
      </c>
      <c r="BD785" s="4">
        <f t="shared" si="645"/>
        <v>1.7444328009923488E-3</v>
      </c>
      <c r="BE785" s="7">
        <f t="shared" si="646"/>
        <v>4.3061364323575393E-4</v>
      </c>
      <c r="BF785">
        <f t="shared" si="647"/>
        <v>1.3569782291429444E-3</v>
      </c>
      <c r="BG785">
        <f t="shared" si="648"/>
        <v>7.2639202087236294E-4</v>
      </c>
      <c r="BH785">
        <f t="shared" si="649"/>
        <v>1.4727137409007677E-3</v>
      </c>
      <c r="BI785" s="4">
        <f t="shared" si="650"/>
        <v>2.1752876193382818E-3</v>
      </c>
      <c r="BJ785" s="7">
        <f t="shared" si="651"/>
        <v>0.16206693542843151</v>
      </c>
      <c r="BK785">
        <f t="shared" si="652"/>
        <v>0.32022223057308369</v>
      </c>
      <c r="BL785">
        <f t="shared" si="653"/>
        <v>9.5324105616815633E-2</v>
      </c>
      <c r="BM785" s="4">
        <f t="shared" si="654"/>
        <v>4.9000592615732856E-2</v>
      </c>
      <c r="BN785" s="7">
        <f t="shared" si="655"/>
        <v>0.16206693542843151</v>
      </c>
      <c r="BO785">
        <f t="shared" si="656"/>
        <v>0.42414468714739673</v>
      </c>
      <c r="BP785">
        <f t="shared" si="657"/>
        <v>0.74012875812482148</v>
      </c>
      <c r="BQ785" s="4">
        <f t="shared" si="658"/>
        <v>0.28348985655402115</v>
      </c>
      <c r="BR785" s="7">
        <f t="shared" si="659"/>
        <v>0.32022223057308369</v>
      </c>
      <c r="BS785">
        <f t="shared" si="660"/>
        <v>0.42414468714739673</v>
      </c>
      <c r="BT785">
        <f t="shared" si="661"/>
        <v>0.25781884515084474</v>
      </c>
      <c r="BU785" s="4">
        <f t="shared" si="662"/>
        <v>0.1000029685047531</v>
      </c>
      <c r="BV785" s="7">
        <f t="shared" si="663"/>
        <v>9.5324105616815633E-2</v>
      </c>
      <c r="BW785">
        <f t="shared" si="664"/>
        <v>0.74012875812482148</v>
      </c>
      <c r="BX785">
        <f t="shared" si="665"/>
        <v>0.25781884515084474</v>
      </c>
      <c r="BY785" s="4">
        <f t="shared" si="666"/>
        <v>0.41964824942921941</v>
      </c>
      <c r="BZ785" s="7">
        <f t="shared" si="667"/>
        <v>4.9000592615732856E-2</v>
      </c>
      <c r="CA785">
        <f t="shared" si="668"/>
        <v>0.28348985655402115</v>
      </c>
      <c r="CB785">
        <f t="shared" si="669"/>
        <v>0.1000029685047531</v>
      </c>
      <c r="CC785" s="4">
        <f t="shared" si="670"/>
        <v>0.41964824942921941</v>
      </c>
      <c r="CD785" s="7">
        <f t="shared" si="671"/>
        <v>2</v>
      </c>
      <c r="CE785" s="4">
        <f t="shared" si="672"/>
        <v>0</v>
      </c>
      <c r="CF785" s="7">
        <f t="shared" si="673"/>
        <v>0.16206693542843151</v>
      </c>
      <c r="CG785">
        <f t="shared" si="674"/>
        <v>7.6958111404866443E-3</v>
      </c>
      <c r="CH785" s="7">
        <f t="shared" si="675"/>
        <v>0.16206693542843151</v>
      </c>
      <c r="CI785" s="4">
        <f t="shared" si="676"/>
        <v>0.6527550835057121</v>
      </c>
      <c r="CJ785">
        <f t="shared" si="677"/>
        <v>7.6958111404866443E-3</v>
      </c>
      <c r="CK785">
        <f t="shared" si="678"/>
        <v>0.6527550835057121</v>
      </c>
      <c r="CL785" s="7">
        <f t="shared" si="679"/>
        <v>2</v>
      </c>
      <c r="CM785" s="4">
        <f t="shared" si="680"/>
        <v>0</v>
      </c>
      <c r="CN785" s="7">
        <f t="shared" si="681"/>
        <v>0.49053183434837633</v>
      </c>
      <c r="CO785" s="4">
        <f t="shared" si="682"/>
        <v>0</v>
      </c>
      <c r="CP785" s="7">
        <f t="shared" si="683"/>
        <v>5</v>
      </c>
      <c r="CQ785" s="4" t="str">
        <f t="shared" si="684"/>
        <v>Glenfiddich 18</v>
      </c>
      <c r="CR785" s="7">
        <f t="shared" si="685"/>
        <v>78</v>
      </c>
      <c r="CS785">
        <f t="shared" si="686"/>
        <v>81</v>
      </c>
      <c r="CT785">
        <f ca="1">COUNTIF(INDIRECT(ADDRESS(ROW(),CR785,1,1)):INDIRECT(ADDRESS(ROW(),CS785,1,1)), "&lt;0.05")</f>
        <v>1</v>
      </c>
      <c r="CU785" s="4">
        <f t="shared" ca="1" si="687"/>
        <v>0</v>
      </c>
    </row>
    <row r="786" spans="1:99" x14ac:dyDescent="0.25">
      <c r="A786" s="48">
        <v>264</v>
      </c>
      <c r="B786" s="7">
        <v>7.6208564189583555E-3</v>
      </c>
      <c r="C786">
        <v>2.7660189410225375E-3</v>
      </c>
      <c r="D786">
        <v>4.5705128584627788E-3</v>
      </c>
      <c r="E786">
        <v>0</v>
      </c>
      <c r="F786">
        <v>0</v>
      </c>
      <c r="G786">
        <v>1.0893223089320959E-2</v>
      </c>
      <c r="H786">
        <v>1.0361950821655844E-3</v>
      </c>
      <c r="I786">
        <v>2.6011718745213189E-3</v>
      </c>
      <c r="J786">
        <v>0</v>
      </c>
      <c r="K786" s="4">
        <v>6.4638504243021335E-3</v>
      </c>
      <c r="L786" s="7">
        <v>3.670032640134845E-3</v>
      </c>
      <c r="M786">
        <v>3.1338407181983339E-3</v>
      </c>
      <c r="N786">
        <v>4.1339996819022796E-3</v>
      </c>
      <c r="O786">
        <v>4.4188825324235617E-3</v>
      </c>
      <c r="P786">
        <v>4.4485988062396772E-3</v>
      </c>
      <c r="Q786">
        <v>1.4962234597805559E-3</v>
      </c>
      <c r="R786">
        <v>1.5889805185418386E-3</v>
      </c>
      <c r="S786">
        <v>1.6615500293400618E-3</v>
      </c>
      <c r="T786">
        <v>3.8189070212991671E-3</v>
      </c>
      <c r="U786" s="4">
        <v>9.9442885122299151E-4</v>
      </c>
      <c r="V786" s="7">
        <v>1.9033029399788889E-2</v>
      </c>
      <c r="W786">
        <v>2.2468444786343765E-2</v>
      </c>
      <c r="X786">
        <v>2.4973546100673021E-2</v>
      </c>
      <c r="Y786">
        <v>2.0855217960540521E-2</v>
      </c>
      <c r="Z786">
        <v>2.5565012361857323E-2</v>
      </c>
      <c r="AA786">
        <v>2.2853430519173733E-2</v>
      </c>
      <c r="AB786">
        <v>2.3738005803496026E-2</v>
      </c>
      <c r="AC786">
        <v>2.2991646547901336E-2</v>
      </c>
      <c r="AD786">
        <v>2.5432504624252915E-2</v>
      </c>
      <c r="AE786" s="4">
        <v>2.3523009352952623E-2</v>
      </c>
      <c r="AF786" s="7">
        <v>3.5048017191963876E-2</v>
      </c>
      <c r="AG786">
        <v>3.1496473966987591E-2</v>
      </c>
      <c r="AH786">
        <v>2.4260132394658677E-2</v>
      </c>
      <c r="AI786">
        <v>3.0519203666988258E-2</v>
      </c>
      <c r="AJ786">
        <v>3.1126084465932808E-2</v>
      </c>
      <c r="AK786">
        <v>2.6099535399252218E-2</v>
      </c>
      <c r="AL786">
        <v>2.2828507054499503E-2</v>
      </c>
      <c r="AM786">
        <v>2.126164984370555E-2</v>
      </c>
      <c r="AN786">
        <v>2.5598042910869312E-2</v>
      </c>
      <c r="AO786" s="4">
        <v>2.4481150325625981E-2</v>
      </c>
      <c r="AP786" s="7">
        <v>2.9555421494926664E-2</v>
      </c>
      <c r="AQ786">
        <v>2.1847407513918442E-2</v>
      </c>
      <c r="AR786">
        <v>2.1907590812758816E-2</v>
      </c>
      <c r="AS786">
        <v>2.5430157277497228E-2</v>
      </c>
      <c r="AT786">
        <v>2.9763597989900553E-2</v>
      </c>
      <c r="AU786">
        <v>2.5584978348582015E-2</v>
      </c>
      <c r="AV786">
        <v>2.4553210613463255E-2</v>
      </c>
      <c r="AW786">
        <v>2.3333700863917287E-2</v>
      </c>
      <c r="AX786">
        <v>3.0998327722115061E-2</v>
      </c>
      <c r="AY786" s="4">
        <v>2.7748087074314223E-2</v>
      </c>
      <c r="AZ786">
        <f t="shared" si="641"/>
        <v>3.5951828688753663E-3</v>
      </c>
      <c r="BA786">
        <f t="shared" si="642"/>
        <v>2.9365444259083313E-3</v>
      </c>
      <c r="BB786">
        <f t="shared" si="643"/>
        <v>2.3143384745698013E-2</v>
      </c>
      <c r="BC786">
        <f t="shared" si="644"/>
        <v>2.7271879722048382E-2</v>
      </c>
      <c r="BD786" s="4">
        <f t="shared" si="645"/>
        <v>2.6072247971139349E-2</v>
      </c>
      <c r="BE786" s="7">
        <f t="shared" si="646"/>
        <v>3.7364268355069719E-3</v>
      </c>
      <c r="BF786">
        <f t="shared" si="647"/>
        <v>1.3565030583140888E-3</v>
      </c>
      <c r="BG786">
        <f t="shared" si="648"/>
        <v>2.0451813271693407E-3</v>
      </c>
      <c r="BH786">
        <f t="shared" si="649"/>
        <v>4.4797923409157815E-3</v>
      </c>
      <c r="BI786" s="4">
        <f t="shared" si="650"/>
        <v>3.3079657092600625E-3</v>
      </c>
      <c r="BJ786" s="7">
        <f t="shared" si="651"/>
        <v>0.61039558705235519</v>
      </c>
      <c r="BK786">
        <f t="shared" si="652"/>
        <v>8.2670693147053895E-10</v>
      </c>
      <c r="BL786">
        <f t="shared" si="653"/>
        <v>2.5694208377744864E-10</v>
      </c>
      <c r="BM786" s="4">
        <f t="shared" si="654"/>
        <v>3.7853674042037673E-11</v>
      </c>
      <c r="BN786" s="7">
        <f t="shared" si="655"/>
        <v>0.61039558705235519</v>
      </c>
      <c r="BO786">
        <f t="shared" si="656"/>
        <v>2.6740552040201689E-14</v>
      </c>
      <c r="BP786">
        <f t="shared" si="657"/>
        <v>6.6632882258593599E-9</v>
      </c>
      <c r="BQ786" s="4">
        <f t="shared" si="658"/>
        <v>1.1515676188536605E-10</v>
      </c>
      <c r="BR786" s="7">
        <f t="shared" si="659"/>
        <v>8.2670693147053895E-10</v>
      </c>
      <c r="BS786">
        <f t="shared" si="660"/>
        <v>2.6740552040201689E-14</v>
      </c>
      <c r="BT786">
        <f t="shared" si="661"/>
        <v>2.041721213076025E-2</v>
      </c>
      <c r="BU786" s="4">
        <f t="shared" si="662"/>
        <v>3.0920433513169521E-2</v>
      </c>
      <c r="BV786" s="7">
        <f t="shared" si="663"/>
        <v>2.5694208377744864E-10</v>
      </c>
      <c r="BW786">
        <f t="shared" si="664"/>
        <v>6.6632882258593599E-9</v>
      </c>
      <c r="BX786">
        <f t="shared" si="665"/>
        <v>2.041721213076025E-2</v>
      </c>
      <c r="BY786" s="4">
        <f t="shared" si="666"/>
        <v>0.50514326015382671</v>
      </c>
      <c r="BZ786" s="7">
        <f t="shared" si="667"/>
        <v>3.7853674042037673E-11</v>
      </c>
      <c r="CA786">
        <f t="shared" si="668"/>
        <v>1.1515676188536605E-10</v>
      </c>
      <c r="CB786">
        <f t="shared" si="669"/>
        <v>3.0920433513169521E-2</v>
      </c>
      <c r="CC786" s="4">
        <f t="shared" si="670"/>
        <v>0.50514326015382671</v>
      </c>
      <c r="CD786" s="7">
        <f t="shared" si="671"/>
        <v>16</v>
      </c>
      <c r="CE786" s="4">
        <f t="shared" si="672"/>
        <v>0</v>
      </c>
      <c r="CF786" s="7">
        <f t="shared" si="673"/>
        <v>0.61039558705235519</v>
      </c>
      <c r="CG786">
        <f t="shared" si="674"/>
        <v>4.5424149224808175E-11</v>
      </c>
      <c r="CH786" s="7">
        <f t="shared" si="675"/>
        <v>0.61039558705235519</v>
      </c>
      <c r="CI786" s="4">
        <f t="shared" si="676"/>
        <v>9.6522441058526622E-27</v>
      </c>
      <c r="CJ786">
        <f t="shared" si="677"/>
        <v>4.5424149224808175E-11</v>
      </c>
      <c r="CK786">
        <f t="shared" si="678"/>
        <v>9.6522441058526622E-27</v>
      </c>
      <c r="CL786" s="7">
        <f t="shared" si="679"/>
        <v>4</v>
      </c>
      <c r="CM786" s="4">
        <f t="shared" si="680"/>
        <v>0</v>
      </c>
      <c r="CN786" s="7">
        <f t="shared" si="681"/>
        <v>1.9861962466876448E-20</v>
      </c>
      <c r="CO786" s="4">
        <f t="shared" si="682"/>
        <v>1</v>
      </c>
      <c r="CP786" s="7">
        <f t="shared" si="683"/>
        <v>4</v>
      </c>
      <c r="CQ786" s="4" t="str">
        <f t="shared" si="684"/>
        <v>Glenfiddich 15</v>
      </c>
      <c r="CR786" s="7">
        <f t="shared" si="685"/>
        <v>74</v>
      </c>
      <c r="CS786">
        <f t="shared" si="686"/>
        <v>77</v>
      </c>
      <c r="CT786">
        <f ca="1">COUNTIF(INDIRECT(ADDRESS(ROW(),CR786,1,1)):INDIRECT(ADDRESS(ROW(),CS786,1,1)), "&lt;0.05")</f>
        <v>3</v>
      </c>
      <c r="CU786" s="4">
        <f t="shared" ca="1" si="687"/>
        <v>0</v>
      </c>
    </row>
    <row r="787" spans="1:99" x14ac:dyDescent="0.25">
      <c r="A787" s="48">
        <v>265</v>
      </c>
      <c r="B787" s="7">
        <v>7.8373043448360241E-2</v>
      </c>
      <c r="C787">
        <v>4.5119341168697633E-2</v>
      </c>
      <c r="D787">
        <v>3.1967696366204036E-2</v>
      </c>
      <c r="E787">
        <v>2.9342285059053064E-2</v>
      </c>
      <c r="F787">
        <v>2.8492706628587178E-2</v>
      </c>
      <c r="G787">
        <v>3.4889832684478907E-2</v>
      </c>
      <c r="H787">
        <v>3.4503467554712758E-2</v>
      </c>
      <c r="I787">
        <v>1.9893220645463637E-2</v>
      </c>
      <c r="J787">
        <v>1.4762935743112127E-2</v>
      </c>
      <c r="K787" s="4">
        <v>1.9815402237181916E-2</v>
      </c>
      <c r="L787" s="7">
        <v>9.7590944395788606E-3</v>
      </c>
      <c r="M787">
        <v>1.381886585657097E-2</v>
      </c>
      <c r="N787">
        <v>1.4391505160811946E-2</v>
      </c>
      <c r="O787">
        <v>2.9163007364640066E-2</v>
      </c>
      <c r="P787">
        <v>2.9581222986088628E-2</v>
      </c>
      <c r="Q787">
        <v>1.8027758311942737E-2</v>
      </c>
      <c r="R787">
        <v>1.7099956093838815E-2</v>
      </c>
      <c r="S787">
        <v>1.564540806261475E-2</v>
      </c>
      <c r="T787">
        <v>2.7216794827111302E-2</v>
      </c>
      <c r="U787" s="4">
        <v>2.1730299164375178E-2</v>
      </c>
      <c r="V787" s="7">
        <v>0.3351173778764347</v>
      </c>
      <c r="W787">
        <v>0.32785802720034124</v>
      </c>
      <c r="X787">
        <v>0.29347046327321663</v>
      </c>
      <c r="Y787">
        <v>0.2920277733576358</v>
      </c>
      <c r="Z787">
        <v>0.38027899363686352</v>
      </c>
      <c r="AA787">
        <v>0.30860538711290808</v>
      </c>
      <c r="AB787">
        <v>0.28327906391538443</v>
      </c>
      <c r="AC787">
        <v>0.32201338208153091</v>
      </c>
      <c r="AD787">
        <v>0.36450205537306929</v>
      </c>
      <c r="AE787" s="4">
        <v>0.31880779854969743</v>
      </c>
      <c r="AF787" s="7">
        <v>0.18715113858484597</v>
      </c>
      <c r="AG787">
        <v>0.25607815579274984</v>
      </c>
      <c r="AH787">
        <v>0.22449835744745653</v>
      </c>
      <c r="AI787">
        <v>0.25218923818573524</v>
      </c>
      <c r="AJ787">
        <v>0.256691171344686</v>
      </c>
      <c r="AK787">
        <v>0.25175778845573205</v>
      </c>
      <c r="AL787">
        <v>0.26111987778630569</v>
      </c>
      <c r="AM787">
        <v>0.29429665932786619</v>
      </c>
      <c r="AN787">
        <v>0.30217023779300317</v>
      </c>
      <c r="AO787" s="4">
        <v>0.31331771116539842</v>
      </c>
      <c r="AP787" s="7">
        <v>0.29774836427769152</v>
      </c>
      <c r="AQ787">
        <v>0.26949646858873888</v>
      </c>
      <c r="AR787">
        <v>0.28164570726594357</v>
      </c>
      <c r="AS787">
        <v>0.27459908465148258</v>
      </c>
      <c r="AT787">
        <v>0.27686893849372235</v>
      </c>
      <c r="AU787">
        <v>0.28858802095838615</v>
      </c>
      <c r="AV787">
        <v>0.31295786516664337</v>
      </c>
      <c r="AW787">
        <v>0.30892939295690935</v>
      </c>
      <c r="AX787">
        <v>0.39297604223682231</v>
      </c>
      <c r="AY787" s="4">
        <v>0.35124359876910966</v>
      </c>
      <c r="AZ787">
        <f t="shared" si="641"/>
        <v>3.3715993153585151E-2</v>
      </c>
      <c r="BA787">
        <f t="shared" si="642"/>
        <v>1.9643391226757328E-2</v>
      </c>
      <c r="BB787">
        <f t="shared" si="643"/>
        <v>0.32259603223770822</v>
      </c>
      <c r="BC787">
        <f t="shared" si="644"/>
        <v>0.25992703358837793</v>
      </c>
      <c r="BD787" s="4">
        <f t="shared" si="645"/>
        <v>0.30550534833654497</v>
      </c>
      <c r="BE787" s="7">
        <f t="shared" si="646"/>
        <v>1.8010086498888123E-2</v>
      </c>
      <c r="BF787">
        <f t="shared" si="647"/>
        <v>6.9551351589196581E-3</v>
      </c>
      <c r="BG787">
        <f t="shared" si="648"/>
        <v>3.1281661403732217E-2</v>
      </c>
      <c r="BH787">
        <f t="shared" si="649"/>
        <v>3.7299334965027055E-2</v>
      </c>
      <c r="BI787" s="4">
        <f t="shared" si="650"/>
        <v>3.9154826148351987E-2</v>
      </c>
      <c r="BJ787" s="7">
        <f t="shared" si="651"/>
        <v>4.0479534754680961E-2</v>
      </c>
      <c r="BK787">
        <f t="shared" si="652"/>
        <v>2.5026727568400339E-13</v>
      </c>
      <c r="BL787">
        <f t="shared" si="653"/>
        <v>2.4528295503020366E-10</v>
      </c>
      <c r="BM787" s="4">
        <f t="shared" si="654"/>
        <v>6.2157055666707052E-11</v>
      </c>
      <c r="BN787" s="7">
        <f t="shared" si="655"/>
        <v>4.0479534754680961E-2</v>
      </c>
      <c r="BO787">
        <f t="shared" si="656"/>
        <v>5.0242202877993139E-11</v>
      </c>
      <c r="BP787">
        <f t="shared" si="657"/>
        <v>3.6166422911555751E-9</v>
      </c>
      <c r="BQ787" s="4">
        <f t="shared" si="658"/>
        <v>1.1963143342073506E-9</v>
      </c>
      <c r="BR787" s="7">
        <f t="shared" si="659"/>
        <v>2.5026727568400339E-13</v>
      </c>
      <c r="BS787">
        <f t="shared" si="660"/>
        <v>5.0242202877993139E-11</v>
      </c>
      <c r="BT787">
        <f t="shared" si="661"/>
        <v>7.5666949170637686E-4</v>
      </c>
      <c r="BU787" s="4">
        <f t="shared" si="662"/>
        <v>0.29577800846402125</v>
      </c>
      <c r="BV787" s="7">
        <f t="shared" si="663"/>
        <v>2.4528295503020366E-10</v>
      </c>
      <c r="BW787">
        <f t="shared" si="664"/>
        <v>3.6166422911555751E-9</v>
      </c>
      <c r="BX787">
        <f t="shared" si="665"/>
        <v>7.5666949170637686E-4</v>
      </c>
      <c r="BY787" s="4">
        <f t="shared" si="666"/>
        <v>1.5792197939904613E-2</v>
      </c>
      <c r="BZ787" s="7">
        <f t="shared" si="667"/>
        <v>6.2157055666707052E-11</v>
      </c>
      <c r="CA787">
        <f t="shared" si="668"/>
        <v>1.1963143342073506E-9</v>
      </c>
      <c r="CB787">
        <f t="shared" si="669"/>
        <v>0.29577800846402125</v>
      </c>
      <c r="CC787" s="4">
        <f t="shared" si="670"/>
        <v>1.5792197939904613E-2</v>
      </c>
      <c r="CD787" s="7">
        <f t="shared" si="671"/>
        <v>18</v>
      </c>
      <c r="CE787" s="4">
        <f t="shared" si="672"/>
        <v>0</v>
      </c>
      <c r="CF787" s="7">
        <f t="shared" si="673"/>
        <v>4.0479534754680961E-2</v>
      </c>
      <c r="CG787">
        <f t="shared" si="674"/>
        <v>2.4908361010826299E-25</v>
      </c>
      <c r="CH787" s="7">
        <f t="shared" si="675"/>
        <v>4.0479534754680961E-2</v>
      </c>
      <c r="CI787" s="4">
        <f t="shared" si="676"/>
        <v>6.9752362306584174E-27</v>
      </c>
      <c r="CJ787">
        <f t="shared" si="677"/>
        <v>2.4908361010826299E-25</v>
      </c>
      <c r="CK787">
        <f t="shared" si="678"/>
        <v>6.9752362306584174E-27</v>
      </c>
      <c r="CL787" s="7">
        <f t="shared" si="679"/>
        <v>6</v>
      </c>
      <c r="CM787" s="4">
        <f t="shared" si="680"/>
        <v>1</v>
      </c>
      <c r="CN787" s="7">
        <f t="shared" si="681"/>
        <v>7.231234983408798E-18</v>
      </c>
      <c r="CO787" s="4">
        <f t="shared" si="682"/>
        <v>1</v>
      </c>
      <c r="CP787" s="7">
        <f t="shared" si="683"/>
        <v>3</v>
      </c>
      <c r="CQ787" s="4" t="str">
        <f t="shared" si="684"/>
        <v>Glenfiddich 12</v>
      </c>
      <c r="CR787" s="7">
        <f t="shared" si="685"/>
        <v>70</v>
      </c>
      <c r="CS787">
        <f t="shared" si="686"/>
        <v>73</v>
      </c>
      <c r="CT787">
        <f ca="1">COUNTIF(INDIRECT(ADDRESS(ROW(),CR787,1,1)):INDIRECT(ADDRESS(ROW(),CS787,1,1)), "&lt;0.05")</f>
        <v>3</v>
      </c>
      <c r="CU787" s="4">
        <f t="shared" ca="1" si="687"/>
        <v>0</v>
      </c>
    </row>
    <row r="788" spans="1:99" x14ac:dyDescent="0.25">
      <c r="A788" s="48">
        <v>266</v>
      </c>
      <c r="B788" s="7">
        <v>0.12338967333819532</v>
      </c>
      <c r="C788">
        <v>7.1607246233549665E-2</v>
      </c>
      <c r="D788">
        <v>6.0212614935174436E-2</v>
      </c>
      <c r="E788">
        <v>5.3348026188660191E-2</v>
      </c>
      <c r="F788">
        <v>4.2548354126438155E-2</v>
      </c>
      <c r="G788">
        <v>6.5170271712578928E-2</v>
      </c>
      <c r="H788">
        <v>5.3712944277411502E-2</v>
      </c>
      <c r="I788">
        <v>3.365738026297712E-2</v>
      </c>
      <c r="J788">
        <v>4.738334858705457E-2</v>
      </c>
      <c r="K788" s="4">
        <v>5.7696107260974669E-2</v>
      </c>
      <c r="L788" s="7">
        <v>2.9164953237985902E-2</v>
      </c>
      <c r="M788">
        <v>3.2410210072546033E-2</v>
      </c>
      <c r="N788">
        <v>2.6040145262083821E-2</v>
      </c>
      <c r="O788">
        <v>5.8713467348447901E-2</v>
      </c>
      <c r="P788">
        <v>5.8897167218160504E-2</v>
      </c>
      <c r="Q788">
        <v>2.5534061563999708E-2</v>
      </c>
      <c r="R788">
        <v>2.1229008102167029E-2</v>
      </c>
      <c r="S788">
        <v>1.8805721823838946E-2</v>
      </c>
      <c r="T788">
        <v>5.3808357797419118E-2</v>
      </c>
      <c r="U788" s="4">
        <v>2.4727152230394595E-2</v>
      </c>
      <c r="V788" s="7">
        <v>6.6260036818484039E-2</v>
      </c>
      <c r="W788">
        <v>6.4425908467144299E-2</v>
      </c>
      <c r="X788">
        <v>6.4970299210498045E-2</v>
      </c>
      <c r="Y788">
        <v>6.3159182088239479E-2</v>
      </c>
      <c r="Z788">
        <v>8.5089598620286644E-2</v>
      </c>
      <c r="AA788">
        <v>7.1583032762982779E-2</v>
      </c>
      <c r="AB788">
        <v>7.053158018529776E-2</v>
      </c>
      <c r="AC788">
        <v>7.672170639725534E-2</v>
      </c>
      <c r="AD788">
        <v>8.6552834405922624E-2</v>
      </c>
      <c r="AE788" s="4">
        <v>7.9895042025800167E-2</v>
      </c>
      <c r="AF788" s="7">
        <v>2.9243149714564209E-2</v>
      </c>
      <c r="AG788">
        <v>4.6943369256378167E-2</v>
      </c>
      <c r="AH788">
        <v>4.1813925032850384E-2</v>
      </c>
      <c r="AI788">
        <v>4.7371139324095993E-2</v>
      </c>
      <c r="AJ788">
        <v>3.9457104019345719E-2</v>
      </c>
      <c r="AK788">
        <v>4.2447959942272094E-2</v>
      </c>
      <c r="AL788">
        <v>4.6678463377150037E-2</v>
      </c>
      <c r="AM788">
        <v>4.9647674615960577E-2</v>
      </c>
      <c r="AN788">
        <v>5.8819669211579023E-2</v>
      </c>
      <c r="AO788" s="4">
        <v>5.623850325593107E-2</v>
      </c>
      <c r="AP788" s="7">
        <v>5.9086749499896944E-2</v>
      </c>
      <c r="AQ788">
        <v>5.5699606856989915E-2</v>
      </c>
      <c r="AR788">
        <v>5.6463150196579943E-2</v>
      </c>
      <c r="AS788">
        <v>4.6185335174630526E-2</v>
      </c>
      <c r="AT788">
        <v>6.1726622294308885E-2</v>
      </c>
      <c r="AU788">
        <v>5.681941739157257E-2</v>
      </c>
      <c r="AV788">
        <v>6.9581522318221761E-2</v>
      </c>
      <c r="AW788">
        <v>7.1957752052382001E-2</v>
      </c>
      <c r="AX788">
        <v>7.4512402270905428E-2</v>
      </c>
      <c r="AY788" s="4">
        <v>6.6339112808309064E-2</v>
      </c>
      <c r="AZ788">
        <f t="shared" si="641"/>
        <v>6.087259669230146E-2</v>
      </c>
      <c r="BA788">
        <f t="shared" si="642"/>
        <v>3.4933024465704357E-2</v>
      </c>
      <c r="BB788">
        <f t="shared" si="643"/>
        <v>7.2918922098191105E-2</v>
      </c>
      <c r="BC788">
        <f t="shared" si="644"/>
        <v>4.586609577501273E-2</v>
      </c>
      <c r="BD788" s="4">
        <f t="shared" si="645"/>
        <v>6.1837167086379694E-2</v>
      </c>
      <c r="BE788" s="7">
        <f t="shared" si="646"/>
        <v>2.4537723144505821E-2</v>
      </c>
      <c r="BF788">
        <f t="shared" si="647"/>
        <v>1.5829566693476276E-2</v>
      </c>
      <c r="BG788">
        <f t="shared" si="648"/>
        <v>8.6892367379486878E-3</v>
      </c>
      <c r="BH788">
        <f t="shared" si="649"/>
        <v>8.4279238709042414E-3</v>
      </c>
      <c r="BI788" s="4">
        <f t="shared" si="650"/>
        <v>8.740803132582008E-3</v>
      </c>
      <c r="BJ788" s="7">
        <f t="shared" si="651"/>
        <v>1.2967500104248443E-2</v>
      </c>
      <c r="BK788">
        <f t="shared" si="652"/>
        <v>0.17079320811833248</v>
      </c>
      <c r="BL788">
        <f t="shared" si="653"/>
        <v>9.4372124375016381E-2</v>
      </c>
      <c r="BM788" s="4">
        <f t="shared" si="654"/>
        <v>0.90884530527019824</v>
      </c>
      <c r="BN788" s="7">
        <f t="shared" si="655"/>
        <v>1.2967500104248443E-2</v>
      </c>
      <c r="BO788">
        <f t="shared" si="656"/>
        <v>1.1032405264775652E-5</v>
      </c>
      <c r="BP788">
        <f t="shared" si="657"/>
        <v>7.4823561904442754E-2</v>
      </c>
      <c r="BQ788" s="4">
        <f t="shared" si="658"/>
        <v>3.3660738358664297E-4</v>
      </c>
      <c r="BR788" s="7">
        <f t="shared" si="659"/>
        <v>0.17079320811833248</v>
      </c>
      <c r="BS788">
        <f t="shared" si="660"/>
        <v>1.1032405264775652E-5</v>
      </c>
      <c r="BT788">
        <f t="shared" si="661"/>
        <v>1.3737975950824027E-6</v>
      </c>
      <c r="BU788" s="4">
        <f t="shared" si="662"/>
        <v>1.0786252132445098E-2</v>
      </c>
      <c r="BV788" s="7">
        <f t="shared" si="663"/>
        <v>9.4372124375016381E-2</v>
      </c>
      <c r="BW788">
        <f t="shared" si="664"/>
        <v>7.4823561904442754E-2</v>
      </c>
      <c r="BX788">
        <f t="shared" si="665"/>
        <v>1.3737975950824027E-6</v>
      </c>
      <c r="BY788" s="4">
        <f t="shared" si="666"/>
        <v>5.9040884612609503E-4</v>
      </c>
      <c r="BZ788" s="7">
        <f t="shared" si="667"/>
        <v>0.90884530527019824</v>
      </c>
      <c r="CA788">
        <f t="shared" si="668"/>
        <v>3.3660738358664297E-4</v>
      </c>
      <c r="CB788">
        <f t="shared" si="669"/>
        <v>1.0786252132445098E-2</v>
      </c>
      <c r="CC788" s="4">
        <f t="shared" si="670"/>
        <v>5.9040884612609503E-4</v>
      </c>
      <c r="CD788" s="7">
        <f t="shared" si="671"/>
        <v>12</v>
      </c>
      <c r="CE788" s="4">
        <f t="shared" si="672"/>
        <v>0</v>
      </c>
      <c r="CF788" s="7">
        <f t="shared" si="673"/>
        <v>1.2967500104248443E-2</v>
      </c>
      <c r="CG788">
        <f t="shared" si="674"/>
        <v>0.93657607239794904</v>
      </c>
      <c r="CH788" s="7">
        <f t="shared" si="675"/>
        <v>1.2967500104248443E-2</v>
      </c>
      <c r="CI788" s="4">
        <f t="shared" si="676"/>
        <v>5.0147742411052378E-4</v>
      </c>
      <c r="CJ788">
        <f t="shared" si="677"/>
        <v>0.93657607239794904</v>
      </c>
      <c r="CK788">
        <f t="shared" si="678"/>
        <v>5.0147742411052378E-4</v>
      </c>
      <c r="CL788" s="7">
        <f t="shared" si="679"/>
        <v>4</v>
      </c>
      <c r="CM788" s="4">
        <f t="shared" si="680"/>
        <v>0</v>
      </c>
      <c r="CN788" s="7">
        <f t="shared" si="681"/>
        <v>8.5938654905680006E-2</v>
      </c>
      <c r="CO788" s="4">
        <f t="shared" si="682"/>
        <v>0</v>
      </c>
      <c r="CP788" s="7">
        <f t="shared" si="683"/>
        <v>3</v>
      </c>
      <c r="CQ788" s="4" t="str">
        <f t="shared" si="684"/>
        <v>Glenfiddich 12</v>
      </c>
      <c r="CR788" s="7">
        <f t="shared" si="685"/>
        <v>70</v>
      </c>
      <c r="CS788">
        <f t="shared" si="686"/>
        <v>73</v>
      </c>
      <c r="CT788">
        <f ca="1">COUNTIF(INDIRECT(ADDRESS(ROW(),CR788,1,1)):INDIRECT(ADDRESS(ROW(),CS788,1,1)), "&lt;0.05")</f>
        <v>3</v>
      </c>
      <c r="CU788" s="4">
        <f t="shared" ca="1" si="687"/>
        <v>0</v>
      </c>
    </row>
    <row r="789" spans="1:99" x14ac:dyDescent="0.25">
      <c r="A789" s="48">
        <v>267</v>
      </c>
      <c r="B789" s="7">
        <v>0.45833519283349633</v>
      </c>
      <c r="C789">
        <v>0.25873496987333205</v>
      </c>
      <c r="D789">
        <v>0.21330263284750514</v>
      </c>
      <c r="E789">
        <v>0.21992951506744113</v>
      </c>
      <c r="F789">
        <v>0.15593258732916418</v>
      </c>
      <c r="G789">
        <v>0.16329905567820199</v>
      </c>
      <c r="H789">
        <v>0.18517003024423526</v>
      </c>
      <c r="I789">
        <v>0.12111279363189326</v>
      </c>
      <c r="J789">
        <v>0.12929888318474742</v>
      </c>
      <c r="K789" s="4">
        <v>0.11725350237532534</v>
      </c>
      <c r="L789" s="7">
        <v>7.3532702570173039E-2</v>
      </c>
      <c r="M789">
        <v>9.1229567971939832E-2</v>
      </c>
      <c r="N789">
        <v>7.0914120262064936E-2</v>
      </c>
      <c r="O789">
        <v>0.16384809810317641</v>
      </c>
      <c r="P789">
        <v>0.18539202549160835</v>
      </c>
      <c r="Q789">
        <v>9.8876607552807527E-2</v>
      </c>
      <c r="R789">
        <v>7.8343398186792007E-2</v>
      </c>
      <c r="S789">
        <v>6.2232954601037498E-2</v>
      </c>
      <c r="T789">
        <v>0.18363228957254471</v>
      </c>
      <c r="U789" s="4">
        <v>0.10906015478603684</v>
      </c>
      <c r="V789" s="7">
        <v>7.6767356272756535E-2</v>
      </c>
      <c r="W789">
        <v>6.4940224505884256E-2</v>
      </c>
      <c r="X789">
        <v>7.6513452319510761E-2</v>
      </c>
      <c r="Y789">
        <v>8.4097778106466931E-2</v>
      </c>
      <c r="Z789">
        <v>0.14091247557549394</v>
      </c>
      <c r="AA789">
        <v>0.11100613175339306</v>
      </c>
      <c r="AB789">
        <v>8.8849312448502291E-2</v>
      </c>
      <c r="AC789">
        <v>9.8691303699930316E-2</v>
      </c>
      <c r="AD789">
        <v>0.14569593885015589</v>
      </c>
      <c r="AE789" s="4">
        <v>0.14122923260614006</v>
      </c>
      <c r="AF789" s="7">
        <v>2.8160487758064241E-2</v>
      </c>
      <c r="AG789">
        <v>4.0821322327499993E-2</v>
      </c>
      <c r="AH789">
        <v>3.2693649504196155E-2</v>
      </c>
      <c r="AI789">
        <v>4.1335071580908864E-2</v>
      </c>
      <c r="AJ789">
        <v>3.7099435349401036E-2</v>
      </c>
      <c r="AK789">
        <v>5.1461090515377082E-2</v>
      </c>
      <c r="AL789">
        <v>5.9790096954720165E-2</v>
      </c>
      <c r="AM789">
        <v>6.8485743936492427E-2</v>
      </c>
      <c r="AN789">
        <v>4.970627043742544E-2</v>
      </c>
      <c r="AO789" s="4">
        <v>6.5954350948549401E-2</v>
      </c>
      <c r="AP789" s="7">
        <v>6.9158919822214698E-2</v>
      </c>
      <c r="AQ789">
        <v>5.4128648749651301E-2</v>
      </c>
      <c r="AR789">
        <v>7.2332991621749346E-2</v>
      </c>
      <c r="AS789">
        <v>8.3168529888821993E-2</v>
      </c>
      <c r="AT789">
        <v>9.5251025741711348E-2</v>
      </c>
      <c r="AU789">
        <v>7.2873990681288706E-2</v>
      </c>
      <c r="AV789">
        <v>9.9047228257014439E-2</v>
      </c>
      <c r="AW789">
        <v>0.10592262260577481</v>
      </c>
      <c r="AX789">
        <v>9.7371153714282815E-2</v>
      </c>
      <c r="AY789" s="4">
        <v>0.1020071574487494</v>
      </c>
      <c r="AZ789">
        <f t="shared" si="641"/>
        <v>0.2022369163065342</v>
      </c>
      <c r="BA789">
        <f t="shared" si="642"/>
        <v>0.11170619190981812</v>
      </c>
      <c r="BB789">
        <f t="shared" si="643"/>
        <v>0.10287032061382337</v>
      </c>
      <c r="BC789">
        <f t="shared" si="644"/>
        <v>4.7550751931263478E-2</v>
      </c>
      <c r="BD789" s="4">
        <f t="shared" si="645"/>
        <v>8.5126226853125889E-2</v>
      </c>
      <c r="BE789" s="7">
        <f t="shared" si="646"/>
        <v>0.10126347509861175</v>
      </c>
      <c r="BF789">
        <f t="shared" si="647"/>
        <v>4.7835971431004869E-2</v>
      </c>
      <c r="BG789">
        <f t="shared" si="648"/>
        <v>3.0184689519589813E-2</v>
      </c>
      <c r="BH789">
        <f t="shared" si="649"/>
        <v>1.3890727051058212E-2</v>
      </c>
      <c r="BI789" s="4">
        <f t="shared" si="650"/>
        <v>1.7311272624544547E-2</v>
      </c>
      <c r="BJ789" s="7">
        <f t="shared" si="651"/>
        <v>2.4112884613863933E-2</v>
      </c>
      <c r="BK789">
        <f t="shared" si="652"/>
        <v>1.3160088039814312E-2</v>
      </c>
      <c r="BL789">
        <f t="shared" si="653"/>
        <v>8.9562120230409956E-4</v>
      </c>
      <c r="BM789" s="4">
        <f t="shared" si="654"/>
        <v>5.2008437689712245E-3</v>
      </c>
      <c r="BN789" s="7">
        <f t="shared" si="655"/>
        <v>2.4112884613863933E-2</v>
      </c>
      <c r="BO789">
        <f t="shared" si="656"/>
        <v>0.62838393716609109</v>
      </c>
      <c r="BP789">
        <f t="shared" si="657"/>
        <v>2.0232236230773594E-3</v>
      </c>
      <c r="BQ789" s="4">
        <f t="shared" si="658"/>
        <v>0.12593042716985889</v>
      </c>
      <c r="BR789" s="7">
        <f t="shared" si="659"/>
        <v>1.3160088039814312E-2</v>
      </c>
      <c r="BS789">
        <f t="shared" si="660"/>
        <v>0.62838393716609109</v>
      </c>
      <c r="BT789">
        <f t="shared" si="661"/>
        <v>1.6748100101415673E-4</v>
      </c>
      <c r="BU789" s="4">
        <f t="shared" si="662"/>
        <v>0.12861867311839517</v>
      </c>
      <c r="BV789" s="7">
        <f t="shared" si="663"/>
        <v>8.9562120230409956E-4</v>
      </c>
      <c r="BW789">
        <f t="shared" si="664"/>
        <v>2.0232236230773594E-3</v>
      </c>
      <c r="BX789">
        <f t="shared" si="665"/>
        <v>1.6748100101415673E-4</v>
      </c>
      <c r="BY789" s="4">
        <f t="shared" si="666"/>
        <v>5.0694484435573768E-5</v>
      </c>
      <c r="BZ789" s="7">
        <f t="shared" si="667"/>
        <v>5.2008437689712245E-3</v>
      </c>
      <c r="CA789">
        <f t="shared" si="668"/>
        <v>0.12593042716985889</v>
      </c>
      <c r="CB789">
        <f t="shared" si="669"/>
        <v>0.12861867311839517</v>
      </c>
      <c r="CC789" s="4">
        <f t="shared" si="670"/>
        <v>5.0694484435573768E-5</v>
      </c>
      <c r="CD789" s="7">
        <f t="shared" si="671"/>
        <v>14</v>
      </c>
      <c r="CE789" s="4">
        <f t="shared" si="672"/>
        <v>0</v>
      </c>
      <c r="CF789" s="7">
        <f t="shared" si="673"/>
        <v>2.4112884613863933E-2</v>
      </c>
      <c r="CG789">
        <f t="shared" si="674"/>
        <v>3.7445705666803992E-3</v>
      </c>
      <c r="CH789" s="7">
        <f t="shared" si="675"/>
        <v>2.4112884613863933E-2</v>
      </c>
      <c r="CI789" s="4">
        <f t="shared" si="676"/>
        <v>6.3281584876564503E-2</v>
      </c>
      <c r="CJ789">
        <f t="shared" si="677"/>
        <v>3.7445705666803992E-3</v>
      </c>
      <c r="CK789">
        <f t="shared" si="678"/>
        <v>6.3281584876564503E-2</v>
      </c>
      <c r="CL789" s="7">
        <f t="shared" si="679"/>
        <v>4</v>
      </c>
      <c r="CM789" s="4">
        <f t="shared" si="680"/>
        <v>0</v>
      </c>
      <c r="CN789" s="7">
        <f t="shared" si="681"/>
        <v>8.9796078480845992E-4</v>
      </c>
      <c r="CO789" s="4">
        <f t="shared" si="682"/>
        <v>1</v>
      </c>
      <c r="CP789" s="7">
        <f t="shared" si="683"/>
        <v>1</v>
      </c>
      <c r="CQ789" s="4" t="str">
        <f t="shared" si="684"/>
        <v>Gentleman Jack</v>
      </c>
      <c r="CR789" s="7">
        <f t="shared" si="685"/>
        <v>62</v>
      </c>
      <c r="CS789">
        <f t="shared" si="686"/>
        <v>65</v>
      </c>
      <c r="CT789">
        <f ca="1">COUNTIF(INDIRECT(ADDRESS(ROW(),CR789,1,1)):INDIRECT(ADDRESS(ROW(),CS789,1,1)), "&lt;0.05")</f>
        <v>4</v>
      </c>
      <c r="CU789" s="4">
        <f t="shared" ca="1" si="687"/>
        <v>1</v>
      </c>
    </row>
    <row r="790" spans="1:99" x14ac:dyDescent="0.25">
      <c r="A790" s="48">
        <v>268</v>
      </c>
      <c r="B790" s="7">
        <v>0.20597942049359949</v>
      </c>
      <c r="C790">
        <v>0.11842634903851146</v>
      </c>
      <c r="D790">
        <v>9.5643407968896935E-2</v>
      </c>
      <c r="E790">
        <v>8.5046020975298856E-2</v>
      </c>
      <c r="F790">
        <v>8.4144221728805188E-2</v>
      </c>
      <c r="G790">
        <v>8.5284800272872802E-2</v>
      </c>
      <c r="H790">
        <v>7.7344976518055664E-2</v>
      </c>
      <c r="I790">
        <v>6.0480244028285862E-2</v>
      </c>
      <c r="J790">
        <v>6.7824658157012191E-2</v>
      </c>
      <c r="K790" s="4">
        <v>6.9185128971210319E-2</v>
      </c>
      <c r="L790" s="7">
        <v>3.8066077961405612E-2</v>
      </c>
      <c r="M790">
        <v>4.5237032554338689E-2</v>
      </c>
      <c r="N790">
        <v>3.3125657861844293E-2</v>
      </c>
      <c r="O790">
        <v>7.2601231761538793E-2</v>
      </c>
      <c r="P790">
        <v>8.3643982313648016E-2</v>
      </c>
      <c r="Q790">
        <v>3.9752708582638845E-2</v>
      </c>
      <c r="R790">
        <v>3.1043176131875468E-2</v>
      </c>
      <c r="S790">
        <v>2.6592295631993019E-2</v>
      </c>
      <c r="T790">
        <v>7.7508365817548955E-2</v>
      </c>
      <c r="U790" s="4">
        <v>3.5842746673026588E-2</v>
      </c>
      <c r="V790" s="7">
        <v>2.7329848022893611E-2</v>
      </c>
      <c r="W790">
        <v>2.3517773291361638E-2</v>
      </c>
      <c r="X790">
        <v>2.9869422268174111E-2</v>
      </c>
      <c r="Y790">
        <v>3.1981787885229887E-2</v>
      </c>
      <c r="Z790">
        <v>5.1110594915164433E-2</v>
      </c>
      <c r="AA790">
        <v>4.2187278426770072E-2</v>
      </c>
      <c r="AB790">
        <v>3.4818998582245776E-2</v>
      </c>
      <c r="AC790">
        <v>3.6606772692760678E-2</v>
      </c>
      <c r="AD790">
        <v>5.233648198263717E-2</v>
      </c>
      <c r="AE790" s="4">
        <v>4.9753497049360697E-2</v>
      </c>
      <c r="AF790" s="7">
        <v>3.1436036913611159E-2</v>
      </c>
      <c r="AG790">
        <v>3.0271990382359854E-2</v>
      </c>
      <c r="AH790">
        <v>3.0368064077983092E-2</v>
      </c>
      <c r="AI790">
        <v>3.0128672857675662E-2</v>
      </c>
      <c r="AJ790">
        <v>2.648975080698128E-2</v>
      </c>
      <c r="AK790">
        <v>3.3172019834315856E-2</v>
      </c>
      <c r="AL790">
        <v>3.5793397284340438E-2</v>
      </c>
      <c r="AM790">
        <v>3.0927976829265274E-2</v>
      </c>
      <c r="AN790">
        <v>3.1656352983044818E-2</v>
      </c>
      <c r="AO790" s="4">
        <v>3.2910194317618241E-2</v>
      </c>
      <c r="AP790" s="7">
        <v>3.3181340318088406E-2</v>
      </c>
      <c r="AQ790">
        <v>3.1941873702869765E-2</v>
      </c>
      <c r="AR790">
        <v>4.0683977222903955E-2</v>
      </c>
      <c r="AS790">
        <v>3.9715193170622491E-2</v>
      </c>
      <c r="AT790">
        <v>4.3337601807758967E-2</v>
      </c>
      <c r="AU790">
        <v>4.2272885158303949E-2</v>
      </c>
      <c r="AV790">
        <v>4.482082049181757E-2</v>
      </c>
      <c r="AW790">
        <v>5.5427433262817606E-2</v>
      </c>
      <c r="AX790">
        <v>4.6749892531255485E-2</v>
      </c>
      <c r="AY790" s="4">
        <v>4.0829402584250218E-2</v>
      </c>
      <c r="AZ790">
        <f t="shared" si="641"/>
        <v>9.4935922815254897E-2</v>
      </c>
      <c r="BA790">
        <f t="shared" si="642"/>
        <v>4.8341327528985824E-2</v>
      </c>
      <c r="BB790">
        <f t="shared" si="643"/>
        <v>3.7951245511659806E-2</v>
      </c>
      <c r="BC790">
        <f t="shared" si="644"/>
        <v>3.131544562871956E-2</v>
      </c>
      <c r="BD790" s="4">
        <f t="shared" si="645"/>
        <v>4.1896042025068844E-2</v>
      </c>
      <c r="BE790" s="7">
        <f t="shared" si="646"/>
        <v>4.227572644802504E-2</v>
      </c>
      <c r="BF790">
        <f t="shared" si="647"/>
        <v>2.1172560450214008E-2</v>
      </c>
      <c r="BG790">
        <f t="shared" si="648"/>
        <v>1.0387218082791685E-2</v>
      </c>
      <c r="BH790">
        <f t="shared" si="649"/>
        <v>2.4268206251746348E-3</v>
      </c>
      <c r="BI790" s="4">
        <f t="shared" si="650"/>
        <v>6.6652270390165367E-3</v>
      </c>
      <c r="BJ790" s="7">
        <f t="shared" si="651"/>
        <v>8.0251947019591499E-3</v>
      </c>
      <c r="BK790">
        <f t="shared" si="652"/>
        <v>1.9787123844780311E-3</v>
      </c>
      <c r="BL790">
        <f t="shared" si="653"/>
        <v>1.0238535706644906E-3</v>
      </c>
      <c r="BM790" s="4">
        <f t="shared" si="654"/>
        <v>3.2016375040635372E-3</v>
      </c>
      <c r="BN790" s="7">
        <f t="shared" si="655"/>
        <v>8.0251947019591499E-3</v>
      </c>
      <c r="BO790">
        <f t="shared" si="656"/>
        <v>0.18675706112688165</v>
      </c>
      <c r="BP790">
        <f t="shared" si="657"/>
        <v>3.181504335164919E-2</v>
      </c>
      <c r="BQ790" s="4">
        <f t="shared" si="658"/>
        <v>0.37861166023925352</v>
      </c>
      <c r="BR790" s="7">
        <f t="shared" si="659"/>
        <v>1.9787123844780311E-3</v>
      </c>
      <c r="BS790">
        <f t="shared" si="660"/>
        <v>0.18675706112688165</v>
      </c>
      <c r="BT790">
        <f t="shared" si="661"/>
        <v>7.7560206971784645E-2</v>
      </c>
      <c r="BU790" s="4">
        <f t="shared" si="662"/>
        <v>0.32781395978847538</v>
      </c>
      <c r="BV790" s="7">
        <f t="shared" si="663"/>
        <v>1.0238535706644906E-3</v>
      </c>
      <c r="BW790">
        <f t="shared" si="664"/>
        <v>3.181504335164919E-2</v>
      </c>
      <c r="BX790">
        <f t="shared" si="665"/>
        <v>7.7560206971784645E-2</v>
      </c>
      <c r="BY790" s="4">
        <f t="shared" si="666"/>
        <v>5.8161453061150563E-4</v>
      </c>
      <c r="BZ790" s="7">
        <f t="shared" si="667"/>
        <v>3.2016375040635372E-3</v>
      </c>
      <c r="CA790">
        <f t="shared" si="668"/>
        <v>0.37861166023925352</v>
      </c>
      <c r="CB790">
        <f t="shared" si="669"/>
        <v>0.32781395978847538</v>
      </c>
      <c r="CC790" s="4">
        <f t="shared" si="670"/>
        <v>5.8161453061150563E-4</v>
      </c>
      <c r="CD790" s="7">
        <f t="shared" si="671"/>
        <v>12</v>
      </c>
      <c r="CE790" s="4">
        <f t="shared" si="672"/>
        <v>0</v>
      </c>
      <c r="CF790" s="7">
        <f t="shared" si="673"/>
        <v>8.0251947019591499E-3</v>
      </c>
      <c r="CG790">
        <f t="shared" si="674"/>
        <v>1.8710311304395274E-3</v>
      </c>
      <c r="CH790" s="7">
        <f t="shared" si="675"/>
        <v>8.0251947019591499E-3</v>
      </c>
      <c r="CI790" s="4">
        <f t="shared" si="676"/>
        <v>0.13134340066525801</v>
      </c>
      <c r="CJ790">
        <f t="shared" si="677"/>
        <v>1.8710311304395274E-3</v>
      </c>
      <c r="CK790">
        <f t="shared" si="678"/>
        <v>0.13134340066525801</v>
      </c>
      <c r="CL790" s="7">
        <f t="shared" si="679"/>
        <v>4</v>
      </c>
      <c r="CM790" s="4">
        <f t="shared" si="680"/>
        <v>0</v>
      </c>
      <c r="CN790" s="7">
        <f t="shared" si="681"/>
        <v>6.4497685154197627E-4</v>
      </c>
      <c r="CO790" s="4">
        <f t="shared" si="682"/>
        <v>1</v>
      </c>
      <c r="CP790" s="7">
        <f t="shared" si="683"/>
        <v>1</v>
      </c>
      <c r="CQ790" s="4" t="str">
        <f t="shared" si="684"/>
        <v>Gentleman Jack</v>
      </c>
      <c r="CR790" s="7">
        <f t="shared" si="685"/>
        <v>62</v>
      </c>
      <c r="CS790">
        <f t="shared" si="686"/>
        <v>65</v>
      </c>
      <c r="CT790">
        <f ca="1">COUNTIF(INDIRECT(ADDRESS(ROW(),CR790,1,1)):INDIRECT(ADDRESS(ROW(),CS790,1,1)), "&lt;0.05")</f>
        <v>4</v>
      </c>
      <c r="CU790" s="4">
        <f t="shared" ca="1" si="687"/>
        <v>1</v>
      </c>
    </row>
    <row r="791" spans="1:99" x14ac:dyDescent="0.25">
      <c r="A791" s="48">
        <v>269</v>
      </c>
      <c r="B791" s="7">
        <v>0.31416208218461217</v>
      </c>
      <c r="C791">
        <v>0.19283568206394602</v>
      </c>
      <c r="D791">
        <v>0.16007732884911552</v>
      </c>
      <c r="E791">
        <v>0.15218102781197423</v>
      </c>
      <c r="F791">
        <v>0.1527481554426767</v>
      </c>
      <c r="G791">
        <v>0.12731685389774394</v>
      </c>
      <c r="H791">
        <v>0.13419906420520306</v>
      </c>
      <c r="I791">
        <v>9.5967091127002344E-2</v>
      </c>
      <c r="J791">
        <v>9.9705346116191251E-2</v>
      </c>
      <c r="K791" s="4">
        <v>8.5016587904122726E-2</v>
      </c>
      <c r="L791" s="7">
        <v>4.1544237079556963E-2</v>
      </c>
      <c r="M791">
        <v>5.2897540985484465E-2</v>
      </c>
      <c r="N791">
        <v>3.7842670380496081E-2</v>
      </c>
      <c r="O791">
        <v>8.3415117540363501E-2</v>
      </c>
      <c r="P791">
        <v>8.6201108802410276E-2</v>
      </c>
      <c r="Q791">
        <v>5.5815309272128751E-2</v>
      </c>
      <c r="R791">
        <v>4.4740645692468738E-2</v>
      </c>
      <c r="S791">
        <v>3.816657555802503E-2</v>
      </c>
      <c r="T791">
        <v>0.10105648063041145</v>
      </c>
      <c r="U791" s="4">
        <v>5.3802745490695393E-2</v>
      </c>
      <c r="V791" s="7">
        <v>3.8123163215510278E-2</v>
      </c>
      <c r="W791">
        <v>3.3879601438589244E-2</v>
      </c>
      <c r="X791">
        <v>3.9430450737323361E-2</v>
      </c>
      <c r="Y791">
        <v>4.6550951409315595E-2</v>
      </c>
      <c r="Z791">
        <v>7.1680489759276045E-2</v>
      </c>
      <c r="AA791">
        <v>5.8852552478224789E-2</v>
      </c>
      <c r="AB791">
        <v>4.8326766318204588E-2</v>
      </c>
      <c r="AC791">
        <v>5.4159296573474708E-2</v>
      </c>
      <c r="AD791">
        <v>6.3836492816044241E-2</v>
      </c>
      <c r="AE791" s="4">
        <v>6.9239660624066987E-2</v>
      </c>
      <c r="AF791" s="7">
        <v>5.5194994454615107E-2</v>
      </c>
      <c r="AG791">
        <v>6.543053112364966E-2</v>
      </c>
      <c r="AH791">
        <v>6.5572377075896096E-2</v>
      </c>
      <c r="AI791">
        <v>7.1862329123579136E-2</v>
      </c>
      <c r="AJ791">
        <v>6.1553877299206326E-2</v>
      </c>
      <c r="AK791">
        <v>6.8778665001943198E-2</v>
      </c>
      <c r="AL791">
        <v>6.9897755233785552E-2</v>
      </c>
      <c r="AM791">
        <v>8.1664904179370668E-2</v>
      </c>
      <c r="AN791">
        <v>7.9059431506256023E-2</v>
      </c>
      <c r="AO791" s="4">
        <v>6.818110523970905E-2</v>
      </c>
      <c r="AP791" s="7">
        <v>6.9782586652308257E-2</v>
      </c>
      <c r="AQ791">
        <v>6.7654323499809002E-2</v>
      </c>
      <c r="AR791">
        <v>9.6482015703388296E-2</v>
      </c>
      <c r="AS791">
        <v>8.0774175870215958E-2</v>
      </c>
      <c r="AT791">
        <v>9.3344236194627367E-2</v>
      </c>
      <c r="AU791">
        <v>8.2171701508870737E-2</v>
      </c>
      <c r="AV791">
        <v>8.9864344655634337E-2</v>
      </c>
      <c r="AW791">
        <v>0.11132604073774918</v>
      </c>
      <c r="AX791">
        <v>9.7618531936251002E-2</v>
      </c>
      <c r="AY791" s="4">
        <v>0.10065552336593908</v>
      </c>
      <c r="AZ791">
        <f t="shared" si="641"/>
        <v>0.15142092196025878</v>
      </c>
      <c r="BA791">
        <f t="shared" si="642"/>
        <v>5.9548243143204074E-2</v>
      </c>
      <c r="BB791">
        <f t="shared" si="643"/>
        <v>5.2407942537002983E-2</v>
      </c>
      <c r="BC791">
        <f t="shared" si="644"/>
        <v>6.8719597023801079E-2</v>
      </c>
      <c r="BD791" s="4">
        <f t="shared" si="645"/>
        <v>8.8967348012479325E-2</v>
      </c>
      <c r="BE791" s="7">
        <f t="shared" si="646"/>
        <v>6.6092445758923576E-2</v>
      </c>
      <c r="BF791">
        <f t="shared" si="647"/>
        <v>2.2523644052581598E-2</v>
      </c>
      <c r="BG791">
        <f t="shared" si="648"/>
        <v>1.3319491948375839E-2</v>
      </c>
      <c r="BH791">
        <f t="shared" si="649"/>
        <v>7.753399257707831E-3</v>
      </c>
      <c r="BI791" s="4">
        <f t="shared" si="650"/>
        <v>1.3837985217348346E-2</v>
      </c>
      <c r="BJ791" s="7">
        <f t="shared" si="651"/>
        <v>1.5681922213214546E-3</v>
      </c>
      <c r="BK791">
        <f t="shared" si="652"/>
        <v>9.8544098300885246E-4</v>
      </c>
      <c r="BL791">
        <f t="shared" si="653"/>
        <v>3.2801388253896752E-3</v>
      </c>
      <c r="BM791" s="4">
        <f t="shared" si="654"/>
        <v>1.5507741100504031E-2</v>
      </c>
      <c r="BN791" s="7">
        <f t="shared" si="655"/>
        <v>1.5681922213214546E-3</v>
      </c>
      <c r="BO791">
        <f t="shared" si="656"/>
        <v>0.40213851177999493</v>
      </c>
      <c r="BP791">
        <f t="shared" si="657"/>
        <v>0.24864765401876995</v>
      </c>
      <c r="BQ791" s="4">
        <f t="shared" si="658"/>
        <v>3.1133402770165122E-3</v>
      </c>
      <c r="BR791" s="7">
        <f t="shared" si="659"/>
        <v>9.8544098300885246E-4</v>
      </c>
      <c r="BS791">
        <f t="shared" si="660"/>
        <v>0.40213851177999493</v>
      </c>
      <c r="BT791">
        <f t="shared" si="661"/>
        <v>4.6056946026482816E-3</v>
      </c>
      <c r="BU791" s="4">
        <f t="shared" si="662"/>
        <v>1.090059926923652E-5</v>
      </c>
      <c r="BV791" s="7">
        <f t="shared" si="663"/>
        <v>3.2801388253896752E-3</v>
      </c>
      <c r="BW791">
        <f t="shared" si="664"/>
        <v>0.24864765401876995</v>
      </c>
      <c r="BX791">
        <f t="shared" si="665"/>
        <v>4.6056946026482816E-3</v>
      </c>
      <c r="BY791" s="4">
        <f t="shared" si="666"/>
        <v>1.2014724352117795E-3</v>
      </c>
      <c r="BZ791" s="7">
        <f t="shared" si="667"/>
        <v>1.5507741100504031E-2</v>
      </c>
      <c r="CA791">
        <f t="shared" si="668"/>
        <v>3.1133402770165122E-3</v>
      </c>
      <c r="CB791">
        <f t="shared" si="669"/>
        <v>1.090059926923652E-5</v>
      </c>
      <c r="CC791" s="4">
        <f t="shared" si="670"/>
        <v>1.2014724352117795E-3</v>
      </c>
      <c r="CD791" s="7">
        <f t="shared" si="671"/>
        <v>16</v>
      </c>
      <c r="CE791" s="4">
        <f t="shared" si="672"/>
        <v>0</v>
      </c>
      <c r="CF791" s="7">
        <f t="shared" si="673"/>
        <v>1.5681922213214546E-3</v>
      </c>
      <c r="CG791">
        <f t="shared" si="674"/>
        <v>3.578010142512804E-3</v>
      </c>
      <c r="CH791" s="7">
        <f t="shared" si="675"/>
        <v>1.5681922213214546E-3</v>
      </c>
      <c r="CI791" s="4">
        <f t="shared" si="676"/>
        <v>0.20798572696935788</v>
      </c>
      <c r="CJ791">
        <f t="shared" si="677"/>
        <v>3.578010142512804E-3</v>
      </c>
      <c r="CK791">
        <f t="shared" si="678"/>
        <v>0.20798572696935788</v>
      </c>
      <c r="CL791" s="7">
        <f t="shared" si="679"/>
        <v>4</v>
      </c>
      <c r="CM791" s="4">
        <f t="shared" si="680"/>
        <v>0</v>
      </c>
      <c r="CN791" s="7">
        <f t="shared" si="681"/>
        <v>8.198606789223465E-3</v>
      </c>
      <c r="CO791" s="4">
        <f t="shared" si="682"/>
        <v>1</v>
      </c>
      <c r="CP791" s="7">
        <f t="shared" si="683"/>
        <v>1</v>
      </c>
      <c r="CQ791" s="4" t="str">
        <f t="shared" si="684"/>
        <v>Gentleman Jack</v>
      </c>
      <c r="CR791" s="7">
        <f t="shared" si="685"/>
        <v>62</v>
      </c>
      <c r="CS791">
        <f t="shared" si="686"/>
        <v>65</v>
      </c>
      <c r="CT791">
        <f ca="1">COUNTIF(INDIRECT(ADDRESS(ROW(),CR791,1,1)):INDIRECT(ADDRESS(ROW(),CS791,1,1)), "&lt;0.05")</f>
        <v>4</v>
      </c>
      <c r="CU791" s="4">
        <f t="shared" ca="1" si="687"/>
        <v>1</v>
      </c>
    </row>
    <row r="792" spans="1:99" x14ac:dyDescent="0.25">
      <c r="A792" s="48">
        <v>270</v>
      </c>
      <c r="B792" s="7">
        <v>9.5017352692550822E-2</v>
      </c>
      <c r="C792">
        <v>5.9987936339502265E-2</v>
      </c>
      <c r="D792">
        <v>5.2764389052285122E-2</v>
      </c>
      <c r="E792">
        <v>5.2811123534195259E-2</v>
      </c>
      <c r="F792">
        <v>5.8251173850589158E-2</v>
      </c>
      <c r="G792">
        <v>4.8983309888867101E-2</v>
      </c>
      <c r="H792">
        <v>4.2635577960690729E-2</v>
      </c>
      <c r="I792">
        <v>3.0248653283452089E-2</v>
      </c>
      <c r="J792">
        <v>3.7207509032748179E-2</v>
      </c>
      <c r="K792" s="4">
        <v>3.4956712293444193E-2</v>
      </c>
      <c r="L792" s="7">
        <v>1.0994447296859168E-2</v>
      </c>
      <c r="M792">
        <v>1.4490601410524825E-2</v>
      </c>
      <c r="N792">
        <v>9.7135536126218801E-3</v>
      </c>
      <c r="O792">
        <v>2.9159895910110565E-2</v>
      </c>
      <c r="P792">
        <v>3.2077245362197415E-2</v>
      </c>
      <c r="Q792">
        <v>1.5729175785018833E-2</v>
      </c>
      <c r="R792">
        <v>1.2713929005979925E-2</v>
      </c>
      <c r="S792">
        <v>1.0978820647081701E-2</v>
      </c>
      <c r="T792">
        <v>3.4661644154288636E-2</v>
      </c>
      <c r="U792" s="4">
        <v>1.4570067697420161E-2</v>
      </c>
      <c r="V792" s="7">
        <v>8.8290792248795925E-3</v>
      </c>
      <c r="W792">
        <v>1.0761510116770784E-2</v>
      </c>
      <c r="X792">
        <v>1.2481325158323384E-2</v>
      </c>
      <c r="Y792">
        <v>1.26521456581754E-2</v>
      </c>
      <c r="Z792">
        <v>1.8810649541588859E-2</v>
      </c>
      <c r="AA792">
        <v>1.7418294608479237E-2</v>
      </c>
      <c r="AB792">
        <v>1.5823944116035948E-2</v>
      </c>
      <c r="AC792">
        <v>1.2201871032800054E-2</v>
      </c>
      <c r="AD792">
        <v>2.1092617569135438E-2</v>
      </c>
      <c r="AE792" s="4">
        <v>1.9355790046927675E-2</v>
      </c>
      <c r="AF792" s="7">
        <v>4.7305723244835621E-3</v>
      </c>
      <c r="AG792">
        <v>1.5407559524048296E-2</v>
      </c>
      <c r="AH792">
        <v>1.4301025726901105E-2</v>
      </c>
      <c r="AI792">
        <v>1.6396024599899407E-2</v>
      </c>
      <c r="AJ792">
        <v>1.2965925474453296E-2</v>
      </c>
      <c r="AK792">
        <v>2.1885583765743708E-2</v>
      </c>
      <c r="AL792">
        <v>1.8744897518998566E-2</v>
      </c>
      <c r="AM792">
        <v>2.0822953826813526E-2</v>
      </c>
      <c r="AN792">
        <v>2.4720778001409101E-2</v>
      </c>
      <c r="AO792" s="4">
        <v>2.5757990179187427E-2</v>
      </c>
      <c r="AP792" s="7">
        <v>2.5079680624486053E-2</v>
      </c>
      <c r="AQ792">
        <v>2.3816008775418979E-2</v>
      </c>
      <c r="AR792">
        <v>2.3681745414367648E-2</v>
      </c>
      <c r="AS792">
        <v>2.5062302391636086E-2</v>
      </c>
      <c r="AT792">
        <v>2.8411238400766547E-2</v>
      </c>
      <c r="AU792">
        <v>2.8148620806801021E-2</v>
      </c>
      <c r="AV792">
        <v>3.1208748598649548E-2</v>
      </c>
      <c r="AW792">
        <v>3.9278912804547442E-2</v>
      </c>
      <c r="AX792">
        <v>3.5687991047176272E-2</v>
      </c>
      <c r="AY792" s="4">
        <v>2.7126394750267083E-2</v>
      </c>
      <c r="AZ792">
        <f t="shared" si="641"/>
        <v>5.1286373792832497E-2</v>
      </c>
      <c r="BA792">
        <f t="shared" si="642"/>
        <v>1.850893808821031E-2</v>
      </c>
      <c r="BB792">
        <f t="shared" si="643"/>
        <v>1.4942722707311637E-2</v>
      </c>
      <c r="BC792">
        <f t="shared" si="644"/>
        <v>1.7573331094193796E-2</v>
      </c>
      <c r="BD792" s="4">
        <f t="shared" si="645"/>
        <v>2.8750164361411666E-2</v>
      </c>
      <c r="BE792" s="7">
        <f t="shared" si="646"/>
        <v>1.834463854684644E-2</v>
      </c>
      <c r="BF792">
        <f t="shared" si="647"/>
        <v>9.556566939383844E-3</v>
      </c>
      <c r="BG792">
        <f t="shared" si="648"/>
        <v>4.1209343591430024E-3</v>
      </c>
      <c r="BH792">
        <f t="shared" si="649"/>
        <v>6.2499068382262518E-3</v>
      </c>
      <c r="BI792" s="4">
        <f t="shared" si="650"/>
        <v>5.2201906233584521E-3</v>
      </c>
      <c r="BJ792" s="7">
        <f t="shared" si="651"/>
        <v>2.1026744380932817E-4</v>
      </c>
      <c r="BK792">
        <f t="shared" si="652"/>
        <v>1.1838477302624235E-4</v>
      </c>
      <c r="BL792">
        <f t="shared" si="653"/>
        <v>1.8227072999146233E-4</v>
      </c>
      <c r="BM792" s="4">
        <f t="shared" si="654"/>
        <v>3.5875414263398056E-3</v>
      </c>
      <c r="BN792" s="7">
        <f t="shared" si="655"/>
        <v>2.1026744380932817E-4</v>
      </c>
      <c r="BO792">
        <f t="shared" si="656"/>
        <v>0.29942988074405924</v>
      </c>
      <c r="BP792">
        <f t="shared" si="657"/>
        <v>0.79896355518469697</v>
      </c>
      <c r="BQ792" s="4">
        <f t="shared" si="658"/>
        <v>1.0099760372645407E-2</v>
      </c>
      <c r="BR792" s="7">
        <f t="shared" si="659"/>
        <v>1.1838477302624235E-4</v>
      </c>
      <c r="BS792">
        <f t="shared" si="660"/>
        <v>0.29942988074405924</v>
      </c>
      <c r="BT792">
        <f t="shared" si="661"/>
        <v>0.28333352004964996</v>
      </c>
      <c r="BU792" s="4">
        <f t="shared" si="662"/>
        <v>4.7002925457183315E-6</v>
      </c>
      <c r="BV792" s="7">
        <f t="shared" si="663"/>
        <v>1.8227072999146233E-4</v>
      </c>
      <c r="BW792">
        <f t="shared" si="664"/>
        <v>0.79896355518469697</v>
      </c>
      <c r="BX792">
        <f t="shared" si="665"/>
        <v>0.28333352004964996</v>
      </c>
      <c r="BY792" s="4">
        <f t="shared" si="666"/>
        <v>4.2093271902018579E-4</v>
      </c>
      <c r="BZ792" s="7">
        <f t="shared" si="667"/>
        <v>3.5875414263398056E-3</v>
      </c>
      <c r="CA792">
        <f t="shared" si="668"/>
        <v>1.0099760372645407E-2</v>
      </c>
      <c r="CB792">
        <f t="shared" si="669"/>
        <v>4.7002925457183315E-6</v>
      </c>
      <c r="CC792" s="4">
        <f t="shared" si="670"/>
        <v>4.2093271902018579E-4</v>
      </c>
      <c r="CD792" s="7">
        <f t="shared" si="671"/>
        <v>14</v>
      </c>
      <c r="CE792" s="4">
        <f t="shared" si="672"/>
        <v>0</v>
      </c>
      <c r="CF792" s="7">
        <f t="shared" si="673"/>
        <v>2.1026744380932817E-4</v>
      </c>
      <c r="CG792">
        <f t="shared" si="674"/>
        <v>4.0494862981467266E-4</v>
      </c>
      <c r="CH792" s="7">
        <f t="shared" si="675"/>
        <v>2.1026744380932817E-4</v>
      </c>
      <c r="CI792" s="4">
        <f t="shared" si="676"/>
        <v>0.5775289170047847</v>
      </c>
      <c r="CJ792">
        <f t="shared" si="677"/>
        <v>4.0494862981467266E-4</v>
      </c>
      <c r="CK792">
        <f t="shared" si="678"/>
        <v>0.5775289170047847</v>
      </c>
      <c r="CL792" s="7">
        <f t="shared" si="679"/>
        <v>4</v>
      </c>
      <c r="CM792" s="4">
        <f t="shared" si="680"/>
        <v>0</v>
      </c>
      <c r="CN792" s="7">
        <f t="shared" si="681"/>
        <v>1.3823005943353469E-3</v>
      </c>
      <c r="CO792" s="4">
        <f t="shared" si="682"/>
        <v>1</v>
      </c>
      <c r="CP792" s="7">
        <f t="shared" si="683"/>
        <v>1</v>
      </c>
      <c r="CQ792" s="4" t="str">
        <f t="shared" si="684"/>
        <v>Gentleman Jack</v>
      </c>
      <c r="CR792" s="7">
        <f t="shared" si="685"/>
        <v>62</v>
      </c>
      <c r="CS792">
        <f t="shared" si="686"/>
        <v>65</v>
      </c>
      <c r="CT792">
        <f ca="1">COUNTIF(INDIRECT(ADDRESS(ROW(),CR792,1,1)):INDIRECT(ADDRESS(ROW(),CS792,1,1)), "&lt;0.05")</f>
        <v>4</v>
      </c>
      <c r="CU792" s="4">
        <f t="shared" ca="1" si="687"/>
        <v>1</v>
      </c>
    </row>
    <row r="793" spans="1:99" x14ac:dyDescent="0.25">
      <c r="A793" s="48">
        <v>271</v>
      </c>
      <c r="B793" s="7">
        <v>5.5745722847083852E-3</v>
      </c>
      <c r="C793">
        <v>0</v>
      </c>
      <c r="D793">
        <v>1.9261790570848805E-3</v>
      </c>
      <c r="E793">
        <v>0</v>
      </c>
      <c r="F793">
        <v>5.9301161436190811E-3</v>
      </c>
      <c r="G793">
        <v>2.2007311149391348E-2</v>
      </c>
      <c r="H793">
        <v>0</v>
      </c>
      <c r="I793">
        <v>0</v>
      </c>
      <c r="J793">
        <v>0</v>
      </c>
      <c r="K793" s="4">
        <v>1.9122174550627005E-3</v>
      </c>
      <c r="L793" s="7">
        <v>0</v>
      </c>
      <c r="M793">
        <v>0</v>
      </c>
      <c r="N793">
        <v>0</v>
      </c>
      <c r="O793">
        <v>6.5902821353364474E-4</v>
      </c>
      <c r="P793">
        <v>0</v>
      </c>
      <c r="Q793">
        <v>0</v>
      </c>
      <c r="R793">
        <v>0</v>
      </c>
      <c r="S793">
        <v>0</v>
      </c>
      <c r="T793">
        <v>0</v>
      </c>
      <c r="U793" s="4">
        <v>0</v>
      </c>
      <c r="V793" s="7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 s="4">
        <v>0</v>
      </c>
      <c r="AF793" s="7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 s="4">
        <v>0</v>
      </c>
      <c r="AP793" s="7">
        <v>0</v>
      </c>
      <c r="AQ793">
        <v>2.8140076281105682E-3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 s="4">
        <v>0</v>
      </c>
      <c r="AZ793">
        <f t="shared" si="641"/>
        <v>3.7350396089866401E-3</v>
      </c>
      <c r="BA793">
        <f t="shared" si="642"/>
        <v>6.5902821353364479E-5</v>
      </c>
      <c r="BB793">
        <f t="shared" si="643"/>
        <v>0</v>
      </c>
      <c r="BC793">
        <f t="shared" si="644"/>
        <v>0</v>
      </c>
      <c r="BD793" s="4">
        <f t="shared" si="645"/>
        <v>2.8140076281105684E-4</v>
      </c>
      <c r="BE793" s="7">
        <f t="shared" si="646"/>
        <v>6.8184831337637251E-3</v>
      </c>
      <c r="BF793">
        <f t="shared" si="647"/>
        <v>2.0840301970781214E-4</v>
      </c>
      <c r="BG793">
        <f t="shared" si="648"/>
        <v>0</v>
      </c>
      <c r="BH793">
        <f t="shared" si="649"/>
        <v>0</v>
      </c>
      <c r="BI793" s="4">
        <f t="shared" si="650"/>
        <v>8.8986734579174585E-4</v>
      </c>
      <c r="BJ793" s="7">
        <f t="shared" si="651"/>
        <v>0.1231154097827134</v>
      </c>
      <c r="BK793">
        <f t="shared" si="652"/>
        <v>0.11727242170957188</v>
      </c>
      <c r="BL793">
        <f t="shared" si="653"/>
        <v>0.11727242170957188</v>
      </c>
      <c r="BM793" s="4">
        <f t="shared" si="654"/>
        <v>0.14557911610817456</v>
      </c>
      <c r="BN793" s="7">
        <f t="shared" si="655"/>
        <v>0.1231154097827134</v>
      </c>
      <c r="BO793">
        <f t="shared" si="656"/>
        <v>0.34343639613791355</v>
      </c>
      <c r="BP793">
        <f t="shared" si="657"/>
        <v>0.34343639613791355</v>
      </c>
      <c r="BQ793" s="4">
        <f t="shared" si="658"/>
        <v>0.47307995353144761</v>
      </c>
      <c r="BR793" s="7">
        <f t="shared" si="659"/>
        <v>0.11727242170957188</v>
      </c>
      <c r="BS793">
        <f t="shared" si="660"/>
        <v>0.34343639613791355</v>
      </c>
      <c r="BT793" t="e">
        <f t="shared" si="661"/>
        <v>#DIV/0!</v>
      </c>
      <c r="BU793" s="4">
        <f t="shared" si="662"/>
        <v>0.34343639613791355</v>
      </c>
      <c r="BV793" s="7">
        <f t="shared" si="663"/>
        <v>0.11727242170957188</v>
      </c>
      <c r="BW793">
        <f t="shared" si="664"/>
        <v>0.34343639613791355</v>
      </c>
      <c r="BX793" t="e">
        <f t="shared" si="665"/>
        <v>#DIV/0!</v>
      </c>
      <c r="BY793" s="4">
        <f t="shared" si="666"/>
        <v>0.34343639613791355</v>
      </c>
      <c r="BZ793" s="7">
        <f t="shared" si="667"/>
        <v>0.14557911610817456</v>
      </c>
      <c r="CA793">
        <f t="shared" si="668"/>
        <v>0.47307995353144761</v>
      </c>
      <c r="CB793">
        <f t="shared" si="669"/>
        <v>0.34343639613791355</v>
      </c>
      <c r="CC793" s="4">
        <f t="shared" si="670"/>
        <v>0.34343639613791355</v>
      </c>
      <c r="CD793" s="7">
        <f t="shared" si="671"/>
        <v>0</v>
      </c>
      <c r="CE793" s="4">
        <f t="shared" si="672"/>
        <v>0</v>
      </c>
      <c r="CF793" s="7">
        <f t="shared" si="673"/>
        <v>0.1231154097827134</v>
      </c>
      <c r="CG793">
        <f t="shared" si="674"/>
        <v>0.12572337512389145</v>
      </c>
      <c r="CH793" s="7">
        <f t="shared" si="675"/>
        <v>0.1231154097827134</v>
      </c>
      <c r="CI793" s="4">
        <f t="shared" si="676"/>
        <v>0.80910318117304614</v>
      </c>
      <c r="CJ793">
        <f t="shared" si="677"/>
        <v>0.12572337512389145</v>
      </c>
      <c r="CK793">
        <f t="shared" si="678"/>
        <v>0.80910318117304614</v>
      </c>
      <c r="CL793" s="7">
        <f t="shared" si="679"/>
        <v>0</v>
      </c>
      <c r="CM793" s="4">
        <f t="shared" si="680"/>
        <v>0</v>
      </c>
      <c r="CN793" s="7">
        <f t="shared" si="681"/>
        <v>0.10927364358019981</v>
      </c>
      <c r="CO793" s="4">
        <f t="shared" si="682"/>
        <v>0</v>
      </c>
      <c r="CP793" s="7">
        <f t="shared" si="683"/>
        <v>1</v>
      </c>
      <c r="CQ793" s="4" t="str">
        <f t="shared" si="684"/>
        <v>Gentleman Jack</v>
      </c>
      <c r="CR793" s="7">
        <f t="shared" si="685"/>
        <v>62</v>
      </c>
      <c r="CS793">
        <f t="shared" si="686"/>
        <v>65</v>
      </c>
      <c r="CT793">
        <f ca="1">COUNTIF(INDIRECT(ADDRESS(ROW(),CR793,1,1)):INDIRECT(ADDRESS(ROW(),CS793,1,1)), "&lt;0.05")</f>
        <v>0</v>
      </c>
      <c r="CU793" s="4">
        <f t="shared" ca="1" si="687"/>
        <v>0</v>
      </c>
    </row>
    <row r="794" spans="1:99" x14ac:dyDescent="0.25">
      <c r="A794" s="48">
        <v>272</v>
      </c>
      <c r="B794" s="7">
        <v>1.0118417286579674E-2</v>
      </c>
      <c r="C794">
        <v>1.4642295458359097E-3</v>
      </c>
      <c r="D794">
        <v>5.9387811744348179E-3</v>
      </c>
      <c r="E794">
        <v>4.8257237212875866E-3</v>
      </c>
      <c r="F794">
        <v>8.0561121034588238E-3</v>
      </c>
      <c r="G794">
        <v>1.0990816764154256E-3</v>
      </c>
      <c r="H794">
        <v>2.2113505876279831E-3</v>
      </c>
      <c r="I794">
        <v>0</v>
      </c>
      <c r="J794">
        <v>7.8700714054445243E-4</v>
      </c>
      <c r="K794" s="4">
        <v>6.8517992966731231E-3</v>
      </c>
      <c r="L794" s="7">
        <v>3.8871532389859293E-4</v>
      </c>
      <c r="M794">
        <v>0</v>
      </c>
      <c r="N794">
        <v>0</v>
      </c>
      <c r="O794">
        <v>7.7171359867389208E-4</v>
      </c>
      <c r="P794">
        <v>2.3023311433074465E-5</v>
      </c>
      <c r="Q794">
        <v>0</v>
      </c>
      <c r="R794">
        <v>0</v>
      </c>
      <c r="S794">
        <v>0</v>
      </c>
      <c r="T794">
        <v>2.8885650587733283E-3</v>
      </c>
      <c r="U794" s="4">
        <v>0</v>
      </c>
      <c r="V794" s="7">
        <v>0</v>
      </c>
      <c r="W794">
        <v>0</v>
      </c>
      <c r="X794">
        <v>2.5294760462943821E-4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 s="4">
        <v>0</v>
      </c>
      <c r="AF794" s="7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 s="4">
        <v>0</v>
      </c>
      <c r="AP794" s="7">
        <v>0</v>
      </c>
      <c r="AQ794">
        <v>0</v>
      </c>
      <c r="AR794">
        <v>8.1183828994722395E-4</v>
      </c>
      <c r="AS794">
        <v>0</v>
      </c>
      <c r="AT794">
        <v>0</v>
      </c>
      <c r="AU794">
        <v>0</v>
      </c>
      <c r="AV794">
        <v>1.3395296742701908E-3</v>
      </c>
      <c r="AW794">
        <v>4.0307823592804493E-3</v>
      </c>
      <c r="AX794">
        <v>6.6706314600488087E-3</v>
      </c>
      <c r="AY794" s="4">
        <v>0</v>
      </c>
      <c r="AZ794">
        <f t="shared" si="641"/>
        <v>4.1352502532857795E-3</v>
      </c>
      <c r="BA794">
        <f t="shared" si="642"/>
        <v>4.0720172927788878E-4</v>
      </c>
      <c r="BB794">
        <f t="shared" si="643"/>
        <v>2.5294760462943822E-5</v>
      </c>
      <c r="BC794">
        <f t="shared" si="644"/>
        <v>0</v>
      </c>
      <c r="BD794" s="4">
        <f t="shared" si="645"/>
        <v>1.2852781783546673E-3</v>
      </c>
      <c r="BE794" s="7">
        <f t="shared" si="646"/>
        <v>3.5062745228258713E-3</v>
      </c>
      <c r="BF794">
        <f t="shared" si="647"/>
        <v>9.0877494890271996E-4</v>
      </c>
      <c r="BG794">
        <f t="shared" si="648"/>
        <v>7.9989055931277618E-5</v>
      </c>
      <c r="BH794">
        <f t="shared" si="649"/>
        <v>0</v>
      </c>
      <c r="BI794" s="4">
        <f t="shared" si="650"/>
        <v>2.2773901169591106E-3</v>
      </c>
      <c r="BJ794" s="7">
        <f t="shared" si="651"/>
        <v>8.4306587145099969E-3</v>
      </c>
      <c r="BK794">
        <f t="shared" si="652"/>
        <v>4.8680305582508281E-3</v>
      </c>
      <c r="BL794">
        <f t="shared" si="653"/>
        <v>4.7007689121809377E-3</v>
      </c>
      <c r="BM794" s="4">
        <f t="shared" si="654"/>
        <v>4.7267354949361386E-2</v>
      </c>
      <c r="BN794" s="7">
        <f t="shared" si="655"/>
        <v>8.4306587145099969E-3</v>
      </c>
      <c r="BO794">
        <f t="shared" si="656"/>
        <v>0.21772025041227647</v>
      </c>
      <c r="BP794">
        <f t="shared" si="657"/>
        <v>0.19017101248110468</v>
      </c>
      <c r="BQ794" s="4">
        <f t="shared" si="658"/>
        <v>0.27995165800445276</v>
      </c>
      <c r="BR794" s="7">
        <f t="shared" si="659"/>
        <v>4.8680305582508281E-3</v>
      </c>
      <c r="BS794">
        <f t="shared" si="660"/>
        <v>0.21772025041227647</v>
      </c>
      <c r="BT794">
        <f t="shared" si="661"/>
        <v>0.34343639613791355</v>
      </c>
      <c r="BU794" s="4">
        <f t="shared" si="662"/>
        <v>0.11423482361268787</v>
      </c>
      <c r="BV794" s="7">
        <f t="shared" si="663"/>
        <v>4.7007689121809377E-3</v>
      </c>
      <c r="BW794">
        <f t="shared" si="664"/>
        <v>0.19017101248110468</v>
      </c>
      <c r="BX794">
        <f t="shared" si="665"/>
        <v>0.34343639613791355</v>
      </c>
      <c r="BY794" s="4">
        <f t="shared" si="666"/>
        <v>0.10797553070406206</v>
      </c>
      <c r="BZ794" s="7">
        <f t="shared" si="667"/>
        <v>4.7267354949361386E-2</v>
      </c>
      <c r="CA794">
        <f t="shared" si="668"/>
        <v>0.27995165800445276</v>
      </c>
      <c r="CB794">
        <f t="shared" si="669"/>
        <v>0.11423482361268787</v>
      </c>
      <c r="CC794" s="4">
        <f t="shared" si="670"/>
        <v>0.10797553070406206</v>
      </c>
      <c r="CD794" s="7">
        <f t="shared" si="671"/>
        <v>8</v>
      </c>
      <c r="CE794" s="4">
        <f t="shared" si="672"/>
        <v>0</v>
      </c>
      <c r="CF794" s="7">
        <f t="shared" si="673"/>
        <v>8.4306587145099969E-3</v>
      </c>
      <c r="CG794">
        <f t="shared" si="674"/>
        <v>8.7472329747865941E-3</v>
      </c>
      <c r="CH794" s="7">
        <f t="shared" si="675"/>
        <v>8.4306587145099969E-3</v>
      </c>
      <c r="CI794" s="4">
        <f t="shared" si="676"/>
        <v>0.9393319113802856</v>
      </c>
      <c r="CJ794">
        <f t="shared" si="677"/>
        <v>8.7472329747865941E-3</v>
      </c>
      <c r="CK794">
        <f t="shared" si="678"/>
        <v>0.9393319113802856</v>
      </c>
      <c r="CL794" s="7">
        <f t="shared" si="679"/>
        <v>4</v>
      </c>
      <c r="CM794" s="4">
        <f t="shared" si="680"/>
        <v>0</v>
      </c>
      <c r="CN794" s="7">
        <f t="shared" si="681"/>
        <v>4.5634954196798775E-3</v>
      </c>
      <c r="CO794" s="4">
        <f t="shared" si="682"/>
        <v>1</v>
      </c>
      <c r="CP794" s="7">
        <f t="shared" si="683"/>
        <v>1</v>
      </c>
      <c r="CQ794" s="4" t="str">
        <f t="shared" si="684"/>
        <v>Gentleman Jack</v>
      </c>
      <c r="CR794" s="7">
        <f t="shared" si="685"/>
        <v>62</v>
      </c>
      <c r="CS794">
        <f t="shared" si="686"/>
        <v>65</v>
      </c>
      <c r="CT794">
        <f ca="1">COUNTIF(INDIRECT(ADDRESS(ROW(),CR794,1,1)):INDIRECT(ADDRESS(ROW(),CS794,1,1)), "&lt;0.05")</f>
        <v>4</v>
      </c>
      <c r="CU794" s="4">
        <f t="shared" ca="1" si="687"/>
        <v>1</v>
      </c>
    </row>
    <row r="795" spans="1:99" x14ac:dyDescent="0.25">
      <c r="A795" s="48">
        <v>273</v>
      </c>
      <c r="B795" s="7">
        <v>9.0730130370647866E-3</v>
      </c>
      <c r="C795">
        <v>9.7184034873621528E-3</v>
      </c>
      <c r="D795">
        <v>5.0811111438784353E-3</v>
      </c>
      <c r="E795">
        <v>1.2198565572113637E-2</v>
      </c>
      <c r="F795">
        <v>0</v>
      </c>
      <c r="G795">
        <v>1.3752676268520836E-2</v>
      </c>
      <c r="H795">
        <v>5.2627163696984886E-3</v>
      </c>
      <c r="I795">
        <v>0</v>
      </c>
      <c r="J795">
        <v>8.5394298638379127E-4</v>
      </c>
      <c r="K795" s="4">
        <v>4.3984853600184263E-3</v>
      </c>
      <c r="L795" s="7">
        <v>3.2851830282188792E-3</v>
      </c>
      <c r="M795">
        <v>3.5665353691624E-4</v>
      </c>
      <c r="N795">
        <v>2.8358601744525916E-3</v>
      </c>
      <c r="O795">
        <v>5.2637545562759921E-3</v>
      </c>
      <c r="P795">
        <v>5.0988736756195059E-3</v>
      </c>
      <c r="Q795">
        <v>2.3954086284189583E-3</v>
      </c>
      <c r="R795">
        <v>0</v>
      </c>
      <c r="S795">
        <v>5.9259134194712562E-4</v>
      </c>
      <c r="T795">
        <v>7.8287122559450601E-3</v>
      </c>
      <c r="U795" s="4">
        <v>0</v>
      </c>
      <c r="V795" s="7">
        <v>1.2542432928029635E-3</v>
      </c>
      <c r="W795">
        <v>0</v>
      </c>
      <c r="X795">
        <v>1.5614249796462843E-3</v>
      </c>
      <c r="Y795">
        <v>3.7341320650888655E-4</v>
      </c>
      <c r="Z795">
        <v>0</v>
      </c>
      <c r="AA795">
        <v>0</v>
      </c>
      <c r="AB795">
        <v>2.5751501398188314E-3</v>
      </c>
      <c r="AC795">
        <v>8.0876153602652706E-4</v>
      </c>
      <c r="AD795">
        <v>2.6503652356359413E-4</v>
      </c>
      <c r="AE795" s="4">
        <v>7.4693513097049823E-4</v>
      </c>
      <c r="AF795" s="7">
        <v>0</v>
      </c>
      <c r="AG795">
        <v>0</v>
      </c>
      <c r="AH795">
        <v>0</v>
      </c>
      <c r="AI795">
        <v>0</v>
      </c>
      <c r="AJ795">
        <v>4.7957582948404931E-4</v>
      </c>
      <c r="AK795">
        <v>2.2092813093998968E-3</v>
      </c>
      <c r="AL795">
        <v>0</v>
      </c>
      <c r="AM795">
        <v>6.0732208825276125E-3</v>
      </c>
      <c r="AN795">
        <v>0</v>
      </c>
      <c r="AO795" s="4">
        <v>0</v>
      </c>
      <c r="AP795" s="7">
        <v>4.9927406506816647E-3</v>
      </c>
      <c r="AQ795">
        <v>6.5140317371491256E-3</v>
      </c>
      <c r="AR795">
        <v>4.7728443905655053E-3</v>
      </c>
      <c r="AS795">
        <v>0</v>
      </c>
      <c r="AT795">
        <v>4.172528750653319E-3</v>
      </c>
      <c r="AU795">
        <v>0</v>
      </c>
      <c r="AV795">
        <v>1.4981891181276151E-2</v>
      </c>
      <c r="AW795">
        <v>7.0664973896375702E-3</v>
      </c>
      <c r="AX795">
        <v>4.4402264353763047E-3</v>
      </c>
      <c r="AY795" s="4">
        <v>4.1860236877122384E-3</v>
      </c>
      <c r="AZ795">
        <f t="shared" si="641"/>
        <v>6.0338914225040547E-3</v>
      </c>
      <c r="BA795">
        <f t="shared" si="642"/>
        <v>2.7657037197794353E-3</v>
      </c>
      <c r="BB795">
        <f t="shared" si="643"/>
        <v>7.5849648093375842E-4</v>
      </c>
      <c r="BC795">
        <f t="shared" si="644"/>
        <v>8.7620780214115596E-4</v>
      </c>
      <c r="BD795" s="4">
        <f t="shared" si="645"/>
        <v>5.1126784223051881E-3</v>
      </c>
      <c r="BE795" s="7">
        <f t="shared" si="646"/>
        <v>4.9913185479363532E-3</v>
      </c>
      <c r="BF795">
        <f t="shared" si="647"/>
        <v>2.6573601963435943E-3</v>
      </c>
      <c r="BG795">
        <f t="shared" si="648"/>
        <v>8.3739625725462181E-4</v>
      </c>
      <c r="BH795">
        <f t="shared" si="649"/>
        <v>1.9527054634511621E-3</v>
      </c>
      <c r="BI795" s="4">
        <f t="shared" si="650"/>
        <v>4.1870986476575736E-3</v>
      </c>
      <c r="BJ795" s="7">
        <f t="shared" si="651"/>
        <v>8.9416205045528704E-2</v>
      </c>
      <c r="BK795">
        <f t="shared" si="652"/>
        <v>8.6261638028352072E-3</v>
      </c>
      <c r="BL795">
        <f t="shared" si="653"/>
        <v>1.0492241338631777E-2</v>
      </c>
      <c r="BM795" s="4">
        <f t="shared" si="654"/>
        <v>0.66026542355058604</v>
      </c>
      <c r="BN795" s="7">
        <f t="shared" si="655"/>
        <v>8.9416205045528704E-2</v>
      </c>
      <c r="BO795">
        <f t="shared" si="656"/>
        <v>4.4156726013910422E-2</v>
      </c>
      <c r="BP795">
        <f t="shared" si="657"/>
        <v>8.8210086422670989E-2</v>
      </c>
      <c r="BQ795" s="4">
        <f t="shared" si="658"/>
        <v>0.15492709125859322</v>
      </c>
      <c r="BR795" s="7">
        <f t="shared" si="659"/>
        <v>8.6261638028352072E-3</v>
      </c>
      <c r="BS795">
        <f t="shared" si="660"/>
        <v>4.4156726013910422E-2</v>
      </c>
      <c r="BT795">
        <f t="shared" si="661"/>
        <v>0.86379949471696704</v>
      </c>
      <c r="BU795" s="4">
        <f t="shared" si="662"/>
        <v>9.4368893745651588E-3</v>
      </c>
      <c r="BV795" s="7">
        <f t="shared" si="663"/>
        <v>1.0492241338631777E-2</v>
      </c>
      <c r="BW795">
        <f t="shared" si="664"/>
        <v>8.8210086422670989E-2</v>
      </c>
      <c r="BX795">
        <f t="shared" si="665"/>
        <v>0.86379949471696704</v>
      </c>
      <c r="BY795" s="4">
        <f t="shared" si="666"/>
        <v>1.2638564363729702E-2</v>
      </c>
      <c r="BZ795" s="7">
        <f t="shared" si="667"/>
        <v>0.66026542355058604</v>
      </c>
      <c r="CA795">
        <f t="shared" si="668"/>
        <v>0.15492709125859322</v>
      </c>
      <c r="CB795">
        <f t="shared" si="669"/>
        <v>9.4368893745651588E-3</v>
      </c>
      <c r="CC795" s="4">
        <f t="shared" si="670"/>
        <v>1.2638564363729702E-2</v>
      </c>
      <c r="CD795" s="7">
        <f t="shared" si="671"/>
        <v>10</v>
      </c>
      <c r="CE795" s="4">
        <f t="shared" si="672"/>
        <v>0</v>
      </c>
      <c r="CF795" s="7">
        <f t="shared" si="673"/>
        <v>8.9416205045528704E-2</v>
      </c>
      <c r="CG795">
        <f t="shared" si="674"/>
        <v>4.5364641344946145E-2</v>
      </c>
      <c r="CH795" s="7">
        <f t="shared" si="675"/>
        <v>8.9416205045528704E-2</v>
      </c>
      <c r="CI795" s="4">
        <f t="shared" si="676"/>
        <v>0.62407534523073926</v>
      </c>
      <c r="CJ795">
        <f t="shared" si="677"/>
        <v>4.5364641344946145E-2</v>
      </c>
      <c r="CK795">
        <f t="shared" si="678"/>
        <v>0.62407534523073926</v>
      </c>
      <c r="CL795" s="7">
        <f t="shared" si="679"/>
        <v>2</v>
      </c>
      <c r="CM795" s="4">
        <f t="shared" si="680"/>
        <v>0</v>
      </c>
      <c r="CN795" s="7">
        <f t="shared" si="681"/>
        <v>1.5741219470187216E-3</v>
      </c>
      <c r="CO795" s="4">
        <f t="shared" si="682"/>
        <v>1</v>
      </c>
      <c r="CP795" s="7">
        <f t="shared" si="683"/>
        <v>1</v>
      </c>
      <c r="CQ795" s="4" t="str">
        <f t="shared" si="684"/>
        <v>Gentleman Jack</v>
      </c>
      <c r="CR795" s="7">
        <f t="shared" si="685"/>
        <v>62</v>
      </c>
      <c r="CS795">
        <f t="shared" si="686"/>
        <v>65</v>
      </c>
      <c r="CT795">
        <f ca="1">COUNTIF(INDIRECT(ADDRESS(ROW(),CR795,1,1)):INDIRECT(ADDRESS(ROW(),CS795,1,1)), "&lt;0.05")</f>
        <v>2</v>
      </c>
      <c r="CU795" s="4">
        <f t="shared" ca="1" si="687"/>
        <v>0</v>
      </c>
    </row>
    <row r="796" spans="1:99" x14ac:dyDescent="0.25">
      <c r="A796" s="48">
        <v>274</v>
      </c>
      <c r="B796" s="7">
        <v>8.4520047123578714E-3</v>
      </c>
      <c r="C796">
        <v>4.8861435884643882E-3</v>
      </c>
      <c r="D796">
        <v>0</v>
      </c>
      <c r="E796">
        <v>6.4398760649343875E-3</v>
      </c>
      <c r="F796">
        <v>7.959479576227892E-3</v>
      </c>
      <c r="G796">
        <v>9.2043697632153993E-3</v>
      </c>
      <c r="H796">
        <v>5.7040312404643932E-3</v>
      </c>
      <c r="I796">
        <v>4.0223482245865909E-3</v>
      </c>
      <c r="J796">
        <v>3.581889156939569E-3</v>
      </c>
      <c r="K796" s="4">
        <v>5.1973834549426494E-3</v>
      </c>
      <c r="L796" s="7">
        <v>1.0251701338952206E-3</v>
      </c>
      <c r="M796">
        <v>1.4709934292054601E-3</v>
      </c>
      <c r="N796">
        <v>8.2397552016496786E-4</v>
      </c>
      <c r="O796">
        <v>1.3485929700163884E-4</v>
      </c>
      <c r="P796">
        <v>0</v>
      </c>
      <c r="Q796">
        <v>0</v>
      </c>
      <c r="R796">
        <v>0</v>
      </c>
      <c r="S796">
        <v>1.028440521317641E-3</v>
      </c>
      <c r="T796">
        <v>1.5196428688855811E-4</v>
      </c>
      <c r="U796" s="4">
        <v>0</v>
      </c>
      <c r="V796" s="7">
        <v>1.1574222586662021E-3</v>
      </c>
      <c r="W796">
        <v>4.3615467551817288E-3</v>
      </c>
      <c r="X796">
        <v>5.3638268032727117E-3</v>
      </c>
      <c r="Y796">
        <v>6.1496123348035317E-3</v>
      </c>
      <c r="Z796">
        <v>7.5413500708729209E-3</v>
      </c>
      <c r="AA796">
        <v>4.7460439883352159E-3</v>
      </c>
      <c r="AB796">
        <v>1.0098609981132637E-2</v>
      </c>
      <c r="AC796">
        <v>8.0240383620815876E-3</v>
      </c>
      <c r="AD796">
        <v>6.9023527859966363E-3</v>
      </c>
      <c r="AE796" s="4">
        <v>5.3135949764451709E-3</v>
      </c>
      <c r="AF796" s="7">
        <v>0</v>
      </c>
      <c r="AG796">
        <v>0</v>
      </c>
      <c r="AH796">
        <v>3.6645257936091069E-3</v>
      </c>
      <c r="AI796">
        <v>6.7043513501974178E-3</v>
      </c>
      <c r="AJ796">
        <v>8.5454563650010657E-3</v>
      </c>
      <c r="AK796">
        <v>4.0468741511643083E-3</v>
      </c>
      <c r="AL796">
        <v>3.2129526715355553E-3</v>
      </c>
      <c r="AM796">
        <v>6.2169265424296084E-3</v>
      </c>
      <c r="AN796">
        <v>5.6700704144610221E-3</v>
      </c>
      <c r="AO796" s="4">
        <v>4.7691106951192738E-3</v>
      </c>
      <c r="AP796" s="7">
        <v>0</v>
      </c>
      <c r="AQ796">
        <v>7.892898803266565E-3</v>
      </c>
      <c r="AR796">
        <v>6.6544552792241439E-3</v>
      </c>
      <c r="AS796">
        <v>1.2065710957383549E-2</v>
      </c>
      <c r="AT796">
        <v>5.4148760785572066E-3</v>
      </c>
      <c r="AU796">
        <v>5.9210355403627249E-3</v>
      </c>
      <c r="AV796">
        <v>1.4120991661955467E-2</v>
      </c>
      <c r="AW796">
        <v>1.2929532785176289E-2</v>
      </c>
      <c r="AX796">
        <v>1.4129448100925819E-2</v>
      </c>
      <c r="AY796" s="4">
        <v>7.6898941365772591E-3</v>
      </c>
      <c r="AZ796">
        <f t="shared" si="641"/>
        <v>5.5447525782133149E-3</v>
      </c>
      <c r="BA796">
        <f t="shared" si="642"/>
        <v>4.6354031884734867E-4</v>
      </c>
      <c r="BB796">
        <f t="shared" si="643"/>
        <v>5.9658398316788349E-3</v>
      </c>
      <c r="BC796">
        <f t="shared" si="644"/>
        <v>4.283026798351736E-3</v>
      </c>
      <c r="BD796" s="4">
        <f t="shared" si="645"/>
        <v>8.6818843343429014E-3</v>
      </c>
      <c r="BE796" s="7">
        <f t="shared" si="646"/>
        <v>2.7074320597861011E-3</v>
      </c>
      <c r="BF796">
        <f t="shared" si="647"/>
        <v>5.6213926096079325E-4</v>
      </c>
      <c r="BG796">
        <f t="shared" si="648"/>
        <v>2.4193528158447833E-3</v>
      </c>
      <c r="BH796">
        <f t="shared" si="649"/>
        <v>2.7528421974624445E-3</v>
      </c>
      <c r="BI796" s="4">
        <f t="shared" si="650"/>
        <v>4.5721426460771349E-3</v>
      </c>
      <c r="BJ796" s="7">
        <f t="shared" si="651"/>
        <v>1.8618580236525384E-4</v>
      </c>
      <c r="BK796">
        <f t="shared" si="652"/>
        <v>0.71814234961344836</v>
      </c>
      <c r="BL796">
        <f t="shared" si="653"/>
        <v>0.31512547839617283</v>
      </c>
      <c r="BM796" s="4">
        <f t="shared" si="654"/>
        <v>8.2085036254227972E-2</v>
      </c>
      <c r="BN796" s="7">
        <f t="shared" si="655"/>
        <v>1.8618580236525384E-4</v>
      </c>
      <c r="BO796">
        <f t="shared" si="656"/>
        <v>3.751128067832661E-5</v>
      </c>
      <c r="BP796">
        <f t="shared" si="657"/>
        <v>1.6582020725007395E-3</v>
      </c>
      <c r="BQ796" s="4">
        <f t="shared" si="658"/>
        <v>2.8413789243162183E-4</v>
      </c>
      <c r="BR796" s="7">
        <f t="shared" si="659"/>
        <v>0.71814234961344836</v>
      </c>
      <c r="BS796">
        <f t="shared" si="660"/>
        <v>3.751128067832661E-5</v>
      </c>
      <c r="BT796">
        <f t="shared" si="661"/>
        <v>0.16398208086581975</v>
      </c>
      <c r="BU796" s="4">
        <f t="shared" si="662"/>
        <v>0.11958253820453089</v>
      </c>
      <c r="BV796" s="7">
        <f t="shared" si="663"/>
        <v>0.31512547839617283</v>
      </c>
      <c r="BW796">
        <f t="shared" si="664"/>
        <v>1.6582020725007395E-3</v>
      </c>
      <c r="BX796">
        <f t="shared" si="665"/>
        <v>0.16398208086581975</v>
      </c>
      <c r="BY796" s="4">
        <f t="shared" si="666"/>
        <v>2.0033928121753732E-2</v>
      </c>
      <c r="BZ796" s="7">
        <f t="shared" si="667"/>
        <v>8.2085036254227972E-2</v>
      </c>
      <c r="CA796">
        <f t="shared" si="668"/>
        <v>2.8413789243162183E-4</v>
      </c>
      <c r="CB796">
        <f t="shared" si="669"/>
        <v>0.11958253820453089</v>
      </c>
      <c r="CC796" s="4">
        <f t="shared" si="670"/>
        <v>2.0033928121753732E-2</v>
      </c>
      <c r="CD796" s="7">
        <f t="shared" si="671"/>
        <v>10</v>
      </c>
      <c r="CE796" s="4">
        <f t="shared" si="672"/>
        <v>0</v>
      </c>
      <c r="CF796" s="7">
        <f t="shared" si="673"/>
        <v>1.8618580236525384E-4</v>
      </c>
      <c r="CG796">
        <f t="shared" si="674"/>
        <v>0.49244338139708232</v>
      </c>
      <c r="CH796" s="7">
        <f t="shared" si="675"/>
        <v>1.8618580236525384E-4</v>
      </c>
      <c r="CI796" s="4">
        <f t="shared" si="676"/>
        <v>1.6672799993483962E-9</v>
      </c>
      <c r="CJ796">
        <f t="shared" si="677"/>
        <v>0.49244338139708232</v>
      </c>
      <c r="CK796">
        <f t="shared" si="678"/>
        <v>1.6672799993483962E-9</v>
      </c>
      <c r="CL796" s="7">
        <f t="shared" si="679"/>
        <v>4</v>
      </c>
      <c r="CM796" s="4">
        <f t="shared" si="680"/>
        <v>0</v>
      </c>
      <c r="CN796" s="7">
        <f t="shared" si="681"/>
        <v>2.9500778624400183E-2</v>
      </c>
      <c r="CO796" s="4">
        <f t="shared" si="682"/>
        <v>1</v>
      </c>
      <c r="CP796" s="7">
        <f t="shared" si="683"/>
        <v>5</v>
      </c>
      <c r="CQ796" s="4" t="str">
        <f t="shared" si="684"/>
        <v>Glenfiddich 18</v>
      </c>
      <c r="CR796" s="7">
        <f t="shared" si="685"/>
        <v>78</v>
      </c>
      <c r="CS796">
        <f t="shared" si="686"/>
        <v>81</v>
      </c>
      <c r="CT796">
        <f ca="1">COUNTIF(INDIRECT(ADDRESS(ROW(),CR796,1,1)):INDIRECT(ADDRESS(ROW(),CS796,1,1)), "&lt;0.05")</f>
        <v>2</v>
      </c>
      <c r="CU796" s="4">
        <f t="shared" ca="1" si="687"/>
        <v>0</v>
      </c>
    </row>
    <row r="797" spans="1:99" x14ac:dyDescent="0.25">
      <c r="A797" s="48">
        <v>275</v>
      </c>
      <c r="B797" s="7">
        <v>0.10982580856855501</v>
      </c>
      <c r="C797">
        <v>6.5353657851405206E-2</v>
      </c>
      <c r="D797">
        <v>3.6640167839463084E-2</v>
      </c>
      <c r="E797">
        <v>4.5017319274320469E-2</v>
      </c>
      <c r="F797">
        <v>4.177945613292644E-2</v>
      </c>
      <c r="G797">
        <v>3.9863147852411136E-2</v>
      </c>
      <c r="H797">
        <v>3.8854445140217068E-2</v>
      </c>
      <c r="I797">
        <v>2.9201444515572238E-2</v>
      </c>
      <c r="J797">
        <v>2.121542629511692E-2</v>
      </c>
      <c r="K797" s="4">
        <v>2.1467761636183191E-2</v>
      </c>
      <c r="L797" s="7">
        <v>2.7986572854163312E-3</v>
      </c>
      <c r="M797">
        <v>3.054886559025756E-3</v>
      </c>
      <c r="N797">
        <v>2.0415541549320183E-3</v>
      </c>
      <c r="O797">
        <v>3.3992266965435195E-3</v>
      </c>
      <c r="P797">
        <v>8.2462737105790818E-3</v>
      </c>
      <c r="Q797">
        <v>4.9855361856798106E-3</v>
      </c>
      <c r="R797">
        <v>2.0005453669417941E-3</v>
      </c>
      <c r="S797">
        <v>5.300927867858741E-3</v>
      </c>
      <c r="T797">
        <v>9.4018902132558257E-3</v>
      </c>
      <c r="U797" s="4">
        <v>4.2548818821132647E-3</v>
      </c>
      <c r="V797" s="7">
        <v>6.3692275658981279E-2</v>
      </c>
      <c r="W797">
        <v>0.10248602442670886</v>
      </c>
      <c r="X797">
        <v>9.0863833040116276E-2</v>
      </c>
      <c r="Y797">
        <v>0.11940564027244142</v>
      </c>
      <c r="Z797">
        <v>0.13716605332295231</v>
      </c>
      <c r="AA797">
        <v>0.1195246305867587</v>
      </c>
      <c r="AB797">
        <v>0.13494541750188807</v>
      </c>
      <c r="AC797">
        <v>0.1415405814273277</v>
      </c>
      <c r="AD797">
        <v>0.17196907781004941</v>
      </c>
      <c r="AE797" s="4">
        <v>0.14084632496817637</v>
      </c>
      <c r="AF797" s="7">
        <v>3.311531561961218E-2</v>
      </c>
      <c r="AG797">
        <v>9.3905065186006567E-2</v>
      </c>
      <c r="AH797">
        <v>0.11717953108289095</v>
      </c>
      <c r="AI797">
        <v>0.14964595103812012</v>
      </c>
      <c r="AJ797">
        <v>0.16909670733892615</v>
      </c>
      <c r="AK797">
        <v>0.17074170664941771</v>
      </c>
      <c r="AL797">
        <v>0.19138988439378937</v>
      </c>
      <c r="AM797">
        <v>0.24523355418680715</v>
      </c>
      <c r="AN797">
        <v>0.25169805964829978</v>
      </c>
      <c r="AO797" s="4">
        <v>0.27751160041302453</v>
      </c>
      <c r="AP797" s="7">
        <v>0.24200243857799938</v>
      </c>
      <c r="AQ797">
        <v>0.23463895182346864</v>
      </c>
      <c r="AR797">
        <v>0.26556386318649711</v>
      </c>
      <c r="AS797">
        <v>0.25684056973096525</v>
      </c>
      <c r="AT797">
        <v>0.22492421422156272</v>
      </c>
      <c r="AU797">
        <v>0.24158718115115624</v>
      </c>
      <c r="AV797">
        <v>0.30183137525502424</v>
      </c>
      <c r="AW797">
        <v>0.25009868363792775</v>
      </c>
      <c r="AX797">
        <v>0.3815064072042369</v>
      </c>
      <c r="AY797" s="4">
        <v>0.3162672434456526</v>
      </c>
      <c r="AZ797">
        <f t="shared" si="641"/>
        <v>4.4921863510617069E-2</v>
      </c>
      <c r="BA797">
        <f t="shared" si="642"/>
        <v>4.5484379922346146E-3</v>
      </c>
      <c r="BB797">
        <f t="shared" si="643"/>
        <v>0.12224398590154004</v>
      </c>
      <c r="BC797">
        <f t="shared" si="644"/>
        <v>0.16995173755568943</v>
      </c>
      <c r="BD797" s="4">
        <f t="shared" si="645"/>
        <v>0.27152609282344908</v>
      </c>
      <c r="BE797" s="7">
        <f t="shared" si="646"/>
        <v>2.609826819828916E-2</v>
      </c>
      <c r="BF797">
        <f t="shared" si="647"/>
        <v>2.5268073159293667E-3</v>
      </c>
      <c r="BG797">
        <f t="shared" si="648"/>
        <v>3.0539282081693469E-2</v>
      </c>
      <c r="BH797">
        <f t="shared" si="649"/>
        <v>7.6073370976392246E-2</v>
      </c>
      <c r="BI797" s="4">
        <f t="shared" si="650"/>
        <v>4.83351467949499E-2</v>
      </c>
      <c r="BJ797" s="7">
        <f t="shared" si="651"/>
        <v>8.3832910473014856E-4</v>
      </c>
      <c r="BK797">
        <f t="shared" si="652"/>
        <v>1.0474664755447167E-5</v>
      </c>
      <c r="BL797">
        <f t="shared" si="653"/>
        <v>4.4888824711437935E-4</v>
      </c>
      <c r="BM797" s="4">
        <f t="shared" si="654"/>
        <v>3.6594030591109103E-9</v>
      </c>
      <c r="BN797" s="7">
        <f t="shared" si="655"/>
        <v>8.3832910473014856E-4</v>
      </c>
      <c r="BO797">
        <f t="shared" si="656"/>
        <v>6.1400483168907477E-7</v>
      </c>
      <c r="BP797">
        <f t="shared" si="657"/>
        <v>7.2151800855859067E-5</v>
      </c>
      <c r="BQ797" s="4">
        <f t="shared" si="658"/>
        <v>2.8307003258183994E-8</v>
      </c>
      <c r="BR797" s="7">
        <f t="shared" si="659"/>
        <v>1.0474664755447167E-5</v>
      </c>
      <c r="BS797">
        <f t="shared" si="660"/>
        <v>6.1400483168907477E-7</v>
      </c>
      <c r="BT797">
        <f t="shared" si="661"/>
        <v>9.0924079943407704E-2</v>
      </c>
      <c r="BU797" s="4">
        <f t="shared" si="662"/>
        <v>5.3060524263277195E-7</v>
      </c>
      <c r="BV797" s="7">
        <f t="shared" si="663"/>
        <v>4.4888824711437935E-4</v>
      </c>
      <c r="BW797">
        <f t="shared" si="664"/>
        <v>7.2151800855859067E-5</v>
      </c>
      <c r="BX797">
        <f t="shared" si="665"/>
        <v>9.0924079943407704E-2</v>
      </c>
      <c r="BY797" s="4">
        <f t="shared" si="666"/>
        <v>2.7648311537153323E-3</v>
      </c>
      <c r="BZ797" s="7">
        <f t="shared" si="667"/>
        <v>3.6594030591109103E-9</v>
      </c>
      <c r="CA797">
        <f t="shared" si="668"/>
        <v>2.8307003258183994E-8</v>
      </c>
      <c r="CB797">
        <f t="shared" si="669"/>
        <v>5.3060524263277195E-7</v>
      </c>
      <c r="CC797" s="4">
        <f t="shared" si="670"/>
        <v>2.7648311537153323E-3</v>
      </c>
      <c r="CD797" s="7">
        <f t="shared" si="671"/>
        <v>18</v>
      </c>
      <c r="CE797" s="4">
        <f t="shared" si="672"/>
        <v>0</v>
      </c>
      <c r="CF797" s="7">
        <f t="shared" si="673"/>
        <v>8.3832910473014856E-4</v>
      </c>
      <c r="CG797">
        <f t="shared" si="674"/>
        <v>4.3761815971791906E-10</v>
      </c>
      <c r="CH797" s="7">
        <f t="shared" si="675"/>
        <v>8.3832910473014856E-4</v>
      </c>
      <c r="CI797" s="4">
        <f t="shared" si="676"/>
        <v>6.2457107292979639E-13</v>
      </c>
      <c r="CJ797">
        <f t="shared" si="677"/>
        <v>4.3761815971791906E-10</v>
      </c>
      <c r="CK797">
        <f t="shared" si="678"/>
        <v>6.2457107292979639E-13</v>
      </c>
      <c r="CL797" s="7">
        <f t="shared" si="679"/>
        <v>6</v>
      </c>
      <c r="CM797" s="4">
        <f t="shared" si="680"/>
        <v>1</v>
      </c>
      <c r="CN797" s="7">
        <f t="shared" si="681"/>
        <v>1.4225529362555233E-8</v>
      </c>
      <c r="CO797" s="4">
        <f t="shared" si="682"/>
        <v>1</v>
      </c>
      <c r="CP797" s="7">
        <f t="shared" si="683"/>
        <v>5</v>
      </c>
      <c r="CQ797" s="4" t="str">
        <f t="shared" si="684"/>
        <v>Glenfiddich 18</v>
      </c>
      <c r="CR797" s="7">
        <f t="shared" si="685"/>
        <v>78</v>
      </c>
      <c r="CS797">
        <f t="shared" si="686"/>
        <v>81</v>
      </c>
      <c r="CT797">
        <f ca="1">COUNTIF(INDIRECT(ADDRESS(ROW(),CR797,1,1)):INDIRECT(ADDRESS(ROW(),CS797,1,1)), "&lt;0.05")</f>
        <v>4</v>
      </c>
      <c r="CU797" s="4">
        <f t="shared" ca="1" si="687"/>
        <v>1</v>
      </c>
    </row>
    <row r="798" spans="1:99" x14ac:dyDescent="0.25">
      <c r="A798" s="48">
        <v>276</v>
      </c>
      <c r="B798" s="7">
        <v>1.2387141730795404E-2</v>
      </c>
      <c r="C798">
        <v>5.4496810525733672E-3</v>
      </c>
      <c r="D798">
        <v>3.9603293616656291E-3</v>
      </c>
      <c r="E798">
        <v>6.0183762682998482E-3</v>
      </c>
      <c r="F798">
        <v>5.8788159055471268E-3</v>
      </c>
      <c r="G798">
        <v>6.9310161350926254E-3</v>
      </c>
      <c r="H798">
        <v>5.3678428319671612E-3</v>
      </c>
      <c r="I798">
        <v>5.0771985820135049E-3</v>
      </c>
      <c r="J798">
        <v>1.8553181442806611E-3</v>
      </c>
      <c r="K798" s="4">
        <v>6.6804906631459113E-3</v>
      </c>
      <c r="L798" s="7">
        <v>1.398270071671212E-3</v>
      </c>
      <c r="M798">
        <v>1.2750623727146606E-3</v>
      </c>
      <c r="N798">
        <v>3.778230782377475E-4</v>
      </c>
      <c r="O798">
        <v>1.7122896728626583E-3</v>
      </c>
      <c r="P798">
        <v>1.2233932044884604E-3</v>
      </c>
      <c r="Q798">
        <v>1.8122349751441905E-3</v>
      </c>
      <c r="R798">
        <v>0</v>
      </c>
      <c r="S798">
        <v>0</v>
      </c>
      <c r="T798">
        <v>1.4288586166951477E-3</v>
      </c>
      <c r="U798" s="4">
        <v>0</v>
      </c>
      <c r="V798" s="7">
        <v>1.0737523633691211E-2</v>
      </c>
      <c r="W798">
        <v>1.708158847261089E-2</v>
      </c>
      <c r="X798">
        <v>1.1106860183103385E-2</v>
      </c>
      <c r="Y798">
        <v>2.068881424307728E-2</v>
      </c>
      <c r="Z798">
        <v>2.3679845296078535E-2</v>
      </c>
      <c r="AA798">
        <v>2.2064064328243611E-2</v>
      </c>
      <c r="AB798">
        <v>2.3687426987085328E-2</v>
      </c>
      <c r="AC798">
        <v>2.004282748960335E-2</v>
      </c>
      <c r="AD798">
        <v>3.1846439276773462E-2</v>
      </c>
      <c r="AE798" s="4">
        <v>2.2905961007369628E-2</v>
      </c>
      <c r="AF798" s="7">
        <v>0</v>
      </c>
      <c r="AG798">
        <v>1.6661720147871076E-3</v>
      </c>
      <c r="AH798">
        <v>2.1864842353500398E-2</v>
      </c>
      <c r="AI798">
        <v>2.6510571625240575E-2</v>
      </c>
      <c r="AJ798">
        <v>2.0408978237799111E-2</v>
      </c>
      <c r="AK798">
        <v>3.3799759305224344E-2</v>
      </c>
      <c r="AL798">
        <v>3.5907930365691815E-2</v>
      </c>
      <c r="AM798">
        <v>4.1698501299220113E-2</v>
      </c>
      <c r="AN798">
        <v>3.7412312923247523E-2</v>
      </c>
      <c r="AO798" s="4">
        <v>4.965971529141238E-2</v>
      </c>
      <c r="AP798" s="7">
        <v>3.1224599480996082E-2</v>
      </c>
      <c r="AQ798">
        <v>3.9954389297879589E-2</v>
      </c>
      <c r="AR798">
        <v>4.7249300061069692E-2</v>
      </c>
      <c r="AS798">
        <v>4.0064299327799029E-2</v>
      </c>
      <c r="AT798">
        <v>3.881232641074079E-2</v>
      </c>
      <c r="AU798">
        <v>3.9324734558093981E-2</v>
      </c>
      <c r="AV798">
        <v>4.3177696310816173E-2</v>
      </c>
      <c r="AW798">
        <v>4.1102468391257474E-2</v>
      </c>
      <c r="AX798">
        <v>6.5754518586802244E-2</v>
      </c>
      <c r="AY798" s="4">
        <v>4.341464460683981E-2</v>
      </c>
      <c r="AZ798">
        <f t="shared" si="641"/>
        <v>5.9606210675381228E-3</v>
      </c>
      <c r="BA798">
        <f t="shared" si="642"/>
        <v>9.2279319918140768E-4</v>
      </c>
      <c r="BB798">
        <f t="shared" si="643"/>
        <v>2.0384135091763671E-2</v>
      </c>
      <c r="BC798">
        <f t="shared" si="644"/>
        <v>2.6892878341612338E-2</v>
      </c>
      <c r="BD798" s="4">
        <f t="shared" si="645"/>
        <v>4.3007897703229485E-2</v>
      </c>
      <c r="BE798" s="7">
        <f t="shared" si="646"/>
        <v>2.6877837716541932E-3</v>
      </c>
      <c r="BF798">
        <f t="shared" si="647"/>
        <v>7.4256911760298789E-4</v>
      </c>
      <c r="BG798">
        <f t="shared" si="648"/>
        <v>6.2590441700568593E-3</v>
      </c>
      <c r="BH798">
        <f t="shared" si="649"/>
        <v>1.6344390440682626E-2</v>
      </c>
      <c r="BI798" s="4">
        <f t="shared" si="650"/>
        <v>8.9890458166917118E-3</v>
      </c>
      <c r="BJ798" s="7">
        <f t="shared" si="651"/>
        <v>1.6993649358201614E-4</v>
      </c>
      <c r="BK798">
        <f t="shared" si="652"/>
        <v>2.0259078958590771E-5</v>
      </c>
      <c r="BL798">
        <f t="shared" si="653"/>
        <v>2.8144286193073158E-3</v>
      </c>
      <c r="BM798" s="4">
        <f t="shared" si="654"/>
        <v>1.1293710332941785E-7</v>
      </c>
      <c r="BN798" s="7">
        <f t="shared" si="655"/>
        <v>1.6993649358201614E-4</v>
      </c>
      <c r="BO798">
        <f t="shared" si="656"/>
        <v>3.5543317200018883E-6</v>
      </c>
      <c r="BP798">
        <f t="shared" si="657"/>
        <v>7.1067125971296572E-4</v>
      </c>
      <c r="BQ798" s="4">
        <f t="shared" si="658"/>
        <v>1.1258897917089789E-7</v>
      </c>
      <c r="BR798" s="7">
        <f t="shared" si="659"/>
        <v>2.0259078958590771E-5</v>
      </c>
      <c r="BS798">
        <f t="shared" si="660"/>
        <v>3.5543317200018883E-6</v>
      </c>
      <c r="BT798">
        <f t="shared" si="661"/>
        <v>0.26319152180675048</v>
      </c>
      <c r="BU798" s="4">
        <f t="shared" si="662"/>
        <v>6.7761140601305049E-6</v>
      </c>
      <c r="BV798" s="7">
        <f t="shared" si="663"/>
        <v>2.8144286193073158E-3</v>
      </c>
      <c r="BW798">
        <f t="shared" si="664"/>
        <v>7.1067125971296572E-4</v>
      </c>
      <c r="BX798">
        <f t="shared" si="665"/>
        <v>0.26319152180675048</v>
      </c>
      <c r="BY798" s="4">
        <f t="shared" si="666"/>
        <v>1.621810024759953E-2</v>
      </c>
      <c r="BZ798" s="7">
        <f t="shared" si="667"/>
        <v>1.1293710332941785E-7</v>
      </c>
      <c r="CA798">
        <f t="shared" si="668"/>
        <v>1.1258897917089789E-7</v>
      </c>
      <c r="CB798">
        <f t="shared" si="669"/>
        <v>6.7761140601305049E-6</v>
      </c>
      <c r="CC798" s="4">
        <f t="shared" si="670"/>
        <v>1.621810024759953E-2</v>
      </c>
      <c r="CD798" s="7">
        <f t="shared" si="671"/>
        <v>18</v>
      </c>
      <c r="CE798" s="4">
        <f t="shared" si="672"/>
        <v>0</v>
      </c>
      <c r="CF798" s="7">
        <f t="shared" si="673"/>
        <v>1.6993649358201614E-4</v>
      </c>
      <c r="CG798">
        <f t="shared" si="674"/>
        <v>4.5115261482293062E-10</v>
      </c>
      <c r="CH798" s="7">
        <f t="shared" si="675"/>
        <v>1.6993649358201614E-4</v>
      </c>
      <c r="CI798" s="4">
        <f t="shared" si="676"/>
        <v>7.6618875423320874E-12</v>
      </c>
      <c r="CJ798">
        <f t="shared" si="677"/>
        <v>4.5115261482293062E-10</v>
      </c>
      <c r="CK798">
        <f t="shared" si="678"/>
        <v>7.6618875423320874E-12</v>
      </c>
      <c r="CL798" s="7">
        <f t="shared" si="679"/>
        <v>6</v>
      </c>
      <c r="CM798" s="4">
        <f t="shared" si="680"/>
        <v>1</v>
      </c>
      <c r="CN798" s="7">
        <f t="shared" si="681"/>
        <v>5.7379985646611061E-7</v>
      </c>
      <c r="CO798" s="4">
        <f t="shared" si="682"/>
        <v>1</v>
      </c>
      <c r="CP798" s="7">
        <f t="shared" si="683"/>
        <v>5</v>
      </c>
      <c r="CQ798" s="4" t="str">
        <f t="shared" si="684"/>
        <v>Glenfiddich 18</v>
      </c>
      <c r="CR798" s="7">
        <f t="shared" si="685"/>
        <v>78</v>
      </c>
      <c r="CS798">
        <f t="shared" si="686"/>
        <v>81</v>
      </c>
      <c r="CT798">
        <f ca="1">COUNTIF(INDIRECT(ADDRESS(ROW(),CR798,1,1)):INDIRECT(ADDRESS(ROW(),CS798,1,1)), "&lt;0.05")</f>
        <v>4</v>
      </c>
      <c r="CU798" s="4">
        <f t="shared" ca="1" si="687"/>
        <v>1</v>
      </c>
    </row>
    <row r="799" spans="1:99" x14ac:dyDescent="0.25">
      <c r="A799" s="48">
        <v>277</v>
      </c>
      <c r="B799" s="7">
        <v>0</v>
      </c>
      <c r="C799">
        <v>0</v>
      </c>
      <c r="D799">
        <v>0</v>
      </c>
      <c r="E799">
        <v>0</v>
      </c>
      <c r="F799">
        <v>0</v>
      </c>
      <c r="G799">
        <v>2.9353006502030087E-3</v>
      </c>
      <c r="H799">
        <v>0</v>
      </c>
      <c r="I799">
        <v>0</v>
      </c>
      <c r="J799">
        <v>0</v>
      </c>
      <c r="K799" s="4">
        <v>4.2198694137038302E-4</v>
      </c>
      <c r="L799" s="7">
        <v>3.4258482163011901E-3</v>
      </c>
      <c r="M799">
        <v>1.5012975700810073E-3</v>
      </c>
      <c r="N799">
        <v>3.9989434999896289E-4</v>
      </c>
      <c r="O799">
        <v>3.7179145376747428E-4</v>
      </c>
      <c r="P799">
        <v>0</v>
      </c>
      <c r="Q799">
        <v>0</v>
      </c>
      <c r="R799">
        <v>0</v>
      </c>
      <c r="S799">
        <v>0</v>
      </c>
      <c r="T799">
        <v>0</v>
      </c>
      <c r="U799" s="4">
        <v>0</v>
      </c>
      <c r="V799" s="7">
        <v>5.0163475949512577E-5</v>
      </c>
      <c r="W799">
        <v>0</v>
      </c>
      <c r="X799">
        <v>0</v>
      </c>
      <c r="Y799">
        <v>1.7048072517014752E-3</v>
      </c>
      <c r="Z799">
        <v>0</v>
      </c>
      <c r="AA799">
        <v>0</v>
      </c>
      <c r="AB799">
        <v>2.4839316777895862E-3</v>
      </c>
      <c r="AC799">
        <v>0</v>
      </c>
      <c r="AD799">
        <v>0</v>
      </c>
      <c r="AE799" s="4">
        <v>0</v>
      </c>
      <c r="AF799" s="7">
        <v>1.2574815049696247E-3</v>
      </c>
      <c r="AG799">
        <v>1.6267457689115233E-4</v>
      </c>
      <c r="AH799">
        <v>2.0123012919731971E-3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 s="4">
        <v>0</v>
      </c>
      <c r="AP799" s="7">
        <v>0</v>
      </c>
      <c r="AQ799">
        <v>6.7609393274586406E-3</v>
      </c>
      <c r="AR799">
        <v>0</v>
      </c>
      <c r="AS799">
        <v>0</v>
      </c>
      <c r="AT799">
        <v>0</v>
      </c>
      <c r="AU799">
        <v>1.1470510263483658E-4</v>
      </c>
      <c r="AV799">
        <v>5.9751261966547462E-3</v>
      </c>
      <c r="AW799">
        <v>0</v>
      </c>
      <c r="AX799">
        <v>0</v>
      </c>
      <c r="AY799" s="4">
        <v>0</v>
      </c>
      <c r="AZ799">
        <f t="shared" si="641"/>
        <v>3.3572875915733919E-4</v>
      </c>
      <c r="BA799">
        <f t="shared" si="642"/>
        <v>5.6988315901486332E-4</v>
      </c>
      <c r="BB799">
        <f t="shared" si="643"/>
        <v>4.2389024054405745E-4</v>
      </c>
      <c r="BC799">
        <f t="shared" si="644"/>
        <v>3.432457373833974E-4</v>
      </c>
      <c r="BD799" s="4">
        <f t="shared" si="645"/>
        <v>1.2850770626748223E-3</v>
      </c>
      <c r="BE799" s="7">
        <f t="shared" si="646"/>
        <v>9.2297374998883493E-4</v>
      </c>
      <c r="BF799">
        <f t="shared" si="647"/>
        <v>1.1075903084340451E-3</v>
      </c>
      <c r="BG799">
        <f t="shared" si="648"/>
        <v>8.995042683744613E-4</v>
      </c>
      <c r="BH799">
        <f t="shared" si="649"/>
        <v>7.0544728763353981E-4</v>
      </c>
      <c r="BI799" s="4">
        <f t="shared" si="650"/>
        <v>2.6855862249747608E-3</v>
      </c>
      <c r="BJ799" s="7">
        <f t="shared" si="651"/>
        <v>0.6139894745718073</v>
      </c>
      <c r="BK799">
        <f t="shared" si="652"/>
        <v>0.83117295784562806</v>
      </c>
      <c r="BL799">
        <f t="shared" si="653"/>
        <v>0.9839152141276517</v>
      </c>
      <c r="BM799" s="4">
        <f t="shared" si="654"/>
        <v>0.31290694796450202</v>
      </c>
      <c r="BN799" s="7">
        <f t="shared" si="655"/>
        <v>0.6139894745718073</v>
      </c>
      <c r="BO799">
        <f t="shared" si="656"/>
        <v>0.75015431850056202</v>
      </c>
      <c r="BP799">
        <f t="shared" si="657"/>
        <v>0.59310700106541558</v>
      </c>
      <c r="BQ799" s="4">
        <f t="shared" si="658"/>
        <v>0.4513662869423879</v>
      </c>
      <c r="BR799" s="7">
        <f t="shared" si="659"/>
        <v>0.83117295784562806</v>
      </c>
      <c r="BS799">
        <f t="shared" si="660"/>
        <v>0.75015431850056202</v>
      </c>
      <c r="BT799">
        <f t="shared" si="661"/>
        <v>0.82612055084623814</v>
      </c>
      <c r="BU799" s="4">
        <f t="shared" si="662"/>
        <v>0.35694891118451288</v>
      </c>
      <c r="BV799" s="7">
        <f t="shared" si="663"/>
        <v>0.9839152141276517</v>
      </c>
      <c r="BW799">
        <f t="shared" si="664"/>
        <v>0.59310700106541558</v>
      </c>
      <c r="BX799">
        <f t="shared" si="665"/>
        <v>0.82612055084623814</v>
      </c>
      <c r="BY799" s="4">
        <f t="shared" si="666"/>
        <v>0.30807884982331385</v>
      </c>
      <c r="BZ799" s="7">
        <f t="shared" si="667"/>
        <v>0.31290694796450202</v>
      </c>
      <c r="CA799">
        <f t="shared" si="668"/>
        <v>0.4513662869423879</v>
      </c>
      <c r="CB799">
        <f t="shared" si="669"/>
        <v>0.35694891118451288</v>
      </c>
      <c r="CC799" s="4">
        <f t="shared" si="670"/>
        <v>0.30807884982331385</v>
      </c>
      <c r="CD799" s="7">
        <f t="shared" si="671"/>
        <v>0</v>
      </c>
      <c r="CE799" s="4">
        <f t="shared" si="672"/>
        <v>0</v>
      </c>
      <c r="CF799" s="7">
        <f t="shared" si="673"/>
        <v>0.6139894745718073</v>
      </c>
      <c r="CG799">
        <f t="shared" si="674"/>
        <v>0.41779047466166552</v>
      </c>
      <c r="CH799" s="7">
        <f t="shared" si="675"/>
        <v>0.6139894745718073</v>
      </c>
      <c r="CI799" s="4">
        <f t="shared" si="676"/>
        <v>0.80848955965185709</v>
      </c>
      <c r="CJ799">
        <f t="shared" si="677"/>
        <v>0.41779047466166552</v>
      </c>
      <c r="CK799">
        <f t="shared" si="678"/>
        <v>0.80848955965185709</v>
      </c>
      <c r="CL799" s="7">
        <f t="shared" si="679"/>
        <v>0</v>
      </c>
      <c r="CM799" s="4">
        <f t="shared" si="680"/>
        <v>0</v>
      </c>
      <c r="CN799" s="7">
        <f t="shared" si="681"/>
        <v>0.80915573320872103</v>
      </c>
      <c r="CO799" s="4">
        <f t="shared" si="682"/>
        <v>0</v>
      </c>
      <c r="CP799" s="7">
        <f t="shared" si="683"/>
        <v>5</v>
      </c>
      <c r="CQ799" s="4" t="str">
        <f t="shared" si="684"/>
        <v>Glenfiddich 18</v>
      </c>
      <c r="CR799" s="7">
        <f t="shared" si="685"/>
        <v>78</v>
      </c>
      <c r="CS799">
        <f t="shared" si="686"/>
        <v>81</v>
      </c>
      <c r="CT799">
        <f ca="1">COUNTIF(INDIRECT(ADDRESS(ROW(),CR799,1,1)):INDIRECT(ADDRESS(ROW(),CS799,1,1)), "&lt;0.05")</f>
        <v>0</v>
      </c>
      <c r="CU799" s="4">
        <f t="shared" ca="1" si="687"/>
        <v>0</v>
      </c>
    </row>
    <row r="800" spans="1:99" x14ac:dyDescent="0.25">
      <c r="A800" s="48">
        <v>278</v>
      </c>
      <c r="B800" s="7">
        <v>3.5877911011140275E-2</v>
      </c>
      <c r="C800">
        <v>2.4975727802817937E-2</v>
      </c>
      <c r="D800">
        <v>1.8025297320255245E-2</v>
      </c>
      <c r="E800">
        <v>1.2616448663720315E-2</v>
      </c>
      <c r="F800">
        <v>1.3666869997069533E-2</v>
      </c>
      <c r="G800">
        <v>1.8087935356314564E-2</v>
      </c>
      <c r="H800">
        <v>1.5914576179405407E-2</v>
      </c>
      <c r="I800">
        <v>1.2722292181485859E-2</v>
      </c>
      <c r="J800">
        <v>1.3990222382980382E-2</v>
      </c>
      <c r="K800" s="4">
        <v>1.4234688763729405E-2</v>
      </c>
      <c r="L800" s="7">
        <v>4.9694549663359495E-3</v>
      </c>
      <c r="M800">
        <v>6.5924065325251918E-3</v>
      </c>
      <c r="N800">
        <v>4.2347333506816348E-3</v>
      </c>
      <c r="O800">
        <v>6.1494662006409085E-3</v>
      </c>
      <c r="P800">
        <v>5.0373951365975224E-3</v>
      </c>
      <c r="Q800">
        <v>1.6691483109475466E-3</v>
      </c>
      <c r="R800">
        <v>1.1157479987383664E-3</v>
      </c>
      <c r="S800">
        <v>1.0724862947708096E-4</v>
      </c>
      <c r="T800">
        <v>3.3723035951389205E-3</v>
      </c>
      <c r="U800" s="4">
        <v>2.492151505912938E-3</v>
      </c>
      <c r="V800" s="7">
        <v>5.583684576894631E-4</v>
      </c>
      <c r="W800">
        <v>1.0832331761778415E-3</v>
      </c>
      <c r="X800">
        <v>2.0338469337986834E-4</v>
      </c>
      <c r="Y800">
        <v>0</v>
      </c>
      <c r="Z800">
        <v>1.2067354717823946E-3</v>
      </c>
      <c r="AA800">
        <v>9.0201677064797781E-5</v>
      </c>
      <c r="AB800">
        <v>1.816605172739537E-4</v>
      </c>
      <c r="AC800">
        <v>1.3134600011822342E-3</v>
      </c>
      <c r="AD800">
        <v>1.2411782258705511E-3</v>
      </c>
      <c r="AE800" s="4">
        <v>1.9470453661229377E-4</v>
      </c>
      <c r="AF800" s="7">
        <v>2.2619431099157379E-2</v>
      </c>
      <c r="AG800">
        <v>3.7016050240351706E-2</v>
      </c>
      <c r="AH800">
        <v>3.149875123635907E-2</v>
      </c>
      <c r="AI800">
        <v>3.2143361926003422E-2</v>
      </c>
      <c r="AJ800">
        <v>3.2264390761348384E-2</v>
      </c>
      <c r="AK800">
        <v>3.3609747978786471E-2</v>
      </c>
      <c r="AL800">
        <v>3.3549112918108727E-2</v>
      </c>
      <c r="AM800">
        <v>2.3919457941161414E-2</v>
      </c>
      <c r="AN800">
        <v>2.0388832180747996E-2</v>
      </c>
      <c r="AO800" s="4">
        <v>3.3115882472596239E-2</v>
      </c>
      <c r="AP800" s="7">
        <v>2.7555123421599804E-2</v>
      </c>
      <c r="AQ800">
        <v>4.0323145578400756E-2</v>
      </c>
      <c r="AR800">
        <v>3.5655012817092629E-2</v>
      </c>
      <c r="AS800">
        <v>3.6799188491852167E-2</v>
      </c>
      <c r="AT800">
        <v>3.3623188796147507E-2</v>
      </c>
      <c r="AU800">
        <v>2.5959907800646147E-2</v>
      </c>
      <c r="AV800">
        <v>2.8030204737205831E-2</v>
      </c>
      <c r="AW800">
        <v>2.983439277159286E-2</v>
      </c>
      <c r="AX800">
        <v>1.6053629520678198E-2</v>
      </c>
      <c r="AY800" s="4">
        <v>1.4073390075564343E-2</v>
      </c>
      <c r="AZ800">
        <f t="shared" si="641"/>
        <v>1.8011196965891894E-2</v>
      </c>
      <c r="BA800">
        <f t="shared" si="642"/>
        <v>3.5740056226996066E-3</v>
      </c>
      <c r="BB800">
        <f t="shared" si="643"/>
        <v>6.0729267570333991E-4</v>
      </c>
      <c r="BC800">
        <f t="shared" si="644"/>
        <v>3.0012501875462078E-2</v>
      </c>
      <c r="BD800" s="4">
        <f t="shared" si="645"/>
        <v>2.8790718401078018E-2</v>
      </c>
      <c r="BE800" s="7">
        <f t="shared" si="646"/>
        <v>7.2915881332746785E-3</v>
      </c>
      <c r="BF800">
        <f t="shared" si="647"/>
        <v>2.1901318611601112E-3</v>
      </c>
      <c r="BG800">
        <f t="shared" si="648"/>
        <v>5.415460016352855E-4</v>
      </c>
      <c r="BH800">
        <f t="shared" si="649"/>
        <v>5.5811852741424117E-3</v>
      </c>
      <c r="BI800" s="4">
        <f t="shared" si="650"/>
        <v>8.5481952920916475E-3</v>
      </c>
      <c r="BJ800" s="7">
        <f t="shared" si="651"/>
        <v>1.0407178242020049E-4</v>
      </c>
      <c r="BK800">
        <f t="shared" si="652"/>
        <v>3.379963736461125E-5</v>
      </c>
      <c r="BL800">
        <f t="shared" si="653"/>
        <v>7.069097350209184E-4</v>
      </c>
      <c r="BM800" s="4">
        <f t="shared" si="654"/>
        <v>7.2871048172161246E-3</v>
      </c>
      <c r="BN800" s="7">
        <f t="shared" si="655"/>
        <v>1.0407178242020049E-4</v>
      </c>
      <c r="BO800">
        <f t="shared" si="656"/>
        <v>1.9140407455211059E-3</v>
      </c>
      <c r="BP800">
        <f t="shared" si="657"/>
        <v>1.1937955068244458E-8</v>
      </c>
      <c r="BQ800" s="4">
        <f t="shared" si="658"/>
        <v>3.5253583311083405E-6</v>
      </c>
      <c r="BR800" s="7">
        <f t="shared" si="659"/>
        <v>3.379963736461125E-5</v>
      </c>
      <c r="BS800">
        <f t="shared" si="660"/>
        <v>1.9140407455211059E-3</v>
      </c>
      <c r="BT800">
        <f t="shared" si="661"/>
        <v>3.7836769539574426E-8</v>
      </c>
      <c r="BU800" s="4">
        <f t="shared" si="662"/>
        <v>2.4122755554766103E-6</v>
      </c>
      <c r="BV800" s="7">
        <f t="shared" si="663"/>
        <v>7.069097350209184E-4</v>
      </c>
      <c r="BW800">
        <f t="shared" si="664"/>
        <v>1.1937955068244458E-8</v>
      </c>
      <c r="BX800">
        <f t="shared" si="665"/>
        <v>3.7836769539574426E-8</v>
      </c>
      <c r="BY800" s="4">
        <f t="shared" si="666"/>
        <v>0.71022697286591119</v>
      </c>
      <c r="BZ800" s="7">
        <f t="shared" si="667"/>
        <v>7.2871048172161246E-3</v>
      </c>
      <c r="CA800">
        <f t="shared" si="668"/>
        <v>3.5253583311083405E-6</v>
      </c>
      <c r="CB800">
        <f t="shared" si="669"/>
        <v>2.4122755554766103E-6</v>
      </c>
      <c r="CC800" s="4">
        <f t="shared" si="670"/>
        <v>0.71022697286591119</v>
      </c>
      <c r="CD800" s="7">
        <f t="shared" si="671"/>
        <v>18</v>
      </c>
      <c r="CE800" s="4">
        <f t="shared" si="672"/>
        <v>0</v>
      </c>
      <c r="CF800" s="7">
        <f t="shared" si="673"/>
        <v>1.0407178242020049E-4</v>
      </c>
      <c r="CG800">
        <f t="shared" si="674"/>
        <v>0.61925161119367289</v>
      </c>
      <c r="CH800" s="7">
        <f t="shared" si="675"/>
        <v>1.0407178242020049E-4</v>
      </c>
      <c r="CI800" s="4">
        <f t="shared" si="676"/>
        <v>2.043885748550967E-6</v>
      </c>
      <c r="CJ800">
        <f t="shared" si="677"/>
        <v>0.61925161119367289</v>
      </c>
      <c r="CK800">
        <f t="shared" si="678"/>
        <v>2.043885748550967E-6</v>
      </c>
      <c r="CL800" s="7">
        <f t="shared" si="679"/>
        <v>4</v>
      </c>
      <c r="CM800" s="4">
        <f t="shared" si="680"/>
        <v>0</v>
      </c>
      <c r="CN800" s="7">
        <f t="shared" si="681"/>
        <v>0.27099969363355414</v>
      </c>
      <c r="CO800" s="4">
        <f t="shared" si="682"/>
        <v>0</v>
      </c>
      <c r="CP800" s="7">
        <f t="shared" si="683"/>
        <v>4</v>
      </c>
      <c r="CQ800" s="4" t="str">
        <f t="shared" si="684"/>
        <v>Glenfiddich 15</v>
      </c>
      <c r="CR800" s="7">
        <f t="shared" si="685"/>
        <v>74</v>
      </c>
      <c r="CS800">
        <f t="shared" si="686"/>
        <v>77</v>
      </c>
      <c r="CT800">
        <f ca="1">COUNTIF(INDIRECT(ADDRESS(ROW(),CR800,1,1)):INDIRECT(ADDRESS(ROW(),CS800,1,1)), "&lt;0.05")</f>
        <v>3</v>
      </c>
      <c r="CU800" s="4">
        <f t="shared" ca="1" si="687"/>
        <v>0</v>
      </c>
    </row>
    <row r="801" spans="1:99" x14ac:dyDescent="0.25">
      <c r="A801" s="48">
        <v>279</v>
      </c>
      <c r="B801" s="7">
        <v>0.14639637710768327</v>
      </c>
      <c r="C801">
        <v>8.9937778349887657E-2</v>
      </c>
      <c r="D801">
        <v>6.2741461345458105E-2</v>
      </c>
      <c r="E801">
        <v>5.7909895803617127E-2</v>
      </c>
      <c r="F801">
        <v>6.6716913297270558E-2</v>
      </c>
      <c r="G801">
        <v>4.4572931913141683E-2</v>
      </c>
      <c r="H801">
        <v>5.9371796214853695E-2</v>
      </c>
      <c r="I801">
        <v>6.0248316705823243E-2</v>
      </c>
      <c r="J801">
        <v>3.048053446197288E-2</v>
      </c>
      <c r="K801" s="4">
        <v>2.9494686553032369E-2</v>
      </c>
      <c r="L801" s="7">
        <v>6.5534678707823788E-3</v>
      </c>
      <c r="M801">
        <v>1.434513324913201E-2</v>
      </c>
      <c r="N801">
        <v>1.266950455713812E-2</v>
      </c>
      <c r="O801">
        <v>1.9336031394742176E-2</v>
      </c>
      <c r="P801">
        <v>2.3274640744112236E-2</v>
      </c>
      <c r="Q801">
        <v>7.1233296320603479E-3</v>
      </c>
      <c r="R801">
        <v>0</v>
      </c>
      <c r="S801">
        <v>5.6743363979893198E-3</v>
      </c>
      <c r="T801">
        <v>1.595247270549386E-2</v>
      </c>
      <c r="U801" s="4">
        <v>7.2660371214699464E-3</v>
      </c>
      <c r="V801" s="7">
        <v>3.311969501825501E-3</v>
      </c>
      <c r="W801">
        <v>5.0766515318289365E-3</v>
      </c>
      <c r="X801">
        <v>6.8524872662961015E-3</v>
      </c>
      <c r="Y801">
        <v>8.3313966916826535E-3</v>
      </c>
      <c r="Z801">
        <v>1.3173489383560742E-2</v>
      </c>
      <c r="AA801">
        <v>8.1854624192412538E-3</v>
      </c>
      <c r="AB801">
        <v>1.0997511461871896E-2</v>
      </c>
      <c r="AC801">
        <v>1.3262967155904457E-2</v>
      </c>
      <c r="AD801">
        <v>1.8313202714689041E-2</v>
      </c>
      <c r="AE801" s="4">
        <v>6.9480129195727009E-3</v>
      </c>
      <c r="AF801" s="7">
        <v>6.6343417225393594E-2</v>
      </c>
      <c r="AG801">
        <v>0.18259033660468596</v>
      </c>
      <c r="AH801">
        <v>0.1755753696565876</v>
      </c>
      <c r="AI801">
        <v>0.19032613007182264</v>
      </c>
      <c r="AJ801">
        <v>0.17252556655882773</v>
      </c>
      <c r="AK801">
        <v>0.15875623489094295</v>
      </c>
      <c r="AL801">
        <v>0.14867792998127813</v>
      </c>
      <c r="AM801">
        <v>0.18185777596924035</v>
      </c>
      <c r="AN801">
        <v>0.17955474970457075</v>
      </c>
      <c r="AO801" s="4">
        <v>0.19240529991393657</v>
      </c>
      <c r="AP801" s="7">
        <v>0.13697620237560773</v>
      </c>
      <c r="AQ801">
        <v>0.18817119938948615</v>
      </c>
      <c r="AR801">
        <v>0.21849766899841996</v>
      </c>
      <c r="AS801">
        <v>0.19188300070978836</v>
      </c>
      <c r="AT801">
        <v>0.14902655207876794</v>
      </c>
      <c r="AU801">
        <v>0.13790135589685526</v>
      </c>
      <c r="AV801">
        <v>0.17248086520429112</v>
      </c>
      <c r="AW801">
        <v>0.15445791726510888</v>
      </c>
      <c r="AX801">
        <v>0.15747624229519636</v>
      </c>
      <c r="AY801" s="4">
        <v>0.14912540806104832</v>
      </c>
      <c r="AZ801">
        <f t="shared" si="641"/>
        <v>6.4787069175274048E-2</v>
      </c>
      <c r="BA801">
        <f t="shared" si="642"/>
        <v>1.121949536729204E-2</v>
      </c>
      <c r="BB801">
        <f t="shared" si="643"/>
        <v>9.44531510464733E-3</v>
      </c>
      <c r="BC801">
        <f t="shared" si="644"/>
        <v>0.1648612810577286</v>
      </c>
      <c r="BD801" s="4">
        <f t="shared" si="645"/>
        <v>0.16559964122745699</v>
      </c>
      <c r="BE801" s="7">
        <f t="shared" si="646"/>
        <v>3.3712623801382735E-2</v>
      </c>
      <c r="BF801">
        <f t="shared" si="647"/>
        <v>7.1202682780744792E-3</v>
      </c>
      <c r="BG801">
        <f t="shared" si="648"/>
        <v>4.4970726522042485E-3</v>
      </c>
      <c r="BH801">
        <f t="shared" si="649"/>
        <v>3.7125469966942222E-2</v>
      </c>
      <c r="BI801" s="4">
        <f t="shared" si="650"/>
        <v>2.6601032428574662E-2</v>
      </c>
      <c r="BJ801" s="7">
        <f t="shared" si="651"/>
        <v>6.4521572973565242E-4</v>
      </c>
      <c r="BK801">
        <f t="shared" si="652"/>
        <v>5.4314986590571338E-4</v>
      </c>
      <c r="BL801">
        <f t="shared" si="653"/>
        <v>6.265749713914385E-6</v>
      </c>
      <c r="BM801" s="4">
        <f t="shared" si="654"/>
        <v>9.6779600528465991E-7</v>
      </c>
      <c r="BN801" s="7">
        <f t="shared" si="655"/>
        <v>6.4521572973565242E-4</v>
      </c>
      <c r="BO801">
        <f t="shared" si="656"/>
        <v>0.51526861545068869</v>
      </c>
      <c r="BP801">
        <f t="shared" si="657"/>
        <v>2.1539403866253092E-7</v>
      </c>
      <c r="BQ801" s="4">
        <f t="shared" si="658"/>
        <v>4.8198291815103788E-9</v>
      </c>
      <c r="BR801" s="7">
        <f t="shared" si="659"/>
        <v>5.4314986590571338E-4</v>
      </c>
      <c r="BS801">
        <f t="shared" si="660"/>
        <v>0.51526861545068869</v>
      </c>
      <c r="BT801">
        <f t="shared" si="661"/>
        <v>2.6665285472300816E-7</v>
      </c>
      <c r="BU801" s="4">
        <f t="shared" si="662"/>
        <v>9.7908408437279819E-9</v>
      </c>
      <c r="BV801" s="7">
        <f t="shared" si="663"/>
        <v>6.265749713914385E-6</v>
      </c>
      <c r="BW801">
        <f t="shared" si="664"/>
        <v>2.1539403866253092E-7</v>
      </c>
      <c r="BX801">
        <f t="shared" si="665"/>
        <v>2.6665285472300816E-7</v>
      </c>
      <c r="BY801" s="4">
        <f t="shared" si="666"/>
        <v>0.95984793004419933</v>
      </c>
      <c r="BZ801" s="7">
        <f t="shared" si="667"/>
        <v>9.6779600528465991E-7</v>
      </c>
      <c r="CA801">
        <f t="shared" si="668"/>
        <v>4.8198291815103788E-9</v>
      </c>
      <c r="CB801">
        <f t="shared" si="669"/>
        <v>9.7908408437279819E-9</v>
      </c>
      <c r="CC801" s="4">
        <f t="shared" si="670"/>
        <v>0.95984793004419933</v>
      </c>
      <c r="CD801" s="7">
        <f t="shared" si="671"/>
        <v>16</v>
      </c>
      <c r="CE801" s="4">
        <f t="shared" si="672"/>
        <v>0</v>
      </c>
      <c r="CF801" s="7">
        <f t="shared" si="673"/>
        <v>6.4521572973565242E-4</v>
      </c>
      <c r="CG801">
        <f t="shared" si="674"/>
        <v>1.04122301916842E-2</v>
      </c>
      <c r="CH801" s="7">
        <f t="shared" si="675"/>
        <v>6.4521572973565242E-4</v>
      </c>
      <c r="CI801" s="4">
        <f t="shared" si="676"/>
        <v>8.3427955624174178E-8</v>
      </c>
      <c r="CJ801">
        <f t="shared" si="677"/>
        <v>1.04122301916842E-2</v>
      </c>
      <c r="CK801">
        <f t="shared" si="678"/>
        <v>8.3427955624174178E-8</v>
      </c>
      <c r="CL801" s="7">
        <f t="shared" si="679"/>
        <v>6</v>
      </c>
      <c r="CM801" s="4">
        <f t="shared" si="680"/>
        <v>1</v>
      </c>
      <c r="CN801" s="7">
        <f t="shared" si="681"/>
        <v>2.3493109264063623E-2</v>
      </c>
      <c r="CO801" s="4">
        <f t="shared" si="682"/>
        <v>1</v>
      </c>
      <c r="CP801" s="7">
        <f t="shared" si="683"/>
        <v>5</v>
      </c>
      <c r="CQ801" s="4" t="str">
        <f t="shared" si="684"/>
        <v>Glenfiddich 18</v>
      </c>
      <c r="CR801" s="7">
        <f t="shared" si="685"/>
        <v>78</v>
      </c>
      <c r="CS801">
        <f t="shared" si="686"/>
        <v>81</v>
      </c>
      <c r="CT801">
        <f ca="1">COUNTIF(INDIRECT(ADDRESS(ROW(),CR801,1,1)):INDIRECT(ADDRESS(ROW(),CS801,1,1)), "&lt;0.05")</f>
        <v>3</v>
      </c>
      <c r="CU801" s="4">
        <f t="shared" ca="1" si="687"/>
        <v>0</v>
      </c>
    </row>
    <row r="802" spans="1:99" x14ac:dyDescent="0.25">
      <c r="A802" s="48">
        <v>280</v>
      </c>
      <c r="B802" s="7">
        <v>1.4372882329668615E-2</v>
      </c>
      <c r="C802">
        <v>6.3179701955636634E-3</v>
      </c>
      <c r="D802">
        <v>1.2243999957911459E-2</v>
      </c>
      <c r="E802">
        <v>6.3471319171896062E-3</v>
      </c>
      <c r="F802">
        <v>6.283506723429459E-3</v>
      </c>
      <c r="G802">
        <v>1.2779168912668559E-2</v>
      </c>
      <c r="H802">
        <v>4.2984439535306077E-3</v>
      </c>
      <c r="I802">
        <v>7.9895178063378522E-3</v>
      </c>
      <c r="J802">
        <v>1.2234058904467054E-3</v>
      </c>
      <c r="K802" s="4">
        <v>4.8383827482051623E-3</v>
      </c>
      <c r="L802" s="7">
        <v>4.5667454920042044E-3</v>
      </c>
      <c r="M802">
        <v>2.4522517459381081E-3</v>
      </c>
      <c r="N802">
        <v>1.3976424739638244E-5</v>
      </c>
      <c r="O802">
        <v>2.1491641177577847E-3</v>
      </c>
      <c r="P802">
        <v>0</v>
      </c>
      <c r="Q802">
        <v>2.6236920766924512E-4</v>
      </c>
      <c r="R802">
        <v>0</v>
      </c>
      <c r="S802">
        <v>0</v>
      </c>
      <c r="T802">
        <v>3.5536648351568909E-3</v>
      </c>
      <c r="U802" s="4">
        <v>4.27528155397018E-4</v>
      </c>
      <c r="V802" s="7">
        <v>0</v>
      </c>
      <c r="W802">
        <v>0</v>
      </c>
      <c r="X802">
        <v>2.6536168999350416E-3</v>
      </c>
      <c r="Y802">
        <v>0</v>
      </c>
      <c r="Z802">
        <v>3.1533940673160359E-3</v>
      </c>
      <c r="AA802">
        <v>0</v>
      </c>
      <c r="AB802">
        <v>1.1010969126957187E-3</v>
      </c>
      <c r="AC802">
        <v>0</v>
      </c>
      <c r="AD802">
        <v>2.2521789887239487E-3</v>
      </c>
      <c r="AE802" s="4">
        <v>0</v>
      </c>
      <c r="AF802" s="7">
        <v>1.0362059684177695E-2</v>
      </c>
      <c r="AG802">
        <v>2.1436541197414689E-2</v>
      </c>
      <c r="AH802">
        <v>1.7875883864877876E-2</v>
      </c>
      <c r="AI802">
        <v>1.7014744268715132E-2</v>
      </c>
      <c r="AJ802">
        <v>1.7001131093311198E-2</v>
      </c>
      <c r="AK802">
        <v>1.8105082890336913E-2</v>
      </c>
      <c r="AL802">
        <v>1.9880306158127171E-2</v>
      </c>
      <c r="AM802">
        <v>2.8297573431082551E-2</v>
      </c>
      <c r="AN802">
        <v>2.05129915077354E-2</v>
      </c>
      <c r="AO802" s="4">
        <v>2.543122351376631E-2</v>
      </c>
      <c r="AP802" s="7">
        <v>1.2056946364482646E-2</v>
      </c>
      <c r="AQ802">
        <v>2.6065858543700946E-2</v>
      </c>
      <c r="AR802">
        <v>2.8625991729754423E-2</v>
      </c>
      <c r="AS802">
        <v>2.4641215688644538E-2</v>
      </c>
      <c r="AT802">
        <v>2.8932829995668406E-2</v>
      </c>
      <c r="AU802">
        <v>8.797046481378263E-3</v>
      </c>
      <c r="AV802">
        <v>2.1774760259564346E-2</v>
      </c>
      <c r="AW802">
        <v>2.4008415198491055E-2</v>
      </c>
      <c r="AX802">
        <v>1.9652153801114181E-2</v>
      </c>
      <c r="AY802" s="4">
        <v>1.5211973701799207E-2</v>
      </c>
      <c r="AZ802">
        <f t="shared" si="641"/>
        <v>7.6694410434951675E-3</v>
      </c>
      <c r="BA802">
        <f t="shared" si="642"/>
        <v>1.342569997866289E-3</v>
      </c>
      <c r="BB802">
        <f t="shared" si="643"/>
        <v>9.1602868686707444E-4</v>
      </c>
      <c r="BC802">
        <f t="shared" si="644"/>
        <v>1.959175376095449E-2</v>
      </c>
      <c r="BD802" s="4">
        <f t="shared" si="645"/>
        <v>2.0976719176459803E-2</v>
      </c>
      <c r="BE802" s="7">
        <f t="shared" si="646"/>
        <v>4.196561460606524E-3</v>
      </c>
      <c r="BF802">
        <f t="shared" si="647"/>
        <v>1.7108482124184054E-3</v>
      </c>
      <c r="BG802">
        <f t="shared" si="648"/>
        <v>1.2857862208767372E-3</v>
      </c>
      <c r="BH802">
        <f t="shared" si="649"/>
        <v>4.9207027675414964E-3</v>
      </c>
      <c r="BI802" s="4">
        <f t="shared" si="650"/>
        <v>6.9431063516046916E-3</v>
      </c>
      <c r="BJ802" s="7">
        <f t="shared" si="651"/>
        <v>8.5824296064180411E-4</v>
      </c>
      <c r="BK802">
        <f t="shared" si="652"/>
        <v>5.4311294907405004E-4</v>
      </c>
      <c r="BL802">
        <f t="shared" si="653"/>
        <v>1.7650537233772031E-5</v>
      </c>
      <c r="BM802" s="4">
        <f t="shared" si="654"/>
        <v>1.1527358475191139E-4</v>
      </c>
      <c r="BN802" s="7">
        <f t="shared" si="655"/>
        <v>8.5824296064180411E-4</v>
      </c>
      <c r="BO802">
        <f t="shared" si="656"/>
        <v>0.53705294879787768</v>
      </c>
      <c r="BP802">
        <f t="shared" si="657"/>
        <v>2.3386569434419558E-7</v>
      </c>
      <c r="BQ802" s="4">
        <f t="shared" si="658"/>
        <v>5.3765621455031042E-6</v>
      </c>
      <c r="BR802" s="7">
        <f t="shared" si="659"/>
        <v>5.4311294907405004E-4</v>
      </c>
      <c r="BS802">
        <f t="shared" si="660"/>
        <v>0.53705294879787768</v>
      </c>
      <c r="BT802">
        <f t="shared" si="661"/>
        <v>3.2457132205639729E-7</v>
      </c>
      <c r="BU802" s="4">
        <f t="shared" si="662"/>
        <v>5.5170271419443367E-6</v>
      </c>
      <c r="BV802" s="7">
        <f t="shared" si="663"/>
        <v>1.7650537233772031E-5</v>
      </c>
      <c r="BW802">
        <f t="shared" si="664"/>
        <v>2.3386569434419558E-7</v>
      </c>
      <c r="BX802">
        <f t="shared" si="665"/>
        <v>3.2457132205639729E-7</v>
      </c>
      <c r="BY802" s="4">
        <f t="shared" si="666"/>
        <v>0.61374117110421833</v>
      </c>
      <c r="BZ802" s="7">
        <f t="shared" si="667"/>
        <v>1.1527358475191139E-4</v>
      </c>
      <c r="CA802">
        <f t="shared" si="668"/>
        <v>5.3765621455031042E-6</v>
      </c>
      <c r="CB802">
        <f t="shared" si="669"/>
        <v>5.5170271419443367E-6</v>
      </c>
      <c r="CC802" s="4">
        <f t="shared" si="670"/>
        <v>0.61374117110421833</v>
      </c>
      <c r="CD802" s="7">
        <f t="shared" si="671"/>
        <v>16</v>
      </c>
      <c r="CE802" s="4">
        <f t="shared" si="672"/>
        <v>0</v>
      </c>
      <c r="CF802" s="7">
        <f t="shared" si="673"/>
        <v>8.5824296064180411E-4</v>
      </c>
      <c r="CG802">
        <f t="shared" si="674"/>
        <v>1.1919974395969471E-2</v>
      </c>
      <c r="CH802" s="7">
        <f t="shared" si="675"/>
        <v>8.5824296064180411E-4</v>
      </c>
      <c r="CI802" s="4">
        <f t="shared" si="676"/>
        <v>4.0824301806298299E-7</v>
      </c>
      <c r="CJ802">
        <f t="shared" si="677"/>
        <v>1.1919974395969471E-2</v>
      </c>
      <c r="CK802">
        <f t="shared" si="678"/>
        <v>4.0824301806298299E-7</v>
      </c>
      <c r="CL802" s="7">
        <f t="shared" si="679"/>
        <v>6</v>
      </c>
      <c r="CM802" s="4">
        <f t="shared" si="680"/>
        <v>1</v>
      </c>
      <c r="CN802" s="7">
        <f t="shared" si="681"/>
        <v>2.9322184417306319E-2</v>
      </c>
      <c r="CO802" s="4">
        <f t="shared" si="682"/>
        <v>1</v>
      </c>
      <c r="CP802" s="7">
        <f t="shared" si="683"/>
        <v>5</v>
      </c>
      <c r="CQ802" s="4" t="str">
        <f t="shared" si="684"/>
        <v>Glenfiddich 18</v>
      </c>
      <c r="CR802" s="7">
        <f t="shared" si="685"/>
        <v>78</v>
      </c>
      <c r="CS802">
        <f t="shared" si="686"/>
        <v>81</v>
      </c>
      <c r="CT802">
        <f ca="1">COUNTIF(INDIRECT(ADDRESS(ROW(),CR802,1,1)):INDIRECT(ADDRESS(ROW(),CS802,1,1)), "&lt;0.05")</f>
        <v>3</v>
      </c>
      <c r="CU802" s="4">
        <f t="shared" ca="1" si="687"/>
        <v>0</v>
      </c>
    </row>
    <row r="803" spans="1:99" x14ac:dyDescent="0.25">
      <c r="A803" s="48">
        <v>281</v>
      </c>
      <c r="B803" s="7">
        <v>3.8622141684600576E-3</v>
      </c>
      <c r="C803">
        <v>0</v>
      </c>
      <c r="D803">
        <v>7.3686623867686117E-3</v>
      </c>
      <c r="E803">
        <v>0</v>
      </c>
      <c r="F803">
        <v>0</v>
      </c>
      <c r="G803">
        <v>1.0850736990330774E-2</v>
      </c>
      <c r="H803">
        <v>6.4143321206619709E-3</v>
      </c>
      <c r="I803">
        <v>2.0211914845503069E-3</v>
      </c>
      <c r="J803">
        <v>0</v>
      </c>
      <c r="K803" s="4">
        <v>6.8921307239847721E-3</v>
      </c>
      <c r="L803" s="7">
        <v>7.2464034377425239E-3</v>
      </c>
      <c r="M803">
        <v>2.4999603815074882E-3</v>
      </c>
      <c r="N803">
        <v>6.2594191629798776E-4</v>
      </c>
      <c r="O803">
        <v>2.5625600563983285E-3</v>
      </c>
      <c r="P803">
        <v>2.3746947444192915E-3</v>
      </c>
      <c r="Q803">
        <v>1.1533936473887649E-5</v>
      </c>
      <c r="R803">
        <v>0</v>
      </c>
      <c r="S803">
        <v>0</v>
      </c>
      <c r="T803">
        <v>6.2849678779619399E-3</v>
      </c>
      <c r="U803" s="4">
        <v>0</v>
      </c>
      <c r="V803" s="7">
        <v>0</v>
      </c>
      <c r="W803">
        <v>0</v>
      </c>
      <c r="X803">
        <v>0</v>
      </c>
      <c r="Y803">
        <v>0</v>
      </c>
      <c r="Z803">
        <v>0</v>
      </c>
      <c r="AA803">
        <v>7.5373545113495314E-6</v>
      </c>
      <c r="AB803">
        <v>0</v>
      </c>
      <c r="AC803">
        <v>0</v>
      </c>
      <c r="AD803">
        <v>1.9683145860624383E-3</v>
      </c>
      <c r="AE803" s="4">
        <v>0</v>
      </c>
      <c r="AF803" s="7">
        <v>7.1678987590386061E-3</v>
      </c>
      <c r="AG803">
        <v>0</v>
      </c>
      <c r="AH803">
        <v>1.4364958557786759E-3</v>
      </c>
      <c r="AI803">
        <v>0</v>
      </c>
      <c r="AJ803">
        <v>0</v>
      </c>
      <c r="AK803">
        <v>1.3462381274553937E-3</v>
      </c>
      <c r="AL803">
        <v>0</v>
      </c>
      <c r="AM803">
        <v>1.3014485053344403E-2</v>
      </c>
      <c r="AN803">
        <v>0</v>
      </c>
      <c r="AO803" s="4">
        <v>0</v>
      </c>
      <c r="AP803" s="7">
        <v>1.9634180709006476E-2</v>
      </c>
      <c r="AQ803">
        <v>4.0501493064916481E-4</v>
      </c>
      <c r="AR803">
        <v>8.2175570753335887E-3</v>
      </c>
      <c r="AS803">
        <v>0</v>
      </c>
      <c r="AT803">
        <v>1.194894019555363E-2</v>
      </c>
      <c r="AU803">
        <v>5.4199389354023068E-3</v>
      </c>
      <c r="AV803">
        <v>6.3090645473340657E-3</v>
      </c>
      <c r="AW803">
        <v>0</v>
      </c>
      <c r="AX803">
        <v>1.3651219161310391E-2</v>
      </c>
      <c r="AY803" s="4">
        <v>1.2760735162129135E-2</v>
      </c>
      <c r="AZ803">
        <f t="shared" si="641"/>
        <v>3.7409267874756501E-3</v>
      </c>
      <c r="BA803">
        <f t="shared" si="642"/>
        <v>2.1606062350801448E-3</v>
      </c>
      <c r="BB803">
        <f t="shared" si="643"/>
        <v>1.9758519405737879E-4</v>
      </c>
      <c r="BC803">
        <f t="shared" si="644"/>
        <v>2.2965117795617079E-3</v>
      </c>
      <c r="BD803" s="4">
        <f t="shared" si="645"/>
        <v>7.8346650716718778E-3</v>
      </c>
      <c r="BE803" s="7">
        <f t="shared" si="646"/>
        <v>3.9403522414726269E-3</v>
      </c>
      <c r="BF803">
        <f t="shared" si="647"/>
        <v>2.6703436810448485E-3</v>
      </c>
      <c r="BG803">
        <f t="shared" si="648"/>
        <v>6.2217539794857935E-4</v>
      </c>
      <c r="BH803">
        <f t="shared" si="649"/>
        <v>4.3702505359962439E-3</v>
      </c>
      <c r="BI803" s="4">
        <f t="shared" si="650"/>
        <v>6.6710228886875996E-3</v>
      </c>
      <c r="BJ803" s="7">
        <f t="shared" si="651"/>
        <v>0.30953766129299631</v>
      </c>
      <c r="BK803">
        <f t="shared" si="652"/>
        <v>1.9503060577686356E-2</v>
      </c>
      <c r="BL803">
        <f t="shared" si="653"/>
        <v>0.44779561971410164</v>
      </c>
      <c r="BM803" s="4">
        <f t="shared" si="654"/>
        <v>0.11604200031110654</v>
      </c>
      <c r="BN803" s="7">
        <f t="shared" si="655"/>
        <v>0.30953766129299631</v>
      </c>
      <c r="BO803">
        <f t="shared" si="656"/>
        <v>4.7111594233876272E-2</v>
      </c>
      <c r="BP803">
        <f t="shared" si="657"/>
        <v>0.9342412230203011</v>
      </c>
      <c r="BQ803" s="4">
        <f t="shared" si="658"/>
        <v>2.8343794285018604E-2</v>
      </c>
      <c r="BR803" s="7">
        <f t="shared" si="659"/>
        <v>1.9503060577686356E-2</v>
      </c>
      <c r="BS803">
        <f t="shared" si="660"/>
        <v>4.7111594233876272E-2</v>
      </c>
      <c r="BT803">
        <f t="shared" si="661"/>
        <v>0.16563555582036665</v>
      </c>
      <c r="BU803" s="4">
        <f t="shared" si="662"/>
        <v>5.5486419145411242E-3</v>
      </c>
      <c r="BV803" s="7">
        <f t="shared" si="663"/>
        <v>0.44779561971410164</v>
      </c>
      <c r="BW803">
        <f t="shared" si="664"/>
        <v>0.9342412230203011</v>
      </c>
      <c r="BX803">
        <f t="shared" si="665"/>
        <v>0.16563555582036665</v>
      </c>
      <c r="BY803" s="4">
        <f t="shared" si="666"/>
        <v>4.3664345563144337E-2</v>
      </c>
      <c r="BZ803" s="7">
        <f t="shared" si="667"/>
        <v>0.11604200031110654</v>
      </c>
      <c r="CA803">
        <f t="shared" si="668"/>
        <v>2.8343794285018604E-2</v>
      </c>
      <c r="CB803">
        <f t="shared" si="669"/>
        <v>5.5486419145411242E-3</v>
      </c>
      <c r="CC803" s="4">
        <f t="shared" si="670"/>
        <v>4.3664345563144337E-2</v>
      </c>
      <c r="CD803" s="7">
        <f t="shared" si="671"/>
        <v>10</v>
      </c>
      <c r="CE803" s="4">
        <f t="shared" si="672"/>
        <v>0</v>
      </c>
      <c r="CF803" s="7">
        <f t="shared" si="673"/>
        <v>0.30953766129299631</v>
      </c>
      <c r="CG803">
        <f t="shared" si="674"/>
        <v>0.85431851611611553</v>
      </c>
      <c r="CH803" s="7">
        <f t="shared" si="675"/>
        <v>0.30953766129299631</v>
      </c>
      <c r="CI803" s="4">
        <f t="shared" si="676"/>
        <v>0.33719246933313463</v>
      </c>
      <c r="CJ803">
        <f t="shared" si="677"/>
        <v>0.85431851611611553</v>
      </c>
      <c r="CK803">
        <f t="shared" si="678"/>
        <v>0.33719246933313463</v>
      </c>
      <c r="CL803" s="7">
        <f t="shared" si="679"/>
        <v>0</v>
      </c>
      <c r="CM803" s="4">
        <f t="shared" si="680"/>
        <v>0</v>
      </c>
      <c r="CN803" s="7">
        <f t="shared" si="681"/>
        <v>0.11082115771512292</v>
      </c>
      <c r="CO803" s="4">
        <f t="shared" si="682"/>
        <v>0</v>
      </c>
      <c r="CP803" s="7">
        <f t="shared" si="683"/>
        <v>5</v>
      </c>
      <c r="CQ803" s="4" t="str">
        <f t="shared" si="684"/>
        <v>Glenfiddich 18</v>
      </c>
      <c r="CR803" s="7">
        <f t="shared" si="685"/>
        <v>78</v>
      </c>
      <c r="CS803">
        <f t="shared" si="686"/>
        <v>81</v>
      </c>
      <c r="CT803">
        <f ca="1">COUNTIF(INDIRECT(ADDRESS(ROW(),CR803,1,1)):INDIRECT(ADDRESS(ROW(),CS803,1,1)), "&lt;0.05")</f>
        <v>3</v>
      </c>
      <c r="CU803" s="4">
        <f t="shared" ca="1" si="687"/>
        <v>0</v>
      </c>
    </row>
    <row r="804" spans="1:99" x14ac:dyDescent="0.25">
      <c r="A804" s="48">
        <v>282</v>
      </c>
      <c r="B804" s="7">
        <v>1.3674306679249015E-2</v>
      </c>
      <c r="C804">
        <v>5.2007889980446129E-4</v>
      </c>
      <c r="D804">
        <v>8.7234260219946349E-4</v>
      </c>
      <c r="E804">
        <v>0</v>
      </c>
      <c r="F804">
        <v>0</v>
      </c>
      <c r="G804">
        <v>3.2422666470489129E-3</v>
      </c>
      <c r="H804">
        <v>8.1607348928267596E-4</v>
      </c>
      <c r="I804">
        <v>0</v>
      </c>
      <c r="J804">
        <v>1.4969927988091462E-3</v>
      </c>
      <c r="K804" s="4">
        <v>1.5359756032272823E-3</v>
      </c>
      <c r="L804" s="7">
        <v>3.9666124216371414E-3</v>
      </c>
      <c r="M804">
        <v>1.6620037492092886E-3</v>
      </c>
      <c r="N804">
        <v>0</v>
      </c>
      <c r="O804">
        <v>1.615615806988265E-3</v>
      </c>
      <c r="P804">
        <v>0</v>
      </c>
      <c r="Q804">
        <v>0</v>
      </c>
      <c r="R804">
        <v>0</v>
      </c>
      <c r="S804">
        <v>0</v>
      </c>
      <c r="T804">
        <v>1.8870629042197406E-3</v>
      </c>
      <c r="U804" s="4">
        <v>0</v>
      </c>
      <c r="V804" s="7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 s="4">
        <v>0</v>
      </c>
      <c r="AF804" s="7">
        <v>1.5088404142961365E-3</v>
      </c>
      <c r="AG804">
        <v>1.7002858759886537E-3</v>
      </c>
      <c r="AH804">
        <v>0</v>
      </c>
      <c r="AI804">
        <v>4.3915380893682484E-3</v>
      </c>
      <c r="AJ804">
        <v>0</v>
      </c>
      <c r="AK804">
        <v>1.7531598990269039E-3</v>
      </c>
      <c r="AL804">
        <v>0</v>
      </c>
      <c r="AM804">
        <v>3.1248899308060824E-3</v>
      </c>
      <c r="AN804">
        <v>3.9013575457486711E-4</v>
      </c>
      <c r="AO804" s="4">
        <v>8.849859634846885E-3</v>
      </c>
      <c r="AP804" s="7">
        <v>2.2999142211072455E-3</v>
      </c>
      <c r="AQ804">
        <v>0</v>
      </c>
      <c r="AR804">
        <v>5.4412147732919563E-3</v>
      </c>
      <c r="AS804">
        <v>0</v>
      </c>
      <c r="AT804">
        <v>2.1544611596914626E-3</v>
      </c>
      <c r="AU804">
        <v>2.029485176952439E-3</v>
      </c>
      <c r="AV804">
        <v>4.0309259568256104E-3</v>
      </c>
      <c r="AW804">
        <v>0</v>
      </c>
      <c r="AX804">
        <v>2.3421101507686906E-3</v>
      </c>
      <c r="AY804" s="4">
        <v>0</v>
      </c>
      <c r="AZ804">
        <f t="shared" si="641"/>
        <v>2.2158036719620959E-3</v>
      </c>
      <c r="BA804">
        <f t="shared" si="642"/>
        <v>9.1312948820544367E-4</v>
      </c>
      <c r="BB804">
        <f t="shared" si="643"/>
        <v>0</v>
      </c>
      <c r="BC804">
        <f t="shared" si="644"/>
        <v>2.1718709598907778E-3</v>
      </c>
      <c r="BD804" s="4">
        <f t="shared" si="645"/>
        <v>1.8298111438637403E-3</v>
      </c>
      <c r="BE804" s="7">
        <f t="shared" si="646"/>
        <v>4.1459316759237703E-3</v>
      </c>
      <c r="BF804">
        <f t="shared" si="647"/>
        <v>1.3469899275314664E-3</v>
      </c>
      <c r="BG804">
        <f t="shared" si="648"/>
        <v>0</v>
      </c>
      <c r="BH804">
        <f t="shared" si="649"/>
        <v>2.7607098877080768E-3</v>
      </c>
      <c r="BI804" s="4">
        <f t="shared" si="650"/>
        <v>1.8829259857789783E-3</v>
      </c>
      <c r="BJ804" s="7">
        <f t="shared" si="651"/>
        <v>0.36518339579095604</v>
      </c>
      <c r="BK804">
        <f t="shared" si="652"/>
        <v>0.1252728557181417</v>
      </c>
      <c r="BL804">
        <f t="shared" si="653"/>
        <v>0.97810079638751546</v>
      </c>
      <c r="BM804" s="4">
        <f t="shared" si="654"/>
        <v>0.79300282808902889</v>
      </c>
      <c r="BN804" s="7">
        <f t="shared" si="655"/>
        <v>0.36518339579095604</v>
      </c>
      <c r="BO804">
        <f t="shared" si="656"/>
        <v>6.065318084244304E-2</v>
      </c>
      <c r="BP804">
        <f t="shared" si="657"/>
        <v>0.21747942966017639</v>
      </c>
      <c r="BQ804" s="4">
        <f t="shared" si="658"/>
        <v>0.2281970377647739</v>
      </c>
      <c r="BR804" s="7">
        <f t="shared" si="659"/>
        <v>0.1252728557181417</v>
      </c>
      <c r="BS804">
        <f t="shared" si="660"/>
        <v>6.065318084244304E-2</v>
      </c>
      <c r="BT804">
        <f t="shared" si="661"/>
        <v>3.4547203825029064E-2</v>
      </c>
      <c r="BU804" s="4">
        <f t="shared" si="662"/>
        <v>1.3287822514598467E-2</v>
      </c>
      <c r="BV804" s="7">
        <f t="shared" si="663"/>
        <v>0.97810079638751546</v>
      </c>
      <c r="BW804">
        <f t="shared" si="664"/>
        <v>0.21747942966017639</v>
      </c>
      <c r="BX804">
        <f t="shared" si="665"/>
        <v>3.4547203825029064E-2</v>
      </c>
      <c r="BY804" s="4">
        <f t="shared" si="666"/>
        <v>0.75039237728685226</v>
      </c>
      <c r="BZ804" s="7">
        <f t="shared" si="667"/>
        <v>0.79300282808902889</v>
      </c>
      <c r="CA804">
        <f t="shared" si="668"/>
        <v>0.2281970377647739</v>
      </c>
      <c r="CB804">
        <f t="shared" si="669"/>
        <v>1.3287822514598467E-2</v>
      </c>
      <c r="CC804" s="4">
        <f t="shared" si="670"/>
        <v>0.75039237728685226</v>
      </c>
      <c r="CD804" s="7">
        <f t="shared" si="671"/>
        <v>4</v>
      </c>
      <c r="CE804" s="4">
        <f t="shared" si="672"/>
        <v>0</v>
      </c>
      <c r="CF804" s="7">
        <f t="shared" si="673"/>
        <v>0.36518339579095604</v>
      </c>
      <c r="CG804">
        <f t="shared" si="674"/>
        <v>0.53225834115231763</v>
      </c>
      <c r="CH804" s="7">
        <f t="shared" si="675"/>
        <v>0.36518339579095604</v>
      </c>
      <c r="CI804" s="4">
        <f t="shared" si="676"/>
        <v>0.46971392410692747</v>
      </c>
      <c r="CJ804">
        <f t="shared" si="677"/>
        <v>0.53225834115231763</v>
      </c>
      <c r="CK804">
        <f t="shared" si="678"/>
        <v>0.46971392410692747</v>
      </c>
      <c r="CL804" s="7">
        <f t="shared" si="679"/>
        <v>0</v>
      </c>
      <c r="CM804" s="4">
        <f t="shared" si="680"/>
        <v>0</v>
      </c>
      <c r="CN804" s="7">
        <f t="shared" si="681"/>
        <v>0.57510955147440568</v>
      </c>
      <c r="CO804" s="4">
        <f t="shared" si="682"/>
        <v>0</v>
      </c>
      <c r="CP804" s="7">
        <f t="shared" si="683"/>
        <v>1</v>
      </c>
      <c r="CQ804" s="4" t="str">
        <f t="shared" si="684"/>
        <v>Gentleman Jack</v>
      </c>
      <c r="CR804" s="7">
        <f t="shared" si="685"/>
        <v>62</v>
      </c>
      <c r="CS804">
        <f t="shared" si="686"/>
        <v>65</v>
      </c>
      <c r="CT804">
        <f ca="1">COUNTIF(INDIRECT(ADDRESS(ROW(),CR804,1,1)):INDIRECT(ADDRESS(ROW(),CS804,1,1)), "&lt;0.05")</f>
        <v>0</v>
      </c>
      <c r="CU804" s="4">
        <f t="shared" ca="1" si="687"/>
        <v>0</v>
      </c>
    </row>
    <row r="805" spans="1:99" x14ac:dyDescent="0.25">
      <c r="A805" s="48">
        <v>283</v>
      </c>
      <c r="B805" s="7">
        <v>0</v>
      </c>
      <c r="C805">
        <v>0</v>
      </c>
      <c r="D805">
        <v>0</v>
      </c>
      <c r="E805">
        <v>0</v>
      </c>
      <c r="F805">
        <v>3.7788124344171947E-5</v>
      </c>
      <c r="G805">
        <v>4.1264027075377033E-3</v>
      </c>
      <c r="H805">
        <v>0</v>
      </c>
      <c r="I805">
        <v>0</v>
      </c>
      <c r="J805">
        <v>0</v>
      </c>
      <c r="K805" s="4">
        <v>2.7448443308387787E-5</v>
      </c>
      <c r="L805" s="7">
        <v>3.0068175994775693E-3</v>
      </c>
      <c r="M805">
        <v>9.1395877690382435E-4</v>
      </c>
      <c r="N805">
        <v>1.0978645742545231E-3</v>
      </c>
      <c r="O805">
        <v>1.2660937603686394E-3</v>
      </c>
      <c r="P805">
        <v>0</v>
      </c>
      <c r="Q805">
        <v>0</v>
      </c>
      <c r="R805">
        <v>0</v>
      </c>
      <c r="S805">
        <v>0</v>
      </c>
      <c r="T805">
        <v>3.8638153646791129E-3</v>
      </c>
      <c r="U805" s="4">
        <v>0</v>
      </c>
      <c r="V805" s="7">
        <v>0</v>
      </c>
      <c r="W805">
        <v>0</v>
      </c>
      <c r="X805">
        <v>0</v>
      </c>
      <c r="Y805">
        <v>1.0517494853881351E-3</v>
      </c>
      <c r="Z805">
        <v>0</v>
      </c>
      <c r="AA805">
        <v>0</v>
      </c>
      <c r="AB805">
        <v>6.6622497329635582E-4</v>
      </c>
      <c r="AC805">
        <v>0</v>
      </c>
      <c r="AD805">
        <v>0</v>
      </c>
      <c r="AE805" s="4">
        <v>0</v>
      </c>
      <c r="AF805" s="7">
        <v>3.7444370727848062E-3</v>
      </c>
      <c r="AG805">
        <v>2.5257160245536186E-3</v>
      </c>
      <c r="AH805">
        <v>4.6513752967508688E-3</v>
      </c>
      <c r="AI805">
        <v>2.3327707300211607E-4</v>
      </c>
      <c r="AJ805">
        <v>2.0789089193959235E-3</v>
      </c>
      <c r="AK805">
        <v>2.6212176638091113E-3</v>
      </c>
      <c r="AL805">
        <v>4.6143056965686977E-3</v>
      </c>
      <c r="AM805">
        <v>5.9174937589209836E-3</v>
      </c>
      <c r="AN805">
        <v>7.7836426932885424E-3</v>
      </c>
      <c r="AO805" s="4">
        <v>7.3354401051657393E-3</v>
      </c>
      <c r="AP805" s="7">
        <v>2.8595462896424118E-3</v>
      </c>
      <c r="AQ805">
        <v>0</v>
      </c>
      <c r="AR805">
        <v>8.8044186198505212E-3</v>
      </c>
      <c r="AS805">
        <v>0</v>
      </c>
      <c r="AT805">
        <v>1.1773195209057093E-2</v>
      </c>
      <c r="AU805">
        <v>1.7208085886462733E-3</v>
      </c>
      <c r="AV805">
        <v>9.2996623157423348E-4</v>
      </c>
      <c r="AW805">
        <v>0</v>
      </c>
      <c r="AX805">
        <v>6.3736077263213606E-3</v>
      </c>
      <c r="AY805" s="4">
        <v>2.7595289848768153E-3</v>
      </c>
      <c r="AZ805">
        <f t="shared" si="641"/>
        <v>4.1916392751902628E-4</v>
      </c>
      <c r="BA805">
        <f t="shared" si="642"/>
        <v>1.0148550075683668E-3</v>
      </c>
      <c r="BB805">
        <f t="shared" si="643"/>
        <v>1.717974458684491E-4</v>
      </c>
      <c r="BC805">
        <f t="shared" si="644"/>
        <v>4.1505814304240414E-3</v>
      </c>
      <c r="BD805" s="4">
        <f t="shared" si="645"/>
        <v>3.5221071649968712E-3</v>
      </c>
      <c r="BE805" s="7">
        <f t="shared" si="646"/>
        <v>1.3026637957501729E-3</v>
      </c>
      <c r="BF805">
        <f t="shared" si="647"/>
        <v>1.3870165850293989E-3</v>
      </c>
      <c r="BG805">
        <f t="shared" si="648"/>
        <v>3.7340610466186219E-4</v>
      </c>
      <c r="BH805">
        <f t="shared" si="649"/>
        <v>2.3970228656179605E-3</v>
      </c>
      <c r="BI805" s="4">
        <f t="shared" si="650"/>
        <v>4.1138576636040765E-3</v>
      </c>
      <c r="BJ805" s="7">
        <f t="shared" si="651"/>
        <v>0.33536167136435124</v>
      </c>
      <c r="BK805">
        <f t="shared" si="652"/>
        <v>0.57597564626953479</v>
      </c>
      <c r="BL805">
        <f t="shared" si="653"/>
        <v>7.1094373767040502E-4</v>
      </c>
      <c r="BM805" s="4">
        <f t="shared" si="654"/>
        <v>4.4448047799454472E-2</v>
      </c>
      <c r="BN805" s="7">
        <f t="shared" si="655"/>
        <v>0.33536167136435124</v>
      </c>
      <c r="BO805">
        <f t="shared" si="656"/>
        <v>9.2262173865686345E-2</v>
      </c>
      <c r="BP805">
        <f t="shared" si="657"/>
        <v>2.8883547280946641E-3</v>
      </c>
      <c r="BQ805" s="4">
        <f t="shared" si="658"/>
        <v>9.4995622579721842E-2</v>
      </c>
      <c r="BR805" s="7">
        <f t="shared" si="659"/>
        <v>0.57597564626953479</v>
      </c>
      <c r="BS805">
        <f t="shared" si="660"/>
        <v>9.2262173865686345E-2</v>
      </c>
      <c r="BT805">
        <f t="shared" si="661"/>
        <v>4.9331197226484868E-4</v>
      </c>
      <c r="BU805" s="4">
        <f t="shared" si="662"/>
        <v>3.0069109029223978E-2</v>
      </c>
      <c r="BV805" s="7">
        <f t="shared" si="663"/>
        <v>7.1094373767040502E-4</v>
      </c>
      <c r="BW805">
        <f t="shared" si="664"/>
        <v>2.8883547280946641E-3</v>
      </c>
      <c r="BX805">
        <f t="shared" si="665"/>
        <v>4.9331197226484868E-4</v>
      </c>
      <c r="BY805" s="4">
        <f t="shared" si="666"/>
        <v>0.68249954952850644</v>
      </c>
      <c r="BZ805" s="7">
        <f t="shared" si="667"/>
        <v>4.4448047799454472E-2</v>
      </c>
      <c r="CA805">
        <f t="shared" si="668"/>
        <v>9.4995622579721842E-2</v>
      </c>
      <c r="CB805">
        <f t="shared" si="669"/>
        <v>3.0069109029223978E-2</v>
      </c>
      <c r="CC805" s="4">
        <f t="shared" si="670"/>
        <v>0.68249954952850644</v>
      </c>
      <c r="CD805" s="7">
        <f t="shared" si="671"/>
        <v>10</v>
      </c>
      <c r="CE805" s="4">
        <f t="shared" si="672"/>
        <v>0</v>
      </c>
      <c r="CF805" s="7">
        <f t="shared" si="673"/>
        <v>0.33536167136435124</v>
      </c>
      <c r="CG805">
        <f t="shared" si="674"/>
        <v>4.0233837730909699E-3</v>
      </c>
      <c r="CH805" s="7">
        <f t="shared" si="675"/>
        <v>0.33536167136435124</v>
      </c>
      <c r="CI805" s="4">
        <f t="shared" si="676"/>
        <v>3.5233108414183173E-2</v>
      </c>
      <c r="CJ805">
        <f t="shared" si="677"/>
        <v>4.0233837730909699E-3</v>
      </c>
      <c r="CK805">
        <f t="shared" si="678"/>
        <v>3.5233108414183173E-2</v>
      </c>
      <c r="CL805" s="7">
        <f t="shared" si="679"/>
        <v>4</v>
      </c>
      <c r="CM805" s="4">
        <f t="shared" si="680"/>
        <v>0</v>
      </c>
      <c r="CN805" s="7">
        <f t="shared" si="681"/>
        <v>3.7590462261471849E-2</v>
      </c>
      <c r="CO805" s="4">
        <f t="shared" si="682"/>
        <v>1</v>
      </c>
      <c r="CP805" s="7">
        <f t="shared" si="683"/>
        <v>4</v>
      </c>
      <c r="CQ805" s="4" t="str">
        <f t="shared" si="684"/>
        <v>Glenfiddich 15</v>
      </c>
      <c r="CR805" s="7">
        <f t="shared" si="685"/>
        <v>74</v>
      </c>
      <c r="CS805">
        <f t="shared" si="686"/>
        <v>77</v>
      </c>
      <c r="CT805">
        <f ca="1">COUNTIF(INDIRECT(ADDRESS(ROW(),CR805,1,1)):INDIRECT(ADDRESS(ROW(),CS805,1,1)), "&lt;0.05")</f>
        <v>3</v>
      </c>
      <c r="CU805" s="4">
        <f t="shared" ca="1" si="687"/>
        <v>0</v>
      </c>
    </row>
    <row r="806" spans="1:99" x14ac:dyDescent="0.25">
      <c r="A806" s="48">
        <v>284</v>
      </c>
      <c r="B806" s="7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 s="4">
        <v>0</v>
      </c>
      <c r="L806" s="7">
        <v>2.1655440928625811E-3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 s="4">
        <v>0</v>
      </c>
      <c r="V806" s="7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 s="4">
        <v>0</v>
      </c>
      <c r="AF806" s="7">
        <v>1.1799357430323746E-3</v>
      </c>
      <c r="AG806">
        <v>0</v>
      </c>
      <c r="AH806">
        <v>1.6601754413550461E-3</v>
      </c>
      <c r="AI806">
        <v>2.5791022093864585E-3</v>
      </c>
      <c r="AJ806">
        <v>0</v>
      </c>
      <c r="AK806">
        <v>0</v>
      </c>
      <c r="AL806">
        <v>0</v>
      </c>
      <c r="AM806">
        <v>1.155855833136319E-3</v>
      </c>
      <c r="AN806">
        <v>0</v>
      </c>
      <c r="AO806" s="4">
        <v>0</v>
      </c>
      <c r="AP806" s="7">
        <v>3.4613486970081326E-3</v>
      </c>
      <c r="AQ806">
        <v>0</v>
      </c>
      <c r="AR806">
        <v>5.2621280443287401E-4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 s="4">
        <v>0</v>
      </c>
      <c r="AZ806">
        <f t="shared" si="641"/>
        <v>0</v>
      </c>
      <c r="BA806">
        <f t="shared" si="642"/>
        <v>2.1655440928625811E-4</v>
      </c>
      <c r="BB806">
        <f t="shared" si="643"/>
        <v>0</v>
      </c>
      <c r="BC806">
        <f t="shared" si="644"/>
        <v>6.5750692269101981E-4</v>
      </c>
      <c r="BD806" s="4">
        <f t="shared" si="645"/>
        <v>3.9875615014410066E-4</v>
      </c>
      <c r="BE806" s="7">
        <f t="shared" si="646"/>
        <v>0</v>
      </c>
      <c r="BF806">
        <f t="shared" si="647"/>
        <v>6.8480517069689382E-4</v>
      </c>
      <c r="BG806">
        <f t="shared" si="648"/>
        <v>0</v>
      </c>
      <c r="BH806">
        <f t="shared" si="649"/>
        <v>9.3172768037274602E-4</v>
      </c>
      <c r="BI806" s="4">
        <f t="shared" si="650"/>
        <v>1.0887184129900196E-3</v>
      </c>
      <c r="BJ806" s="7">
        <f t="shared" si="651"/>
        <v>0.34343639613791355</v>
      </c>
      <c r="BK806" t="e">
        <f t="shared" si="652"/>
        <v>#DIV/0!</v>
      </c>
      <c r="BL806">
        <f t="shared" si="653"/>
        <v>5.2561519371945975E-2</v>
      </c>
      <c r="BM806" s="4">
        <f t="shared" si="654"/>
        <v>0.27658341753589916</v>
      </c>
      <c r="BN806" s="7">
        <f t="shared" si="655"/>
        <v>0.34343639613791355</v>
      </c>
      <c r="BO806">
        <f t="shared" si="656"/>
        <v>0.34343639613791355</v>
      </c>
      <c r="BP806">
        <f t="shared" si="657"/>
        <v>0.24483406905069408</v>
      </c>
      <c r="BQ806" s="4">
        <f t="shared" si="658"/>
        <v>0.66051056011327713</v>
      </c>
      <c r="BR806" s="7" t="e">
        <f t="shared" si="659"/>
        <v>#DIV/0!</v>
      </c>
      <c r="BS806">
        <f t="shared" si="660"/>
        <v>0.34343639613791355</v>
      </c>
      <c r="BT806">
        <f t="shared" si="661"/>
        <v>5.2561519371945975E-2</v>
      </c>
      <c r="BU806" s="4">
        <f t="shared" si="662"/>
        <v>0.27658341753589916</v>
      </c>
      <c r="BV806" s="7">
        <f t="shared" si="663"/>
        <v>5.2561519371945975E-2</v>
      </c>
      <c r="BW806">
        <f t="shared" si="664"/>
        <v>0.24483406905069408</v>
      </c>
      <c r="BX806">
        <f t="shared" si="665"/>
        <v>5.2561519371945975E-2</v>
      </c>
      <c r="BY806" s="4">
        <f t="shared" si="666"/>
        <v>0.57522141980127284</v>
      </c>
      <c r="BZ806" s="7">
        <f t="shared" si="667"/>
        <v>0.27658341753589916</v>
      </c>
      <c r="CA806">
        <f t="shared" si="668"/>
        <v>0.66051056011327713</v>
      </c>
      <c r="CB806">
        <f t="shared" si="669"/>
        <v>0.27658341753589916</v>
      </c>
      <c r="CC806" s="4">
        <f>_xlfn.T.TEST($AP806:$AY806,AF806:AO806,2,3)</f>
        <v>0.57522141980127284</v>
      </c>
      <c r="CD806" s="7">
        <f t="shared" si="671"/>
        <v>0</v>
      </c>
      <c r="CE806" s="4">
        <f t="shared" si="672"/>
        <v>0</v>
      </c>
      <c r="CF806" s="7">
        <f t="shared" si="673"/>
        <v>0.34343639613791355</v>
      </c>
      <c r="CG806">
        <f t="shared" si="674"/>
        <v>2.9882159937917926E-2</v>
      </c>
      <c r="CH806" s="7">
        <f t="shared" si="675"/>
        <v>0.34343639613791355</v>
      </c>
      <c r="CI806" s="4">
        <f t="shared" si="676"/>
        <v>0.61603833180798562</v>
      </c>
      <c r="CJ806">
        <f t="shared" si="677"/>
        <v>2.9882159937917926E-2</v>
      </c>
      <c r="CK806">
        <f t="shared" si="678"/>
        <v>0.61603833180798562</v>
      </c>
      <c r="CL806" s="7">
        <f t="shared" si="679"/>
        <v>2</v>
      </c>
      <c r="CM806" s="4">
        <f t="shared" si="680"/>
        <v>0</v>
      </c>
      <c r="CN806" s="7">
        <f t="shared" si="681"/>
        <v>0.26599640510286088</v>
      </c>
      <c r="CO806" s="4">
        <f t="shared" si="682"/>
        <v>0</v>
      </c>
      <c r="CP806" s="7">
        <f t="shared" si="683"/>
        <v>4</v>
      </c>
      <c r="CQ806" s="4" t="str">
        <f t="shared" si="684"/>
        <v>Glenfiddich 15</v>
      </c>
      <c r="CR806" s="7">
        <f t="shared" si="685"/>
        <v>74</v>
      </c>
      <c r="CS806">
        <f t="shared" si="686"/>
        <v>77</v>
      </c>
      <c r="CT806">
        <f ca="1">COUNTIF(INDIRECT(ADDRESS(ROW(),CR806,1,1)):INDIRECT(ADDRESS(ROW(),CS806,1,1)), "&lt;0.05")</f>
        <v>0</v>
      </c>
      <c r="CU806" s="4">
        <f t="shared" ca="1" si="687"/>
        <v>0</v>
      </c>
    </row>
    <row r="807" spans="1:99" x14ac:dyDescent="0.25">
      <c r="A807" s="48">
        <v>285</v>
      </c>
      <c r="B807" s="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 s="4">
        <v>0</v>
      </c>
      <c r="L807" s="7">
        <v>7.5488236660633213E-3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 s="4">
        <v>0</v>
      </c>
      <c r="V807" s="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 s="4">
        <v>0</v>
      </c>
      <c r="AF807" s="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 s="4">
        <v>0</v>
      </c>
      <c r="AP807" s="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 s="4">
        <v>0</v>
      </c>
      <c r="AZ807">
        <f t="shared" si="641"/>
        <v>0</v>
      </c>
      <c r="BA807">
        <f t="shared" si="642"/>
        <v>7.5488236660633211E-4</v>
      </c>
      <c r="BB807">
        <f t="shared" si="643"/>
        <v>0</v>
      </c>
      <c r="BC807">
        <f t="shared" si="644"/>
        <v>0</v>
      </c>
      <c r="BD807" s="4">
        <f t="shared" si="645"/>
        <v>0</v>
      </c>
      <c r="BE807" s="7">
        <f t="shared" si="646"/>
        <v>0</v>
      </c>
      <c r="BF807">
        <f t="shared" si="647"/>
        <v>2.3871476439742407E-3</v>
      </c>
      <c r="BG807">
        <f t="shared" si="648"/>
        <v>0</v>
      </c>
      <c r="BH807">
        <f t="shared" si="649"/>
        <v>0</v>
      </c>
      <c r="BI807" s="4">
        <f t="shared" si="650"/>
        <v>0</v>
      </c>
      <c r="BJ807" s="7">
        <f t="shared" si="651"/>
        <v>0.34343639613791355</v>
      </c>
      <c r="BK807" t="e">
        <f t="shared" si="652"/>
        <v>#DIV/0!</v>
      </c>
      <c r="BL807" t="e">
        <f t="shared" si="653"/>
        <v>#DIV/0!</v>
      </c>
      <c r="BM807" s="4" t="e">
        <f t="shared" si="654"/>
        <v>#DIV/0!</v>
      </c>
      <c r="BN807" s="7">
        <f t="shared" si="655"/>
        <v>0.34343639613791355</v>
      </c>
      <c r="BO807">
        <f t="shared" si="656"/>
        <v>0.34343639613791355</v>
      </c>
      <c r="BP807">
        <f t="shared" si="657"/>
        <v>0.34343639613791355</v>
      </c>
      <c r="BQ807" s="4">
        <f t="shared" si="658"/>
        <v>0.34343639613791355</v>
      </c>
      <c r="BR807" s="7" t="e">
        <f t="shared" si="659"/>
        <v>#DIV/0!</v>
      </c>
      <c r="BS807">
        <f t="shared" si="660"/>
        <v>0.34343639613791355</v>
      </c>
      <c r="BT807" t="e">
        <f t="shared" si="661"/>
        <v>#DIV/0!</v>
      </c>
      <c r="BU807" s="4" t="e">
        <f t="shared" si="662"/>
        <v>#DIV/0!</v>
      </c>
      <c r="BV807" s="7" t="e">
        <f t="shared" si="663"/>
        <v>#DIV/0!</v>
      </c>
      <c r="BW807">
        <f t="shared" si="664"/>
        <v>0.34343639613791355</v>
      </c>
      <c r="BX807" t="e">
        <f t="shared" si="665"/>
        <v>#DIV/0!</v>
      </c>
      <c r="BY807" s="4" t="e">
        <f t="shared" si="666"/>
        <v>#DIV/0!</v>
      </c>
      <c r="BZ807" s="7" t="e">
        <f t="shared" si="667"/>
        <v>#DIV/0!</v>
      </c>
      <c r="CA807">
        <f t="shared" si="668"/>
        <v>0.34343639613791355</v>
      </c>
      <c r="CB807" t="e">
        <f t="shared" si="669"/>
        <v>#DIV/0!</v>
      </c>
      <c r="CC807" s="4" t="e">
        <f t="shared" ref="CC807:CC821" si="688">_xlfn.T.TEST($AP807:$AY807,AF807:AO807,2,3)</f>
        <v>#DIV/0!</v>
      </c>
      <c r="CD807" s="7">
        <f t="shared" si="671"/>
        <v>0</v>
      </c>
      <c r="CE807" s="4">
        <f t="shared" si="672"/>
        <v>0</v>
      </c>
      <c r="CF807" s="7">
        <f t="shared" si="673"/>
        <v>0.34343639613791355</v>
      </c>
      <c r="CG807" t="e">
        <f t="shared" si="674"/>
        <v>#DIV/0!</v>
      </c>
      <c r="CH807" s="7">
        <f t="shared" si="675"/>
        <v>0.34343639613791355</v>
      </c>
      <c r="CI807" s="4">
        <f t="shared" si="676"/>
        <v>0.34343639613791355</v>
      </c>
      <c r="CJ807" t="e">
        <f t="shared" si="677"/>
        <v>#DIV/0!</v>
      </c>
      <c r="CK807">
        <f t="shared" si="678"/>
        <v>0.34343639613791355</v>
      </c>
      <c r="CL807" s="7">
        <f t="shared" si="679"/>
        <v>0</v>
      </c>
      <c r="CM807" s="4">
        <f t="shared" si="680"/>
        <v>0</v>
      </c>
      <c r="CN807" s="7">
        <f t="shared" si="681"/>
        <v>0.32987680092112481</v>
      </c>
      <c r="CO807" s="4">
        <f t="shared" si="682"/>
        <v>0</v>
      </c>
      <c r="CP807" s="7">
        <f t="shared" si="683"/>
        <v>2</v>
      </c>
      <c r="CQ807" s="4" t="str">
        <f t="shared" si="684"/>
        <v>Jack Daniels</v>
      </c>
      <c r="CR807" s="7">
        <f t="shared" si="685"/>
        <v>66</v>
      </c>
      <c r="CS807">
        <f t="shared" si="686"/>
        <v>69</v>
      </c>
      <c r="CT807">
        <f ca="1">COUNTIF(INDIRECT(ADDRESS(ROW(),CR807,1,1)):INDIRECT(ADDRESS(ROW(),CS807,1,1)), "&lt;0.05")</f>
        <v>0</v>
      </c>
      <c r="CU807" s="4">
        <f t="shared" ca="1" si="687"/>
        <v>0</v>
      </c>
    </row>
    <row r="808" spans="1:99" x14ac:dyDescent="0.25">
      <c r="A808" s="48">
        <v>286</v>
      </c>
      <c r="B808" s="7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 s="4">
        <v>0</v>
      </c>
      <c r="L808" s="7">
        <v>4.4078876054275042E-3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 s="4">
        <v>0</v>
      </c>
      <c r="V808" s="7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 s="4">
        <v>0</v>
      </c>
      <c r="AF808" s="7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 s="4">
        <v>0</v>
      </c>
      <c r="AP808" s="7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 s="4">
        <v>0</v>
      </c>
      <c r="AZ808">
        <f t="shared" si="641"/>
        <v>0</v>
      </c>
      <c r="BA808">
        <f t="shared" si="642"/>
        <v>4.4078876054275042E-4</v>
      </c>
      <c r="BB808">
        <f t="shared" si="643"/>
        <v>0</v>
      </c>
      <c r="BC808">
        <f t="shared" si="644"/>
        <v>0</v>
      </c>
      <c r="BD808" s="4">
        <f t="shared" si="645"/>
        <v>0</v>
      </c>
      <c r="BE808" s="7">
        <f t="shared" si="646"/>
        <v>0</v>
      </c>
      <c r="BF808">
        <f t="shared" si="647"/>
        <v>1.3938964503176488E-3</v>
      </c>
      <c r="BG808">
        <f t="shared" si="648"/>
        <v>0</v>
      </c>
      <c r="BH808">
        <f t="shared" si="649"/>
        <v>0</v>
      </c>
      <c r="BI808" s="4">
        <f t="shared" si="650"/>
        <v>0</v>
      </c>
      <c r="BJ808" s="7">
        <f t="shared" si="651"/>
        <v>0.34343639613791355</v>
      </c>
      <c r="BK808" t="e">
        <f t="shared" si="652"/>
        <v>#DIV/0!</v>
      </c>
      <c r="BL808" t="e">
        <f t="shared" si="653"/>
        <v>#DIV/0!</v>
      </c>
      <c r="BM808" s="4" t="e">
        <f t="shared" si="654"/>
        <v>#DIV/0!</v>
      </c>
      <c r="BN808" s="7">
        <f t="shared" si="655"/>
        <v>0.34343639613791355</v>
      </c>
      <c r="BO808">
        <f t="shared" si="656"/>
        <v>0.34343639613791355</v>
      </c>
      <c r="BP808">
        <f t="shared" si="657"/>
        <v>0.34343639613791355</v>
      </c>
      <c r="BQ808" s="4">
        <f t="shared" si="658"/>
        <v>0.34343639613791355</v>
      </c>
      <c r="BR808" s="7" t="e">
        <f t="shared" si="659"/>
        <v>#DIV/0!</v>
      </c>
      <c r="BS808">
        <f t="shared" si="660"/>
        <v>0.34343639613791355</v>
      </c>
      <c r="BT808" t="e">
        <f t="shared" si="661"/>
        <v>#DIV/0!</v>
      </c>
      <c r="BU808" s="4" t="e">
        <f t="shared" si="662"/>
        <v>#DIV/0!</v>
      </c>
      <c r="BV808" s="7" t="e">
        <f t="shared" si="663"/>
        <v>#DIV/0!</v>
      </c>
      <c r="BW808">
        <f t="shared" si="664"/>
        <v>0.34343639613791355</v>
      </c>
      <c r="BX808" t="e">
        <f t="shared" si="665"/>
        <v>#DIV/0!</v>
      </c>
      <c r="BY808" s="4" t="e">
        <f t="shared" si="666"/>
        <v>#DIV/0!</v>
      </c>
      <c r="BZ808" s="7" t="e">
        <f t="shared" si="667"/>
        <v>#DIV/0!</v>
      </c>
      <c r="CA808">
        <f t="shared" si="668"/>
        <v>0.34343639613791355</v>
      </c>
      <c r="CB808" t="e">
        <f t="shared" si="669"/>
        <v>#DIV/0!</v>
      </c>
      <c r="CC808" s="4" t="e">
        <f t="shared" si="688"/>
        <v>#DIV/0!</v>
      </c>
      <c r="CD808" s="7">
        <f t="shared" si="671"/>
        <v>0</v>
      </c>
      <c r="CE808" s="4">
        <f t="shared" si="672"/>
        <v>0</v>
      </c>
      <c r="CF808" s="7">
        <f t="shared" si="673"/>
        <v>0.34343639613791355</v>
      </c>
      <c r="CG808" t="e">
        <f t="shared" si="674"/>
        <v>#DIV/0!</v>
      </c>
      <c r="CH808" s="7">
        <f t="shared" si="675"/>
        <v>0.34343639613791355</v>
      </c>
      <c r="CI808" s="4">
        <f t="shared" si="676"/>
        <v>0.34343639613791355</v>
      </c>
      <c r="CJ808" t="e">
        <f t="shared" si="677"/>
        <v>#DIV/0!</v>
      </c>
      <c r="CK808">
        <f t="shared" si="678"/>
        <v>0.34343639613791355</v>
      </c>
      <c r="CL808" s="7">
        <f t="shared" si="679"/>
        <v>0</v>
      </c>
      <c r="CM808" s="4">
        <f t="shared" si="680"/>
        <v>0</v>
      </c>
      <c r="CN808" s="7">
        <f t="shared" si="681"/>
        <v>0.32987680092112481</v>
      </c>
      <c r="CO808" s="4">
        <f t="shared" si="682"/>
        <v>0</v>
      </c>
      <c r="CP808" s="7">
        <f t="shared" si="683"/>
        <v>2</v>
      </c>
      <c r="CQ808" s="4" t="str">
        <f t="shared" si="684"/>
        <v>Jack Daniels</v>
      </c>
      <c r="CR808" s="7">
        <f t="shared" si="685"/>
        <v>66</v>
      </c>
      <c r="CS808">
        <f t="shared" si="686"/>
        <v>69</v>
      </c>
      <c r="CT808">
        <f ca="1">COUNTIF(INDIRECT(ADDRESS(ROW(),CR808,1,1)):INDIRECT(ADDRESS(ROW(),CS808,1,1)), "&lt;0.05")</f>
        <v>0</v>
      </c>
      <c r="CU808" s="4">
        <f t="shared" ca="1" si="687"/>
        <v>0</v>
      </c>
    </row>
    <row r="809" spans="1:99" x14ac:dyDescent="0.25">
      <c r="A809" s="48">
        <v>287</v>
      </c>
      <c r="B809" s="7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 s="4">
        <v>1.0518669424151852E-3</v>
      </c>
      <c r="L809" s="7">
        <v>1.1759288078843884E-2</v>
      </c>
      <c r="M809">
        <v>6.3036792938126578E-3</v>
      </c>
      <c r="N809">
        <v>2.7548561478217596E-3</v>
      </c>
      <c r="O809">
        <v>5.0446684265910719E-3</v>
      </c>
      <c r="P809">
        <v>5.5880886431457812E-3</v>
      </c>
      <c r="Q809">
        <v>0</v>
      </c>
      <c r="R809">
        <v>0</v>
      </c>
      <c r="S809">
        <v>2.8410022867741085E-4</v>
      </c>
      <c r="T809">
        <v>4.3361383086708057E-3</v>
      </c>
      <c r="U809" s="4">
        <v>1.4208492272468006E-4</v>
      </c>
      <c r="V809" s="7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3.839861797991478E-4</v>
      </c>
      <c r="AC809">
        <v>1.3852932282375807E-4</v>
      </c>
      <c r="AD809">
        <v>0</v>
      </c>
      <c r="AE809" s="4">
        <v>0</v>
      </c>
      <c r="AF809" s="7">
        <v>1.0506306158317889E-3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1.5382883160809766E-4</v>
      </c>
      <c r="AN809">
        <v>0</v>
      </c>
      <c r="AO809" s="4">
        <v>4.0447597984936074E-3</v>
      </c>
      <c r="AP809" s="7">
        <v>0</v>
      </c>
      <c r="AQ809">
        <v>9.8746207216427183E-5</v>
      </c>
      <c r="AR809">
        <v>3.0424284312234422E-3</v>
      </c>
      <c r="AS809">
        <v>0</v>
      </c>
      <c r="AT809">
        <v>0</v>
      </c>
      <c r="AU809">
        <v>2.073460086350374E-3</v>
      </c>
      <c r="AV809">
        <v>0</v>
      </c>
      <c r="AW809">
        <v>0</v>
      </c>
      <c r="AX809">
        <v>0</v>
      </c>
      <c r="AY809" s="4">
        <v>0</v>
      </c>
      <c r="AZ809">
        <f t="shared" ref="AZ809:AZ821" si="689">AVERAGE(B809:K809)</f>
        <v>1.0518669424151853E-4</v>
      </c>
      <c r="BA809">
        <f t="shared" ref="BA809:BA821" si="690">AVERAGE(L809:U809)</f>
        <v>3.6212904050288062E-3</v>
      </c>
      <c r="BB809">
        <f t="shared" ref="BB809:BB821" si="691">AVERAGE(V809:AE809)</f>
        <v>5.2251550262290585E-5</v>
      </c>
      <c r="BC809">
        <f t="shared" ref="BC809:BC821" si="692">AVERAGE(AF809:AO809)</f>
        <v>5.2492192459334939E-4</v>
      </c>
      <c r="BD809" s="4">
        <f t="shared" ref="BD809:BD821" si="693">AVERAGE(AP809:AY809)</f>
        <v>5.2146347247902423E-4</v>
      </c>
      <c r="BE809" s="7">
        <f t="shared" ref="BE809:BE821" si="694">STDEV(B809:K809)</f>
        <v>3.3262953334691592E-4</v>
      </c>
      <c r="BF809">
        <f t="shared" ref="BF809:BF821" si="695">STDEV(L809:U809)</f>
        <v>3.801277999935741E-3</v>
      </c>
      <c r="BG809">
        <f t="shared" ref="BG809:BG821" si="696">STDEV(V809:AE809)</f>
        <v>1.2442468248820943E-4</v>
      </c>
      <c r="BH809">
        <f t="shared" ref="BH809:BH821" si="697">STDEV(AF809:AO809)</f>
        <v>1.2794156460700324E-3</v>
      </c>
      <c r="BI809" s="4">
        <f t="shared" ref="BI809:BI821" si="698">STDEV(AP809:AY809)</f>
        <v>1.0977814380197122E-3</v>
      </c>
      <c r="BJ809" s="7">
        <f t="shared" ref="BJ809:BJ821" si="699">_xlfn.T.TEST($B809:$K809,L809:U809,2,3)</f>
        <v>1.693456022818501E-2</v>
      </c>
      <c r="BK809">
        <f t="shared" ref="BK809:BK821" si="700">_xlfn.T.TEST($B809:$K809,V809:AE809,2,3)</f>
        <v>0.64622776014595029</v>
      </c>
      <c r="BL809">
        <f t="shared" ref="BL809:BL821" si="701">_xlfn.T.TEST($B809:$K809,AF809:AO809,2,3)</f>
        <v>0.33854809593637347</v>
      </c>
      <c r="BM809" s="4">
        <f t="shared" ref="BM809:BM821" si="702">_xlfn.T.TEST($B809:$K809,AP809:AY809,2,3)</f>
        <v>0.27628323477473749</v>
      </c>
      <c r="BN809" s="7">
        <f t="shared" ref="BN809:BN821" si="703">_xlfn.T.TEST($L809:$U809,B809:K809,2,3)</f>
        <v>1.693456022818501E-2</v>
      </c>
      <c r="BO809">
        <f t="shared" ref="BO809:BO821" si="704">_xlfn.T.TEST($L809:$U809,V809:AE809,2,3)</f>
        <v>1.5730332146283485E-2</v>
      </c>
      <c r="BP809">
        <f t="shared" ref="BP809:BP821" si="705">_xlfn.T.TEST($L809:$U809,AF809:AO809,2,3)</f>
        <v>3.2723265349853106E-2</v>
      </c>
      <c r="BQ809" s="4">
        <f t="shared" ref="BQ809:BQ821" si="706">_xlfn.T.TEST($L809:$U809,AP809:AY809,2,3)</f>
        <v>3.166332007290059E-2</v>
      </c>
      <c r="BR809" s="7">
        <f t="shared" ref="BR809:BR821" si="707">_xlfn.T.TEST($V809:$AE809,B809:K809,2,3)</f>
        <v>0.64622776014595029</v>
      </c>
      <c r="BS809">
        <f t="shared" ref="BS809:BS821" si="708">_xlfn.T.TEST($V809:$AE809,L809:U809,2,3)</f>
        <v>1.5730332146283485E-2</v>
      </c>
      <c r="BT809">
        <f t="shared" ref="BT809:BT821" si="709">_xlfn.T.TEST($V809:$AE809,AF809:AO809,2,3)</f>
        <v>0.27427869650402653</v>
      </c>
      <c r="BU809" s="4">
        <f t="shared" ref="BU809:BU821" si="710">_xlfn.T.TEST($V809:$AE809,AP809:AY809,2,3)</f>
        <v>0.21135201539325615</v>
      </c>
      <c r="BV809" s="7">
        <f t="shared" ref="BV809:BV821" si="711">_xlfn.T.TEST($AF809:$AO809,B809:K809,2,3)</f>
        <v>0.33854809593637347</v>
      </c>
      <c r="BW809">
        <f t="shared" ref="BW809:BW821" si="712">_xlfn.T.TEST($AF809:$AO809,L809:U809,2,3)</f>
        <v>3.2723265349853106E-2</v>
      </c>
      <c r="BX809">
        <f t="shared" ref="BX809:BX821" si="713">_xlfn.T.TEST($AF809:$AO809,V809:AE809,2,3)</f>
        <v>0.27427869650402653</v>
      </c>
      <c r="BY809" s="4">
        <f t="shared" ref="BY809:BY821" si="714">_xlfn.T.TEST($AF809:$AO809,AP809:AY809,2,3)</f>
        <v>0.99489687023423989</v>
      </c>
      <c r="BZ809" s="7">
        <f t="shared" ref="BZ809:BZ821" si="715">_xlfn.T.TEST($AP809:$AY809,B809:K809,2,3)</f>
        <v>0.27628323477473749</v>
      </c>
      <c r="CA809">
        <f t="shared" ref="CA809:CA821" si="716">_xlfn.T.TEST($AP809:$AY809,L809:U809,2,3)</f>
        <v>3.166332007290059E-2</v>
      </c>
      <c r="CB809">
        <f t="shared" ref="CB809:CB821" si="717">_xlfn.T.TEST($AP809:$AY809,V809:AE809,2,3)</f>
        <v>0.21135201539325615</v>
      </c>
      <c r="CC809" s="4">
        <f t="shared" si="688"/>
        <v>0.99489687023423989</v>
      </c>
      <c r="CD809" s="7">
        <f t="shared" ref="CD809:CD821" si="718">COUNTIF(BJ809:CC809,"&lt;0.05")</f>
        <v>8</v>
      </c>
      <c r="CE809" s="4">
        <f t="shared" ref="CE809:CE821" si="719">IF(CD809=20,1,0)</f>
        <v>0</v>
      </c>
      <c r="CF809" s="7">
        <f t="shared" ref="CF809:CF821" si="720">_xlfn.T.TEST(B809:K809,L809:U809,2,3)</f>
        <v>1.693456022818501E-2</v>
      </c>
      <c r="CG809">
        <f t="shared" ref="CG809:CG821" si="721">_xlfn.T.TEST(B809:K809,V809:AY809,2,3)</f>
        <v>0.21226021506163129</v>
      </c>
      <c r="CH809" s="7">
        <f t="shared" ref="CH809:CH821" si="722">_xlfn.T.TEST(L809:U809,B809:K809,2,3)</f>
        <v>1.693456022818501E-2</v>
      </c>
      <c r="CI809" s="4">
        <f t="shared" ref="CI809:CI821" si="723">_xlfn.T.TEST(L809:U809,V809:AY809,2,3)</f>
        <v>2.4354182710134072E-2</v>
      </c>
      <c r="CJ809">
        <f t="shared" ref="CJ809:CJ821" si="724">_xlfn.T.TEST(V809:AY809,B809:K809,2,3)</f>
        <v>0.21226021506163129</v>
      </c>
      <c r="CK809">
        <f t="shared" ref="CK809:CK821" si="725">_xlfn.T.TEST(V809:AY809,L809:U809,2,3)</f>
        <v>2.4354182710134072E-2</v>
      </c>
      <c r="CL809" s="7">
        <f t="shared" ref="CL809:CL821" si="726">COUNTIF(CF809:CK809,"&lt;0.05")</f>
        <v>4</v>
      </c>
      <c r="CM809" s="4">
        <f t="shared" ref="CM809:CM821" si="727">IF(CL809=6,1,0)</f>
        <v>0</v>
      </c>
      <c r="CN809" s="7">
        <f t="shared" ref="CN809:CN821" si="728">_xlfn.T.TEST(B809:U809,V809:AO809,2,3)</f>
        <v>4.5079641268435049E-2</v>
      </c>
      <c r="CO809" s="4">
        <f t="shared" ref="CO809:CO821" si="729">IF(CN809&lt;0.05,1,0)</f>
        <v>1</v>
      </c>
      <c r="CP809" s="7">
        <f t="shared" ref="CP809:CP821" si="730">MATCH(MAX(AZ809:BD809),AZ809:BD809,0)</f>
        <v>2</v>
      </c>
      <c r="CQ809" s="4" t="str">
        <f t="shared" ref="CQ809:CQ821" si="731">_xlfn.SWITCH(CP809,1, "Gentleman Jack", 2, "Jack Daniels", 3, "Glenfiddich 12", 4, "Glenfiddich 15", 5, "Glenfiddich 18")</f>
        <v>Jack Daniels</v>
      </c>
      <c r="CR809" s="7">
        <f t="shared" ref="CR809:CR821" si="732">62+(CP809-1)*4</f>
        <v>66</v>
      </c>
      <c r="CS809">
        <f t="shared" ref="CS809:CS821" si="733">CR809+3</f>
        <v>69</v>
      </c>
      <c r="CT809">
        <f ca="1">COUNTIF(INDIRECT(ADDRESS(ROW(),CR809,1,1)):INDIRECT(ADDRESS(ROW(),CS809,1,1)), "&lt;0.05")</f>
        <v>4</v>
      </c>
      <c r="CU809" s="4">
        <f t="shared" ref="CU809:CU821" ca="1" si="734">IF(CT809=4,1,0)</f>
        <v>1</v>
      </c>
    </row>
    <row r="810" spans="1:99" x14ac:dyDescent="0.25">
      <c r="A810" s="48">
        <v>288</v>
      </c>
      <c r="B810" s="7">
        <v>0</v>
      </c>
      <c r="C810">
        <v>0</v>
      </c>
      <c r="D810">
        <v>3.4120771600516992E-3</v>
      </c>
      <c r="E810">
        <v>0</v>
      </c>
      <c r="F810">
        <v>0</v>
      </c>
      <c r="G810">
        <v>2.2964418594631658E-3</v>
      </c>
      <c r="H810">
        <v>0</v>
      </c>
      <c r="I810">
        <v>0</v>
      </c>
      <c r="J810">
        <v>0</v>
      </c>
      <c r="K810" s="4">
        <v>1.4630863276488121E-3</v>
      </c>
      <c r="L810" s="7">
        <v>3.4391243543789095E-3</v>
      </c>
      <c r="M810">
        <v>2.1501777626890223E-3</v>
      </c>
      <c r="N810">
        <v>1.0263868591615642E-3</v>
      </c>
      <c r="O810">
        <v>1.748138718359591E-3</v>
      </c>
      <c r="P810">
        <v>7.9103600600884393E-5</v>
      </c>
      <c r="Q810">
        <v>0</v>
      </c>
      <c r="R810">
        <v>0</v>
      </c>
      <c r="S810">
        <v>7.7875751373379784E-4</v>
      </c>
      <c r="T810">
        <v>1.4750505753968908E-3</v>
      </c>
      <c r="U810" s="4">
        <v>0</v>
      </c>
      <c r="V810" s="7">
        <v>1.6759775136369968E-4</v>
      </c>
      <c r="W810">
        <v>3.2526439844958742E-4</v>
      </c>
      <c r="X810">
        <v>0</v>
      </c>
      <c r="Y810">
        <v>1.2288708179789736E-4</v>
      </c>
      <c r="Z810">
        <v>9.8264679382068323E-4</v>
      </c>
      <c r="AA810">
        <v>1.7112284085110536E-4</v>
      </c>
      <c r="AB810">
        <v>1.0929193339358138E-3</v>
      </c>
      <c r="AC810">
        <v>2.9998603048102555E-4</v>
      </c>
      <c r="AD810">
        <v>8.4913647051748024E-4</v>
      </c>
      <c r="AE810" s="4">
        <v>0</v>
      </c>
      <c r="AF810" s="7">
        <v>9.5246806581601544E-4</v>
      </c>
      <c r="AG810">
        <v>3.4966933031207664E-5</v>
      </c>
      <c r="AH810">
        <v>0</v>
      </c>
      <c r="AI810">
        <v>1.495595178544501E-3</v>
      </c>
      <c r="AJ810">
        <v>0</v>
      </c>
      <c r="AK810">
        <v>1.9182695564793828E-3</v>
      </c>
      <c r="AL810">
        <v>5.6395502139227466E-4</v>
      </c>
      <c r="AM810">
        <v>0</v>
      </c>
      <c r="AN810">
        <v>0</v>
      </c>
      <c r="AO810" s="4">
        <v>1.6809974026685158E-3</v>
      </c>
      <c r="AP810" s="7">
        <v>1.7078117041777357E-3</v>
      </c>
      <c r="AQ810">
        <v>2.07822038951793E-3</v>
      </c>
      <c r="AR810">
        <v>3.2852303314657378E-3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 s="4">
        <v>0</v>
      </c>
      <c r="AZ810">
        <f t="shared" si="689"/>
        <v>7.1716053471636775E-4</v>
      </c>
      <c r="BA810">
        <f t="shared" si="690"/>
        <v>1.0696739384320659E-3</v>
      </c>
      <c r="BB810">
        <f t="shared" si="691"/>
        <v>4.0115607012172923E-4</v>
      </c>
      <c r="BC810">
        <f t="shared" si="692"/>
        <v>6.6462521579318981E-4</v>
      </c>
      <c r="BD810" s="4">
        <f t="shared" si="693"/>
        <v>7.0712624251614039E-4</v>
      </c>
      <c r="BE810" s="7">
        <f t="shared" si="694"/>
        <v>1.2433532186366626E-3</v>
      </c>
      <c r="BF810">
        <f t="shared" si="695"/>
        <v>1.1502063195854072E-3</v>
      </c>
      <c r="BG810">
        <f t="shared" si="696"/>
        <v>4.1366922194792518E-4</v>
      </c>
      <c r="BH810">
        <f t="shared" si="697"/>
        <v>7.8538821903965245E-4</v>
      </c>
      <c r="BI810" s="4">
        <f t="shared" si="698"/>
        <v>1.2031479038370344E-3</v>
      </c>
      <c r="BJ810" s="7">
        <f t="shared" si="699"/>
        <v>0.51882802942538642</v>
      </c>
      <c r="BK810">
        <f t="shared" si="700"/>
        <v>0.46178269293507046</v>
      </c>
      <c r="BL810">
        <f t="shared" si="701"/>
        <v>0.91153655275162093</v>
      </c>
      <c r="BM810" s="4">
        <f t="shared" si="702"/>
        <v>0.9855696532064272</v>
      </c>
      <c r="BN810" s="7">
        <f t="shared" si="703"/>
        <v>0.51882802942538642</v>
      </c>
      <c r="BO810">
        <f t="shared" si="704"/>
        <v>0.11092849809898868</v>
      </c>
      <c r="BP810">
        <f t="shared" si="705"/>
        <v>0.3714976113318651</v>
      </c>
      <c r="BQ810" s="4">
        <f t="shared" si="706"/>
        <v>0.49975935163309992</v>
      </c>
      <c r="BR810" s="7">
        <f t="shared" si="707"/>
        <v>0.46178269293507046</v>
      </c>
      <c r="BS810">
        <f t="shared" si="708"/>
        <v>0.11092849809898868</v>
      </c>
      <c r="BT810">
        <f t="shared" si="709"/>
        <v>0.36426638248511645</v>
      </c>
      <c r="BU810" s="4">
        <f t="shared" si="710"/>
        <v>0.46280825849122464</v>
      </c>
      <c r="BV810" s="7">
        <f t="shared" si="711"/>
        <v>0.91153655275162093</v>
      </c>
      <c r="BW810">
        <f t="shared" si="712"/>
        <v>0.3714976113318651</v>
      </c>
      <c r="BX810">
        <f t="shared" si="713"/>
        <v>0.36426638248511645</v>
      </c>
      <c r="BY810" s="4">
        <f t="shared" si="714"/>
        <v>0.9266727938778283</v>
      </c>
      <c r="BZ810" s="7">
        <f t="shared" si="715"/>
        <v>0.9855696532064272</v>
      </c>
      <c r="CA810">
        <f t="shared" si="716"/>
        <v>0.49975935163309992</v>
      </c>
      <c r="CB810">
        <f t="shared" si="717"/>
        <v>0.46280825849122464</v>
      </c>
      <c r="CC810" s="4">
        <f t="shared" si="688"/>
        <v>0.9266727938778283</v>
      </c>
      <c r="CD810" s="7">
        <f t="shared" si="718"/>
        <v>0</v>
      </c>
      <c r="CE810" s="4">
        <f t="shared" si="719"/>
        <v>0</v>
      </c>
      <c r="CF810" s="7">
        <f t="shared" si="720"/>
        <v>0.51882802942538642</v>
      </c>
      <c r="CG810">
        <f t="shared" si="721"/>
        <v>0.77024374816794139</v>
      </c>
      <c r="CH810" s="7">
        <f t="shared" si="722"/>
        <v>0.51882802942538642</v>
      </c>
      <c r="CI810" s="4">
        <f t="shared" si="723"/>
        <v>0.2481800450801645</v>
      </c>
      <c r="CJ810">
        <f t="shared" si="724"/>
        <v>0.77024374816794139</v>
      </c>
      <c r="CK810">
        <f t="shared" si="725"/>
        <v>0.2481800450801645</v>
      </c>
      <c r="CL810" s="7">
        <f t="shared" si="726"/>
        <v>0</v>
      </c>
      <c r="CM810" s="4">
        <f t="shared" si="727"/>
        <v>0</v>
      </c>
      <c r="CN810" s="7">
        <f t="shared" si="728"/>
        <v>0.23705952329600621</v>
      </c>
      <c r="CO810" s="4">
        <f t="shared" si="729"/>
        <v>0</v>
      </c>
      <c r="CP810" s="7">
        <f t="shared" si="730"/>
        <v>2</v>
      </c>
      <c r="CQ810" s="4" t="str">
        <f t="shared" si="731"/>
        <v>Jack Daniels</v>
      </c>
      <c r="CR810" s="7">
        <f t="shared" si="732"/>
        <v>66</v>
      </c>
      <c r="CS810">
        <f t="shared" si="733"/>
        <v>69</v>
      </c>
      <c r="CT810">
        <f ca="1">COUNTIF(INDIRECT(ADDRESS(ROW(),CR810,1,1)):INDIRECT(ADDRESS(ROW(),CS810,1,1)), "&lt;0.05")</f>
        <v>0</v>
      </c>
      <c r="CU810" s="4">
        <f t="shared" ca="1" si="734"/>
        <v>0</v>
      </c>
    </row>
    <row r="811" spans="1:99" x14ac:dyDescent="0.25">
      <c r="A811" s="48">
        <v>289</v>
      </c>
      <c r="B811" s="7">
        <v>1.1720666748913448E-2</v>
      </c>
      <c r="C811">
        <v>4.9215734113625528E-3</v>
      </c>
      <c r="D811">
        <v>2.1332943238860846E-3</v>
      </c>
      <c r="E811">
        <v>0</v>
      </c>
      <c r="F811">
        <v>4.6180324211488157E-3</v>
      </c>
      <c r="G811">
        <v>2.3443366545986915E-3</v>
      </c>
      <c r="H811">
        <v>3.2197368301174647E-3</v>
      </c>
      <c r="I811">
        <v>0</v>
      </c>
      <c r="J811">
        <v>0</v>
      </c>
      <c r="K811" s="4">
        <v>6.0708646425380458E-3</v>
      </c>
      <c r="L811" s="7">
        <v>3.4576978358941872E-3</v>
      </c>
      <c r="M811">
        <v>1.6913706034642597E-4</v>
      </c>
      <c r="N811">
        <v>0</v>
      </c>
      <c r="O811">
        <v>9.0375954993801989E-4</v>
      </c>
      <c r="P811">
        <v>4.7308270069011515E-3</v>
      </c>
      <c r="Q811">
        <v>0</v>
      </c>
      <c r="R811">
        <v>1.4058865213319242E-4</v>
      </c>
      <c r="S811">
        <v>0</v>
      </c>
      <c r="T811">
        <v>3.1482125002228354E-3</v>
      </c>
      <c r="U811" s="4">
        <v>9.9401445092831692E-4</v>
      </c>
      <c r="V811" s="7">
        <v>4.7554764352506921E-3</v>
      </c>
      <c r="W811">
        <v>5.7117510278508043E-3</v>
      </c>
      <c r="X811">
        <v>2.9164046165103931E-3</v>
      </c>
      <c r="Y811">
        <v>3.028289244838805E-3</v>
      </c>
      <c r="Z811">
        <v>9.9836923860435918E-3</v>
      </c>
      <c r="AA811">
        <v>4.2561076148025859E-3</v>
      </c>
      <c r="AB811">
        <v>6.5359843011323108E-3</v>
      </c>
      <c r="AC811">
        <v>8.117834385329193E-3</v>
      </c>
      <c r="AD811">
        <v>9.4542408685931792E-3</v>
      </c>
      <c r="AE811" s="4">
        <v>4.1502181937363792E-3</v>
      </c>
      <c r="AF811" s="7">
        <v>0</v>
      </c>
      <c r="AG811">
        <v>0</v>
      </c>
      <c r="AH811">
        <v>5.8772735317437841E-3</v>
      </c>
      <c r="AI811">
        <v>9.9912178806855264E-3</v>
      </c>
      <c r="AJ811">
        <v>6.359670777672812E-3</v>
      </c>
      <c r="AK811">
        <v>1.5522848593225041E-2</v>
      </c>
      <c r="AL811">
        <v>1.3148897060778547E-2</v>
      </c>
      <c r="AM811">
        <v>1.6690789843904021E-2</v>
      </c>
      <c r="AN811">
        <v>1.0935544982845354E-2</v>
      </c>
      <c r="AO811" s="4">
        <v>1.5995237259546966E-2</v>
      </c>
      <c r="AP811" s="7">
        <v>1.4705803615137061E-2</v>
      </c>
      <c r="AQ811">
        <v>1.4543247675212903E-2</v>
      </c>
      <c r="AR811">
        <v>1.9463260441923962E-2</v>
      </c>
      <c r="AS811">
        <v>9.625649131001569E-3</v>
      </c>
      <c r="AT811">
        <v>1.735120699816144E-2</v>
      </c>
      <c r="AU811">
        <v>1.4962309678817808E-2</v>
      </c>
      <c r="AV811">
        <v>2.0221548879393453E-2</v>
      </c>
      <c r="AW811">
        <v>1.8199528875873453E-2</v>
      </c>
      <c r="AX811">
        <v>3.2443558232115345E-2</v>
      </c>
      <c r="AY811" s="4">
        <v>2.9558688436544512E-2</v>
      </c>
      <c r="AZ811">
        <f t="shared" si="689"/>
        <v>3.5028505032565103E-3</v>
      </c>
      <c r="BA811">
        <f t="shared" si="690"/>
        <v>1.354423705636413E-3</v>
      </c>
      <c r="BB811">
        <f t="shared" si="691"/>
        <v>5.8909999074087931E-3</v>
      </c>
      <c r="BC811">
        <f t="shared" si="692"/>
        <v>9.4521479930402049E-3</v>
      </c>
      <c r="BD811" s="4">
        <f t="shared" si="693"/>
        <v>1.9107480196418149E-2</v>
      </c>
      <c r="BE811" s="7">
        <f t="shared" si="694"/>
        <v>3.6131162700685543E-3</v>
      </c>
      <c r="BF811">
        <f t="shared" si="695"/>
        <v>1.7561391764411628E-3</v>
      </c>
      <c r="BG811">
        <f t="shared" si="696"/>
        <v>2.5579870887148981E-3</v>
      </c>
      <c r="BH811">
        <f t="shared" si="697"/>
        <v>6.2294080467913075E-3</v>
      </c>
      <c r="BI811" s="4">
        <f t="shared" si="698"/>
        <v>6.9892764290929712E-3</v>
      </c>
      <c r="BJ811" s="7">
        <f t="shared" si="699"/>
        <v>0.11457266125145135</v>
      </c>
      <c r="BK811">
        <f t="shared" si="700"/>
        <v>0.10710746075234344</v>
      </c>
      <c r="BL811">
        <f t="shared" si="701"/>
        <v>2.0076559062223342E-2</v>
      </c>
      <c r="BM811" s="4">
        <f t="shared" si="702"/>
        <v>2.4273615989663709E-5</v>
      </c>
      <c r="BN811" s="7">
        <f t="shared" si="703"/>
        <v>0.11457266125145135</v>
      </c>
      <c r="BO811">
        <f t="shared" si="704"/>
        <v>2.8434177365007734E-4</v>
      </c>
      <c r="BP811">
        <f t="shared" si="705"/>
        <v>2.4937515524962638E-3</v>
      </c>
      <c r="BQ811" s="4">
        <f t="shared" si="706"/>
        <v>1.3744762704876165E-5</v>
      </c>
      <c r="BR811" s="7">
        <f t="shared" si="707"/>
        <v>0.10710746075234344</v>
      </c>
      <c r="BS811">
        <f t="shared" si="708"/>
        <v>2.8434177365007734E-4</v>
      </c>
      <c r="BT811">
        <f t="shared" si="709"/>
        <v>0.12042441512530548</v>
      </c>
      <c r="BU811" s="4">
        <f t="shared" si="710"/>
        <v>1.3859649166492196E-4</v>
      </c>
      <c r="BV811" s="7">
        <f t="shared" si="711"/>
        <v>2.0076559062223342E-2</v>
      </c>
      <c r="BW811">
        <f t="shared" si="712"/>
        <v>2.4937515524962638E-3</v>
      </c>
      <c r="BX811">
        <f t="shared" si="713"/>
        <v>0.12042441512530548</v>
      </c>
      <c r="BY811" s="4">
        <f t="shared" si="714"/>
        <v>4.3949218187349813E-3</v>
      </c>
      <c r="BZ811" s="7">
        <f t="shared" si="715"/>
        <v>2.4273615989663709E-5</v>
      </c>
      <c r="CA811">
        <f t="shared" si="716"/>
        <v>1.3744762704876165E-5</v>
      </c>
      <c r="CB811">
        <f t="shared" si="717"/>
        <v>1.3859649166492196E-4</v>
      </c>
      <c r="CC811" s="4">
        <f t="shared" si="688"/>
        <v>4.3949218187349813E-3</v>
      </c>
      <c r="CD811" s="7">
        <f t="shared" si="718"/>
        <v>14</v>
      </c>
      <c r="CE811" s="4">
        <f t="shared" si="719"/>
        <v>0</v>
      </c>
      <c r="CF811" s="7">
        <f t="shared" si="720"/>
        <v>0.11457266125145135</v>
      </c>
      <c r="CG811">
        <f t="shared" si="721"/>
        <v>1.1687214731521625E-4</v>
      </c>
      <c r="CH811" s="7">
        <f t="shared" si="722"/>
        <v>0.11457266125145135</v>
      </c>
      <c r="CI811" s="4">
        <f t="shared" si="723"/>
        <v>1.1509153407188876E-7</v>
      </c>
      <c r="CJ811">
        <f t="shared" si="724"/>
        <v>1.1687214731521625E-4</v>
      </c>
      <c r="CK811">
        <f t="shared" si="725"/>
        <v>1.1509153407188876E-7</v>
      </c>
      <c r="CL811" s="7">
        <f t="shared" si="726"/>
        <v>4</v>
      </c>
      <c r="CM811" s="4">
        <f t="shared" si="727"/>
        <v>0</v>
      </c>
      <c r="CN811" s="7">
        <f t="shared" si="728"/>
        <v>3.2604769277494265E-4</v>
      </c>
      <c r="CO811" s="4">
        <f t="shared" si="729"/>
        <v>1</v>
      </c>
      <c r="CP811" s="7">
        <f t="shared" si="730"/>
        <v>5</v>
      </c>
      <c r="CQ811" s="4" t="str">
        <f t="shared" si="731"/>
        <v>Glenfiddich 18</v>
      </c>
      <c r="CR811" s="7">
        <f t="shared" si="732"/>
        <v>78</v>
      </c>
      <c r="CS811">
        <f t="shared" si="733"/>
        <v>81</v>
      </c>
      <c r="CT811">
        <f ca="1">COUNTIF(INDIRECT(ADDRESS(ROW(),CR811,1,1)):INDIRECT(ADDRESS(ROW(),CS811,1,1)), "&lt;0.05")</f>
        <v>4</v>
      </c>
      <c r="CU811" s="4">
        <f t="shared" ca="1" si="734"/>
        <v>1</v>
      </c>
    </row>
    <row r="812" spans="1:99" x14ac:dyDescent="0.25">
      <c r="A812" s="48">
        <v>290</v>
      </c>
      <c r="B812" s="7">
        <v>9.3970296575175954E-4</v>
      </c>
      <c r="C812">
        <v>0</v>
      </c>
      <c r="D812">
        <v>4.0564539801164225E-4</v>
      </c>
      <c r="E812">
        <v>0</v>
      </c>
      <c r="F812">
        <v>0</v>
      </c>
      <c r="G812">
        <v>1.8496396942812522E-3</v>
      </c>
      <c r="H812">
        <v>0</v>
      </c>
      <c r="I812">
        <v>0</v>
      </c>
      <c r="J812">
        <v>0</v>
      </c>
      <c r="K812" s="4">
        <v>0</v>
      </c>
      <c r="L812" s="7">
        <v>1.1089155057456158E-3</v>
      </c>
      <c r="M812">
        <v>0</v>
      </c>
      <c r="N812">
        <v>0</v>
      </c>
      <c r="O812">
        <v>1.4218230302169021E-3</v>
      </c>
      <c r="P812">
        <v>1.2688830917662452E-3</v>
      </c>
      <c r="Q812">
        <v>0</v>
      </c>
      <c r="R812">
        <v>2.717863441257201E-4</v>
      </c>
      <c r="S812">
        <v>2.8182771179821034E-4</v>
      </c>
      <c r="T812">
        <v>6.2842152721972262E-4</v>
      </c>
      <c r="U812" s="4">
        <v>0</v>
      </c>
      <c r="V812" s="7">
        <v>4.7157898229625888E-4</v>
      </c>
      <c r="W812">
        <v>1.634217322058814E-3</v>
      </c>
      <c r="X812">
        <v>0</v>
      </c>
      <c r="Y812">
        <v>1.2169953201549786E-4</v>
      </c>
      <c r="Z812">
        <v>0</v>
      </c>
      <c r="AA812">
        <v>7.1598947685944545E-5</v>
      </c>
      <c r="AB812">
        <v>2.2026780084739739E-4</v>
      </c>
      <c r="AC812">
        <v>1.5416400632406412E-3</v>
      </c>
      <c r="AD812">
        <v>1.7929977373353717E-3</v>
      </c>
      <c r="AE812" s="4">
        <v>6.7123107340630328E-4</v>
      </c>
      <c r="AF812" s="7">
        <v>0</v>
      </c>
      <c r="AG812">
        <v>0</v>
      </c>
      <c r="AH812">
        <v>0</v>
      </c>
      <c r="AI812">
        <v>0</v>
      </c>
      <c r="AJ812">
        <v>0</v>
      </c>
      <c r="AK812">
        <v>3.4280072363461917E-4</v>
      </c>
      <c r="AL812">
        <v>2.5388724283053245E-3</v>
      </c>
      <c r="AM812">
        <v>0</v>
      </c>
      <c r="AN812">
        <v>3.8427935035090098E-3</v>
      </c>
      <c r="AO812" s="4">
        <v>0</v>
      </c>
      <c r="AP812" s="7">
        <v>2.3795527961491085E-3</v>
      </c>
      <c r="AQ812">
        <v>1.006386650541974E-3</v>
      </c>
      <c r="AR812">
        <v>3.4008775977893089E-4</v>
      </c>
      <c r="AS812">
        <v>3.4384852246169607E-3</v>
      </c>
      <c r="AT812">
        <v>3.8609133336550911E-3</v>
      </c>
      <c r="AU812">
        <v>1.4290434247472351E-3</v>
      </c>
      <c r="AV812">
        <v>1.7099869835330162E-3</v>
      </c>
      <c r="AW812">
        <v>3.8487300714782737E-3</v>
      </c>
      <c r="AX812">
        <v>0</v>
      </c>
      <c r="AY812" s="4">
        <v>4.018346022074808E-3</v>
      </c>
      <c r="AZ812">
        <f t="shared" si="689"/>
        <v>3.1949880580446545E-4</v>
      </c>
      <c r="BA812">
        <f t="shared" si="690"/>
        <v>4.9816572108724163E-4</v>
      </c>
      <c r="BB812">
        <f t="shared" si="691"/>
        <v>6.5252314588862292E-4</v>
      </c>
      <c r="BC812">
        <f t="shared" si="692"/>
        <v>6.7244666554489539E-4</v>
      </c>
      <c r="BD812" s="4">
        <f t="shared" si="693"/>
        <v>2.2031532266575402E-3</v>
      </c>
      <c r="BE812" s="7">
        <f t="shared" si="694"/>
        <v>6.1895628838003712E-4</v>
      </c>
      <c r="BF812">
        <f t="shared" si="695"/>
        <v>5.7036597061385728E-4</v>
      </c>
      <c r="BG812">
        <f t="shared" si="696"/>
        <v>7.2615346152280988E-4</v>
      </c>
      <c r="BH812">
        <f t="shared" si="697"/>
        <v>1.3666098473521971E-3</v>
      </c>
      <c r="BI812" s="4">
        <f t="shared" si="698"/>
        <v>1.524167707412889E-3</v>
      </c>
      <c r="BJ812" s="7">
        <f t="shared" si="699"/>
        <v>0.51062783715652438</v>
      </c>
      <c r="BK812">
        <f t="shared" si="700"/>
        <v>0.28461141270240453</v>
      </c>
      <c r="BL812">
        <f t="shared" si="701"/>
        <v>0.4706090619555916</v>
      </c>
      <c r="BM812" s="4">
        <f t="shared" si="702"/>
        <v>3.558898300716813E-3</v>
      </c>
      <c r="BN812" s="7">
        <f t="shared" si="703"/>
        <v>0.51062783715652438</v>
      </c>
      <c r="BO812">
        <f t="shared" si="704"/>
        <v>0.60387958658320762</v>
      </c>
      <c r="BP812">
        <f t="shared" si="705"/>
        <v>0.71623571807609332</v>
      </c>
      <c r="BQ812" s="4">
        <f t="shared" si="706"/>
        <v>6.5521277519186537E-3</v>
      </c>
      <c r="BR812" s="7">
        <f t="shared" si="707"/>
        <v>0.28461141270240453</v>
      </c>
      <c r="BS812">
        <f t="shared" si="708"/>
        <v>0.60387958658320762</v>
      </c>
      <c r="BT812">
        <f t="shared" si="709"/>
        <v>0.96811270615951783</v>
      </c>
      <c r="BU812" s="4">
        <f t="shared" si="710"/>
        <v>1.2399803371964273E-2</v>
      </c>
      <c r="BV812" s="7">
        <f t="shared" si="711"/>
        <v>0.4706090619555916</v>
      </c>
      <c r="BW812">
        <f t="shared" si="712"/>
        <v>0.71623571807609332</v>
      </c>
      <c r="BX812">
        <f t="shared" si="713"/>
        <v>0.96811270615951783</v>
      </c>
      <c r="BY812" s="4">
        <f t="shared" si="714"/>
        <v>2.9636228206774053E-2</v>
      </c>
      <c r="BZ812" s="7">
        <f t="shared" si="715"/>
        <v>3.558898300716813E-3</v>
      </c>
      <c r="CA812">
        <f t="shared" si="716"/>
        <v>6.5521277519186537E-3</v>
      </c>
      <c r="CB812">
        <f t="shared" si="717"/>
        <v>1.2399803371964273E-2</v>
      </c>
      <c r="CC812" s="4">
        <f t="shared" si="688"/>
        <v>2.9636228206774053E-2</v>
      </c>
      <c r="CD812" s="7">
        <f t="shared" si="718"/>
        <v>8</v>
      </c>
      <c r="CE812" s="4">
        <f t="shared" si="719"/>
        <v>0</v>
      </c>
      <c r="CF812" s="7">
        <f t="shared" si="720"/>
        <v>0.51062783715652438</v>
      </c>
      <c r="CG812">
        <f t="shared" si="721"/>
        <v>1.2329572378857444E-2</v>
      </c>
      <c r="CH812" s="7">
        <f t="shared" si="722"/>
        <v>0.51062783715652438</v>
      </c>
      <c r="CI812" s="4">
        <f t="shared" si="723"/>
        <v>3.8388481195499612E-2</v>
      </c>
      <c r="CJ812">
        <f t="shared" si="724"/>
        <v>1.2329572378857444E-2</v>
      </c>
      <c r="CK812">
        <f t="shared" si="725"/>
        <v>3.8388481195499612E-2</v>
      </c>
      <c r="CL812" s="7">
        <f t="shared" si="726"/>
        <v>4</v>
      </c>
      <c r="CM812" s="4">
        <f t="shared" si="727"/>
        <v>0</v>
      </c>
      <c r="CN812" s="7">
        <f t="shared" si="728"/>
        <v>0.35842413525716643</v>
      </c>
      <c r="CO812" s="4">
        <f t="shared" si="729"/>
        <v>0</v>
      </c>
      <c r="CP812" s="7">
        <f t="shared" si="730"/>
        <v>5</v>
      </c>
      <c r="CQ812" s="4" t="str">
        <f t="shared" si="731"/>
        <v>Glenfiddich 18</v>
      </c>
      <c r="CR812" s="7">
        <f t="shared" si="732"/>
        <v>78</v>
      </c>
      <c r="CS812">
        <f t="shared" si="733"/>
        <v>81</v>
      </c>
      <c r="CT812">
        <f ca="1">COUNTIF(INDIRECT(ADDRESS(ROW(),CR812,1,1)):INDIRECT(ADDRESS(ROW(),CS812,1,1)), "&lt;0.05")</f>
        <v>4</v>
      </c>
      <c r="CU812" s="4">
        <f t="shared" ca="1" si="734"/>
        <v>1</v>
      </c>
    </row>
    <row r="813" spans="1:99" x14ac:dyDescent="0.25">
      <c r="A813" s="48">
        <v>291</v>
      </c>
      <c r="B813" s="7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 s="4">
        <v>0</v>
      </c>
      <c r="L813" s="7">
        <v>5.2819615703978437E-4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9.7961281086926099E-4</v>
      </c>
      <c r="U813" s="4">
        <v>0</v>
      </c>
      <c r="V813" s="7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 s="4">
        <v>0</v>
      </c>
      <c r="AF813" s="7">
        <v>0</v>
      </c>
      <c r="AG813">
        <v>0</v>
      </c>
      <c r="AH813">
        <v>0</v>
      </c>
      <c r="AI813">
        <v>1.295752307084999E-3</v>
      </c>
      <c r="AJ813">
        <v>0</v>
      </c>
      <c r="AK813">
        <v>3.0176978306048702E-3</v>
      </c>
      <c r="AL813">
        <v>0</v>
      </c>
      <c r="AM813">
        <v>0</v>
      </c>
      <c r="AN813">
        <v>0</v>
      </c>
      <c r="AO813" s="4">
        <v>0</v>
      </c>
      <c r="AP813" s="7">
        <v>3.7377239931280785E-6</v>
      </c>
      <c r="AQ813">
        <v>0</v>
      </c>
      <c r="AR813">
        <v>2.179073356421445E-3</v>
      </c>
      <c r="AS813">
        <v>0</v>
      </c>
      <c r="AT813">
        <v>1.8774893158322553E-3</v>
      </c>
      <c r="AU813">
        <v>1.163783885710124E-3</v>
      </c>
      <c r="AV813">
        <v>0</v>
      </c>
      <c r="AW813">
        <v>0</v>
      </c>
      <c r="AX813">
        <v>0</v>
      </c>
      <c r="AY813" s="4">
        <v>0</v>
      </c>
      <c r="AZ813">
        <f t="shared" si="689"/>
        <v>0</v>
      </c>
      <c r="BA813">
        <f t="shared" si="690"/>
        <v>1.5078089679090452E-4</v>
      </c>
      <c r="BB813">
        <f t="shared" si="691"/>
        <v>0</v>
      </c>
      <c r="BC813">
        <f t="shared" si="692"/>
        <v>4.313450137689869E-4</v>
      </c>
      <c r="BD813" s="4">
        <f t="shared" si="693"/>
        <v>5.2240842819569519E-4</v>
      </c>
      <c r="BE813" s="7">
        <f t="shared" si="694"/>
        <v>0</v>
      </c>
      <c r="BF813">
        <f t="shared" si="695"/>
        <v>3.352086665480137E-4</v>
      </c>
      <c r="BG813">
        <f t="shared" si="696"/>
        <v>0</v>
      </c>
      <c r="BH813">
        <f t="shared" si="697"/>
        <v>9.9581842550178928E-4</v>
      </c>
      <c r="BI813" s="4">
        <f t="shared" si="698"/>
        <v>8.755079838743986E-4</v>
      </c>
      <c r="BJ813" s="7">
        <f t="shared" si="699"/>
        <v>0.18862133035199966</v>
      </c>
      <c r="BK813" t="e">
        <f t="shared" si="700"/>
        <v>#DIV/0!</v>
      </c>
      <c r="BL813">
        <f t="shared" si="701"/>
        <v>0.20396188857098452</v>
      </c>
      <c r="BM813" s="4">
        <f t="shared" si="702"/>
        <v>9.1788845569008348E-2</v>
      </c>
      <c r="BN813" s="7">
        <f t="shared" si="703"/>
        <v>0.18862133035199966</v>
      </c>
      <c r="BO813">
        <f t="shared" si="704"/>
        <v>0.18862133035199966</v>
      </c>
      <c r="BP813">
        <f t="shared" si="705"/>
        <v>0.41641536435061133</v>
      </c>
      <c r="BQ813" s="4">
        <f t="shared" si="706"/>
        <v>0.23471535771674723</v>
      </c>
      <c r="BR813" s="7" t="e">
        <f t="shared" si="707"/>
        <v>#DIV/0!</v>
      </c>
      <c r="BS813">
        <f t="shared" si="708"/>
        <v>0.18862133035199966</v>
      </c>
      <c r="BT813">
        <f t="shared" si="709"/>
        <v>0.20396188857098452</v>
      </c>
      <c r="BU813" s="4">
        <f t="shared" si="710"/>
        <v>9.1788845569008348E-2</v>
      </c>
      <c r="BV813" s="7">
        <f t="shared" si="711"/>
        <v>0.20396188857098452</v>
      </c>
      <c r="BW813">
        <f t="shared" si="712"/>
        <v>0.41641536435061133</v>
      </c>
      <c r="BX813">
        <f t="shared" si="713"/>
        <v>0.20396188857098452</v>
      </c>
      <c r="BY813" s="4">
        <f t="shared" si="714"/>
        <v>0.83055285063500561</v>
      </c>
      <c r="BZ813" s="7">
        <f t="shared" si="715"/>
        <v>9.1788845569008348E-2</v>
      </c>
      <c r="CA813">
        <f t="shared" si="716"/>
        <v>0.23471535771674723</v>
      </c>
      <c r="CB813">
        <f t="shared" si="717"/>
        <v>9.1788845569008348E-2</v>
      </c>
      <c r="CC813" s="4">
        <f t="shared" si="688"/>
        <v>0.83055285063500561</v>
      </c>
      <c r="CD813" s="7">
        <f t="shared" si="718"/>
        <v>0</v>
      </c>
      <c r="CE813" s="4">
        <f t="shared" si="719"/>
        <v>0</v>
      </c>
      <c r="CF813" s="7">
        <f t="shared" si="720"/>
        <v>0.18862133035199966</v>
      </c>
      <c r="CG813">
        <f t="shared" si="721"/>
        <v>3.2260176317149634E-2</v>
      </c>
      <c r="CH813" s="7">
        <f t="shared" si="722"/>
        <v>0.18862133035199966</v>
      </c>
      <c r="CI813" s="4">
        <f t="shared" si="723"/>
        <v>0.3506216212344373</v>
      </c>
      <c r="CJ813">
        <f t="shared" si="724"/>
        <v>3.2260176317149634E-2</v>
      </c>
      <c r="CK813">
        <f t="shared" si="725"/>
        <v>0.3506216212344373</v>
      </c>
      <c r="CL813" s="7">
        <f t="shared" si="726"/>
        <v>2</v>
      </c>
      <c r="CM813" s="4">
        <f t="shared" si="727"/>
        <v>0</v>
      </c>
      <c r="CN813" s="7">
        <f t="shared" si="728"/>
        <v>0.41760096648693934</v>
      </c>
      <c r="CO813" s="4">
        <f t="shared" si="729"/>
        <v>0</v>
      </c>
      <c r="CP813" s="7">
        <f t="shared" si="730"/>
        <v>5</v>
      </c>
      <c r="CQ813" s="4" t="str">
        <f t="shared" si="731"/>
        <v>Glenfiddich 18</v>
      </c>
      <c r="CR813" s="7">
        <f t="shared" si="732"/>
        <v>78</v>
      </c>
      <c r="CS813">
        <f t="shared" si="733"/>
        <v>81</v>
      </c>
      <c r="CT813">
        <f ca="1">COUNTIF(INDIRECT(ADDRESS(ROW(),CR813,1,1)):INDIRECT(ADDRESS(ROW(),CS813,1,1)), "&lt;0.05")</f>
        <v>0</v>
      </c>
      <c r="CU813" s="4">
        <f t="shared" ca="1" si="734"/>
        <v>0</v>
      </c>
    </row>
    <row r="814" spans="1:99" x14ac:dyDescent="0.25">
      <c r="A814" s="48">
        <v>292</v>
      </c>
      <c r="B814" s="7">
        <v>3.7019157927674542E-3</v>
      </c>
      <c r="C814">
        <v>4.4723287057379804E-3</v>
      </c>
      <c r="D814">
        <v>2.3779552705326021E-3</v>
      </c>
      <c r="E814">
        <v>7.9262188741677578E-4</v>
      </c>
      <c r="F814">
        <v>0</v>
      </c>
      <c r="G814">
        <v>3.6096319817376672E-3</v>
      </c>
      <c r="H814">
        <v>0</v>
      </c>
      <c r="I814">
        <v>2.4889116254928783E-3</v>
      </c>
      <c r="J814">
        <v>1.716499209946406E-3</v>
      </c>
      <c r="K814" s="4">
        <v>2.9987794391933709E-3</v>
      </c>
      <c r="L814" s="7">
        <v>6.8726829075740187E-4</v>
      </c>
      <c r="M814">
        <v>8.3697871696379329E-4</v>
      </c>
      <c r="N814">
        <v>0</v>
      </c>
      <c r="O814">
        <v>0</v>
      </c>
      <c r="P814">
        <v>2.9075890652334241E-4</v>
      </c>
      <c r="Q814">
        <v>0</v>
      </c>
      <c r="R814">
        <v>0</v>
      </c>
      <c r="S814">
        <v>3.755912915486814E-4</v>
      </c>
      <c r="T814">
        <v>0</v>
      </c>
      <c r="U814" s="4">
        <v>0</v>
      </c>
      <c r="V814" s="7">
        <v>1.674495838248857E-4</v>
      </c>
      <c r="W814">
        <v>1.9449999777270343E-3</v>
      </c>
      <c r="X814">
        <v>1.8494125909480565E-3</v>
      </c>
      <c r="Y814">
        <v>1.7805567110575518E-3</v>
      </c>
      <c r="Z814">
        <v>3.2208818357869757E-3</v>
      </c>
      <c r="AA814">
        <v>2.6585327445507075E-3</v>
      </c>
      <c r="AB814">
        <v>4.2101886587020323E-3</v>
      </c>
      <c r="AC814">
        <v>1.4943612458567742E-3</v>
      </c>
      <c r="AD814">
        <v>2.2499364229111108E-3</v>
      </c>
      <c r="AE814" s="4">
        <v>1.2952143018863369E-3</v>
      </c>
      <c r="AF814" s="7">
        <v>1.2451751242277208E-3</v>
      </c>
      <c r="AG814">
        <v>4.5309630550927002E-3</v>
      </c>
      <c r="AH814">
        <v>2.966535699791177E-3</v>
      </c>
      <c r="AI814">
        <v>4.7888192700589428E-3</v>
      </c>
      <c r="AJ814">
        <v>5.6514959692833293E-3</v>
      </c>
      <c r="AK814">
        <v>7.5169482676756784E-3</v>
      </c>
      <c r="AL814">
        <v>6.3948328421315264E-3</v>
      </c>
      <c r="AM814">
        <v>3.5393091723316689E-3</v>
      </c>
      <c r="AN814">
        <v>1.6251092401366857E-3</v>
      </c>
      <c r="AO814" s="4">
        <v>8.8245333498343827E-3</v>
      </c>
      <c r="AP814" s="7">
        <v>3.0741623225574266E-3</v>
      </c>
      <c r="AQ814">
        <v>6.2119416977040546E-3</v>
      </c>
      <c r="AR814">
        <v>7.147781444410339E-3</v>
      </c>
      <c r="AS814">
        <v>3.7656301194723516E-3</v>
      </c>
      <c r="AT814">
        <v>7.2147619925231297E-3</v>
      </c>
      <c r="AU814">
        <v>5.3537695390245459E-3</v>
      </c>
      <c r="AV814">
        <v>6.8324437040024116E-3</v>
      </c>
      <c r="AW814">
        <v>2.3762488709763037E-3</v>
      </c>
      <c r="AX814">
        <v>5.7241017883441951E-3</v>
      </c>
      <c r="AY814" s="4">
        <v>3.8481101247354139E-3</v>
      </c>
      <c r="AZ814">
        <f t="shared" si="689"/>
        <v>2.2158643912825139E-3</v>
      </c>
      <c r="BA814">
        <f t="shared" si="690"/>
        <v>2.1905972057932187E-4</v>
      </c>
      <c r="BB814">
        <f t="shared" si="691"/>
        <v>2.0871534073251467E-3</v>
      </c>
      <c r="BC814">
        <f t="shared" si="692"/>
        <v>4.7083721990563822E-3</v>
      </c>
      <c r="BD814" s="4">
        <f t="shared" si="693"/>
        <v>5.1548951603750167E-3</v>
      </c>
      <c r="BE814" s="7">
        <f t="shared" si="694"/>
        <v>1.565298945328167E-3</v>
      </c>
      <c r="BF814">
        <f t="shared" si="695"/>
        <v>3.1948031139786807E-4</v>
      </c>
      <c r="BG814">
        <f t="shared" si="696"/>
        <v>1.1045438563862997E-3</v>
      </c>
      <c r="BH814">
        <f t="shared" si="697"/>
        <v>2.4608807600842069E-3</v>
      </c>
      <c r="BI814" s="4">
        <f t="shared" si="698"/>
        <v>1.770052718505568E-3</v>
      </c>
      <c r="BJ814" s="7">
        <f t="shared" si="699"/>
        <v>2.8572809724303067E-3</v>
      </c>
      <c r="BK814">
        <f t="shared" si="700"/>
        <v>0.83440329236941935</v>
      </c>
      <c r="BL814">
        <f t="shared" si="701"/>
        <v>1.6188796812118288E-2</v>
      </c>
      <c r="BM814" s="4">
        <f t="shared" si="702"/>
        <v>9.9844615251131353E-4</v>
      </c>
      <c r="BN814" s="7">
        <f t="shared" si="703"/>
        <v>2.8572809724303067E-3</v>
      </c>
      <c r="BO814">
        <f t="shared" si="704"/>
        <v>3.7666087144522649E-4</v>
      </c>
      <c r="BP814">
        <f t="shared" si="705"/>
        <v>2.5314223379349312E-4</v>
      </c>
      <c r="BQ814" s="4">
        <f t="shared" si="706"/>
        <v>7.6063935149564693E-6</v>
      </c>
      <c r="BR814" s="7">
        <f t="shared" si="707"/>
        <v>0.83440329236941935</v>
      </c>
      <c r="BS814">
        <f t="shared" si="708"/>
        <v>3.7666087144522649E-4</v>
      </c>
      <c r="BT814">
        <f t="shared" si="709"/>
        <v>9.2733857430412087E-3</v>
      </c>
      <c r="BU814" s="4">
        <f t="shared" si="710"/>
        <v>3.0993442239867798E-4</v>
      </c>
      <c r="BV814" s="7">
        <f t="shared" si="711"/>
        <v>1.6188796812118288E-2</v>
      </c>
      <c r="BW814">
        <f t="shared" si="712"/>
        <v>2.5314223379349312E-4</v>
      </c>
      <c r="BX814">
        <f t="shared" si="713"/>
        <v>9.2733857430412087E-3</v>
      </c>
      <c r="BY814" s="4">
        <f t="shared" si="714"/>
        <v>0.6474976738221826</v>
      </c>
      <c r="BZ814" s="7">
        <f t="shared" si="715"/>
        <v>9.9844615251131353E-4</v>
      </c>
      <c r="CA814">
        <f t="shared" si="716"/>
        <v>7.6063935149564693E-6</v>
      </c>
      <c r="CB814">
        <f t="shared" si="717"/>
        <v>3.0993442239867798E-4</v>
      </c>
      <c r="CC814" s="4">
        <f t="shared" si="688"/>
        <v>0.6474976738221826</v>
      </c>
      <c r="CD814" s="7">
        <f t="shared" si="718"/>
        <v>16</v>
      </c>
      <c r="CE814" s="4">
        <f t="shared" si="719"/>
        <v>0</v>
      </c>
      <c r="CF814" s="7">
        <f t="shared" si="720"/>
        <v>2.8572809724303067E-3</v>
      </c>
      <c r="CG814">
        <f t="shared" si="721"/>
        <v>1.1770343781538304E-2</v>
      </c>
      <c r="CH814" s="7">
        <f t="shared" si="722"/>
        <v>2.8572809724303067E-3</v>
      </c>
      <c r="CI814" s="4">
        <f t="shared" si="723"/>
        <v>3.9292243123722008E-10</v>
      </c>
      <c r="CJ814">
        <f t="shared" si="724"/>
        <v>1.1770343781538304E-2</v>
      </c>
      <c r="CK814">
        <f t="shared" si="725"/>
        <v>3.9292243123722008E-10</v>
      </c>
      <c r="CL814" s="7">
        <f t="shared" si="726"/>
        <v>6</v>
      </c>
      <c r="CM814" s="4">
        <f t="shared" si="727"/>
        <v>1</v>
      </c>
      <c r="CN814" s="7">
        <f t="shared" si="728"/>
        <v>1.1655594228596085E-3</v>
      </c>
      <c r="CO814" s="4">
        <f t="shared" si="729"/>
        <v>1</v>
      </c>
      <c r="CP814" s="7">
        <f t="shared" si="730"/>
        <v>5</v>
      </c>
      <c r="CQ814" s="4" t="str">
        <f t="shared" si="731"/>
        <v>Glenfiddich 18</v>
      </c>
      <c r="CR814" s="7">
        <f t="shared" si="732"/>
        <v>78</v>
      </c>
      <c r="CS814">
        <f t="shared" si="733"/>
        <v>81</v>
      </c>
      <c r="CT814">
        <f ca="1">COUNTIF(INDIRECT(ADDRESS(ROW(),CR814,1,1)):INDIRECT(ADDRESS(ROW(),CS814,1,1)), "&lt;0.05")</f>
        <v>3</v>
      </c>
      <c r="CU814" s="4">
        <f t="shared" ca="1" si="734"/>
        <v>0</v>
      </c>
    </row>
    <row r="815" spans="1:99" x14ac:dyDescent="0.25">
      <c r="A815" s="48">
        <v>293</v>
      </c>
      <c r="B815" s="7">
        <v>1.8877881389269741E-2</v>
      </c>
      <c r="C815">
        <v>6.3954405976970304E-3</v>
      </c>
      <c r="D815">
        <v>5.3790113804716823E-3</v>
      </c>
      <c r="E815">
        <v>4.4063954689636904E-3</v>
      </c>
      <c r="F815">
        <v>1.2457362459381538E-3</v>
      </c>
      <c r="G815">
        <v>1.023439435412216E-2</v>
      </c>
      <c r="H815">
        <v>3.9123560946273299E-3</v>
      </c>
      <c r="I815">
        <v>2.4937982298630429E-3</v>
      </c>
      <c r="J815">
        <v>8.6078411790725543E-4</v>
      </c>
      <c r="K815" s="4">
        <v>2.5997173418573377E-3</v>
      </c>
      <c r="L815" s="7">
        <v>3.0050205622332944E-3</v>
      </c>
      <c r="M815">
        <v>2.7004413909042977E-3</v>
      </c>
      <c r="N815">
        <v>1.5135018307876485E-3</v>
      </c>
      <c r="O815">
        <v>5.6292277306132883E-3</v>
      </c>
      <c r="P815">
        <v>6.9427375338261587E-3</v>
      </c>
      <c r="Q815">
        <v>2.2188675600925962E-3</v>
      </c>
      <c r="R815">
        <v>5.7918843120130503E-4</v>
      </c>
      <c r="S815">
        <v>3.0116305964221182E-3</v>
      </c>
      <c r="T815">
        <v>4.8391659275354377E-3</v>
      </c>
      <c r="U815" s="4">
        <v>0</v>
      </c>
      <c r="V815" s="7">
        <v>6.1935820050248488E-2</v>
      </c>
      <c r="W815">
        <v>7.9246081485329398E-2</v>
      </c>
      <c r="X815">
        <v>6.4133122576543453E-2</v>
      </c>
      <c r="Y815">
        <v>7.1648570329146163E-2</v>
      </c>
      <c r="Z815">
        <v>7.9663916161060236E-2</v>
      </c>
      <c r="AA815">
        <v>6.9935396663926466E-2</v>
      </c>
      <c r="AB815">
        <v>7.5527368279766444E-2</v>
      </c>
      <c r="AC815">
        <v>6.5027482764578343E-2</v>
      </c>
      <c r="AD815">
        <v>8.5123908978425616E-2</v>
      </c>
      <c r="AE815" s="4">
        <v>6.3713643625151056E-2</v>
      </c>
      <c r="AF815" s="7">
        <v>2.1887352682176692E-2</v>
      </c>
      <c r="AG815">
        <v>4.4665234655371741E-2</v>
      </c>
      <c r="AH815">
        <v>4.3037507800682322E-2</v>
      </c>
      <c r="AI815">
        <v>4.9348017752578237E-2</v>
      </c>
      <c r="AJ815">
        <v>5.1152480974823875E-2</v>
      </c>
      <c r="AK815">
        <v>4.3698793837176779E-2</v>
      </c>
      <c r="AL815">
        <v>4.6724778741719035E-2</v>
      </c>
      <c r="AM815">
        <v>4.8743192687465943E-2</v>
      </c>
      <c r="AN815">
        <v>5.3733085471337393E-2</v>
      </c>
      <c r="AO815" s="4">
        <v>5.6860476648562225E-2</v>
      </c>
      <c r="AP815" s="7">
        <v>4.610769214067674E-2</v>
      </c>
      <c r="AQ815">
        <v>4.7695933753795827E-2</v>
      </c>
      <c r="AR815">
        <v>5.343196757479101E-2</v>
      </c>
      <c r="AS815">
        <v>4.3170344260868965E-2</v>
      </c>
      <c r="AT815">
        <v>3.9466712253321573E-2</v>
      </c>
      <c r="AU815">
        <v>3.9389945241278514E-2</v>
      </c>
      <c r="AV815">
        <v>5.5360481857990348E-2</v>
      </c>
      <c r="AW815">
        <v>4.0482358859837725E-2</v>
      </c>
      <c r="AX815">
        <v>5.6604640613090847E-2</v>
      </c>
      <c r="AY815" s="4">
        <v>6.0358584135981323E-2</v>
      </c>
      <c r="AZ815">
        <f t="shared" si="689"/>
        <v>5.6405515220717423E-3</v>
      </c>
      <c r="BA815">
        <f t="shared" si="690"/>
        <v>3.0439781563616143E-3</v>
      </c>
      <c r="BB815">
        <f t="shared" si="691"/>
        <v>7.1595531091417558E-2</v>
      </c>
      <c r="BC815">
        <f t="shared" si="692"/>
        <v>4.5985092125189433E-2</v>
      </c>
      <c r="BD815" s="4">
        <f t="shared" si="693"/>
        <v>4.8206866069163287E-2</v>
      </c>
      <c r="BE815" s="7">
        <f t="shared" si="694"/>
        <v>5.4035755845598275E-3</v>
      </c>
      <c r="BF815">
        <f t="shared" si="695"/>
        <v>2.2007896923903298E-3</v>
      </c>
      <c r="BG815">
        <f t="shared" si="696"/>
        <v>8.0216785266593055E-3</v>
      </c>
      <c r="BH815">
        <f t="shared" si="697"/>
        <v>9.5500395807205287E-3</v>
      </c>
      <c r="BI815" s="4">
        <f t="shared" si="698"/>
        <v>7.749503941395685E-3</v>
      </c>
      <c r="BJ815" s="7">
        <f t="shared" si="699"/>
        <v>0.1849002333333932</v>
      </c>
      <c r="BK815">
        <f t="shared" si="700"/>
        <v>3.9676159198753507E-13</v>
      </c>
      <c r="BL815">
        <f t="shared" si="701"/>
        <v>1.1799329403860815E-8</v>
      </c>
      <c r="BM815" s="4">
        <f t="shared" si="702"/>
        <v>1.5394125126662217E-10</v>
      </c>
      <c r="BN815" s="7">
        <f t="shared" si="703"/>
        <v>0.1849002333333932</v>
      </c>
      <c r="BO815">
        <f t="shared" si="704"/>
        <v>8.9437944732064735E-11</v>
      </c>
      <c r="BP815">
        <f t="shared" si="705"/>
        <v>7.8612430718774663E-8</v>
      </c>
      <c r="BQ815" s="4">
        <f t="shared" si="706"/>
        <v>3.929374062478683E-9</v>
      </c>
      <c r="BR815" s="7">
        <f t="shared" si="707"/>
        <v>3.9676159198753507E-13</v>
      </c>
      <c r="BS815">
        <f t="shared" si="708"/>
        <v>8.9437944732064735E-11</v>
      </c>
      <c r="BT815">
        <f t="shared" si="709"/>
        <v>4.8115725312933387E-6</v>
      </c>
      <c r="BU815" s="4">
        <f t="shared" si="710"/>
        <v>3.1955562259223611E-6</v>
      </c>
      <c r="BV815" s="7">
        <f t="shared" si="711"/>
        <v>1.1799329403860815E-8</v>
      </c>
      <c r="BW815">
        <f t="shared" si="712"/>
        <v>7.8612430718774663E-8</v>
      </c>
      <c r="BX815">
        <f t="shared" si="713"/>
        <v>4.8115725312933387E-6</v>
      </c>
      <c r="BY815" s="4">
        <f t="shared" si="714"/>
        <v>0.57517811798457075</v>
      </c>
      <c r="BZ815" s="7">
        <f t="shared" si="715"/>
        <v>1.5394125126662217E-10</v>
      </c>
      <c r="CA815">
        <f t="shared" si="716"/>
        <v>3.929374062478683E-9</v>
      </c>
      <c r="CB815">
        <f t="shared" si="717"/>
        <v>3.1955562259223611E-6</v>
      </c>
      <c r="CC815" s="4">
        <f t="shared" si="688"/>
        <v>0.57517811798457075</v>
      </c>
      <c r="CD815" s="7">
        <f t="shared" si="718"/>
        <v>16</v>
      </c>
      <c r="CE815" s="4">
        <f t="shared" si="719"/>
        <v>0</v>
      </c>
      <c r="CF815" s="7">
        <f t="shared" si="720"/>
        <v>0.1849002333333932</v>
      </c>
      <c r="CG815">
        <f t="shared" si="721"/>
        <v>3.7763381427131565E-18</v>
      </c>
      <c r="CH815" s="7">
        <f t="shared" si="722"/>
        <v>0.1849002333333932</v>
      </c>
      <c r="CI815" s="4">
        <f t="shared" si="723"/>
        <v>1.9983165278984088E-19</v>
      </c>
      <c r="CJ815">
        <f t="shared" si="724"/>
        <v>3.7763381427131565E-18</v>
      </c>
      <c r="CK815">
        <f t="shared" si="725"/>
        <v>1.9983165278984088E-19</v>
      </c>
      <c r="CL815" s="7">
        <f t="shared" si="726"/>
        <v>4</v>
      </c>
      <c r="CM815" s="4">
        <f t="shared" si="727"/>
        <v>0</v>
      </c>
      <c r="CN815" s="7">
        <f t="shared" si="728"/>
        <v>6.1295086095255341E-13</v>
      </c>
      <c r="CO815" s="4">
        <f t="shared" si="729"/>
        <v>1</v>
      </c>
      <c r="CP815" s="7">
        <f t="shared" si="730"/>
        <v>3</v>
      </c>
      <c r="CQ815" s="4" t="str">
        <f t="shared" si="731"/>
        <v>Glenfiddich 12</v>
      </c>
      <c r="CR815" s="7">
        <f t="shared" si="732"/>
        <v>70</v>
      </c>
      <c r="CS815">
        <f t="shared" si="733"/>
        <v>73</v>
      </c>
      <c r="CT815">
        <f ca="1">COUNTIF(INDIRECT(ADDRESS(ROW(),CR815,1,1)):INDIRECT(ADDRESS(ROW(),CS815,1,1)), "&lt;0.05")</f>
        <v>4</v>
      </c>
      <c r="CU815" s="4">
        <f t="shared" ca="1" si="734"/>
        <v>1</v>
      </c>
    </row>
    <row r="816" spans="1:99" x14ac:dyDescent="0.25">
      <c r="A816" s="48">
        <v>294</v>
      </c>
      <c r="B816" s="7">
        <v>0</v>
      </c>
      <c r="C816">
        <v>0</v>
      </c>
      <c r="D816">
        <v>0</v>
      </c>
      <c r="E816">
        <v>0</v>
      </c>
      <c r="F816">
        <v>0</v>
      </c>
      <c r="G816">
        <v>3.7539966718468651E-4</v>
      </c>
      <c r="H816">
        <v>0</v>
      </c>
      <c r="I816">
        <v>0</v>
      </c>
      <c r="J816">
        <v>0</v>
      </c>
      <c r="K816" s="4">
        <v>5.1267329752377255E-5</v>
      </c>
      <c r="L816" s="7">
        <v>4.1370277243364087E-4</v>
      </c>
      <c r="M816">
        <v>0</v>
      </c>
      <c r="N816">
        <v>0</v>
      </c>
      <c r="O816">
        <v>0</v>
      </c>
      <c r="P816">
        <v>6.266050047953215E-4</v>
      </c>
      <c r="Q816">
        <v>0</v>
      </c>
      <c r="R816">
        <v>0</v>
      </c>
      <c r="S816">
        <v>0</v>
      </c>
      <c r="T816">
        <v>0</v>
      </c>
      <c r="U816" s="4">
        <v>0</v>
      </c>
      <c r="V816" s="7">
        <v>8.4939981679703017E-3</v>
      </c>
      <c r="W816">
        <v>1.2010715802468716E-2</v>
      </c>
      <c r="X816">
        <v>8.7527574320464558E-3</v>
      </c>
      <c r="Y816">
        <v>1.1482195448431489E-2</v>
      </c>
      <c r="Z816">
        <v>1.1555833043234169E-2</v>
      </c>
      <c r="AA816">
        <v>8.4952449528305548E-3</v>
      </c>
      <c r="AB816">
        <v>1.2299666034369878E-2</v>
      </c>
      <c r="AC816">
        <v>6.4409554389702776E-3</v>
      </c>
      <c r="AD816">
        <v>1.2533062085954113E-2</v>
      </c>
      <c r="AE816" s="4">
        <v>5.4591734483169186E-3</v>
      </c>
      <c r="AF816" s="7">
        <v>0</v>
      </c>
      <c r="AG816">
        <v>2.1483836723034714E-3</v>
      </c>
      <c r="AH816">
        <v>2.8281789539856463E-3</v>
      </c>
      <c r="AI816">
        <v>2.5331876122986494E-3</v>
      </c>
      <c r="AJ816">
        <v>3.3581421893704652E-3</v>
      </c>
      <c r="AK816">
        <v>3.8768348877784117E-4</v>
      </c>
      <c r="AL816">
        <v>1.8543351732379484E-3</v>
      </c>
      <c r="AM816">
        <v>0</v>
      </c>
      <c r="AN816">
        <v>1.8821164719887388E-3</v>
      </c>
      <c r="AO816" s="4">
        <v>0</v>
      </c>
      <c r="AP816" s="7">
        <v>3.1029604193829148E-3</v>
      </c>
      <c r="AQ816">
        <v>2.2264216880604851E-4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 s="4">
        <v>0</v>
      </c>
      <c r="AZ816">
        <f t="shared" si="689"/>
        <v>4.2666699693706377E-5</v>
      </c>
      <c r="BA816">
        <f t="shared" si="690"/>
        <v>1.0403077772289625E-4</v>
      </c>
      <c r="BB816">
        <f t="shared" si="691"/>
        <v>9.7523601854592884E-3</v>
      </c>
      <c r="BC816">
        <f t="shared" si="692"/>
        <v>1.499202756196276E-3</v>
      </c>
      <c r="BD816" s="4">
        <f t="shared" si="693"/>
        <v>3.325602588188963E-4</v>
      </c>
      <c r="BE816" s="7">
        <f t="shared" si="694"/>
        <v>1.1801543053289598E-4</v>
      </c>
      <c r="BF816">
        <f t="shared" si="695"/>
        <v>2.2498389789728885E-4</v>
      </c>
      <c r="BG816">
        <f t="shared" si="696"/>
        <v>2.5631135085798853E-3</v>
      </c>
      <c r="BH816">
        <f t="shared" si="697"/>
        <v>1.2894201038005542E-3</v>
      </c>
      <c r="BI816" s="4">
        <f t="shared" si="698"/>
        <v>9.7593087426715852E-4</v>
      </c>
      <c r="BJ816" s="7">
        <f t="shared" si="699"/>
        <v>0.45802740253944707</v>
      </c>
      <c r="BK816">
        <f t="shared" si="700"/>
        <v>7.5909559267449833E-7</v>
      </c>
      <c r="BL816">
        <f t="shared" si="701"/>
        <v>5.9852275996760164E-3</v>
      </c>
      <c r="BM816" s="4">
        <f t="shared" si="702"/>
        <v>0.37472528816156658</v>
      </c>
      <c r="BN816" s="7">
        <f t="shared" si="703"/>
        <v>0.45802740253944707</v>
      </c>
      <c r="BO816">
        <f t="shared" si="704"/>
        <v>7.4363210958400663E-7</v>
      </c>
      <c r="BP816">
        <f t="shared" si="705"/>
        <v>7.5872907001862692E-3</v>
      </c>
      <c r="BQ816" s="4">
        <f t="shared" si="706"/>
        <v>0.48716157593895382</v>
      </c>
      <c r="BR816" s="7">
        <f t="shared" si="707"/>
        <v>7.5909559267449833E-7</v>
      </c>
      <c r="BS816">
        <f t="shared" si="708"/>
        <v>7.4363210958400663E-7</v>
      </c>
      <c r="BT816">
        <f t="shared" si="709"/>
        <v>4.5166638093601388E-7</v>
      </c>
      <c r="BU816" s="4">
        <f t="shared" si="710"/>
        <v>2.0616189497704102E-7</v>
      </c>
      <c r="BV816" s="7">
        <f t="shared" si="711"/>
        <v>5.9852275996760164E-3</v>
      </c>
      <c r="BW816">
        <f t="shared" si="712"/>
        <v>7.5872907001862692E-3</v>
      </c>
      <c r="BX816">
        <f t="shared" si="713"/>
        <v>4.5166638093601388E-7</v>
      </c>
      <c r="BY816" s="4">
        <f t="shared" si="714"/>
        <v>3.5883235353301117E-2</v>
      </c>
      <c r="BZ816" s="7">
        <f t="shared" si="715"/>
        <v>0.37472528816156658</v>
      </c>
      <c r="CA816">
        <f t="shared" si="716"/>
        <v>0.48716157593895382</v>
      </c>
      <c r="CB816">
        <f t="shared" si="717"/>
        <v>2.0616189497704102E-7</v>
      </c>
      <c r="CC816" s="4">
        <f t="shared" si="688"/>
        <v>3.5883235353301117E-2</v>
      </c>
      <c r="CD816" s="7">
        <f t="shared" si="718"/>
        <v>14</v>
      </c>
      <c r="CE816" s="4">
        <f t="shared" si="719"/>
        <v>0</v>
      </c>
      <c r="CF816" s="7">
        <f t="shared" si="720"/>
        <v>0.45802740253944707</v>
      </c>
      <c r="CG816">
        <f t="shared" si="721"/>
        <v>8.6319495991451318E-5</v>
      </c>
      <c r="CH816" s="7">
        <f t="shared" si="722"/>
        <v>0.45802740253944707</v>
      </c>
      <c r="CI816" s="4">
        <f t="shared" si="723"/>
        <v>1.0710285224236977E-4</v>
      </c>
      <c r="CJ816">
        <f t="shared" si="724"/>
        <v>8.6319495991451318E-5</v>
      </c>
      <c r="CK816">
        <f t="shared" si="725"/>
        <v>1.0710285224236977E-4</v>
      </c>
      <c r="CL816" s="7">
        <f t="shared" si="726"/>
        <v>4</v>
      </c>
      <c r="CM816" s="4">
        <f t="shared" si="727"/>
        <v>0</v>
      </c>
      <c r="CN816" s="7">
        <f t="shared" si="728"/>
        <v>3.9466810669788891E-5</v>
      </c>
      <c r="CO816" s="4">
        <f t="shared" si="729"/>
        <v>1</v>
      </c>
      <c r="CP816" s="7">
        <f t="shared" si="730"/>
        <v>3</v>
      </c>
      <c r="CQ816" s="4" t="str">
        <f t="shared" si="731"/>
        <v>Glenfiddich 12</v>
      </c>
      <c r="CR816" s="7">
        <f t="shared" si="732"/>
        <v>70</v>
      </c>
      <c r="CS816">
        <f t="shared" si="733"/>
        <v>73</v>
      </c>
      <c r="CT816">
        <f ca="1">COUNTIF(INDIRECT(ADDRESS(ROW(),CR816,1,1)):INDIRECT(ADDRESS(ROW(),CS816,1,1)), "&lt;0.05")</f>
        <v>4</v>
      </c>
      <c r="CU816" s="4">
        <f t="shared" ca="1" si="734"/>
        <v>1</v>
      </c>
    </row>
    <row r="817" spans="1:99" x14ac:dyDescent="0.25">
      <c r="A817" s="48">
        <v>295</v>
      </c>
      <c r="B817" s="7">
        <v>0</v>
      </c>
      <c r="C817">
        <v>0</v>
      </c>
      <c r="D817">
        <v>0</v>
      </c>
      <c r="E817">
        <v>0</v>
      </c>
      <c r="F817">
        <v>0</v>
      </c>
      <c r="G817">
        <v>9.9741192866671094E-4</v>
      </c>
      <c r="H817">
        <v>0</v>
      </c>
      <c r="I817">
        <v>0</v>
      </c>
      <c r="J817">
        <v>0</v>
      </c>
      <c r="K817" s="4">
        <v>2.5930072845296908E-4</v>
      </c>
      <c r="L817" s="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 s="4">
        <v>0</v>
      </c>
      <c r="V817" s="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 s="4">
        <v>0</v>
      </c>
      <c r="AF817" s="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 s="4">
        <v>0</v>
      </c>
      <c r="AP817" s="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 s="4">
        <v>0</v>
      </c>
      <c r="AZ817">
        <f t="shared" si="689"/>
        <v>1.25671265711968E-4</v>
      </c>
      <c r="BA817">
        <f t="shared" si="690"/>
        <v>0</v>
      </c>
      <c r="BB817">
        <f t="shared" si="691"/>
        <v>0</v>
      </c>
      <c r="BC817">
        <f t="shared" si="692"/>
        <v>0</v>
      </c>
      <c r="BD817" s="4">
        <f t="shared" si="693"/>
        <v>0</v>
      </c>
      <c r="BE817" s="7">
        <f t="shared" si="694"/>
        <v>3.1695333567619628E-4</v>
      </c>
      <c r="BF817">
        <f t="shared" si="695"/>
        <v>0</v>
      </c>
      <c r="BG817">
        <f t="shared" si="696"/>
        <v>0</v>
      </c>
      <c r="BH817">
        <f t="shared" si="697"/>
        <v>0</v>
      </c>
      <c r="BI817" s="4">
        <f t="shared" si="698"/>
        <v>0</v>
      </c>
      <c r="BJ817" s="7">
        <f t="shared" si="699"/>
        <v>0.24149029699618305</v>
      </c>
      <c r="BK817">
        <f t="shared" si="700"/>
        <v>0.24149029699618305</v>
      </c>
      <c r="BL817">
        <f t="shared" si="701"/>
        <v>0.24149029699618305</v>
      </c>
      <c r="BM817" s="4">
        <f t="shared" si="702"/>
        <v>0.24149029699618305</v>
      </c>
      <c r="BN817" s="7">
        <f t="shared" si="703"/>
        <v>0.24149029699618305</v>
      </c>
      <c r="BO817" t="e">
        <f t="shared" si="704"/>
        <v>#DIV/0!</v>
      </c>
      <c r="BP817" t="e">
        <f t="shared" si="705"/>
        <v>#DIV/0!</v>
      </c>
      <c r="BQ817" s="4" t="e">
        <f t="shared" si="706"/>
        <v>#DIV/0!</v>
      </c>
      <c r="BR817" s="7">
        <f t="shared" si="707"/>
        <v>0.24149029699618305</v>
      </c>
      <c r="BS817" t="e">
        <f t="shared" si="708"/>
        <v>#DIV/0!</v>
      </c>
      <c r="BT817" t="e">
        <f t="shared" si="709"/>
        <v>#DIV/0!</v>
      </c>
      <c r="BU817" s="4" t="e">
        <f t="shared" si="710"/>
        <v>#DIV/0!</v>
      </c>
      <c r="BV817" s="7">
        <f t="shared" si="711"/>
        <v>0.24149029699618305</v>
      </c>
      <c r="BW817" t="e">
        <f t="shared" si="712"/>
        <v>#DIV/0!</v>
      </c>
      <c r="BX817" t="e">
        <f t="shared" si="713"/>
        <v>#DIV/0!</v>
      </c>
      <c r="BY817" s="4" t="e">
        <f t="shared" si="714"/>
        <v>#DIV/0!</v>
      </c>
      <c r="BZ817" s="7">
        <f t="shared" si="715"/>
        <v>0.24149029699618305</v>
      </c>
      <c r="CA817" t="e">
        <f t="shared" si="716"/>
        <v>#DIV/0!</v>
      </c>
      <c r="CB817" t="e">
        <f t="shared" si="717"/>
        <v>#DIV/0!</v>
      </c>
      <c r="CC817" s="4" t="e">
        <f t="shared" si="688"/>
        <v>#DIV/0!</v>
      </c>
      <c r="CD817" s="7">
        <f t="shared" si="718"/>
        <v>0</v>
      </c>
      <c r="CE817" s="4">
        <f t="shared" si="719"/>
        <v>0</v>
      </c>
      <c r="CF817" s="7">
        <f t="shared" si="720"/>
        <v>0.24149029699618305</v>
      </c>
      <c r="CG817">
        <f t="shared" si="721"/>
        <v>0.24149029699618305</v>
      </c>
      <c r="CH817" s="7">
        <f t="shared" si="722"/>
        <v>0.24149029699618305</v>
      </c>
      <c r="CI817" s="4" t="e">
        <f t="shared" si="723"/>
        <v>#DIV/0!</v>
      </c>
      <c r="CJ817">
        <f t="shared" si="724"/>
        <v>0.24149029699618305</v>
      </c>
      <c r="CK817" t="e">
        <f t="shared" si="725"/>
        <v>#DIV/0!</v>
      </c>
      <c r="CL817" s="7">
        <f t="shared" si="726"/>
        <v>0</v>
      </c>
      <c r="CM817" s="4">
        <f t="shared" si="727"/>
        <v>0</v>
      </c>
      <c r="CN817" s="7">
        <f t="shared" si="728"/>
        <v>0.23174924216063353</v>
      </c>
      <c r="CO817" s="4">
        <f t="shared" si="729"/>
        <v>0</v>
      </c>
      <c r="CP817" s="7">
        <f t="shared" si="730"/>
        <v>1</v>
      </c>
      <c r="CQ817" s="4" t="str">
        <f t="shared" si="731"/>
        <v>Gentleman Jack</v>
      </c>
      <c r="CR817" s="7">
        <f t="shared" si="732"/>
        <v>62</v>
      </c>
      <c r="CS817">
        <f t="shared" si="733"/>
        <v>65</v>
      </c>
      <c r="CT817">
        <f ca="1">COUNTIF(INDIRECT(ADDRESS(ROW(),CR817,1,1)):INDIRECT(ADDRESS(ROW(),CS817,1,1)), "&lt;0.05")</f>
        <v>0</v>
      </c>
      <c r="CU817" s="4">
        <f t="shared" ca="1" si="734"/>
        <v>0</v>
      </c>
    </row>
    <row r="818" spans="1:99" x14ac:dyDescent="0.25">
      <c r="A818" s="48">
        <v>296</v>
      </c>
      <c r="B818" s="7">
        <v>4.8599844665694822E-3</v>
      </c>
      <c r="C818">
        <v>1.0016227570718882E-3</v>
      </c>
      <c r="D818">
        <v>6.9287317661956621E-3</v>
      </c>
      <c r="E818">
        <v>6.5635759671786907E-3</v>
      </c>
      <c r="F818">
        <v>0</v>
      </c>
      <c r="G818">
        <v>1.0480192590702805E-2</v>
      </c>
      <c r="H818">
        <v>6.593104156529331E-3</v>
      </c>
      <c r="I818">
        <v>0</v>
      </c>
      <c r="J818">
        <v>3.6049854437670624E-3</v>
      </c>
      <c r="K818" s="4">
        <v>7.2265453089752386E-3</v>
      </c>
      <c r="L818" s="7">
        <v>5.7094024380392868E-3</v>
      </c>
      <c r="M818">
        <v>9.2740608577408616E-4</v>
      </c>
      <c r="N818">
        <v>1.2193360310382506E-3</v>
      </c>
      <c r="O818">
        <v>4.9854435822285345E-3</v>
      </c>
      <c r="P818">
        <v>3.1691539092034474E-3</v>
      </c>
      <c r="Q818">
        <v>0</v>
      </c>
      <c r="R818">
        <v>0</v>
      </c>
      <c r="S818">
        <v>8.9466140893772455E-4</v>
      </c>
      <c r="T818">
        <v>6.5288991130172617E-3</v>
      </c>
      <c r="U818" s="4">
        <v>2.3832580936801315E-4</v>
      </c>
      <c r="V818" s="7">
        <v>0</v>
      </c>
      <c r="W818">
        <v>2.3857842953211358E-4</v>
      </c>
      <c r="X818">
        <v>0</v>
      </c>
      <c r="Y818">
        <v>2.2700837002532785E-3</v>
      </c>
      <c r="Z818">
        <v>1.9789746404999626E-3</v>
      </c>
      <c r="AA818">
        <v>1.4395190312668148E-5</v>
      </c>
      <c r="AB818">
        <v>6.3470754946264225E-4</v>
      </c>
      <c r="AC818">
        <v>0</v>
      </c>
      <c r="AD818">
        <v>9.4844760196965831E-4</v>
      </c>
      <c r="AE818" s="4">
        <v>0</v>
      </c>
      <c r="AF818" s="7">
        <v>1.5247680655069227E-3</v>
      </c>
      <c r="AG818">
        <v>3.2487703127236562E-3</v>
      </c>
      <c r="AH818">
        <v>2.5210961647947447E-3</v>
      </c>
      <c r="AI818">
        <v>3.4926060884973653E-3</v>
      </c>
      <c r="AJ818">
        <v>0</v>
      </c>
      <c r="AK818">
        <v>2.806072098524957E-3</v>
      </c>
      <c r="AL818">
        <v>2.0653624096385308E-3</v>
      </c>
      <c r="AM818">
        <v>1.4392055313311354E-3</v>
      </c>
      <c r="AN818">
        <v>2.3041515854487805E-3</v>
      </c>
      <c r="AO818" s="4">
        <v>2.7445183015604568E-4</v>
      </c>
      <c r="AP818" s="7">
        <v>0</v>
      </c>
      <c r="AQ818">
        <v>3.8419808223614975E-3</v>
      </c>
      <c r="AR818">
        <v>0</v>
      </c>
      <c r="AS818">
        <v>0</v>
      </c>
      <c r="AT818">
        <v>4.3743491032193795E-4</v>
      </c>
      <c r="AU818">
        <v>2.9766639504655726E-3</v>
      </c>
      <c r="AV818">
        <v>3.9039944624841868E-4</v>
      </c>
      <c r="AW818">
        <v>0</v>
      </c>
      <c r="AX818">
        <v>2.7259942130559598E-4</v>
      </c>
      <c r="AY818" s="4">
        <v>0</v>
      </c>
      <c r="AZ818">
        <f t="shared" si="689"/>
        <v>4.7258742456990164E-3</v>
      </c>
      <c r="BA818">
        <f t="shared" si="690"/>
        <v>2.3672628377606605E-3</v>
      </c>
      <c r="BB818">
        <f t="shared" si="691"/>
        <v>6.0851871120303218E-4</v>
      </c>
      <c r="BC818">
        <f t="shared" si="692"/>
        <v>1.9676484086622137E-3</v>
      </c>
      <c r="BD818" s="4">
        <f t="shared" si="693"/>
        <v>7.9190785507030222E-4</v>
      </c>
      <c r="BE818" s="7">
        <f t="shared" si="694"/>
        <v>3.5102075433337395E-3</v>
      </c>
      <c r="BF818">
        <f t="shared" si="695"/>
        <v>2.522933284919569E-3</v>
      </c>
      <c r="BG818">
        <f t="shared" si="696"/>
        <v>8.644975310436177E-4</v>
      </c>
      <c r="BH818">
        <f t="shared" si="697"/>
        <v>1.1696514277220896E-3</v>
      </c>
      <c r="BI818" s="4">
        <f t="shared" si="698"/>
        <v>1.4050795104852784E-3</v>
      </c>
      <c r="BJ818" s="7">
        <f t="shared" si="699"/>
        <v>0.10331485186086467</v>
      </c>
      <c r="BK818">
        <f t="shared" si="700"/>
        <v>4.7677580298225424E-3</v>
      </c>
      <c r="BL818">
        <f t="shared" si="701"/>
        <v>3.8037690550198365E-2</v>
      </c>
      <c r="BM818" s="4">
        <f t="shared" si="702"/>
        <v>6.5842717556303509E-3</v>
      </c>
      <c r="BN818" s="7">
        <f t="shared" si="703"/>
        <v>0.10331485186086467</v>
      </c>
      <c r="BO818">
        <f t="shared" si="704"/>
        <v>6.093450791494761E-2</v>
      </c>
      <c r="BP818">
        <f t="shared" si="705"/>
        <v>0.65719570584517673</v>
      </c>
      <c r="BQ818" s="4">
        <f t="shared" si="706"/>
        <v>0.1063637349070668</v>
      </c>
      <c r="BR818" s="7">
        <f t="shared" si="707"/>
        <v>4.7677580298225424E-3</v>
      </c>
      <c r="BS818">
        <f t="shared" si="708"/>
        <v>6.093450791494761E-2</v>
      </c>
      <c r="BT818">
        <f t="shared" si="709"/>
        <v>9.0479299534826797E-3</v>
      </c>
      <c r="BU818" s="4">
        <f t="shared" si="710"/>
        <v>0.73009370927348716</v>
      </c>
      <c r="BV818" s="7">
        <f t="shared" si="711"/>
        <v>3.8037690550198365E-2</v>
      </c>
      <c r="BW818">
        <f t="shared" si="712"/>
        <v>0.65719570584517673</v>
      </c>
      <c r="BX818">
        <f t="shared" si="713"/>
        <v>9.0479299534826797E-3</v>
      </c>
      <c r="BY818" s="4">
        <f t="shared" si="714"/>
        <v>5.7497469596701843E-2</v>
      </c>
      <c r="BZ818" s="7">
        <f t="shared" si="715"/>
        <v>6.5842717556303509E-3</v>
      </c>
      <c r="CA818">
        <f t="shared" si="716"/>
        <v>0.1063637349070668</v>
      </c>
      <c r="CB818">
        <f t="shared" si="717"/>
        <v>0.73009370927348716</v>
      </c>
      <c r="CC818" s="4">
        <f t="shared" si="688"/>
        <v>5.7497469596701843E-2</v>
      </c>
      <c r="CD818" s="7">
        <f t="shared" si="718"/>
        <v>8</v>
      </c>
      <c r="CE818" s="4">
        <f t="shared" si="719"/>
        <v>0</v>
      </c>
      <c r="CF818" s="7">
        <f t="shared" si="720"/>
        <v>0.10331485186086467</v>
      </c>
      <c r="CG818">
        <f t="shared" si="721"/>
        <v>1.0113788708115797E-2</v>
      </c>
      <c r="CH818" s="7">
        <f t="shared" si="722"/>
        <v>0.10331485186086467</v>
      </c>
      <c r="CI818" s="4">
        <f t="shared" si="723"/>
        <v>0.16362404342473799</v>
      </c>
      <c r="CJ818">
        <f t="shared" si="724"/>
        <v>1.0113788708115797E-2</v>
      </c>
      <c r="CK818">
        <f t="shared" si="725"/>
        <v>0.16362404342473799</v>
      </c>
      <c r="CL818" s="7">
        <f t="shared" si="726"/>
        <v>2</v>
      </c>
      <c r="CM818" s="4">
        <f t="shared" si="727"/>
        <v>0</v>
      </c>
      <c r="CN818" s="7">
        <f t="shared" si="728"/>
        <v>7.0867505679883735E-3</v>
      </c>
      <c r="CO818" s="4">
        <f t="shared" si="729"/>
        <v>1</v>
      </c>
      <c r="CP818" s="7">
        <f t="shared" si="730"/>
        <v>1</v>
      </c>
      <c r="CQ818" s="4" t="str">
        <f t="shared" si="731"/>
        <v>Gentleman Jack</v>
      </c>
      <c r="CR818" s="7">
        <f t="shared" si="732"/>
        <v>62</v>
      </c>
      <c r="CS818">
        <f t="shared" si="733"/>
        <v>65</v>
      </c>
      <c r="CT818">
        <f ca="1">COUNTIF(INDIRECT(ADDRESS(ROW(),CR818,1,1)):INDIRECT(ADDRESS(ROW(),CS818,1,1)), "&lt;0.05")</f>
        <v>3</v>
      </c>
      <c r="CU818" s="4">
        <f t="shared" ca="1" si="734"/>
        <v>0</v>
      </c>
    </row>
    <row r="819" spans="1:99" x14ac:dyDescent="0.25">
      <c r="A819" s="48">
        <v>297</v>
      </c>
      <c r="B819" s="7">
        <v>9.1806824254114142E-2</v>
      </c>
      <c r="C819">
        <v>3.6566363788705751E-2</v>
      </c>
      <c r="D819">
        <v>5.3069733293898691E-2</v>
      </c>
      <c r="E819">
        <v>3.2886226912180849E-2</v>
      </c>
      <c r="F819">
        <v>1.9534742382093365E-2</v>
      </c>
      <c r="G819">
        <v>3.8474885989175436E-2</v>
      </c>
      <c r="H819">
        <v>3.2669083438688941E-2</v>
      </c>
      <c r="I819">
        <v>2.0403881831544377E-2</v>
      </c>
      <c r="J819">
        <v>2.2385465431812083E-2</v>
      </c>
      <c r="K819" s="4">
        <v>2.0992193732875836E-2</v>
      </c>
      <c r="L819" s="7">
        <v>1.4966615634993513E-2</v>
      </c>
      <c r="M819">
        <v>1.1667120044533297E-2</v>
      </c>
      <c r="N819">
        <v>9.0643625736279518E-3</v>
      </c>
      <c r="O819">
        <v>2.1000672135216752E-2</v>
      </c>
      <c r="P819">
        <v>2.1290899162735633E-2</v>
      </c>
      <c r="Q819">
        <v>8.630723575301754E-3</v>
      </c>
      <c r="R819">
        <v>7.0810300664519623E-3</v>
      </c>
      <c r="S819">
        <v>1.002276031331868E-2</v>
      </c>
      <c r="T819">
        <v>2.9677312182689031E-2</v>
      </c>
      <c r="U819" s="4">
        <v>9.938419840766868E-3</v>
      </c>
      <c r="V819" s="7">
        <v>5.5312536838216138E-3</v>
      </c>
      <c r="W819">
        <v>1.1596673482891319E-2</v>
      </c>
      <c r="X819">
        <v>9.0990151825209638E-3</v>
      </c>
      <c r="Y819">
        <v>1.1752648012625103E-2</v>
      </c>
      <c r="Z819">
        <v>2.3175680233486221E-2</v>
      </c>
      <c r="AA819">
        <v>1.5697904418569365E-2</v>
      </c>
      <c r="AB819">
        <v>1.0912698685905392E-2</v>
      </c>
      <c r="AC819">
        <v>1.0367184348993393E-2</v>
      </c>
      <c r="AD819">
        <v>2.6056086176771236E-2</v>
      </c>
      <c r="AE819" s="4">
        <v>1.9284644675377074E-2</v>
      </c>
      <c r="AF819" s="7">
        <v>1.2459570069968749E-2</v>
      </c>
      <c r="AG819">
        <v>1.584263062754979E-2</v>
      </c>
      <c r="AH819">
        <v>1.5338502254533346E-2</v>
      </c>
      <c r="AI819">
        <v>1.9860942717896509E-2</v>
      </c>
      <c r="AJ819">
        <v>1.8190648096424889E-2</v>
      </c>
      <c r="AK819">
        <v>2.166826938548044E-2</v>
      </c>
      <c r="AL819">
        <v>1.8554725060596834E-2</v>
      </c>
      <c r="AM819">
        <v>1.9705040082960094E-2</v>
      </c>
      <c r="AN819">
        <v>2.4812740647678841E-2</v>
      </c>
      <c r="AO819" s="4">
        <v>2.2379820826643561E-2</v>
      </c>
      <c r="AP819" s="7">
        <v>2.3522995795267759E-2</v>
      </c>
      <c r="AQ819">
        <v>1.8626063475071879E-2</v>
      </c>
      <c r="AR819">
        <v>2.2798588644201957E-2</v>
      </c>
      <c r="AS819">
        <v>2.8150264359637866E-2</v>
      </c>
      <c r="AT819">
        <v>3.097530792814197E-2</v>
      </c>
      <c r="AU819">
        <v>2.29476521522658E-2</v>
      </c>
      <c r="AV819">
        <v>2.3980951125772743E-2</v>
      </c>
      <c r="AW819">
        <v>2.1445906974022284E-2</v>
      </c>
      <c r="AX819">
        <v>2.8798005745064394E-2</v>
      </c>
      <c r="AY819" s="4">
        <v>2.2673001690319911E-2</v>
      </c>
      <c r="AZ819">
        <f t="shared" si="689"/>
        <v>3.6878940105508948E-2</v>
      </c>
      <c r="BA819">
        <f t="shared" si="690"/>
        <v>1.4333991552963546E-2</v>
      </c>
      <c r="BB819">
        <f t="shared" si="691"/>
        <v>1.4347378890096168E-2</v>
      </c>
      <c r="BC819">
        <f t="shared" si="692"/>
        <v>1.8881288976973307E-2</v>
      </c>
      <c r="BD819" s="4">
        <f t="shared" si="693"/>
        <v>2.439187378897666E-2</v>
      </c>
      <c r="BE819" s="7">
        <f t="shared" si="694"/>
        <v>2.1985403992329615E-2</v>
      </c>
      <c r="BF819">
        <f t="shared" si="695"/>
        <v>7.352872222648377E-3</v>
      </c>
      <c r="BG819">
        <f t="shared" si="696"/>
        <v>6.5696322752310512E-3</v>
      </c>
      <c r="BH819">
        <f t="shared" si="697"/>
        <v>3.6580850488618019E-3</v>
      </c>
      <c r="BI819" s="4">
        <f t="shared" si="698"/>
        <v>3.7610142543777476E-3</v>
      </c>
      <c r="BJ819" s="7">
        <f t="shared" si="699"/>
        <v>1.0571084425869308E-2</v>
      </c>
      <c r="BK819">
        <f t="shared" si="700"/>
        <v>1.0441699583332813E-2</v>
      </c>
      <c r="BL819">
        <f t="shared" si="701"/>
        <v>2.9786481144938506E-2</v>
      </c>
      <c r="BM819" s="4">
        <f t="shared" si="702"/>
        <v>0.1085912719296495</v>
      </c>
      <c r="BN819" s="7">
        <f t="shared" si="703"/>
        <v>1.0571084425869308E-2</v>
      </c>
      <c r="BO819">
        <f t="shared" si="704"/>
        <v>0.99662215443489965</v>
      </c>
      <c r="BP819">
        <f t="shared" si="705"/>
        <v>0.10314692971741807</v>
      </c>
      <c r="BQ819" s="4">
        <f t="shared" si="706"/>
        <v>1.8992220581565992E-3</v>
      </c>
      <c r="BR819" s="7">
        <f t="shared" si="707"/>
        <v>1.0441699583332813E-2</v>
      </c>
      <c r="BS819">
        <f t="shared" si="708"/>
        <v>0.99662215443489965</v>
      </c>
      <c r="BT819">
        <f t="shared" si="709"/>
        <v>7.7154084592537253E-2</v>
      </c>
      <c r="BU819" s="4">
        <f t="shared" si="710"/>
        <v>8.5586124217081354E-4</v>
      </c>
      <c r="BV819" s="7">
        <f t="shared" si="711"/>
        <v>2.9786481144938506E-2</v>
      </c>
      <c r="BW819">
        <f t="shared" si="712"/>
        <v>0.10314692971741807</v>
      </c>
      <c r="BX819">
        <f t="shared" si="713"/>
        <v>7.7154084592537253E-2</v>
      </c>
      <c r="BY819" s="4">
        <f t="shared" si="714"/>
        <v>3.8007467062600229E-3</v>
      </c>
      <c r="BZ819" s="7">
        <f t="shared" si="715"/>
        <v>0.1085912719296495</v>
      </c>
      <c r="CA819">
        <f t="shared" si="716"/>
        <v>1.8992220581565992E-3</v>
      </c>
      <c r="CB819">
        <f t="shared" si="717"/>
        <v>8.5586124217081354E-4</v>
      </c>
      <c r="CC819" s="4">
        <f t="shared" si="688"/>
        <v>3.8007467062600229E-3</v>
      </c>
      <c r="CD819" s="7">
        <f t="shared" si="718"/>
        <v>12</v>
      </c>
      <c r="CE819" s="4">
        <f t="shared" si="719"/>
        <v>0</v>
      </c>
      <c r="CF819" s="7">
        <f t="shared" si="720"/>
        <v>1.0571084425869308E-2</v>
      </c>
      <c r="CG819">
        <f t="shared" si="721"/>
        <v>3.2164315843620873E-2</v>
      </c>
      <c r="CH819" s="7">
        <f t="shared" si="722"/>
        <v>1.0571084425869308E-2</v>
      </c>
      <c r="CI819" s="4">
        <f t="shared" si="723"/>
        <v>8.1641816500889683E-2</v>
      </c>
      <c r="CJ819">
        <f t="shared" si="724"/>
        <v>3.2164315843620873E-2</v>
      </c>
      <c r="CK819">
        <f t="shared" si="725"/>
        <v>8.1641816500889683E-2</v>
      </c>
      <c r="CL819" s="7">
        <f t="shared" si="726"/>
        <v>4</v>
      </c>
      <c r="CM819" s="4">
        <f t="shared" si="727"/>
        <v>0</v>
      </c>
      <c r="CN819" s="7">
        <f t="shared" si="728"/>
        <v>6.2579813704005408E-2</v>
      </c>
      <c r="CO819" s="4">
        <f t="shared" si="729"/>
        <v>0</v>
      </c>
      <c r="CP819" s="7">
        <f t="shared" si="730"/>
        <v>1</v>
      </c>
      <c r="CQ819" s="4" t="str">
        <f t="shared" si="731"/>
        <v>Gentleman Jack</v>
      </c>
      <c r="CR819" s="7">
        <f t="shared" si="732"/>
        <v>62</v>
      </c>
      <c r="CS819">
        <f t="shared" si="733"/>
        <v>65</v>
      </c>
      <c r="CT819">
        <f ca="1">COUNTIF(INDIRECT(ADDRESS(ROW(),CR819,1,1)):INDIRECT(ADDRESS(ROW(),CS819,1,1)), "&lt;0.05")</f>
        <v>3</v>
      </c>
      <c r="CU819" s="4">
        <f t="shared" ca="1" si="734"/>
        <v>0</v>
      </c>
    </row>
    <row r="820" spans="1:99" x14ac:dyDescent="0.25">
      <c r="A820" s="48">
        <v>298</v>
      </c>
      <c r="B820" s="7">
        <v>0.11503435715622981</v>
      </c>
      <c r="C820">
        <v>3.1739544816536555E-2</v>
      </c>
      <c r="D820">
        <v>8.4951421230312227E-2</v>
      </c>
      <c r="E820">
        <v>4.8855171528769262E-3</v>
      </c>
      <c r="F820">
        <v>1.3497567678876572E-2</v>
      </c>
      <c r="G820">
        <v>5.227367774505972E-2</v>
      </c>
      <c r="H820">
        <v>2.7122611695748124E-2</v>
      </c>
      <c r="I820">
        <v>1.3522510244967248E-2</v>
      </c>
      <c r="J820">
        <v>3.6628243877244657E-2</v>
      </c>
      <c r="K820" s="4">
        <v>1.1319046189516574E-2</v>
      </c>
      <c r="L820" s="7">
        <v>2.546525215544989E-2</v>
      </c>
      <c r="M820">
        <v>3.5470056940347106E-3</v>
      </c>
      <c r="N820">
        <v>0</v>
      </c>
      <c r="O820">
        <v>1.6035766172208598E-2</v>
      </c>
      <c r="P820">
        <v>0</v>
      </c>
      <c r="Q820">
        <v>0</v>
      </c>
      <c r="R820">
        <v>0</v>
      </c>
      <c r="S820">
        <v>0</v>
      </c>
      <c r="T820">
        <v>1.9316242628639138E-2</v>
      </c>
      <c r="U820" s="4">
        <v>0</v>
      </c>
      <c r="V820" s="7">
        <v>0</v>
      </c>
      <c r="W820">
        <v>4.7276667770025328E-3</v>
      </c>
      <c r="X820">
        <v>0</v>
      </c>
      <c r="Y820">
        <v>0</v>
      </c>
      <c r="Z820">
        <v>6.9241518371475075E-3</v>
      </c>
      <c r="AA820">
        <v>9.4123002307238725E-3</v>
      </c>
      <c r="AB820">
        <v>5.2150672960134961E-3</v>
      </c>
      <c r="AC820">
        <v>0</v>
      </c>
      <c r="AD820">
        <v>1.5990371660611912E-2</v>
      </c>
      <c r="AE820" s="4">
        <v>0</v>
      </c>
      <c r="AF820" s="7">
        <v>4.6692332754499577E-2</v>
      </c>
      <c r="AG820">
        <v>4.3863337090236473E-2</v>
      </c>
      <c r="AH820">
        <v>5.7967781441225781E-2</v>
      </c>
      <c r="AI820">
        <v>3.2920726206465953E-2</v>
      </c>
      <c r="AJ820">
        <v>5.5977799172985662E-2</v>
      </c>
      <c r="AK820">
        <v>5.7933365689722821E-2</v>
      </c>
      <c r="AL820">
        <v>5.6600762535862485E-2</v>
      </c>
      <c r="AM820">
        <v>4.513594135801495E-2</v>
      </c>
      <c r="AN820">
        <v>5.9411978583655607E-2</v>
      </c>
      <c r="AO820" s="4">
        <v>7.2500236568585438E-2</v>
      </c>
      <c r="AP820" s="7">
        <v>8.226620063365446E-2</v>
      </c>
      <c r="AQ820">
        <v>5.6401270868283664E-2</v>
      </c>
      <c r="AR820">
        <v>7.3391728661672553E-2</v>
      </c>
      <c r="AS820">
        <v>7.2353446801169424E-2</v>
      </c>
      <c r="AT820">
        <v>7.3377176638932118E-2</v>
      </c>
      <c r="AU820">
        <v>7.8745525375715969E-2</v>
      </c>
      <c r="AV820">
        <v>5.1315396291445971E-2</v>
      </c>
      <c r="AW820">
        <v>5.4083540558976094E-2</v>
      </c>
      <c r="AX820">
        <v>6.4585712190126807E-2</v>
      </c>
      <c r="AY820" s="4">
        <v>3.7697211182014086E-2</v>
      </c>
      <c r="AZ820">
        <f t="shared" si="689"/>
        <v>3.9097449778736845E-2</v>
      </c>
      <c r="BA820">
        <f t="shared" si="690"/>
        <v>6.4364266650332336E-3</v>
      </c>
      <c r="BB820">
        <f t="shared" si="691"/>
        <v>4.2269557801499326E-3</v>
      </c>
      <c r="BC820">
        <f t="shared" si="692"/>
        <v>5.2900426140125481E-2</v>
      </c>
      <c r="BD820" s="4">
        <f t="shared" si="693"/>
        <v>6.4421720920199113E-2</v>
      </c>
      <c r="BE820" s="7">
        <f t="shared" si="694"/>
        <v>3.5742557281723514E-2</v>
      </c>
      <c r="BF820">
        <f t="shared" si="695"/>
        <v>9.8716623648415248E-3</v>
      </c>
      <c r="BG820">
        <f t="shared" si="696"/>
        <v>5.4068214992683316E-3</v>
      </c>
      <c r="BH820">
        <f t="shared" si="697"/>
        <v>1.0956526233203413E-2</v>
      </c>
      <c r="BI820" s="4">
        <f t="shared" si="698"/>
        <v>1.415932352103734E-2</v>
      </c>
      <c r="BJ820" s="7">
        <f t="shared" si="699"/>
        <v>1.8670668479385817E-2</v>
      </c>
      <c r="BK820">
        <f t="shared" si="700"/>
        <v>1.3100513993481501E-2</v>
      </c>
      <c r="BL820">
        <f t="shared" si="701"/>
        <v>0.26839147785813761</v>
      </c>
      <c r="BM820" s="4">
        <f t="shared" si="702"/>
        <v>5.9773429614652415E-2</v>
      </c>
      <c r="BN820" s="7">
        <f t="shared" si="703"/>
        <v>1.8670668479385817E-2</v>
      </c>
      <c r="BO820">
        <f t="shared" si="704"/>
        <v>0.5447599208805769</v>
      </c>
      <c r="BP820">
        <f t="shared" si="705"/>
        <v>1.0485636767176675E-8</v>
      </c>
      <c r="BQ820" s="4">
        <f t="shared" si="706"/>
        <v>1.1210039431133159E-8</v>
      </c>
      <c r="BR820" s="7">
        <f t="shared" si="707"/>
        <v>1.3100513993481501E-2</v>
      </c>
      <c r="BS820">
        <f t="shared" si="708"/>
        <v>0.5447599208805769</v>
      </c>
      <c r="BT820">
        <f t="shared" si="709"/>
        <v>1.0337403074595015E-8</v>
      </c>
      <c r="BU820" s="4">
        <f t="shared" si="710"/>
        <v>4.2907064855386812E-8</v>
      </c>
      <c r="BV820" s="7">
        <f t="shared" si="711"/>
        <v>0.26839147785813761</v>
      </c>
      <c r="BW820">
        <f t="shared" si="712"/>
        <v>1.0485636767176675E-8</v>
      </c>
      <c r="BX820">
        <f t="shared" si="713"/>
        <v>1.0337403074595015E-8</v>
      </c>
      <c r="BY820" s="4">
        <f t="shared" si="714"/>
        <v>5.7814398970478562E-2</v>
      </c>
      <c r="BZ820" s="7">
        <f t="shared" si="715"/>
        <v>5.9773429614652415E-2</v>
      </c>
      <c r="CA820">
        <f t="shared" si="716"/>
        <v>1.1210039431133159E-8</v>
      </c>
      <c r="CB820">
        <f t="shared" si="717"/>
        <v>4.2907064855386812E-8</v>
      </c>
      <c r="CC820" s="4">
        <f t="shared" si="688"/>
        <v>5.7814398970478562E-2</v>
      </c>
      <c r="CD820" s="7">
        <f t="shared" si="718"/>
        <v>12</v>
      </c>
      <c r="CE820" s="4">
        <f t="shared" si="719"/>
        <v>0</v>
      </c>
      <c r="CF820" s="7">
        <f t="shared" si="720"/>
        <v>1.8670668479385817E-2</v>
      </c>
      <c r="CG820">
        <f t="shared" si="721"/>
        <v>0.91095175660243866</v>
      </c>
      <c r="CH820" s="7">
        <f t="shared" si="722"/>
        <v>1.8670668479385817E-2</v>
      </c>
      <c r="CI820" s="4">
        <f t="shared" si="723"/>
        <v>1.9431281626791616E-6</v>
      </c>
      <c r="CJ820">
        <f t="shared" si="724"/>
        <v>0.91095175660243866</v>
      </c>
      <c r="CK820">
        <f t="shared" si="725"/>
        <v>1.9431281626791616E-6</v>
      </c>
      <c r="CL820" s="7">
        <f t="shared" si="726"/>
        <v>4</v>
      </c>
      <c r="CM820" s="4">
        <f t="shared" si="727"/>
        <v>0</v>
      </c>
      <c r="CN820" s="7">
        <f t="shared" si="728"/>
        <v>0.52425939515832232</v>
      </c>
      <c r="CO820" s="4">
        <f t="shared" si="729"/>
        <v>0</v>
      </c>
      <c r="CP820" s="7">
        <f t="shared" si="730"/>
        <v>5</v>
      </c>
      <c r="CQ820" s="4" t="str">
        <f t="shared" si="731"/>
        <v>Glenfiddich 18</v>
      </c>
      <c r="CR820" s="7">
        <f t="shared" si="732"/>
        <v>78</v>
      </c>
      <c r="CS820">
        <f t="shared" si="733"/>
        <v>81</v>
      </c>
      <c r="CT820">
        <f ca="1">COUNTIF(INDIRECT(ADDRESS(ROW(),CR820,1,1)):INDIRECT(ADDRESS(ROW(),CS820,1,1)), "&lt;0.05")</f>
        <v>2</v>
      </c>
      <c r="CU820" s="4">
        <f t="shared" ca="1" si="734"/>
        <v>0</v>
      </c>
    </row>
    <row r="821" spans="1:99" ht="15.75" thickBot="1" x14ac:dyDescent="0.3">
      <c r="A821" s="48">
        <v>299</v>
      </c>
      <c r="B821" s="8">
        <v>0.35682990846657175</v>
      </c>
      <c r="C821" s="2">
        <v>3.8732917624278121E-2</v>
      </c>
      <c r="D821" s="2">
        <v>0.24627677614804172</v>
      </c>
      <c r="E821" s="2">
        <v>0</v>
      </c>
      <c r="F821" s="2">
        <v>0</v>
      </c>
      <c r="G821" s="2">
        <v>0.11492207368868967</v>
      </c>
      <c r="H821" s="2">
        <v>5.6713573819189379E-2</v>
      </c>
      <c r="I821" s="2">
        <v>4.116304739784174E-2</v>
      </c>
      <c r="J821" s="2">
        <v>3.8754107042886614E-2</v>
      </c>
      <c r="K821" s="5">
        <v>6.8478099286985398E-3</v>
      </c>
      <c r="L821" s="8">
        <v>5.3649639088933998E-2</v>
      </c>
      <c r="M821" s="2">
        <v>0</v>
      </c>
      <c r="N821" s="2">
        <v>0</v>
      </c>
      <c r="O821" s="2">
        <v>4.9300239672228517E-3</v>
      </c>
      <c r="P821" s="2">
        <v>0</v>
      </c>
      <c r="Q821" s="2">
        <v>0</v>
      </c>
      <c r="R821" s="2">
        <v>0</v>
      </c>
      <c r="S821" s="2">
        <v>0</v>
      </c>
      <c r="T821" s="2">
        <v>5.0726691607936289E-2</v>
      </c>
      <c r="U821" s="5">
        <v>0</v>
      </c>
      <c r="V821" s="8">
        <v>0</v>
      </c>
      <c r="W821" s="2">
        <v>0</v>
      </c>
      <c r="X821" s="2">
        <v>0</v>
      </c>
      <c r="Y821" s="2">
        <v>0</v>
      </c>
      <c r="Z821" s="2">
        <v>1.7626540758887199E-2</v>
      </c>
      <c r="AA821" s="2">
        <v>0</v>
      </c>
      <c r="AB821" s="2">
        <v>0</v>
      </c>
      <c r="AC821" s="2">
        <v>0</v>
      </c>
      <c r="AD821" s="2">
        <v>4.3124827707540767E-2</v>
      </c>
      <c r="AE821" s="5">
        <v>0</v>
      </c>
      <c r="AF821" s="8">
        <v>0.14868759119371502</v>
      </c>
      <c r="AG821" s="2">
        <v>0.18721755286119232</v>
      </c>
      <c r="AH821" s="2">
        <v>0.20850413434299958</v>
      </c>
      <c r="AI821" s="2">
        <v>0.15503973018554112</v>
      </c>
      <c r="AJ821" s="2">
        <v>0.20335918585014595</v>
      </c>
      <c r="AK821" s="2">
        <v>0.23526587402722685</v>
      </c>
      <c r="AL821" s="2">
        <v>0.24825769190010374</v>
      </c>
      <c r="AM821" s="2">
        <v>0.25925422003793053</v>
      </c>
      <c r="AN821" s="2">
        <v>0.28327948262111591</v>
      </c>
      <c r="AO821" s="5">
        <v>0.26245277960807711</v>
      </c>
      <c r="AP821" s="8">
        <v>0.32187863973044956</v>
      </c>
      <c r="AQ821" s="2">
        <v>0.27210049860418645</v>
      </c>
      <c r="AR821" s="2">
        <v>0.33637252523179534</v>
      </c>
      <c r="AS821" s="2">
        <v>0.29913581093130498</v>
      </c>
      <c r="AT821" s="2">
        <v>0.27763002376962059</v>
      </c>
      <c r="AU821" s="2">
        <v>0.28573235144432257</v>
      </c>
      <c r="AV821" s="2">
        <v>0.29048859475282296</v>
      </c>
      <c r="AW821" s="2">
        <v>0.17198206512881495</v>
      </c>
      <c r="AX821" s="2">
        <v>0.24020368139584244</v>
      </c>
      <c r="AY821" s="5">
        <v>0.2307100152808288</v>
      </c>
      <c r="AZ821" s="2">
        <f t="shared" si="689"/>
        <v>9.0024021411619748E-2</v>
      </c>
      <c r="BA821" s="2">
        <f t="shared" si="690"/>
        <v>1.0930635466409313E-2</v>
      </c>
      <c r="BB821" s="2">
        <f t="shared" si="691"/>
        <v>6.0751368466427967E-3</v>
      </c>
      <c r="BC821" s="2">
        <f t="shared" si="692"/>
        <v>0.21913182426280481</v>
      </c>
      <c r="BD821" s="5">
        <f t="shared" si="693"/>
        <v>0.2726234206269989</v>
      </c>
      <c r="BE821" s="8">
        <f t="shared" si="694"/>
        <v>0.11930516935036214</v>
      </c>
      <c r="BF821" s="2">
        <f t="shared" si="695"/>
        <v>2.1809779241792965E-2</v>
      </c>
      <c r="BG821" s="2">
        <f t="shared" si="696"/>
        <v>1.4147527569136979E-2</v>
      </c>
      <c r="BH821" s="2">
        <f t="shared" si="697"/>
        <v>4.6140472407118445E-2</v>
      </c>
      <c r="BI821" s="5">
        <f t="shared" si="698"/>
        <v>4.7895413024073588E-2</v>
      </c>
      <c r="BJ821" s="8">
        <f t="shared" si="699"/>
        <v>6.7291479866271903E-2</v>
      </c>
      <c r="BK821" s="2">
        <f t="shared" si="700"/>
        <v>5.3685053986816868E-2</v>
      </c>
      <c r="BL821" s="2">
        <f t="shared" si="701"/>
        <v>8.0338310021153565E-3</v>
      </c>
      <c r="BM821" s="5">
        <f t="shared" si="702"/>
        <v>7.6414957930903856E-4</v>
      </c>
      <c r="BN821" s="8">
        <f t="shared" si="703"/>
        <v>6.7291479866271903E-2</v>
      </c>
      <c r="BO821" s="2">
        <f t="shared" si="704"/>
        <v>0.56331468839538767</v>
      </c>
      <c r="BP821" s="2">
        <f t="shared" si="705"/>
        <v>1.0146132780755543E-8</v>
      </c>
      <c r="BQ821" s="5">
        <f t="shared" si="706"/>
        <v>1.2074974386119378E-9</v>
      </c>
      <c r="BR821" s="8">
        <f t="shared" si="707"/>
        <v>5.3685053986816868E-2</v>
      </c>
      <c r="BS821" s="2">
        <f t="shared" si="708"/>
        <v>0.56331468839538767</v>
      </c>
      <c r="BT821" s="2">
        <f t="shared" si="709"/>
        <v>3.3860067926925192E-8</v>
      </c>
      <c r="BU821" s="5">
        <f t="shared" si="710"/>
        <v>5.6000923854311741E-9</v>
      </c>
      <c r="BV821" s="8">
        <f t="shared" si="711"/>
        <v>8.0338310021153565E-3</v>
      </c>
      <c r="BW821" s="2">
        <f t="shared" si="712"/>
        <v>1.0146132780755543E-8</v>
      </c>
      <c r="BX821" s="2">
        <f t="shared" si="713"/>
        <v>3.3860067926925192E-8</v>
      </c>
      <c r="BY821" s="5">
        <f t="shared" si="714"/>
        <v>2.0389253678581423E-2</v>
      </c>
      <c r="BZ821" s="8">
        <f t="shared" si="715"/>
        <v>7.6414957930903856E-4</v>
      </c>
      <c r="CA821" s="2">
        <f t="shared" si="716"/>
        <v>1.2074974386119378E-9</v>
      </c>
      <c r="CB821" s="2">
        <f t="shared" si="717"/>
        <v>5.6000923854311741E-9</v>
      </c>
      <c r="CC821" s="5">
        <f t="shared" si="688"/>
        <v>2.0389253678581423E-2</v>
      </c>
      <c r="CD821" s="8">
        <f t="shared" si="718"/>
        <v>14</v>
      </c>
      <c r="CE821" s="5">
        <f t="shared" si="719"/>
        <v>0</v>
      </c>
      <c r="CF821" s="8">
        <f t="shared" si="720"/>
        <v>6.7291479866271903E-2</v>
      </c>
      <c r="CG821" s="2">
        <f t="shared" si="721"/>
        <v>0.10319733448790312</v>
      </c>
      <c r="CH821" s="8">
        <f t="shared" si="722"/>
        <v>6.7291479866271903E-2</v>
      </c>
      <c r="CI821" s="5">
        <f t="shared" si="723"/>
        <v>1.5206345414429435E-7</v>
      </c>
      <c r="CJ821" s="2">
        <f t="shared" si="724"/>
        <v>0.10319733448790312</v>
      </c>
      <c r="CK821" s="2">
        <f t="shared" si="725"/>
        <v>1.5206345414429435E-7</v>
      </c>
      <c r="CL821" s="8">
        <f t="shared" si="726"/>
        <v>2</v>
      </c>
      <c r="CM821" s="5">
        <f t="shared" si="727"/>
        <v>0</v>
      </c>
      <c r="CN821" s="8">
        <f t="shared" si="728"/>
        <v>6.7042751323039704E-2</v>
      </c>
      <c r="CO821" s="5">
        <f t="shared" si="729"/>
        <v>0</v>
      </c>
      <c r="CP821" s="8">
        <f t="shared" si="730"/>
        <v>5</v>
      </c>
      <c r="CQ821" s="5" t="str">
        <f t="shared" si="731"/>
        <v>Glenfiddich 18</v>
      </c>
      <c r="CR821" s="8">
        <f t="shared" si="732"/>
        <v>78</v>
      </c>
      <c r="CS821" s="2">
        <f t="shared" si="733"/>
        <v>81</v>
      </c>
      <c r="CT821" s="2">
        <f ca="1">COUNTIF(INDIRECT(ADDRESS(ROW(),CR821,1,1)):INDIRECT(ADDRESS(ROW(),CS821,1,1)), "&lt;0.05")</f>
        <v>4</v>
      </c>
      <c r="CU821" s="5">
        <f t="shared" ca="1" si="734"/>
        <v>1</v>
      </c>
    </row>
    <row r="822" spans="1:99" ht="15.75" thickBot="1" x14ac:dyDescent="0.3">
      <c r="A822" t="s">
        <v>237</v>
      </c>
      <c r="BI822" s="44" t="s">
        <v>74</v>
      </c>
      <c r="BJ822" s="6">
        <f>COUNTIF(BJ552:BJ821,"&lt;0.05")</f>
        <v>157</v>
      </c>
      <c r="BK822" s="1">
        <f t="shared" ref="BK822" si="735">COUNTIF(BK552:BK821,"&lt;0.05")</f>
        <v>174</v>
      </c>
      <c r="BL822" s="1">
        <f t="shared" ref="BL822" si="736">COUNTIF(BL552:BL821,"&lt;0.05")</f>
        <v>173</v>
      </c>
      <c r="BM822" s="1">
        <f t="shared" ref="BM822" si="737">COUNTIF(BM552:BM821,"&lt;0.05")</f>
        <v>166</v>
      </c>
      <c r="BN822" s="1">
        <f t="shared" ref="BN822" si="738">COUNTIF(BN552:BN821,"&lt;0.05")</f>
        <v>157</v>
      </c>
      <c r="BO822" s="1">
        <f t="shared" ref="BO822" si="739">COUNTIF(BO552:BO821,"&lt;0.05")</f>
        <v>141</v>
      </c>
      <c r="BP822" s="1">
        <f t="shared" ref="BP822" si="740">COUNTIF(BP552:BP821,"&lt;0.05")</f>
        <v>178</v>
      </c>
      <c r="BQ822" s="1">
        <f t="shared" ref="BQ822" si="741">COUNTIF(BQ552:BQ821,"&lt;0.05")</f>
        <v>186</v>
      </c>
      <c r="BR822" s="1">
        <f t="shared" ref="BR822" si="742">COUNTIF(BR552:BR821,"&lt;0.05")</f>
        <v>174</v>
      </c>
      <c r="BS822" s="1">
        <f t="shared" ref="BS822" si="743">COUNTIF(BS552:BS821,"&lt;0.05")</f>
        <v>141</v>
      </c>
      <c r="BT822" s="1">
        <f t="shared" ref="BT822" si="744">COUNTIF(BT552:BT821,"&lt;0.05")</f>
        <v>179</v>
      </c>
      <c r="BU822" s="1">
        <f t="shared" ref="BU822" si="745">COUNTIF(BU552:BU821,"&lt;0.05")</f>
        <v>200</v>
      </c>
      <c r="BV822" s="1">
        <f t="shared" ref="BV822" si="746">COUNTIF(BV552:BV821,"&lt;0.05")</f>
        <v>173</v>
      </c>
      <c r="BW822" s="1">
        <f t="shared" ref="BW822" si="747">COUNTIF(BW552:BW821,"&lt;0.05")</f>
        <v>178</v>
      </c>
      <c r="BX822" s="1">
        <f t="shared" ref="BX822" si="748">COUNTIF(BX552:BX821,"&lt;0.05")</f>
        <v>179</v>
      </c>
      <c r="BY822" s="1">
        <f t="shared" ref="BY822" si="749">COUNTIF(BY552:BY821,"&lt;0.05")</f>
        <v>150</v>
      </c>
      <c r="BZ822" s="1">
        <f t="shared" ref="BZ822" si="750">COUNTIF(BZ552:BZ821,"&lt;0.05")</f>
        <v>166</v>
      </c>
      <c r="CA822" s="1">
        <f t="shared" ref="CA822" si="751">COUNTIF(CA552:CA821,"&lt;0.05")</f>
        <v>186</v>
      </c>
      <c r="CB822" s="1">
        <f t="shared" ref="CB822" si="752">COUNTIF(CB552:CB821,"&lt;0.05")</f>
        <v>200</v>
      </c>
      <c r="CC822" s="3">
        <f t="shared" ref="CC822" si="753">COUNTIF(CC552:CC821,"&lt;0.05")</f>
        <v>150</v>
      </c>
      <c r="CD822" s="42" t="s">
        <v>74</v>
      </c>
      <c r="CE822" s="41">
        <f>SUM(CE552:CE821)</f>
        <v>16</v>
      </c>
      <c r="CF822" s="39">
        <f>COUNTIF(CF552:CF821,"&lt;0.05")</f>
        <v>157</v>
      </c>
      <c r="CG822" s="40">
        <f t="shared" ref="CG822" si="754">COUNTIF(CG552:CG821,"&lt;0.05")</f>
        <v>159</v>
      </c>
      <c r="CH822" s="40">
        <f t="shared" ref="CH822" si="755">COUNTIF(CH552:CH821,"&lt;0.05")</f>
        <v>157</v>
      </c>
      <c r="CI822" s="40">
        <f t="shared" ref="CI822" si="756">COUNTIF(CI552:CI821,"&lt;0.05")</f>
        <v>168</v>
      </c>
      <c r="CJ822" s="40">
        <f t="shared" ref="CJ822" si="757">COUNTIF(CJ552:CJ821,"&lt;0.05")</f>
        <v>159</v>
      </c>
      <c r="CK822" s="41">
        <f t="shared" ref="CK822" si="758">COUNTIF(CK552:CK821,"&lt;0.05")</f>
        <v>168</v>
      </c>
      <c r="CL822" s="42" t="s">
        <v>74</v>
      </c>
      <c r="CM822" s="41">
        <f>SUM(CM552:CM821)</f>
        <v>80</v>
      </c>
      <c r="CN822" s="42" t="s">
        <v>74</v>
      </c>
      <c r="CO822" s="41">
        <f>COUNTIF(CO552:CO821, "=1")</f>
        <v>162</v>
      </c>
    </row>
    <row r="823" spans="1:99" ht="15.75" thickBot="1" x14ac:dyDescent="0.3">
      <c r="A823" s="81" t="s">
        <v>99</v>
      </c>
      <c r="B823" s="82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  <c r="AA823" s="82"/>
      <c r="AB823" s="82"/>
      <c r="AC823" s="82"/>
      <c r="AD823" s="82"/>
      <c r="AE823" s="82"/>
      <c r="AF823" s="82"/>
      <c r="AG823" s="82"/>
      <c r="AH823" s="82"/>
      <c r="AI823" s="82"/>
      <c r="AJ823" s="82"/>
      <c r="AK823" s="82"/>
      <c r="AL823" s="82"/>
      <c r="AM823" s="82"/>
      <c r="AN823" s="82"/>
      <c r="AO823" s="82"/>
      <c r="AP823" s="82"/>
      <c r="AQ823" s="82"/>
      <c r="AR823" s="82"/>
      <c r="AS823" s="82"/>
      <c r="AT823" s="82"/>
      <c r="AU823" s="82"/>
      <c r="AV823" s="82"/>
      <c r="AW823" s="82"/>
      <c r="AX823" s="82"/>
      <c r="AY823" s="83"/>
      <c r="AZ823" s="86" t="s">
        <v>218</v>
      </c>
      <c r="BA823" s="84"/>
      <c r="BB823" s="84"/>
      <c r="BC823" s="84"/>
      <c r="BD823" s="84"/>
      <c r="BE823" s="84"/>
      <c r="BF823" s="84"/>
      <c r="BG823" s="84"/>
      <c r="BH823" s="84"/>
      <c r="BI823" s="85"/>
      <c r="BJ823" s="81" t="s">
        <v>205</v>
      </c>
      <c r="BK823" s="82"/>
      <c r="BL823" s="82"/>
      <c r="BM823" s="82"/>
      <c r="BN823" s="82"/>
      <c r="BO823" s="82"/>
      <c r="BP823" s="82"/>
      <c r="BQ823" s="82"/>
      <c r="BR823" s="82"/>
      <c r="BS823" s="82"/>
      <c r="BT823" s="82"/>
      <c r="BU823" s="82"/>
      <c r="BV823" s="82"/>
      <c r="BW823" s="82"/>
      <c r="BX823" s="82"/>
      <c r="BY823" s="82"/>
      <c r="BZ823" s="82"/>
      <c r="CA823" s="82"/>
      <c r="CB823" s="82"/>
      <c r="CC823" s="83"/>
      <c r="CD823" s="26"/>
      <c r="CE823" s="26"/>
      <c r="CF823" s="26"/>
      <c r="CG823" s="26"/>
      <c r="CH823" s="26"/>
      <c r="CI823" s="26"/>
      <c r="CJ823" s="26"/>
      <c r="CK823" s="26"/>
      <c r="CL823" s="26"/>
      <c r="CM823" s="26"/>
      <c r="CN823" s="26"/>
      <c r="CO823" s="26"/>
      <c r="CP823" s="26"/>
      <c r="CQ823" s="26"/>
    </row>
    <row r="824" spans="1:99" ht="15.75" thickBot="1" x14ac:dyDescent="0.3">
      <c r="A824" s="43" t="s">
        <v>1</v>
      </c>
      <c r="B824" s="81" t="s">
        <v>55</v>
      </c>
      <c r="C824" s="82"/>
      <c r="D824" s="82"/>
      <c r="E824" s="82"/>
      <c r="F824" s="82"/>
      <c r="G824" s="82"/>
      <c r="H824" s="82"/>
      <c r="I824" s="82"/>
      <c r="J824" s="82"/>
      <c r="K824" s="83"/>
      <c r="L824" s="81" t="s">
        <v>56</v>
      </c>
      <c r="M824" s="82"/>
      <c r="N824" s="82"/>
      <c r="O824" s="82"/>
      <c r="P824" s="82"/>
      <c r="Q824" s="82"/>
      <c r="R824" s="82"/>
      <c r="S824" s="82"/>
      <c r="T824" s="82"/>
      <c r="U824" s="83"/>
      <c r="V824" s="81" t="s">
        <v>92</v>
      </c>
      <c r="W824" s="82"/>
      <c r="X824" s="82"/>
      <c r="Y824" s="82"/>
      <c r="Z824" s="82"/>
      <c r="AA824" s="82"/>
      <c r="AB824" s="82"/>
      <c r="AC824" s="82"/>
      <c r="AD824" s="82"/>
      <c r="AE824" s="83"/>
      <c r="AF824" s="81" t="s">
        <v>93</v>
      </c>
      <c r="AG824" s="82"/>
      <c r="AH824" s="82"/>
      <c r="AI824" s="82"/>
      <c r="AJ824" s="82"/>
      <c r="AK824" s="82"/>
      <c r="AL824" s="82"/>
      <c r="AM824" s="82"/>
      <c r="AN824" s="82"/>
      <c r="AO824" s="83"/>
      <c r="AP824" s="81" t="s">
        <v>94</v>
      </c>
      <c r="AQ824" s="82"/>
      <c r="AR824" s="82"/>
      <c r="AS824" s="82"/>
      <c r="AT824" s="82"/>
      <c r="AU824" s="82"/>
      <c r="AV824" s="82"/>
      <c r="AW824" s="82"/>
      <c r="AX824" s="82"/>
      <c r="AY824" s="83"/>
      <c r="AZ824" s="82" t="s">
        <v>75</v>
      </c>
      <c r="BA824" s="82"/>
      <c r="BB824" s="82"/>
      <c r="BC824" s="82"/>
      <c r="BD824" s="83"/>
      <c r="BE824" s="81" t="s">
        <v>217</v>
      </c>
      <c r="BF824" s="82"/>
      <c r="BG824" s="82"/>
      <c r="BH824" s="82"/>
      <c r="BI824" s="83"/>
      <c r="BJ824" s="81" t="s">
        <v>70</v>
      </c>
      <c r="BK824" s="82"/>
      <c r="BL824" s="82"/>
      <c r="BM824" s="83"/>
      <c r="BN824" s="81" t="s">
        <v>87</v>
      </c>
      <c r="BO824" s="82"/>
      <c r="BP824" s="82"/>
      <c r="BQ824" s="83"/>
      <c r="BR824" s="81" t="s">
        <v>71</v>
      </c>
      <c r="BS824" s="82"/>
      <c r="BT824" s="82"/>
      <c r="BU824" s="83"/>
      <c r="BV824" s="81" t="s">
        <v>72</v>
      </c>
      <c r="BW824" s="82"/>
      <c r="BX824" s="82"/>
      <c r="BY824" s="83"/>
      <c r="BZ824" s="81" t="s">
        <v>73</v>
      </c>
      <c r="CA824" s="82"/>
      <c r="CB824" s="82"/>
      <c r="CC824" s="83"/>
      <c r="CD824" s="44" t="s">
        <v>216</v>
      </c>
      <c r="CE824" s="45" t="s">
        <v>215</v>
      </c>
      <c r="CF824" s="81" t="s">
        <v>70</v>
      </c>
      <c r="CG824" s="83"/>
      <c r="CH824" s="81" t="s">
        <v>87</v>
      </c>
      <c r="CI824" s="83"/>
      <c r="CJ824" s="81" t="s">
        <v>219</v>
      </c>
      <c r="CK824" s="83"/>
      <c r="CL824" s="44" t="s">
        <v>216</v>
      </c>
      <c r="CM824" s="45" t="s">
        <v>215</v>
      </c>
      <c r="CN824" s="56" t="s">
        <v>232</v>
      </c>
      <c r="CO824" s="45" t="s">
        <v>215</v>
      </c>
      <c r="CP824" s="44" t="s">
        <v>220</v>
      </c>
      <c r="CQ824" s="45" t="s">
        <v>221</v>
      </c>
      <c r="CR824" s="87" t="s">
        <v>236</v>
      </c>
      <c r="CS824" s="88"/>
      <c r="CT824" s="88"/>
      <c r="CU824" s="89"/>
    </row>
    <row r="825" spans="1:99" ht="15.75" thickBot="1" x14ac:dyDescent="0.3">
      <c r="A825" s="42" t="s">
        <v>214</v>
      </c>
      <c r="B825" s="42" t="s">
        <v>5</v>
      </c>
      <c r="C825" s="46" t="s">
        <v>6</v>
      </c>
      <c r="D825" s="46" t="s">
        <v>7</v>
      </c>
      <c r="E825" s="46" t="s">
        <v>8</v>
      </c>
      <c r="F825" s="46" t="s">
        <v>9</v>
      </c>
      <c r="G825" s="46" t="s">
        <v>10</v>
      </c>
      <c r="H825" s="46" t="s">
        <v>11</v>
      </c>
      <c r="I825" s="46" t="s">
        <v>12</v>
      </c>
      <c r="J825" s="46" t="s">
        <v>13</v>
      </c>
      <c r="K825" s="47" t="s">
        <v>14</v>
      </c>
      <c r="L825" s="42" t="s">
        <v>15</v>
      </c>
      <c r="M825" s="46" t="s">
        <v>16</v>
      </c>
      <c r="N825" s="46" t="s">
        <v>17</v>
      </c>
      <c r="O825" s="46" t="s">
        <v>18</v>
      </c>
      <c r="P825" s="46" t="s">
        <v>19</v>
      </c>
      <c r="Q825" s="46" t="s">
        <v>20</v>
      </c>
      <c r="R825" s="46" t="s">
        <v>21</v>
      </c>
      <c r="S825" s="46" t="s">
        <v>22</v>
      </c>
      <c r="T825" s="46" t="s">
        <v>23</v>
      </c>
      <c r="U825" s="47" t="s">
        <v>24</v>
      </c>
      <c r="V825" s="42" t="s">
        <v>25</v>
      </c>
      <c r="W825" s="46" t="s">
        <v>26</v>
      </c>
      <c r="X825" s="46" t="s">
        <v>27</v>
      </c>
      <c r="Y825" s="46" t="s">
        <v>28</v>
      </c>
      <c r="Z825" s="46" t="s">
        <v>29</v>
      </c>
      <c r="AA825" s="46" t="s">
        <v>30</v>
      </c>
      <c r="AB825" s="46" t="s">
        <v>31</v>
      </c>
      <c r="AC825" s="46" t="s">
        <v>32</v>
      </c>
      <c r="AD825" s="46" t="s">
        <v>33</v>
      </c>
      <c r="AE825" s="47" t="s">
        <v>34</v>
      </c>
      <c r="AF825" s="42" t="s">
        <v>35</v>
      </c>
      <c r="AG825" s="46" t="s">
        <v>36</v>
      </c>
      <c r="AH825" s="46" t="s">
        <v>37</v>
      </c>
      <c r="AI825" s="46" t="s">
        <v>38</v>
      </c>
      <c r="AJ825" s="46" t="s">
        <v>39</v>
      </c>
      <c r="AK825" s="46" t="s">
        <v>40</v>
      </c>
      <c r="AL825" s="46" t="s">
        <v>41</v>
      </c>
      <c r="AM825" s="46" t="s">
        <v>42</v>
      </c>
      <c r="AN825" s="46" t="s">
        <v>43</v>
      </c>
      <c r="AO825" s="47" t="s">
        <v>44</v>
      </c>
      <c r="AP825" s="42" t="s">
        <v>45</v>
      </c>
      <c r="AQ825" s="46" t="s">
        <v>46</v>
      </c>
      <c r="AR825" s="46" t="s">
        <v>47</v>
      </c>
      <c r="AS825" s="46" t="s">
        <v>48</v>
      </c>
      <c r="AT825" s="46" t="s">
        <v>49</v>
      </c>
      <c r="AU825" s="46" t="s">
        <v>50</v>
      </c>
      <c r="AV825" s="46" t="s">
        <v>51</v>
      </c>
      <c r="AW825" s="46" t="s">
        <v>52</v>
      </c>
      <c r="AX825" s="46" t="s">
        <v>53</v>
      </c>
      <c r="AY825" s="47" t="s">
        <v>54</v>
      </c>
      <c r="AZ825" s="46" t="s">
        <v>70</v>
      </c>
      <c r="BA825" s="46" t="s">
        <v>87</v>
      </c>
      <c r="BB825" s="46" t="s">
        <v>71</v>
      </c>
      <c r="BC825" s="46" t="s">
        <v>72</v>
      </c>
      <c r="BD825" s="47" t="s">
        <v>73</v>
      </c>
      <c r="BE825" s="42" t="s">
        <v>70</v>
      </c>
      <c r="BF825" s="46" t="s">
        <v>87</v>
      </c>
      <c r="BG825" s="46" t="s">
        <v>71</v>
      </c>
      <c r="BH825" s="46" t="s">
        <v>72</v>
      </c>
      <c r="BI825" s="47" t="s">
        <v>73</v>
      </c>
      <c r="BJ825" s="42" t="s">
        <v>87</v>
      </c>
      <c r="BK825" s="46" t="s">
        <v>71</v>
      </c>
      <c r="BL825" s="46" t="s">
        <v>72</v>
      </c>
      <c r="BM825" s="47" t="s">
        <v>73</v>
      </c>
      <c r="BN825" s="42" t="s">
        <v>70</v>
      </c>
      <c r="BO825" s="46" t="s">
        <v>71</v>
      </c>
      <c r="BP825" s="46" t="s">
        <v>72</v>
      </c>
      <c r="BQ825" s="47" t="s">
        <v>73</v>
      </c>
      <c r="BR825" s="42" t="s">
        <v>70</v>
      </c>
      <c r="BS825" s="46" t="s">
        <v>87</v>
      </c>
      <c r="BT825" s="46" t="s">
        <v>72</v>
      </c>
      <c r="BU825" s="47" t="s">
        <v>73</v>
      </c>
      <c r="BV825" s="42" t="s">
        <v>70</v>
      </c>
      <c r="BW825" s="46" t="s">
        <v>87</v>
      </c>
      <c r="BX825" s="46" t="s">
        <v>71</v>
      </c>
      <c r="BY825" s="47" t="s">
        <v>73</v>
      </c>
      <c r="BZ825" s="42" t="s">
        <v>70</v>
      </c>
      <c r="CA825" s="46" t="s">
        <v>87</v>
      </c>
      <c r="CB825" s="46" t="s">
        <v>71</v>
      </c>
      <c r="CC825" s="47" t="s">
        <v>72</v>
      </c>
      <c r="CD825" s="48"/>
      <c r="CE825" s="49"/>
      <c r="CF825" s="43" t="s">
        <v>87</v>
      </c>
      <c r="CG825" s="50" t="s">
        <v>219</v>
      </c>
      <c r="CH825" s="42" t="s">
        <v>70</v>
      </c>
      <c r="CI825" s="47" t="s">
        <v>219</v>
      </c>
      <c r="CJ825" s="50" t="s">
        <v>70</v>
      </c>
      <c r="CK825" s="51" t="s">
        <v>87</v>
      </c>
      <c r="CL825" s="48"/>
      <c r="CM825" s="49"/>
      <c r="CN825" s="43" t="s">
        <v>233</v>
      </c>
      <c r="CO825" s="51"/>
      <c r="CP825" s="43"/>
      <c r="CQ825" s="51"/>
      <c r="CR825" s="43" t="s">
        <v>89</v>
      </c>
      <c r="CS825" s="50" t="s">
        <v>234</v>
      </c>
      <c r="CT825" s="50" t="s">
        <v>216</v>
      </c>
      <c r="CU825" s="51" t="s">
        <v>235</v>
      </c>
    </row>
    <row r="826" spans="1:99" x14ac:dyDescent="0.25">
      <c r="A826" s="48">
        <v>30</v>
      </c>
      <c r="B826" s="7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 s="4">
        <v>0</v>
      </c>
      <c r="L826" s="7">
        <v>0</v>
      </c>
      <c r="M826">
        <v>0</v>
      </c>
      <c r="N826">
        <v>0</v>
      </c>
      <c r="O826">
        <v>0</v>
      </c>
      <c r="P826" s="53">
        <v>0</v>
      </c>
      <c r="Q826" s="53">
        <v>0</v>
      </c>
      <c r="R826" s="53">
        <v>0</v>
      </c>
      <c r="S826" s="53">
        <v>0</v>
      </c>
      <c r="T826" s="53">
        <v>0</v>
      </c>
      <c r="U826" s="57">
        <v>0</v>
      </c>
      <c r="V826" s="59">
        <v>0</v>
      </c>
      <c r="W826" s="53">
        <v>0</v>
      </c>
      <c r="X826" s="53">
        <v>0</v>
      </c>
      <c r="Y826" s="53">
        <v>0</v>
      </c>
      <c r="Z826" s="53">
        <v>0</v>
      </c>
      <c r="AA826" s="53">
        <v>0</v>
      </c>
      <c r="AB826" s="53">
        <v>0</v>
      </c>
      <c r="AC826" s="53">
        <v>0</v>
      </c>
      <c r="AD826" s="53">
        <v>0</v>
      </c>
      <c r="AE826" s="57">
        <v>0</v>
      </c>
      <c r="AF826" s="59">
        <v>0</v>
      </c>
      <c r="AG826" s="53">
        <v>0</v>
      </c>
      <c r="AH826" s="53">
        <v>0</v>
      </c>
      <c r="AI826" s="53">
        <v>0</v>
      </c>
      <c r="AJ826" s="53">
        <v>0</v>
      </c>
      <c r="AK826" s="53">
        <v>0</v>
      </c>
      <c r="AL826" s="53">
        <v>0</v>
      </c>
      <c r="AM826" s="53">
        <v>0</v>
      </c>
      <c r="AN826" s="53">
        <v>0</v>
      </c>
      <c r="AO826" s="57">
        <v>0</v>
      </c>
      <c r="AP826" s="59">
        <v>0</v>
      </c>
      <c r="AQ826" s="53">
        <v>0</v>
      </c>
      <c r="AR826" s="53">
        <v>0</v>
      </c>
      <c r="AS826" s="53">
        <v>0</v>
      </c>
      <c r="AT826" s="53">
        <v>0</v>
      </c>
      <c r="AU826" s="53">
        <v>0</v>
      </c>
      <c r="AV826" s="53">
        <v>0</v>
      </c>
      <c r="AW826" s="53">
        <v>0</v>
      </c>
      <c r="AX826" s="53">
        <v>0</v>
      </c>
      <c r="AY826" s="57">
        <v>0</v>
      </c>
      <c r="AZ826">
        <f>AVERAGE(B826:K826)</f>
        <v>0</v>
      </c>
      <c r="BA826">
        <f>AVERAGE(L826:U826)</f>
        <v>0</v>
      </c>
      <c r="BB826">
        <f>AVERAGE(V826:AE826)</f>
        <v>0</v>
      </c>
      <c r="BC826">
        <f>AVERAGE(AF826:AO826)</f>
        <v>0</v>
      </c>
      <c r="BD826" s="4">
        <f>AVERAGE(AP826:AY826)</f>
        <v>0</v>
      </c>
      <c r="BE826" s="7">
        <f>STDEV(B826:K826)</f>
        <v>0</v>
      </c>
      <c r="BF826">
        <f>STDEV(L826:U826)</f>
        <v>0</v>
      </c>
      <c r="BG826">
        <f>STDEV(V826:AE826)</f>
        <v>0</v>
      </c>
      <c r="BH826">
        <f>STDEV(AF826:AO826)</f>
        <v>0</v>
      </c>
      <c r="BI826" s="4">
        <f>STDEV(AP826:AY826)</f>
        <v>0</v>
      </c>
      <c r="BJ826" s="7" t="e">
        <f>_xlfn.T.TEST($B826:$K826,L826:U826,2,3)</f>
        <v>#DIV/0!</v>
      </c>
      <c r="BK826" t="e">
        <f>_xlfn.T.TEST($B826:$K826,V826:AE826,2,3)</f>
        <v>#DIV/0!</v>
      </c>
      <c r="BL826" t="e">
        <f>_xlfn.T.TEST($B826:$K826,AF826:AO826,2,3)</f>
        <v>#DIV/0!</v>
      </c>
      <c r="BM826" s="4" t="e">
        <f>_xlfn.T.TEST($B826:$K826,AP826:AY826,2,3)</f>
        <v>#DIV/0!</v>
      </c>
      <c r="BN826" s="7" t="e">
        <f>_xlfn.T.TEST($L826:$U826,B826:K826,2,3)</f>
        <v>#DIV/0!</v>
      </c>
      <c r="BO826" t="e">
        <f>_xlfn.T.TEST($L826:$U826,V826:AE826,2,3)</f>
        <v>#DIV/0!</v>
      </c>
      <c r="BP826" t="e">
        <f>_xlfn.T.TEST($L826:$U826,AF826:AO826,2,3)</f>
        <v>#DIV/0!</v>
      </c>
      <c r="BQ826" s="4" t="e">
        <f>_xlfn.T.TEST($L826:$U826,AP826:AY826,2,3)</f>
        <v>#DIV/0!</v>
      </c>
      <c r="BR826" s="7" t="e">
        <f>_xlfn.T.TEST($V826:$AE826,B826:K826,2,3)</f>
        <v>#DIV/0!</v>
      </c>
      <c r="BS826" t="e">
        <f>_xlfn.T.TEST($V826:$AE826,L826:U826,2,3)</f>
        <v>#DIV/0!</v>
      </c>
      <c r="BT826" t="e">
        <f>_xlfn.T.TEST($V826:$AE826,AF826:AO826,2,3)</f>
        <v>#DIV/0!</v>
      </c>
      <c r="BU826" s="4" t="e">
        <f>_xlfn.T.TEST($V826:$AE826,AP826:AY826,2,3)</f>
        <v>#DIV/0!</v>
      </c>
      <c r="BV826" s="7" t="e">
        <f>_xlfn.T.TEST($AF826:$AO826,B826:K826,2,3)</f>
        <v>#DIV/0!</v>
      </c>
      <c r="BW826" t="e">
        <f>_xlfn.T.TEST($AF826:$AO826,L826:U826,2,3)</f>
        <v>#DIV/0!</v>
      </c>
      <c r="BX826" t="e">
        <f>_xlfn.T.TEST($AF826:$AO826,V826:AE826,2,3)</f>
        <v>#DIV/0!</v>
      </c>
      <c r="BY826" s="4" t="e">
        <f>_xlfn.T.TEST($AF826:$AO826,AP826:AY826,2,3)</f>
        <v>#DIV/0!</v>
      </c>
      <c r="BZ826" s="7" t="e">
        <f>_xlfn.T.TEST($AP826:$AY826,B826:K826,2,3)</f>
        <v>#DIV/0!</v>
      </c>
      <c r="CA826" t="e">
        <f>_xlfn.T.TEST($AP826:$AY826,L826:U826,2,3)</f>
        <v>#DIV/0!</v>
      </c>
      <c r="CB826" t="e">
        <f>_xlfn.T.TEST($AP826:$AY826,V826:AE826,2,3)</f>
        <v>#DIV/0!</v>
      </c>
      <c r="CC826" s="4" t="e">
        <f>_xlfn.T.TEST($AP826:$AY826,AF826:AO826,2,3)</f>
        <v>#DIV/0!</v>
      </c>
      <c r="CD826" s="7">
        <f>COUNTIF(BJ826:CC826,"&lt;0.05")</f>
        <v>0</v>
      </c>
      <c r="CE826" s="4">
        <f>IF(CD826=20,1,0)</f>
        <v>0</v>
      </c>
      <c r="CF826" s="6" t="e">
        <f>_xlfn.T.TEST(B826:K826,L826:U826,2,3)</f>
        <v>#DIV/0!</v>
      </c>
      <c r="CG826" s="1" t="e">
        <f>_xlfn.T.TEST(B826:K826,V826:AY826,2,3)</f>
        <v>#DIV/0!</v>
      </c>
      <c r="CH826" s="6" t="e">
        <f>_xlfn.T.TEST(L826:U826,B826:K826,2,3)</f>
        <v>#DIV/0!</v>
      </c>
      <c r="CI826" s="3" t="e">
        <f>_xlfn.T.TEST(L826:U826,V826:AY826,2,3)</f>
        <v>#DIV/0!</v>
      </c>
      <c r="CJ826" s="1" t="e">
        <f>_xlfn.T.TEST(V826:AY826,B826:K826,2,3)</f>
        <v>#DIV/0!</v>
      </c>
      <c r="CK826" s="1" t="e">
        <f>_xlfn.T.TEST(V826:AY826,L826:U826,2,3)</f>
        <v>#DIV/0!</v>
      </c>
      <c r="CL826" s="7">
        <f>COUNTIF(CF826:CK826,"&lt;0.05")</f>
        <v>0</v>
      </c>
      <c r="CM826" s="4">
        <f>IF(CL826=6,1,0)</f>
        <v>0</v>
      </c>
      <c r="CN826" s="7" t="e">
        <f>_xlfn.T.TEST(B826:U826,V826:AO826,2,3)</f>
        <v>#DIV/0!</v>
      </c>
      <c r="CO826" s="4" t="e">
        <f>IF(CN826&lt;0.05,1,0)</f>
        <v>#DIV/0!</v>
      </c>
      <c r="CP826" s="6">
        <f>MATCH(MAX(AZ826:BD826),AZ826:BD826,0)</f>
        <v>1</v>
      </c>
      <c r="CQ826" s="3" t="str">
        <f>_xlfn.SWITCH(CP826,1, "Gentleman Jack", 2, "Jack Daniels", 3, "Glenfiddich 12", 4, "Glenfiddich 15", 5, "Glenfiddich 18")</f>
        <v>Gentleman Jack</v>
      </c>
      <c r="CR826" s="7">
        <f>62+(CP826-1)*4</f>
        <v>62</v>
      </c>
      <c r="CS826">
        <f>CR826+3</f>
        <v>65</v>
      </c>
      <c r="CT826">
        <f ca="1">COUNTIF(INDIRECT(ADDRESS(ROW(),CR826,1,1)):INDIRECT(ADDRESS(ROW(),CS826,1,1)), "&lt;0.05")</f>
        <v>0</v>
      </c>
      <c r="CU826" s="4">
        <f ca="1">IF(CT826=4,1,0)</f>
        <v>0</v>
      </c>
    </row>
    <row r="827" spans="1:99" x14ac:dyDescent="0.25">
      <c r="A827" s="48">
        <v>31</v>
      </c>
      <c r="B827" s="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 s="4">
        <v>0</v>
      </c>
      <c r="L827" s="7">
        <v>0</v>
      </c>
      <c r="M827">
        <v>0</v>
      </c>
      <c r="N827">
        <v>0</v>
      </c>
      <c r="O827">
        <v>0</v>
      </c>
      <c r="P827" s="53">
        <v>0</v>
      </c>
      <c r="Q827" s="53">
        <v>0</v>
      </c>
      <c r="R827" s="53">
        <v>0</v>
      </c>
      <c r="S827" s="53">
        <v>0</v>
      </c>
      <c r="T827" s="53">
        <v>0</v>
      </c>
      <c r="U827" s="57">
        <v>0</v>
      </c>
      <c r="V827" s="59">
        <v>0</v>
      </c>
      <c r="W827" s="53">
        <v>0</v>
      </c>
      <c r="X827" s="53">
        <v>0</v>
      </c>
      <c r="Y827" s="53">
        <v>0</v>
      </c>
      <c r="Z827" s="53">
        <v>0</v>
      </c>
      <c r="AA827" s="53">
        <v>0</v>
      </c>
      <c r="AB827" s="53">
        <v>0</v>
      </c>
      <c r="AC827" s="53">
        <v>0</v>
      </c>
      <c r="AD827" s="53">
        <v>0</v>
      </c>
      <c r="AE827" s="57">
        <v>0</v>
      </c>
      <c r="AF827" s="59">
        <v>0</v>
      </c>
      <c r="AG827" s="53">
        <v>0</v>
      </c>
      <c r="AH827" s="53">
        <v>0</v>
      </c>
      <c r="AI827" s="53">
        <v>0</v>
      </c>
      <c r="AJ827" s="53">
        <v>0</v>
      </c>
      <c r="AK827" s="53">
        <v>0</v>
      </c>
      <c r="AL827" s="53">
        <v>0</v>
      </c>
      <c r="AM827" s="53">
        <v>0</v>
      </c>
      <c r="AN827" s="53">
        <v>0</v>
      </c>
      <c r="AO827" s="57">
        <v>0</v>
      </c>
      <c r="AP827" s="59">
        <v>0</v>
      </c>
      <c r="AQ827" s="53">
        <v>0</v>
      </c>
      <c r="AR827" s="53">
        <v>0</v>
      </c>
      <c r="AS827" s="53">
        <v>0</v>
      </c>
      <c r="AT827" s="53">
        <v>0</v>
      </c>
      <c r="AU827" s="53">
        <v>0</v>
      </c>
      <c r="AV827" s="53">
        <v>0</v>
      </c>
      <c r="AW827" s="53">
        <v>0</v>
      </c>
      <c r="AX827" s="53">
        <v>0</v>
      </c>
      <c r="AY827" s="57">
        <v>0</v>
      </c>
      <c r="AZ827">
        <f t="shared" ref="AZ827:AZ890" si="759">AVERAGE(B827:K827)</f>
        <v>0</v>
      </c>
      <c r="BA827">
        <f t="shared" ref="BA827:BA890" si="760">AVERAGE(L827:U827)</f>
        <v>0</v>
      </c>
      <c r="BB827">
        <f t="shared" ref="BB827:BB890" si="761">AVERAGE(V827:AE827)</f>
        <v>0</v>
      </c>
      <c r="BC827">
        <f t="shared" ref="BC827:BC890" si="762">AVERAGE(AF827:AO827)</f>
        <v>0</v>
      </c>
      <c r="BD827" s="4">
        <f t="shared" ref="BD827:BD890" si="763">AVERAGE(AP827:AY827)</f>
        <v>0</v>
      </c>
      <c r="BE827" s="7">
        <f t="shared" ref="BE827:BE890" si="764">STDEV(B827:K827)</f>
        <v>0</v>
      </c>
      <c r="BF827">
        <f t="shared" ref="BF827:BF890" si="765">STDEV(L827:U827)</f>
        <v>0</v>
      </c>
      <c r="BG827">
        <f t="shared" ref="BG827:BG890" si="766">STDEV(V827:AE827)</f>
        <v>0</v>
      </c>
      <c r="BH827">
        <f t="shared" ref="BH827:BH890" si="767">STDEV(AF827:AO827)</f>
        <v>0</v>
      </c>
      <c r="BI827" s="4">
        <f t="shared" ref="BI827:BI890" si="768">STDEV(AP827:AY827)</f>
        <v>0</v>
      </c>
      <c r="BJ827" s="7" t="e">
        <f t="shared" ref="BJ827:BJ890" si="769">_xlfn.T.TEST($B827:$K827,L827:U827,2,3)</f>
        <v>#DIV/0!</v>
      </c>
      <c r="BK827" t="e">
        <f t="shared" ref="BK827:BK890" si="770">_xlfn.T.TEST($B827:$K827,V827:AE827,2,3)</f>
        <v>#DIV/0!</v>
      </c>
      <c r="BL827" t="e">
        <f t="shared" ref="BL827:BL890" si="771">_xlfn.T.TEST($B827:$K827,AF827:AO827,2,3)</f>
        <v>#DIV/0!</v>
      </c>
      <c r="BM827" s="4" t="e">
        <f t="shared" ref="BM827:BM890" si="772">_xlfn.T.TEST($B827:$K827,AP827:AY827,2,3)</f>
        <v>#DIV/0!</v>
      </c>
      <c r="BN827" s="7" t="e">
        <f t="shared" ref="BN827:BN890" si="773">_xlfn.T.TEST($L827:$U827,B827:K827,2,3)</f>
        <v>#DIV/0!</v>
      </c>
      <c r="BO827" t="e">
        <f t="shared" ref="BO827:BO890" si="774">_xlfn.T.TEST($L827:$U827,V827:AE827,2,3)</f>
        <v>#DIV/0!</v>
      </c>
      <c r="BP827" t="e">
        <f t="shared" ref="BP827:BP890" si="775">_xlfn.T.TEST($L827:$U827,AF827:AO827,2,3)</f>
        <v>#DIV/0!</v>
      </c>
      <c r="BQ827" s="4" t="e">
        <f t="shared" ref="BQ827:BQ890" si="776">_xlfn.T.TEST($L827:$U827,AP827:AY827,2,3)</f>
        <v>#DIV/0!</v>
      </c>
      <c r="BR827" s="7" t="e">
        <f t="shared" ref="BR827:BR890" si="777">_xlfn.T.TEST($V827:$AE827,B827:K827,2,3)</f>
        <v>#DIV/0!</v>
      </c>
      <c r="BS827" t="e">
        <f t="shared" ref="BS827:BS890" si="778">_xlfn.T.TEST($V827:$AE827,L827:U827,2,3)</f>
        <v>#DIV/0!</v>
      </c>
      <c r="BT827" t="e">
        <f t="shared" ref="BT827:BT890" si="779">_xlfn.T.TEST($V827:$AE827,AF827:AO827,2,3)</f>
        <v>#DIV/0!</v>
      </c>
      <c r="BU827" s="4" t="e">
        <f t="shared" ref="BU827:BU890" si="780">_xlfn.T.TEST($V827:$AE827,AP827:AY827,2,3)</f>
        <v>#DIV/0!</v>
      </c>
      <c r="BV827" s="7" t="e">
        <f t="shared" ref="BV827:BV890" si="781">_xlfn.T.TEST($AF827:$AO827,B827:K827,2,3)</f>
        <v>#DIV/0!</v>
      </c>
      <c r="BW827" t="e">
        <f t="shared" ref="BW827:BW890" si="782">_xlfn.T.TEST($AF827:$AO827,L827:U827,2,3)</f>
        <v>#DIV/0!</v>
      </c>
      <c r="BX827" t="e">
        <f t="shared" ref="BX827:BX890" si="783">_xlfn.T.TEST($AF827:$AO827,V827:AE827,2,3)</f>
        <v>#DIV/0!</v>
      </c>
      <c r="BY827" s="4" t="e">
        <f t="shared" ref="BY827:BY890" si="784">_xlfn.T.TEST($AF827:$AO827,AP827:AY827,2,3)</f>
        <v>#DIV/0!</v>
      </c>
      <c r="BZ827" s="7" t="e">
        <f t="shared" ref="BZ827:BZ890" si="785">_xlfn.T.TEST($AP827:$AY827,B827:K827,2,3)</f>
        <v>#DIV/0!</v>
      </c>
      <c r="CA827" t="e">
        <f t="shared" ref="CA827:CA890" si="786">_xlfn.T.TEST($AP827:$AY827,L827:U827,2,3)</f>
        <v>#DIV/0!</v>
      </c>
      <c r="CB827" t="e">
        <f t="shared" ref="CB827:CB890" si="787">_xlfn.T.TEST($AP827:$AY827,V827:AE827,2,3)</f>
        <v>#DIV/0!</v>
      </c>
      <c r="CC827" s="4" t="e">
        <f t="shared" ref="CC827:CC890" si="788">_xlfn.T.TEST($AP827:$AY827,AF827:AO827,2,3)</f>
        <v>#DIV/0!</v>
      </c>
      <c r="CD827" s="7">
        <f t="shared" ref="CD827:CD890" si="789">COUNTIF(BJ827:CC827,"&lt;0.05")</f>
        <v>0</v>
      </c>
      <c r="CE827" s="4">
        <f t="shared" ref="CE827:CE890" si="790">IF(CD827=20,1,0)</f>
        <v>0</v>
      </c>
      <c r="CF827" s="7" t="e">
        <f t="shared" ref="CF827:CF890" si="791">_xlfn.T.TEST(B827:K827,L827:U827,2,3)</f>
        <v>#DIV/0!</v>
      </c>
      <c r="CG827" t="e">
        <f t="shared" ref="CG827:CG890" si="792">_xlfn.T.TEST(B827:K827,V827:AY827,2,3)</f>
        <v>#DIV/0!</v>
      </c>
      <c r="CH827" s="7" t="e">
        <f t="shared" ref="CH827:CH890" si="793">_xlfn.T.TEST(L827:U827,B827:K827,2,3)</f>
        <v>#DIV/0!</v>
      </c>
      <c r="CI827" s="4" t="e">
        <f t="shared" ref="CI827:CI890" si="794">_xlfn.T.TEST(L827:U827,V827:AY827,2,3)</f>
        <v>#DIV/0!</v>
      </c>
      <c r="CJ827" t="e">
        <f t="shared" ref="CJ827:CJ890" si="795">_xlfn.T.TEST(V827:AY827,B827:K827,2,3)</f>
        <v>#DIV/0!</v>
      </c>
      <c r="CK827" t="e">
        <f t="shared" ref="CK827:CK890" si="796">_xlfn.T.TEST(V827:AY827,L827:U827,2,3)</f>
        <v>#DIV/0!</v>
      </c>
      <c r="CL827" s="7">
        <f t="shared" ref="CL827:CL890" si="797">COUNTIF(CF827:CK827,"&lt;0.05")</f>
        <v>0</v>
      </c>
      <c r="CM827" s="4">
        <f t="shared" ref="CM827:CM890" si="798">IF(CL827=6,1,0)</f>
        <v>0</v>
      </c>
      <c r="CN827" s="7" t="e">
        <f t="shared" ref="CN827:CN890" si="799">_xlfn.T.TEST(B827:U827,V827:AO827,2,3)</f>
        <v>#DIV/0!</v>
      </c>
      <c r="CO827" s="4" t="e">
        <f t="shared" ref="CO827:CO890" si="800">IF(CN827&lt;0.05,1,0)</f>
        <v>#DIV/0!</v>
      </c>
      <c r="CP827" s="7">
        <f t="shared" ref="CP827:CP890" si="801">MATCH(MAX(AZ827:BD827),AZ827:BD827,0)</f>
        <v>1</v>
      </c>
      <c r="CQ827" s="4" t="str">
        <f t="shared" ref="CQ827:CQ890" si="802">_xlfn.SWITCH(CP827,1, "Gentleman Jack", 2, "Jack Daniels", 3, "Glenfiddich 12", 4, "Glenfiddich 15", 5, "Glenfiddich 18")</f>
        <v>Gentleman Jack</v>
      </c>
      <c r="CR827" s="7">
        <f t="shared" ref="CR827:CR890" si="803">62+(CP827-1)*4</f>
        <v>62</v>
      </c>
      <c r="CS827">
        <f t="shared" ref="CS827:CS890" si="804">CR827+3</f>
        <v>65</v>
      </c>
      <c r="CT827">
        <f ca="1">COUNTIF(INDIRECT(ADDRESS(ROW(),CR827,1,1)):INDIRECT(ADDRESS(ROW(),CS827,1,1)), "&lt;0.05")</f>
        <v>0</v>
      </c>
      <c r="CU827" s="4">
        <f t="shared" ref="CU827:CU890" ca="1" si="805">IF(CT827=4,1,0)</f>
        <v>0</v>
      </c>
    </row>
    <row r="828" spans="1:99" x14ac:dyDescent="0.25">
      <c r="A828" s="48">
        <v>32</v>
      </c>
      <c r="B828" s="7">
        <v>2.7830419169235707</v>
      </c>
      <c r="C828">
        <v>1.8661750055868509</v>
      </c>
      <c r="D828">
        <v>0.12607119627885224</v>
      </c>
      <c r="E828">
        <v>1.5292280125209832</v>
      </c>
      <c r="F828">
        <v>2.1548905057083094</v>
      </c>
      <c r="G828">
        <v>4.5306331966618538</v>
      </c>
      <c r="H828">
        <v>6.5190074716978268</v>
      </c>
      <c r="I828">
        <v>4.8296461809915501</v>
      </c>
      <c r="J828">
        <v>1.7124757230908159</v>
      </c>
      <c r="K828" s="4">
        <v>0.75634636756444695</v>
      </c>
      <c r="L828" s="7">
        <v>1.0261346004903122</v>
      </c>
      <c r="M828">
        <v>1.2178417872511449</v>
      </c>
      <c r="N828">
        <v>0.34036299176801371</v>
      </c>
      <c r="O828">
        <v>1.8129562358608708</v>
      </c>
      <c r="P828" s="53">
        <v>1.5293135429238305</v>
      </c>
      <c r="Q828" s="53">
        <v>3.6638869513417913</v>
      </c>
      <c r="R828" s="53">
        <v>8.3755602018815729</v>
      </c>
      <c r="S828" s="53">
        <v>2.576357056427856</v>
      </c>
      <c r="T828" s="53">
        <v>1.566248741461423</v>
      </c>
      <c r="U828" s="57">
        <v>2.606686451294443</v>
      </c>
      <c r="V828" s="59">
        <v>7.2392363691784265</v>
      </c>
      <c r="W828" s="53">
        <v>6.9391628397724654</v>
      </c>
      <c r="X828" s="53">
        <v>2.3113071545130435</v>
      </c>
      <c r="Y828" s="53">
        <v>5.6523608357926234</v>
      </c>
      <c r="Z828" s="53">
        <v>8.6986930186409488</v>
      </c>
      <c r="AA828" s="53">
        <v>7.2392363691784265</v>
      </c>
      <c r="AB828" s="53">
        <v>6.9391628397724654</v>
      </c>
      <c r="AC828" s="53">
        <v>2.3113071545130435</v>
      </c>
      <c r="AD828" s="53">
        <v>5.6523608357926234</v>
      </c>
      <c r="AE828" s="57">
        <v>8.6986930186409488</v>
      </c>
      <c r="AF828" s="59">
        <v>3.6173212094284191</v>
      </c>
      <c r="AG828" s="53">
        <v>11.981505337032743</v>
      </c>
      <c r="AH828" s="53">
        <v>7.1676130262366131</v>
      </c>
      <c r="AI828" s="53">
        <v>10.145777331130965</v>
      </c>
      <c r="AJ828" s="53">
        <v>5.2351276038639059</v>
      </c>
      <c r="AK828" s="53">
        <v>3.6173212094284191</v>
      </c>
      <c r="AL828" s="53">
        <v>11.981505337032743</v>
      </c>
      <c r="AM828" s="53">
        <v>7.1676130262366131</v>
      </c>
      <c r="AN828" s="53">
        <v>10.145777331130965</v>
      </c>
      <c r="AO828" s="57">
        <v>5.2351276038639059</v>
      </c>
      <c r="AP828" s="59">
        <v>5.8757026233546998</v>
      </c>
      <c r="AQ828" s="53">
        <v>4.7704342681247516</v>
      </c>
      <c r="AR828" s="53">
        <v>0</v>
      </c>
      <c r="AS828" s="53">
        <v>1.9759670430796412</v>
      </c>
      <c r="AT828" s="53">
        <v>2.2791260434489011</v>
      </c>
      <c r="AU828" s="53">
        <v>5.8757026233546998</v>
      </c>
      <c r="AV828" s="53">
        <v>4.7704342681247516</v>
      </c>
      <c r="AW828" s="53">
        <v>0</v>
      </c>
      <c r="AX828" s="53">
        <v>1.9759670430796412</v>
      </c>
      <c r="AY828" s="57">
        <v>2.2791260434489011</v>
      </c>
      <c r="AZ828">
        <f t="shared" si="759"/>
        <v>2.6807515577025058</v>
      </c>
      <c r="BA828">
        <f t="shared" si="760"/>
        <v>2.471534856070126</v>
      </c>
      <c r="BB828">
        <f t="shared" si="761"/>
        <v>6.1681520435795019</v>
      </c>
      <c r="BC828">
        <f t="shared" si="762"/>
        <v>7.6294689015385284</v>
      </c>
      <c r="BD828" s="4">
        <f t="shared" si="763"/>
        <v>2.980245995601599</v>
      </c>
      <c r="BE828" s="7">
        <f t="shared" si="764"/>
        <v>2.0059865518604432</v>
      </c>
      <c r="BF828">
        <f t="shared" si="765"/>
        <v>2.2767507043186028</v>
      </c>
      <c r="BG828">
        <f t="shared" si="766"/>
        <v>2.2748191613206918</v>
      </c>
      <c r="BH828">
        <f t="shared" si="767"/>
        <v>3.2426168941942475</v>
      </c>
      <c r="BI828" s="4">
        <f t="shared" si="768"/>
        <v>2.2095979890953195</v>
      </c>
      <c r="BJ828" s="7">
        <f t="shared" si="769"/>
        <v>0.82989411321421103</v>
      </c>
      <c r="BK828">
        <f t="shared" si="770"/>
        <v>1.9292597378848088E-3</v>
      </c>
      <c r="BL828">
        <f t="shared" si="771"/>
        <v>9.3712704730516798E-4</v>
      </c>
      <c r="BM828" s="4">
        <f t="shared" si="772"/>
        <v>0.7546624846783645</v>
      </c>
      <c r="BN828" s="7">
        <f t="shared" si="773"/>
        <v>0.82989411321421103</v>
      </c>
      <c r="BO828">
        <f t="shared" si="774"/>
        <v>1.9060685497328863E-3</v>
      </c>
      <c r="BP828">
        <f t="shared" si="775"/>
        <v>7.9453625038082587E-4</v>
      </c>
      <c r="BQ828" s="4">
        <f t="shared" si="776"/>
        <v>0.61828564374184758</v>
      </c>
      <c r="BR828" s="7">
        <f t="shared" si="777"/>
        <v>1.9292597378848088E-3</v>
      </c>
      <c r="BS828">
        <f t="shared" si="778"/>
        <v>1.9060685497328863E-3</v>
      </c>
      <c r="BT828">
        <f t="shared" si="779"/>
        <v>0.26030860577524406</v>
      </c>
      <c r="BU828" s="4">
        <f t="shared" si="780"/>
        <v>5.2028274074619697E-3</v>
      </c>
      <c r="BV828" s="7">
        <f t="shared" si="781"/>
        <v>9.3712704730516798E-4</v>
      </c>
      <c r="BW828">
        <f t="shared" si="782"/>
        <v>7.9453625038082587E-4</v>
      </c>
      <c r="BX828">
        <f t="shared" si="783"/>
        <v>0.26030860577524406</v>
      </c>
      <c r="BY828" s="4">
        <f t="shared" si="784"/>
        <v>1.7805695057805805E-3</v>
      </c>
      <c r="BZ828" s="7">
        <f t="shared" si="785"/>
        <v>0.7546624846783645</v>
      </c>
      <c r="CA828">
        <f t="shared" si="786"/>
        <v>0.61828564374184758</v>
      </c>
      <c r="CB828">
        <f t="shared" si="787"/>
        <v>5.2028274074619697E-3</v>
      </c>
      <c r="CC828" s="4">
        <f t="shared" si="788"/>
        <v>1.7805695057805805E-3</v>
      </c>
      <c r="CD828" s="7">
        <f t="shared" si="789"/>
        <v>12</v>
      </c>
      <c r="CE828" s="4">
        <f t="shared" si="790"/>
        <v>0</v>
      </c>
      <c r="CF828" s="7">
        <f t="shared" si="791"/>
        <v>0.82989411321421103</v>
      </c>
      <c r="CG828">
        <f t="shared" si="792"/>
        <v>2.4057732014640381E-3</v>
      </c>
      <c r="CH828" s="7">
        <f t="shared" si="793"/>
        <v>0.82989411321421103</v>
      </c>
      <c r="CI828" s="4">
        <f t="shared" si="794"/>
        <v>2.8224390715651357E-3</v>
      </c>
      <c r="CJ828">
        <f t="shared" si="795"/>
        <v>2.4057732014640381E-3</v>
      </c>
      <c r="CK828">
        <f t="shared" si="796"/>
        <v>2.8224390715651357E-3</v>
      </c>
      <c r="CL828" s="7">
        <f t="shared" si="797"/>
        <v>4</v>
      </c>
      <c r="CM828" s="4">
        <f t="shared" si="798"/>
        <v>0</v>
      </c>
      <c r="CN828" s="7">
        <f t="shared" si="799"/>
        <v>3.5547796144283706E-6</v>
      </c>
      <c r="CO828" s="4">
        <f t="shared" si="800"/>
        <v>1</v>
      </c>
      <c r="CP828" s="7">
        <f t="shared" si="801"/>
        <v>4</v>
      </c>
      <c r="CQ828" s="4" t="str">
        <f t="shared" si="802"/>
        <v>Glenfiddich 15</v>
      </c>
      <c r="CR828" s="7">
        <f t="shared" si="803"/>
        <v>74</v>
      </c>
      <c r="CS828">
        <f t="shared" si="804"/>
        <v>77</v>
      </c>
      <c r="CT828">
        <f ca="1">COUNTIF(INDIRECT(ADDRESS(ROW(),CR828,1,1)):INDIRECT(ADDRESS(ROW(),CS828,1,1)), "&lt;0.05")</f>
        <v>3</v>
      </c>
      <c r="CU828" s="4">
        <f t="shared" ca="1" si="805"/>
        <v>0</v>
      </c>
    </row>
    <row r="829" spans="1:99" x14ac:dyDescent="0.25">
      <c r="A829" s="48">
        <v>33</v>
      </c>
      <c r="B829" s="7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 s="4">
        <v>0</v>
      </c>
      <c r="L829" s="7">
        <v>0</v>
      </c>
      <c r="M829">
        <v>0</v>
      </c>
      <c r="N829">
        <v>0</v>
      </c>
      <c r="O829">
        <v>0</v>
      </c>
      <c r="P829" s="53">
        <v>0</v>
      </c>
      <c r="Q829" s="53">
        <v>0</v>
      </c>
      <c r="R829" s="53">
        <v>0</v>
      </c>
      <c r="S829" s="53">
        <v>0</v>
      </c>
      <c r="T829" s="53">
        <v>0</v>
      </c>
      <c r="U829" s="57">
        <v>0</v>
      </c>
      <c r="V829" s="59">
        <v>0</v>
      </c>
      <c r="W829" s="53">
        <v>0</v>
      </c>
      <c r="X829" s="53">
        <v>0</v>
      </c>
      <c r="Y829" s="53">
        <v>0</v>
      </c>
      <c r="Z829" s="53">
        <v>0</v>
      </c>
      <c r="AA829" s="53">
        <v>0</v>
      </c>
      <c r="AB829" s="53">
        <v>0</v>
      </c>
      <c r="AC829" s="53">
        <v>0</v>
      </c>
      <c r="AD829" s="53">
        <v>0</v>
      </c>
      <c r="AE829" s="57">
        <v>0</v>
      </c>
      <c r="AF829" s="59">
        <v>0</v>
      </c>
      <c r="AG829" s="53">
        <v>0</v>
      </c>
      <c r="AH829" s="53">
        <v>0</v>
      </c>
      <c r="AI829" s="53">
        <v>0</v>
      </c>
      <c r="AJ829" s="53">
        <v>0</v>
      </c>
      <c r="AK829" s="53">
        <v>0</v>
      </c>
      <c r="AL829" s="53">
        <v>0</v>
      </c>
      <c r="AM829" s="53">
        <v>0</v>
      </c>
      <c r="AN829" s="53">
        <v>0</v>
      </c>
      <c r="AO829" s="57">
        <v>0</v>
      </c>
      <c r="AP829" s="59">
        <v>0</v>
      </c>
      <c r="AQ829" s="53">
        <v>0</v>
      </c>
      <c r="AR829" s="53">
        <v>0</v>
      </c>
      <c r="AS829" s="53">
        <v>0</v>
      </c>
      <c r="AT829" s="53">
        <v>0</v>
      </c>
      <c r="AU829" s="53">
        <v>0</v>
      </c>
      <c r="AV829" s="53">
        <v>0</v>
      </c>
      <c r="AW829" s="53">
        <v>0</v>
      </c>
      <c r="AX829" s="53">
        <v>0</v>
      </c>
      <c r="AY829" s="57">
        <v>0</v>
      </c>
      <c r="AZ829">
        <f t="shared" si="759"/>
        <v>0</v>
      </c>
      <c r="BA829">
        <f t="shared" si="760"/>
        <v>0</v>
      </c>
      <c r="BB829">
        <f t="shared" si="761"/>
        <v>0</v>
      </c>
      <c r="BC829">
        <f t="shared" si="762"/>
        <v>0</v>
      </c>
      <c r="BD829" s="4">
        <f t="shared" si="763"/>
        <v>0</v>
      </c>
      <c r="BE829" s="7">
        <f t="shared" si="764"/>
        <v>0</v>
      </c>
      <c r="BF829">
        <f t="shared" si="765"/>
        <v>0</v>
      </c>
      <c r="BG829">
        <f t="shared" si="766"/>
        <v>0</v>
      </c>
      <c r="BH829">
        <f t="shared" si="767"/>
        <v>0</v>
      </c>
      <c r="BI829" s="4">
        <f t="shared" si="768"/>
        <v>0</v>
      </c>
      <c r="BJ829" s="7" t="e">
        <f t="shared" si="769"/>
        <v>#DIV/0!</v>
      </c>
      <c r="BK829" t="e">
        <f t="shared" si="770"/>
        <v>#DIV/0!</v>
      </c>
      <c r="BL829" t="e">
        <f t="shared" si="771"/>
        <v>#DIV/0!</v>
      </c>
      <c r="BM829" s="4" t="e">
        <f t="shared" si="772"/>
        <v>#DIV/0!</v>
      </c>
      <c r="BN829" s="7" t="e">
        <f t="shared" si="773"/>
        <v>#DIV/0!</v>
      </c>
      <c r="BO829" t="e">
        <f t="shared" si="774"/>
        <v>#DIV/0!</v>
      </c>
      <c r="BP829" t="e">
        <f t="shared" si="775"/>
        <v>#DIV/0!</v>
      </c>
      <c r="BQ829" s="4" t="e">
        <f t="shared" si="776"/>
        <v>#DIV/0!</v>
      </c>
      <c r="BR829" s="7" t="e">
        <f t="shared" si="777"/>
        <v>#DIV/0!</v>
      </c>
      <c r="BS829" t="e">
        <f t="shared" si="778"/>
        <v>#DIV/0!</v>
      </c>
      <c r="BT829" t="e">
        <f t="shared" si="779"/>
        <v>#DIV/0!</v>
      </c>
      <c r="BU829" s="4" t="e">
        <f t="shared" si="780"/>
        <v>#DIV/0!</v>
      </c>
      <c r="BV829" s="7" t="e">
        <f t="shared" si="781"/>
        <v>#DIV/0!</v>
      </c>
      <c r="BW829" t="e">
        <f t="shared" si="782"/>
        <v>#DIV/0!</v>
      </c>
      <c r="BX829" t="e">
        <f t="shared" si="783"/>
        <v>#DIV/0!</v>
      </c>
      <c r="BY829" s="4" t="e">
        <f t="shared" si="784"/>
        <v>#DIV/0!</v>
      </c>
      <c r="BZ829" s="7" t="e">
        <f t="shared" si="785"/>
        <v>#DIV/0!</v>
      </c>
      <c r="CA829" t="e">
        <f t="shared" si="786"/>
        <v>#DIV/0!</v>
      </c>
      <c r="CB829" t="e">
        <f t="shared" si="787"/>
        <v>#DIV/0!</v>
      </c>
      <c r="CC829" s="4" t="e">
        <f t="shared" si="788"/>
        <v>#DIV/0!</v>
      </c>
      <c r="CD829" s="7">
        <f t="shared" si="789"/>
        <v>0</v>
      </c>
      <c r="CE829" s="4">
        <f t="shared" si="790"/>
        <v>0</v>
      </c>
      <c r="CF829" s="7" t="e">
        <f t="shared" si="791"/>
        <v>#DIV/0!</v>
      </c>
      <c r="CG829" t="e">
        <f t="shared" si="792"/>
        <v>#DIV/0!</v>
      </c>
      <c r="CH829" s="7" t="e">
        <f t="shared" si="793"/>
        <v>#DIV/0!</v>
      </c>
      <c r="CI829" s="4" t="e">
        <f t="shared" si="794"/>
        <v>#DIV/0!</v>
      </c>
      <c r="CJ829" t="e">
        <f t="shared" si="795"/>
        <v>#DIV/0!</v>
      </c>
      <c r="CK829" t="e">
        <f t="shared" si="796"/>
        <v>#DIV/0!</v>
      </c>
      <c r="CL829" s="7">
        <f t="shared" si="797"/>
        <v>0</v>
      </c>
      <c r="CM829" s="4">
        <f t="shared" si="798"/>
        <v>0</v>
      </c>
      <c r="CN829" s="7" t="e">
        <f t="shared" si="799"/>
        <v>#DIV/0!</v>
      </c>
      <c r="CO829" s="4" t="e">
        <f t="shared" si="800"/>
        <v>#DIV/0!</v>
      </c>
      <c r="CP829" s="7">
        <f t="shared" si="801"/>
        <v>1</v>
      </c>
      <c r="CQ829" s="4" t="str">
        <f t="shared" si="802"/>
        <v>Gentleman Jack</v>
      </c>
      <c r="CR829" s="7">
        <f t="shared" si="803"/>
        <v>62</v>
      </c>
      <c r="CS829">
        <f t="shared" si="804"/>
        <v>65</v>
      </c>
      <c r="CT829">
        <f ca="1">COUNTIF(INDIRECT(ADDRESS(ROW(),CR829,1,1)):INDIRECT(ADDRESS(ROW(),CS829,1,1)), "&lt;0.05")</f>
        <v>0</v>
      </c>
      <c r="CU829" s="4">
        <f t="shared" ca="1" si="805"/>
        <v>0</v>
      </c>
    </row>
    <row r="830" spans="1:99" x14ac:dyDescent="0.25">
      <c r="A830" s="48">
        <v>34</v>
      </c>
      <c r="B830" s="7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 s="4">
        <v>0</v>
      </c>
      <c r="L830" s="7">
        <v>0</v>
      </c>
      <c r="M830">
        <v>0</v>
      </c>
      <c r="N830">
        <v>0</v>
      </c>
      <c r="O830">
        <v>0</v>
      </c>
      <c r="P830" s="53">
        <v>0</v>
      </c>
      <c r="Q830" s="53">
        <v>0</v>
      </c>
      <c r="R830" s="53">
        <v>0</v>
      </c>
      <c r="S830" s="53">
        <v>0</v>
      </c>
      <c r="T830" s="53">
        <v>0</v>
      </c>
      <c r="U830" s="57">
        <v>0</v>
      </c>
      <c r="V830" s="59">
        <v>0</v>
      </c>
      <c r="W830" s="53">
        <v>0</v>
      </c>
      <c r="X830" s="53">
        <v>0</v>
      </c>
      <c r="Y830" s="53">
        <v>0</v>
      </c>
      <c r="Z830" s="53">
        <v>0</v>
      </c>
      <c r="AA830" s="53">
        <v>0</v>
      </c>
      <c r="AB830" s="53">
        <v>0</v>
      </c>
      <c r="AC830" s="53">
        <v>0</v>
      </c>
      <c r="AD830" s="53">
        <v>0</v>
      </c>
      <c r="AE830" s="57">
        <v>0</v>
      </c>
      <c r="AF830" s="59">
        <v>0</v>
      </c>
      <c r="AG830" s="53">
        <v>0</v>
      </c>
      <c r="AH830" s="53">
        <v>0</v>
      </c>
      <c r="AI830" s="53">
        <v>6.7604350468847524E-2</v>
      </c>
      <c r="AJ830" s="53">
        <v>0</v>
      </c>
      <c r="AK830" s="53">
        <v>0</v>
      </c>
      <c r="AL830" s="53">
        <v>0</v>
      </c>
      <c r="AM830" s="53">
        <v>0</v>
      </c>
      <c r="AN830" s="53">
        <v>6.7604350468847524E-2</v>
      </c>
      <c r="AO830" s="57">
        <v>0</v>
      </c>
      <c r="AP830" s="59">
        <v>0</v>
      </c>
      <c r="AQ830" s="53">
        <v>0</v>
      </c>
      <c r="AR830" s="53">
        <v>0</v>
      </c>
      <c r="AS830" s="53">
        <v>0</v>
      </c>
      <c r="AT830" s="53">
        <v>0</v>
      </c>
      <c r="AU830" s="53">
        <v>0</v>
      </c>
      <c r="AV830" s="53">
        <v>0</v>
      </c>
      <c r="AW830" s="53">
        <v>0</v>
      </c>
      <c r="AX830" s="53">
        <v>0</v>
      </c>
      <c r="AY830" s="57">
        <v>0</v>
      </c>
      <c r="AZ830">
        <f t="shared" si="759"/>
        <v>0</v>
      </c>
      <c r="BA830">
        <f t="shared" si="760"/>
        <v>0</v>
      </c>
      <c r="BB830">
        <f t="shared" si="761"/>
        <v>0</v>
      </c>
      <c r="BC830">
        <f t="shared" si="762"/>
        <v>1.3520870093769505E-2</v>
      </c>
      <c r="BD830" s="4">
        <f t="shared" si="763"/>
        <v>0</v>
      </c>
      <c r="BE830" s="7">
        <f t="shared" si="764"/>
        <v>0</v>
      </c>
      <c r="BF830">
        <f t="shared" si="765"/>
        <v>0</v>
      </c>
      <c r="BG830">
        <f t="shared" si="766"/>
        <v>0</v>
      </c>
      <c r="BH830">
        <f t="shared" si="767"/>
        <v>2.8504496962377363E-2</v>
      </c>
      <c r="BI830" s="4">
        <f t="shared" si="768"/>
        <v>0</v>
      </c>
      <c r="BJ830" s="7" t="e">
        <f t="shared" si="769"/>
        <v>#DIV/0!</v>
      </c>
      <c r="BK830" t="e">
        <f t="shared" si="770"/>
        <v>#DIV/0!</v>
      </c>
      <c r="BL830">
        <f t="shared" si="771"/>
        <v>0.16785065605707486</v>
      </c>
      <c r="BM830" s="4" t="e">
        <f t="shared" si="772"/>
        <v>#DIV/0!</v>
      </c>
      <c r="BN830" s="7" t="e">
        <f t="shared" si="773"/>
        <v>#DIV/0!</v>
      </c>
      <c r="BO830" t="e">
        <f t="shared" si="774"/>
        <v>#DIV/0!</v>
      </c>
      <c r="BP830">
        <f t="shared" si="775"/>
        <v>0.16785065605707486</v>
      </c>
      <c r="BQ830" s="4" t="e">
        <f t="shared" si="776"/>
        <v>#DIV/0!</v>
      </c>
      <c r="BR830" s="7" t="e">
        <f t="shared" si="777"/>
        <v>#DIV/0!</v>
      </c>
      <c r="BS830" t="e">
        <f t="shared" si="778"/>
        <v>#DIV/0!</v>
      </c>
      <c r="BT830">
        <f t="shared" si="779"/>
        <v>0.16785065605707486</v>
      </c>
      <c r="BU830" s="4" t="e">
        <f t="shared" si="780"/>
        <v>#DIV/0!</v>
      </c>
      <c r="BV830" s="7">
        <f t="shared" si="781"/>
        <v>0.16785065605707486</v>
      </c>
      <c r="BW830">
        <f t="shared" si="782"/>
        <v>0.16785065605707486</v>
      </c>
      <c r="BX830">
        <f t="shared" si="783"/>
        <v>0.16785065605707486</v>
      </c>
      <c r="BY830" s="4">
        <f t="shared" si="784"/>
        <v>0.16785065605707486</v>
      </c>
      <c r="BZ830" s="7" t="e">
        <f t="shared" si="785"/>
        <v>#DIV/0!</v>
      </c>
      <c r="CA830" t="e">
        <f t="shared" si="786"/>
        <v>#DIV/0!</v>
      </c>
      <c r="CB830" t="e">
        <f t="shared" si="787"/>
        <v>#DIV/0!</v>
      </c>
      <c r="CC830" s="4">
        <f t="shared" si="788"/>
        <v>0.16785065605707486</v>
      </c>
      <c r="CD830" s="7">
        <f t="shared" si="789"/>
        <v>0</v>
      </c>
      <c r="CE830" s="4">
        <f t="shared" si="790"/>
        <v>0</v>
      </c>
      <c r="CF830" s="7" t="e">
        <f t="shared" si="791"/>
        <v>#DIV/0!</v>
      </c>
      <c r="CG830">
        <f t="shared" si="792"/>
        <v>0.16078820842587666</v>
      </c>
      <c r="CH830" s="7" t="e">
        <f t="shared" si="793"/>
        <v>#DIV/0!</v>
      </c>
      <c r="CI830" s="4">
        <f t="shared" si="794"/>
        <v>0.16078820842587666</v>
      </c>
      <c r="CJ830">
        <f t="shared" si="795"/>
        <v>0.16078820842587666</v>
      </c>
      <c r="CK830">
        <f t="shared" si="796"/>
        <v>0.16078820842587666</v>
      </c>
      <c r="CL830" s="7">
        <f t="shared" si="797"/>
        <v>0</v>
      </c>
      <c r="CM830" s="4">
        <f t="shared" si="798"/>
        <v>0</v>
      </c>
      <c r="CN830" s="7">
        <f t="shared" si="799"/>
        <v>0.16254999902972711</v>
      </c>
      <c r="CO830" s="4">
        <f t="shared" si="800"/>
        <v>0</v>
      </c>
      <c r="CP830" s="7">
        <f t="shared" si="801"/>
        <v>4</v>
      </c>
      <c r="CQ830" s="4" t="str">
        <f t="shared" si="802"/>
        <v>Glenfiddich 15</v>
      </c>
      <c r="CR830" s="7">
        <f t="shared" si="803"/>
        <v>74</v>
      </c>
      <c r="CS830">
        <f t="shared" si="804"/>
        <v>77</v>
      </c>
      <c r="CT830">
        <f ca="1">COUNTIF(INDIRECT(ADDRESS(ROW(),CR830,1,1)):INDIRECT(ADDRESS(ROW(),CS830,1,1)), "&lt;0.05")</f>
        <v>0</v>
      </c>
      <c r="CU830" s="4">
        <f t="shared" ca="1" si="805"/>
        <v>0</v>
      </c>
    </row>
    <row r="831" spans="1:99" x14ac:dyDescent="0.25">
      <c r="A831" s="48">
        <v>35</v>
      </c>
      <c r="B831" s="7">
        <v>1.2409455549902635</v>
      </c>
      <c r="C831">
        <v>0.78215126770799204</v>
      </c>
      <c r="D831">
        <v>1.1769667419617871</v>
      </c>
      <c r="E831">
        <v>1.0844964940873323</v>
      </c>
      <c r="F831">
        <v>0.75638367817443142</v>
      </c>
      <c r="G831">
        <v>0.98134719192291497</v>
      </c>
      <c r="H831">
        <v>0.97755028130374166</v>
      </c>
      <c r="I831">
        <v>0.32555217160679084</v>
      </c>
      <c r="J831">
        <v>0.78351160149046872</v>
      </c>
      <c r="K831" s="4">
        <v>1.3241092049726562</v>
      </c>
      <c r="L831" s="7">
        <v>1.0680690991722888</v>
      </c>
      <c r="M831">
        <v>1.3203879546139499</v>
      </c>
      <c r="N831">
        <v>1.5970892543439976</v>
      </c>
      <c r="O831">
        <v>1.9788230693154951</v>
      </c>
      <c r="P831" s="53">
        <v>0.97960077561241987</v>
      </c>
      <c r="Q831" s="53">
        <v>1.8593507211338722</v>
      </c>
      <c r="R831" s="53">
        <v>0.58486666322682968</v>
      </c>
      <c r="S831" s="53">
        <v>0.92104275989190099</v>
      </c>
      <c r="T831" s="53">
        <v>1.6877472160739879</v>
      </c>
      <c r="U831" s="57">
        <v>0.84217516925253455</v>
      </c>
      <c r="V831" s="59">
        <v>2.4038351051147804</v>
      </c>
      <c r="W831" s="53">
        <v>1.4608211719795381</v>
      </c>
      <c r="X831" s="53">
        <v>0.7181651490215295</v>
      </c>
      <c r="Y831" s="53">
        <v>0.59254758402956165</v>
      </c>
      <c r="Z831" s="53">
        <v>0.92045797052870792</v>
      </c>
      <c r="AA831" s="53">
        <v>2.4038351051147804</v>
      </c>
      <c r="AB831" s="53">
        <v>1.4608211719795381</v>
      </c>
      <c r="AC831" s="53">
        <v>0.7181651490215295</v>
      </c>
      <c r="AD831" s="53">
        <v>0.59254758402956165</v>
      </c>
      <c r="AE831" s="57">
        <v>0.92045797052870792</v>
      </c>
      <c r="AF831" s="59">
        <v>2.2319187490750356</v>
      </c>
      <c r="AG831" s="53">
        <v>0.92400525277437551</v>
      </c>
      <c r="AH831" s="53">
        <v>1.2754661033238908</v>
      </c>
      <c r="AI831" s="53">
        <v>1.107504284913152</v>
      </c>
      <c r="AJ831" s="53">
        <v>0.9864786308294432</v>
      </c>
      <c r="AK831" s="53">
        <v>2.2319187490750356</v>
      </c>
      <c r="AL831" s="53">
        <v>0.92400525277437551</v>
      </c>
      <c r="AM831" s="53">
        <v>1.2754661033238908</v>
      </c>
      <c r="AN831" s="53">
        <v>1.107504284913152</v>
      </c>
      <c r="AO831" s="57">
        <v>0.9864786308294432</v>
      </c>
      <c r="AP831" s="59">
        <v>1.1474757037389565</v>
      </c>
      <c r="AQ831" s="53">
        <v>0.62360769804086413</v>
      </c>
      <c r="AR831" s="53">
        <v>0</v>
      </c>
      <c r="AS831" s="53">
        <v>0.69712841973034678</v>
      </c>
      <c r="AT831" s="53">
        <v>0.1712682113614542</v>
      </c>
      <c r="AU831" s="53">
        <v>1.1474757037389565</v>
      </c>
      <c r="AV831" s="53">
        <v>0.62360769804086413</v>
      </c>
      <c r="AW831" s="53">
        <v>0</v>
      </c>
      <c r="AX831" s="53">
        <v>0.69712841973034678</v>
      </c>
      <c r="AY831" s="57">
        <v>0.1712682113614542</v>
      </c>
      <c r="AZ831">
        <f t="shared" si="759"/>
        <v>0.94330141882183793</v>
      </c>
      <c r="BA831">
        <f t="shared" si="760"/>
        <v>1.2839152682637276</v>
      </c>
      <c r="BB831">
        <f t="shared" si="761"/>
        <v>1.2191653961348234</v>
      </c>
      <c r="BC831">
        <f t="shared" si="762"/>
        <v>1.3050746041831793</v>
      </c>
      <c r="BD831" s="4">
        <f t="shared" si="763"/>
        <v>0.52789600657432423</v>
      </c>
      <c r="BE831" s="7">
        <f t="shared" si="764"/>
        <v>0.29416872159212737</v>
      </c>
      <c r="BF831">
        <f t="shared" si="765"/>
        <v>0.47506582709034367</v>
      </c>
      <c r="BG831">
        <f t="shared" si="766"/>
        <v>0.69836588460987015</v>
      </c>
      <c r="BH831">
        <f t="shared" si="767"/>
        <v>0.50457198762256872</v>
      </c>
      <c r="BI831" s="4">
        <f t="shared" si="768"/>
        <v>0.42883224297312517</v>
      </c>
      <c r="BJ831" s="7">
        <f t="shared" si="769"/>
        <v>7.3029021160175941E-2</v>
      </c>
      <c r="BK831">
        <f t="shared" si="770"/>
        <v>0.27190418295792951</v>
      </c>
      <c r="BL831">
        <f t="shared" si="771"/>
        <v>6.9684191208097629E-2</v>
      </c>
      <c r="BM831" s="4">
        <f t="shared" si="772"/>
        <v>2.2513395784366706E-2</v>
      </c>
      <c r="BN831" s="7">
        <f t="shared" si="773"/>
        <v>7.3029021160175941E-2</v>
      </c>
      <c r="BO831">
        <f t="shared" si="774"/>
        <v>0.81156031784604754</v>
      </c>
      <c r="BP831">
        <f t="shared" si="775"/>
        <v>0.92415407272443362</v>
      </c>
      <c r="BQ831" s="4">
        <f t="shared" si="776"/>
        <v>1.5365766237398417E-3</v>
      </c>
      <c r="BR831" s="7">
        <f t="shared" si="777"/>
        <v>0.27190418295792951</v>
      </c>
      <c r="BS831">
        <f t="shared" si="778"/>
        <v>0.81156031784604754</v>
      </c>
      <c r="BT831">
        <f t="shared" si="779"/>
        <v>0.75650147858767447</v>
      </c>
      <c r="BU831" s="4">
        <f t="shared" si="780"/>
        <v>1.7613616058406077E-2</v>
      </c>
      <c r="BV831" s="7">
        <f t="shared" si="781"/>
        <v>6.9684191208097629E-2</v>
      </c>
      <c r="BW831">
        <f t="shared" si="782"/>
        <v>0.92415407272443362</v>
      </c>
      <c r="BX831">
        <f t="shared" si="783"/>
        <v>0.75650147858767447</v>
      </c>
      <c r="BY831" s="4">
        <f t="shared" si="784"/>
        <v>1.6571087222305616E-3</v>
      </c>
      <c r="BZ831" s="7">
        <f t="shared" si="785"/>
        <v>2.2513395784366706E-2</v>
      </c>
      <c r="CA831">
        <f t="shared" si="786"/>
        <v>1.5365766237398417E-3</v>
      </c>
      <c r="CB831">
        <f t="shared" si="787"/>
        <v>1.7613616058406077E-2</v>
      </c>
      <c r="CC831" s="4">
        <f t="shared" si="788"/>
        <v>1.6571087222305616E-3</v>
      </c>
      <c r="CD831" s="7">
        <f t="shared" si="789"/>
        <v>8</v>
      </c>
      <c r="CE831" s="4">
        <f t="shared" si="790"/>
        <v>0</v>
      </c>
      <c r="CF831" s="7">
        <f t="shared" si="791"/>
        <v>7.3029021160175941E-2</v>
      </c>
      <c r="CG831">
        <f t="shared" si="792"/>
        <v>0.62389951907140606</v>
      </c>
      <c r="CH831" s="7">
        <f t="shared" si="793"/>
        <v>7.3029021160175941E-2</v>
      </c>
      <c r="CI831" s="4">
        <f t="shared" si="794"/>
        <v>0.17662392614373945</v>
      </c>
      <c r="CJ831">
        <f t="shared" si="795"/>
        <v>0.62389951907140606</v>
      </c>
      <c r="CK831">
        <f t="shared" si="796"/>
        <v>0.17662392614373945</v>
      </c>
      <c r="CL831" s="7">
        <f t="shared" si="797"/>
        <v>0</v>
      </c>
      <c r="CM831" s="4">
        <f t="shared" si="798"/>
        <v>0</v>
      </c>
      <c r="CN831" s="7">
        <f t="shared" si="799"/>
        <v>0.36886741307099635</v>
      </c>
      <c r="CO831" s="4">
        <f t="shared" si="800"/>
        <v>0</v>
      </c>
      <c r="CP831" s="7">
        <f t="shared" si="801"/>
        <v>4</v>
      </c>
      <c r="CQ831" s="4" t="str">
        <f t="shared" si="802"/>
        <v>Glenfiddich 15</v>
      </c>
      <c r="CR831" s="7">
        <f t="shared" si="803"/>
        <v>74</v>
      </c>
      <c r="CS831">
        <f t="shared" si="804"/>
        <v>77</v>
      </c>
      <c r="CT831">
        <f ca="1">COUNTIF(INDIRECT(ADDRESS(ROW(),CR831,1,1)):INDIRECT(ADDRESS(ROW(),CS831,1,1)), "&lt;0.05")</f>
        <v>1</v>
      </c>
      <c r="CU831" s="4">
        <f t="shared" ca="1" si="805"/>
        <v>0</v>
      </c>
    </row>
    <row r="832" spans="1:99" x14ac:dyDescent="0.25">
      <c r="A832" s="48">
        <v>36</v>
      </c>
      <c r="B832" s="7">
        <v>0</v>
      </c>
      <c r="C832">
        <v>0</v>
      </c>
      <c r="D832">
        <v>0</v>
      </c>
      <c r="E832">
        <v>0</v>
      </c>
      <c r="F832">
        <v>5.0183309228443225E-2</v>
      </c>
      <c r="G832">
        <v>0</v>
      </c>
      <c r="H832">
        <v>0</v>
      </c>
      <c r="I832">
        <v>0</v>
      </c>
      <c r="J832">
        <v>0</v>
      </c>
      <c r="K832" s="4">
        <v>0</v>
      </c>
      <c r="L832" s="7">
        <v>0</v>
      </c>
      <c r="M832">
        <v>0</v>
      </c>
      <c r="N832">
        <v>0.24238013733793407</v>
      </c>
      <c r="O832">
        <v>0</v>
      </c>
      <c r="P832" s="53">
        <v>0</v>
      </c>
      <c r="Q832" s="53">
        <v>0</v>
      </c>
      <c r="R832" s="53">
        <v>0</v>
      </c>
      <c r="S832" s="53">
        <v>0</v>
      </c>
      <c r="T832" s="53">
        <v>0</v>
      </c>
      <c r="U832" s="57">
        <v>0</v>
      </c>
      <c r="V832" s="59">
        <v>0</v>
      </c>
      <c r="W832" s="53">
        <v>0</v>
      </c>
      <c r="X832" s="53">
        <v>0</v>
      </c>
      <c r="Y832" s="53">
        <v>0</v>
      </c>
      <c r="Z832" s="53">
        <v>0</v>
      </c>
      <c r="AA832" s="53">
        <v>0</v>
      </c>
      <c r="AB832" s="53">
        <v>0</v>
      </c>
      <c r="AC832" s="53">
        <v>0</v>
      </c>
      <c r="AD832" s="53">
        <v>0</v>
      </c>
      <c r="AE832" s="57">
        <v>0</v>
      </c>
      <c r="AF832" s="59">
        <v>0</v>
      </c>
      <c r="AG832" s="53">
        <v>0</v>
      </c>
      <c r="AH832" s="53">
        <v>0</v>
      </c>
      <c r="AI832" s="53">
        <v>0</v>
      </c>
      <c r="AJ832" s="53">
        <v>0</v>
      </c>
      <c r="AK832" s="53">
        <v>0</v>
      </c>
      <c r="AL832" s="53">
        <v>0</v>
      </c>
      <c r="AM832" s="53">
        <v>0</v>
      </c>
      <c r="AN832" s="53">
        <v>0</v>
      </c>
      <c r="AO832" s="57">
        <v>0</v>
      </c>
      <c r="AP832" s="59">
        <v>0</v>
      </c>
      <c r="AQ832" s="53">
        <v>0</v>
      </c>
      <c r="AR832" s="53">
        <v>0</v>
      </c>
      <c r="AS832" s="53">
        <v>0</v>
      </c>
      <c r="AT832" s="53">
        <v>0</v>
      </c>
      <c r="AU832" s="53">
        <v>0</v>
      </c>
      <c r="AV832" s="53">
        <v>0</v>
      </c>
      <c r="AW832" s="53">
        <v>0</v>
      </c>
      <c r="AX832" s="53">
        <v>0</v>
      </c>
      <c r="AY832" s="57">
        <v>0</v>
      </c>
      <c r="AZ832">
        <f t="shared" si="759"/>
        <v>5.0183309228443223E-3</v>
      </c>
      <c r="BA832">
        <f t="shared" si="760"/>
        <v>2.4238013733793407E-2</v>
      </c>
      <c r="BB832">
        <f t="shared" si="761"/>
        <v>0</v>
      </c>
      <c r="BC832">
        <f t="shared" si="762"/>
        <v>0</v>
      </c>
      <c r="BD832" s="4">
        <f t="shared" si="763"/>
        <v>0</v>
      </c>
      <c r="BE832" s="7">
        <f t="shared" si="764"/>
        <v>1.5869355768642766E-2</v>
      </c>
      <c r="BF832">
        <f t="shared" si="765"/>
        <v>7.664732935722926E-2</v>
      </c>
      <c r="BG832">
        <f t="shared" si="766"/>
        <v>0</v>
      </c>
      <c r="BH832">
        <f t="shared" si="767"/>
        <v>0</v>
      </c>
      <c r="BI832" s="4">
        <f t="shared" si="768"/>
        <v>0</v>
      </c>
      <c r="BJ832" s="7">
        <f t="shared" si="769"/>
        <v>0.45584767875177434</v>
      </c>
      <c r="BK832">
        <f t="shared" si="770"/>
        <v>0.34343639613791355</v>
      </c>
      <c r="BL832">
        <f t="shared" si="771"/>
        <v>0.34343639613791355</v>
      </c>
      <c r="BM832" s="4">
        <f t="shared" si="772"/>
        <v>0.34343639613791355</v>
      </c>
      <c r="BN832" s="7">
        <f t="shared" si="773"/>
        <v>0.45584767875177434</v>
      </c>
      <c r="BO832">
        <f t="shared" si="774"/>
        <v>0.34343639613791355</v>
      </c>
      <c r="BP832">
        <f t="shared" si="775"/>
        <v>0.34343639613791355</v>
      </c>
      <c r="BQ832" s="4">
        <f t="shared" si="776"/>
        <v>0.34343639613791355</v>
      </c>
      <c r="BR832" s="7">
        <f t="shared" si="777"/>
        <v>0.34343639613791355</v>
      </c>
      <c r="BS832">
        <f t="shared" si="778"/>
        <v>0.34343639613791355</v>
      </c>
      <c r="BT832" t="e">
        <f t="shared" si="779"/>
        <v>#DIV/0!</v>
      </c>
      <c r="BU832" s="4" t="e">
        <f t="shared" si="780"/>
        <v>#DIV/0!</v>
      </c>
      <c r="BV832" s="7">
        <f t="shared" si="781"/>
        <v>0.34343639613791355</v>
      </c>
      <c r="BW832">
        <f t="shared" si="782"/>
        <v>0.34343639613791355</v>
      </c>
      <c r="BX832" t="e">
        <f t="shared" si="783"/>
        <v>#DIV/0!</v>
      </c>
      <c r="BY832" s="4" t="e">
        <f t="shared" si="784"/>
        <v>#DIV/0!</v>
      </c>
      <c r="BZ832" s="7">
        <f t="shared" si="785"/>
        <v>0.34343639613791355</v>
      </c>
      <c r="CA832">
        <f t="shared" si="786"/>
        <v>0.34343639613791355</v>
      </c>
      <c r="CB832" t="e">
        <f t="shared" si="787"/>
        <v>#DIV/0!</v>
      </c>
      <c r="CC832" s="4" t="e">
        <f t="shared" si="788"/>
        <v>#DIV/0!</v>
      </c>
      <c r="CD832" s="7">
        <f t="shared" si="789"/>
        <v>0</v>
      </c>
      <c r="CE832" s="4">
        <f t="shared" si="790"/>
        <v>0</v>
      </c>
      <c r="CF832" s="7">
        <f t="shared" si="791"/>
        <v>0.45584767875177434</v>
      </c>
      <c r="CG832">
        <f t="shared" si="792"/>
        <v>0.34343639613791355</v>
      </c>
      <c r="CH832" s="7">
        <f t="shared" si="793"/>
        <v>0.45584767875177434</v>
      </c>
      <c r="CI832" s="4">
        <f t="shared" si="794"/>
        <v>0.34343639613791355</v>
      </c>
      <c r="CJ832">
        <f t="shared" si="795"/>
        <v>0.34343639613791355</v>
      </c>
      <c r="CK832">
        <f t="shared" si="796"/>
        <v>0.34343639613791355</v>
      </c>
      <c r="CL832" s="7">
        <f t="shared" si="797"/>
        <v>0</v>
      </c>
      <c r="CM832" s="4">
        <f t="shared" si="798"/>
        <v>0</v>
      </c>
      <c r="CN832" s="7">
        <f t="shared" si="799"/>
        <v>0.24697278770848402</v>
      </c>
      <c r="CO832" s="4">
        <f t="shared" si="800"/>
        <v>0</v>
      </c>
      <c r="CP832" s="7">
        <f t="shared" si="801"/>
        <v>2</v>
      </c>
      <c r="CQ832" s="4" t="str">
        <f t="shared" si="802"/>
        <v>Jack Daniels</v>
      </c>
      <c r="CR832" s="7">
        <f t="shared" si="803"/>
        <v>66</v>
      </c>
      <c r="CS832">
        <f t="shared" si="804"/>
        <v>69</v>
      </c>
      <c r="CT832">
        <f ca="1">COUNTIF(INDIRECT(ADDRESS(ROW(),CR832,1,1)):INDIRECT(ADDRESS(ROW(),CS832,1,1)), "&lt;0.05")</f>
        <v>0</v>
      </c>
      <c r="CU832" s="4">
        <f t="shared" ca="1" si="805"/>
        <v>0</v>
      </c>
    </row>
    <row r="833" spans="1:99" x14ac:dyDescent="0.25">
      <c r="A833" s="48">
        <v>37</v>
      </c>
      <c r="B833" s="7">
        <v>0.71631994696660317</v>
      </c>
      <c r="C833">
        <v>0.29704488040598775</v>
      </c>
      <c r="D833">
        <v>0.65636071225115966</v>
      </c>
      <c r="E833">
        <v>0.39439837768547115</v>
      </c>
      <c r="F833">
        <v>0.6902522479730383</v>
      </c>
      <c r="G833">
        <v>0.68334323270536046</v>
      </c>
      <c r="H833">
        <v>0.58437658152304817</v>
      </c>
      <c r="I833">
        <v>0.47371822383895518</v>
      </c>
      <c r="J833">
        <v>0.14525087696441377</v>
      </c>
      <c r="K833" s="4">
        <v>8.7436296538166244E-2</v>
      </c>
      <c r="L833" s="7">
        <v>0.59921598531140596</v>
      </c>
      <c r="M833">
        <v>0.97375022885895612</v>
      </c>
      <c r="N833">
        <v>1.0064840351901223</v>
      </c>
      <c r="O833">
        <v>0.80855612440947877</v>
      </c>
      <c r="P833" s="53">
        <v>0.71981356758767323</v>
      </c>
      <c r="Q833" s="53">
        <v>0.45301351175094146</v>
      </c>
      <c r="R833" s="53">
        <v>0.53233490685920293</v>
      </c>
      <c r="S833" s="53">
        <v>0.75510329882003624</v>
      </c>
      <c r="T833" s="53">
        <v>0</v>
      </c>
      <c r="U833" s="57">
        <v>0</v>
      </c>
      <c r="V833" s="59">
        <v>0.56390240674747871</v>
      </c>
      <c r="W833" s="53">
        <v>0.71904804496957886</v>
      </c>
      <c r="X833" s="53">
        <v>0.19384122596044259</v>
      </c>
      <c r="Y833" s="53">
        <v>0.38767396033115503</v>
      </c>
      <c r="Z833" s="53">
        <v>0.69574144332060639</v>
      </c>
      <c r="AA833" s="53">
        <v>0.56390240674747871</v>
      </c>
      <c r="AB833" s="53">
        <v>0.71904804496957886</v>
      </c>
      <c r="AC833" s="53">
        <v>0.19384122596044259</v>
      </c>
      <c r="AD833" s="53">
        <v>0.38767396033115503</v>
      </c>
      <c r="AE833" s="57">
        <v>0.69574144332060639</v>
      </c>
      <c r="AF833" s="59">
        <v>1.5751684882526793</v>
      </c>
      <c r="AG833" s="53">
        <v>0.29487373338614808</v>
      </c>
      <c r="AH833" s="53">
        <v>0.33498991911250675</v>
      </c>
      <c r="AI833" s="53">
        <v>0.30135258367068651</v>
      </c>
      <c r="AJ833" s="53">
        <v>0.88241631795193709</v>
      </c>
      <c r="AK833" s="53">
        <v>1.5751684882526793</v>
      </c>
      <c r="AL833" s="53">
        <v>0.29487373338614808</v>
      </c>
      <c r="AM833" s="53">
        <v>0.33498991911250675</v>
      </c>
      <c r="AN833" s="53">
        <v>0.30135258367068651</v>
      </c>
      <c r="AO833" s="57">
        <v>0.88241631795193709</v>
      </c>
      <c r="AP833" s="59">
        <v>0.52126627199375086</v>
      </c>
      <c r="AQ833" s="53">
        <v>0.40294041198020752</v>
      </c>
      <c r="AR833" s="53">
        <v>0</v>
      </c>
      <c r="AS833" s="53">
        <v>0.59512639664101852</v>
      </c>
      <c r="AT833" s="53">
        <v>0</v>
      </c>
      <c r="AU833" s="53">
        <v>0.52126627199375086</v>
      </c>
      <c r="AV833" s="53">
        <v>0.40294041198020752</v>
      </c>
      <c r="AW833" s="53">
        <v>0</v>
      </c>
      <c r="AX833" s="53">
        <v>0.59512639664101852</v>
      </c>
      <c r="AY833" s="57">
        <v>0</v>
      </c>
      <c r="AZ833">
        <f t="shared" si="759"/>
        <v>0.47285013768522033</v>
      </c>
      <c r="BA833">
        <f t="shared" si="760"/>
        <v>0.5848271658787817</v>
      </c>
      <c r="BB833">
        <f t="shared" si="761"/>
        <v>0.51204141626585231</v>
      </c>
      <c r="BC833">
        <f t="shared" si="762"/>
        <v>0.67776020847479146</v>
      </c>
      <c r="BD833" s="4">
        <f t="shared" si="763"/>
        <v>0.30386661612299537</v>
      </c>
      <c r="BE833" s="7">
        <f t="shared" si="764"/>
        <v>0.23330734916583329</v>
      </c>
      <c r="BF833">
        <f t="shared" si="765"/>
        <v>0.35444926670855448</v>
      </c>
      <c r="BG833">
        <f t="shared" si="766"/>
        <v>0.20870267623636951</v>
      </c>
      <c r="BH833">
        <f t="shared" si="767"/>
        <v>0.52767876756943877</v>
      </c>
      <c r="BI833" s="4">
        <f t="shared" si="768"/>
        <v>0.26939451777551743</v>
      </c>
      <c r="BJ833" s="7">
        <f t="shared" si="769"/>
        <v>0.4166376844260502</v>
      </c>
      <c r="BK833">
        <f t="shared" si="770"/>
        <v>0.69687909930838365</v>
      </c>
      <c r="BL833">
        <f t="shared" si="771"/>
        <v>0.28268474888358658</v>
      </c>
      <c r="BM833" s="4">
        <f t="shared" si="772"/>
        <v>0.15144050102209494</v>
      </c>
      <c r="BN833" s="7">
        <f t="shared" si="773"/>
        <v>0.4166376844260502</v>
      </c>
      <c r="BO833">
        <f t="shared" si="774"/>
        <v>0.5842699005750851</v>
      </c>
      <c r="BP833">
        <f t="shared" si="775"/>
        <v>0.65017941955180003</v>
      </c>
      <c r="BQ833" s="4">
        <f t="shared" si="776"/>
        <v>6.245157065279483E-2</v>
      </c>
      <c r="BR833" s="7">
        <f t="shared" si="777"/>
        <v>0.69687909930838365</v>
      </c>
      <c r="BS833">
        <f t="shared" si="778"/>
        <v>0.5842699005750851</v>
      </c>
      <c r="BT833">
        <f t="shared" si="779"/>
        <v>0.37431854013595267</v>
      </c>
      <c r="BU833" s="4">
        <f t="shared" si="780"/>
        <v>7.0289505597378954E-2</v>
      </c>
      <c r="BV833" s="7">
        <f t="shared" si="781"/>
        <v>0.28268474888358658</v>
      </c>
      <c r="BW833">
        <f t="shared" si="782"/>
        <v>0.65017941955180003</v>
      </c>
      <c r="BX833">
        <f t="shared" si="783"/>
        <v>0.37431854013595267</v>
      </c>
      <c r="BY833" s="4">
        <f t="shared" si="784"/>
        <v>6.6724175375584546E-2</v>
      </c>
      <c r="BZ833" s="7">
        <f t="shared" si="785"/>
        <v>0.15144050102209494</v>
      </c>
      <c r="CA833">
        <f t="shared" si="786"/>
        <v>6.245157065279483E-2</v>
      </c>
      <c r="CB833">
        <f t="shared" si="787"/>
        <v>7.0289505597378954E-2</v>
      </c>
      <c r="CC833" s="4">
        <f t="shared" si="788"/>
        <v>6.6724175375584546E-2</v>
      </c>
      <c r="CD833" s="7">
        <f t="shared" si="789"/>
        <v>0</v>
      </c>
      <c r="CE833" s="4">
        <f t="shared" si="790"/>
        <v>0</v>
      </c>
      <c r="CF833" s="7">
        <f t="shared" si="791"/>
        <v>0.4166376844260502</v>
      </c>
      <c r="CG833">
        <f t="shared" si="792"/>
        <v>0.80736008534270409</v>
      </c>
      <c r="CH833" s="7">
        <f t="shared" si="793"/>
        <v>0.4166376844260502</v>
      </c>
      <c r="CI833" s="4">
        <f t="shared" si="794"/>
        <v>0.51951105668134279</v>
      </c>
      <c r="CJ833">
        <f t="shared" si="795"/>
        <v>0.80736008534270409</v>
      </c>
      <c r="CK833">
        <f t="shared" si="796"/>
        <v>0.51951105668134279</v>
      </c>
      <c r="CL833" s="7">
        <f t="shared" si="797"/>
        <v>0</v>
      </c>
      <c r="CM833" s="4">
        <f t="shared" si="798"/>
        <v>0</v>
      </c>
      <c r="CN833" s="7">
        <f t="shared" si="799"/>
        <v>0.55708753082720186</v>
      </c>
      <c r="CO833" s="4">
        <f t="shared" si="800"/>
        <v>0</v>
      </c>
      <c r="CP833" s="7">
        <f t="shared" si="801"/>
        <v>4</v>
      </c>
      <c r="CQ833" s="4" t="str">
        <f t="shared" si="802"/>
        <v>Glenfiddich 15</v>
      </c>
      <c r="CR833" s="7">
        <f t="shared" si="803"/>
        <v>74</v>
      </c>
      <c r="CS833">
        <f t="shared" si="804"/>
        <v>77</v>
      </c>
      <c r="CT833">
        <f ca="1">COUNTIF(INDIRECT(ADDRESS(ROW(),CR833,1,1)):INDIRECT(ADDRESS(ROW(),CS833,1,1)), "&lt;0.05")</f>
        <v>0</v>
      </c>
      <c r="CU833" s="4">
        <f t="shared" ca="1" si="805"/>
        <v>0</v>
      </c>
    </row>
    <row r="834" spans="1:99" x14ac:dyDescent="0.25">
      <c r="A834" s="48">
        <v>38</v>
      </c>
      <c r="B834" s="7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6.2786671437746341E-2</v>
      </c>
      <c r="J834">
        <v>0</v>
      </c>
      <c r="K834" s="4">
        <v>0</v>
      </c>
      <c r="L834" s="7">
        <v>0</v>
      </c>
      <c r="M834">
        <v>5.2156585212599733E-3</v>
      </c>
      <c r="N834">
        <v>0</v>
      </c>
      <c r="O834">
        <v>0</v>
      </c>
      <c r="P834" s="53">
        <v>2.3664185398146569E-2</v>
      </c>
      <c r="Q834" s="53">
        <v>0</v>
      </c>
      <c r="R834" s="53">
        <v>8.4517267908613566E-2</v>
      </c>
      <c r="S834" s="53">
        <v>0.10046265763464335</v>
      </c>
      <c r="T834" s="53">
        <v>0</v>
      </c>
      <c r="U834" s="57">
        <v>0</v>
      </c>
      <c r="V834" s="59">
        <v>1.4028467497576335E-2</v>
      </c>
      <c r="W834" s="53">
        <v>0</v>
      </c>
      <c r="X834" s="53">
        <v>0</v>
      </c>
      <c r="Y834" s="53">
        <v>5.9062213684924827E-2</v>
      </c>
      <c r="Z834" s="53">
        <v>0.20277055137752384</v>
      </c>
      <c r="AA834" s="53">
        <v>1.4028467497576335E-2</v>
      </c>
      <c r="AB834" s="53">
        <v>0</v>
      </c>
      <c r="AC834" s="53">
        <v>0</v>
      </c>
      <c r="AD834" s="53">
        <v>5.9062213684924827E-2</v>
      </c>
      <c r="AE834" s="57">
        <v>0.20277055137752384</v>
      </c>
      <c r="AF834" s="59">
        <v>0.38152708316232281</v>
      </c>
      <c r="AG834" s="53">
        <v>0.27197563055031254</v>
      </c>
      <c r="AH834" s="53">
        <v>9.4176078074605415E-2</v>
      </c>
      <c r="AI834" s="53">
        <v>0</v>
      </c>
      <c r="AJ834" s="53">
        <v>0.32935406994696337</v>
      </c>
      <c r="AK834" s="53">
        <v>0.38152708316232281</v>
      </c>
      <c r="AL834" s="53">
        <v>0.27197563055031254</v>
      </c>
      <c r="AM834" s="53">
        <v>9.4176078074605415E-2</v>
      </c>
      <c r="AN834" s="53">
        <v>0</v>
      </c>
      <c r="AO834" s="57">
        <v>0.32935406994696337</v>
      </c>
      <c r="AP834" s="59">
        <v>4.9777756882532082E-2</v>
      </c>
      <c r="AQ834" s="53">
        <v>0</v>
      </c>
      <c r="AR834" s="53">
        <v>0</v>
      </c>
      <c r="AS834" s="53">
        <v>3.0704771766043113E-3</v>
      </c>
      <c r="AT834" s="53">
        <v>0</v>
      </c>
      <c r="AU834" s="53">
        <v>4.9777756882532082E-2</v>
      </c>
      <c r="AV834" s="53">
        <v>0</v>
      </c>
      <c r="AW834" s="53">
        <v>0</v>
      </c>
      <c r="AX834" s="53">
        <v>3.0704771766043113E-3</v>
      </c>
      <c r="AY834" s="57">
        <v>0</v>
      </c>
      <c r="AZ834">
        <f t="shared" si="759"/>
        <v>6.2786671437746345E-3</v>
      </c>
      <c r="BA834">
        <f t="shared" si="760"/>
        <v>2.1385976946266344E-2</v>
      </c>
      <c r="BB834">
        <f t="shared" si="761"/>
        <v>5.5172246512004995E-2</v>
      </c>
      <c r="BC834">
        <f t="shared" si="762"/>
        <v>0.2154065723468408</v>
      </c>
      <c r="BD834" s="4">
        <f t="shared" si="763"/>
        <v>1.0569646811827278E-2</v>
      </c>
      <c r="BE834" s="7">
        <f t="shared" si="764"/>
        <v>1.9854888844391731E-2</v>
      </c>
      <c r="BF834">
        <f t="shared" si="765"/>
        <v>3.8368839814877868E-2</v>
      </c>
      <c r="BG834">
        <f t="shared" si="766"/>
        <v>8.1077679577786638E-2</v>
      </c>
      <c r="BH834">
        <f t="shared" si="767"/>
        <v>0.15266298308558973</v>
      </c>
      <c r="BI834" s="4">
        <f t="shared" si="768"/>
        <v>2.0702472969375024E-2</v>
      </c>
      <c r="BJ834" s="7">
        <f t="shared" si="769"/>
        <v>0.28812320256543955</v>
      </c>
      <c r="BK834">
        <f t="shared" si="770"/>
        <v>9.3472846569427101E-2</v>
      </c>
      <c r="BL834">
        <f t="shared" si="771"/>
        <v>1.8552558641452583E-3</v>
      </c>
      <c r="BM834" s="4">
        <f t="shared" si="772"/>
        <v>0.64187324257220157</v>
      </c>
      <c r="BN834" s="7">
        <f t="shared" si="773"/>
        <v>0.28812320256543955</v>
      </c>
      <c r="BO834">
        <f t="shared" si="774"/>
        <v>0.25516113868451407</v>
      </c>
      <c r="BP834">
        <f t="shared" si="775"/>
        <v>2.8990234381840625E-3</v>
      </c>
      <c r="BQ834" s="4">
        <f t="shared" si="776"/>
        <v>0.4459521830826837</v>
      </c>
      <c r="BR834" s="7">
        <f t="shared" si="777"/>
        <v>9.3472846569427101E-2</v>
      </c>
      <c r="BS834">
        <f t="shared" si="778"/>
        <v>0.25516113868451407</v>
      </c>
      <c r="BT834">
        <f t="shared" si="779"/>
        <v>1.1148987781321661E-2</v>
      </c>
      <c r="BU834" s="4">
        <f t="shared" si="780"/>
        <v>0.12227502136005122</v>
      </c>
      <c r="BV834" s="7">
        <f t="shared" si="781"/>
        <v>1.8552558641452583E-3</v>
      </c>
      <c r="BW834">
        <f t="shared" si="782"/>
        <v>2.8990234381840625E-3</v>
      </c>
      <c r="BX834">
        <f t="shared" si="783"/>
        <v>1.1148987781321661E-2</v>
      </c>
      <c r="BY834" s="4">
        <f t="shared" si="784"/>
        <v>2.1151421593519743E-3</v>
      </c>
      <c r="BZ834" s="7">
        <f t="shared" si="785"/>
        <v>0.64187324257220157</v>
      </c>
      <c r="CA834">
        <f t="shared" si="786"/>
        <v>0.4459521830826837</v>
      </c>
      <c r="CB834">
        <f t="shared" si="787"/>
        <v>0.12227502136005122</v>
      </c>
      <c r="CC834" s="4">
        <f t="shared" si="788"/>
        <v>2.1151421593519743E-3</v>
      </c>
      <c r="CD834" s="7">
        <f t="shared" si="789"/>
        <v>8</v>
      </c>
      <c r="CE834" s="4">
        <f t="shared" si="790"/>
        <v>0</v>
      </c>
      <c r="CF834" s="7">
        <f t="shared" si="791"/>
        <v>0.28812320256543955</v>
      </c>
      <c r="CG834">
        <f t="shared" si="792"/>
        <v>1.3249435351710712E-3</v>
      </c>
      <c r="CH834" s="7">
        <f t="shared" si="793"/>
        <v>0.28812320256543955</v>
      </c>
      <c r="CI834" s="4">
        <f t="shared" si="794"/>
        <v>1.0804555987606228E-2</v>
      </c>
      <c r="CJ834">
        <f t="shared" si="795"/>
        <v>1.3249435351710712E-3</v>
      </c>
      <c r="CK834">
        <f t="shared" si="796"/>
        <v>1.0804555987606228E-2</v>
      </c>
      <c r="CL834" s="7">
        <f t="shared" si="797"/>
        <v>4</v>
      </c>
      <c r="CM834" s="4">
        <f t="shared" si="798"/>
        <v>0</v>
      </c>
      <c r="CN834" s="7">
        <f t="shared" si="799"/>
        <v>1.4372587749128323E-3</v>
      </c>
      <c r="CO834" s="4">
        <f t="shared" si="800"/>
        <v>1</v>
      </c>
      <c r="CP834" s="7">
        <f t="shared" si="801"/>
        <v>4</v>
      </c>
      <c r="CQ834" s="4" t="str">
        <f t="shared" si="802"/>
        <v>Glenfiddich 15</v>
      </c>
      <c r="CR834" s="7">
        <f t="shared" si="803"/>
        <v>74</v>
      </c>
      <c r="CS834">
        <f t="shared" si="804"/>
        <v>77</v>
      </c>
      <c r="CT834">
        <f ca="1">COUNTIF(INDIRECT(ADDRESS(ROW(),CR834,1,1)):INDIRECT(ADDRESS(ROW(),CS834,1,1)), "&lt;0.05")</f>
        <v>4</v>
      </c>
      <c r="CU834" s="4">
        <f t="shared" ca="1" si="805"/>
        <v>1</v>
      </c>
    </row>
    <row r="835" spans="1:99" x14ac:dyDescent="0.25">
      <c r="A835" s="48">
        <v>39</v>
      </c>
      <c r="B835" s="7">
        <v>0</v>
      </c>
      <c r="C835">
        <v>0</v>
      </c>
      <c r="D835">
        <v>1.0510404382877318E-2</v>
      </c>
      <c r="E835">
        <v>4.0231450822746796E-2</v>
      </c>
      <c r="F835">
        <v>0</v>
      </c>
      <c r="G835">
        <v>5.4077201004005593E-2</v>
      </c>
      <c r="H835">
        <v>0</v>
      </c>
      <c r="I835">
        <v>0</v>
      </c>
      <c r="J835">
        <v>0</v>
      </c>
      <c r="K835" s="4">
        <v>0</v>
      </c>
      <c r="L835" s="7">
        <v>0</v>
      </c>
      <c r="M835">
        <v>0</v>
      </c>
      <c r="N835">
        <v>0</v>
      </c>
      <c r="O835">
        <v>0</v>
      </c>
      <c r="P835" s="53">
        <v>0</v>
      </c>
      <c r="Q835" s="53">
        <v>0</v>
      </c>
      <c r="R835" s="53">
        <v>0.11204221970125454</v>
      </c>
      <c r="S835" s="53">
        <v>0.27273292632203328</v>
      </c>
      <c r="T835" s="53">
        <v>0</v>
      </c>
      <c r="U835" s="57">
        <v>4.0505180992472203E-2</v>
      </c>
      <c r="V835" s="59">
        <v>0</v>
      </c>
      <c r="W835" s="53">
        <v>0</v>
      </c>
      <c r="X835" s="53">
        <v>0</v>
      </c>
      <c r="Y835" s="53">
        <v>3.1367649940776125E-3</v>
      </c>
      <c r="Z835" s="53">
        <v>0.21644608897098605</v>
      </c>
      <c r="AA835" s="53">
        <v>0</v>
      </c>
      <c r="AB835" s="53">
        <v>0</v>
      </c>
      <c r="AC835" s="53">
        <v>0</v>
      </c>
      <c r="AD835" s="53">
        <v>3.1367649940776125E-3</v>
      </c>
      <c r="AE835" s="57">
        <v>0.21644608897098605</v>
      </c>
      <c r="AF835" s="59">
        <v>0.19488521770780787</v>
      </c>
      <c r="AG835" s="53">
        <v>0.156009354961509</v>
      </c>
      <c r="AH835" s="53">
        <v>0.21412211766180031</v>
      </c>
      <c r="AI835" s="53">
        <v>5.6047535254686899E-2</v>
      </c>
      <c r="AJ835" s="53">
        <v>0.11367693277374691</v>
      </c>
      <c r="AK835" s="53">
        <v>0.19488521770780787</v>
      </c>
      <c r="AL835" s="53">
        <v>0.156009354961509</v>
      </c>
      <c r="AM835" s="53">
        <v>0.21412211766180031</v>
      </c>
      <c r="AN835" s="53">
        <v>5.6047535254686899E-2</v>
      </c>
      <c r="AO835" s="57">
        <v>0.11367693277374691</v>
      </c>
      <c r="AP835" s="59">
        <v>0</v>
      </c>
      <c r="AQ835" s="53">
        <v>0</v>
      </c>
      <c r="AR835" s="53">
        <v>0</v>
      </c>
      <c r="AS835" s="53">
        <v>5.5075883025383215E-2</v>
      </c>
      <c r="AT835" s="53">
        <v>0</v>
      </c>
      <c r="AU835" s="53">
        <v>0</v>
      </c>
      <c r="AV835" s="53">
        <v>0</v>
      </c>
      <c r="AW835" s="53">
        <v>0</v>
      </c>
      <c r="AX835" s="53">
        <v>5.5075883025383215E-2</v>
      </c>
      <c r="AY835" s="57">
        <v>0</v>
      </c>
      <c r="AZ835">
        <f t="shared" si="759"/>
        <v>1.0481905620962972E-2</v>
      </c>
      <c r="BA835">
        <f t="shared" si="760"/>
        <v>4.2528032701575999E-2</v>
      </c>
      <c r="BB835">
        <f t="shared" si="761"/>
        <v>4.3916570793012734E-2</v>
      </c>
      <c r="BC835">
        <f t="shared" si="762"/>
        <v>0.14694823167191018</v>
      </c>
      <c r="BD835" s="4">
        <f t="shared" si="763"/>
        <v>1.1015176605076643E-2</v>
      </c>
      <c r="BE835" s="7">
        <f t="shared" si="764"/>
        <v>1.9873708062984378E-2</v>
      </c>
      <c r="BF835">
        <f t="shared" si="765"/>
        <v>8.8500497254305227E-2</v>
      </c>
      <c r="BG835">
        <f t="shared" si="766"/>
        <v>9.0940056904871364E-2</v>
      </c>
      <c r="BH835">
        <f t="shared" si="767"/>
        <v>6.0115269799804985E-2</v>
      </c>
      <c r="BI835" s="4">
        <f t="shared" si="768"/>
        <v>2.3222031267362161E-2</v>
      </c>
      <c r="BJ835" s="7">
        <f t="shared" si="769"/>
        <v>0.29025718782356891</v>
      </c>
      <c r="BK835">
        <f t="shared" si="770"/>
        <v>0.28288992906268334</v>
      </c>
      <c r="BL835">
        <f t="shared" si="771"/>
        <v>2.967470162570904E-5</v>
      </c>
      <c r="BM835" s="4">
        <f t="shared" si="772"/>
        <v>0.95662329584477213</v>
      </c>
      <c r="BN835" s="7">
        <f t="shared" si="773"/>
        <v>0.29025718782356891</v>
      </c>
      <c r="BO835">
        <f t="shared" si="774"/>
        <v>0.97277753681399637</v>
      </c>
      <c r="BP835">
        <f t="shared" si="775"/>
        <v>7.1418581475387937E-3</v>
      </c>
      <c r="BQ835" s="4">
        <f t="shared" si="776"/>
        <v>0.30107545016877063</v>
      </c>
      <c r="BR835" s="7">
        <f t="shared" si="777"/>
        <v>0.28288992906268334</v>
      </c>
      <c r="BS835">
        <f t="shared" si="778"/>
        <v>0.97277753681399637</v>
      </c>
      <c r="BT835">
        <f t="shared" si="779"/>
        <v>8.8692501825695814E-3</v>
      </c>
      <c r="BU835" s="4">
        <f t="shared" si="780"/>
        <v>0.29316798677352318</v>
      </c>
      <c r="BV835" s="7">
        <f t="shared" si="781"/>
        <v>2.967470162570904E-5</v>
      </c>
      <c r="BW835">
        <f t="shared" si="782"/>
        <v>7.1418581475387937E-3</v>
      </c>
      <c r="BX835">
        <f t="shared" si="783"/>
        <v>8.8692501825695814E-3</v>
      </c>
      <c r="BY835" s="4">
        <f t="shared" si="784"/>
        <v>2.6783217278786754E-5</v>
      </c>
      <c r="BZ835" s="7">
        <f t="shared" si="785"/>
        <v>0.95662329584477213</v>
      </c>
      <c r="CA835">
        <f t="shared" si="786"/>
        <v>0.30107545016877063</v>
      </c>
      <c r="CB835">
        <f t="shared" si="787"/>
        <v>0.29316798677352318</v>
      </c>
      <c r="CC835" s="4">
        <f t="shared" si="788"/>
        <v>2.6783217278786754E-5</v>
      </c>
      <c r="CD835" s="7">
        <f t="shared" si="789"/>
        <v>8</v>
      </c>
      <c r="CE835" s="4">
        <f t="shared" si="790"/>
        <v>0</v>
      </c>
      <c r="CF835" s="7">
        <f t="shared" si="791"/>
        <v>0.29025718782356891</v>
      </c>
      <c r="CG835">
        <f t="shared" si="792"/>
        <v>1.78489456302153E-3</v>
      </c>
      <c r="CH835" s="7">
        <f t="shared" si="793"/>
        <v>0.29025718782356891</v>
      </c>
      <c r="CI835" s="4">
        <f t="shared" si="794"/>
        <v>0.45171018163696219</v>
      </c>
      <c r="CJ835">
        <f t="shared" si="795"/>
        <v>1.78489456302153E-3</v>
      </c>
      <c r="CK835">
        <f t="shared" si="796"/>
        <v>0.45171018163696219</v>
      </c>
      <c r="CL835" s="7">
        <f t="shared" si="797"/>
        <v>2</v>
      </c>
      <c r="CM835" s="4">
        <f t="shared" si="798"/>
        <v>0</v>
      </c>
      <c r="CN835" s="7">
        <f t="shared" si="799"/>
        <v>9.5320920445871246E-3</v>
      </c>
      <c r="CO835" s="4">
        <f t="shared" si="800"/>
        <v>1</v>
      </c>
      <c r="CP835" s="7">
        <f t="shared" si="801"/>
        <v>4</v>
      </c>
      <c r="CQ835" s="4" t="str">
        <f t="shared" si="802"/>
        <v>Glenfiddich 15</v>
      </c>
      <c r="CR835" s="7">
        <f t="shared" si="803"/>
        <v>74</v>
      </c>
      <c r="CS835">
        <f t="shared" si="804"/>
        <v>77</v>
      </c>
      <c r="CT835">
        <f ca="1">COUNTIF(INDIRECT(ADDRESS(ROW(),CR835,1,1)):INDIRECT(ADDRESS(ROW(),CS835,1,1)), "&lt;0.05")</f>
        <v>4</v>
      </c>
      <c r="CU835" s="4">
        <f t="shared" ca="1" si="805"/>
        <v>1</v>
      </c>
    </row>
    <row r="836" spans="1:99" x14ac:dyDescent="0.25">
      <c r="A836" s="48">
        <v>40</v>
      </c>
      <c r="B836" s="7">
        <v>5.7419277406940208E-2</v>
      </c>
      <c r="C836">
        <v>4.2464961054448469E-2</v>
      </c>
      <c r="D836">
        <v>3.382037594243667E-2</v>
      </c>
      <c r="E836">
        <v>3.7802202083709664E-2</v>
      </c>
      <c r="F836">
        <v>0</v>
      </c>
      <c r="G836">
        <v>3.0827791187328868E-2</v>
      </c>
      <c r="H836">
        <v>0.12337119939881723</v>
      </c>
      <c r="I836">
        <v>0</v>
      </c>
      <c r="J836">
        <v>1.2592711866004504E-2</v>
      </c>
      <c r="K836" s="4">
        <v>7.4896374243172636E-2</v>
      </c>
      <c r="L836" s="7">
        <v>0</v>
      </c>
      <c r="M836">
        <v>0</v>
      </c>
      <c r="N836">
        <v>0</v>
      </c>
      <c r="O836">
        <v>6.9998288029885766E-2</v>
      </c>
      <c r="P836" s="53">
        <v>0</v>
      </c>
      <c r="Q836" s="53">
        <v>0</v>
      </c>
      <c r="R836" s="53">
        <v>7.5437619298102361E-3</v>
      </c>
      <c r="S836" s="53">
        <v>0</v>
      </c>
      <c r="T836" s="53">
        <v>4.2207065873138785E-2</v>
      </c>
      <c r="U836" s="57">
        <v>0.10969072031310553</v>
      </c>
      <c r="V836" s="59">
        <v>0</v>
      </c>
      <c r="W836" s="53">
        <v>0</v>
      </c>
      <c r="X836" s="53">
        <v>3.494270729146335E-2</v>
      </c>
      <c r="Y836" s="53">
        <v>0</v>
      </c>
      <c r="Z836" s="53">
        <v>0.15286288224851252</v>
      </c>
      <c r="AA836" s="53">
        <v>0</v>
      </c>
      <c r="AB836" s="53">
        <v>0</v>
      </c>
      <c r="AC836" s="53">
        <v>3.494270729146335E-2</v>
      </c>
      <c r="AD836" s="53">
        <v>0</v>
      </c>
      <c r="AE836" s="57">
        <v>0.15286288224851252</v>
      </c>
      <c r="AF836" s="59">
        <v>1.250376500954118E-2</v>
      </c>
      <c r="AG836" s="53">
        <v>0.22183328490474521</v>
      </c>
      <c r="AH836" s="53">
        <v>3.0717851237709998E-2</v>
      </c>
      <c r="AI836" s="53">
        <v>0</v>
      </c>
      <c r="AJ836" s="53">
        <v>0</v>
      </c>
      <c r="AK836" s="53">
        <v>1.250376500954118E-2</v>
      </c>
      <c r="AL836" s="53">
        <v>0.22183328490474521</v>
      </c>
      <c r="AM836" s="53">
        <v>3.0717851237709998E-2</v>
      </c>
      <c r="AN836" s="53">
        <v>0</v>
      </c>
      <c r="AO836" s="57">
        <v>0</v>
      </c>
      <c r="AP836" s="59">
        <v>4.240581948983032E-2</v>
      </c>
      <c r="AQ836" s="53">
        <v>0</v>
      </c>
      <c r="AR836" s="53">
        <v>0</v>
      </c>
      <c r="AS836" s="53">
        <v>4.4078883886304321E-2</v>
      </c>
      <c r="AT836" s="53">
        <v>0</v>
      </c>
      <c r="AU836" s="53">
        <v>4.240581948983032E-2</v>
      </c>
      <c r="AV836" s="53">
        <v>0</v>
      </c>
      <c r="AW836" s="53">
        <v>0</v>
      </c>
      <c r="AX836" s="53">
        <v>4.4078883886304321E-2</v>
      </c>
      <c r="AY836" s="57">
        <v>0</v>
      </c>
      <c r="AZ836">
        <f t="shared" si="759"/>
        <v>4.1319489318285829E-2</v>
      </c>
      <c r="BA836">
        <f t="shared" si="760"/>
        <v>2.2943983614594033E-2</v>
      </c>
      <c r="BB836">
        <f t="shared" si="761"/>
        <v>3.756111790799517E-2</v>
      </c>
      <c r="BC836">
        <f t="shared" si="762"/>
        <v>5.3010980230399275E-2</v>
      </c>
      <c r="BD836" s="4">
        <f t="shared" si="763"/>
        <v>1.729694067522693E-2</v>
      </c>
      <c r="BE836" s="7">
        <f t="shared" si="764"/>
        <v>3.7325769306387355E-2</v>
      </c>
      <c r="BF836">
        <f t="shared" si="765"/>
        <v>3.8738289072711062E-2</v>
      </c>
      <c r="BG836">
        <f t="shared" si="766"/>
        <v>6.2421267155225071E-2</v>
      </c>
      <c r="BH836">
        <f t="shared" si="767"/>
        <v>8.9764032255893439E-2</v>
      </c>
      <c r="BI836" s="4">
        <f t="shared" si="768"/>
        <v>2.2337217312293312E-2</v>
      </c>
      <c r="BJ836" s="7">
        <f t="shared" si="769"/>
        <v>0.29433861083103252</v>
      </c>
      <c r="BK836">
        <f t="shared" si="770"/>
        <v>0.87241755908311158</v>
      </c>
      <c r="BL836">
        <f t="shared" si="771"/>
        <v>0.71035075236741752</v>
      </c>
      <c r="BM836" s="4">
        <f t="shared" si="772"/>
        <v>0.10158029313923243</v>
      </c>
      <c r="BN836" s="7">
        <f t="shared" si="773"/>
        <v>0.29433861083103252</v>
      </c>
      <c r="BO836">
        <f t="shared" si="774"/>
        <v>0.53866550345264086</v>
      </c>
      <c r="BP836">
        <f t="shared" si="775"/>
        <v>0.34961681333747374</v>
      </c>
      <c r="BQ836" s="4">
        <f t="shared" si="776"/>
        <v>0.69550304454406753</v>
      </c>
      <c r="BR836" s="7">
        <f t="shared" si="777"/>
        <v>0.87241755908311158</v>
      </c>
      <c r="BS836">
        <f t="shared" si="778"/>
        <v>0.53866550345264086</v>
      </c>
      <c r="BT836">
        <f t="shared" si="779"/>
        <v>0.66094792329298235</v>
      </c>
      <c r="BU836" s="4">
        <f t="shared" si="780"/>
        <v>0.35404927869015157</v>
      </c>
      <c r="BV836" s="7">
        <f t="shared" si="781"/>
        <v>0.71035075236741752</v>
      </c>
      <c r="BW836">
        <f t="shared" si="782"/>
        <v>0.34961681333747374</v>
      </c>
      <c r="BX836">
        <f t="shared" si="783"/>
        <v>0.66094792329298235</v>
      </c>
      <c r="BY836" s="4">
        <f t="shared" si="784"/>
        <v>0.24982142668953966</v>
      </c>
      <c r="BZ836" s="7">
        <f t="shared" si="785"/>
        <v>0.10158029313923243</v>
      </c>
      <c r="CA836">
        <f t="shared" si="786"/>
        <v>0.69550304454406753</v>
      </c>
      <c r="CB836">
        <f t="shared" si="787"/>
        <v>0.35404927869015157</v>
      </c>
      <c r="CC836" s="4">
        <f t="shared" si="788"/>
        <v>0.24982142668953966</v>
      </c>
      <c r="CD836" s="7">
        <f t="shared" si="789"/>
        <v>0</v>
      </c>
      <c r="CE836" s="4">
        <f t="shared" si="790"/>
        <v>0</v>
      </c>
      <c r="CF836" s="7">
        <f t="shared" si="791"/>
        <v>0.29433861083103252</v>
      </c>
      <c r="CG836">
        <f t="shared" si="792"/>
        <v>0.74909184483421531</v>
      </c>
      <c r="CH836" s="7">
        <f t="shared" si="793"/>
        <v>0.29433861083103252</v>
      </c>
      <c r="CI836" s="4">
        <f t="shared" si="794"/>
        <v>0.44875326258676906</v>
      </c>
      <c r="CJ836">
        <f t="shared" si="795"/>
        <v>0.74909184483421531</v>
      </c>
      <c r="CK836">
        <f t="shared" si="796"/>
        <v>0.44875326258676906</v>
      </c>
      <c r="CL836" s="7">
        <f t="shared" si="797"/>
        <v>0</v>
      </c>
      <c r="CM836" s="4">
        <f t="shared" si="798"/>
        <v>0</v>
      </c>
      <c r="CN836" s="7">
        <f t="shared" si="799"/>
        <v>0.49336677080743663</v>
      </c>
      <c r="CO836" s="4">
        <f t="shared" si="800"/>
        <v>0</v>
      </c>
      <c r="CP836" s="7">
        <f t="shared" si="801"/>
        <v>4</v>
      </c>
      <c r="CQ836" s="4" t="str">
        <f t="shared" si="802"/>
        <v>Glenfiddich 15</v>
      </c>
      <c r="CR836" s="7">
        <f t="shared" si="803"/>
        <v>74</v>
      </c>
      <c r="CS836">
        <f t="shared" si="804"/>
        <v>77</v>
      </c>
      <c r="CT836">
        <f ca="1">COUNTIF(INDIRECT(ADDRESS(ROW(),CR836,1,1)):INDIRECT(ADDRESS(ROW(),CS836,1,1)), "&lt;0.05")</f>
        <v>0</v>
      </c>
      <c r="CU836" s="4">
        <f t="shared" ca="1" si="805"/>
        <v>0</v>
      </c>
    </row>
    <row r="837" spans="1:99" x14ac:dyDescent="0.25">
      <c r="A837" s="48">
        <v>41</v>
      </c>
      <c r="B837" s="7">
        <v>0.5518899833476002</v>
      </c>
      <c r="C837">
        <v>0.6932822865497722</v>
      </c>
      <c r="D837">
        <v>0.53251452703680413</v>
      </c>
      <c r="E837">
        <v>0.55446268498520979</v>
      </c>
      <c r="F837">
        <v>0.70732232280312346</v>
      </c>
      <c r="G837">
        <v>1.5231775007804975</v>
      </c>
      <c r="H837">
        <v>2.1135530731358321</v>
      </c>
      <c r="I837">
        <v>1.3664769277255047</v>
      </c>
      <c r="J837">
        <v>0.48897999018069627</v>
      </c>
      <c r="K837" s="4">
        <v>4.4118232291210568E-3</v>
      </c>
      <c r="L837" s="7">
        <v>0.42246634714998965</v>
      </c>
      <c r="M837">
        <v>1.1101346562621113</v>
      </c>
      <c r="N837">
        <v>0.80245840516448275</v>
      </c>
      <c r="O837">
        <v>0.90828111878837148</v>
      </c>
      <c r="P837" s="53">
        <v>1.1204107823181035</v>
      </c>
      <c r="Q837" s="53">
        <v>1.4279678477236049</v>
      </c>
      <c r="R837" s="53">
        <v>1.6524567742010312</v>
      </c>
      <c r="S837" s="53">
        <v>0.35858329604275163</v>
      </c>
      <c r="T837" s="53">
        <v>0.59193036018085521</v>
      </c>
      <c r="U837" s="57">
        <v>0.87607283807103908</v>
      </c>
      <c r="V837" s="59">
        <v>2.069534172844457</v>
      </c>
      <c r="W837" s="53">
        <v>2.2257259232435982</v>
      </c>
      <c r="X837" s="53">
        <v>0.45774623666613995</v>
      </c>
      <c r="Y837" s="53">
        <v>2.307563387946987</v>
      </c>
      <c r="Z837" s="53">
        <v>2.714229168055887</v>
      </c>
      <c r="AA837" s="53">
        <v>2.069534172844457</v>
      </c>
      <c r="AB837" s="53">
        <v>2.2257259232435982</v>
      </c>
      <c r="AC837" s="53">
        <v>0.45774623666613995</v>
      </c>
      <c r="AD837" s="53">
        <v>2.307563387946987</v>
      </c>
      <c r="AE837" s="57">
        <v>2.714229168055887</v>
      </c>
      <c r="AF837" s="59">
        <v>4.8023108852065972</v>
      </c>
      <c r="AG837" s="53">
        <v>3.9748877724225684</v>
      </c>
      <c r="AH837" s="53">
        <v>3.1382630468177646</v>
      </c>
      <c r="AI837" s="53">
        <v>3.560648709725367</v>
      </c>
      <c r="AJ837" s="53">
        <v>1.5823917308991604</v>
      </c>
      <c r="AK837" s="53">
        <v>4.8023108852065972</v>
      </c>
      <c r="AL837" s="53">
        <v>3.9748877724225684</v>
      </c>
      <c r="AM837" s="53">
        <v>3.1382630468177646</v>
      </c>
      <c r="AN837" s="53">
        <v>3.560648709725367</v>
      </c>
      <c r="AO837" s="57">
        <v>1.5823917308991604</v>
      </c>
      <c r="AP837" s="59">
        <v>0.81119922188185267</v>
      </c>
      <c r="AQ837" s="53">
        <v>1.0851539376335719</v>
      </c>
      <c r="AR837" s="53">
        <v>2.6162685629241449</v>
      </c>
      <c r="AS837" s="53">
        <v>1.9985636211856876</v>
      </c>
      <c r="AT837" s="53">
        <v>0.67141682796035296</v>
      </c>
      <c r="AU837" s="53">
        <v>0.81119922188185267</v>
      </c>
      <c r="AV837" s="53">
        <v>1.0851539376335719</v>
      </c>
      <c r="AW837" s="53">
        <v>2.6162685629241449</v>
      </c>
      <c r="AX837" s="53">
        <v>1.9985636211856876</v>
      </c>
      <c r="AY837" s="57">
        <v>0.67141682796035296</v>
      </c>
      <c r="AZ837">
        <f t="shared" si="759"/>
        <v>0.85360711197741623</v>
      </c>
      <c r="BA837">
        <f t="shared" si="760"/>
        <v>0.92707624259023402</v>
      </c>
      <c r="BB837">
        <f t="shared" si="761"/>
        <v>1.9549597777514141</v>
      </c>
      <c r="BC837">
        <f t="shared" si="762"/>
        <v>3.4117004290142914</v>
      </c>
      <c r="BD837" s="4">
        <f t="shared" si="763"/>
        <v>1.4365204343171221</v>
      </c>
      <c r="BE837" s="7">
        <f t="shared" si="764"/>
        <v>0.62214983065835539</v>
      </c>
      <c r="BF837">
        <f t="shared" si="765"/>
        <v>0.41587662319801594</v>
      </c>
      <c r="BG837">
        <f t="shared" si="766"/>
        <v>0.82042120593171319</v>
      </c>
      <c r="BH837">
        <f t="shared" si="767"/>
        <v>1.124900126920469</v>
      </c>
      <c r="BI837" s="4">
        <f t="shared" si="768"/>
        <v>0.78987576421590422</v>
      </c>
      <c r="BJ837" s="7">
        <f t="shared" si="769"/>
        <v>0.7602956245393262</v>
      </c>
      <c r="BK837">
        <f t="shared" si="770"/>
        <v>3.5928844052186856E-3</v>
      </c>
      <c r="BL837">
        <f t="shared" si="771"/>
        <v>1.9564252264384069E-5</v>
      </c>
      <c r="BM837" s="4">
        <f t="shared" si="772"/>
        <v>8.4262581061986946E-2</v>
      </c>
      <c r="BN837" s="7">
        <f t="shared" si="773"/>
        <v>0.7602956245393262</v>
      </c>
      <c r="BO837">
        <f t="shared" si="774"/>
        <v>3.5368625853706543E-3</v>
      </c>
      <c r="BP837">
        <f t="shared" si="775"/>
        <v>3.461108661291611E-5</v>
      </c>
      <c r="BQ837" s="4">
        <f t="shared" si="776"/>
        <v>9.3247902164166813E-2</v>
      </c>
      <c r="BR837" s="7">
        <f t="shared" si="777"/>
        <v>3.5928844052186856E-3</v>
      </c>
      <c r="BS837">
        <f t="shared" si="778"/>
        <v>3.5368625853706543E-3</v>
      </c>
      <c r="BT837">
        <f t="shared" si="779"/>
        <v>4.2998349020475553E-3</v>
      </c>
      <c r="BU837" s="4">
        <f t="shared" si="780"/>
        <v>0.16718220530376796</v>
      </c>
      <c r="BV837" s="7">
        <f t="shared" si="781"/>
        <v>1.9564252264384069E-5</v>
      </c>
      <c r="BW837">
        <f t="shared" si="782"/>
        <v>3.461108661291611E-5</v>
      </c>
      <c r="BX837">
        <f t="shared" si="783"/>
        <v>4.2998349020475553E-3</v>
      </c>
      <c r="BY837" s="4">
        <f t="shared" si="784"/>
        <v>3.2502091290652341E-4</v>
      </c>
      <c r="BZ837" s="7">
        <f t="shared" si="785"/>
        <v>8.4262581061986946E-2</v>
      </c>
      <c r="CA837">
        <f t="shared" si="786"/>
        <v>9.3247902164166813E-2</v>
      </c>
      <c r="CB837">
        <f t="shared" si="787"/>
        <v>0.16718220530376796</v>
      </c>
      <c r="CC837" s="4">
        <f t="shared" si="788"/>
        <v>3.2502091290652341E-4</v>
      </c>
      <c r="CD837" s="7">
        <f t="shared" si="789"/>
        <v>12</v>
      </c>
      <c r="CE837" s="4">
        <f t="shared" si="790"/>
        <v>0</v>
      </c>
      <c r="CF837" s="7">
        <f t="shared" si="791"/>
        <v>0.7602956245393262</v>
      </c>
      <c r="CG837">
        <f t="shared" si="792"/>
        <v>4.5321777143544885E-5</v>
      </c>
      <c r="CH837" s="7">
        <f t="shared" si="793"/>
        <v>0.7602956245393262</v>
      </c>
      <c r="CI837" s="4">
        <f t="shared" si="794"/>
        <v>8.4823115186324157E-6</v>
      </c>
      <c r="CJ837">
        <f t="shared" si="795"/>
        <v>4.5321777143544885E-5</v>
      </c>
      <c r="CK837">
        <f t="shared" si="796"/>
        <v>8.4823115186324157E-6</v>
      </c>
      <c r="CL837" s="7">
        <f t="shared" si="797"/>
        <v>4</v>
      </c>
      <c r="CM837" s="4">
        <f t="shared" si="798"/>
        <v>0</v>
      </c>
      <c r="CN837" s="7">
        <f t="shared" si="799"/>
        <v>2.1597934013924098E-6</v>
      </c>
      <c r="CO837" s="4">
        <f t="shared" si="800"/>
        <v>1</v>
      </c>
      <c r="CP837" s="7">
        <f t="shared" si="801"/>
        <v>4</v>
      </c>
      <c r="CQ837" s="4" t="str">
        <f t="shared" si="802"/>
        <v>Glenfiddich 15</v>
      </c>
      <c r="CR837" s="7">
        <f t="shared" si="803"/>
        <v>74</v>
      </c>
      <c r="CS837">
        <f t="shared" si="804"/>
        <v>77</v>
      </c>
      <c r="CT837">
        <f ca="1">COUNTIF(INDIRECT(ADDRESS(ROW(),CR837,1,1)):INDIRECT(ADDRESS(ROW(),CS837,1,1)), "&lt;0.05")</f>
        <v>4</v>
      </c>
      <c r="CU837" s="4">
        <f t="shared" ca="1" si="805"/>
        <v>1</v>
      </c>
    </row>
    <row r="838" spans="1:99" x14ac:dyDescent="0.25">
      <c r="A838" s="48">
        <v>42</v>
      </c>
      <c r="B838" s="7">
        <v>5.2273047191391733</v>
      </c>
      <c r="C838">
        <v>3.3931738566968801</v>
      </c>
      <c r="D838">
        <v>3.7874419757432785</v>
      </c>
      <c r="E838">
        <v>3.297766664167896</v>
      </c>
      <c r="F838">
        <v>3.0268117664286884</v>
      </c>
      <c r="G838">
        <v>4.1850812202538608</v>
      </c>
      <c r="H838">
        <v>4.2878753507208422</v>
      </c>
      <c r="I838">
        <v>5.6019137601971529</v>
      </c>
      <c r="J838">
        <v>6.2979393342090528</v>
      </c>
      <c r="K838" s="4">
        <v>5.261456602222113</v>
      </c>
      <c r="L838" s="7">
        <v>5.6442426310826468</v>
      </c>
      <c r="M838">
        <v>5.8790073785422168</v>
      </c>
      <c r="N838">
        <v>5.6992606458678994</v>
      </c>
      <c r="O838">
        <v>6.3978295698967607</v>
      </c>
      <c r="P838" s="53">
        <v>5.5427508050503063</v>
      </c>
      <c r="Q838" s="53">
        <v>6.7857158465603957</v>
      </c>
      <c r="R838" s="53">
        <v>6.2832887699177444</v>
      </c>
      <c r="S838" s="53">
        <v>6.676754917629002</v>
      </c>
      <c r="T838" s="53">
        <v>5.868895017498823</v>
      </c>
      <c r="U838" s="57">
        <v>5.7087206382598428</v>
      </c>
      <c r="V838" s="59">
        <v>6.3095075049296394</v>
      </c>
      <c r="W838" s="53">
        <v>5.4265193762573594</v>
      </c>
      <c r="X838" s="53">
        <v>5.7952267712016212</v>
      </c>
      <c r="Y838" s="53">
        <v>4.9948183304631391</v>
      </c>
      <c r="Z838" s="53">
        <v>5.9093475867847784</v>
      </c>
      <c r="AA838" s="53">
        <v>6.3095075049296394</v>
      </c>
      <c r="AB838" s="53">
        <v>5.4265193762573594</v>
      </c>
      <c r="AC838" s="53">
        <v>5.7952267712016212</v>
      </c>
      <c r="AD838" s="53">
        <v>4.9948183304631391</v>
      </c>
      <c r="AE838" s="57">
        <v>5.9093475867847784</v>
      </c>
      <c r="AF838" s="59">
        <v>6.2979819135498705</v>
      </c>
      <c r="AG838" s="53">
        <v>6.188544394953464</v>
      </c>
      <c r="AH838" s="53">
        <v>5.7570373396101848</v>
      </c>
      <c r="AI838" s="53">
        <v>5.9176399337910031</v>
      </c>
      <c r="AJ838" s="53">
        <v>5.3369979798629599</v>
      </c>
      <c r="AK838" s="53">
        <v>6.2979819135498705</v>
      </c>
      <c r="AL838" s="53">
        <v>6.188544394953464</v>
      </c>
      <c r="AM838" s="53">
        <v>5.7570373396101848</v>
      </c>
      <c r="AN838" s="53">
        <v>5.9176399337910031</v>
      </c>
      <c r="AO838" s="57">
        <v>5.3369979798629599</v>
      </c>
      <c r="AP838" s="59">
        <v>3.8077479124496376</v>
      </c>
      <c r="AQ838" s="53">
        <v>3.0985959278228221</v>
      </c>
      <c r="AR838" s="53">
        <v>4.8603376734994201</v>
      </c>
      <c r="AS838" s="53">
        <v>7.3185442941306702</v>
      </c>
      <c r="AT838" s="53">
        <v>3.5678941597115172</v>
      </c>
      <c r="AU838" s="53">
        <v>3.8077479124496376</v>
      </c>
      <c r="AV838" s="53">
        <v>3.0985959278228221</v>
      </c>
      <c r="AW838" s="53">
        <v>4.8603376734994201</v>
      </c>
      <c r="AX838" s="53">
        <v>7.3185442941306702</v>
      </c>
      <c r="AY838" s="57">
        <v>3.5678941597115172</v>
      </c>
      <c r="AZ838">
        <f t="shared" si="759"/>
        <v>4.4366765249778934</v>
      </c>
      <c r="BA838">
        <f t="shared" si="760"/>
        <v>6.0486466220305637</v>
      </c>
      <c r="BB838">
        <f t="shared" si="761"/>
        <v>5.6870839139273075</v>
      </c>
      <c r="BC838">
        <f t="shared" si="762"/>
        <v>5.8996403123534957</v>
      </c>
      <c r="BD838" s="4">
        <f t="shared" si="763"/>
        <v>4.5306239935228128</v>
      </c>
      <c r="BE838" s="7">
        <f t="shared" si="764"/>
        <v>1.1059491544716182</v>
      </c>
      <c r="BF838">
        <f t="shared" si="765"/>
        <v>0.45128929548468982</v>
      </c>
      <c r="BG838">
        <f t="shared" si="766"/>
        <v>0.47037400268956736</v>
      </c>
      <c r="BH838">
        <f t="shared" si="767"/>
        <v>0.35881520737750688</v>
      </c>
      <c r="BI838" s="4">
        <f t="shared" si="768"/>
        <v>1.5903398417917296</v>
      </c>
      <c r="BJ838" s="7">
        <f t="shared" si="769"/>
        <v>1.1098669287244764E-3</v>
      </c>
      <c r="BK838">
        <f t="shared" si="770"/>
        <v>6.3578630830707699E-3</v>
      </c>
      <c r="BL838">
        <f t="shared" si="771"/>
        <v>2.2116807417069217E-3</v>
      </c>
      <c r="BM838" s="4">
        <f t="shared" si="772"/>
        <v>0.88001885144554459</v>
      </c>
      <c r="BN838" s="7">
        <f t="shared" si="773"/>
        <v>1.1098669287244764E-3</v>
      </c>
      <c r="BO838">
        <f t="shared" si="774"/>
        <v>9.6466878042108281E-2</v>
      </c>
      <c r="BP838">
        <f t="shared" si="775"/>
        <v>0.42499386046058596</v>
      </c>
      <c r="BQ838" s="4">
        <f t="shared" si="776"/>
        <v>1.508243001594149E-2</v>
      </c>
      <c r="BR838" s="7">
        <f t="shared" si="777"/>
        <v>6.3578630830707699E-3</v>
      </c>
      <c r="BS838">
        <f t="shared" si="778"/>
        <v>9.6466878042108281E-2</v>
      </c>
      <c r="BT838">
        <f t="shared" si="779"/>
        <v>0.27181405228092675</v>
      </c>
      <c r="BU838" s="4">
        <f t="shared" si="780"/>
        <v>5.0611327405457714E-2</v>
      </c>
      <c r="BV838" s="7">
        <f t="shared" si="781"/>
        <v>2.2116807417069217E-3</v>
      </c>
      <c r="BW838">
        <f t="shared" si="782"/>
        <v>0.42499386046058596</v>
      </c>
      <c r="BX838">
        <f t="shared" si="783"/>
        <v>0.27181405228092675</v>
      </c>
      <c r="BY838" s="4">
        <f t="shared" si="784"/>
        <v>2.4253241796824677E-2</v>
      </c>
      <c r="BZ838" s="7">
        <f t="shared" si="785"/>
        <v>0.88001885144554459</v>
      </c>
      <c r="CA838">
        <f t="shared" si="786"/>
        <v>1.508243001594149E-2</v>
      </c>
      <c r="CB838">
        <f t="shared" si="787"/>
        <v>5.0611327405457714E-2</v>
      </c>
      <c r="CC838" s="4">
        <f t="shared" si="788"/>
        <v>2.4253241796824677E-2</v>
      </c>
      <c r="CD838" s="7">
        <f t="shared" si="789"/>
        <v>10</v>
      </c>
      <c r="CE838" s="4">
        <f t="shared" si="790"/>
        <v>0</v>
      </c>
      <c r="CF838" s="7">
        <f t="shared" si="791"/>
        <v>1.1098669287244764E-3</v>
      </c>
      <c r="CG838">
        <f t="shared" si="792"/>
        <v>3.5052321749391768E-2</v>
      </c>
      <c r="CH838" s="7">
        <f t="shared" si="793"/>
        <v>1.1098669287244764E-3</v>
      </c>
      <c r="CI838" s="4">
        <f t="shared" si="794"/>
        <v>1.0400587105351375E-2</v>
      </c>
      <c r="CJ838">
        <f t="shared" si="795"/>
        <v>3.5052321749391768E-2</v>
      </c>
      <c r="CK838">
        <f t="shared" si="796"/>
        <v>1.0400587105351375E-2</v>
      </c>
      <c r="CL838" s="7">
        <f t="shared" si="797"/>
        <v>6</v>
      </c>
      <c r="CM838" s="4">
        <f t="shared" si="798"/>
        <v>1</v>
      </c>
      <c r="CN838" s="7">
        <f t="shared" si="799"/>
        <v>5.8590459708586916E-2</v>
      </c>
      <c r="CO838" s="4">
        <f t="shared" si="800"/>
        <v>0</v>
      </c>
      <c r="CP838" s="7">
        <f t="shared" si="801"/>
        <v>2</v>
      </c>
      <c r="CQ838" s="4" t="str">
        <f t="shared" si="802"/>
        <v>Jack Daniels</v>
      </c>
      <c r="CR838" s="7">
        <f t="shared" si="803"/>
        <v>66</v>
      </c>
      <c r="CS838">
        <f t="shared" si="804"/>
        <v>69</v>
      </c>
      <c r="CT838">
        <f ca="1">COUNTIF(INDIRECT(ADDRESS(ROW(),CR838,1,1)):INDIRECT(ADDRESS(ROW(),CS838,1,1)), "&lt;0.05")</f>
        <v>2</v>
      </c>
      <c r="CU838" s="4">
        <f t="shared" ca="1" si="805"/>
        <v>0</v>
      </c>
    </row>
    <row r="839" spans="1:99" x14ac:dyDescent="0.25">
      <c r="A839" s="48">
        <v>43</v>
      </c>
      <c r="B839" s="7">
        <v>1.8261899735517684</v>
      </c>
      <c r="C839">
        <v>1.0272823793728492</v>
      </c>
      <c r="D839">
        <v>1.4557896732338345</v>
      </c>
      <c r="E839">
        <v>0.83228441408511566</v>
      </c>
      <c r="F839">
        <v>0.96210860319637981</v>
      </c>
      <c r="G839">
        <v>1.3973100090380126</v>
      </c>
      <c r="H839">
        <v>2.1179093034907792</v>
      </c>
      <c r="I839">
        <v>1.3318602178341392</v>
      </c>
      <c r="J839">
        <v>0.75649838951160453</v>
      </c>
      <c r="K839" s="4">
        <v>0.25152570053935025</v>
      </c>
      <c r="L839" s="7">
        <v>0.9955077008887403</v>
      </c>
      <c r="M839">
        <v>1.6076118926910141</v>
      </c>
      <c r="N839">
        <v>1.422094114276357</v>
      </c>
      <c r="O839">
        <v>1.774860972696275</v>
      </c>
      <c r="P839" s="53">
        <v>1.2381814204135155</v>
      </c>
      <c r="Q839" s="53">
        <v>1.3711070756641848</v>
      </c>
      <c r="R839" s="53">
        <v>2.4866365754760897</v>
      </c>
      <c r="S839" s="53">
        <v>2.0084019931614354</v>
      </c>
      <c r="T839" s="53">
        <v>1.6175169433071206</v>
      </c>
      <c r="U839" s="57">
        <v>1.5947273359146024</v>
      </c>
      <c r="V839" s="59">
        <v>3.0012807914958501</v>
      </c>
      <c r="W839" s="53">
        <v>2.6792525836792831</v>
      </c>
      <c r="X839" s="53">
        <v>0.86041038050393615</v>
      </c>
      <c r="Y839" s="53">
        <v>2.5558682174056169</v>
      </c>
      <c r="Z839" s="53">
        <v>2.8836907706785464</v>
      </c>
      <c r="AA839" s="53">
        <v>3.0012807914958501</v>
      </c>
      <c r="AB839" s="53">
        <v>2.6792525836792831</v>
      </c>
      <c r="AC839" s="53">
        <v>0.86041038050393615</v>
      </c>
      <c r="AD839" s="53">
        <v>2.5558682174056169</v>
      </c>
      <c r="AE839" s="57">
        <v>2.8836907706785464</v>
      </c>
      <c r="AF839" s="59">
        <v>3.7711079374343162</v>
      </c>
      <c r="AG839" s="53">
        <v>3.9483117504986485</v>
      </c>
      <c r="AH839" s="53">
        <v>3.2039457706495402</v>
      </c>
      <c r="AI839" s="53">
        <v>3.916185704830168</v>
      </c>
      <c r="AJ839" s="53">
        <v>1.2869032819485771</v>
      </c>
      <c r="AK839" s="53">
        <v>3.7711079374343162</v>
      </c>
      <c r="AL839" s="53">
        <v>3.9483117504986485</v>
      </c>
      <c r="AM839" s="53">
        <v>3.2039457706495402</v>
      </c>
      <c r="AN839" s="53">
        <v>3.916185704830168</v>
      </c>
      <c r="AO839" s="57">
        <v>1.2869032819485771</v>
      </c>
      <c r="AP839" s="59">
        <v>1.797586071987523</v>
      </c>
      <c r="AQ839" s="53">
        <v>1.7588317668164215</v>
      </c>
      <c r="AR839" s="53">
        <v>2.7505126357487306</v>
      </c>
      <c r="AS839" s="53">
        <v>3.3459240636495169</v>
      </c>
      <c r="AT839" s="53">
        <v>1.6361869034761198</v>
      </c>
      <c r="AU839" s="53">
        <v>1.797586071987523</v>
      </c>
      <c r="AV839" s="53">
        <v>1.7588317668164215</v>
      </c>
      <c r="AW839" s="53">
        <v>2.7505126357487306</v>
      </c>
      <c r="AX839" s="53">
        <v>3.3459240636495169</v>
      </c>
      <c r="AY839" s="57">
        <v>1.6361869034761198</v>
      </c>
      <c r="AZ839">
        <f t="shared" si="759"/>
        <v>1.1958758663853832</v>
      </c>
      <c r="BA839">
        <f t="shared" si="760"/>
        <v>1.6116646024489334</v>
      </c>
      <c r="BB839">
        <f t="shared" si="761"/>
        <v>2.3961005487526466</v>
      </c>
      <c r="BC839">
        <f t="shared" si="762"/>
        <v>3.2252908890722494</v>
      </c>
      <c r="BD839" s="4">
        <f t="shared" si="763"/>
        <v>2.2578082883356623</v>
      </c>
      <c r="BE839" s="7">
        <f t="shared" si="764"/>
        <v>0.5450977100783635</v>
      </c>
      <c r="BF839">
        <f t="shared" si="765"/>
        <v>0.41671879936051293</v>
      </c>
      <c r="BG839">
        <f t="shared" si="766"/>
        <v>0.82570272110893217</v>
      </c>
      <c r="BH839">
        <f t="shared" si="767"/>
        <v>1.0599594533453474</v>
      </c>
      <c r="BI839" s="4">
        <f t="shared" si="768"/>
        <v>0.71085999840711633</v>
      </c>
      <c r="BJ839" s="7">
        <f t="shared" si="769"/>
        <v>7.2459749168636872E-2</v>
      </c>
      <c r="BK839">
        <f t="shared" si="770"/>
        <v>1.5196565866423008E-3</v>
      </c>
      <c r="BL839">
        <f t="shared" si="771"/>
        <v>1.1064101446213257E-4</v>
      </c>
      <c r="BM839" s="4">
        <f t="shared" si="772"/>
        <v>1.6184221429122424E-3</v>
      </c>
      <c r="BN839" s="7">
        <f t="shared" si="773"/>
        <v>7.2459749168636872E-2</v>
      </c>
      <c r="BO839">
        <f t="shared" si="774"/>
        <v>1.8519815338189048E-2</v>
      </c>
      <c r="BP839">
        <f t="shared" si="775"/>
        <v>7.9719260475976782E-4</v>
      </c>
      <c r="BQ839" s="4">
        <f t="shared" si="776"/>
        <v>2.5945065659835748E-2</v>
      </c>
      <c r="BR839" s="7">
        <f t="shared" si="777"/>
        <v>1.5196565866423008E-3</v>
      </c>
      <c r="BS839">
        <f t="shared" si="778"/>
        <v>1.8519815338189048E-2</v>
      </c>
      <c r="BT839">
        <f t="shared" si="779"/>
        <v>6.7684368276390142E-2</v>
      </c>
      <c r="BU839" s="4">
        <f t="shared" si="780"/>
        <v>0.69297083421198691</v>
      </c>
      <c r="BV839" s="7">
        <f t="shared" si="781"/>
        <v>1.1064101446213257E-4</v>
      </c>
      <c r="BW839">
        <f t="shared" si="782"/>
        <v>7.9719260475976782E-4</v>
      </c>
      <c r="BX839">
        <f t="shared" si="783"/>
        <v>6.7684368276390142E-2</v>
      </c>
      <c r="BY839" s="4">
        <f t="shared" si="784"/>
        <v>2.9310563447716421E-2</v>
      </c>
      <c r="BZ839" s="7">
        <f t="shared" si="785"/>
        <v>1.6184221429122424E-3</v>
      </c>
      <c r="CA839">
        <f t="shared" si="786"/>
        <v>2.5945065659835748E-2</v>
      </c>
      <c r="CB839">
        <f t="shared" si="787"/>
        <v>0.69297083421198691</v>
      </c>
      <c r="CC839" s="4">
        <f t="shared" si="788"/>
        <v>2.9310563447716421E-2</v>
      </c>
      <c r="CD839" s="7">
        <f t="shared" si="789"/>
        <v>14</v>
      </c>
      <c r="CE839" s="4">
        <f t="shared" si="790"/>
        <v>0</v>
      </c>
      <c r="CF839" s="7">
        <f t="shared" si="791"/>
        <v>7.2459749168636872E-2</v>
      </c>
      <c r="CG839">
        <f t="shared" si="792"/>
        <v>2.8949353968342013E-6</v>
      </c>
      <c r="CH839" s="7">
        <f t="shared" si="793"/>
        <v>7.2459749168636872E-2</v>
      </c>
      <c r="CI839" s="4">
        <f t="shared" si="794"/>
        <v>4.5996957892195561E-5</v>
      </c>
      <c r="CJ839">
        <f t="shared" si="795"/>
        <v>2.8949353968342013E-6</v>
      </c>
      <c r="CK839">
        <f t="shared" si="796"/>
        <v>4.5996957892195561E-5</v>
      </c>
      <c r="CL839" s="7">
        <f t="shared" si="797"/>
        <v>4</v>
      </c>
      <c r="CM839" s="4">
        <f t="shared" si="798"/>
        <v>0</v>
      </c>
      <c r="CN839" s="7">
        <f t="shared" si="799"/>
        <v>6.7381752942753963E-6</v>
      </c>
      <c r="CO839" s="4">
        <f t="shared" si="800"/>
        <v>1</v>
      </c>
      <c r="CP839" s="7">
        <f t="shared" si="801"/>
        <v>4</v>
      </c>
      <c r="CQ839" s="4" t="str">
        <f t="shared" si="802"/>
        <v>Glenfiddich 15</v>
      </c>
      <c r="CR839" s="7">
        <f t="shared" si="803"/>
        <v>74</v>
      </c>
      <c r="CS839">
        <f t="shared" si="804"/>
        <v>77</v>
      </c>
      <c r="CT839">
        <f ca="1">COUNTIF(INDIRECT(ADDRESS(ROW(),CR839,1,1)):INDIRECT(ADDRESS(ROW(),CS839,1,1)), "&lt;0.05")</f>
        <v>3</v>
      </c>
      <c r="CU839" s="4">
        <f t="shared" ca="1" si="805"/>
        <v>0</v>
      </c>
    </row>
    <row r="840" spans="1:99" x14ac:dyDescent="0.25">
      <c r="A840" s="48">
        <v>44</v>
      </c>
      <c r="B840" s="7">
        <v>0.13427442837051107</v>
      </c>
      <c r="C840">
        <v>0.16419361353173334</v>
      </c>
      <c r="D840">
        <v>7.0903230866910749E-2</v>
      </c>
      <c r="E840">
        <v>7.3914660857614195E-2</v>
      </c>
      <c r="F840">
        <v>0.11696940832340974</v>
      </c>
      <c r="G840">
        <v>0.17619347339761474</v>
      </c>
      <c r="H840">
        <v>5.2451114937727597E-2</v>
      </c>
      <c r="I840">
        <v>7.5542178464394344E-2</v>
      </c>
      <c r="J840">
        <v>9.6606914282508741E-2</v>
      </c>
      <c r="K840" s="4">
        <v>0.11084980433865935</v>
      </c>
      <c r="L840" s="7">
        <v>0.34316499385847776</v>
      </c>
      <c r="M840">
        <v>0.22706708340785453</v>
      </c>
      <c r="N840">
        <v>0.10103644119137133</v>
      </c>
      <c r="O840">
        <v>0.32690909282687353</v>
      </c>
      <c r="P840" s="53">
        <v>0.1771422120924811</v>
      </c>
      <c r="Q840" s="53">
        <v>0.19515819068100845</v>
      </c>
      <c r="R840" s="53">
        <v>0.26885136666763831</v>
      </c>
      <c r="S840" s="53">
        <v>0.38314429387055871</v>
      </c>
      <c r="T840" s="53">
        <v>0.42914639500604085</v>
      </c>
      <c r="U840" s="57">
        <v>0.61447966188771375</v>
      </c>
      <c r="V840" s="59">
        <v>0.43535268102867075</v>
      </c>
      <c r="W840" s="53">
        <v>0.32108893026261992</v>
      </c>
      <c r="X840" s="53">
        <v>0.11062617198679406</v>
      </c>
      <c r="Y840" s="53">
        <v>0.27851445503621508</v>
      </c>
      <c r="Z840" s="53">
        <v>0.17423394664905531</v>
      </c>
      <c r="AA840" s="53">
        <v>0.43535268102867075</v>
      </c>
      <c r="AB840" s="53">
        <v>0.32108893026261992</v>
      </c>
      <c r="AC840" s="53">
        <v>0.11062617198679406</v>
      </c>
      <c r="AD840" s="53">
        <v>0.27851445503621508</v>
      </c>
      <c r="AE840" s="57">
        <v>0.17423394664905531</v>
      </c>
      <c r="AF840" s="59">
        <v>0.49554542346189023</v>
      </c>
      <c r="AG840" s="53">
        <v>0</v>
      </c>
      <c r="AH840" s="53">
        <v>0.2993357908098066</v>
      </c>
      <c r="AI840" s="53">
        <v>0</v>
      </c>
      <c r="AJ840" s="53">
        <v>0.34807219426982511</v>
      </c>
      <c r="AK840" s="53">
        <v>0.49554542346189023</v>
      </c>
      <c r="AL840" s="53">
        <v>0</v>
      </c>
      <c r="AM840" s="53">
        <v>0.2993357908098066</v>
      </c>
      <c r="AN840" s="53">
        <v>0</v>
      </c>
      <c r="AO840" s="57">
        <v>0.34807219426982511</v>
      </c>
      <c r="AP840" s="59">
        <v>0.24900643387822632</v>
      </c>
      <c r="AQ840" s="53">
        <v>0.26498710408925141</v>
      </c>
      <c r="AR840" s="53">
        <v>0.12724065199096429</v>
      </c>
      <c r="AS840" s="53">
        <v>0.27216990396246904</v>
      </c>
      <c r="AT840" s="53">
        <v>0.30281032846903511</v>
      </c>
      <c r="AU840" s="53">
        <v>0.24900643387822632</v>
      </c>
      <c r="AV840" s="53">
        <v>0.26498710408925141</v>
      </c>
      <c r="AW840" s="53">
        <v>0.12724065199096429</v>
      </c>
      <c r="AX840" s="53">
        <v>0.27216990396246904</v>
      </c>
      <c r="AY840" s="57">
        <v>0.30281032846903511</v>
      </c>
      <c r="AZ840">
        <f t="shared" si="759"/>
        <v>0.10718988273710839</v>
      </c>
      <c r="BA840">
        <f t="shared" si="760"/>
        <v>0.30660997314900185</v>
      </c>
      <c r="BB840">
        <f t="shared" si="761"/>
        <v>0.26396323699267105</v>
      </c>
      <c r="BC840">
        <f t="shared" si="762"/>
        <v>0.22859068170830441</v>
      </c>
      <c r="BD840" s="4">
        <f t="shared" si="763"/>
        <v>0.24324288447798925</v>
      </c>
      <c r="BE840" s="7">
        <f t="shared" si="764"/>
        <v>4.1348650669716921E-2</v>
      </c>
      <c r="BF840">
        <f t="shared" si="765"/>
        <v>0.14779919096691718</v>
      </c>
      <c r="BG840">
        <f t="shared" si="766"/>
        <v>0.11964115359902767</v>
      </c>
      <c r="BH840">
        <f t="shared" si="767"/>
        <v>0.20819485316417224</v>
      </c>
      <c r="BI840" s="4">
        <f t="shared" si="768"/>
        <v>6.3853304743585415E-2</v>
      </c>
      <c r="BJ840" s="7">
        <f t="shared" si="769"/>
        <v>1.9471837852693967E-3</v>
      </c>
      <c r="BK840">
        <f t="shared" si="770"/>
        <v>2.3592504156322723E-3</v>
      </c>
      <c r="BL840">
        <f t="shared" si="771"/>
        <v>0.10152618716691607</v>
      </c>
      <c r="BM840" s="4">
        <f t="shared" si="772"/>
        <v>4.1157282821719128E-5</v>
      </c>
      <c r="BN840" s="7">
        <f t="shared" si="773"/>
        <v>1.9471837852693967E-3</v>
      </c>
      <c r="BO840">
        <f t="shared" si="774"/>
        <v>0.48766395470889545</v>
      </c>
      <c r="BP840">
        <f t="shared" si="775"/>
        <v>0.34806923151001634</v>
      </c>
      <c r="BQ840" s="4">
        <f t="shared" si="776"/>
        <v>0.23657000442133919</v>
      </c>
      <c r="BR840" s="7">
        <f t="shared" si="777"/>
        <v>2.3592504156322723E-3</v>
      </c>
      <c r="BS840">
        <f t="shared" si="778"/>
        <v>0.48766395470889545</v>
      </c>
      <c r="BT840">
        <f t="shared" si="779"/>
        <v>0.64832052253620986</v>
      </c>
      <c r="BU840" s="4">
        <f t="shared" si="780"/>
        <v>0.63658854682824106</v>
      </c>
      <c r="BV840" s="7">
        <f t="shared" si="781"/>
        <v>0.10152618716691607</v>
      </c>
      <c r="BW840">
        <f t="shared" si="782"/>
        <v>0.34806923151001634</v>
      </c>
      <c r="BX840">
        <f t="shared" si="783"/>
        <v>0.64832052253620986</v>
      </c>
      <c r="BY840" s="4">
        <f t="shared" si="784"/>
        <v>0.83551317299782746</v>
      </c>
      <c r="BZ840" s="7">
        <f t="shared" si="785"/>
        <v>4.1157282821719128E-5</v>
      </c>
      <c r="CA840">
        <f t="shared" si="786"/>
        <v>0.23657000442133919</v>
      </c>
      <c r="CB840">
        <f t="shared" si="787"/>
        <v>0.63658854682824106</v>
      </c>
      <c r="CC840" s="4">
        <f t="shared" si="788"/>
        <v>0.83551317299782746</v>
      </c>
      <c r="CD840" s="7">
        <f t="shared" si="789"/>
        <v>6</v>
      </c>
      <c r="CE840" s="4">
        <f t="shared" si="790"/>
        <v>0</v>
      </c>
      <c r="CF840" s="7">
        <f t="shared" si="791"/>
        <v>1.9471837852693967E-3</v>
      </c>
      <c r="CG840">
        <f t="shared" si="792"/>
        <v>2.2671626173499422E-5</v>
      </c>
      <c r="CH840" s="7">
        <f t="shared" si="793"/>
        <v>1.9471837852693967E-3</v>
      </c>
      <c r="CI840" s="4">
        <f t="shared" si="794"/>
        <v>0.26727774333868048</v>
      </c>
      <c r="CJ840">
        <f t="shared" si="795"/>
        <v>2.2671626173499422E-5</v>
      </c>
      <c r="CK840">
        <f t="shared" si="796"/>
        <v>0.26727774333868048</v>
      </c>
      <c r="CL840" s="7">
        <f t="shared" si="797"/>
        <v>4</v>
      </c>
      <c r="CM840" s="4">
        <f t="shared" si="798"/>
        <v>0</v>
      </c>
      <c r="CN840" s="7">
        <f t="shared" si="799"/>
        <v>0.43254398134442928</v>
      </c>
      <c r="CO840" s="4">
        <f t="shared" si="800"/>
        <v>0</v>
      </c>
      <c r="CP840" s="7">
        <f t="shared" si="801"/>
        <v>2</v>
      </c>
      <c r="CQ840" s="4" t="str">
        <f t="shared" si="802"/>
        <v>Jack Daniels</v>
      </c>
      <c r="CR840" s="7">
        <f t="shared" si="803"/>
        <v>66</v>
      </c>
      <c r="CS840">
        <f t="shared" si="804"/>
        <v>69</v>
      </c>
      <c r="CT840">
        <f ca="1">COUNTIF(INDIRECT(ADDRESS(ROW(),CR840,1,1)):INDIRECT(ADDRESS(ROW(),CS840,1,1)), "&lt;0.05")</f>
        <v>1</v>
      </c>
      <c r="CU840" s="4">
        <f t="shared" ca="1" si="805"/>
        <v>0</v>
      </c>
    </row>
    <row r="841" spans="1:99" x14ac:dyDescent="0.25">
      <c r="A841" s="48">
        <v>45</v>
      </c>
      <c r="B841" s="7">
        <v>7.4867558793994062</v>
      </c>
      <c r="C841">
        <v>4.8460858089842125</v>
      </c>
      <c r="D841">
        <v>5.1620066047310065</v>
      </c>
      <c r="E841">
        <v>3.6160236344235446</v>
      </c>
      <c r="F841">
        <v>4.2700522961258267</v>
      </c>
      <c r="G841">
        <v>6.4775104602817715</v>
      </c>
      <c r="H841">
        <v>6.1139757124331338</v>
      </c>
      <c r="I841">
        <v>9.1705564038607825</v>
      </c>
      <c r="J841">
        <v>9.0913575294017601</v>
      </c>
      <c r="K841" s="4">
        <v>8.0028749052095502</v>
      </c>
      <c r="L841" s="7">
        <v>8.770709569754283</v>
      </c>
      <c r="M841">
        <v>8.9419587885794591</v>
      </c>
      <c r="N841">
        <v>9.6933864919926904</v>
      </c>
      <c r="O841">
        <v>10.595010378132651</v>
      </c>
      <c r="P841" s="53">
        <v>10.939788451171411</v>
      </c>
      <c r="Q841" s="53">
        <v>11.700935102557684</v>
      </c>
      <c r="R841" s="53">
        <v>9.8037996047208438</v>
      </c>
      <c r="S841" s="53">
        <v>10.56591589588586</v>
      </c>
      <c r="T841" s="53">
        <v>12.857733351050072</v>
      </c>
      <c r="U841" s="57">
        <v>17.254308354407407</v>
      </c>
      <c r="V841" s="59">
        <v>11.186163037249949</v>
      </c>
      <c r="W841" s="53">
        <v>9.1535590601641861</v>
      </c>
      <c r="X841" s="53">
        <v>8.5179573682261633</v>
      </c>
      <c r="Y841" s="53">
        <v>7.1208561548914906</v>
      </c>
      <c r="Z841" s="53">
        <v>6.5011960136474656</v>
      </c>
      <c r="AA841" s="53">
        <v>11.186163037249949</v>
      </c>
      <c r="AB841" s="53">
        <v>9.1535590601641861</v>
      </c>
      <c r="AC841" s="53">
        <v>8.5179573682261633</v>
      </c>
      <c r="AD841" s="53">
        <v>7.1208561548914906</v>
      </c>
      <c r="AE841" s="57">
        <v>6.5011960136474656</v>
      </c>
      <c r="AF841" s="59">
        <v>12.987835793241302</v>
      </c>
      <c r="AG841" s="53">
        <v>8.8796723094334862</v>
      </c>
      <c r="AH841" s="53">
        <v>9.8948911359639009</v>
      </c>
      <c r="AI841" s="53">
        <v>8.2259170857158139</v>
      </c>
      <c r="AJ841" s="53">
        <v>8.4472248673417472</v>
      </c>
      <c r="AK841" s="53">
        <v>12.987835793241302</v>
      </c>
      <c r="AL841" s="53">
        <v>8.8796723094334862</v>
      </c>
      <c r="AM841" s="53">
        <v>9.8948911359639009</v>
      </c>
      <c r="AN841" s="53">
        <v>8.2259170857158139</v>
      </c>
      <c r="AO841" s="57">
        <v>8.4472248673417472</v>
      </c>
      <c r="AP841" s="59">
        <v>8.8735144723663097</v>
      </c>
      <c r="AQ841" s="53">
        <v>8.7515212802437752</v>
      </c>
      <c r="AR841" s="53">
        <v>8.6024599174804735</v>
      </c>
      <c r="AS841" s="53">
        <v>11.78007578025448</v>
      </c>
      <c r="AT841" s="53">
        <v>8.0478234030763289</v>
      </c>
      <c r="AU841" s="53">
        <v>8.8735144723663097</v>
      </c>
      <c r="AV841" s="53">
        <v>8.7515212802437752</v>
      </c>
      <c r="AW841" s="53">
        <v>8.6024599174804735</v>
      </c>
      <c r="AX841" s="53">
        <v>11.78007578025448</v>
      </c>
      <c r="AY841" s="57">
        <v>8.0478234030763289</v>
      </c>
      <c r="AZ841">
        <f t="shared" si="759"/>
        <v>6.4237199234850992</v>
      </c>
      <c r="BA841">
        <f t="shared" si="760"/>
        <v>11.112354598825238</v>
      </c>
      <c r="BB841">
        <f t="shared" si="761"/>
        <v>8.495946326835849</v>
      </c>
      <c r="BC841">
        <f t="shared" si="762"/>
        <v>9.6871082383392508</v>
      </c>
      <c r="BD841" s="4">
        <f t="shared" si="763"/>
        <v>9.2110789706842731</v>
      </c>
      <c r="BE841" s="7">
        <f t="shared" si="764"/>
        <v>1.9716407280099406</v>
      </c>
      <c r="BF841">
        <f t="shared" si="765"/>
        <v>2.4862308685142964</v>
      </c>
      <c r="BG841">
        <f t="shared" si="766"/>
        <v>1.7346217477474737</v>
      </c>
      <c r="BH841">
        <f t="shared" si="767"/>
        <v>1.8416369084596709</v>
      </c>
      <c r="BI841" s="4">
        <f t="shared" si="768"/>
        <v>1.3863195347909287</v>
      </c>
      <c r="BJ841" s="7">
        <f t="shared" si="769"/>
        <v>2.149864057962294E-4</v>
      </c>
      <c r="BK841">
        <f t="shared" si="770"/>
        <v>2.27017688849456E-2</v>
      </c>
      <c r="BL841">
        <f t="shared" si="771"/>
        <v>1.2491273558627638E-3</v>
      </c>
      <c r="BM841" s="4">
        <f t="shared" si="772"/>
        <v>2.0982799195850572E-3</v>
      </c>
      <c r="BN841" s="7">
        <f t="shared" si="773"/>
        <v>2.149864057962294E-4</v>
      </c>
      <c r="BO841">
        <f t="shared" si="774"/>
        <v>1.4802782885980586E-2</v>
      </c>
      <c r="BP841">
        <f t="shared" si="775"/>
        <v>0.16386778364898508</v>
      </c>
      <c r="BQ841" s="4">
        <f t="shared" si="776"/>
        <v>5.2989085855099351E-2</v>
      </c>
      <c r="BR841" s="7">
        <f t="shared" si="777"/>
        <v>2.27017688849456E-2</v>
      </c>
      <c r="BS841">
        <f t="shared" si="778"/>
        <v>1.4802782885980586E-2</v>
      </c>
      <c r="BT841">
        <f t="shared" si="779"/>
        <v>0.15388951858525246</v>
      </c>
      <c r="BU841" s="4">
        <f t="shared" si="780"/>
        <v>0.32261705370598648</v>
      </c>
      <c r="BV841" s="7">
        <f t="shared" si="781"/>
        <v>1.2491273558627638E-3</v>
      </c>
      <c r="BW841">
        <f t="shared" si="782"/>
        <v>0.16386778364898508</v>
      </c>
      <c r="BX841">
        <f t="shared" si="783"/>
        <v>0.15388951858525246</v>
      </c>
      <c r="BY841" s="4">
        <f t="shared" si="784"/>
        <v>0.52260620289861537</v>
      </c>
      <c r="BZ841" s="7">
        <f t="shared" si="785"/>
        <v>2.0982799195850572E-3</v>
      </c>
      <c r="CA841">
        <f t="shared" si="786"/>
        <v>5.2989085855099351E-2</v>
      </c>
      <c r="CB841">
        <f t="shared" si="787"/>
        <v>0.32261705370598648</v>
      </c>
      <c r="CC841" s="4">
        <f t="shared" si="788"/>
        <v>0.52260620289861537</v>
      </c>
      <c r="CD841" s="7">
        <f t="shared" si="789"/>
        <v>10</v>
      </c>
      <c r="CE841" s="4">
        <f t="shared" si="790"/>
        <v>0</v>
      </c>
      <c r="CF841" s="7">
        <f t="shared" si="791"/>
        <v>2.149864057962294E-4</v>
      </c>
      <c r="CG841">
        <f t="shared" si="792"/>
        <v>1.6889467449827244E-3</v>
      </c>
      <c r="CH841" s="7">
        <f t="shared" si="793"/>
        <v>2.149864057962294E-4</v>
      </c>
      <c r="CI841" s="4">
        <f t="shared" si="794"/>
        <v>3.7132621280779765E-2</v>
      </c>
      <c r="CJ841">
        <f t="shared" si="795"/>
        <v>1.6889467449827244E-3</v>
      </c>
      <c r="CK841">
        <f t="shared" si="796"/>
        <v>3.7132621280779765E-2</v>
      </c>
      <c r="CL841" s="7">
        <f t="shared" si="797"/>
        <v>6</v>
      </c>
      <c r="CM841" s="4">
        <f t="shared" si="798"/>
        <v>1</v>
      </c>
      <c r="CN841" s="7">
        <f t="shared" si="799"/>
        <v>0.70133031201633722</v>
      </c>
      <c r="CO841" s="4">
        <f t="shared" si="800"/>
        <v>0</v>
      </c>
      <c r="CP841" s="7">
        <f t="shared" si="801"/>
        <v>2</v>
      </c>
      <c r="CQ841" s="4" t="str">
        <f t="shared" si="802"/>
        <v>Jack Daniels</v>
      </c>
      <c r="CR841" s="7">
        <f t="shared" si="803"/>
        <v>66</v>
      </c>
      <c r="CS841">
        <f t="shared" si="804"/>
        <v>69</v>
      </c>
      <c r="CT841">
        <f ca="1">COUNTIF(INDIRECT(ADDRESS(ROW(),CR841,1,1)):INDIRECT(ADDRESS(ROW(),CS841,1,1)), "&lt;0.05")</f>
        <v>2</v>
      </c>
      <c r="CU841" s="4">
        <f t="shared" ca="1" si="805"/>
        <v>0</v>
      </c>
    </row>
    <row r="842" spans="1:99" x14ac:dyDescent="0.25">
      <c r="A842" s="48">
        <v>46</v>
      </c>
      <c r="B842" s="7">
        <v>28.323905764553583</v>
      </c>
      <c r="C842">
        <v>19.748916161571394</v>
      </c>
      <c r="D842">
        <v>19.001271345588776</v>
      </c>
      <c r="E842">
        <v>18.407790573495749</v>
      </c>
      <c r="F842">
        <v>20.089005252607681</v>
      </c>
      <c r="G842">
        <v>22.926344266846659</v>
      </c>
      <c r="H842">
        <v>30.200292748750307</v>
      </c>
      <c r="I842">
        <v>28.591925891302616</v>
      </c>
      <c r="J842">
        <v>25.612155325349953</v>
      </c>
      <c r="K842" s="4">
        <v>20.413299951010838</v>
      </c>
      <c r="L842" s="7">
        <v>32.97537770176185</v>
      </c>
      <c r="M842">
        <v>27.32842444594294</v>
      </c>
      <c r="N842">
        <v>28.037284643515616</v>
      </c>
      <c r="O842">
        <v>28.673039349331042</v>
      </c>
      <c r="P842" s="53">
        <v>30.596499627818027</v>
      </c>
      <c r="Q842" s="53">
        <v>31.071183679318555</v>
      </c>
      <c r="R842" s="53">
        <v>29.531845070461578</v>
      </c>
      <c r="S842" s="53">
        <v>37.873181489633048</v>
      </c>
      <c r="T842" s="53">
        <v>31.439017285643256</v>
      </c>
      <c r="U842" s="57">
        <v>38.048459389884172</v>
      </c>
      <c r="V842" s="59">
        <v>33.288777400567973</v>
      </c>
      <c r="W842" s="53">
        <v>28.891875916573134</v>
      </c>
      <c r="X842" s="53">
        <v>28.468462956375433</v>
      </c>
      <c r="Y842" s="53">
        <v>24.912278111432347</v>
      </c>
      <c r="Z842" s="53">
        <v>24.881767834516278</v>
      </c>
      <c r="AA842" s="53">
        <v>33.288777400567973</v>
      </c>
      <c r="AB842" s="53">
        <v>28.891875916573134</v>
      </c>
      <c r="AC842" s="53">
        <v>28.468462956375433</v>
      </c>
      <c r="AD842" s="53">
        <v>24.912278111432347</v>
      </c>
      <c r="AE842" s="57">
        <v>24.881767834516278</v>
      </c>
      <c r="AF842" s="59">
        <v>32.519605413519791</v>
      </c>
      <c r="AG842" s="53">
        <v>26.670846172084701</v>
      </c>
      <c r="AH842" s="53">
        <v>28.113054100632194</v>
      </c>
      <c r="AI842" s="53">
        <v>25.49415074913982</v>
      </c>
      <c r="AJ842" s="53">
        <v>21.822276517374124</v>
      </c>
      <c r="AK842" s="53">
        <v>32.519605413519791</v>
      </c>
      <c r="AL842" s="53">
        <v>26.670846172084701</v>
      </c>
      <c r="AM842" s="53">
        <v>28.113054100632194</v>
      </c>
      <c r="AN842" s="53">
        <v>25.49415074913982</v>
      </c>
      <c r="AO842" s="57">
        <v>21.822276517374124</v>
      </c>
      <c r="AP842" s="59">
        <v>18.105244493730375</v>
      </c>
      <c r="AQ842" s="53">
        <v>15.935195534191307</v>
      </c>
      <c r="AR842" s="53">
        <v>22.215544777500519</v>
      </c>
      <c r="AS842" s="53">
        <v>30.085826899700297</v>
      </c>
      <c r="AT842" s="53">
        <v>19.58231470657914</v>
      </c>
      <c r="AU842" s="53">
        <v>18.105244493730375</v>
      </c>
      <c r="AV842" s="53">
        <v>15.935195534191307</v>
      </c>
      <c r="AW842" s="53">
        <v>22.215544777500519</v>
      </c>
      <c r="AX842" s="53">
        <v>30.085826899700297</v>
      </c>
      <c r="AY842" s="57">
        <v>19.58231470657914</v>
      </c>
      <c r="AZ842">
        <f t="shared" si="759"/>
        <v>23.331490728107756</v>
      </c>
      <c r="BA842">
        <f t="shared" si="760"/>
        <v>31.557431268331005</v>
      </c>
      <c r="BB842">
        <f t="shared" si="761"/>
        <v>28.088632443893026</v>
      </c>
      <c r="BC842">
        <f t="shared" si="762"/>
        <v>26.923986590550129</v>
      </c>
      <c r="BD842" s="4">
        <f t="shared" si="763"/>
        <v>21.184825282340331</v>
      </c>
      <c r="BE842" s="7">
        <f t="shared" si="764"/>
        <v>4.4721411099991704</v>
      </c>
      <c r="BF842">
        <f t="shared" si="765"/>
        <v>3.7698395836634888</v>
      </c>
      <c r="BG842">
        <f t="shared" si="766"/>
        <v>3.272925512044516</v>
      </c>
      <c r="BH842">
        <f t="shared" si="767"/>
        <v>3.6775833801588371</v>
      </c>
      <c r="BI842" s="4">
        <f t="shared" si="768"/>
        <v>5.1618403897490586</v>
      </c>
      <c r="BJ842" s="7">
        <f t="shared" si="769"/>
        <v>3.3128392697420245E-4</v>
      </c>
      <c r="BK842">
        <f t="shared" si="770"/>
        <v>1.5010875593740954E-2</v>
      </c>
      <c r="BL842">
        <f t="shared" si="771"/>
        <v>6.599723791171927E-2</v>
      </c>
      <c r="BM842" s="4">
        <f t="shared" si="772"/>
        <v>0.33368650823883483</v>
      </c>
      <c r="BN842" s="7">
        <f t="shared" si="773"/>
        <v>3.3128392697420245E-4</v>
      </c>
      <c r="BO842">
        <f t="shared" si="774"/>
        <v>4.1611005009619666E-2</v>
      </c>
      <c r="BP842">
        <f t="shared" si="775"/>
        <v>1.2302992598860574E-2</v>
      </c>
      <c r="BQ842" s="4">
        <f t="shared" si="776"/>
        <v>9.1747490908252702E-5</v>
      </c>
      <c r="BR842" s="7">
        <f t="shared" si="777"/>
        <v>1.5010875593740954E-2</v>
      </c>
      <c r="BS842">
        <f t="shared" si="778"/>
        <v>4.1611005009619666E-2</v>
      </c>
      <c r="BT842">
        <f t="shared" si="779"/>
        <v>0.46419360424579137</v>
      </c>
      <c r="BU842" s="4">
        <f t="shared" si="780"/>
        <v>2.7232900081069649E-3</v>
      </c>
      <c r="BV842" s="7">
        <f t="shared" si="781"/>
        <v>6.599723791171927E-2</v>
      </c>
      <c r="BW842">
        <f t="shared" si="782"/>
        <v>1.2302992598860574E-2</v>
      </c>
      <c r="BX842">
        <f t="shared" si="783"/>
        <v>0.46419360424579137</v>
      </c>
      <c r="BY842" s="4">
        <f t="shared" si="784"/>
        <v>1.1122002385686497E-2</v>
      </c>
      <c r="BZ842" s="7">
        <f t="shared" si="785"/>
        <v>0.33368650823883483</v>
      </c>
      <c r="CA842">
        <f t="shared" si="786"/>
        <v>9.1747490908252702E-5</v>
      </c>
      <c r="CB842">
        <f t="shared" si="787"/>
        <v>2.7232900081069649E-3</v>
      </c>
      <c r="CC842" s="4">
        <f t="shared" si="788"/>
        <v>1.1122002385686497E-2</v>
      </c>
      <c r="CD842" s="7">
        <f t="shared" si="789"/>
        <v>14</v>
      </c>
      <c r="CE842" s="4">
        <f t="shared" si="790"/>
        <v>0</v>
      </c>
      <c r="CF842" s="7">
        <f t="shared" si="791"/>
        <v>3.3128392697420245E-4</v>
      </c>
      <c r="CG842">
        <f t="shared" si="792"/>
        <v>0.23640023682671438</v>
      </c>
      <c r="CH842" s="7">
        <f t="shared" si="793"/>
        <v>3.3128392697420245E-4</v>
      </c>
      <c r="CI842" s="4">
        <f t="shared" si="794"/>
        <v>5.3693253678558197E-4</v>
      </c>
      <c r="CJ842">
        <f t="shared" si="795"/>
        <v>0.23640023682671438</v>
      </c>
      <c r="CK842">
        <f t="shared" si="796"/>
        <v>5.3693253678558197E-4</v>
      </c>
      <c r="CL842" s="7">
        <f t="shared" si="797"/>
        <v>4</v>
      </c>
      <c r="CM842" s="4">
        <f t="shared" si="798"/>
        <v>0</v>
      </c>
      <c r="CN842" s="7">
        <f t="shared" si="799"/>
        <v>0.96768042923907482</v>
      </c>
      <c r="CO842" s="4">
        <f t="shared" si="800"/>
        <v>0</v>
      </c>
      <c r="CP842" s="7">
        <f t="shared" si="801"/>
        <v>2</v>
      </c>
      <c r="CQ842" s="4" t="str">
        <f t="shared" si="802"/>
        <v>Jack Daniels</v>
      </c>
      <c r="CR842" s="7">
        <f t="shared" si="803"/>
        <v>66</v>
      </c>
      <c r="CS842">
        <f t="shared" si="804"/>
        <v>69</v>
      </c>
      <c r="CT842">
        <f ca="1">COUNTIF(INDIRECT(ADDRESS(ROW(),CR842,1,1)):INDIRECT(ADDRESS(ROW(),CS842,1,1)), "&lt;0.05")</f>
        <v>4</v>
      </c>
      <c r="CU842" s="4">
        <f t="shared" ca="1" si="805"/>
        <v>1</v>
      </c>
    </row>
    <row r="843" spans="1:99" x14ac:dyDescent="0.25">
      <c r="A843" s="48">
        <v>47</v>
      </c>
      <c r="B843" s="7">
        <v>0.24244087427854083</v>
      </c>
      <c r="C843">
        <v>0.19763203750286065</v>
      </c>
      <c r="D843">
        <v>2.7400829529901045E-2</v>
      </c>
      <c r="E843">
        <v>0</v>
      </c>
      <c r="F843">
        <v>0.10624046593229701</v>
      </c>
      <c r="G843">
        <v>0.27389028210620575</v>
      </c>
      <c r="H843">
        <v>0.27241749772532009</v>
      </c>
      <c r="I843">
        <v>0</v>
      </c>
      <c r="J843">
        <v>0.27279696343229476</v>
      </c>
      <c r="K843" s="4">
        <v>0.12578650519521475</v>
      </c>
      <c r="L843" s="7">
        <v>0.21598607255103125</v>
      </c>
      <c r="M843">
        <v>0.14860226205359195</v>
      </c>
      <c r="N843">
        <v>0.29909836757347619</v>
      </c>
      <c r="O843">
        <v>0.202052194113265</v>
      </c>
      <c r="P843" s="53">
        <v>1.771154772131234E-3</v>
      </c>
      <c r="Q843" s="53">
        <v>0.32775943007709007</v>
      </c>
      <c r="R843" s="53">
        <v>0.34309413610287365</v>
      </c>
      <c r="S843" s="53">
        <v>0.10538742867303937</v>
      </c>
      <c r="T843" s="53">
        <v>0.2403437123816515</v>
      </c>
      <c r="U843" s="57">
        <v>0.15197294337022643</v>
      </c>
      <c r="V843" s="59">
        <v>0.17420340029615278</v>
      </c>
      <c r="W843" s="53">
        <v>0.35344631878041322</v>
      </c>
      <c r="X843" s="53">
        <v>0.21370093069932666</v>
      </c>
      <c r="Y843" s="53">
        <v>0.13910437487725685</v>
      </c>
      <c r="Z843" s="53">
        <v>0</v>
      </c>
      <c r="AA843" s="53">
        <v>0.17420340029615278</v>
      </c>
      <c r="AB843" s="53">
        <v>0.35344631878041322</v>
      </c>
      <c r="AC843" s="53">
        <v>0.21370093069932666</v>
      </c>
      <c r="AD843" s="53">
        <v>0.13910437487725685</v>
      </c>
      <c r="AE843" s="57">
        <v>0</v>
      </c>
      <c r="AF843" s="59">
        <v>0.23641600318269362</v>
      </c>
      <c r="AG843" s="53">
        <v>0</v>
      </c>
      <c r="AH843" s="53">
        <v>0.2671459147904427</v>
      </c>
      <c r="AI843" s="53">
        <v>0.15780370079885564</v>
      </c>
      <c r="AJ843" s="53">
        <v>0.20310656179350545</v>
      </c>
      <c r="AK843" s="53">
        <v>0.23641600318269362</v>
      </c>
      <c r="AL843" s="53">
        <v>0</v>
      </c>
      <c r="AM843" s="53">
        <v>0.2671459147904427</v>
      </c>
      <c r="AN843" s="53">
        <v>0.15780370079885564</v>
      </c>
      <c r="AO843" s="57">
        <v>0.20310656179350545</v>
      </c>
      <c r="AP843" s="59">
        <v>8.4341573329678968E-2</v>
      </c>
      <c r="AQ843" s="53">
        <v>0.27048102703135118</v>
      </c>
      <c r="AR843" s="53">
        <v>2.8657091707202331E-2</v>
      </c>
      <c r="AS843" s="53">
        <v>9.1663887761395807E-2</v>
      </c>
      <c r="AT843" s="53">
        <v>4.1925520857528861E-2</v>
      </c>
      <c r="AU843" s="53">
        <v>8.4341573329678968E-2</v>
      </c>
      <c r="AV843" s="53">
        <v>0.27048102703135118</v>
      </c>
      <c r="AW843" s="53">
        <v>2.8657091707202331E-2</v>
      </c>
      <c r="AX843" s="53">
        <v>9.1663887761395807E-2</v>
      </c>
      <c r="AY843" s="57">
        <v>4.1925520857528861E-2</v>
      </c>
      <c r="AZ843">
        <f t="shared" si="759"/>
        <v>0.15186054557026352</v>
      </c>
      <c r="BA843">
        <f t="shared" si="760"/>
        <v>0.20360677016683768</v>
      </c>
      <c r="BB843">
        <f t="shared" si="761"/>
        <v>0.1760910049306299</v>
      </c>
      <c r="BC843">
        <f t="shared" si="762"/>
        <v>0.17289443611309946</v>
      </c>
      <c r="BD843" s="4">
        <f t="shared" si="763"/>
        <v>0.10341382013743142</v>
      </c>
      <c r="BE843" s="7">
        <f t="shared" si="764"/>
        <v>0.11485507615453731</v>
      </c>
      <c r="BF843">
        <f t="shared" si="765"/>
        <v>0.10623387345278121</v>
      </c>
      <c r="BG843">
        <f t="shared" si="766"/>
        <v>0.12041505049759474</v>
      </c>
      <c r="BH843">
        <f t="shared" si="767"/>
        <v>9.8827930808116651E-2</v>
      </c>
      <c r="BI843" s="4">
        <f t="shared" si="768"/>
        <v>9.1630468637649787E-2</v>
      </c>
      <c r="BJ843" s="7">
        <f t="shared" si="769"/>
        <v>0.30952559996641871</v>
      </c>
      <c r="BK843">
        <f t="shared" si="770"/>
        <v>0.65071484894074261</v>
      </c>
      <c r="BL843">
        <f t="shared" si="771"/>
        <v>0.66601400845439029</v>
      </c>
      <c r="BM843" s="4">
        <f t="shared" si="772"/>
        <v>0.31156003958134526</v>
      </c>
      <c r="BN843" s="7">
        <f t="shared" si="773"/>
        <v>0.30952559996641871</v>
      </c>
      <c r="BO843">
        <f t="shared" si="774"/>
        <v>0.59465573984608966</v>
      </c>
      <c r="BP843">
        <f t="shared" si="775"/>
        <v>0.51180452738761573</v>
      </c>
      <c r="BQ843" s="4">
        <f t="shared" si="776"/>
        <v>3.6857369633257996E-2</v>
      </c>
      <c r="BR843" s="7">
        <f t="shared" si="777"/>
        <v>0.65071484894074261</v>
      </c>
      <c r="BS843">
        <f t="shared" si="778"/>
        <v>0.59465573984608966</v>
      </c>
      <c r="BT843">
        <f t="shared" si="779"/>
        <v>0.94900374637020046</v>
      </c>
      <c r="BU843" s="4">
        <f t="shared" si="780"/>
        <v>0.14738485400216184</v>
      </c>
      <c r="BV843" s="7">
        <f t="shared" si="781"/>
        <v>0.66601400845439029</v>
      </c>
      <c r="BW843">
        <f t="shared" si="782"/>
        <v>0.51180452738761573</v>
      </c>
      <c r="BX843">
        <f t="shared" si="783"/>
        <v>0.94900374637020046</v>
      </c>
      <c r="BY843" s="4">
        <f t="shared" si="784"/>
        <v>0.12050893768473137</v>
      </c>
      <c r="BZ843" s="7">
        <f t="shared" si="785"/>
        <v>0.31156003958134526</v>
      </c>
      <c r="CA843">
        <f t="shared" si="786"/>
        <v>3.6857369633257996E-2</v>
      </c>
      <c r="CB843">
        <f t="shared" si="787"/>
        <v>0.14738485400216184</v>
      </c>
      <c r="CC843" s="4">
        <f t="shared" si="788"/>
        <v>0.12050893768473137</v>
      </c>
      <c r="CD843" s="7">
        <f t="shared" si="789"/>
        <v>2</v>
      </c>
      <c r="CE843" s="4">
        <f t="shared" si="790"/>
        <v>0</v>
      </c>
      <c r="CF843" s="7">
        <f t="shared" si="791"/>
        <v>0.30952559996641871</v>
      </c>
      <c r="CG843">
        <f t="shared" si="792"/>
        <v>0.97980013046078707</v>
      </c>
      <c r="CH843" s="7">
        <f t="shared" si="793"/>
        <v>0.30952559996641871</v>
      </c>
      <c r="CI843" s="4">
        <f t="shared" si="794"/>
        <v>0.19297384438778176</v>
      </c>
      <c r="CJ843">
        <f t="shared" si="795"/>
        <v>0.97980013046078707</v>
      </c>
      <c r="CK843">
        <f t="shared" si="796"/>
        <v>0.19297384438778176</v>
      </c>
      <c r="CL843" s="7">
        <f t="shared" si="797"/>
        <v>0</v>
      </c>
      <c r="CM843" s="4">
        <f t="shared" si="798"/>
        <v>0</v>
      </c>
      <c r="CN843" s="7">
        <f t="shared" si="799"/>
        <v>0.92563776552954058</v>
      </c>
      <c r="CO843" s="4">
        <f t="shared" si="800"/>
        <v>0</v>
      </c>
      <c r="CP843" s="7">
        <f t="shared" si="801"/>
        <v>2</v>
      </c>
      <c r="CQ843" s="4" t="str">
        <f t="shared" si="802"/>
        <v>Jack Daniels</v>
      </c>
      <c r="CR843" s="7">
        <f t="shared" si="803"/>
        <v>66</v>
      </c>
      <c r="CS843">
        <f t="shared" si="804"/>
        <v>69</v>
      </c>
      <c r="CT843">
        <f ca="1">COUNTIF(INDIRECT(ADDRESS(ROW(),CR843,1,1)):INDIRECT(ADDRESS(ROW(),CS843,1,1)), "&lt;0.05")</f>
        <v>1</v>
      </c>
      <c r="CU843" s="4">
        <f t="shared" ca="1" si="805"/>
        <v>0</v>
      </c>
    </row>
    <row r="844" spans="1:99" x14ac:dyDescent="0.25">
      <c r="A844" s="48">
        <v>48</v>
      </c>
      <c r="B844" s="7">
        <v>0</v>
      </c>
      <c r="C844">
        <v>0</v>
      </c>
      <c r="D844">
        <v>0</v>
      </c>
      <c r="E844">
        <v>0</v>
      </c>
      <c r="F844">
        <v>0</v>
      </c>
      <c r="G844">
        <v>0.11235936768979056</v>
      </c>
      <c r="H844">
        <v>0</v>
      </c>
      <c r="I844">
        <v>0</v>
      </c>
      <c r="J844">
        <v>0</v>
      </c>
      <c r="K844" s="4">
        <v>0</v>
      </c>
      <c r="L844" s="7">
        <v>0</v>
      </c>
      <c r="M844">
        <v>0</v>
      </c>
      <c r="N844">
        <v>0</v>
      </c>
      <c r="O844">
        <v>0</v>
      </c>
      <c r="P844" s="53">
        <v>0</v>
      </c>
      <c r="Q844" s="53">
        <v>0</v>
      </c>
      <c r="R844" s="53">
        <v>0</v>
      </c>
      <c r="S844" s="53">
        <v>0</v>
      </c>
      <c r="T844" s="53">
        <v>0</v>
      </c>
      <c r="U844" s="57">
        <v>0</v>
      </c>
      <c r="V844" s="59">
        <v>0</v>
      </c>
      <c r="W844" s="53">
        <v>0</v>
      </c>
      <c r="X844" s="53">
        <v>0</v>
      </c>
      <c r="Y844" s="53">
        <v>0</v>
      </c>
      <c r="Z844" s="53">
        <v>0</v>
      </c>
      <c r="AA844" s="53">
        <v>0</v>
      </c>
      <c r="AB844" s="53">
        <v>0</v>
      </c>
      <c r="AC844" s="53">
        <v>0</v>
      </c>
      <c r="AD844" s="53">
        <v>0</v>
      </c>
      <c r="AE844" s="57">
        <v>0</v>
      </c>
      <c r="AF844" s="59">
        <v>0</v>
      </c>
      <c r="AG844" s="53">
        <v>0</v>
      </c>
      <c r="AH844" s="53">
        <v>0</v>
      </c>
      <c r="AI844" s="53">
        <v>5.0209778027250858E-2</v>
      </c>
      <c r="AJ844" s="53">
        <v>0</v>
      </c>
      <c r="AK844" s="53">
        <v>0</v>
      </c>
      <c r="AL844" s="53">
        <v>0</v>
      </c>
      <c r="AM844" s="53">
        <v>0</v>
      </c>
      <c r="AN844" s="53">
        <v>5.0209778027250858E-2</v>
      </c>
      <c r="AO844" s="57">
        <v>0</v>
      </c>
      <c r="AP844" s="59">
        <v>9.4260270146422256E-2</v>
      </c>
      <c r="AQ844" s="53">
        <v>0</v>
      </c>
      <c r="AR844" s="53">
        <v>0</v>
      </c>
      <c r="AS844" s="53">
        <v>0</v>
      </c>
      <c r="AT844" s="53">
        <v>0</v>
      </c>
      <c r="AU844" s="53">
        <v>9.4260270146422256E-2</v>
      </c>
      <c r="AV844" s="53">
        <v>0</v>
      </c>
      <c r="AW844" s="53">
        <v>0</v>
      </c>
      <c r="AX844" s="53">
        <v>0</v>
      </c>
      <c r="AY844" s="57">
        <v>0</v>
      </c>
      <c r="AZ844">
        <f t="shared" si="759"/>
        <v>1.1235936768979056E-2</v>
      </c>
      <c r="BA844">
        <f t="shared" si="760"/>
        <v>0</v>
      </c>
      <c r="BB844">
        <f t="shared" si="761"/>
        <v>0</v>
      </c>
      <c r="BC844">
        <f t="shared" si="762"/>
        <v>1.0041955605450171E-2</v>
      </c>
      <c r="BD844" s="4">
        <f t="shared" si="763"/>
        <v>1.885205402928445E-2</v>
      </c>
      <c r="BE844" s="7">
        <f t="shared" si="764"/>
        <v>3.5531151835606949E-2</v>
      </c>
      <c r="BF844">
        <f t="shared" si="765"/>
        <v>0</v>
      </c>
      <c r="BG844">
        <f t="shared" si="766"/>
        <v>0</v>
      </c>
      <c r="BH844">
        <f t="shared" si="767"/>
        <v>2.1170301250345139E-2</v>
      </c>
      <c r="BI844" s="4">
        <f t="shared" si="768"/>
        <v>3.9743619536729002E-2</v>
      </c>
      <c r="BJ844" s="7">
        <f t="shared" si="769"/>
        <v>0.34343639613791355</v>
      </c>
      <c r="BK844">
        <f t="shared" si="770"/>
        <v>0.34343639613791355</v>
      </c>
      <c r="BL844">
        <f t="shared" si="771"/>
        <v>0.9284975463068057</v>
      </c>
      <c r="BM844" s="4">
        <f t="shared" si="772"/>
        <v>0.65689550099976546</v>
      </c>
      <c r="BN844" s="7">
        <f t="shared" si="773"/>
        <v>0.34343639613791355</v>
      </c>
      <c r="BO844" t="e">
        <f t="shared" si="774"/>
        <v>#DIV/0!</v>
      </c>
      <c r="BP844">
        <f t="shared" si="775"/>
        <v>0.16785065605707486</v>
      </c>
      <c r="BQ844" s="4">
        <f t="shared" si="776"/>
        <v>0.16785065605707486</v>
      </c>
      <c r="BR844" s="7">
        <f t="shared" si="777"/>
        <v>0.34343639613791355</v>
      </c>
      <c r="BS844" t="e">
        <f t="shared" si="778"/>
        <v>#DIV/0!</v>
      </c>
      <c r="BT844">
        <f t="shared" si="779"/>
        <v>0.16785065605707486</v>
      </c>
      <c r="BU844" s="4">
        <f t="shared" si="780"/>
        <v>0.16785065605707486</v>
      </c>
      <c r="BV844" s="7">
        <f t="shared" si="781"/>
        <v>0.9284975463068057</v>
      </c>
      <c r="BW844">
        <f t="shared" si="782"/>
        <v>0.16785065605707486</v>
      </c>
      <c r="BX844">
        <f t="shared" si="783"/>
        <v>0.16785065605707486</v>
      </c>
      <c r="BY844" s="4">
        <f t="shared" si="784"/>
        <v>0.54624939713708809</v>
      </c>
      <c r="BZ844" s="7">
        <f t="shared" si="785"/>
        <v>0.65689550099976546</v>
      </c>
      <c r="CA844">
        <f t="shared" si="786"/>
        <v>0.16785065605707486</v>
      </c>
      <c r="CB844">
        <f t="shared" si="787"/>
        <v>0.16785065605707486</v>
      </c>
      <c r="CC844" s="4">
        <f t="shared" si="788"/>
        <v>0.54624939713708809</v>
      </c>
      <c r="CD844" s="7">
        <f t="shared" si="789"/>
        <v>0</v>
      </c>
      <c r="CE844" s="4">
        <f t="shared" si="790"/>
        <v>0</v>
      </c>
      <c r="CF844" s="7">
        <f t="shared" si="791"/>
        <v>0.34343639613791355</v>
      </c>
      <c r="CG844">
        <f t="shared" si="792"/>
        <v>0.89760769071307234</v>
      </c>
      <c r="CH844" s="7">
        <f t="shared" si="793"/>
        <v>0.34343639613791355</v>
      </c>
      <c r="CI844" s="4">
        <f t="shared" si="794"/>
        <v>5.4116483652921155E-2</v>
      </c>
      <c r="CJ844">
        <f t="shared" si="795"/>
        <v>0.89760769071307234</v>
      </c>
      <c r="CK844">
        <f t="shared" si="796"/>
        <v>5.4116483652921155E-2</v>
      </c>
      <c r="CL844" s="7">
        <f t="shared" si="797"/>
        <v>0</v>
      </c>
      <c r="CM844" s="4">
        <f t="shared" si="798"/>
        <v>0</v>
      </c>
      <c r="CN844" s="7">
        <f t="shared" si="799"/>
        <v>0.92845199480000784</v>
      </c>
      <c r="CO844" s="4">
        <f t="shared" si="800"/>
        <v>0</v>
      </c>
      <c r="CP844" s="7">
        <f t="shared" si="801"/>
        <v>5</v>
      </c>
      <c r="CQ844" s="4" t="str">
        <f t="shared" si="802"/>
        <v>Glenfiddich 18</v>
      </c>
      <c r="CR844" s="7">
        <f t="shared" si="803"/>
        <v>78</v>
      </c>
      <c r="CS844">
        <f t="shared" si="804"/>
        <v>81</v>
      </c>
      <c r="CT844">
        <f ca="1">COUNTIF(INDIRECT(ADDRESS(ROW(),CR844,1,1)):INDIRECT(ADDRESS(ROW(),CS844,1,1)), "&lt;0.05")</f>
        <v>0</v>
      </c>
      <c r="CU844" s="4">
        <f t="shared" ca="1" si="805"/>
        <v>0</v>
      </c>
    </row>
    <row r="845" spans="1:99" x14ac:dyDescent="0.25">
      <c r="A845" s="48">
        <v>49</v>
      </c>
      <c r="B845" s="7">
        <v>0</v>
      </c>
      <c r="C845">
        <v>2.7177092610587597E-3</v>
      </c>
      <c r="D845">
        <v>6.2737176811436647E-3</v>
      </c>
      <c r="E845">
        <v>0</v>
      </c>
      <c r="F845">
        <v>0</v>
      </c>
      <c r="G845">
        <v>2.468890106979833E-2</v>
      </c>
      <c r="H845">
        <v>1.8696456898596763E-2</v>
      </c>
      <c r="I845">
        <v>3.0281019986816097E-2</v>
      </c>
      <c r="J845">
        <v>0</v>
      </c>
      <c r="K845" s="4">
        <v>0</v>
      </c>
      <c r="L845" s="7">
        <v>3.2054383482797696E-2</v>
      </c>
      <c r="M845">
        <v>0</v>
      </c>
      <c r="N845">
        <v>0</v>
      </c>
      <c r="O845">
        <v>2.8213035283174699E-3</v>
      </c>
      <c r="P845" s="53">
        <v>0.16619926321380069</v>
      </c>
      <c r="Q845" s="53">
        <v>0</v>
      </c>
      <c r="R845" s="53">
        <v>7.8510688376375818E-3</v>
      </c>
      <c r="S845" s="53">
        <v>0</v>
      </c>
      <c r="T845" s="53">
        <v>0</v>
      </c>
      <c r="U845" s="57">
        <v>0</v>
      </c>
      <c r="V845" s="59">
        <v>0</v>
      </c>
      <c r="W845" s="53">
        <v>0</v>
      </c>
      <c r="X845" s="53">
        <v>3.0051769785114216E-2</v>
      </c>
      <c r="Y845" s="53">
        <v>2.4220493469365337E-2</v>
      </c>
      <c r="Z845" s="53">
        <v>0</v>
      </c>
      <c r="AA845" s="53">
        <v>0</v>
      </c>
      <c r="AB845" s="53">
        <v>0</v>
      </c>
      <c r="AC845" s="53">
        <v>3.0051769785114216E-2</v>
      </c>
      <c r="AD845" s="53">
        <v>2.4220493469365337E-2</v>
      </c>
      <c r="AE845" s="57">
        <v>0</v>
      </c>
      <c r="AF845" s="59">
        <v>0.12054735294128423</v>
      </c>
      <c r="AG845" s="53">
        <v>0</v>
      </c>
      <c r="AH845" s="53">
        <v>6.8283452741991456E-3</v>
      </c>
      <c r="AI845" s="53">
        <v>5.6155538087944754E-2</v>
      </c>
      <c r="AJ845" s="53">
        <v>4.4684981987008682E-2</v>
      </c>
      <c r="AK845" s="53">
        <v>0.12054735294128423</v>
      </c>
      <c r="AL845" s="53">
        <v>0</v>
      </c>
      <c r="AM845" s="53">
        <v>6.8283452741991456E-3</v>
      </c>
      <c r="AN845" s="53">
        <v>5.6155538087944754E-2</v>
      </c>
      <c r="AO845" s="57">
        <v>4.4684981987008682E-2</v>
      </c>
      <c r="AP845" s="59">
        <v>0</v>
      </c>
      <c r="AQ845" s="53">
        <v>8.6808165280727045E-3</v>
      </c>
      <c r="AR845" s="53">
        <v>0</v>
      </c>
      <c r="AS845" s="53">
        <v>0</v>
      </c>
      <c r="AT845" s="53">
        <v>2.7025503551244334E-2</v>
      </c>
      <c r="AU845" s="53">
        <v>0</v>
      </c>
      <c r="AV845" s="53">
        <v>8.6808165280727045E-3</v>
      </c>
      <c r="AW845" s="53">
        <v>0</v>
      </c>
      <c r="AX845" s="53">
        <v>0</v>
      </c>
      <c r="AY845" s="57">
        <v>2.7025503551244334E-2</v>
      </c>
      <c r="AZ845">
        <f t="shared" si="759"/>
        <v>8.2657804897413624E-3</v>
      </c>
      <c r="BA845">
        <f t="shared" si="760"/>
        <v>2.0892601906255342E-2</v>
      </c>
      <c r="BB845">
        <f t="shared" si="761"/>
        <v>1.0854452650895911E-2</v>
      </c>
      <c r="BC845">
        <f t="shared" si="762"/>
        <v>4.5643243658087362E-2</v>
      </c>
      <c r="BD845" s="4">
        <f t="shared" si="763"/>
        <v>7.1412640158634074E-3</v>
      </c>
      <c r="BE845" s="7">
        <f t="shared" si="764"/>
        <v>1.1735765439988145E-2</v>
      </c>
      <c r="BF845">
        <f t="shared" si="765"/>
        <v>5.2019515018278402E-2</v>
      </c>
      <c r="BG845">
        <f t="shared" si="766"/>
        <v>1.4147205922524195E-2</v>
      </c>
      <c r="BH845">
        <f t="shared" si="767"/>
        <v>4.548981379337691E-2</v>
      </c>
      <c r="BI845" s="4">
        <f t="shared" si="768"/>
        <v>1.1062912606954951E-2</v>
      </c>
      <c r="BJ845" s="7">
        <f t="shared" si="769"/>
        <v>0.47138812404607855</v>
      </c>
      <c r="BK845">
        <f t="shared" si="770"/>
        <v>0.66155621561608702</v>
      </c>
      <c r="BL845">
        <f t="shared" si="771"/>
        <v>3.0196854394186852E-2</v>
      </c>
      <c r="BM845" s="4">
        <f t="shared" si="772"/>
        <v>0.82798230454144517</v>
      </c>
      <c r="BN845" s="7">
        <f t="shared" si="773"/>
        <v>0.47138812404607855</v>
      </c>
      <c r="BO845">
        <f t="shared" si="774"/>
        <v>0.56863171492172937</v>
      </c>
      <c r="BP845">
        <f t="shared" si="775"/>
        <v>0.27249696708754145</v>
      </c>
      <c r="BQ845" s="4">
        <f t="shared" si="776"/>
        <v>0.4329565409054057</v>
      </c>
      <c r="BR845" s="7">
        <f t="shared" si="777"/>
        <v>0.66155621561608702</v>
      </c>
      <c r="BS845">
        <f t="shared" si="778"/>
        <v>0.56863171492172937</v>
      </c>
      <c r="BT845">
        <f t="shared" si="779"/>
        <v>4.1915547501640123E-2</v>
      </c>
      <c r="BU845" s="4">
        <f t="shared" si="780"/>
        <v>0.52196607646829107</v>
      </c>
      <c r="BV845" s="7">
        <f t="shared" si="781"/>
        <v>3.0196854394186852E-2</v>
      </c>
      <c r="BW845">
        <f t="shared" si="782"/>
        <v>0.27249696708754145</v>
      </c>
      <c r="BX845">
        <f t="shared" si="783"/>
        <v>4.1915547501640123E-2</v>
      </c>
      <c r="BY845" s="4">
        <f t="shared" si="784"/>
        <v>2.633863528396568E-2</v>
      </c>
      <c r="BZ845" s="7">
        <f t="shared" si="785"/>
        <v>0.82798230454144517</v>
      </c>
      <c r="CA845">
        <f t="shared" si="786"/>
        <v>0.4329565409054057</v>
      </c>
      <c r="CB845">
        <f t="shared" si="787"/>
        <v>0.52196607646829107</v>
      </c>
      <c r="CC845" s="4">
        <f t="shared" si="788"/>
        <v>2.633863528396568E-2</v>
      </c>
      <c r="CD845" s="7">
        <f t="shared" si="789"/>
        <v>6</v>
      </c>
      <c r="CE845" s="4">
        <f t="shared" si="790"/>
        <v>0</v>
      </c>
      <c r="CF845" s="7">
        <f t="shared" si="791"/>
        <v>0.47138812404607855</v>
      </c>
      <c r="CG845">
        <f t="shared" si="792"/>
        <v>7.192879812273309E-2</v>
      </c>
      <c r="CH845" s="7">
        <f t="shared" si="793"/>
        <v>0.47138812404607855</v>
      </c>
      <c r="CI845" s="4">
        <f t="shared" si="794"/>
        <v>0.98569665712340881</v>
      </c>
      <c r="CJ845">
        <f t="shared" si="795"/>
        <v>7.192879812273309E-2</v>
      </c>
      <c r="CK845">
        <f t="shared" si="796"/>
        <v>0.98569665712340881</v>
      </c>
      <c r="CL845" s="7">
        <f t="shared" si="797"/>
        <v>0</v>
      </c>
      <c r="CM845" s="4">
        <f t="shared" si="798"/>
        <v>0</v>
      </c>
      <c r="CN845" s="7">
        <f t="shared" si="799"/>
        <v>0.25371831806653389</v>
      </c>
      <c r="CO845" s="4">
        <f t="shared" si="800"/>
        <v>0</v>
      </c>
      <c r="CP845" s="7">
        <f t="shared" si="801"/>
        <v>4</v>
      </c>
      <c r="CQ845" s="4" t="str">
        <f t="shared" si="802"/>
        <v>Glenfiddich 15</v>
      </c>
      <c r="CR845" s="7">
        <f t="shared" si="803"/>
        <v>74</v>
      </c>
      <c r="CS845">
        <f t="shared" si="804"/>
        <v>77</v>
      </c>
      <c r="CT845">
        <f ca="1">COUNTIF(INDIRECT(ADDRESS(ROW(),CR845,1,1)):INDIRECT(ADDRESS(ROW(),CS845,1,1)), "&lt;0.05")</f>
        <v>3</v>
      </c>
      <c r="CU845" s="4">
        <f t="shared" ca="1" si="805"/>
        <v>0</v>
      </c>
    </row>
    <row r="846" spans="1:99" x14ac:dyDescent="0.25">
      <c r="A846" s="48">
        <v>50</v>
      </c>
      <c r="B846" s="7">
        <v>0</v>
      </c>
      <c r="C846">
        <v>1.9142917346114341E-2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3.0239241566711272E-2</v>
      </c>
      <c r="J846">
        <v>0</v>
      </c>
      <c r="K846" s="4">
        <v>0</v>
      </c>
      <c r="L846" s="7">
        <v>0</v>
      </c>
      <c r="M846">
        <v>2.9786121912902329E-2</v>
      </c>
      <c r="N846">
        <v>5.7128385657926627E-2</v>
      </c>
      <c r="O846">
        <v>1.6590872010065925E-3</v>
      </c>
      <c r="P846" s="53">
        <v>9.4927922643831486E-2</v>
      </c>
      <c r="Q846" s="53">
        <v>0</v>
      </c>
      <c r="R846" s="53">
        <v>1.2210109601062126E-2</v>
      </c>
      <c r="S846" s="53">
        <v>0</v>
      </c>
      <c r="T846" s="53">
        <v>1.8181347629071733E-2</v>
      </c>
      <c r="U846" s="57">
        <v>0.18673736035980487</v>
      </c>
      <c r="V846" s="59">
        <v>0</v>
      </c>
      <c r="W846" s="53">
        <v>0</v>
      </c>
      <c r="X846" s="53">
        <v>0</v>
      </c>
      <c r="Y846" s="53">
        <v>2.6686389193292626E-2</v>
      </c>
      <c r="Z846" s="53">
        <v>1.480543813078504E-2</v>
      </c>
      <c r="AA846" s="53">
        <v>0</v>
      </c>
      <c r="AB846" s="53">
        <v>0</v>
      </c>
      <c r="AC846" s="53">
        <v>0</v>
      </c>
      <c r="AD846" s="53">
        <v>2.6686389193292626E-2</v>
      </c>
      <c r="AE846" s="57">
        <v>1.480543813078504E-2</v>
      </c>
      <c r="AF846" s="59">
        <v>0.12017829192058868</v>
      </c>
      <c r="AG846" s="53">
        <v>0</v>
      </c>
      <c r="AH846" s="53">
        <v>3.2247529999169799E-2</v>
      </c>
      <c r="AI846" s="53">
        <v>0</v>
      </c>
      <c r="AJ846" s="53">
        <v>0</v>
      </c>
      <c r="AK846" s="53">
        <v>0.12017829192058868</v>
      </c>
      <c r="AL846" s="53">
        <v>0</v>
      </c>
      <c r="AM846" s="53">
        <v>3.2247529999169799E-2</v>
      </c>
      <c r="AN846" s="53">
        <v>0</v>
      </c>
      <c r="AO846" s="57">
        <v>0</v>
      </c>
      <c r="AP846" s="59">
        <v>0</v>
      </c>
      <c r="AQ846" s="53">
        <v>7.0382608523608297E-3</v>
      </c>
      <c r="AR846" s="53">
        <v>0</v>
      </c>
      <c r="AS846" s="53">
        <v>0</v>
      </c>
      <c r="AT846" s="53">
        <v>2.5977299070689151E-2</v>
      </c>
      <c r="AU846" s="53">
        <v>0</v>
      </c>
      <c r="AV846" s="53">
        <v>7.0382608523608297E-3</v>
      </c>
      <c r="AW846" s="53">
        <v>0</v>
      </c>
      <c r="AX846" s="53">
        <v>0</v>
      </c>
      <c r="AY846" s="57">
        <v>2.5977299070689151E-2</v>
      </c>
      <c r="AZ846">
        <f t="shared" si="759"/>
        <v>4.9382158912825618E-3</v>
      </c>
      <c r="BA846">
        <f t="shared" si="760"/>
        <v>4.0063033500560577E-2</v>
      </c>
      <c r="BB846">
        <f t="shared" si="761"/>
        <v>8.2983654648155318E-3</v>
      </c>
      <c r="BC846">
        <f t="shared" si="762"/>
        <v>3.0485164383951695E-2</v>
      </c>
      <c r="BD846" s="4">
        <f t="shared" si="763"/>
        <v>6.6031119846099969E-3</v>
      </c>
      <c r="BE846" s="7">
        <f t="shared" si="764"/>
        <v>1.0734178295731237E-2</v>
      </c>
      <c r="BF846">
        <f t="shared" si="765"/>
        <v>6.0060110605830386E-2</v>
      </c>
      <c r="BG846">
        <f t="shared" si="766"/>
        <v>1.1421714402178311E-2</v>
      </c>
      <c r="BH846">
        <f t="shared" si="767"/>
        <v>4.9071373873878409E-2</v>
      </c>
      <c r="BI846" s="4">
        <f t="shared" si="768"/>
        <v>1.0607667493399937E-2</v>
      </c>
      <c r="BJ846" s="7">
        <f t="shared" si="769"/>
        <v>0.10002121528056918</v>
      </c>
      <c r="BK846">
        <f t="shared" si="770"/>
        <v>0.50647989175566832</v>
      </c>
      <c r="BL846">
        <f t="shared" si="771"/>
        <v>0.13928846493466074</v>
      </c>
      <c r="BM846" s="4">
        <f t="shared" si="772"/>
        <v>0.73123575034644117</v>
      </c>
      <c r="BN846" s="7">
        <f t="shared" si="773"/>
        <v>0.10002121528056918</v>
      </c>
      <c r="BO846">
        <f t="shared" si="774"/>
        <v>0.13251379080831951</v>
      </c>
      <c r="BP846">
        <f t="shared" si="775"/>
        <v>0.70091576018359281</v>
      </c>
      <c r="BQ846" s="4">
        <f t="shared" si="776"/>
        <v>0.11481241890443071</v>
      </c>
      <c r="BR846" s="7">
        <f t="shared" si="777"/>
        <v>0.50647989175566832</v>
      </c>
      <c r="BS846">
        <f t="shared" si="778"/>
        <v>0.13251379080831951</v>
      </c>
      <c r="BT846">
        <f t="shared" si="779"/>
        <v>0.19402459878699047</v>
      </c>
      <c r="BU846" s="4">
        <f t="shared" si="780"/>
        <v>0.73491663686177688</v>
      </c>
      <c r="BV846" s="7">
        <f t="shared" si="781"/>
        <v>0.13928846493466074</v>
      </c>
      <c r="BW846">
        <f t="shared" si="782"/>
        <v>0.70091576018359281</v>
      </c>
      <c r="BX846">
        <f t="shared" si="783"/>
        <v>0.19402459878699047</v>
      </c>
      <c r="BY846" s="4">
        <f t="shared" si="784"/>
        <v>0.16391459306141851</v>
      </c>
      <c r="BZ846" s="7">
        <f t="shared" si="785"/>
        <v>0.73123575034644117</v>
      </c>
      <c r="CA846">
        <f t="shared" si="786"/>
        <v>0.11481241890443071</v>
      </c>
      <c r="CB846">
        <f t="shared" si="787"/>
        <v>0.73491663686177688</v>
      </c>
      <c r="CC846" s="4">
        <f t="shared" si="788"/>
        <v>0.16391459306141851</v>
      </c>
      <c r="CD846" s="7">
        <f t="shared" si="789"/>
        <v>0</v>
      </c>
      <c r="CE846" s="4">
        <f t="shared" si="790"/>
        <v>0</v>
      </c>
      <c r="CF846" s="7">
        <f t="shared" si="791"/>
        <v>0.10002121528056918</v>
      </c>
      <c r="CG846">
        <f t="shared" si="792"/>
        <v>0.12862601022635828</v>
      </c>
      <c r="CH846" s="7">
        <f t="shared" si="793"/>
        <v>0.10002121528056918</v>
      </c>
      <c r="CI846" s="4">
        <f t="shared" si="794"/>
        <v>0.23501130215950736</v>
      </c>
      <c r="CJ846">
        <f t="shared" si="795"/>
        <v>0.12862601022635828</v>
      </c>
      <c r="CK846">
        <f t="shared" si="796"/>
        <v>0.23501130215950736</v>
      </c>
      <c r="CL846" s="7">
        <f t="shared" si="797"/>
        <v>0</v>
      </c>
      <c r="CM846" s="4">
        <f t="shared" si="798"/>
        <v>0</v>
      </c>
      <c r="CN846" s="7">
        <f t="shared" si="799"/>
        <v>0.81341911103795772</v>
      </c>
      <c r="CO846" s="4">
        <f t="shared" si="800"/>
        <v>0</v>
      </c>
      <c r="CP846" s="7">
        <f t="shared" si="801"/>
        <v>2</v>
      </c>
      <c r="CQ846" s="4" t="str">
        <f t="shared" si="802"/>
        <v>Jack Daniels</v>
      </c>
      <c r="CR846" s="7">
        <f t="shared" si="803"/>
        <v>66</v>
      </c>
      <c r="CS846">
        <f t="shared" si="804"/>
        <v>69</v>
      </c>
      <c r="CT846">
        <f ca="1">COUNTIF(INDIRECT(ADDRESS(ROW(),CR846,1,1)):INDIRECT(ADDRESS(ROW(),CS846,1,1)), "&lt;0.05")</f>
        <v>0</v>
      </c>
      <c r="CU846" s="4">
        <f t="shared" ca="1" si="805"/>
        <v>0</v>
      </c>
    </row>
    <row r="847" spans="1:99" x14ac:dyDescent="0.25">
      <c r="A847" s="48">
        <v>51</v>
      </c>
      <c r="B847" s="7">
        <v>4.7879635420392329E-2</v>
      </c>
      <c r="C847">
        <v>0</v>
      </c>
      <c r="D847">
        <v>5.7252944596860754E-3</v>
      </c>
      <c r="E847">
        <v>7.8062052189081374E-3</v>
      </c>
      <c r="F847">
        <v>4.5035865388989779E-3</v>
      </c>
      <c r="G847">
        <v>1.4910113300547841E-2</v>
      </c>
      <c r="H847">
        <v>6.6459428850152671E-2</v>
      </c>
      <c r="I847">
        <v>0</v>
      </c>
      <c r="J847">
        <v>4.4496992021394229E-3</v>
      </c>
      <c r="K847" s="4">
        <v>9.2879431664416329E-3</v>
      </c>
      <c r="L847" s="7">
        <v>0</v>
      </c>
      <c r="M847">
        <v>0</v>
      </c>
      <c r="N847">
        <v>0</v>
      </c>
      <c r="O847">
        <v>2.7369902462143745E-2</v>
      </c>
      <c r="P847" s="53">
        <v>6.0744406367171058E-2</v>
      </c>
      <c r="Q847" s="53">
        <v>0</v>
      </c>
      <c r="R847" s="53">
        <v>0</v>
      </c>
      <c r="S847" s="53">
        <v>0</v>
      </c>
      <c r="T847" s="53">
        <v>0</v>
      </c>
      <c r="U847" s="57">
        <v>9.8482761188794041E-3</v>
      </c>
      <c r="V847" s="59">
        <v>4.7240243897729788E-2</v>
      </c>
      <c r="W847" s="53">
        <v>0</v>
      </c>
      <c r="X847" s="53">
        <v>0</v>
      </c>
      <c r="Y847" s="53">
        <v>0</v>
      </c>
      <c r="Z847" s="53">
        <v>0</v>
      </c>
      <c r="AA847" s="53">
        <v>4.7240243897729788E-2</v>
      </c>
      <c r="AB847" s="53">
        <v>0</v>
      </c>
      <c r="AC847" s="53">
        <v>0</v>
      </c>
      <c r="AD847" s="53">
        <v>0</v>
      </c>
      <c r="AE847" s="57">
        <v>0</v>
      </c>
      <c r="AF847" s="59">
        <v>4.8096444016016586E-2</v>
      </c>
      <c r="AG847" s="53">
        <v>0</v>
      </c>
      <c r="AH847" s="53">
        <v>1.5873167353653704E-2</v>
      </c>
      <c r="AI847" s="53">
        <v>8.8105291341070507E-2</v>
      </c>
      <c r="AJ847" s="53">
        <v>2.8785462483457327E-2</v>
      </c>
      <c r="AK847" s="53">
        <v>4.8096444016016586E-2</v>
      </c>
      <c r="AL847" s="53">
        <v>0</v>
      </c>
      <c r="AM847" s="53">
        <v>1.5873167353653704E-2</v>
      </c>
      <c r="AN847" s="53">
        <v>8.8105291341070507E-2</v>
      </c>
      <c r="AO847" s="57">
        <v>2.8785462483457327E-2</v>
      </c>
      <c r="AP847" s="59">
        <v>0</v>
      </c>
      <c r="AQ847" s="53">
        <v>6.7492741758549413E-2</v>
      </c>
      <c r="AR847" s="53">
        <v>0</v>
      </c>
      <c r="AS847" s="53">
        <v>0</v>
      </c>
      <c r="AT847" s="53">
        <v>9.1473512041650475E-3</v>
      </c>
      <c r="AU847" s="53">
        <v>0</v>
      </c>
      <c r="AV847" s="53">
        <v>6.7492741758549413E-2</v>
      </c>
      <c r="AW847" s="53">
        <v>0</v>
      </c>
      <c r="AX847" s="53">
        <v>0</v>
      </c>
      <c r="AY847" s="57">
        <v>9.1473512041650475E-3</v>
      </c>
      <c r="AZ847">
        <f t="shared" si="759"/>
        <v>1.6102190615716709E-2</v>
      </c>
      <c r="BA847">
        <f t="shared" si="760"/>
        <v>9.7962584948194202E-3</v>
      </c>
      <c r="BB847">
        <f t="shared" si="761"/>
        <v>9.4480487795459579E-3</v>
      </c>
      <c r="BC847">
        <f t="shared" si="762"/>
        <v>3.6172073038839625E-2</v>
      </c>
      <c r="BD847" s="4">
        <f t="shared" si="763"/>
        <v>1.5328018592542892E-2</v>
      </c>
      <c r="BE847" s="7">
        <f t="shared" si="764"/>
        <v>2.2506505387949891E-2</v>
      </c>
      <c r="BF847">
        <f t="shared" si="765"/>
        <v>1.9934103115648451E-2</v>
      </c>
      <c r="BG847">
        <f t="shared" si="766"/>
        <v>1.9918235725159533E-2</v>
      </c>
      <c r="BH847">
        <f t="shared" si="767"/>
        <v>3.2021785091016518E-2</v>
      </c>
      <c r="BI847" s="4">
        <f t="shared" si="768"/>
        <v>2.7745684165977863E-2</v>
      </c>
      <c r="BJ847" s="7">
        <f t="shared" si="769"/>
        <v>0.51568796577027887</v>
      </c>
      <c r="BK847">
        <f t="shared" si="770"/>
        <v>0.49292518976692501</v>
      </c>
      <c r="BL847">
        <f t="shared" si="771"/>
        <v>0.12426487834178246</v>
      </c>
      <c r="BM847" s="4">
        <f t="shared" si="772"/>
        <v>0.94615498254421082</v>
      </c>
      <c r="BN847" s="7">
        <f t="shared" si="773"/>
        <v>0.51568796577027887</v>
      </c>
      <c r="BO847">
        <f t="shared" si="774"/>
        <v>0.96926050906520445</v>
      </c>
      <c r="BP847">
        <f t="shared" si="775"/>
        <v>4.2890028218202945E-2</v>
      </c>
      <c r="BQ847" s="4">
        <f t="shared" si="776"/>
        <v>0.61548467439938881</v>
      </c>
      <c r="BR847" s="7">
        <f t="shared" si="777"/>
        <v>0.49292518976692501</v>
      </c>
      <c r="BS847">
        <f t="shared" si="778"/>
        <v>0.96926050906520445</v>
      </c>
      <c r="BT847">
        <f t="shared" si="779"/>
        <v>4.0524530894525443E-2</v>
      </c>
      <c r="BU847" s="4">
        <f t="shared" si="780"/>
        <v>0.5935199660630146</v>
      </c>
      <c r="BV847" s="7">
        <f t="shared" si="781"/>
        <v>0.12426487834178246</v>
      </c>
      <c r="BW847">
        <f t="shared" si="782"/>
        <v>4.2890028218202945E-2</v>
      </c>
      <c r="BX847">
        <f t="shared" si="783"/>
        <v>4.0524530894525443E-2</v>
      </c>
      <c r="BY847" s="4">
        <f t="shared" si="784"/>
        <v>0.13753722533275517</v>
      </c>
      <c r="BZ847" s="7">
        <f t="shared" si="785"/>
        <v>0.94615498254421082</v>
      </c>
      <c r="CA847">
        <f t="shared" si="786"/>
        <v>0.61548467439938881</v>
      </c>
      <c r="CB847">
        <f t="shared" si="787"/>
        <v>0.5935199660630146</v>
      </c>
      <c r="CC847" s="4">
        <f t="shared" si="788"/>
        <v>0.13753722533275517</v>
      </c>
      <c r="CD847" s="7">
        <f t="shared" si="789"/>
        <v>4</v>
      </c>
      <c r="CE847" s="4">
        <f t="shared" si="790"/>
        <v>0</v>
      </c>
      <c r="CF847" s="7">
        <f t="shared" si="791"/>
        <v>0.51568796577027887</v>
      </c>
      <c r="CG847">
        <f t="shared" si="792"/>
        <v>0.63827868270131116</v>
      </c>
      <c r="CH847" s="7">
        <f t="shared" si="793"/>
        <v>0.51568796577027887</v>
      </c>
      <c r="CI847" s="4">
        <f t="shared" si="794"/>
        <v>0.2117329379204089</v>
      </c>
      <c r="CJ847">
        <f t="shared" si="795"/>
        <v>0.63827868270131116</v>
      </c>
      <c r="CK847">
        <f t="shared" si="796"/>
        <v>0.2117329379204089</v>
      </c>
      <c r="CL847" s="7">
        <f t="shared" si="797"/>
        <v>0</v>
      </c>
      <c r="CM847" s="4">
        <f t="shared" si="798"/>
        <v>0</v>
      </c>
      <c r="CN847" s="7">
        <f t="shared" si="799"/>
        <v>0.22965636411053186</v>
      </c>
      <c r="CO847" s="4">
        <f t="shared" si="800"/>
        <v>0</v>
      </c>
      <c r="CP847" s="7">
        <f t="shared" si="801"/>
        <v>4</v>
      </c>
      <c r="CQ847" s="4" t="str">
        <f t="shared" si="802"/>
        <v>Glenfiddich 15</v>
      </c>
      <c r="CR847" s="7">
        <f t="shared" si="803"/>
        <v>74</v>
      </c>
      <c r="CS847">
        <f t="shared" si="804"/>
        <v>77</v>
      </c>
      <c r="CT847">
        <f ca="1">COUNTIF(INDIRECT(ADDRESS(ROW(),CR847,1,1)):INDIRECT(ADDRESS(ROW(),CS847,1,1)), "&lt;0.05")</f>
        <v>2</v>
      </c>
      <c r="CU847" s="4">
        <f t="shared" ca="1" si="805"/>
        <v>0</v>
      </c>
    </row>
    <row r="848" spans="1:99" x14ac:dyDescent="0.25">
      <c r="A848" s="48">
        <v>52</v>
      </c>
      <c r="B848" s="7">
        <v>3.7661031973170484E-3</v>
      </c>
      <c r="C848">
        <v>0</v>
      </c>
      <c r="D848">
        <v>1.4912860668238124E-3</v>
      </c>
      <c r="E848">
        <v>1.7814498344945894E-3</v>
      </c>
      <c r="F848">
        <v>0</v>
      </c>
      <c r="G848">
        <v>0</v>
      </c>
      <c r="H848">
        <v>0</v>
      </c>
      <c r="I848">
        <v>2.7060295723328309E-2</v>
      </c>
      <c r="J848">
        <v>0</v>
      </c>
      <c r="K848" s="4">
        <v>0</v>
      </c>
      <c r="L848" s="7">
        <v>1.3991890339064703E-2</v>
      </c>
      <c r="M848">
        <v>0</v>
      </c>
      <c r="N848">
        <v>0</v>
      </c>
      <c r="O848">
        <v>2.7912163152631836E-3</v>
      </c>
      <c r="P848" s="53">
        <v>0</v>
      </c>
      <c r="Q848" s="53">
        <v>0</v>
      </c>
      <c r="R848" s="53">
        <v>2.3827869106483081E-2</v>
      </c>
      <c r="S848" s="53">
        <v>0</v>
      </c>
      <c r="T848" s="53">
        <v>2.3138536341690713E-3</v>
      </c>
      <c r="U848" s="57">
        <v>0</v>
      </c>
      <c r="V848" s="59">
        <v>4.8478381691741913E-3</v>
      </c>
      <c r="W848" s="53">
        <v>0</v>
      </c>
      <c r="X848" s="53">
        <v>0</v>
      </c>
      <c r="Y848" s="53">
        <v>0</v>
      </c>
      <c r="Z848" s="53">
        <v>1.5743250188697811E-2</v>
      </c>
      <c r="AA848" s="53">
        <v>4.8478381691741913E-3</v>
      </c>
      <c r="AB848" s="53">
        <v>0</v>
      </c>
      <c r="AC848" s="53">
        <v>0</v>
      </c>
      <c r="AD848" s="53">
        <v>0</v>
      </c>
      <c r="AE848" s="57">
        <v>1.5743250188697811E-2</v>
      </c>
      <c r="AF848" s="59">
        <v>0.214284960625622</v>
      </c>
      <c r="AG848" s="53">
        <v>0</v>
      </c>
      <c r="AH848" s="53">
        <v>5.7884868605575695E-3</v>
      </c>
      <c r="AI848" s="53">
        <v>3.7215229733930891E-2</v>
      </c>
      <c r="AJ848" s="53">
        <v>1.5299256786005404E-2</v>
      </c>
      <c r="AK848" s="53">
        <v>0.214284960625622</v>
      </c>
      <c r="AL848" s="53">
        <v>0</v>
      </c>
      <c r="AM848" s="53">
        <v>5.7884868605575695E-3</v>
      </c>
      <c r="AN848" s="53">
        <v>3.7215229733930891E-2</v>
      </c>
      <c r="AO848" s="57">
        <v>1.5299256786005404E-2</v>
      </c>
      <c r="AP848" s="59">
        <v>7.9702678159379939E-3</v>
      </c>
      <c r="AQ848" s="53">
        <v>1.0584030734258575E-2</v>
      </c>
      <c r="AR848" s="53">
        <v>0</v>
      </c>
      <c r="AS848" s="53">
        <v>0</v>
      </c>
      <c r="AT848" s="53">
        <v>0</v>
      </c>
      <c r="AU848" s="53">
        <v>7.9702678159379939E-3</v>
      </c>
      <c r="AV848" s="53">
        <v>1.0584030734258575E-2</v>
      </c>
      <c r="AW848" s="53">
        <v>0</v>
      </c>
      <c r="AX848" s="53">
        <v>0</v>
      </c>
      <c r="AY848" s="57">
        <v>0</v>
      </c>
      <c r="AZ848">
        <f t="shared" si="759"/>
        <v>3.4099134821963758E-3</v>
      </c>
      <c r="BA848">
        <f t="shared" si="760"/>
        <v>4.2924829394980031E-3</v>
      </c>
      <c r="BB848">
        <f t="shared" si="761"/>
        <v>4.1182176715744007E-3</v>
      </c>
      <c r="BC848">
        <f t="shared" si="762"/>
        <v>5.4517586801223171E-2</v>
      </c>
      <c r="BD848" s="4">
        <f t="shared" si="763"/>
        <v>3.7108597100393137E-3</v>
      </c>
      <c r="BE848" s="7">
        <f t="shared" si="764"/>
        <v>8.403475048468537E-3</v>
      </c>
      <c r="BF848">
        <f t="shared" si="765"/>
        <v>8.1133021823302127E-3</v>
      </c>
      <c r="BG848">
        <f t="shared" si="766"/>
        <v>6.4386485377341488E-3</v>
      </c>
      <c r="BH848">
        <f t="shared" si="767"/>
        <v>8.5257459966423116E-2</v>
      </c>
      <c r="BI848" s="4">
        <f t="shared" si="768"/>
        <v>4.8692795885940023E-3</v>
      </c>
      <c r="BJ848" s="7">
        <f t="shared" si="769"/>
        <v>0.81386201108065603</v>
      </c>
      <c r="BK848">
        <f t="shared" si="770"/>
        <v>0.83497452619706969</v>
      </c>
      <c r="BL848">
        <f t="shared" si="771"/>
        <v>9.1225428215357257E-2</v>
      </c>
      <c r="BM848" s="4">
        <f t="shared" si="772"/>
        <v>0.92329070458390339</v>
      </c>
      <c r="BN848" s="7">
        <f t="shared" si="773"/>
        <v>0.81386201108065603</v>
      </c>
      <c r="BO848">
        <f t="shared" si="774"/>
        <v>0.95818506591138153</v>
      </c>
      <c r="BP848">
        <f t="shared" si="775"/>
        <v>9.6066415884966158E-2</v>
      </c>
      <c r="BQ848" s="4">
        <f t="shared" si="776"/>
        <v>0.84853477174836689</v>
      </c>
      <c r="BR848" s="7">
        <f t="shared" si="777"/>
        <v>0.83497452619706969</v>
      </c>
      <c r="BS848">
        <f t="shared" si="778"/>
        <v>0.95818506591138153</v>
      </c>
      <c r="BT848">
        <f t="shared" si="779"/>
        <v>9.4825568416913211E-2</v>
      </c>
      <c r="BU848" s="4">
        <f t="shared" si="780"/>
        <v>0.87512331797636556</v>
      </c>
      <c r="BV848" s="7">
        <f t="shared" si="781"/>
        <v>9.1225428215357257E-2</v>
      </c>
      <c r="BW848">
        <f t="shared" si="782"/>
        <v>9.6066415884966158E-2</v>
      </c>
      <c r="BX848">
        <f t="shared" si="783"/>
        <v>9.4825568416913211E-2</v>
      </c>
      <c r="BY848" s="4">
        <f t="shared" si="784"/>
        <v>9.2386207541889365E-2</v>
      </c>
      <c r="BZ848" s="7">
        <f t="shared" si="785"/>
        <v>0.92329070458390339</v>
      </c>
      <c r="CA848">
        <f t="shared" si="786"/>
        <v>0.84853477174836689</v>
      </c>
      <c r="CB848">
        <f t="shared" si="787"/>
        <v>0.87512331797636556</v>
      </c>
      <c r="CC848" s="4">
        <f t="shared" si="788"/>
        <v>9.2386207541889365E-2</v>
      </c>
      <c r="CD848" s="7">
        <f t="shared" si="789"/>
        <v>0</v>
      </c>
      <c r="CE848" s="4">
        <f t="shared" si="790"/>
        <v>0</v>
      </c>
      <c r="CF848" s="7">
        <f t="shared" si="791"/>
        <v>0.81386201108065603</v>
      </c>
      <c r="CG848">
        <f t="shared" si="792"/>
        <v>9.5674179010238017E-2</v>
      </c>
      <c r="CH848" s="7">
        <f t="shared" si="793"/>
        <v>0.81386201108065603</v>
      </c>
      <c r="CI848" s="4">
        <f t="shared" si="794"/>
        <v>0.11226495000124062</v>
      </c>
      <c r="CJ848">
        <f t="shared" si="795"/>
        <v>9.5674179010238017E-2</v>
      </c>
      <c r="CK848">
        <f t="shared" si="796"/>
        <v>0.11226495000124062</v>
      </c>
      <c r="CL848" s="7">
        <f t="shared" si="797"/>
        <v>0</v>
      </c>
      <c r="CM848" s="4">
        <f t="shared" si="798"/>
        <v>0</v>
      </c>
      <c r="CN848" s="7">
        <f t="shared" si="799"/>
        <v>9.4323555770925577E-2</v>
      </c>
      <c r="CO848" s="4">
        <f t="shared" si="800"/>
        <v>0</v>
      </c>
      <c r="CP848" s="7">
        <f t="shared" si="801"/>
        <v>4</v>
      </c>
      <c r="CQ848" s="4" t="str">
        <f t="shared" si="802"/>
        <v>Glenfiddich 15</v>
      </c>
      <c r="CR848" s="7">
        <f t="shared" si="803"/>
        <v>74</v>
      </c>
      <c r="CS848">
        <f t="shared" si="804"/>
        <v>77</v>
      </c>
      <c r="CT848">
        <f ca="1">COUNTIF(INDIRECT(ADDRESS(ROW(),CR848,1,1)):INDIRECT(ADDRESS(ROW(),CS848,1,1)), "&lt;0.05")</f>
        <v>0</v>
      </c>
      <c r="CU848" s="4">
        <f t="shared" ca="1" si="805"/>
        <v>0</v>
      </c>
    </row>
    <row r="849" spans="1:99" x14ac:dyDescent="0.25">
      <c r="A849" s="48">
        <v>53</v>
      </c>
      <c r="B849" s="7">
        <v>0</v>
      </c>
      <c r="C849">
        <v>2.6282889452093013E-2</v>
      </c>
      <c r="D849">
        <v>0</v>
      </c>
      <c r="E849">
        <v>8.5575761797912174E-3</v>
      </c>
      <c r="F849">
        <v>5.5554352329725269E-2</v>
      </c>
      <c r="G849">
        <v>0</v>
      </c>
      <c r="H849">
        <v>0</v>
      </c>
      <c r="I849">
        <v>0</v>
      </c>
      <c r="J849">
        <v>0</v>
      </c>
      <c r="K849" s="4">
        <v>0</v>
      </c>
      <c r="L849" s="7">
        <v>3.1814827713297637E-3</v>
      </c>
      <c r="M849">
        <v>0</v>
      </c>
      <c r="N849">
        <v>1.9556369717774139E-3</v>
      </c>
      <c r="O849">
        <v>0</v>
      </c>
      <c r="P849" s="53">
        <v>0</v>
      </c>
      <c r="Q849" s="53">
        <v>0</v>
      </c>
      <c r="R849" s="53">
        <v>1.3683068697983457E-2</v>
      </c>
      <c r="S849" s="53">
        <v>0</v>
      </c>
      <c r="T849" s="53">
        <v>2.6609439245515978E-2</v>
      </c>
      <c r="U849" s="57">
        <v>7.7754873361395721E-3</v>
      </c>
      <c r="V849" s="59">
        <v>0</v>
      </c>
      <c r="W849" s="53">
        <v>0</v>
      </c>
      <c r="X849" s="53">
        <v>0</v>
      </c>
      <c r="Y849" s="53">
        <v>6.0394870836372204E-2</v>
      </c>
      <c r="Z849" s="53">
        <v>1.1216654856872428E-2</v>
      </c>
      <c r="AA849" s="53">
        <v>0</v>
      </c>
      <c r="AB849" s="53">
        <v>0</v>
      </c>
      <c r="AC849" s="53">
        <v>0</v>
      </c>
      <c r="AD849" s="53">
        <v>6.0394870836372204E-2</v>
      </c>
      <c r="AE849" s="57">
        <v>1.1216654856872428E-2</v>
      </c>
      <c r="AF849" s="59">
        <v>0</v>
      </c>
      <c r="AG849" s="53">
        <v>0</v>
      </c>
      <c r="AH849" s="53">
        <v>4.6591515111678049E-2</v>
      </c>
      <c r="AI849" s="53">
        <v>9.3064031035690845E-2</v>
      </c>
      <c r="AJ849" s="53">
        <v>1.5708222321703675E-2</v>
      </c>
      <c r="AK849" s="53">
        <v>0</v>
      </c>
      <c r="AL849" s="53">
        <v>0</v>
      </c>
      <c r="AM849" s="53">
        <v>4.6591515111678049E-2</v>
      </c>
      <c r="AN849" s="53">
        <v>9.3064031035690845E-2</v>
      </c>
      <c r="AO849" s="57">
        <v>1.5708222321703675E-2</v>
      </c>
      <c r="AP849" s="59">
        <v>0</v>
      </c>
      <c r="AQ849" s="53">
        <v>9.8305966781932885E-3</v>
      </c>
      <c r="AR849" s="53">
        <v>0</v>
      </c>
      <c r="AS849" s="53">
        <v>2.2171409151091608E-2</v>
      </c>
      <c r="AT849" s="53">
        <v>2.0765868239658401E-3</v>
      </c>
      <c r="AU849" s="53">
        <v>0</v>
      </c>
      <c r="AV849" s="53">
        <v>9.8305966781932885E-3</v>
      </c>
      <c r="AW849" s="53">
        <v>0</v>
      </c>
      <c r="AX849" s="53">
        <v>2.2171409151091608E-2</v>
      </c>
      <c r="AY849" s="57">
        <v>2.0765868239658401E-3</v>
      </c>
      <c r="AZ849">
        <f t="shared" si="759"/>
        <v>9.0394817961609499E-3</v>
      </c>
      <c r="BA849">
        <f t="shared" si="760"/>
        <v>5.3205115022746186E-3</v>
      </c>
      <c r="BB849">
        <f t="shared" si="761"/>
        <v>1.4322305138648928E-2</v>
      </c>
      <c r="BC849">
        <f t="shared" si="762"/>
        <v>3.1072753693814514E-2</v>
      </c>
      <c r="BD849" s="4">
        <f t="shared" si="763"/>
        <v>6.8157185306501489E-3</v>
      </c>
      <c r="BE849" s="7">
        <f t="shared" si="764"/>
        <v>1.8358123056347174E-2</v>
      </c>
      <c r="BF849">
        <f t="shared" si="765"/>
        <v>8.734444912721467E-3</v>
      </c>
      <c r="BG849">
        <f t="shared" si="766"/>
        <v>2.4710374101657676E-2</v>
      </c>
      <c r="BH849">
        <f t="shared" si="767"/>
        <v>3.727033759778979E-2</v>
      </c>
      <c r="BI849" s="4">
        <f t="shared" si="768"/>
        <v>8.9474283355193175E-3</v>
      </c>
      <c r="BJ849" s="7">
        <f t="shared" si="769"/>
        <v>0.57292357765306945</v>
      </c>
      <c r="BK849">
        <f t="shared" si="770"/>
        <v>0.59455177284269534</v>
      </c>
      <c r="BL849">
        <f t="shared" si="771"/>
        <v>0.11717468638673853</v>
      </c>
      <c r="BM849" s="4">
        <f t="shared" si="772"/>
        <v>0.73608144030352629</v>
      </c>
      <c r="BN849" s="7">
        <f t="shared" si="773"/>
        <v>0.57292357765306945</v>
      </c>
      <c r="BO849">
        <f t="shared" si="774"/>
        <v>0.30021369976207402</v>
      </c>
      <c r="BP849">
        <f t="shared" si="775"/>
        <v>5.9322844515432731E-2</v>
      </c>
      <c r="BQ849" s="4">
        <f t="shared" si="776"/>
        <v>0.70974915717961107</v>
      </c>
      <c r="BR849" s="7">
        <f t="shared" si="777"/>
        <v>0.59455177284269534</v>
      </c>
      <c r="BS849">
        <f t="shared" si="778"/>
        <v>0.30021369976207402</v>
      </c>
      <c r="BT849">
        <f t="shared" si="779"/>
        <v>0.25390227707864854</v>
      </c>
      <c r="BU849" s="4">
        <f t="shared" si="780"/>
        <v>0.38520824249645813</v>
      </c>
      <c r="BV849" s="7">
        <f t="shared" si="781"/>
        <v>0.11717468638673853</v>
      </c>
      <c r="BW849">
        <f t="shared" si="782"/>
        <v>5.9322844515432731E-2</v>
      </c>
      <c r="BX849">
        <f t="shared" si="783"/>
        <v>0.25390227707864854</v>
      </c>
      <c r="BY849" s="4">
        <f t="shared" si="784"/>
        <v>7.3135936235314725E-2</v>
      </c>
      <c r="BZ849" s="7">
        <f t="shared" si="785"/>
        <v>0.73608144030352629</v>
      </c>
      <c r="CA849">
        <f t="shared" si="786"/>
        <v>0.70974915717961107</v>
      </c>
      <c r="CB849">
        <f t="shared" si="787"/>
        <v>0.38520824249645813</v>
      </c>
      <c r="CC849" s="4">
        <f t="shared" si="788"/>
        <v>7.3135936235314725E-2</v>
      </c>
      <c r="CD849" s="7">
        <f t="shared" si="789"/>
        <v>0</v>
      </c>
      <c r="CE849" s="4">
        <f t="shared" si="790"/>
        <v>0</v>
      </c>
      <c r="CF849" s="7">
        <f t="shared" si="791"/>
        <v>0.57292357765306945</v>
      </c>
      <c r="CG849">
        <f t="shared" si="792"/>
        <v>0.28635094645981174</v>
      </c>
      <c r="CH849" s="7">
        <f t="shared" si="793"/>
        <v>0.57292357765306945</v>
      </c>
      <c r="CI849" s="4">
        <f t="shared" si="794"/>
        <v>4.1191823116581247E-2</v>
      </c>
      <c r="CJ849">
        <f t="shared" si="795"/>
        <v>0.28635094645981174</v>
      </c>
      <c r="CK849">
        <f t="shared" si="796"/>
        <v>4.1191823116581247E-2</v>
      </c>
      <c r="CL849" s="7">
        <f t="shared" si="797"/>
        <v>2</v>
      </c>
      <c r="CM849" s="4">
        <f t="shared" si="798"/>
        <v>0</v>
      </c>
      <c r="CN849" s="7">
        <f t="shared" si="799"/>
        <v>5.7559315635746046E-2</v>
      </c>
      <c r="CO849" s="4">
        <f t="shared" si="800"/>
        <v>0</v>
      </c>
      <c r="CP849" s="7">
        <f t="shared" si="801"/>
        <v>4</v>
      </c>
      <c r="CQ849" s="4" t="str">
        <f t="shared" si="802"/>
        <v>Glenfiddich 15</v>
      </c>
      <c r="CR849" s="7">
        <f t="shared" si="803"/>
        <v>74</v>
      </c>
      <c r="CS849">
        <f t="shared" si="804"/>
        <v>77</v>
      </c>
      <c r="CT849">
        <f ca="1">COUNTIF(INDIRECT(ADDRESS(ROW(),CR849,1,1)):INDIRECT(ADDRESS(ROW(),CS849,1,1)), "&lt;0.05")</f>
        <v>0</v>
      </c>
      <c r="CU849" s="4">
        <f t="shared" ca="1" si="805"/>
        <v>0</v>
      </c>
    </row>
    <row r="850" spans="1:99" x14ac:dyDescent="0.25">
      <c r="A850" s="48">
        <v>54</v>
      </c>
      <c r="B850" s="7">
        <v>0</v>
      </c>
      <c r="C850">
        <v>2.6723901160863359E-2</v>
      </c>
      <c r="D850">
        <v>0</v>
      </c>
      <c r="E850">
        <v>8.3641979620553229E-3</v>
      </c>
      <c r="F850">
        <v>0</v>
      </c>
      <c r="G850">
        <v>0</v>
      </c>
      <c r="H850">
        <v>2.8560284795802072E-3</v>
      </c>
      <c r="I850">
        <v>0</v>
      </c>
      <c r="J850">
        <v>0</v>
      </c>
      <c r="K850" s="4">
        <v>0</v>
      </c>
      <c r="L850" s="7">
        <v>0</v>
      </c>
      <c r="M850">
        <v>0</v>
      </c>
      <c r="N850">
        <v>0</v>
      </c>
      <c r="O850">
        <v>3.7594679168096994E-2</v>
      </c>
      <c r="P850" s="53">
        <v>0</v>
      </c>
      <c r="Q850" s="53">
        <v>1.0007563390616651E-2</v>
      </c>
      <c r="R850" s="53">
        <v>2.5357655986226316E-2</v>
      </c>
      <c r="S850" s="53">
        <v>2.7327414509715174E-2</v>
      </c>
      <c r="T850" s="53">
        <v>1.9507476399052457E-2</v>
      </c>
      <c r="U850" s="57">
        <v>0</v>
      </c>
      <c r="V850" s="59">
        <v>0</v>
      </c>
      <c r="W850" s="53">
        <v>0</v>
      </c>
      <c r="X850" s="53">
        <v>0</v>
      </c>
      <c r="Y850" s="53">
        <v>0</v>
      </c>
      <c r="Z850" s="53">
        <v>1.3817861222691922E-3</v>
      </c>
      <c r="AA850" s="53">
        <v>0</v>
      </c>
      <c r="AB850" s="53">
        <v>0</v>
      </c>
      <c r="AC850" s="53">
        <v>0</v>
      </c>
      <c r="AD850" s="53">
        <v>0</v>
      </c>
      <c r="AE850" s="57">
        <v>1.3817861222691922E-3</v>
      </c>
      <c r="AF850" s="59">
        <v>9.3910452264591507E-2</v>
      </c>
      <c r="AG850" s="53">
        <v>3.2840310828142899E-2</v>
      </c>
      <c r="AH850" s="53">
        <v>1.3896611241440468E-2</v>
      </c>
      <c r="AI850" s="53">
        <v>4.5665595711558904E-3</v>
      </c>
      <c r="AJ850" s="53">
        <v>5.4018218890559057E-2</v>
      </c>
      <c r="AK850" s="53">
        <v>9.3910452264591507E-2</v>
      </c>
      <c r="AL850" s="53">
        <v>3.2840310828142899E-2</v>
      </c>
      <c r="AM850" s="53">
        <v>1.3896611241440468E-2</v>
      </c>
      <c r="AN850" s="53">
        <v>4.5665595711558904E-3</v>
      </c>
      <c r="AO850" s="57">
        <v>5.4018218890559057E-2</v>
      </c>
      <c r="AP850" s="59">
        <v>0</v>
      </c>
      <c r="AQ850" s="53">
        <v>4.4909305060640697E-3</v>
      </c>
      <c r="AR850" s="53">
        <v>0</v>
      </c>
      <c r="AS850" s="53">
        <v>0</v>
      </c>
      <c r="AT850" s="53">
        <v>0</v>
      </c>
      <c r="AU850" s="53">
        <v>0</v>
      </c>
      <c r="AV850" s="53">
        <v>4.4909305060640697E-3</v>
      </c>
      <c r="AW850" s="53">
        <v>0</v>
      </c>
      <c r="AX850" s="53">
        <v>0</v>
      </c>
      <c r="AY850" s="57">
        <v>0</v>
      </c>
      <c r="AZ850">
        <f t="shared" si="759"/>
        <v>3.7944127602498887E-3</v>
      </c>
      <c r="BA850">
        <f t="shared" si="760"/>
        <v>1.1979478945370759E-2</v>
      </c>
      <c r="BB850">
        <f t="shared" si="761"/>
        <v>2.7635722445383846E-4</v>
      </c>
      <c r="BC850">
        <f t="shared" si="762"/>
        <v>3.984643055917797E-2</v>
      </c>
      <c r="BD850" s="4">
        <f t="shared" si="763"/>
        <v>8.9818610121281399E-4</v>
      </c>
      <c r="BE850" s="7">
        <f t="shared" si="764"/>
        <v>8.4872971586217906E-3</v>
      </c>
      <c r="BF850">
        <f t="shared" si="765"/>
        <v>1.4332449604945504E-2</v>
      </c>
      <c r="BG850">
        <f t="shared" si="766"/>
        <v>5.8261218474434128E-4</v>
      </c>
      <c r="BH850">
        <f t="shared" si="767"/>
        <v>3.3634988927580878E-2</v>
      </c>
      <c r="BI850" s="4">
        <f t="shared" si="768"/>
        <v>1.8935425616926776E-3</v>
      </c>
      <c r="BJ850" s="7">
        <f t="shared" si="769"/>
        <v>0.1415797569398124</v>
      </c>
      <c r="BK850">
        <f t="shared" si="770"/>
        <v>0.22309293210262349</v>
      </c>
      <c r="BL850">
        <f t="shared" si="771"/>
        <v>8.0491752950349431E-3</v>
      </c>
      <c r="BM850" s="4">
        <f t="shared" si="772"/>
        <v>0.3172866726431578</v>
      </c>
      <c r="BN850" s="7">
        <f t="shared" si="773"/>
        <v>0.1415797569398124</v>
      </c>
      <c r="BO850">
        <f t="shared" si="774"/>
        <v>2.9619809410901976E-2</v>
      </c>
      <c r="BP850">
        <f t="shared" si="775"/>
        <v>3.2645424112607513E-2</v>
      </c>
      <c r="BQ850" s="4">
        <f t="shared" si="776"/>
        <v>3.7503381339957578E-2</v>
      </c>
      <c r="BR850" s="7">
        <f t="shared" si="777"/>
        <v>0.22309293210262349</v>
      </c>
      <c r="BS850">
        <f t="shared" si="778"/>
        <v>2.9619809410901976E-2</v>
      </c>
      <c r="BT850">
        <f t="shared" si="779"/>
        <v>4.7676802842013845E-3</v>
      </c>
      <c r="BU850" s="4">
        <f t="shared" si="780"/>
        <v>0.34286461071333529</v>
      </c>
      <c r="BV850" s="7">
        <f t="shared" si="781"/>
        <v>8.0491752950349431E-3</v>
      </c>
      <c r="BW850">
        <f t="shared" si="782"/>
        <v>3.2645424112607513E-2</v>
      </c>
      <c r="BX850">
        <f t="shared" si="783"/>
        <v>4.7676802842013845E-3</v>
      </c>
      <c r="BY850" s="4">
        <f t="shared" si="784"/>
        <v>5.2121206809122239E-3</v>
      </c>
      <c r="BZ850" s="7">
        <f t="shared" si="785"/>
        <v>0.3172866726431578</v>
      </c>
      <c r="CA850">
        <f t="shared" si="786"/>
        <v>3.7503381339957578E-2</v>
      </c>
      <c r="CB850">
        <f t="shared" si="787"/>
        <v>0.34286461071333529</v>
      </c>
      <c r="CC850" s="4">
        <f t="shared" si="788"/>
        <v>5.2121206809122239E-3</v>
      </c>
      <c r="CD850" s="7">
        <f t="shared" si="789"/>
        <v>12</v>
      </c>
      <c r="CE850" s="4">
        <f t="shared" si="790"/>
        <v>0</v>
      </c>
      <c r="CF850" s="7">
        <f t="shared" si="791"/>
        <v>0.1415797569398124</v>
      </c>
      <c r="CG850">
        <f t="shared" si="792"/>
        <v>8.2862948283279281E-2</v>
      </c>
      <c r="CH850" s="7">
        <f t="shared" si="793"/>
        <v>0.1415797569398124</v>
      </c>
      <c r="CI850" s="4">
        <f t="shared" si="794"/>
        <v>0.80040218365246218</v>
      </c>
      <c r="CJ850">
        <f t="shared" si="795"/>
        <v>8.2862948283279281E-2</v>
      </c>
      <c r="CK850">
        <f t="shared" si="796"/>
        <v>0.80040218365246218</v>
      </c>
      <c r="CL850" s="7">
        <f t="shared" si="797"/>
        <v>0</v>
      </c>
      <c r="CM850" s="4">
        <f t="shared" si="798"/>
        <v>0</v>
      </c>
      <c r="CN850" s="7">
        <f t="shared" si="799"/>
        <v>0.11283582529302735</v>
      </c>
      <c r="CO850" s="4">
        <f t="shared" si="800"/>
        <v>0</v>
      </c>
      <c r="CP850" s="7">
        <f t="shared" si="801"/>
        <v>4</v>
      </c>
      <c r="CQ850" s="4" t="str">
        <f t="shared" si="802"/>
        <v>Glenfiddich 15</v>
      </c>
      <c r="CR850" s="7">
        <f t="shared" si="803"/>
        <v>74</v>
      </c>
      <c r="CS850">
        <f t="shared" si="804"/>
        <v>77</v>
      </c>
      <c r="CT850">
        <f ca="1">COUNTIF(INDIRECT(ADDRESS(ROW(),CR850,1,1)):INDIRECT(ADDRESS(ROW(),CS850,1,1)), "&lt;0.05")</f>
        <v>4</v>
      </c>
      <c r="CU850" s="4">
        <f t="shared" ca="1" si="805"/>
        <v>1</v>
      </c>
    </row>
    <row r="851" spans="1:99" x14ac:dyDescent="0.25">
      <c r="A851" s="48">
        <v>55</v>
      </c>
      <c r="B851" s="7">
        <v>3.108213556734131E-2</v>
      </c>
      <c r="C851">
        <v>7.433552937899772E-2</v>
      </c>
      <c r="D851">
        <v>4.317260810656727E-2</v>
      </c>
      <c r="E851">
        <v>0</v>
      </c>
      <c r="F851">
        <v>0</v>
      </c>
      <c r="G851">
        <v>3.9740230055046212E-2</v>
      </c>
      <c r="H851">
        <v>2.6420832831434628E-2</v>
      </c>
      <c r="I851">
        <v>9.6007370839076595E-2</v>
      </c>
      <c r="J851">
        <v>6.0507140771508677E-2</v>
      </c>
      <c r="K851" s="4">
        <v>0</v>
      </c>
      <c r="L851" s="7">
        <v>4.9482847246425765E-2</v>
      </c>
      <c r="M851">
        <v>4.9686384356791055E-2</v>
      </c>
      <c r="N851">
        <v>4.3725631492301936E-2</v>
      </c>
      <c r="O851">
        <v>0.16138576286157755</v>
      </c>
      <c r="P851" s="53">
        <v>0</v>
      </c>
      <c r="Q851" s="53">
        <v>0</v>
      </c>
      <c r="R851" s="53">
        <v>6.1118615959278456E-2</v>
      </c>
      <c r="S851" s="53">
        <v>0</v>
      </c>
      <c r="T851" s="53">
        <v>0</v>
      </c>
      <c r="U851" s="57">
        <v>0</v>
      </c>
      <c r="V851" s="59">
        <v>6.6618537816091339E-2</v>
      </c>
      <c r="W851" s="53">
        <v>0</v>
      </c>
      <c r="X851" s="53">
        <v>0.12305580145151533</v>
      </c>
      <c r="Y851" s="53">
        <v>0</v>
      </c>
      <c r="Z851" s="53">
        <v>1.6963503887311614E-2</v>
      </c>
      <c r="AA851" s="53">
        <v>6.6618537816091339E-2</v>
      </c>
      <c r="AB851" s="53">
        <v>0</v>
      </c>
      <c r="AC851" s="53">
        <v>0.12305580145151533</v>
      </c>
      <c r="AD851" s="53">
        <v>0</v>
      </c>
      <c r="AE851" s="57">
        <v>1.6963503887311614E-2</v>
      </c>
      <c r="AF851" s="59">
        <v>6.0550687797052839E-2</v>
      </c>
      <c r="AG851" s="53">
        <v>0.18265188461310899</v>
      </c>
      <c r="AH851" s="53">
        <v>0.13304444085954809</v>
      </c>
      <c r="AI851" s="53">
        <v>0</v>
      </c>
      <c r="AJ851" s="53">
        <v>0.19560823056290549</v>
      </c>
      <c r="AK851" s="53">
        <v>6.0550687797052839E-2</v>
      </c>
      <c r="AL851" s="53">
        <v>0.18265188461310899</v>
      </c>
      <c r="AM851" s="53">
        <v>0.13304444085954809</v>
      </c>
      <c r="AN851" s="53">
        <v>0</v>
      </c>
      <c r="AO851" s="57">
        <v>0.19560823056290549</v>
      </c>
      <c r="AP851" s="59">
        <v>3.1677968550164227E-2</v>
      </c>
      <c r="AQ851" s="53">
        <v>4.4266334333254137E-2</v>
      </c>
      <c r="AR851" s="53">
        <v>0</v>
      </c>
      <c r="AS851" s="53">
        <v>0.14875586119974493</v>
      </c>
      <c r="AT851" s="53">
        <v>0</v>
      </c>
      <c r="AU851" s="53">
        <v>3.1677968550164227E-2</v>
      </c>
      <c r="AV851" s="53">
        <v>4.4266334333254137E-2</v>
      </c>
      <c r="AW851" s="53">
        <v>0</v>
      </c>
      <c r="AX851" s="53">
        <v>0.14875586119974493</v>
      </c>
      <c r="AY851" s="57">
        <v>0</v>
      </c>
      <c r="AZ851">
        <f t="shared" si="759"/>
        <v>3.7126584754997236E-2</v>
      </c>
      <c r="BA851">
        <f t="shared" si="760"/>
        <v>3.6539924191637471E-2</v>
      </c>
      <c r="BB851">
        <f t="shared" si="761"/>
        <v>4.1327568630983656E-2</v>
      </c>
      <c r="BC851">
        <f t="shared" si="762"/>
        <v>0.11437104876652308</v>
      </c>
      <c r="BD851" s="4">
        <f t="shared" si="763"/>
        <v>4.4940032816632655E-2</v>
      </c>
      <c r="BE851" s="7">
        <f t="shared" si="764"/>
        <v>3.2876514492559843E-2</v>
      </c>
      <c r="BF851">
        <f t="shared" si="765"/>
        <v>5.0835692713933713E-2</v>
      </c>
      <c r="BG851">
        <f t="shared" si="766"/>
        <v>5.0174541288984992E-2</v>
      </c>
      <c r="BH851">
        <f t="shared" si="767"/>
        <v>7.8298312559119732E-2</v>
      </c>
      <c r="BI851" s="4">
        <f t="shared" si="768"/>
        <v>5.7722084239428005E-2</v>
      </c>
      <c r="BJ851" s="7">
        <f t="shared" si="769"/>
        <v>0.97594707618257437</v>
      </c>
      <c r="BK851">
        <f t="shared" si="770"/>
        <v>0.82761921336393129</v>
      </c>
      <c r="BL851">
        <f t="shared" si="771"/>
        <v>1.3842615325202407E-2</v>
      </c>
      <c r="BM851" s="4">
        <f t="shared" si="772"/>
        <v>0.71538666736774892</v>
      </c>
      <c r="BN851" s="7">
        <f t="shared" si="773"/>
        <v>0.97594707618257437</v>
      </c>
      <c r="BO851">
        <f t="shared" si="774"/>
        <v>0.83451711276698337</v>
      </c>
      <c r="BP851">
        <f t="shared" si="775"/>
        <v>1.8352749168608753E-2</v>
      </c>
      <c r="BQ851" s="4">
        <f t="shared" si="776"/>
        <v>0.73389325754624912</v>
      </c>
      <c r="BR851" s="7">
        <f t="shared" si="777"/>
        <v>0.82761921336393129</v>
      </c>
      <c r="BS851">
        <f t="shared" si="778"/>
        <v>0.83451711276698337</v>
      </c>
      <c r="BT851">
        <f t="shared" si="779"/>
        <v>2.5013069897249825E-2</v>
      </c>
      <c r="BU851" s="4">
        <f t="shared" si="780"/>
        <v>0.88295785007118321</v>
      </c>
      <c r="BV851" s="7">
        <f t="shared" si="781"/>
        <v>1.3842615325202407E-2</v>
      </c>
      <c r="BW851">
        <f t="shared" si="782"/>
        <v>1.8352749168608753E-2</v>
      </c>
      <c r="BX851">
        <f t="shared" si="783"/>
        <v>2.5013069897249825E-2</v>
      </c>
      <c r="BY851" s="4">
        <f t="shared" si="784"/>
        <v>3.7834939386785595E-2</v>
      </c>
      <c r="BZ851" s="7">
        <f t="shared" si="785"/>
        <v>0.71538666736774892</v>
      </c>
      <c r="CA851">
        <f t="shared" si="786"/>
        <v>0.73389325754624912</v>
      </c>
      <c r="CB851">
        <f t="shared" si="787"/>
        <v>0.88295785007118321</v>
      </c>
      <c r="CC851" s="4">
        <f t="shared" si="788"/>
        <v>3.7834939386785595E-2</v>
      </c>
      <c r="CD851" s="7">
        <f t="shared" si="789"/>
        <v>8</v>
      </c>
      <c r="CE851" s="4">
        <f t="shared" si="790"/>
        <v>0</v>
      </c>
      <c r="CF851" s="7">
        <f t="shared" si="791"/>
        <v>0.97594707618257437</v>
      </c>
      <c r="CG851">
        <f t="shared" si="792"/>
        <v>7.9768854035187312E-2</v>
      </c>
      <c r="CH851" s="7">
        <f t="shared" si="793"/>
        <v>0.97594707618257437</v>
      </c>
      <c r="CI851" s="4">
        <f t="shared" si="794"/>
        <v>0.15401913772579659</v>
      </c>
      <c r="CJ851">
        <f t="shared" si="795"/>
        <v>7.9768854035187312E-2</v>
      </c>
      <c r="CK851">
        <f t="shared" si="796"/>
        <v>0.15401913772579659</v>
      </c>
      <c r="CL851" s="7">
        <f t="shared" si="797"/>
        <v>0</v>
      </c>
      <c r="CM851" s="4">
        <f t="shared" si="798"/>
        <v>0</v>
      </c>
      <c r="CN851" s="7">
        <f t="shared" si="799"/>
        <v>3.9231809250197466E-2</v>
      </c>
      <c r="CO851" s="4">
        <f t="shared" si="800"/>
        <v>1</v>
      </c>
      <c r="CP851" s="7">
        <f t="shared" si="801"/>
        <v>4</v>
      </c>
      <c r="CQ851" s="4" t="str">
        <f t="shared" si="802"/>
        <v>Glenfiddich 15</v>
      </c>
      <c r="CR851" s="7">
        <f t="shared" si="803"/>
        <v>74</v>
      </c>
      <c r="CS851">
        <f t="shared" si="804"/>
        <v>77</v>
      </c>
      <c r="CT851">
        <f ca="1">COUNTIF(INDIRECT(ADDRESS(ROW(),CR851,1,1)):INDIRECT(ADDRESS(ROW(),CS851,1,1)), "&lt;0.05")</f>
        <v>4</v>
      </c>
      <c r="CU851" s="4">
        <f t="shared" ca="1" si="805"/>
        <v>1</v>
      </c>
    </row>
    <row r="852" spans="1:99" x14ac:dyDescent="0.25">
      <c r="A852" s="48">
        <v>56</v>
      </c>
      <c r="B852" s="7">
        <v>0</v>
      </c>
      <c r="C852">
        <v>8.6661951535515272E-3</v>
      </c>
      <c r="D852">
        <v>0</v>
      </c>
      <c r="E852">
        <v>0</v>
      </c>
      <c r="F852">
        <v>1.0751605894160811E-2</v>
      </c>
      <c r="G852">
        <v>5.2864555232192819E-3</v>
      </c>
      <c r="H852">
        <v>1.9948795997513123E-2</v>
      </c>
      <c r="I852">
        <v>0</v>
      </c>
      <c r="J852">
        <v>0</v>
      </c>
      <c r="K852" s="4">
        <v>2.5181920280097046E-2</v>
      </c>
      <c r="L852" s="7">
        <v>0</v>
      </c>
      <c r="M852">
        <v>0</v>
      </c>
      <c r="N852">
        <v>0</v>
      </c>
      <c r="O852">
        <v>7.1576488037087506E-3</v>
      </c>
      <c r="P852" s="53">
        <v>2.5839463657411098E-2</v>
      </c>
      <c r="Q852" s="53">
        <v>0</v>
      </c>
      <c r="R852" s="53">
        <v>2.6683112759759344E-2</v>
      </c>
      <c r="S852" s="53">
        <v>0.10921865263531891</v>
      </c>
      <c r="T852" s="53">
        <v>3.1460217418865281E-2</v>
      </c>
      <c r="U852" s="57">
        <v>0</v>
      </c>
      <c r="V852" s="59">
        <v>4.7442420068918266E-2</v>
      </c>
      <c r="W852" s="53">
        <v>7.4500801064360566E-3</v>
      </c>
      <c r="X852" s="53">
        <v>4.7626574202648465E-2</v>
      </c>
      <c r="Y852" s="53">
        <v>0</v>
      </c>
      <c r="Z852" s="53">
        <v>7.5931744395088012E-3</v>
      </c>
      <c r="AA852" s="53">
        <v>4.7442420068918266E-2</v>
      </c>
      <c r="AB852" s="53">
        <v>7.4500801064360566E-3</v>
      </c>
      <c r="AC852" s="53">
        <v>4.7626574202648465E-2</v>
      </c>
      <c r="AD852" s="53">
        <v>0</v>
      </c>
      <c r="AE852" s="57">
        <v>7.5931744395088012E-3</v>
      </c>
      <c r="AF852" s="59">
        <v>0.17871034625801169</v>
      </c>
      <c r="AG852" s="53">
        <v>0.11681876068770604</v>
      </c>
      <c r="AH852" s="53">
        <v>3.8969001727216679E-2</v>
      </c>
      <c r="AI852" s="53">
        <v>1.0816662451457609E-2</v>
      </c>
      <c r="AJ852" s="53">
        <v>0.1366640768749402</v>
      </c>
      <c r="AK852" s="53">
        <v>0.17871034625801169</v>
      </c>
      <c r="AL852" s="53">
        <v>0.11681876068770604</v>
      </c>
      <c r="AM852" s="53">
        <v>3.8969001727216679E-2</v>
      </c>
      <c r="AN852" s="53">
        <v>1.0816662451457609E-2</v>
      </c>
      <c r="AO852" s="57">
        <v>0.1366640768749402</v>
      </c>
      <c r="AP852" s="59">
        <v>0</v>
      </c>
      <c r="AQ852" s="53">
        <v>2.6621941496010184E-2</v>
      </c>
      <c r="AR852" s="53">
        <v>0</v>
      </c>
      <c r="AS852" s="53">
        <v>6.4926147794505895E-2</v>
      </c>
      <c r="AT852" s="53">
        <v>0</v>
      </c>
      <c r="AU852" s="53">
        <v>0</v>
      </c>
      <c r="AV852" s="53">
        <v>2.6621941496010184E-2</v>
      </c>
      <c r="AW852" s="53">
        <v>0</v>
      </c>
      <c r="AX852" s="53">
        <v>6.4926147794505895E-2</v>
      </c>
      <c r="AY852" s="57">
        <v>0</v>
      </c>
      <c r="AZ852">
        <f t="shared" si="759"/>
        <v>6.9834972848541784E-3</v>
      </c>
      <c r="BA852">
        <f t="shared" si="760"/>
        <v>2.0035909527506342E-2</v>
      </c>
      <c r="BB852">
        <f t="shared" si="761"/>
        <v>2.2022449763502316E-2</v>
      </c>
      <c r="BC852">
        <f t="shared" si="762"/>
        <v>9.6395769599866427E-2</v>
      </c>
      <c r="BD852" s="4">
        <f t="shared" si="763"/>
        <v>1.8309617858103217E-2</v>
      </c>
      <c r="BE852" s="7">
        <f t="shared" si="764"/>
        <v>9.2077129939443867E-3</v>
      </c>
      <c r="BF852">
        <f t="shared" si="765"/>
        <v>3.3887036168590866E-2</v>
      </c>
      <c r="BG852">
        <f t="shared" si="766"/>
        <v>2.2147446885751303E-2</v>
      </c>
      <c r="BH852">
        <f t="shared" si="767"/>
        <v>6.5719846342556329E-2</v>
      </c>
      <c r="BI852" s="4">
        <f t="shared" si="768"/>
        <v>2.686559925878839E-2</v>
      </c>
      <c r="BJ852" s="7">
        <f t="shared" si="769"/>
        <v>0.26623179698994642</v>
      </c>
      <c r="BK852">
        <f t="shared" si="770"/>
        <v>7.0717434254030292E-2</v>
      </c>
      <c r="BL852">
        <f t="shared" si="771"/>
        <v>1.9324754402786682E-3</v>
      </c>
      <c r="BM852" s="4">
        <f t="shared" si="772"/>
        <v>0.23314824914838589</v>
      </c>
      <c r="BN852" s="7">
        <f t="shared" si="773"/>
        <v>0.26623179698994642</v>
      </c>
      <c r="BO852">
        <f t="shared" si="774"/>
        <v>0.878683796210319</v>
      </c>
      <c r="BP852">
        <f t="shared" si="775"/>
        <v>5.8904321764814633E-3</v>
      </c>
      <c r="BQ852" s="4">
        <f t="shared" si="776"/>
        <v>0.90101679092357267</v>
      </c>
      <c r="BR852" s="7">
        <f t="shared" si="777"/>
        <v>7.0717434254030292E-2</v>
      </c>
      <c r="BS852">
        <f t="shared" si="778"/>
        <v>0.878683796210319</v>
      </c>
      <c r="BT852">
        <f t="shared" si="779"/>
        <v>6.0077719034106313E-3</v>
      </c>
      <c r="BU852" s="4">
        <f t="shared" si="780"/>
        <v>0.73999649173520265</v>
      </c>
      <c r="BV852" s="7">
        <f t="shared" si="781"/>
        <v>1.9324754402786682E-3</v>
      </c>
      <c r="BW852">
        <f t="shared" si="782"/>
        <v>5.8904321764814633E-3</v>
      </c>
      <c r="BX852">
        <f t="shared" si="783"/>
        <v>6.0077719034106313E-3</v>
      </c>
      <c r="BY852" s="4">
        <f t="shared" si="784"/>
        <v>4.6035181699228111E-3</v>
      </c>
      <c r="BZ852" s="7">
        <f t="shared" si="785"/>
        <v>0.23314824914838589</v>
      </c>
      <c r="CA852">
        <f t="shared" si="786"/>
        <v>0.90101679092357267</v>
      </c>
      <c r="CB852">
        <f t="shared" si="787"/>
        <v>0.73999649173520265</v>
      </c>
      <c r="CC852" s="4">
        <f t="shared" si="788"/>
        <v>4.6035181699228111E-3</v>
      </c>
      <c r="CD852" s="7">
        <f t="shared" si="789"/>
        <v>8</v>
      </c>
      <c r="CE852" s="4">
        <f t="shared" si="790"/>
        <v>0</v>
      </c>
      <c r="CF852" s="7">
        <f t="shared" si="791"/>
        <v>0.26623179698994642</v>
      </c>
      <c r="CG852">
        <f t="shared" si="792"/>
        <v>8.3151827853479988E-4</v>
      </c>
      <c r="CH852" s="7">
        <f t="shared" si="793"/>
        <v>0.26623179698994642</v>
      </c>
      <c r="CI852" s="4">
        <f t="shared" si="794"/>
        <v>9.467284750815011E-2</v>
      </c>
      <c r="CJ852">
        <f t="shared" si="795"/>
        <v>8.3151827853479988E-4</v>
      </c>
      <c r="CK852">
        <f t="shared" si="796"/>
        <v>9.467284750815011E-2</v>
      </c>
      <c r="CL852" s="7">
        <f t="shared" si="797"/>
        <v>2</v>
      </c>
      <c r="CM852" s="4">
        <f t="shared" si="798"/>
        <v>0</v>
      </c>
      <c r="CN852" s="7">
        <f t="shared" si="799"/>
        <v>4.7793171776643979E-3</v>
      </c>
      <c r="CO852" s="4">
        <f t="shared" si="800"/>
        <v>1</v>
      </c>
      <c r="CP852" s="7">
        <f t="shared" si="801"/>
        <v>4</v>
      </c>
      <c r="CQ852" s="4" t="str">
        <f t="shared" si="802"/>
        <v>Glenfiddich 15</v>
      </c>
      <c r="CR852" s="7">
        <f t="shared" si="803"/>
        <v>74</v>
      </c>
      <c r="CS852">
        <f t="shared" si="804"/>
        <v>77</v>
      </c>
      <c r="CT852">
        <f ca="1">COUNTIF(INDIRECT(ADDRESS(ROW(),CR852,1,1)):INDIRECT(ADDRESS(ROW(),CS852,1,1)), "&lt;0.05")</f>
        <v>4</v>
      </c>
      <c r="CU852" s="4">
        <f t="shared" ca="1" si="805"/>
        <v>1</v>
      </c>
    </row>
    <row r="853" spans="1:99" x14ac:dyDescent="0.25">
      <c r="A853" s="48">
        <v>57</v>
      </c>
      <c r="B853" s="7">
        <v>0.17642797871078175</v>
      </c>
      <c r="C853">
        <v>0.27979970099835311</v>
      </c>
      <c r="D853">
        <v>0.2837523947330069</v>
      </c>
      <c r="E853">
        <v>6.4424500236115873E-2</v>
      </c>
      <c r="F853">
        <v>0.15146161552145657</v>
      </c>
      <c r="G853">
        <v>0.31924616759682312</v>
      </c>
      <c r="H853">
        <v>0.42330714952049919</v>
      </c>
      <c r="I853">
        <v>0.36433121998726009</v>
      </c>
      <c r="J853">
        <v>0.24333379748395911</v>
      </c>
      <c r="K853" s="4">
        <v>0.14471837176380428</v>
      </c>
      <c r="L853" s="7">
        <v>0</v>
      </c>
      <c r="M853">
        <v>0.30164408566380563</v>
      </c>
      <c r="N853">
        <v>0.231116175483048</v>
      </c>
      <c r="O853">
        <v>0.20344963926108767</v>
      </c>
      <c r="P853" s="53">
        <v>0.354415097624807</v>
      </c>
      <c r="Q853" s="53">
        <v>0.31981672344133116</v>
      </c>
      <c r="R853" s="53">
        <v>0.43488869920369183</v>
      </c>
      <c r="S853" s="53">
        <v>0.2922598949700575</v>
      </c>
      <c r="T853" s="53">
        <v>0.39144359915285715</v>
      </c>
      <c r="U853" s="57">
        <v>0.19452857762425724</v>
      </c>
      <c r="V853" s="59">
        <v>0.36220771133773555</v>
      </c>
      <c r="W853" s="53">
        <v>0.5414590110266686</v>
      </c>
      <c r="X853" s="53">
        <v>0.30736028586444453</v>
      </c>
      <c r="Y853" s="53">
        <v>0.14141305889086914</v>
      </c>
      <c r="Z853" s="53">
        <v>0.90437192800073063</v>
      </c>
      <c r="AA853" s="53">
        <v>0.36220771133773555</v>
      </c>
      <c r="AB853" s="53">
        <v>0.5414590110266686</v>
      </c>
      <c r="AC853" s="53">
        <v>0.30736028586444453</v>
      </c>
      <c r="AD853" s="53">
        <v>0.14141305889086914</v>
      </c>
      <c r="AE853" s="57">
        <v>0.90437192800073063</v>
      </c>
      <c r="AF853" s="59">
        <v>0.79700977613859147</v>
      </c>
      <c r="AG853" s="53">
        <v>1.0271725936840612</v>
      </c>
      <c r="AH853" s="53">
        <v>0.58239638385521275</v>
      </c>
      <c r="AI853" s="53">
        <v>0.80600025717738399</v>
      </c>
      <c r="AJ853" s="53">
        <v>0.70019328296877525</v>
      </c>
      <c r="AK853" s="53">
        <v>0.79700977613859147</v>
      </c>
      <c r="AL853" s="53">
        <v>1.0271725936840612</v>
      </c>
      <c r="AM853" s="53">
        <v>0.58239638385521275</v>
      </c>
      <c r="AN853" s="53">
        <v>0.80600025717738399</v>
      </c>
      <c r="AO853" s="57">
        <v>0.70019328296877525</v>
      </c>
      <c r="AP853" s="59">
        <v>0.1735391547496426</v>
      </c>
      <c r="AQ853" s="53">
        <v>0.214775506934993</v>
      </c>
      <c r="AR853" s="53">
        <v>0.53612298305192641</v>
      </c>
      <c r="AS853" s="53">
        <v>0.7519530480119383</v>
      </c>
      <c r="AT853" s="53">
        <v>0.40528838891283009</v>
      </c>
      <c r="AU853" s="53">
        <v>0.1735391547496426</v>
      </c>
      <c r="AV853" s="53">
        <v>0.214775506934993</v>
      </c>
      <c r="AW853" s="53">
        <v>0.53612298305192641</v>
      </c>
      <c r="AX853" s="53">
        <v>0.7519530480119383</v>
      </c>
      <c r="AY853" s="57">
        <v>0.40528838891283009</v>
      </c>
      <c r="AZ853">
        <f t="shared" si="759"/>
        <v>0.24508028965520601</v>
      </c>
      <c r="BA853">
        <f t="shared" si="760"/>
        <v>0.27235624924249435</v>
      </c>
      <c r="BB853">
        <f t="shared" si="761"/>
        <v>0.4513623990240897</v>
      </c>
      <c r="BC853">
        <f t="shared" si="762"/>
        <v>0.78255445876480489</v>
      </c>
      <c r="BD853" s="4">
        <f t="shared" si="763"/>
        <v>0.41633581633226607</v>
      </c>
      <c r="BE853" s="7">
        <f t="shared" si="764"/>
        <v>0.11074335678167875</v>
      </c>
      <c r="BF853">
        <f t="shared" si="765"/>
        <v>0.12361347258348507</v>
      </c>
      <c r="BG853">
        <f t="shared" si="766"/>
        <v>0.27410006008264548</v>
      </c>
      <c r="BH853">
        <f t="shared" si="767"/>
        <v>0.15451955059687769</v>
      </c>
      <c r="BI853" s="4">
        <f t="shared" si="768"/>
        <v>0.22444336794420974</v>
      </c>
      <c r="BJ853" s="7">
        <f t="shared" si="769"/>
        <v>0.60967137332325172</v>
      </c>
      <c r="BK853">
        <f t="shared" si="770"/>
        <v>4.7820018068663886E-2</v>
      </c>
      <c r="BL853">
        <f t="shared" si="771"/>
        <v>1.0880793176723751E-7</v>
      </c>
      <c r="BM853" s="4">
        <f t="shared" si="772"/>
        <v>4.9475906391507361E-2</v>
      </c>
      <c r="BN853" s="7">
        <f t="shared" si="773"/>
        <v>0.60967137332325172</v>
      </c>
      <c r="BO853">
        <f t="shared" si="774"/>
        <v>8.3205845252688496E-2</v>
      </c>
      <c r="BP853">
        <f t="shared" si="775"/>
        <v>2.619737105439685E-7</v>
      </c>
      <c r="BQ853" s="4">
        <f t="shared" si="776"/>
        <v>9.7306859531083215E-2</v>
      </c>
      <c r="BR853" s="7">
        <f t="shared" si="777"/>
        <v>4.7820018068663886E-2</v>
      </c>
      <c r="BS853">
        <f t="shared" si="778"/>
        <v>8.3205845252688496E-2</v>
      </c>
      <c r="BT853">
        <f t="shared" si="779"/>
        <v>4.8905753630466521E-3</v>
      </c>
      <c r="BU853" s="4">
        <f t="shared" si="780"/>
        <v>0.75827428229434957</v>
      </c>
      <c r="BV853" s="7">
        <f t="shared" si="781"/>
        <v>1.0880793176723751E-7</v>
      </c>
      <c r="BW853">
        <f t="shared" si="782"/>
        <v>2.619737105439685E-7</v>
      </c>
      <c r="BX853">
        <f t="shared" si="783"/>
        <v>4.8905753630466521E-3</v>
      </c>
      <c r="BY853" s="4">
        <f t="shared" si="784"/>
        <v>6.1383321717287608E-4</v>
      </c>
      <c r="BZ853" s="7">
        <f t="shared" si="785"/>
        <v>4.9475906391507361E-2</v>
      </c>
      <c r="CA853">
        <f t="shared" si="786"/>
        <v>9.7306859531083215E-2</v>
      </c>
      <c r="CB853">
        <f t="shared" si="787"/>
        <v>0.75827428229434957</v>
      </c>
      <c r="CC853" s="4">
        <f t="shared" si="788"/>
        <v>6.1383321717287608E-4</v>
      </c>
      <c r="CD853" s="7">
        <f t="shared" si="789"/>
        <v>12</v>
      </c>
      <c r="CE853" s="4">
        <f t="shared" si="790"/>
        <v>0</v>
      </c>
      <c r="CF853" s="7">
        <f t="shared" si="791"/>
        <v>0.60967137332325172</v>
      </c>
      <c r="CG853">
        <f t="shared" si="792"/>
        <v>1.4476212915626539E-5</v>
      </c>
      <c r="CH853" s="7">
        <f t="shared" si="793"/>
        <v>0.60967137332325172</v>
      </c>
      <c r="CI853" s="4">
        <f t="shared" si="794"/>
        <v>1.0572710841296602E-4</v>
      </c>
      <c r="CJ853">
        <f t="shared" si="795"/>
        <v>1.4476212915626539E-5</v>
      </c>
      <c r="CK853">
        <f t="shared" si="796"/>
        <v>1.0572710841296602E-4</v>
      </c>
      <c r="CL853" s="7">
        <f t="shared" si="797"/>
        <v>4</v>
      </c>
      <c r="CM853" s="4">
        <f t="shared" si="798"/>
        <v>0</v>
      </c>
      <c r="CN853" s="7">
        <f t="shared" si="799"/>
        <v>1.3574728751628835E-5</v>
      </c>
      <c r="CO853" s="4">
        <f t="shared" si="800"/>
        <v>1</v>
      </c>
      <c r="CP853" s="7">
        <f t="shared" si="801"/>
        <v>4</v>
      </c>
      <c r="CQ853" s="4" t="str">
        <f t="shared" si="802"/>
        <v>Glenfiddich 15</v>
      </c>
      <c r="CR853" s="7">
        <f t="shared" si="803"/>
        <v>74</v>
      </c>
      <c r="CS853">
        <f t="shared" si="804"/>
        <v>77</v>
      </c>
      <c r="CT853">
        <f ca="1">COUNTIF(INDIRECT(ADDRESS(ROW(),CR853,1,1)):INDIRECT(ADDRESS(ROW(),CS853,1,1)), "&lt;0.05")</f>
        <v>4</v>
      </c>
      <c r="CU853" s="4">
        <f t="shared" ca="1" si="805"/>
        <v>1</v>
      </c>
    </row>
    <row r="854" spans="1:99" x14ac:dyDescent="0.25">
      <c r="A854" s="48">
        <v>58</v>
      </c>
      <c r="B854" s="7">
        <v>3.9044884178416703</v>
      </c>
      <c r="C854">
        <v>3.0060712524067181</v>
      </c>
      <c r="D854">
        <v>2.6649674873810718</v>
      </c>
      <c r="E854">
        <v>2.1020419997087427</v>
      </c>
      <c r="F854">
        <v>2.372514816497135</v>
      </c>
      <c r="G854">
        <v>2.6641971392655344</v>
      </c>
      <c r="H854">
        <v>3.7270404000581703</v>
      </c>
      <c r="I854">
        <v>4.0217676010028649</v>
      </c>
      <c r="J854">
        <v>4.9151099249227626</v>
      </c>
      <c r="K854" s="4">
        <v>4.9179737081581223</v>
      </c>
      <c r="L854" s="7">
        <v>5.3641404634147047</v>
      </c>
      <c r="M854">
        <v>4.9529150875216272</v>
      </c>
      <c r="N854">
        <v>4.7349477262480235</v>
      </c>
      <c r="O854">
        <v>5.6009495450482474</v>
      </c>
      <c r="P854" s="53">
        <v>6.0504156209658193</v>
      </c>
      <c r="Q854" s="53">
        <v>5.8639282398448893</v>
      </c>
      <c r="R854" s="53">
        <v>5.0400889350614495</v>
      </c>
      <c r="S854" s="53">
        <v>6.3730235141922762</v>
      </c>
      <c r="T854" s="53">
        <v>5.0157602885068169</v>
      </c>
      <c r="U854" s="57">
        <v>5.9823409494333015</v>
      </c>
      <c r="V854" s="59">
        <v>7.1571997330992767</v>
      </c>
      <c r="W854" s="53">
        <v>4.3449689276806804</v>
      </c>
      <c r="X854" s="53">
        <v>4.3913283256780966</v>
      </c>
      <c r="Y854" s="53">
        <v>3.9476410365024965</v>
      </c>
      <c r="Z854" s="53">
        <v>3.9980883536768839</v>
      </c>
      <c r="AA854" s="53">
        <v>7.1571997330992767</v>
      </c>
      <c r="AB854" s="53">
        <v>4.3449689276806804</v>
      </c>
      <c r="AC854" s="53">
        <v>4.3913283256780966</v>
      </c>
      <c r="AD854" s="53">
        <v>3.9476410365024965</v>
      </c>
      <c r="AE854" s="57">
        <v>3.9980883536768839</v>
      </c>
      <c r="AF854" s="59">
        <v>6.7932341167369552</v>
      </c>
      <c r="AG854" s="53">
        <v>4.4603747482733063</v>
      </c>
      <c r="AH854" s="53">
        <v>3.1526981387158339</v>
      </c>
      <c r="AI854" s="53">
        <v>3.073224385518206</v>
      </c>
      <c r="AJ854" s="53">
        <v>3.3008819703524868</v>
      </c>
      <c r="AK854" s="53">
        <v>6.7932341167369552</v>
      </c>
      <c r="AL854" s="53">
        <v>4.4603747482733063</v>
      </c>
      <c r="AM854" s="53">
        <v>3.1526981387158339</v>
      </c>
      <c r="AN854" s="53">
        <v>3.073224385518206</v>
      </c>
      <c r="AO854" s="57">
        <v>3.3008819703524868</v>
      </c>
      <c r="AP854" s="59">
        <v>2.5539639281587196</v>
      </c>
      <c r="AQ854" s="53">
        <v>2.8512793890739485</v>
      </c>
      <c r="AR854" s="53">
        <v>2.8913760451897463</v>
      </c>
      <c r="AS854" s="53">
        <v>4.0943950728794762</v>
      </c>
      <c r="AT854" s="53">
        <v>2.5962651833463295</v>
      </c>
      <c r="AU854" s="53">
        <v>2.5539639281587196</v>
      </c>
      <c r="AV854" s="53">
        <v>2.8512793890739485</v>
      </c>
      <c r="AW854" s="53">
        <v>2.8913760451897463</v>
      </c>
      <c r="AX854" s="53">
        <v>4.0943950728794762</v>
      </c>
      <c r="AY854" s="57">
        <v>2.5962651833463295</v>
      </c>
      <c r="AZ854">
        <f t="shared" si="759"/>
        <v>3.4296172747242792</v>
      </c>
      <c r="BA854">
        <f t="shared" si="760"/>
        <v>5.4978510370237155</v>
      </c>
      <c r="BB854">
        <f t="shared" si="761"/>
        <v>4.7678452753274865</v>
      </c>
      <c r="BC854">
        <f t="shared" si="762"/>
        <v>4.1560826719193571</v>
      </c>
      <c r="BD854" s="4">
        <f t="shared" si="763"/>
        <v>2.9974559237296439</v>
      </c>
      <c r="BE854" s="7">
        <f t="shared" si="764"/>
        <v>1.0174242339135759</v>
      </c>
      <c r="BF854">
        <f t="shared" si="765"/>
        <v>0.55672051437912062</v>
      </c>
      <c r="BG854">
        <f t="shared" si="766"/>
        <v>1.2732168232439882</v>
      </c>
      <c r="BH854">
        <f t="shared" si="767"/>
        <v>1.487570147029154</v>
      </c>
      <c r="BI854" s="4">
        <f t="shared" si="768"/>
        <v>0.59507892607383228</v>
      </c>
      <c r="BJ854" s="7">
        <f t="shared" si="769"/>
        <v>6.1958205692896816E-5</v>
      </c>
      <c r="BK854">
        <f t="shared" si="770"/>
        <v>1.8712582946512561E-2</v>
      </c>
      <c r="BL854">
        <f t="shared" si="771"/>
        <v>0.22072218772760319</v>
      </c>
      <c r="BM854" s="4">
        <f t="shared" si="772"/>
        <v>0.26499385435360567</v>
      </c>
      <c r="BN854" s="7">
        <f t="shared" si="773"/>
        <v>6.1958205692896816E-5</v>
      </c>
      <c r="BO854">
        <f t="shared" si="774"/>
        <v>0.12188181602105455</v>
      </c>
      <c r="BP854">
        <f t="shared" si="775"/>
        <v>2.1053572272165748E-2</v>
      </c>
      <c r="BQ854" s="4">
        <f t="shared" si="776"/>
        <v>1.4769960733761612E-8</v>
      </c>
      <c r="BR854" s="7">
        <f t="shared" si="777"/>
        <v>1.8712582946512561E-2</v>
      </c>
      <c r="BS854">
        <f t="shared" si="778"/>
        <v>0.12188181602105455</v>
      </c>
      <c r="BT854">
        <f t="shared" si="779"/>
        <v>0.33655273031802113</v>
      </c>
      <c r="BU854" s="4">
        <f t="shared" si="780"/>
        <v>1.6170958401891878E-3</v>
      </c>
      <c r="BV854" s="7">
        <f t="shared" si="781"/>
        <v>0.22072218772760319</v>
      </c>
      <c r="BW854">
        <f t="shared" si="782"/>
        <v>2.1053572272165748E-2</v>
      </c>
      <c r="BX854">
        <f t="shared" si="783"/>
        <v>0.33655273031802113</v>
      </c>
      <c r="BY854" s="4">
        <f t="shared" si="784"/>
        <v>4.1496290206506213E-2</v>
      </c>
      <c r="BZ854" s="7">
        <f t="shared" si="785"/>
        <v>0.26499385435360567</v>
      </c>
      <c r="CA854">
        <f t="shared" si="786"/>
        <v>1.4769960733761612E-8</v>
      </c>
      <c r="CB854">
        <f t="shared" si="787"/>
        <v>1.6170958401891878E-3</v>
      </c>
      <c r="CC854" s="4">
        <f t="shared" si="788"/>
        <v>4.1496290206506213E-2</v>
      </c>
      <c r="CD854" s="7">
        <f t="shared" si="789"/>
        <v>12</v>
      </c>
      <c r="CE854" s="4">
        <f t="shared" si="790"/>
        <v>0</v>
      </c>
      <c r="CF854" s="7">
        <f t="shared" si="791"/>
        <v>6.1958205692896816E-5</v>
      </c>
      <c r="CG854">
        <f t="shared" si="792"/>
        <v>0.19543609550117649</v>
      </c>
      <c r="CH854" s="7">
        <f t="shared" si="793"/>
        <v>6.1958205692896816E-5</v>
      </c>
      <c r="CI854" s="4">
        <f t="shared" si="794"/>
        <v>1.4894227778897606E-5</v>
      </c>
      <c r="CJ854">
        <f t="shared" si="795"/>
        <v>0.19543609550117649</v>
      </c>
      <c r="CK854">
        <f t="shared" si="796"/>
        <v>1.4894227778897606E-5</v>
      </c>
      <c r="CL854" s="7">
        <f t="shared" si="797"/>
        <v>4</v>
      </c>
      <c r="CM854" s="4">
        <f t="shared" si="798"/>
        <v>0</v>
      </c>
      <c r="CN854" s="7">
        <f t="shared" si="799"/>
        <v>0.99672780046697484</v>
      </c>
      <c r="CO854" s="4">
        <f t="shared" si="800"/>
        <v>0</v>
      </c>
      <c r="CP854" s="7">
        <f t="shared" si="801"/>
        <v>2</v>
      </c>
      <c r="CQ854" s="4" t="str">
        <f t="shared" si="802"/>
        <v>Jack Daniels</v>
      </c>
      <c r="CR854" s="7">
        <f t="shared" si="803"/>
        <v>66</v>
      </c>
      <c r="CS854">
        <f t="shared" si="804"/>
        <v>69</v>
      </c>
      <c r="CT854">
        <f ca="1">COUNTIF(INDIRECT(ADDRESS(ROW(),CR854,1,1)):INDIRECT(ADDRESS(ROW(),CS854,1,1)), "&lt;0.05")</f>
        <v>3</v>
      </c>
      <c r="CU854" s="4">
        <f t="shared" ca="1" si="805"/>
        <v>0</v>
      </c>
    </row>
    <row r="855" spans="1:99" x14ac:dyDescent="0.25">
      <c r="A855" s="48">
        <v>59</v>
      </c>
      <c r="B855" s="7">
        <v>77.154443482850425</v>
      </c>
      <c r="C855">
        <v>60.393578599184139</v>
      </c>
      <c r="D855">
        <v>68.410661614483544</v>
      </c>
      <c r="E855">
        <v>50.018676755306394</v>
      </c>
      <c r="F855">
        <v>55.978202181830923</v>
      </c>
      <c r="G855">
        <v>62.665358992724208</v>
      </c>
      <c r="H855">
        <v>72.111968570698238</v>
      </c>
      <c r="I855">
        <v>72.228075901475933</v>
      </c>
      <c r="J855">
        <v>100</v>
      </c>
      <c r="K855" s="4">
        <v>100</v>
      </c>
      <c r="L855" s="7">
        <v>100</v>
      </c>
      <c r="M855">
        <v>100</v>
      </c>
      <c r="N855">
        <v>100</v>
      </c>
      <c r="O855">
        <v>100</v>
      </c>
      <c r="P855" s="53">
        <v>100</v>
      </c>
      <c r="Q855" s="53">
        <v>100</v>
      </c>
      <c r="R855" s="53">
        <v>100</v>
      </c>
      <c r="S855" s="53">
        <v>100</v>
      </c>
      <c r="T855" s="53">
        <v>100</v>
      </c>
      <c r="U855" s="57">
        <v>100</v>
      </c>
      <c r="V855" s="59">
        <v>100</v>
      </c>
      <c r="W855" s="53">
        <v>75.729427212705957</v>
      </c>
      <c r="X855" s="53">
        <v>70.46300659921512</v>
      </c>
      <c r="Y855" s="53">
        <v>55.815843711241669</v>
      </c>
      <c r="Z855" s="53">
        <v>66.164987262272277</v>
      </c>
      <c r="AA855" s="53">
        <v>100</v>
      </c>
      <c r="AB855" s="53">
        <v>75.729427212705957</v>
      </c>
      <c r="AC855" s="53">
        <v>70.46300659921512</v>
      </c>
      <c r="AD855" s="53">
        <v>55.815843711241669</v>
      </c>
      <c r="AE855" s="57">
        <v>66.164987262272277</v>
      </c>
      <c r="AF855" s="59">
        <v>88.28265210722131</v>
      </c>
      <c r="AG855" s="53">
        <v>68.398526490049647</v>
      </c>
      <c r="AH855" s="53">
        <v>65.451607961088115</v>
      </c>
      <c r="AI855" s="53">
        <v>54.285129745728</v>
      </c>
      <c r="AJ855" s="53">
        <v>65.098752942905691</v>
      </c>
      <c r="AK855" s="53">
        <v>88.28265210722131</v>
      </c>
      <c r="AL855" s="53">
        <v>68.398526490049647</v>
      </c>
      <c r="AM855" s="53">
        <v>65.451607961088115</v>
      </c>
      <c r="AN855" s="53">
        <v>54.285129745728</v>
      </c>
      <c r="AO855" s="57">
        <v>65.098752942905691</v>
      </c>
      <c r="AP855" s="59">
        <v>60.913259673465149</v>
      </c>
      <c r="AQ855" s="53">
        <v>49.481763037348934</v>
      </c>
      <c r="AR855" s="53">
        <v>62.057958936608848</v>
      </c>
      <c r="AS855" s="53">
        <v>81.196249988477987</v>
      </c>
      <c r="AT855" s="53">
        <v>59.442608224983708</v>
      </c>
      <c r="AU855" s="53">
        <v>60.913259673465149</v>
      </c>
      <c r="AV855" s="53">
        <v>49.481763037348934</v>
      </c>
      <c r="AW855" s="53">
        <v>62.057958936608848</v>
      </c>
      <c r="AX855" s="53">
        <v>81.196249988477987</v>
      </c>
      <c r="AY855" s="57">
        <v>59.442608224983708</v>
      </c>
      <c r="AZ855">
        <f t="shared" si="759"/>
        <v>71.896096609855391</v>
      </c>
      <c r="BA855">
        <f t="shared" si="760"/>
        <v>100</v>
      </c>
      <c r="BB855">
        <f t="shared" si="761"/>
        <v>73.634652957086999</v>
      </c>
      <c r="BC855">
        <f t="shared" si="762"/>
        <v>68.303333849398555</v>
      </c>
      <c r="BD855" s="4">
        <f t="shared" si="763"/>
        <v>62.618367972176927</v>
      </c>
      <c r="BE855" s="7">
        <f t="shared" si="764"/>
        <v>16.895526533107596</v>
      </c>
      <c r="BF855">
        <f t="shared" si="765"/>
        <v>0</v>
      </c>
      <c r="BG855">
        <f t="shared" si="766"/>
        <v>15.51261001770831</v>
      </c>
      <c r="BH855">
        <f t="shared" si="767"/>
        <v>11.681837234753116</v>
      </c>
      <c r="BI855" s="4">
        <f t="shared" si="768"/>
        <v>10.862933837338023</v>
      </c>
      <c r="BJ855" s="7">
        <f t="shared" si="769"/>
        <v>5.2065715211717378E-4</v>
      </c>
      <c r="BK855">
        <f t="shared" si="770"/>
        <v>0.81329631481652487</v>
      </c>
      <c r="BL855">
        <f t="shared" si="771"/>
        <v>0.58783196634324164</v>
      </c>
      <c r="BM855" s="4">
        <f t="shared" si="772"/>
        <v>0.16427629003358513</v>
      </c>
      <c r="BN855" s="7">
        <f t="shared" si="773"/>
        <v>5.2065715211717378E-4</v>
      </c>
      <c r="BO855">
        <f t="shared" si="774"/>
        <v>4.4763519957360709E-4</v>
      </c>
      <c r="BP855">
        <f t="shared" si="775"/>
        <v>1.2597204906525097E-5</v>
      </c>
      <c r="BQ855" s="4">
        <f t="shared" si="776"/>
        <v>1.7630328166707808E-6</v>
      </c>
      <c r="BR855" s="7">
        <f t="shared" si="777"/>
        <v>0.81329631481652487</v>
      </c>
      <c r="BS855">
        <f t="shared" si="778"/>
        <v>4.4763519957360709E-4</v>
      </c>
      <c r="BT855">
        <f t="shared" si="779"/>
        <v>0.39759099262449005</v>
      </c>
      <c r="BU855" s="4">
        <f t="shared" si="780"/>
        <v>8.4335106278818184E-2</v>
      </c>
      <c r="BV855" s="7">
        <f t="shared" si="781"/>
        <v>0.58783196634324164</v>
      </c>
      <c r="BW855">
        <f t="shared" si="782"/>
        <v>1.2597204906525097E-5</v>
      </c>
      <c r="BX855">
        <f t="shared" si="783"/>
        <v>0.39759099262449005</v>
      </c>
      <c r="BY855" s="4">
        <f t="shared" si="784"/>
        <v>0.27463372738023573</v>
      </c>
      <c r="BZ855" s="7">
        <f t="shared" si="785"/>
        <v>0.16427629003358513</v>
      </c>
      <c r="CA855">
        <f t="shared" si="786"/>
        <v>1.7630328166707808E-6</v>
      </c>
      <c r="CB855">
        <f t="shared" si="787"/>
        <v>8.4335106278818184E-2</v>
      </c>
      <c r="CC855" s="4">
        <f t="shared" si="788"/>
        <v>0.27463372738023573</v>
      </c>
      <c r="CD855" s="7">
        <f t="shared" si="789"/>
        <v>8</v>
      </c>
      <c r="CE855" s="4">
        <f t="shared" si="790"/>
        <v>0</v>
      </c>
      <c r="CF855" s="7">
        <f t="shared" si="791"/>
        <v>5.2065715211717378E-4</v>
      </c>
      <c r="CG855">
        <f t="shared" si="792"/>
        <v>0.53782679348831852</v>
      </c>
      <c r="CH855" s="7">
        <f t="shared" si="793"/>
        <v>5.2065715211717378E-4</v>
      </c>
      <c r="CI855" s="4">
        <f t="shared" si="794"/>
        <v>8.8421921612208813E-14</v>
      </c>
      <c r="CJ855">
        <f t="shared" si="795"/>
        <v>0.53782679348831852</v>
      </c>
      <c r="CK855">
        <f t="shared" si="796"/>
        <v>8.8421921612208813E-14</v>
      </c>
      <c r="CL855" s="7">
        <f t="shared" si="797"/>
        <v>4</v>
      </c>
      <c r="CM855" s="4">
        <f t="shared" si="798"/>
        <v>0</v>
      </c>
      <c r="CN855" s="7">
        <f t="shared" si="799"/>
        <v>6.2184909784971194E-3</v>
      </c>
      <c r="CO855" s="4">
        <f t="shared" si="800"/>
        <v>1</v>
      </c>
      <c r="CP855" s="7">
        <f t="shared" si="801"/>
        <v>2</v>
      </c>
      <c r="CQ855" s="4" t="str">
        <f t="shared" si="802"/>
        <v>Jack Daniels</v>
      </c>
      <c r="CR855" s="7">
        <f t="shared" si="803"/>
        <v>66</v>
      </c>
      <c r="CS855">
        <f t="shared" si="804"/>
        <v>69</v>
      </c>
      <c r="CT855">
        <f ca="1">COUNTIF(INDIRECT(ADDRESS(ROW(),CR855,1,1)):INDIRECT(ADDRESS(ROW(),CS855,1,1)), "&lt;0.05")</f>
        <v>4</v>
      </c>
      <c r="CU855" s="4">
        <f t="shared" ca="1" si="805"/>
        <v>1</v>
      </c>
    </row>
    <row r="856" spans="1:99" x14ac:dyDescent="0.25">
      <c r="A856" s="48">
        <v>60</v>
      </c>
      <c r="B856" s="7">
        <v>0</v>
      </c>
      <c r="C856">
        <v>0</v>
      </c>
      <c r="D856">
        <v>0.44904204371531842</v>
      </c>
      <c r="E856">
        <v>0.26323071813018967</v>
      </c>
      <c r="F856">
        <v>1.8447608644606024</v>
      </c>
      <c r="G856">
        <v>4.3218239934189882</v>
      </c>
      <c r="H856">
        <v>1.9715773364868423</v>
      </c>
      <c r="I856">
        <v>1.79973145631003</v>
      </c>
      <c r="J856">
        <v>0</v>
      </c>
      <c r="K856" s="4">
        <v>0</v>
      </c>
      <c r="L856" s="7">
        <v>3.9452966187673342</v>
      </c>
      <c r="M856">
        <v>0</v>
      </c>
      <c r="N856">
        <v>0.391326269904824</v>
      </c>
      <c r="O856">
        <v>0.81867736339510122</v>
      </c>
      <c r="P856" s="53">
        <v>0</v>
      </c>
      <c r="Q856" s="53">
        <v>0</v>
      </c>
      <c r="R856" s="53">
        <v>7.6864767829527691</v>
      </c>
      <c r="S856" s="53">
        <v>0</v>
      </c>
      <c r="T856" s="53">
        <v>2.8551676822020911</v>
      </c>
      <c r="U856" s="57">
        <v>1.4216510995892226</v>
      </c>
      <c r="V856" s="59">
        <v>0</v>
      </c>
      <c r="W856" s="53">
        <v>4.1724376512318617</v>
      </c>
      <c r="X856" s="53">
        <v>4.8952993067738761</v>
      </c>
      <c r="Y856" s="53">
        <v>5.5688627198145788</v>
      </c>
      <c r="Z856" s="53">
        <v>1.5226791808695759</v>
      </c>
      <c r="AA856" s="53">
        <v>0</v>
      </c>
      <c r="AB856" s="53">
        <v>4.1724376512318617</v>
      </c>
      <c r="AC856" s="53">
        <v>4.8952993067738761</v>
      </c>
      <c r="AD856" s="53">
        <v>5.5688627198145788</v>
      </c>
      <c r="AE856" s="57">
        <v>1.5226791808695759</v>
      </c>
      <c r="AF856" s="59">
        <v>3.8530472854950459</v>
      </c>
      <c r="AG856" s="53">
        <v>0.29721789545701977</v>
      </c>
      <c r="AH856" s="53">
        <v>2.50229467023909</v>
      </c>
      <c r="AI856" s="53">
        <v>1.7836778368237154</v>
      </c>
      <c r="AJ856" s="53">
        <v>0.73056812653515402</v>
      </c>
      <c r="AK856" s="53">
        <v>3.8530472854950459</v>
      </c>
      <c r="AL856" s="53">
        <v>0.29721789545701977</v>
      </c>
      <c r="AM856" s="53">
        <v>2.50229467023909</v>
      </c>
      <c r="AN856" s="53">
        <v>1.7836778368237154</v>
      </c>
      <c r="AO856" s="57">
        <v>0.73056812653515402</v>
      </c>
      <c r="AP856" s="59">
        <v>2.0480271338997551</v>
      </c>
      <c r="AQ856" s="53">
        <v>2.5631806512424409</v>
      </c>
      <c r="AR856" s="53">
        <v>2.022078534402123</v>
      </c>
      <c r="AS856" s="53">
        <v>0</v>
      </c>
      <c r="AT856" s="53">
        <v>3.7646851397875221</v>
      </c>
      <c r="AU856" s="53">
        <v>2.0480271338997551</v>
      </c>
      <c r="AV856" s="53">
        <v>2.5631806512424409</v>
      </c>
      <c r="AW856" s="53">
        <v>2.022078534402123</v>
      </c>
      <c r="AX856" s="53">
        <v>0</v>
      </c>
      <c r="AY856" s="57">
        <v>3.7646851397875221</v>
      </c>
      <c r="AZ856">
        <f t="shared" si="759"/>
        <v>1.0650166412521971</v>
      </c>
      <c r="BA856">
        <f t="shared" si="760"/>
        <v>1.7118595816811344</v>
      </c>
      <c r="BB856">
        <f t="shared" si="761"/>
        <v>3.2318557717379783</v>
      </c>
      <c r="BC856">
        <f t="shared" si="762"/>
        <v>1.8333611629100051</v>
      </c>
      <c r="BD856" s="4">
        <f t="shared" si="763"/>
        <v>2.0795942918663686</v>
      </c>
      <c r="BE856" s="7">
        <f t="shared" si="764"/>
        <v>1.4195375026265149</v>
      </c>
      <c r="BF856">
        <f t="shared" si="765"/>
        <v>2.5019792540285097</v>
      </c>
      <c r="BG856">
        <f t="shared" si="766"/>
        <v>2.2350499119324638</v>
      </c>
      <c r="BH856">
        <f t="shared" si="767"/>
        <v>1.3420515905880142</v>
      </c>
      <c r="BI856" s="4">
        <f t="shared" si="768"/>
        <v>1.2825672084884363</v>
      </c>
      <c r="BJ856" s="7">
        <f t="shared" si="769"/>
        <v>0.48851449242625611</v>
      </c>
      <c r="BK856">
        <f t="shared" si="770"/>
        <v>2.0389919103196288E-2</v>
      </c>
      <c r="BL856">
        <f t="shared" si="771"/>
        <v>0.22958762248187645</v>
      </c>
      <c r="BM856" s="4">
        <f t="shared" si="772"/>
        <v>0.11099214276355941</v>
      </c>
      <c r="BN856" s="7">
        <f t="shared" si="773"/>
        <v>0.48851449242625611</v>
      </c>
      <c r="BO856">
        <f t="shared" si="774"/>
        <v>0.16928919379542201</v>
      </c>
      <c r="BP856">
        <f t="shared" si="775"/>
        <v>0.89430908843643797</v>
      </c>
      <c r="BQ856" s="4">
        <f t="shared" si="776"/>
        <v>0.68569386993537629</v>
      </c>
      <c r="BR856" s="7">
        <f t="shared" si="777"/>
        <v>2.0389919103196288E-2</v>
      </c>
      <c r="BS856">
        <f t="shared" si="778"/>
        <v>0.16928919379542201</v>
      </c>
      <c r="BT856">
        <f t="shared" si="779"/>
        <v>0.11082400301020345</v>
      </c>
      <c r="BU856" s="4">
        <f t="shared" si="780"/>
        <v>0.17868991487987426</v>
      </c>
      <c r="BV856" s="7">
        <f t="shared" si="781"/>
        <v>0.22958762248187645</v>
      </c>
      <c r="BW856">
        <f t="shared" si="782"/>
        <v>0.89430908843643797</v>
      </c>
      <c r="BX856">
        <f t="shared" si="783"/>
        <v>0.11082400301020345</v>
      </c>
      <c r="BY856" s="4">
        <f t="shared" si="784"/>
        <v>0.67985841763145849</v>
      </c>
      <c r="BZ856" s="7">
        <f t="shared" si="785"/>
        <v>0.11099214276355941</v>
      </c>
      <c r="CA856">
        <f t="shared" si="786"/>
        <v>0.68569386993537629</v>
      </c>
      <c r="CB856">
        <f t="shared" si="787"/>
        <v>0.17868991487987426</v>
      </c>
      <c r="CC856" s="4">
        <f t="shared" si="788"/>
        <v>0.67985841763145849</v>
      </c>
      <c r="CD856" s="7">
        <f t="shared" si="789"/>
        <v>2</v>
      </c>
      <c r="CE856" s="4">
        <f t="shared" si="790"/>
        <v>0</v>
      </c>
      <c r="CF856" s="7">
        <f t="shared" si="791"/>
        <v>0.48851449242625611</v>
      </c>
      <c r="CG856">
        <f t="shared" si="792"/>
        <v>2.7123169092416383E-2</v>
      </c>
      <c r="CH856" s="7">
        <f t="shared" si="793"/>
        <v>0.48851449242625611</v>
      </c>
      <c r="CI856" s="4">
        <f t="shared" si="794"/>
        <v>0.44711380671767231</v>
      </c>
      <c r="CJ856">
        <f t="shared" si="795"/>
        <v>2.7123169092416383E-2</v>
      </c>
      <c r="CK856">
        <f t="shared" si="796"/>
        <v>0.44711380671767231</v>
      </c>
      <c r="CL856" s="7">
        <f t="shared" si="797"/>
        <v>2</v>
      </c>
      <c r="CM856" s="4">
        <f t="shared" si="798"/>
        <v>0</v>
      </c>
      <c r="CN856" s="7">
        <f t="shared" si="799"/>
        <v>7.4144031964866908E-2</v>
      </c>
      <c r="CO856" s="4">
        <f t="shared" si="800"/>
        <v>0</v>
      </c>
      <c r="CP856" s="7">
        <f t="shared" si="801"/>
        <v>3</v>
      </c>
      <c r="CQ856" s="4" t="str">
        <f t="shared" si="802"/>
        <v>Glenfiddich 12</v>
      </c>
      <c r="CR856" s="7">
        <f t="shared" si="803"/>
        <v>70</v>
      </c>
      <c r="CS856">
        <f t="shared" si="804"/>
        <v>73</v>
      </c>
      <c r="CT856">
        <f ca="1">COUNTIF(INDIRECT(ADDRESS(ROW(),CR856,1,1)):INDIRECT(ADDRESS(ROW(),CS856,1,1)), "&lt;0.05")</f>
        <v>1</v>
      </c>
      <c r="CU856" s="4">
        <f t="shared" ca="1" si="805"/>
        <v>0</v>
      </c>
    </row>
    <row r="857" spans="1:99" x14ac:dyDescent="0.25">
      <c r="A857" s="48">
        <v>61</v>
      </c>
      <c r="B857" s="7">
        <v>1.6522768257465801</v>
      </c>
      <c r="C857">
        <v>0.89131455487014666</v>
      </c>
      <c r="D857">
        <v>1.1081142495524583</v>
      </c>
      <c r="E857">
        <v>0.8478096216479365</v>
      </c>
      <c r="F857">
        <v>0.86419728077591362</v>
      </c>
      <c r="G857">
        <v>1.4542138927681918</v>
      </c>
      <c r="H857">
        <v>1.6192435279895547</v>
      </c>
      <c r="I857">
        <v>1.6052190683125029</v>
      </c>
      <c r="J857">
        <v>1.1770332580847347</v>
      </c>
      <c r="K857" s="4">
        <v>1.0928015409812251</v>
      </c>
      <c r="L857" s="7">
        <v>1.5811398022116261</v>
      </c>
      <c r="M857">
        <v>1.3297021462888987</v>
      </c>
      <c r="N857">
        <v>1.3618358907542158</v>
      </c>
      <c r="O857">
        <v>1.5785648760709692</v>
      </c>
      <c r="P857" s="53">
        <v>1.6932820445001371</v>
      </c>
      <c r="Q857" s="53">
        <v>1.591037583190118</v>
      </c>
      <c r="R857" s="53">
        <v>2.2104402953995086</v>
      </c>
      <c r="S857" s="53">
        <v>0.95076252847366516</v>
      </c>
      <c r="T857" s="53">
        <v>0.99592820786029868</v>
      </c>
      <c r="U857" s="57">
        <v>2.2630467025328458</v>
      </c>
      <c r="V857" s="59">
        <v>2.3140325633464758</v>
      </c>
      <c r="W857" s="53">
        <v>2.2830999513136585</v>
      </c>
      <c r="X857" s="53">
        <v>1.2129755249797243</v>
      </c>
      <c r="Y857" s="53">
        <v>1.7465263015743608</v>
      </c>
      <c r="Z857" s="53">
        <v>2.2280359118759243</v>
      </c>
      <c r="AA857" s="53">
        <v>2.3140325633464758</v>
      </c>
      <c r="AB857" s="53">
        <v>2.2830999513136585</v>
      </c>
      <c r="AC857" s="53">
        <v>1.2129755249797243</v>
      </c>
      <c r="AD857" s="53">
        <v>1.7465263015743608</v>
      </c>
      <c r="AE857" s="57">
        <v>2.2280359118759243</v>
      </c>
      <c r="AF857" s="59">
        <v>1.4519837206653055</v>
      </c>
      <c r="AG857" s="53">
        <v>0.98451037814596609</v>
      </c>
      <c r="AH857" s="53">
        <v>1.5171442468890532</v>
      </c>
      <c r="AI857" s="53">
        <v>0.59357378467164279</v>
      </c>
      <c r="AJ857" s="53">
        <v>1.0601845501952718</v>
      </c>
      <c r="AK857" s="53">
        <v>1.4519837206653055</v>
      </c>
      <c r="AL857" s="53">
        <v>0.98451037814596609</v>
      </c>
      <c r="AM857" s="53">
        <v>1.5171442468890532</v>
      </c>
      <c r="AN857" s="53">
        <v>0.59357378467164279</v>
      </c>
      <c r="AO857" s="57">
        <v>1.0601845501952718</v>
      </c>
      <c r="AP857" s="59">
        <v>0</v>
      </c>
      <c r="AQ857" s="53">
        <v>0.7666687092586415</v>
      </c>
      <c r="AR857" s="53">
        <v>0.96069074978100721</v>
      </c>
      <c r="AS857" s="53">
        <v>1.1923925306093275</v>
      </c>
      <c r="AT857" s="53">
        <v>0.61452092796301316</v>
      </c>
      <c r="AU857" s="53">
        <v>0</v>
      </c>
      <c r="AV857" s="53">
        <v>0.7666687092586415</v>
      </c>
      <c r="AW857" s="53">
        <v>0.96069074978100721</v>
      </c>
      <c r="AX857" s="53">
        <v>1.1923925306093275</v>
      </c>
      <c r="AY857" s="57">
        <v>0.61452092796301316</v>
      </c>
      <c r="AZ857">
        <f t="shared" si="759"/>
        <v>1.2312223820729247</v>
      </c>
      <c r="BA857">
        <f t="shared" si="760"/>
        <v>1.5555740077282283</v>
      </c>
      <c r="BB857">
        <f t="shared" si="761"/>
        <v>1.9569340506180288</v>
      </c>
      <c r="BC857">
        <f t="shared" si="762"/>
        <v>1.1214793361134479</v>
      </c>
      <c r="BD857" s="4">
        <f t="shared" si="763"/>
        <v>0.70685458352239783</v>
      </c>
      <c r="BE857" s="7">
        <f t="shared" si="764"/>
        <v>0.32522615941465338</v>
      </c>
      <c r="BF857">
        <f t="shared" si="765"/>
        <v>0.43694949232401348</v>
      </c>
      <c r="BG857">
        <f t="shared" si="766"/>
        <v>0.44849017590491513</v>
      </c>
      <c r="BH857">
        <f t="shared" si="767"/>
        <v>0.35496030679424745</v>
      </c>
      <c r="BI857" s="4">
        <f t="shared" si="768"/>
        <v>0.42476831153921268</v>
      </c>
      <c r="BJ857" s="7">
        <f t="shared" si="769"/>
        <v>7.7307478131780932E-2</v>
      </c>
      <c r="BK857">
        <f t="shared" si="770"/>
        <v>7.2847148577229008E-4</v>
      </c>
      <c r="BL857">
        <f t="shared" si="771"/>
        <v>0.48032519977456889</v>
      </c>
      <c r="BM857" s="4">
        <f t="shared" si="772"/>
        <v>6.5623006518043848E-3</v>
      </c>
      <c r="BN857" s="7">
        <f t="shared" si="773"/>
        <v>7.7307478131780932E-2</v>
      </c>
      <c r="BO857">
        <f t="shared" si="774"/>
        <v>5.7747318153741671E-2</v>
      </c>
      <c r="BP857">
        <f t="shared" si="775"/>
        <v>2.582435593362209E-2</v>
      </c>
      <c r="BQ857" s="4">
        <f t="shared" si="776"/>
        <v>3.4283310506103183E-4</v>
      </c>
      <c r="BR857" s="7">
        <f t="shared" si="777"/>
        <v>7.2847148577229008E-4</v>
      </c>
      <c r="BS857">
        <f t="shared" si="778"/>
        <v>5.7747318153741671E-2</v>
      </c>
      <c r="BT857">
        <f t="shared" si="779"/>
        <v>2.4148627525726713E-4</v>
      </c>
      <c r="BU857" s="4">
        <f t="shared" si="780"/>
        <v>5.095290596057585E-6</v>
      </c>
      <c r="BV857" s="7">
        <f t="shared" si="781"/>
        <v>0.48032519977456889</v>
      </c>
      <c r="BW857">
        <f t="shared" si="782"/>
        <v>2.582435593362209E-2</v>
      </c>
      <c r="BX857">
        <f t="shared" si="783"/>
        <v>2.4148627525726713E-4</v>
      </c>
      <c r="BY857" s="4">
        <f t="shared" si="784"/>
        <v>2.9632996793541512E-2</v>
      </c>
      <c r="BZ857" s="7">
        <f t="shared" si="785"/>
        <v>6.5623006518043848E-3</v>
      </c>
      <c r="CA857">
        <f t="shared" si="786"/>
        <v>3.4283310506103183E-4</v>
      </c>
      <c r="CB857">
        <f t="shared" si="787"/>
        <v>5.095290596057585E-6</v>
      </c>
      <c r="CC857" s="4">
        <f t="shared" si="788"/>
        <v>2.9632996793541512E-2</v>
      </c>
      <c r="CD857" s="7">
        <f t="shared" si="789"/>
        <v>14</v>
      </c>
      <c r="CE857" s="4">
        <f t="shared" si="790"/>
        <v>0</v>
      </c>
      <c r="CF857" s="7">
        <f t="shared" si="791"/>
        <v>7.7307478131780932E-2</v>
      </c>
      <c r="CG857">
        <f t="shared" si="792"/>
        <v>0.84853402557280544</v>
      </c>
      <c r="CH857" s="7">
        <f t="shared" si="793"/>
        <v>7.7307478131780932E-2</v>
      </c>
      <c r="CI857" s="4">
        <f t="shared" si="794"/>
        <v>0.12253786171616156</v>
      </c>
      <c r="CJ857">
        <f t="shared" si="795"/>
        <v>0.84853402557280544</v>
      </c>
      <c r="CK857">
        <f t="shared" si="796"/>
        <v>0.12253786171616156</v>
      </c>
      <c r="CL857" s="7">
        <f t="shared" si="797"/>
        <v>0</v>
      </c>
      <c r="CM857" s="4">
        <f t="shared" si="798"/>
        <v>0</v>
      </c>
      <c r="CN857" s="7">
        <f t="shared" si="799"/>
        <v>0.36614084574190775</v>
      </c>
      <c r="CO857" s="4">
        <f t="shared" si="800"/>
        <v>0</v>
      </c>
      <c r="CP857" s="7">
        <f t="shared" si="801"/>
        <v>3</v>
      </c>
      <c r="CQ857" s="4" t="str">
        <f t="shared" si="802"/>
        <v>Glenfiddich 12</v>
      </c>
      <c r="CR857" s="7">
        <f t="shared" si="803"/>
        <v>70</v>
      </c>
      <c r="CS857">
        <f t="shared" si="804"/>
        <v>73</v>
      </c>
      <c r="CT857">
        <f ca="1">COUNTIF(INDIRECT(ADDRESS(ROW(),CR857,1,1)):INDIRECT(ADDRESS(ROW(),CS857,1,1)), "&lt;0.05")</f>
        <v>3</v>
      </c>
      <c r="CU857" s="4">
        <f t="shared" ca="1" si="805"/>
        <v>0</v>
      </c>
    </row>
    <row r="858" spans="1:99" x14ac:dyDescent="0.25">
      <c r="A858" s="48">
        <v>62</v>
      </c>
      <c r="B858" s="7">
        <v>15.475598471890242</v>
      </c>
      <c r="C858">
        <v>11.529323316982687</v>
      </c>
      <c r="D858">
        <v>13.229115455784514</v>
      </c>
      <c r="E858">
        <v>10.493379157243705</v>
      </c>
      <c r="F858">
        <v>11.558407960756929</v>
      </c>
      <c r="G858">
        <v>15.259201547581231</v>
      </c>
      <c r="H858">
        <v>14.538356731186379</v>
      </c>
      <c r="I858">
        <v>15.589436188391121</v>
      </c>
      <c r="J858">
        <v>12.542004081859655</v>
      </c>
      <c r="K858" s="4">
        <v>5.86685674256218</v>
      </c>
      <c r="L858" s="7">
        <v>15.251342394572717</v>
      </c>
      <c r="M858">
        <v>10.220492559040414</v>
      </c>
      <c r="N858">
        <v>12.576378066308152</v>
      </c>
      <c r="O858">
        <v>15.813836597365594</v>
      </c>
      <c r="P858" s="53">
        <v>12.161851284706401</v>
      </c>
      <c r="Q858" s="53">
        <v>11.741203047641676</v>
      </c>
      <c r="R858" s="53">
        <v>16.123616803758829</v>
      </c>
      <c r="S858" s="53">
        <v>6.6947549888403044</v>
      </c>
      <c r="T858" s="53">
        <v>14.589148317769114</v>
      </c>
      <c r="U858" s="57">
        <v>17.953899010033254</v>
      </c>
      <c r="V858" s="59">
        <v>14.83312349805043</v>
      </c>
      <c r="W858" s="53">
        <v>13.392886985115682</v>
      </c>
      <c r="X858" s="53">
        <v>12.642130723654386</v>
      </c>
      <c r="Y858" s="53">
        <v>10.637636465409388</v>
      </c>
      <c r="Z858" s="53">
        <v>9.5660161458597912</v>
      </c>
      <c r="AA858" s="53">
        <v>14.83312349805043</v>
      </c>
      <c r="AB858" s="53">
        <v>13.392886985115682</v>
      </c>
      <c r="AC858" s="53">
        <v>12.642130723654386</v>
      </c>
      <c r="AD858" s="53">
        <v>10.637636465409388</v>
      </c>
      <c r="AE858" s="57">
        <v>9.5660161458597912</v>
      </c>
      <c r="AF858" s="59">
        <v>7.5039624343432578</v>
      </c>
      <c r="AG858" s="53">
        <v>8.7681674901055189</v>
      </c>
      <c r="AH858" s="53">
        <v>13.770030640792223</v>
      </c>
      <c r="AI858" s="53">
        <v>4.7795009325002296</v>
      </c>
      <c r="AJ858" s="53">
        <v>3.617309223616437</v>
      </c>
      <c r="AK858" s="53">
        <v>7.5039624343432578</v>
      </c>
      <c r="AL858" s="53">
        <v>8.7681674901055189</v>
      </c>
      <c r="AM858" s="53">
        <v>13.770030640792223</v>
      </c>
      <c r="AN858" s="53">
        <v>4.7795009325002296</v>
      </c>
      <c r="AO858" s="57">
        <v>3.617309223616437</v>
      </c>
      <c r="AP858" s="59">
        <v>0</v>
      </c>
      <c r="AQ858" s="53">
        <v>5.294686411520745</v>
      </c>
      <c r="AR858" s="53">
        <v>6.3463840846109578</v>
      </c>
      <c r="AS858" s="53">
        <v>6.9212138172470725</v>
      </c>
      <c r="AT858" s="53">
        <v>7.7429121329971089</v>
      </c>
      <c r="AU858" s="53">
        <v>0</v>
      </c>
      <c r="AV858" s="53">
        <v>5.294686411520745</v>
      </c>
      <c r="AW858" s="53">
        <v>6.3463840846109578</v>
      </c>
      <c r="AX858" s="53">
        <v>6.9212138172470725</v>
      </c>
      <c r="AY858" s="57">
        <v>7.7429121329971089</v>
      </c>
      <c r="AZ858">
        <f t="shared" si="759"/>
        <v>12.608167965423865</v>
      </c>
      <c r="BA858">
        <f t="shared" si="760"/>
        <v>13.312652307003646</v>
      </c>
      <c r="BB858">
        <f t="shared" si="761"/>
        <v>12.214358763617934</v>
      </c>
      <c r="BC858">
        <f t="shared" si="762"/>
        <v>7.6877941442715327</v>
      </c>
      <c r="BD858" s="4">
        <f t="shared" si="763"/>
        <v>5.2610392892751774</v>
      </c>
      <c r="BE858" s="7">
        <f t="shared" si="764"/>
        <v>2.9895594184263845</v>
      </c>
      <c r="BF858">
        <f t="shared" si="765"/>
        <v>3.3129458003037571</v>
      </c>
      <c r="BG858">
        <f t="shared" si="766"/>
        <v>1.9960860691568627</v>
      </c>
      <c r="BH858">
        <f t="shared" si="767"/>
        <v>3.7482327201106846</v>
      </c>
      <c r="BI858" s="4">
        <f t="shared" si="768"/>
        <v>2.8972597065589789</v>
      </c>
      <c r="BJ858" s="7">
        <f t="shared" si="769"/>
        <v>0.6237256023366069</v>
      </c>
      <c r="BK858">
        <f t="shared" si="770"/>
        <v>0.73361564626032583</v>
      </c>
      <c r="BL858">
        <f t="shared" si="771"/>
        <v>4.7162200934682793E-3</v>
      </c>
      <c r="BM858" s="4">
        <f t="shared" si="772"/>
        <v>2.6985925757415205E-5</v>
      </c>
      <c r="BN858" s="7">
        <f t="shared" si="773"/>
        <v>0.6237256023366069</v>
      </c>
      <c r="BO858">
        <f t="shared" si="774"/>
        <v>0.38361225228272788</v>
      </c>
      <c r="BP858">
        <f t="shared" si="775"/>
        <v>2.3027044269100234E-3</v>
      </c>
      <c r="BQ858" s="4">
        <f t="shared" si="776"/>
        <v>1.8801458383075297E-5</v>
      </c>
      <c r="BR858" s="7">
        <f t="shared" si="777"/>
        <v>0.73361564626032583</v>
      </c>
      <c r="BS858">
        <f t="shared" si="778"/>
        <v>0.38361225228272788</v>
      </c>
      <c r="BT858">
        <f t="shared" si="779"/>
        <v>4.6852659599132028E-3</v>
      </c>
      <c r="BU858" s="4">
        <f t="shared" si="780"/>
        <v>1.1693179385579951E-5</v>
      </c>
      <c r="BV858" s="7">
        <f t="shared" si="781"/>
        <v>4.7162200934682793E-3</v>
      </c>
      <c r="BW858">
        <f t="shared" si="782"/>
        <v>2.3027044269100234E-3</v>
      </c>
      <c r="BX858">
        <f t="shared" si="783"/>
        <v>4.6852659599132028E-3</v>
      </c>
      <c r="BY858" s="4">
        <f t="shared" si="784"/>
        <v>0.12373957609356956</v>
      </c>
      <c r="BZ858" s="7">
        <f t="shared" si="785"/>
        <v>2.6985925757415205E-5</v>
      </c>
      <c r="CA858">
        <f t="shared" si="786"/>
        <v>1.8801458383075297E-5</v>
      </c>
      <c r="CB858">
        <f t="shared" si="787"/>
        <v>1.1693179385579951E-5</v>
      </c>
      <c r="CC858" s="4">
        <f t="shared" si="788"/>
        <v>0.12373957609356956</v>
      </c>
      <c r="CD858" s="7">
        <f t="shared" si="789"/>
        <v>12</v>
      </c>
      <c r="CE858" s="4">
        <f t="shared" si="790"/>
        <v>0</v>
      </c>
      <c r="CF858" s="7">
        <f t="shared" si="791"/>
        <v>0.6237256023366069</v>
      </c>
      <c r="CG858">
        <f t="shared" si="792"/>
        <v>2.1038508775222992E-3</v>
      </c>
      <c r="CH858" s="7">
        <f t="shared" si="793"/>
        <v>0.6237256023366069</v>
      </c>
      <c r="CI858" s="4">
        <f t="shared" si="794"/>
        <v>1.1421661915930182E-3</v>
      </c>
      <c r="CJ858">
        <f t="shared" si="795"/>
        <v>2.1038508775222992E-3</v>
      </c>
      <c r="CK858">
        <f t="shared" si="796"/>
        <v>1.1421661915930182E-3</v>
      </c>
      <c r="CL858" s="7">
        <f t="shared" si="797"/>
        <v>4</v>
      </c>
      <c r="CM858" s="4">
        <f t="shared" si="798"/>
        <v>0</v>
      </c>
      <c r="CN858" s="7">
        <f t="shared" si="799"/>
        <v>8.5996611181580699E-3</v>
      </c>
      <c r="CO858" s="4">
        <f t="shared" si="800"/>
        <v>1</v>
      </c>
      <c r="CP858" s="7">
        <f t="shared" si="801"/>
        <v>2</v>
      </c>
      <c r="CQ858" s="4" t="str">
        <f t="shared" si="802"/>
        <v>Jack Daniels</v>
      </c>
      <c r="CR858" s="7">
        <f t="shared" si="803"/>
        <v>66</v>
      </c>
      <c r="CS858">
        <f t="shared" si="804"/>
        <v>69</v>
      </c>
      <c r="CT858">
        <f ca="1">COUNTIF(INDIRECT(ADDRESS(ROW(),CR858,1,1)):INDIRECT(ADDRESS(ROW(),CS858,1,1)), "&lt;0.05")</f>
        <v>2</v>
      </c>
      <c r="CU858" s="4">
        <f t="shared" ca="1" si="805"/>
        <v>0</v>
      </c>
    </row>
    <row r="859" spans="1:99" x14ac:dyDescent="0.25">
      <c r="A859" s="48">
        <v>63</v>
      </c>
      <c r="B859" s="7">
        <v>6.2511234996539211E-2</v>
      </c>
      <c r="C859">
        <v>0.13314403737851876</v>
      </c>
      <c r="D859">
        <v>7.4245630449053968E-2</v>
      </c>
      <c r="E859">
        <v>0.14304559756086965</v>
      </c>
      <c r="F859">
        <v>0.140588210615708</v>
      </c>
      <c r="G859">
        <v>0.18620635822516526</v>
      </c>
      <c r="H859">
        <v>0</v>
      </c>
      <c r="I859">
        <v>0.10238160514414746</v>
      </c>
      <c r="J859">
        <v>0.23429490571949818</v>
      </c>
      <c r="K859" s="4">
        <v>0</v>
      </c>
      <c r="L859" s="7">
        <v>0.1289384237574531</v>
      </c>
      <c r="M859">
        <v>0</v>
      </c>
      <c r="N859">
        <v>5.8806131896121994E-2</v>
      </c>
      <c r="O859">
        <v>0.11955408239073342</v>
      </c>
      <c r="P859" s="53">
        <v>0</v>
      </c>
      <c r="Q859" s="53">
        <v>0</v>
      </c>
      <c r="R859" s="53">
        <v>0.25848731465784863</v>
      </c>
      <c r="S859" s="53">
        <v>0.17656971997368001</v>
      </c>
      <c r="T859" s="53">
        <v>0.20166559985777655</v>
      </c>
      <c r="U859" s="57">
        <v>8.9460225099950413E-2</v>
      </c>
      <c r="V859" s="59">
        <v>0.12888032249472997</v>
      </c>
      <c r="W859" s="53">
        <v>0</v>
      </c>
      <c r="X859" s="53">
        <v>2.5612478469269326E-2</v>
      </c>
      <c r="Y859" s="53">
        <v>0</v>
      </c>
      <c r="Z859" s="53">
        <v>0.16080442884613694</v>
      </c>
      <c r="AA859" s="53">
        <v>0.12888032249472997</v>
      </c>
      <c r="AB859" s="53">
        <v>0</v>
      </c>
      <c r="AC859" s="53">
        <v>2.5612478469269326E-2</v>
      </c>
      <c r="AD859" s="53">
        <v>0</v>
      </c>
      <c r="AE859" s="57">
        <v>0.16080442884613694</v>
      </c>
      <c r="AF859" s="59">
        <v>0.45142278042064715</v>
      </c>
      <c r="AG859" s="53">
        <v>0</v>
      </c>
      <c r="AH859" s="53">
        <v>0.11473240130839008</v>
      </c>
      <c r="AI859" s="53">
        <v>0</v>
      </c>
      <c r="AJ859" s="53">
        <v>0.15761151735184301</v>
      </c>
      <c r="AK859" s="53">
        <v>0.45142278042064715</v>
      </c>
      <c r="AL859" s="53">
        <v>0</v>
      </c>
      <c r="AM859" s="53">
        <v>0.11473240130839008</v>
      </c>
      <c r="AN859" s="53">
        <v>0</v>
      </c>
      <c r="AO859" s="57">
        <v>0.15761151735184301</v>
      </c>
      <c r="AP859" s="59">
        <v>0.10097782063623707</v>
      </c>
      <c r="AQ859" s="53">
        <v>0</v>
      </c>
      <c r="AR859" s="53">
        <v>7.152035032328169E-2</v>
      </c>
      <c r="AS859" s="53">
        <v>1.4460925117986627E-2</v>
      </c>
      <c r="AT859" s="53">
        <v>4.258672941046366E-2</v>
      </c>
      <c r="AU859" s="53">
        <v>0.10097782063623707</v>
      </c>
      <c r="AV859" s="53">
        <v>0</v>
      </c>
      <c r="AW859" s="53">
        <v>7.152035032328169E-2</v>
      </c>
      <c r="AX859" s="53">
        <v>1.4460925117986627E-2</v>
      </c>
      <c r="AY859" s="57">
        <v>4.258672941046366E-2</v>
      </c>
      <c r="AZ859">
        <f t="shared" si="759"/>
        <v>0.10764175800895007</v>
      </c>
      <c r="BA859">
        <f t="shared" si="760"/>
        <v>0.10334814976335641</v>
      </c>
      <c r="BB859">
        <f t="shared" si="761"/>
        <v>6.3059445962027255E-2</v>
      </c>
      <c r="BC859">
        <f t="shared" si="762"/>
        <v>0.14475333981617605</v>
      </c>
      <c r="BD859" s="4">
        <f t="shared" si="763"/>
        <v>4.590916509759381E-2</v>
      </c>
      <c r="BE859" s="7">
        <f t="shared" si="764"/>
        <v>7.5686424634512015E-2</v>
      </c>
      <c r="BF859">
        <f t="shared" si="765"/>
        <v>9.0818965336040003E-2</v>
      </c>
      <c r="BG859">
        <f t="shared" si="766"/>
        <v>7.1866747512365672E-2</v>
      </c>
      <c r="BH859">
        <f t="shared" si="767"/>
        <v>0.17449596878817758</v>
      </c>
      <c r="BI859" s="4">
        <f t="shared" si="768"/>
        <v>3.8862067904510252E-2</v>
      </c>
      <c r="BJ859" s="7">
        <f t="shared" si="769"/>
        <v>0.90987814173619497</v>
      </c>
      <c r="BK859">
        <f t="shared" si="770"/>
        <v>0.19354875450509143</v>
      </c>
      <c r="BL859">
        <f t="shared" si="771"/>
        <v>0.54850683296904634</v>
      </c>
      <c r="BM859" s="4">
        <f t="shared" si="772"/>
        <v>3.8457192317594036E-2</v>
      </c>
      <c r="BN859" s="7">
        <f t="shared" si="773"/>
        <v>0.90987814173619497</v>
      </c>
      <c r="BO859">
        <f t="shared" si="774"/>
        <v>0.28654907013862363</v>
      </c>
      <c r="BP859">
        <f t="shared" si="775"/>
        <v>0.51684071543742161</v>
      </c>
      <c r="BQ859" s="4">
        <f t="shared" si="776"/>
        <v>9.0432719899068217E-2</v>
      </c>
      <c r="BR859" s="7">
        <f t="shared" si="777"/>
        <v>0.19354875450509143</v>
      </c>
      <c r="BS859">
        <f t="shared" si="778"/>
        <v>0.28654907013862363</v>
      </c>
      <c r="BT859">
        <f t="shared" si="779"/>
        <v>0.19616607747642129</v>
      </c>
      <c r="BU859" s="4">
        <f t="shared" si="780"/>
        <v>0.51771218887143666</v>
      </c>
      <c r="BV859" s="7">
        <f t="shared" si="781"/>
        <v>0.54850683296904634</v>
      </c>
      <c r="BW859">
        <f t="shared" si="782"/>
        <v>0.51684071543742161</v>
      </c>
      <c r="BX859">
        <f t="shared" si="783"/>
        <v>0.19616607747642129</v>
      </c>
      <c r="BY859" s="4">
        <f t="shared" si="784"/>
        <v>0.11129360130403114</v>
      </c>
      <c r="BZ859" s="7">
        <f t="shared" si="785"/>
        <v>3.8457192317594036E-2</v>
      </c>
      <c r="CA859">
        <f t="shared" si="786"/>
        <v>9.0432719899068217E-2</v>
      </c>
      <c r="CB859">
        <f t="shared" si="787"/>
        <v>0.51771218887143666</v>
      </c>
      <c r="CC859" s="4">
        <f t="shared" si="788"/>
        <v>0.11129360130403114</v>
      </c>
      <c r="CD859" s="7">
        <f t="shared" si="789"/>
        <v>2</v>
      </c>
      <c r="CE859" s="4">
        <f t="shared" si="790"/>
        <v>0</v>
      </c>
      <c r="CF859" s="7">
        <f t="shared" si="791"/>
        <v>0.90987814173619497</v>
      </c>
      <c r="CG859">
        <f t="shared" si="792"/>
        <v>0.47731073286205372</v>
      </c>
      <c r="CH859" s="7">
        <f t="shared" si="793"/>
        <v>0.90987814173619497</v>
      </c>
      <c r="CI859" s="4">
        <f t="shared" si="794"/>
        <v>0.60464253501839726</v>
      </c>
      <c r="CJ859">
        <f t="shared" si="795"/>
        <v>0.47731073286205372</v>
      </c>
      <c r="CK859">
        <f t="shared" si="796"/>
        <v>0.60464253501839726</v>
      </c>
      <c r="CL859" s="7">
        <f t="shared" si="797"/>
        <v>0</v>
      </c>
      <c r="CM859" s="4">
        <f t="shared" si="798"/>
        <v>0</v>
      </c>
      <c r="CN859" s="7">
        <f t="shared" si="799"/>
        <v>0.96462744366252784</v>
      </c>
      <c r="CO859" s="4">
        <f t="shared" si="800"/>
        <v>0</v>
      </c>
      <c r="CP859" s="7">
        <f t="shared" si="801"/>
        <v>4</v>
      </c>
      <c r="CQ859" s="4" t="str">
        <f t="shared" si="802"/>
        <v>Glenfiddich 15</v>
      </c>
      <c r="CR859" s="7">
        <f t="shared" si="803"/>
        <v>74</v>
      </c>
      <c r="CS859">
        <f t="shared" si="804"/>
        <v>77</v>
      </c>
      <c r="CT859">
        <f ca="1">COUNTIF(INDIRECT(ADDRESS(ROW(),CR859,1,1)):INDIRECT(ADDRESS(ROW(),CS859,1,1)), "&lt;0.05")</f>
        <v>0</v>
      </c>
      <c r="CU859" s="4">
        <f t="shared" ca="1" si="805"/>
        <v>0</v>
      </c>
    </row>
    <row r="860" spans="1:99" x14ac:dyDescent="0.25">
      <c r="A860" s="48">
        <v>64</v>
      </c>
      <c r="B860" s="7">
        <v>2.729673967413335E-2</v>
      </c>
      <c r="C860">
        <v>0.21711614675720217</v>
      </c>
      <c r="D860">
        <v>0.23701559200856975</v>
      </c>
      <c r="E860">
        <v>0.34436800369140219</v>
      </c>
      <c r="F860">
        <v>9.6372090347468783E-2</v>
      </c>
      <c r="G860">
        <v>0.26068963087615787</v>
      </c>
      <c r="H860">
        <v>0.2255157135063795</v>
      </c>
      <c r="I860">
        <v>0.47753073357342501</v>
      </c>
      <c r="J860">
        <v>0.44417600528553952</v>
      </c>
      <c r="K860" s="4">
        <v>6.1430877021947244E-2</v>
      </c>
      <c r="L860" s="7">
        <v>5.9810403808405584E-2</v>
      </c>
      <c r="M860">
        <v>0.19532614307269772</v>
      </c>
      <c r="N860">
        <v>0.33655734927676462</v>
      </c>
      <c r="O860">
        <v>0</v>
      </c>
      <c r="P860" s="53">
        <v>0</v>
      </c>
      <c r="Q860" s="53">
        <v>0.49108620593326407</v>
      </c>
      <c r="R860" s="53">
        <v>0.46065807145421606</v>
      </c>
      <c r="S860" s="53">
        <v>0.36706579168287939</v>
      </c>
      <c r="T860" s="53">
        <v>0.35693287746511637</v>
      </c>
      <c r="U860" s="57">
        <v>0.27193233157919389</v>
      </c>
      <c r="V860" s="59">
        <v>0.38324312914080894</v>
      </c>
      <c r="W860" s="53">
        <v>0.35302518006208505</v>
      </c>
      <c r="X860" s="53">
        <v>9.8678422642905661E-2</v>
      </c>
      <c r="Y860" s="53">
        <v>0.34212293870337251</v>
      </c>
      <c r="Z860" s="53">
        <v>0.27728524981623887</v>
      </c>
      <c r="AA860" s="53">
        <v>0.38324312914080894</v>
      </c>
      <c r="AB860" s="53">
        <v>0.35302518006208505</v>
      </c>
      <c r="AC860" s="53">
        <v>9.8678422642905661E-2</v>
      </c>
      <c r="AD860" s="53">
        <v>0.34212293870337251</v>
      </c>
      <c r="AE860" s="57">
        <v>0.27728524981623887</v>
      </c>
      <c r="AF860" s="59">
        <v>0.65661692220702983</v>
      </c>
      <c r="AG860" s="53">
        <v>0.18682787811946852</v>
      </c>
      <c r="AH860" s="53">
        <v>0.37075361850382332</v>
      </c>
      <c r="AI860" s="53">
        <v>0</v>
      </c>
      <c r="AJ860" s="53">
        <v>0.48831218494685125</v>
      </c>
      <c r="AK860" s="53">
        <v>0.65661692220702983</v>
      </c>
      <c r="AL860" s="53">
        <v>0.18682787811946852</v>
      </c>
      <c r="AM860" s="53">
        <v>0.37075361850382332</v>
      </c>
      <c r="AN860" s="53">
        <v>0</v>
      </c>
      <c r="AO860" s="57">
        <v>0.48831218494685125</v>
      </c>
      <c r="AP860" s="59">
        <v>0.23219158460270256</v>
      </c>
      <c r="AQ860" s="53">
        <v>0.23507957166042909</v>
      </c>
      <c r="AR860" s="53">
        <v>0</v>
      </c>
      <c r="AS860" s="53">
        <v>0</v>
      </c>
      <c r="AT860" s="53">
        <v>0</v>
      </c>
      <c r="AU860" s="53">
        <v>0.23219158460270256</v>
      </c>
      <c r="AV860" s="53">
        <v>0.23507957166042909</v>
      </c>
      <c r="AW860" s="53">
        <v>0</v>
      </c>
      <c r="AX860" s="53">
        <v>0</v>
      </c>
      <c r="AY860" s="57">
        <v>0</v>
      </c>
      <c r="AZ860">
        <f t="shared" si="759"/>
        <v>0.23915115327422254</v>
      </c>
      <c r="BA860">
        <f t="shared" si="760"/>
        <v>0.25393691742725377</v>
      </c>
      <c r="BB860">
        <f t="shared" si="761"/>
        <v>0.29087098407308221</v>
      </c>
      <c r="BC860">
        <f t="shared" si="762"/>
        <v>0.34050212075543457</v>
      </c>
      <c r="BD860" s="4">
        <f t="shared" si="763"/>
        <v>9.3454231252626335E-2</v>
      </c>
      <c r="BE860" s="7">
        <f t="shared" si="764"/>
        <v>0.15199531542125391</v>
      </c>
      <c r="BF860">
        <f t="shared" si="765"/>
        <v>0.18245789269194654</v>
      </c>
      <c r="BG860">
        <f t="shared" si="766"/>
        <v>0.10764661625612208</v>
      </c>
      <c r="BH860">
        <f t="shared" si="767"/>
        <v>0.24140744855385024</v>
      </c>
      <c r="BI860" s="4">
        <f t="shared" si="768"/>
        <v>0.12065273425760947</v>
      </c>
      <c r="BJ860" s="7">
        <f t="shared" si="769"/>
        <v>0.84618907582133018</v>
      </c>
      <c r="BK860">
        <f t="shared" si="770"/>
        <v>0.3927070900110935</v>
      </c>
      <c r="BL860">
        <f t="shared" si="771"/>
        <v>0.27869953392795521</v>
      </c>
      <c r="BM860" s="4">
        <f t="shared" si="772"/>
        <v>2.9543023650515882E-2</v>
      </c>
      <c r="BN860" s="7">
        <f t="shared" si="773"/>
        <v>0.84618907582133018</v>
      </c>
      <c r="BO860">
        <f t="shared" si="774"/>
        <v>0.5897566487870961</v>
      </c>
      <c r="BP860">
        <f t="shared" si="775"/>
        <v>0.3784879996430367</v>
      </c>
      <c r="BQ860" s="4">
        <f t="shared" si="776"/>
        <v>3.4244842671798066E-2</v>
      </c>
      <c r="BR860" s="7">
        <f t="shared" si="777"/>
        <v>0.3927070900110935</v>
      </c>
      <c r="BS860">
        <f t="shared" si="778"/>
        <v>0.5897566487870961</v>
      </c>
      <c r="BT860">
        <f t="shared" si="779"/>
        <v>0.56330055842986937</v>
      </c>
      <c r="BU860" s="4">
        <f t="shared" si="780"/>
        <v>1.1682347657423502E-3</v>
      </c>
      <c r="BV860" s="7">
        <f t="shared" si="781"/>
        <v>0.27869953392795521</v>
      </c>
      <c r="BW860">
        <f t="shared" si="782"/>
        <v>0.3784879996430367</v>
      </c>
      <c r="BX860">
        <f t="shared" si="783"/>
        <v>0.56330055842986937</v>
      </c>
      <c r="BY860" s="4">
        <f t="shared" si="784"/>
        <v>1.234241090673926E-2</v>
      </c>
      <c r="BZ860" s="7">
        <f t="shared" si="785"/>
        <v>2.9543023650515882E-2</v>
      </c>
      <c r="CA860">
        <f t="shared" si="786"/>
        <v>3.4244842671798066E-2</v>
      </c>
      <c r="CB860">
        <f t="shared" si="787"/>
        <v>1.1682347657423502E-3</v>
      </c>
      <c r="CC860" s="4">
        <f t="shared" si="788"/>
        <v>1.234241090673926E-2</v>
      </c>
      <c r="CD860" s="7">
        <f t="shared" si="789"/>
        <v>8</v>
      </c>
      <c r="CE860" s="4">
        <f t="shared" si="790"/>
        <v>0</v>
      </c>
      <c r="CF860" s="7">
        <f t="shared" si="791"/>
        <v>0.84618907582133018</v>
      </c>
      <c r="CG860">
        <f t="shared" si="792"/>
        <v>0.9676276512087767</v>
      </c>
      <c r="CH860" s="7">
        <f t="shared" si="793"/>
        <v>0.84618907582133018</v>
      </c>
      <c r="CI860" s="4">
        <f t="shared" si="794"/>
        <v>0.85791863389132694</v>
      </c>
      <c r="CJ860">
        <f t="shared" si="795"/>
        <v>0.9676276512087767</v>
      </c>
      <c r="CK860">
        <f t="shared" si="796"/>
        <v>0.85791863389132694</v>
      </c>
      <c r="CL860" s="7">
        <f t="shared" si="797"/>
        <v>0</v>
      </c>
      <c r="CM860" s="4">
        <f t="shared" si="798"/>
        <v>0</v>
      </c>
      <c r="CN860" s="7">
        <f t="shared" si="799"/>
        <v>0.21652405671161204</v>
      </c>
      <c r="CO860" s="4">
        <f t="shared" si="800"/>
        <v>0</v>
      </c>
      <c r="CP860" s="7">
        <f t="shared" si="801"/>
        <v>4</v>
      </c>
      <c r="CQ860" s="4" t="str">
        <f t="shared" si="802"/>
        <v>Glenfiddich 15</v>
      </c>
      <c r="CR860" s="7">
        <f t="shared" si="803"/>
        <v>74</v>
      </c>
      <c r="CS860">
        <f t="shared" si="804"/>
        <v>77</v>
      </c>
      <c r="CT860">
        <f ca="1">COUNTIF(INDIRECT(ADDRESS(ROW(),CR860,1,1)):INDIRECT(ADDRESS(ROW(),CS860,1,1)), "&lt;0.05")</f>
        <v>1</v>
      </c>
      <c r="CU860" s="4">
        <f t="shared" ca="1" si="805"/>
        <v>0</v>
      </c>
    </row>
    <row r="861" spans="1:99" x14ac:dyDescent="0.25">
      <c r="A861" s="48">
        <v>65</v>
      </c>
      <c r="B861" s="7">
        <v>1.3873297851655744E-2</v>
      </c>
      <c r="C861">
        <v>3.9944197000206218E-2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3.4025994764851748E-2</v>
      </c>
      <c r="J861">
        <v>1.8598552604722464E-2</v>
      </c>
      <c r="K861" s="4">
        <v>0</v>
      </c>
      <c r="L861" s="7">
        <v>0.15180262376101819</v>
      </c>
      <c r="M861">
        <v>0</v>
      </c>
      <c r="N861">
        <v>2.3653069221653559E-2</v>
      </c>
      <c r="O861">
        <v>0</v>
      </c>
      <c r="P861" s="53">
        <v>0</v>
      </c>
      <c r="Q861" s="53">
        <v>4.9584297184896702E-2</v>
      </c>
      <c r="R861" s="53">
        <v>9.9318804611081016E-2</v>
      </c>
      <c r="S861" s="53">
        <v>0.11934531814873471</v>
      </c>
      <c r="T861" s="53">
        <v>0</v>
      </c>
      <c r="U861" s="57">
        <v>0</v>
      </c>
      <c r="V861" s="59">
        <v>0</v>
      </c>
      <c r="W861" s="53">
        <v>0.12160074007172335</v>
      </c>
      <c r="X861" s="53">
        <v>0.10981089430835347</v>
      </c>
      <c r="Y861" s="53">
        <v>4.9216509201764277E-3</v>
      </c>
      <c r="Z861" s="53">
        <v>0.15710655762873296</v>
      </c>
      <c r="AA861" s="53">
        <v>0</v>
      </c>
      <c r="AB861" s="53">
        <v>0.12160074007172335</v>
      </c>
      <c r="AC861" s="53">
        <v>0.10981089430835347</v>
      </c>
      <c r="AD861" s="53">
        <v>4.9216509201764277E-3</v>
      </c>
      <c r="AE861" s="57">
        <v>0.15710655762873296</v>
      </c>
      <c r="AF861" s="59">
        <v>0.11743066175966989</v>
      </c>
      <c r="AG861" s="53">
        <v>0</v>
      </c>
      <c r="AH861" s="53">
        <v>0.21106262243331075</v>
      </c>
      <c r="AI861" s="53">
        <v>7.0927155571520448E-2</v>
      </c>
      <c r="AJ861" s="53">
        <v>8.366753768733616E-2</v>
      </c>
      <c r="AK861" s="53">
        <v>0.11743066175966989</v>
      </c>
      <c r="AL861" s="53">
        <v>0</v>
      </c>
      <c r="AM861" s="53">
        <v>0.21106262243331075</v>
      </c>
      <c r="AN861" s="53">
        <v>7.0927155571520448E-2</v>
      </c>
      <c r="AO861" s="57">
        <v>8.366753768733616E-2</v>
      </c>
      <c r="AP861" s="59">
        <v>0</v>
      </c>
      <c r="AQ861" s="53">
        <v>3.4125668907671387E-2</v>
      </c>
      <c r="AR861" s="53">
        <v>3.2684870329509307E-2</v>
      </c>
      <c r="AS861" s="53">
        <v>0</v>
      </c>
      <c r="AT861" s="53">
        <v>3.0064352096022876E-2</v>
      </c>
      <c r="AU861" s="53">
        <v>0</v>
      </c>
      <c r="AV861" s="53">
        <v>3.4125668907671387E-2</v>
      </c>
      <c r="AW861" s="53">
        <v>3.2684870329509307E-2</v>
      </c>
      <c r="AX861" s="53">
        <v>0</v>
      </c>
      <c r="AY861" s="57">
        <v>3.0064352096022876E-2</v>
      </c>
      <c r="AZ861">
        <f t="shared" si="759"/>
        <v>1.0644204222143617E-2</v>
      </c>
      <c r="BA861">
        <f t="shared" si="760"/>
        <v>4.4370411292738422E-2</v>
      </c>
      <c r="BB861">
        <f t="shared" si="761"/>
        <v>7.8687968585797241E-2</v>
      </c>
      <c r="BC861">
        <f t="shared" si="762"/>
        <v>9.6617595490367442E-2</v>
      </c>
      <c r="BD861" s="4">
        <f t="shared" si="763"/>
        <v>1.9374978266640714E-2</v>
      </c>
      <c r="BE861" s="7">
        <f t="shared" si="764"/>
        <v>1.5487238154089561E-2</v>
      </c>
      <c r="BF861">
        <f t="shared" si="765"/>
        <v>5.8197272484945384E-2</v>
      </c>
      <c r="BG861">
        <f t="shared" si="766"/>
        <v>6.7647589415415058E-2</v>
      </c>
      <c r="BH861">
        <f t="shared" si="767"/>
        <v>7.2561866903227107E-2</v>
      </c>
      <c r="BI861" s="4">
        <f t="shared" si="768"/>
        <v>1.6731728871568017E-2</v>
      </c>
      <c r="BJ861" s="7">
        <f t="shared" si="769"/>
        <v>0.10619685481442259</v>
      </c>
      <c r="BK861">
        <f t="shared" si="770"/>
        <v>1.1316394094186782E-2</v>
      </c>
      <c r="BL861">
        <f t="shared" si="771"/>
        <v>4.4935133357318522E-3</v>
      </c>
      <c r="BM861" s="4">
        <f t="shared" si="772"/>
        <v>0.24166004891763609</v>
      </c>
      <c r="BN861" s="7">
        <f t="shared" si="773"/>
        <v>0.10619685481442259</v>
      </c>
      <c r="BO861">
        <f t="shared" si="774"/>
        <v>0.23999406233347056</v>
      </c>
      <c r="BP861">
        <f t="shared" si="775"/>
        <v>9.3396184359689341E-2</v>
      </c>
      <c r="BQ861" s="4">
        <f t="shared" si="776"/>
        <v>0.2197240591985111</v>
      </c>
      <c r="BR861" s="7">
        <f t="shared" si="777"/>
        <v>1.1316394094186782E-2</v>
      </c>
      <c r="BS861">
        <f t="shared" si="778"/>
        <v>0.23999406233347056</v>
      </c>
      <c r="BT861">
        <f t="shared" si="779"/>
        <v>0.57473988301368328</v>
      </c>
      <c r="BU861" s="4">
        <f t="shared" si="780"/>
        <v>2.2460664777115787E-2</v>
      </c>
      <c r="BV861" s="7">
        <f t="shared" si="781"/>
        <v>4.4935133357318522E-3</v>
      </c>
      <c r="BW861">
        <f t="shared" si="782"/>
        <v>9.3396184359689341E-2</v>
      </c>
      <c r="BX861">
        <f t="shared" si="783"/>
        <v>0.57473988301368328</v>
      </c>
      <c r="BY861" s="4">
        <f t="shared" si="784"/>
        <v>8.3358529024952985E-3</v>
      </c>
      <c r="BZ861" s="7">
        <f t="shared" si="785"/>
        <v>0.24166004891763609</v>
      </c>
      <c r="CA861">
        <f t="shared" si="786"/>
        <v>0.2197240591985111</v>
      </c>
      <c r="CB861">
        <f t="shared" si="787"/>
        <v>2.2460664777115787E-2</v>
      </c>
      <c r="CC861" s="4">
        <f t="shared" si="788"/>
        <v>8.3358529024952985E-3</v>
      </c>
      <c r="CD861" s="7">
        <f t="shared" si="789"/>
        <v>8</v>
      </c>
      <c r="CE861" s="4">
        <f t="shared" si="790"/>
        <v>0</v>
      </c>
      <c r="CF861" s="7">
        <f t="shared" si="791"/>
        <v>0.10619685481442259</v>
      </c>
      <c r="CG861">
        <f t="shared" si="792"/>
        <v>1.6213628219088349E-4</v>
      </c>
      <c r="CH861" s="7">
        <f t="shared" si="793"/>
        <v>0.10619685481442259</v>
      </c>
      <c r="CI861" s="4">
        <f t="shared" si="794"/>
        <v>0.36232224276543867</v>
      </c>
      <c r="CJ861">
        <f t="shared" si="795"/>
        <v>1.6213628219088349E-4</v>
      </c>
      <c r="CK861">
        <f t="shared" si="796"/>
        <v>0.36232224276543867</v>
      </c>
      <c r="CL861" s="7">
        <f t="shared" si="797"/>
        <v>2</v>
      </c>
      <c r="CM861" s="4">
        <f t="shared" si="798"/>
        <v>0</v>
      </c>
      <c r="CN861" s="7">
        <f t="shared" si="799"/>
        <v>2.5329625365072862E-3</v>
      </c>
      <c r="CO861" s="4">
        <f t="shared" si="800"/>
        <v>1</v>
      </c>
      <c r="CP861" s="7">
        <f t="shared" si="801"/>
        <v>4</v>
      </c>
      <c r="CQ861" s="4" t="str">
        <f t="shared" si="802"/>
        <v>Glenfiddich 15</v>
      </c>
      <c r="CR861" s="7">
        <f t="shared" si="803"/>
        <v>74</v>
      </c>
      <c r="CS861">
        <f t="shared" si="804"/>
        <v>77</v>
      </c>
      <c r="CT861">
        <f ca="1">COUNTIF(INDIRECT(ADDRESS(ROW(),CR861,1,1)):INDIRECT(ADDRESS(ROW(),CS861,1,1)), "&lt;0.05")</f>
        <v>2</v>
      </c>
      <c r="CU861" s="4">
        <f t="shared" ca="1" si="805"/>
        <v>0</v>
      </c>
    </row>
    <row r="862" spans="1:99" x14ac:dyDescent="0.25">
      <c r="A862" s="48">
        <v>66</v>
      </c>
      <c r="B862" s="7">
        <v>8.8018868485043422E-2</v>
      </c>
      <c r="C862">
        <v>0</v>
      </c>
      <c r="D862">
        <v>2.2339300962859139E-2</v>
      </c>
      <c r="E862">
        <v>2.4024422273969438E-2</v>
      </c>
      <c r="F862">
        <v>5.9981992248027069E-2</v>
      </c>
      <c r="G862">
        <v>4.8379005275845611E-3</v>
      </c>
      <c r="H862">
        <v>6.1143857376738039E-2</v>
      </c>
      <c r="I862">
        <v>0.1131984410345717</v>
      </c>
      <c r="J862">
        <v>6.1879095505027515E-2</v>
      </c>
      <c r="K862" s="4">
        <v>2.8196729112024799E-2</v>
      </c>
      <c r="L862" s="7">
        <v>6.8074010543843225E-2</v>
      </c>
      <c r="M862">
        <v>4.4399251670955098E-2</v>
      </c>
      <c r="N862">
        <v>8.9583836210177431E-2</v>
      </c>
      <c r="O862">
        <v>0.12485426149453373</v>
      </c>
      <c r="P862" s="53">
        <v>0.16604334741891069</v>
      </c>
      <c r="Q862" s="53">
        <v>0.12914978322456494</v>
      </c>
      <c r="R862" s="53">
        <v>0</v>
      </c>
      <c r="S862" s="53">
        <v>0.14482105358539141</v>
      </c>
      <c r="T862" s="53">
        <v>8.7849749102242941E-2</v>
      </c>
      <c r="U862" s="57">
        <v>5.4807514772332727E-3</v>
      </c>
      <c r="V862" s="59">
        <v>0</v>
      </c>
      <c r="W862" s="53">
        <v>3.5614405646569716E-2</v>
      </c>
      <c r="X862" s="53">
        <v>3.3219622222834116E-2</v>
      </c>
      <c r="Y862" s="53">
        <v>2.3036508066136552E-2</v>
      </c>
      <c r="Z862" s="53">
        <v>0</v>
      </c>
      <c r="AA862" s="53">
        <v>0</v>
      </c>
      <c r="AB862" s="53">
        <v>3.5614405646569716E-2</v>
      </c>
      <c r="AC862" s="53">
        <v>3.3219622222834116E-2</v>
      </c>
      <c r="AD862" s="53">
        <v>2.3036508066136552E-2</v>
      </c>
      <c r="AE862" s="57">
        <v>0</v>
      </c>
      <c r="AF862" s="59">
        <v>0.25158353655215632</v>
      </c>
      <c r="AG862" s="53">
        <v>0</v>
      </c>
      <c r="AH862" s="53">
        <v>5.462396564230055E-2</v>
      </c>
      <c r="AI862" s="53">
        <v>0</v>
      </c>
      <c r="AJ862" s="53">
        <v>0.1236746477494742</v>
      </c>
      <c r="AK862" s="53">
        <v>0.25158353655215632</v>
      </c>
      <c r="AL862" s="53">
        <v>0</v>
      </c>
      <c r="AM862" s="53">
        <v>5.462396564230055E-2</v>
      </c>
      <c r="AN862" s="53">
        <v>0</v>
      </c>
      <c r="AO862" s="57">
        <v>0.1236746477494742</v>
      </c>
      <c r="AP862" s="59">
        <v>3.8976080540873988E-2</v>
      </c>
      <c r="AQ862" s="53">
        <v>4.8420409458584529E-2</v>
      </c>
      <c r="AR862" s="53">
        <v>0</v>
      </c>
      <c r="AS862" s="53">
        <v>8.3775567373681872E-2</v>
      </c>
      <c r="AT862" s="53">
        <v>4.5735312378174103E-2</v>
      </c>
      <c r="AU862" s="53">
        <v>3.8976080540873988E-2</v>
      </c>
      <c r="AV862" s="53">
        <v>4.8420409458584529E-2</v>
      </c>
      <c r="AW862" s="53">
        <v>0</v>
      </c>
      <c r="AX862" s="53">
        <v>8.3775567373681872E-2</v>
      </c>
      <c r="AY862" s="57">
        <v>4.5735312378174103E-2</v>
      </c>
      <c r="AZ862">
        <f t="shared" si="759"/>
        <v>4.6362060752584575E-2</v>
      </c>
      <c r="BA862">
        <f t="shared" si="760"/>
        <v>8.6025604472785275E-2</v>
      </c>
      <c r="BB862">
        <f t="shared" si="761"/>
        <v>1.8374107187108076E-2</v>
      </c>
      <c r="BC862">
        <f t="shared" si="762"/>
        <v>8.5976429988786213E-2</v>
      </c>
      <c r="BD862" s="4">
        <f t="shared" si="763"/>
        <v>4.3381473950262893E-2</v>
      </c>
      <c r="BE862" s="7">
        <f t="shared" si="764"/>
        <v>3.670742081573309E-2</v>
      </c>
      <c r="BF862">
        <f t="shared" si="765"/>
        <v>5.6946351828867738E-2</v>
      </c>
      <c r="BG862">
        <f t="shared" si="766"/>
        <v>1.642877434699877E-2</v>
      </c>
      <c r="BH862">
        <f t="shared" si="767"/>
        <v>9.9569896627059187E-2</v>
      </c>
      <c r="BI862" s="4">
        <f t="shared" si="768"/>
        <v>2.8142391839794778E-2</v>
      </c>
      <c r="BJ862" s="7">
        <f t="shared" si="769"/>
        <v>8.3431396721661846E-2</v>
      </c>
      <c r="BK862">
        <f t="shared" si="770"/>
        <v>4.7273854891440904E-2</v>
      </c>
      <c r="BL862">
        <f t="shared" si="771"/>
        <v>0.26185638247491672</v>
      </c>
      <c r="BM862" s="4">
        <f t="shared" si="772"/>
        <v>0.84096746219848584</v>
      </c>
      <c r="BN862" s="7">
        <f t="shared" si="773"/>
        <v>8.3431396721661846E-2</v>
      </c>
      <c r="BO862">
        <f t="shared" si="774"/>
        <v>4.4218723522918713E-3</v>
      </c>
      <c r="BP862">
        <f t="shared" si="775"/>
        <v>0.99893702287575525</v>
      </c>
      <c r="BQ862" s="4">
        <f t="shared" si="776"/>
        <v>5.3298772480272733E-2</v>
      </c>
      <c r="BR862" s="7">
        <f t="shared" si="777"/>
        <v>4.7273854891440904E-2</v>
      </c>
      <c r="BS862">
        <f t="shared" si="778"/>
        <v>4.4218723522918713E-3</v>
      </c>
      <c r="BT862">
        <f t="shared" si="779"/>
        <v>6.16468352691497E-2</v>
      </c>
      <c r="BU862" s="4">
        <f t="shared" si="780"/>
        <v>2.8799357063621033E-2</v>
      </c>
      <c r="BV862" s="7">
        <f t="shared" si="781"/>
        <v>0.26185638247491672</v>
      </c>
      <c r="BW862">
        <f t="shared" si="782"/>
        <v>0.99893702287575525</v>
      </c>
      <c r="BX862">
        <f t="shared" si="783"/>
        <v>6.16468352691497E-2</v>
      </c>
      <c r="BY862" s="4">
        <f t="shared" si="784"/>
        <v>0.22100762053580061</v>
      </c>
      <c r="BZ862" s="7">
        <f t="shared" si="785"/>
        <v>0.84096746219848584</v>
      </c>
      <c r="CA862">
        <f t="shared" si="786"/>
        <v>5.3298772480272733E-2</v>
      </c>
      <c r="CB862">
        <f t="shared" si="787"/>
        <v>2.8799357063621033E-2</v>
      </c>
      <c r="CC862" s="4">
        <f t="shared" si="788"/>
        <v>0.22100762053580061</v>
      </c>
      <c r="CD862" s="7">
        <f t="shared" si="789"/>
        <v>6</v>
      </c>
      <c r="CE862" s="4">
        <f t="shared" si="790"/>
        <v>0</v>
      </c>
      <c r="CF862" s="7">
        <f t="shared" si="791"/>
        <v>8.3431396721661846E-2</v>
      </c>
      <c r="CG862">
        <f t="shared" si="792"/>
        <v>0.86331557370851497</v>
      </c>
      <c r="CH862" s="7">
        <f t="shared" si="793"/>
        <v>8.3431396721661846E-2</v>
      </c>
      <c r="CI862" s="4">
        <f t="shared" si="794"/>
        <v>0.10567622875061873</v>
      </c>
      <c r="CJ862">
        <f t="shared" si="795"/>
        <v>0.86331557370851497</v>
      </c>
      <c r="CK862">
        <f t="shared" si="796"/>
        <v>0.10567622875061873</v>
      </c>
      <c r="CL862" s="7">
        <f t="shared" si="797"/>
        <v>0</v>
      </c>
      <c r="CM862" s="4">
        <f t="shared" si="798"/>
        <v>0</v>
      </c>
      <c r="CN862" s="7">
        <f t="shared" si="799"/>
        <v>0.50413077207164481</v>
      </c>
      <c r="CO862" s="4">
        <f t="shared" si="800"/>
        <v>0</v>
      </c>
      <c r="CP862" s="7">
        <f t="shared" si="801"/>
        <v>2</v>
      </c>
      <c r="CQ862" s="4" t="str">
        <f t="shared" si="802"/>
        <v>Jack Daniels</v>
      </c>
      <c r="CR862" s="7">
        <f t="shared" si="803"/>
        <v>66</v>
      </c>
      <c r="CS862">
        <f t="shared" si="804"/>
        <v>69</v>
      </c>
      <c r="CT862">
        <f ca="1">COUNTIF(INDIRECT(ADDRESS(ROW(),CR862,1,1)):INDIRECT(ADDRESS(ROW(),CS862,1,1)), "&lt;0.05")</f>
        <v>1</v>
      </c>
      <c r="CU862" s="4">
        <f t="shared" ca="1" si="805"/>
        <v>0</v>
      </c>
    </row>
    <row r="863" spans="1:99" x14ac:dyDescent="0.25">
      <c r="A863" s="48">
        <v>67</v>
      </c>
      <c r="B863" s="7">
        <v>3.135305002878018E-2</v>
      </c>
      <c r="C863">
        <v>0.11112936446094904</v>
      </c>
      <c r="D863">
        <v>2.9024200014901066E-2</v>
      </c>
      <c r="E863">
        <v>4.6325902092298997E-2</v>
      </c>
      <c r="F863">
        <v>0</v>
      </c>
      <c r="G863">
        <v>0.13020856996050353</v>
      </c>
      <c r="H863">
        <v>0</v>
      </c>
      <c r="I863">
        <v>0.10733088864209624</v>
      </c>
      <c r="J863">
        <v>2.7249594265175942E-2</v>
      </c>
      <c r="K863" s="4">
        <v>0</v>
      </c>
      <c r="L863" s="7">
        <v>3.7791978435538366E-2</v>
      </c>
      <c r="M863">
        <v>0</v>
      </c>
      <c r="N863">
        <v>2.4806462048147359E-2</v>
      </c>
      <c r="O863">
        <v>8.5147126355278241E-2</v>
      </c>
      <c r="P863" s="53">
        <v>5.7993665410416728E-2</v>
      </c>
      <c r="Q863" s="53">
        <v>6.1431809947352811E-2</v>
      </c>
      <c r="R863" s="53">
        <v>0.12238456101479518</v>
      </c>
      <c r="S863" s="53">
        <v>6.9955037676776105E-2</v>
      </c>
      <c r="T863" s="53">
        <v>0.17445364541661004</v>
      </c>
      <c r="U863" s="57">
        <v>6.0613021417792193E-2</v>
      </c>
      <c r="V863" s="59">
        <v>0</v>
      </c>
      <c r="W863" s="53">
        <v>2.2442021153259939E-2</v>
      </c>
      <c r="X863" s="53">
        <v>6.3545349424220396E-2</v>
      </c>
      <c r="Y863" s="53">
        <v>6.3839949446460015E-2</v>
      </c>
      <c r="Z863" s="53">
        <v>0</v>
      </c>
      <c r="AA863" s="53">
        <v>0</v>
      </c>
      <c r="AB863" s="53">
        <v>2.2442021153259939E-2</v>
      </c>
      <c r="AC863" s="53">
        <v>6.3545349424220396E-2</v>
      </c>
      <c r="AD863" s="53">
        <v>6.3839949446460015E-2</v>
      </c>
      <c r="AE863" s="57">
        <v>0</v>
      </c>
      <c r="AF863" s="59">
        <v>0</v>
      </c>
      <c r="AG863" s="53">
        <v>4.4914357260091582E-2</v>
      </c>
      <c r="AH863" s="53">
        <v>9.3600029788427949E-2</v>
      </c>
      <c r="AI863" s="53">
        <v>0</v>
      </c>
      <c r="AJ863" s="53">
        <v>0</v>
      </c>
      <c r="AK863" s="53">
        <v>0</v>
      </c>
      <c r="AL863" s="53">
        <v>4.4914357260091582E-2</v>
      </c>
      <c r="AM863" s="53">
        <v>9.3600029788427949E-2</v>
      </c>
      <c r="AN863" s="53">
        <v>0</v>
      </c>
      <c r="AO863" s="57">
        <v>0</v>
      </c>
      <c r="AP863" s="59">
        <v>2.9058121232414792E-2</v>
      </c>
      <c r="AQ863" s="53">
        <v>0</v>
      </c>
      <c r="AR863" s="53">
        <v>7.9362988862791931E-2</v>
      </c>
      <c r="AS863" s="53">
        <v>0</v>
      </c>
      <c r="AT863" s="53">
        <v>0</v>
      </c>
      <c r="AU863" s="53">
        <v>2.9058121232414792E-2</v>
      </c>
      <c r="AV863" s="53">
        <v>0</v>
      </c>
      <c r="AW863" s="53">
        <v>7.9362988862791931E-2</v>
      </c>
      <c r="AX863" s="53">
        <v>0</v>
      </c>
      <c r="AY863" s="57">
        <v>0</v>
      </c>
      <c r="AZ863">
        <f t="shared" si="759"/>
        <v>4.82621569464705E-2</v>
      </c>
      <c r="BA863">
        <f t="shared" si="760"/>
        <v>6.9457730772270701E-2</v>
      </c>
      <c r="BB863">
        <f t="shared" si="761"/>
        <v>2.9965464004788066E-2</v>
      </c>
      <c r="BC863">
        <f t="shared" si="762"/>
        <v>2.7702877409703907E-2</v>
      </c>
      <c r="BD863" s="4">
        <f t="shared" si="763"/>
        <v>2.1684222019041344E-2</v>
      </c>
      <c r="BE863" s="7">
        <f t="shared" si="764"/>
        <v>4.971654831474627E-2</v>
      </c>
      <c r="BF863">
        <f t="shared" si="765"/>
        <v>4.962828160599117E-2</v>
      </c>
      <c r="BG863">
        <f t="shared" si="766"/>
        <v>3.0285859285976862E-2</v>
      </c>
      <c r="BH863">
        <f t="shared" si="767"/>
        <v>3.9274017366861223E-2</v>
      </c>
      <c r="BI863" s="4">
        <f t="shared" si="768"/>
        <v>3.263205985917654E-2</v>
      </c>
      <c r="BJ863" s="7">
        <f t="shared" si="769"/>
        <v>0.35264893823445453</v>
      </c>
      <c r="BK863">
        <f t="shared" si="770"/>
        <v>0.33617357766586331</v>
      </c>
      <c r="BL863">
        <f t="shared" si="771"/>
        <v>0.31913322610864781</v>
      </c>
      <c r="BM863" s="4">
        <f t="shared" si="772"/>
        <v>0.17728914048532884</v>
      </c>
      <c r="BN863" s="7">
        <f t="shared" si="773"/>
        <v>0.35264893823445453</v>
      </c>
      <c r="BO863">
        <f t="shared" si="774"/>
        <v>4.8587161790693147E-2</v>
      </c>
      <c r="BP863">
        <f t="shared" si="775"/>
        <v>5.2234930020810831E-2</v>
      </c>
      <c r="BQ863" s="4">
        <f t="shared" si="776"/>
        <v>2.2026354925010986E-2</v>
      </c>
      <c r="BR863" s="7">
        <f t="shared" si="777"/>
        <v>0.33617357766586331</v>
      </c>
      <c r="BS863">
        <f t="shared" si="778"/>
        <v>4.8587161790693147E-2</v>
      </c>
      <c r="BT863">
        <f t="shared" si="779"/>
        <v>0.88699561401268245</v>
      </c>
      <c r="BU863" s="4">
        <f t="shared" si="780"/>
        <v>0.56373796491525474</v>
      </c>
      <c r="BV863" s="7">
        <f t="shared" si="781"/>
        <v>0.31913322610864781</v>
      </c>
      <c r="BW863">
        <f t="shared" si="782"/>
        <v>5.2234930020810831E-2</v>
      </c>
      <c r="BX863">
        <f t="shared" si="783"/>
        <v>0.88699561401268245</v>
      </c>
      <c r="BY863" s="4">
        <f t="shared" si="784"/>
        <v>0.71384079436705161</v>
      </c>
      <c r="BZ863" s="7">
        <f t="shared" si="785"/>
        <v>0.17728914048532884</v>
      </c>
      <c r="CA863">
        <f t="shared" si="786"/>
        <v>2.2026354925010986E-2</v>
      </c>
      <c r="CB863">
        <f t="shared" si="787"/>
        <v>0.56373796491525474</v>
      </c>
      <c r="CC863" s="4">
        <f t="shared" si="788"/>
        <v>0.71384079436705161</v>
      </c>
      <c r="CD863" s="7">
        <f t="shared" si="789"/>
        <v>4</v>
      </c>
      <c r="CE863" s="4">
        <f t="shared" si="790"/>
        <v>0</v>
      </c>
      <c r="CF863" s="7">
        <f t="shared" si="791"/>
        <v>0.35264893823445453</v>
      </c>
      <c r="CG863">
        <f t="shared" si="792"/>
        <v>0.22036360498121216</v>
      </c>
      <c r="CH863" s="7">
        <f t="shared" si="793"/>
        <v>0.35264893823445453</v>
      </c>
      <c r="CI863" s="4">
        <f t="shared" si="794"/>
        <v>2.5460970764465823E-2</v>
      </c>
      <c r="CJ863">
        <f t="shared" si="795"/>
        <v>0.22036360498121216</v>
      </c>
      <c r="CK863">
        <f t="shared" si="796"/>
        <v>2.5460970764465823E-2</v>
      </c>
      <c r="CL863" s="7">
        <f t="shared" si="797"/>
        <v>2</v>
      </c>
      <c r="CM863" s="4">
        <f t="shared" si="798"/>
        <v>0</v>
      </c>
      <c r="CN863" s="7">
        <f t="shared" si="799"/>
        <v>3.2430102764580755E-2</v>
      </c>
      <c r="CO863" s="4">
        <f t="shared" si="800"/>
        <v>1</v>
      </c>
      <c r="CP863" s="7">
        <f t="shared" si="801"/>
        <v>2</v>
      </c>
      <c r="CQ863" s="4" t="str">
        <f t="shared" si="802"/>
        <v>Jack Daniels</v>
      </c>
      <c r="CR863" s="7">
        <f t="shared" si="803"/>
        <v>66</v>
      </c>
      <c r="CS863">
        <f t="shared" si="804"/>
        <v>69</v>
      </c>
      <c r="CT863">
        <f ca="1">COUNTIF(INDIRECT(ADDRESS(ROW(),CR863,1,1)):INDIRECT(ADDRESS(ROW(),CS863,1,1)), "&lt;0.05")</f>
        <v>2</v>
      </c>
      <c r="CU863" s="4">
        <f t="shared" ca="1" si="805"/>
        <v>0</v>
      </c>
    </row>
    <row r="864" spans="1:99" x14ac:dyDescent="0.25">
      <c r="A864" s="48">
        <v>68</v>
      </c>
      <c r="B864" s="7">
        <v>5.2769793597974464E-2</v>
      </c>
      <c r="C864">
        <v>1.4503520815810843E-2</v>
      </c>
      <c r="D864">
        <v>5.7910481075595051E-2</v>
      </c>
      <c r="E864">
        <v>3.8827193839289863E-2</v>
      </c>
      <c r="F864">
        <v>3.8436899907376504E-2</v>
      </c>
      <c r="G864">
        <v>0.10024219638473406</v>
      </c>
      <c r="H864">
        <v>0.12510307645446561</v>
      </c>
      <c r="I864">
        <v>7.2390143073050195E-2</v>
      </c>
      <c r="J864">
        <v>2.0841472814544178E-2</v>
      </c>
      <c r="K864" s="4">
        <v>0.1309078813045782</v>
      </c>
      <c r="L864" s="7">
        <v>3.8651087346703826E-2</v>
      </c>
      <c r="M864">
        <v>3.3515023981816952E-2</v>
      </c>
      <c r="N864">
        <v>2.3629068139814191E-2</v>
      </c>
      <c r="O864">
        <v>2.4141950544208462E-2</v>
      </c>
      <c r="P864" s="53">
        <v>1.1030267340917338E-2</v>
      </c>
      <c r="Q864" s="53">
        <v>4.9956606449775412E-2</v>
      </c>
      <c r="R864" s="53">
        <v>5.3300291542166742E-2</v>
      </c>
      <c r="S864" s="53">
        <v>6.0901634593979077E-2</v>
      </c>
      <c r="T864" s="53">
        <v>8.3461638095583494E-3</v>
      </c>
      <c r="U864" s="57">
        <v>4.5817533863560453E-2</v>
      </c>
      <c r="V864" s="59">
        <v>4.9816436775340533E-2</v>
      </c>
      <c r="W864" s="53">
        <v>0.13507869297389835</v>
      </c>
      <c r="X864" s="53">
        <v>0</v>
      </c>
      <c r="Y864" s="53">
        <v>8.4530655647774955E-2</v>
      </c>
      <c r="Z864" s="53">
        <v>0.15648245539373062</v>
      </c>
      <c r="AA864" s="53">
        <v>4.9816436775340533E-2</v>
      </c>
      <c r="AB864" s="53">
        <v>0.13507869297389835</v>
      </c>
      <c r="AC864" s="53">
        <v>0</v>
      </c>
      <c r="AD864" s="53">
        <v>8.4530655647774955E-2</v>
      </c>
      <c r="AE864" s="57">
        <v>0.15648245539373062</v>
      </c>
      <c r="AF864" s="59">
        <v>0.17641924188669794</v>
      </c>
      <c r="AG864" s="53">
        <v>0.10131097412212063</v>
      </c>
      <c r="AH864" s="53">
        <v>5.6772455488825042E-2</v>
      </c>
      <c r="AI864" s="53">
        <v>5.7472830815404302E-2</v>
      </c>
      <c r="AJ864" s="53">
        <v>0.14087074073504352</v>
      </c>
      <c r="AK864" s="53">
        <v>0.17641924188669794</v>
      </c>
      <c r="AL864" s="53">
        <v>0.10131097412212063</v>
      </c>
      <c r="AM864" s="53">
        <v>5.6772455488825042E-2</v>
      </c>
      <c r="AN864" s="53">
        <v>5.7472830815404302E-2</v>
      </c>
      <c r="AO864" s="57">
        <v>0.14087074073504352</v>
      </c>
      <c r="AP864" s="59">
        <v>3.1916439045089715E-2</v>
      </c>
      <c r="AQ864" s="53">
        <v>1.8640996857159531E-2</v>
      </c>
      <c r="AR864" s="53">
        <v>0</v>
      </c>
      <c r="AS864" s="53">
        <v>0</v>
      </c>
      <c r="AT864" s="53">
        <v>0</v>
      </c>
      <c r="AU864" s="53">
        <v>3.1916439045089715E-2</v>
      </c>
      <c r="AV864" s="53">
        <v>1.8640996857159531E-2</v>
      </c>
      <c r="AW864" s="53">
        <v>0</v>
      </c>
      <c r="AX864" s="53">
        <v>0</v>
      </c>
      <c r="AY864" s="57">
        <v>0</v>
      </c>
      <c r="AZ864">
        <f t="shared" si="759"/>
        <v>6.5193265926741906E-2</v>
      </c>
      <c r="BA864">
        <f t="shared" si="760"/>
        <v>3.4928962761250085E-2</v>
      </c>
      <c r="BB864">
        <f t="shared" si="761"/>
        <v>8.5181648158148895E-2</v>
      </c>
      <c r="BC864">
        <f t="shared" si="762"/>
        <v>0.10656924860961828</v>
      </c>
      <c r="BD864" s="4">
        <f t="shared" si="763"/>
        <v>1.0111487180449848E-2</v>
      </c>
      <c r="BE864" s="7">
        <f t="shared" si="764"/>
        <v>4.1288692223962607E-2</v>
      </c>
      <c r="BF864">
        <f t="shared" si="765"/>
        <v>1.7932496842369094E-2</v>
      </c>
      <c r="BG864">
        <f t="shared" si="766"/>
        <v>5.9778396960270305E-2</v>
      </c>
      <c r="BH864">
        <f t="shared" si="767"/>
        <v>4.9381603004366045E-2</v>
      </c>
      <c r="BI864" s="4">
        <f t="shared" si="768"/>
        <v>1.378352462701234E-2</v>
      </c>
      <c r="BJ864" s="7">
        <f t="shared" si="769"/>
        <v>5.4433963850675463E-2</v>
      </c>
      <c r="BK864">
        <f t="shared" si="770"/>
        <v>0.39715319565753737</v>
      </c>
      <c r="BL864">
        <f t="shared" si="771"/>
        <v>5.7583601624538697E-2</v>
      </c>
      <c r="BM864" s="4">
        <f t="shared" si="772"/>
        <v>2.0874388070178163E-3</v>
      </c>
      <c r="BN864" s="7">
        <f t="shared" si="773"/>
        <v>5.4433963850675463E-2</v>
      </c>
      <c r="BO864">
        <f t="shared" si="774"/>
        <v>2.7865774162665623E-2</v>
      </c>
      <c r="BP864">
        <f t="shared" si="775"/>
        <v>1.1497699604359163E-3</v>
      </c>
      <c r="BQ864" s="4">
        <f t="shared" si="776"/>
        <v>2.9543885243145628E-3</v>
      </c>
      <c r="BR864" s="7">
        <f t="shared" si="777"/>
        <v>0.39715319565753737</v>
      </c>
      <c r="BS864">
        <f t="shared" si="778"/>
        <v>2.7865774162665623E-2</v>
      </c>
      <c r="BT864">
        <f t="shared" si="779"/>
        <v>0.39494993601597117</v>
      </c>
      <c r="BU864" s="4">
        <f t="shared" si="780"/>
        <v>3.1374367634027008E-3</v>
      </c>
      <c r="BV864" s="7">
        <f t="shared" si="781"/>
        <v>5.7583601624538697E-2</v>
      </c>
      <c r="BW864">
        <f t="shared" si="782"/>
        <v>1.1497699604359163E-3</v>
      </c>
      <c r="BX864">
        <f t="shared" si="783"/>
        <v>0.39494993601597117</v>
      </c>
      <c r="BY864" s="4">
        <f t="shared" si="784"/>
        <v>1.2088858777407424E-4</v>
      </c>
      <c r="BZ864" s="7">
        <f t="shared" si="785"/>
        <v>2.0874388070178163E-3</v>
      </c>
      <c r="CA864">
        <f t="shared" si="786"/>
        <v>2.9543885243145628E-3</v>
      </c>
      <c r="CB864">
        <f t="shared" si="787"/>
        <v>3.1374367634027008E-3</v>
      </c>
      <c r="CC864" s="4">
        <f t="shared" si="788"/>
        <v>1.2088858777407424E-4</v>
      </c>
      <c r="CD864" s="7">
        <f t="shared" si="789"/>
        <v>12</v>
      </c>
      <c r="CE864" s="4">
        <f t="shared" si="790"/>
        <v>0</v>
      </c>
      <c r="CF864" s="7">
        <f t="shared" si="791"/>
        <v>5.4433963850675463E-2</v>
      </c>
      <c r="CG864">
        <f t="shared" si="792"/>
        <v>0.9037924366090655</v>
      </c>
      <c r="CH864" s="7">
        <f t="shared" si="793"/>
        <v>5.4433963850675463E-2</v>
      </c>
      <c r="CI864" s="4">
        <f t="shared" si="794"/>
        <v>1.3338932222176688E-2</v>
      </c>
      <c r="CJ864">
        <f t="shared" si="795"/>
        <v>0.9037924366090655</v>
      </c>
      <c r="CK864">
        <f t="shared" si="796"/>
        <v>1.3338932222176688E-2</v>
      </c>
      <c r="CL864" s="7">
        <f t="shared" si="797"/>
        <v>2</v>
      </c>
      <c r="CM864" s="4">
        <f t="shared" si="798"/>
        <v>0</v>
      </c>
      <c r="CN864" s="7">
        <f t="shared" si="799"/>
        <v>3.3068239023188368E-3</v>
      </c>
      <c r="CO864" s="4">
        <f t="shared" si="800"/>
        <v>1</v>
      </c>
      <c r="CP864" s="7">
        <f t="shared" si="801"/>
        <v>4</v>
      </c>
      <c r="CQ864" s="4" t="str">
        <f t="shared" si="802"/>
        <v>Glenfiddich 15</v>
      </c>
      <c r="CR864" s="7">
        <f t="shared" si="803"/>
        <v>74</v>
      </c>
      <c r="CS864">
        <f t="shared" si="804"/>
        <v>77</v>
      </c>
      <c r="CT864">
        <f ca="1">COUNTIF(INDIRECT(ADDRESS(ROW(),CR864,1,1)):INDIRECT(ADDRESS(ROW(),CS864,1,1)), "&lt;0.05")</f>
        <v>2</v>
      </c>
      <c r="CU864" s="4">
        <f t="shared" ca="1" si="805"/>
        <v>0</v>
      </c>
    </row>
    <row r="865" spans="1:99" x14ac:dyDescent="0.25">
      <c r="A865" s="48">
        <v>69</v>
      </c>
      <c r="B865" s="7">
        <v>0.1888412334511064</v>
      </c>
      <c r="C865">
        <v>0.17258082165081315</v>
      </c>
      <c r="D865">
        <v>0.18229154968423139</v>
      </c>
      <c r="E865">
        <v>7.89590192944854E-2</v>
      </c>
      <c r="F865">
        <v>0.10573336061289224</v>
      </c>
      <c r="G865">
        <v>0.37610557139329848</v>
      </c>
      <c r="H865">
        <v>0.2958959801305121</v>
      </c>
      <c r="I865">
        <v>0.34021260234427619</v>
      </c>
      <c r="J865">
        <v>0.22172420458130576</v>
      </c>
      <c r="K865" s="4">
        <v>0.10533797767086915</v>
      </c>
      <c r="L865" s="7">
        <v>0.26535602416151832</v>
      </c>
      <c r="M865">
        <v>0.11838900218724402</v>
      </c>
      <c r="N865">
        <v>0.21657720994308116</v>
      </c>
      <c r="O865">
        <v>0.24258797633201021</v>
      </c>
      <c r="P865" s="53">
        <v>0.15485967335785283</v>
      </c>
      <c r="Q865" s="53">
        <v>0.31816758319999366</v>
      </c>
      <c r="R865" s="53">
        <v>0.36955463361787333</v>
      </c>
      <c r="S865" s="53">
        <v>0.19725433661646499</v>
      </c>
      <c r="T865" s="53">
        <v>0.30439480800994001</v>
      </c>
      <c r="U865" s="57">
        <v>0.20372428039666063</v>
      </c>
      <c r="V865" s="59">
        <v>0.25790534073137172</v>
      </c>
      <c r="W865" s="53">
        <v>0.33818398900727398</v>
      </c>
      <c r="X865" s="53">
        <v>0.51452970117178221</v>
      </c>
      <c r="Y865" s="53">
        <v>0.45062958670296449</v>
      </c>
      <c r="Z865" s="53">
        <v>0.57067092143290843</v>
      </c>
      <c r="AA865" s="53">
        <v>0.25790534073137172</v>
      </c>
      <c r="AB865" s="53">
        <v>0.33818398900727398</v>
      </c>
      <c r="AC865" s="53">
        <v>0.51452970117178221</v>
      </c>
      <c r="AD865" s="53">
        <v>0.45062958670296449</v>
      </c>
      <c r="AE865" s="57">
        <v>0.57067092143290843</v>
      </c>
      <c r="AF865" s="59">
        <v>0.52231709347077349</v>
      </c>
      <c r="AG865" s="53">
        <v>0.58042496244393549</v>
      </c>
      <c r="AH865" s="53">
        <v>0.38471033943925953</v>
      </c>
      <c r="AI865" s="53">
        <v>0.27473527046152191</v>
      </c>
      <c r="AJ865" s="53">
        <v>0.45318038425040813</v>
      </c>
      <c r="AK865" s="53">
        <v>0.52231709347077349</v>
      </c>
      <c r="AL865" s="53">
        <v>0.58042496244393549</v>
      </c>
      <c r="AM865" s="53">
        <v>0.38471033943925953</v>
      </c>
      <c r="AN865" s="53">
        <v>0.27473527046152191</v>
      </c>
      <c r="AO865" s="57">
        <v>0.45318038425040813</v>
      </c>
      <c r="AP865" s="59">
        <v>0.33401752105791405</v>
      </c>
      <c r="AQ865" s="53">
        <v>0.27303646215292487</v>
      </c>
      <c r="AR865" s="53">
        <v>0.11508344068495401</v>
      </c>
      <c r="AS865" s="53">
        <v>0.30766411868299171</v>
      </c>
      <c r="AT865" s="53">
        <v>0.36588267390896023</v>
      </c>
      <c r="AU865" s="53">
        <v>0.33401752105791405</v>
      </c>
      <c r="AV865" s="53">
        <v>0.27303646215292487</v>
      </c>
      <c r="AW865" s="53">
        <v>0.11508344068495401</v>
      </c>
      <c r="AX865" s="53">
        <v>0.30766411868299171</v>
      </c>
      <c r="AY865" s="57">
        <v>0.36588267390896023</v>
      </c>
      <c r="AZ865">
        <f t="shared" si="759"/>
        <v>0.20676823208137901</v>
      </c>
      <c r="BA865">
        <f t="shared" si="760"/>
        <v>0.23908655278226396</v>
      </c>
      <c r="BB865">
        <f t="shared" si="761"/>
        <v>0.42638390780926017</v>
      </c>
      <c r="BC865">
        <f t="shared" si="762"/>
        <v>0.44307361001317969</v>
      </c>
      <c r="BD865" s="4">
        <f t="shared" si="763"/>
        <v>0.27913684329754901</v>
      </c>
      <c r="BE865" s="7">
        <f t="shared" si="764"/>
        <v>0.10196435758226613</v>
      </c>
      <c r="BF865">
        <f t="shared" si="765"/>
        <v>7.7037078989449101E-2</v>
      </c>
      <c r="BG865">
        <f t="shared" si="766"/>
        <v>0.12049945078182953</v>
      </c>
      <c r="BH865">
        <f t="shared" si="767"/>
        <v>0.11253753792068977</v>
      </c>
      <c r="BI865" s="4">
        <f t="shared" si="768"/>
        <v>9.2257209197014189E-2</v>
      </c>
      <c r="BJ865" s="7">
        <f t="shared" si="769"/>
        <v>0.43507020583841038</v>
      </c>
      <c r="BK865">
        <f t="shared" si="770"/>
        <v>3.6656780921714136E-4</v>
      </c>
      <c r="BL865">
        <f t="shared" si="771"/>
        <v>1.1324599568180384E-4</v>
      </c>
      <c r="BM865" s="4">
        <f t="shared" si="772"/>
        <v>0.11353862776043259</v>
      </c>
      <c r="BN865" s="7">
        <f t="shared" si="773"/>
        <v>0.43507020583841038</v>
      </c>
      <c r="BO865">
        <f t="shared" si="774"/>
        <v>8.3670063175553526E-4</v>
      </c>
      <c r="BP865">
        <f t="shared" si="775"/>
        <v>2.2967533714600489E-4</v>
      </c>
      <c r="BQ865" s="4">
        <f t="shared" si="776"/>
        <v>0.30638228225717973</v>
      </c>
      <c r="BR865" s="7">
        <f t="shared" si="777"/>
        <v>3.6656780921714136E-4</v>
      </c>
      <c r="BS865">
        <f t="shared" si="778"/>
        <v>8.3670063175553526E-4</v>
      </c>
      <c r="BT865">
        <f t="shared" si="779"/>
        <v>0.75259555607673034</v>
      </c>
      <c r="BU865" s="4">
        <f t="shared" si="780"/>
        <v>7.0166164266462243E-3</v>
      </c>
      <c r="BV865" s="7">
        <f t="shared" si="781"/>
        <v>1.1324599568180384E-4</v>
      </c>
      <c r="BW865">
        <f t="shared" si="782"/>
        <v>2.2967533714600489E-4</v>
      </c>
      <c r="BX865">
        <f t="shared" si="783"/>
        <v>0.75259555607673034</v>
      </c>
      <c r="BY865" s="4">
        <f t="shared" si="784"/>
        <v>2.3362762876972076E-3</v>
      </c>
      <c r="BZ865" s="7">
        <f t="shared" si="785"/>
        <v>0.11353862776043259</v>
      </c>
      <c r="CA865">
        <f t="shared" si="786"/>
        <v>0.30638228225717973</v>
      </c>
      <c r="CB865">
        <f t="shared" si="787"/>
        <v>7.0166164266462243E-3</v>
      </c>
      <c r="CC865" s="4">
        <f t="shared" si="788"/>
        <v>2.3362762876972076E-3</v>
      </c>
      <c r="CD865" s="7">
        <f t="shared" si="789"/>
        <v>12</v>
      </c>
      <c r="CE865" s="4">
        <f t="shared" si="790"/>
        <v>0</v>
      </c>
      <c r="CF865" s="7">
        <f t="shared" si="791"/>
        <v>0.43507020583841038</v>
      </c>
      <c r="CG865">
        <f t="shared" si="792"/>
        <v>2.8670989174019E-4</v>
      </c>
      <c r="CH865" s="7">
        <f t="shared" si="793"/>
        <v>0.43507020583841038</v>
      </c>
      <c r="CI865" s="4">
        <f t="shared" si="794"/>
        <v>2.4071216259294602E-4</v>
      </c>
      <c r="CJ865">
        <f t="shared" si="795"/>
        <v>2.8670989174019E-4</v>
      </c>
      <c r="CK865">
        <f t="shared" si="796"/>
        <v>2.4071216259294602E-4</v>
      </c>
      <c r="CL865" s="7">
        <f t="shared" si="797"/>
        <v>4</v>
      </c>
      <c r="CM865" s="4">
        <f t="shared" si="798"/>
        <v>0</v>
      </c>
      <c r="CN865" s="7">
        <f t="shared" si="799"/>
        <v>1.317635060886425E-7</v>
      </c>
      <c r="CO865" s="4">
        <f t="shared" si="800"/>
        <v>1</v>
      </c>
      <c r="CP865" s="7">
        <f t="shared" si="801"/>
        <v>4</v>
      </c>
      <c r="CQ865" s="4" t="str">
        <f t="shared" si="802"/>
        <v>Glenfiddich 15</v>
      </c>
      <c r="CR865" s="7">
        <f t="shared" si="803"/>
        <v>74</v>
      </c>
      <c r="CS865">
        <f t="shared" si="804"/>
        <v>77</v>
      </c>
      <c r="CT865">
        <f ca="1">COUNTIF(INDIRECT(ADDRESS(ROW(),CR865,1,1)):INDIRECT(ADDRESS(ROW(),CS865,1,1)), "&lt;0.05")</f>
        <v>3</v>
      </c>
      <c r="CU865" s="4">
        <f t="shared" ca="1" si="805"/>
        <v>0</v>
      </c>
    </row>
    <row r="866" spans="1:99" x14ac:dyDescent="0.25">
      <c r="A866" s="48">
        <v>70</v>
      </c>
      <c r="B866" s="7">
        <v>8.3715092373449693E-3</v>
      </c>
      <c r="C866">
        <v>2.4721685235046763E-2</v>
      </c>
      <c r="D866">
        <v>2.4983362102523939E-2</v>
      </c>
      <c r="E866">
        <v>2.9270926236104892E-2</v>
      </c>
      <c r="F866">
        <v>2.9638023983332568E-2</v>
      </c>
      <c r="G866">
        <v>0</v>
      </c>
      <c r="H866">
        <v>0</v>
      </c>
      <c r="I866">
        <v>7.362121014214576E-2</v>
      </c>
      <c r="J866">
        <v>0</v>
      </c>
      <c r="K866" s="4">
        <v>8.0434683568644569E-2</v>
      </c>
      <c r="L866" s="7">
        <v>0</v>
      </c>
      <c r="M866">
        <v>0</v>
      </c>
      <c r="N866">
        <v>0</v>
      </c>
      <c r="O866">
        <v>9.519451738801081E-2</v>
      </c>
      <c r="P866" s="53">
        <v>6.547998007472268E-2</v>
      </c>
      <c r="Q866" s="53">
        <v>8.4942504559604656E-2</v>
      </c>
      <c r="R866" s="53">
        <v>8.3247821088303392E-2</v>
      </c>
      <c r="S866" s="53">
        <v>7.7912543395256176E-2</v>
      </c>
      <c r="T866" s="53">
        <v>3.0814153029148198E-2</v>
      </c>
      <c r="U866" s="57">
        <v>0</v>
      </c>
      <c r="V866" s="59">
        <v>6.5030957683770652E-2</v>
      </c>
      <c r="W866" s="53">
        <v>0.10571571553390972</v>
      </c>
      <c r="X866" s="53">
        <v>0.10867085308020147</v>
      </c>
      <c r="Y866" s="53">
        <v>7.3822072291000976E-2</v>
      </c>
      <c r="Z866" s="53">
        <v>0.11422015777477897</v>
      </c>
      <c r="AA866" s="53">
        <v>6.5030957683770652E-2</v>
      </c>
      <c r="AB866" s="53">
        <v>0.10571571553390972</v>
      </c>
      <c r="AC866" s="53">
        <v>0.10867085308020147</v>
      </c>
      <c r="AD866" s="53">
        <v>7.3822072291000976E-2</v>
      </c>
      <c r="AE866" s="57">
        <v>0.11422015777477897</v>
      </c>
      <c r="AF866" s="59">
        <v>0.18279672692506921</v>
      </c>
      <c r="AG866" s="53">
        <v>9.0713537371161404E-2</v>
      </c>
      <c r="AH866" s="53">
        <v>8.0722167519142671E-2</v>
      </c>
      <c r="AI866" s="53">
        <v>3.6281661438579887E-2</v>
      </c>
      <c r="AJ866" s="53">
        <v>3.1902887245881945E-2</v>
      </c>
      <c r="AK866" s="53">
        <v>0.18279672692506921</v>
      </c>
      <c r="AL866" s="53">
        <v>9.0713537371161404E-2</v>
      </c>
      <c r="AM866" s="53">
        <v>8.0722167519142671E-2</v>
      </c>
      <c r="AN866" s="53">
        <v>3.6281661438579887E-2</v>
      </c>
      <c r="AO866" s="57">
        <v>3.1902887245881945E-2</v>
      </c>
      <c r="AP866" s="59">
        <v>5.732909627685296E-2</v>
      </c>
      <c r="AQ866" s="53">
        <v>3.4913672185099824E-2</v>
      </c>
      <c r="AR866" s="53">
        <v>2.9310133091808962E-2</v>
      </c>
      <c r="AS866" s="53">
        <v>3.4923646789158991E-2</v>
      </c>
      <c r="AT866" s="53">
        <v>0</v>
      </c>
      <c r="AU866" s="53">
        <v>5.732909627685296E-2</v>
      </c>
      <c r="AV866" s="53">
        <v>3.4913672185099824E-2</v>
      </c>
      <c r="AW866" s="53">
        <v>2.9310133091808962E-2</v>
      </c>
      <c r="AX866" s="53">
        <v>3.4923646789158991E-2</v>
      </c>
      <c r="AY866" s="57">
        <v>0</v>
      </c>
      <c r="AZ866">
        <f t="shared" si="759"/>
        <v>2.7104140050514348E-2</v>
      </c>
      <c r="BA866">
        <f t="shared" si="760"/>
        <v>4.3759151953504591E-2</v>
      </c>
      <c r="BB866">
        <f t="shared" si="761"/>
        <v>9.3491951272732354E-2</v>
      </c>
      <c r="BC866">
        <f t="shared" si="762"/>
        <v>8.4483396099967023E-2</v>
      </c>
      <c r="BD866" s="4">
        <f t="shared" si="763"/>
        <v>3.1295309668584147E-2</v>
      </c>
      <c r="BE866" s="7">
        <f t="shared" si="764"/>
        <v>2.9028891131416358E-2</v>
      </c>
      <c r="BF866">
        <f t="shared" si="765"/>
        <v>4.1320287425661337E-2</v>
      </c>
      <c r="BG866">
        <f t="shared" si="766"/>
        <v>2.1115609354282552E-2</v>
      </c>
      <c r="BH866">
        <f t="shared" si="767"/>
        <v>5.736160088875468E-2</v>
      </c>
      <c r="BI866" s="4">
        <f t="shared" si="768"/>
        <v>1.9364071863002697E-2</v>
      </c>
      <c r="BJ866" s="7">
        <f t="shared" si="769"/>
        <v>0.31233039724659528</v>
      </c>
      <c r="BK866">
        <f t="shared" si="770"/>
        <v>2.2145590223944482E-5</v>
      </c>
      <c r="BL866">
        <f t="shared" si="771"/>
        <v>1.4111693510593125E-2</v>
      </c>
      <c r="BM866" s="4">
        <f t="shared" si="772"/>
        <v>0.70917412433228699</v>
      </c>
      <c r="BN866" s="7">
        <f t="shared" si="773"/>
        <v>0.31233039724659528</v>
      </c>
      <c r="BO866">
        <f t="shared" si="774"/>
        <v>4.657106679091332E-3</v>
      </c>
      <c r="BP866">
        <f t="shared" si="775"/>
        <v>8.6843142765274856E-2</v>
      </c>
      <c r="BQ866" s="4">
        <f t="shared" si="776"/>
        <v>0.40366779875808911</v>
      </c>
      <c r="BR866" s="7">
        <f t="shared" si="777"/>
        <v>2.2145590223944482E-5</v>
      </c>
      <c r="BS866">
        <f t="shared" si="778"/>
        <v>4.657106679091332E-3</v>
      </c>
      <c r="BT866">
        <f t="shared" si="779"/>
        <v>0.6499572466906085</v>
      </c>
      <c r="BU866" s="4">
        <f t="shared" si="780"/>
        <v>2.0968737524995833E-6</v>
      </c>
      <c r="BV866" s="7">
        <f t="shared" si="781"/>
        <v>1.4111693510593125E-2</v>
      </c>
      <c r="BW866">
        <f t="shared" si="782"/>
        <v>8.6843142765274856E-2</v>
      </c>
      <c r="BX866">
        <f t="shared" si="783"/>
        <v>0.6499572466906085</v>
      </c>
      <c r="BY866" s="4">
        <f t="shared" si="784"/>
        <v>1.7928129171729652E-2</v>
      </c>
      <c r="BZ866" s="7">
        <f t="shared" si="785"/>
        <v>0.70917412433228699</v>
      </c>
      <c r="CA866">
        <f t="shared" si="786"/>
        <v>0.40366779875808911</v>
      </c>
      <c r="CB866">
        <f t="shared" si="787"/>
        <v>2.0968737524995833E-6</v>
      </c>
      <c r="CC866" s="4">
        <f t="shared" si="788"/>
        <v>1.7928129171729652E-2</v>
      </c>
      <c r="CD866" s="7">
        <f t="shared" si="789"/>
        <v>10</v>
      </c>
      <c r="CE866" s="4">
        <f t="shared" si="790"/>
        <v>0</v>
      </c>
      <c r="CF866" s="7">
        <f t="shared" si="791"/>
        <v>0.31233039724659528</v>
      </c>
      <c r="CG866">
        <f t="shared" si="792"/>
        <v>2.0333847609189564E-3</v>
      </c>
      <c r="CH866" s="7">
        <f t="shared" si="793"/>
        <v>0.31233039724659528</v>
      </c>
      <c r="CI866" s="4">
        <f t="shared" si="794"/>
        <v>0.11126139236862993</v>
      </c>
      <c r="CJ866">
        <f t="shared" si="795"/>
        <v>2.0333847609189564E-3</v>
      </c>
      <c r="CK866">
        <f t="shared" si="796"/>
        <v>0.11126139236862993</v>
      </c>
      <c r="CL866" s="7">
        <f t="shared" si="797"/>
        <v>2</v>
      </c>
      <c r="CM866" s="4">
        <f t="shared" si="798"/>
        <v>0</v>
      </c>
      <c r="CN866" s="7">
        <f t="shared" si="799"/>
        <v>1.1217065501994137E-4</v>
      </c>
      <c r="CO866" s="4">
        <f t="shared" si="800"/>
        <v>1</v>
      </c>
      <c r="CP866" s="7">
        <f t="shared" si="801"/>
        <v>3</v>
      </c>
      <c r="CQ866" s="4" t="str">
        <f t="shared" si="802"/>
        <v>Glenfiddich 12</v>
      </c>
      <c r="CR866" s="7">
        <f t="shared" si="803"/>
        <v>70</v>
      </c>
      <c r="CS866">
        <f t="shared" si="804"/>
        <v>73</v>
      </c>
      <c r="CT866">
        <f ca="1">COUNTIF(INDIRECT(ADDRESS(ROW(),CR866,1,1)):INDIRECT(ADDRESS(ROW(),CS866,1,1)), "&lt;0.05")</f>
        <v>3</v>
      </c>
      <c r="CU866" s="4">
        <f t="shared" ca="1" si="805"/>
        <v>0</v>
      </c>
    </row>
    <row r="867" spans="1:99" x14ac:dyDescent="0.25">
      <c r="A867" s="48">
        <v>71</v>
      </c>
      <c r="B867" s="7">
        <v>0.26421023446481046</v>
      </c>
      <c r="C867">
        <v>0.24842795138690857</v>
      </c>
      <c r="D867">
        <v>0.30544536597386102</v>
      </c>
      <c r="E867">
        <v>0.24786815214348931</v>
      </c>
      <c r="F867">
        <v>0.24885339621477279</v>
      </c>
      <c r="G867">
        <v>0.18755903593340409</v>
      </c>
      <c r="H867">
        <v>0.16743426217328608</v>
      </c>
      <c r="I867">
        <v>0.26013392624255055</v>
      </c>
      <c r="J867">
        <v>0.20194597351300192</v>
      </c>
      <c r="K867" s="4">
        <v>0.10946082076723483</v>
      </c>
      <c r="L867" s="7">
        <v>0.17988287070663614</v>
      </c>
      <c r="M867">
        <v>8.7296264702128493E-2</v>
      </c>
      <c r="N867">
        <v>0.26449806456909825</v>
      </c>
      <c r="O867">
        <v>0.3565934760304259</v>
      </c>
      <c r="P867" s="53">
        <v>2.8655667080195429E-2</v>
      </c>
      <c r="Q867" s="53">
        <v>0.23977286726832925</v>
      </c>
      <c r="R867" s="53">
        <v>0.34018292921960464</v>
      </c>
      <c r="S867" s="53">
        <v>0</v>
      </c>
      <c r="T867" s="53">
        <v>0.26430524790079046</v>
      </c>
      <c r="U867" s="57">
        <v>0.25882515327865208</v>
      </c>
      <c r="V867" s="59">
        <v>0.75019483575648171</v>
      </c>
      <c r="W867" s="53">
        <v>0.40533381363696025</v>
      </c>
      <c r="X867" s="53">
        <v>0.22884670430819393</v>
      </c>
      <c r="Y867" s="53">
        <v>0.47230497027980589</v>
      </c>
      <c r="Z867" s="53">
        <v>0.38410953927879754</v>
      </c>
      <c r="AA867" s="53">
        <v>0.75019483575648171</v>
      </c>
      <c r="AB867" s="53">
        <v>0.40533381363696025</v>
      </c>
      <c r="AC867" s="53">
        <v>0.22884670430819393</v>
      </c>
      <c r="AD867" s="53">
        <v>0.47230497027980589</v>
      </c>
      <c r="AE867" s="57">
        <v>0.38410953927879754</v>
      </c>
      <c r="AF867" s="59">
        <v>0.47357953556285454</v>
      </c>
      <c r="AG867" s="53">
        <v>0.41604542568989361</v>
      </c>
      <c r="AH867" s="53">
        <v>0.39518620861273962</v>
      </c>
      <c r="AI867" s="53">
        <v>0.30260422257425573</v>
      </c>
      <c r="AJ867" s="53">
        <v>0.42565324793046588</v>
      </c>
      <c r="AK867" s="53">
        <v>0.47357953556285454</v>
      </c>
      <c r="AL867" s="53">
        <v>0.41604542568989361</v>
      </c>
      <c r="AM867" s="53">
        <v>0.39518620861273962</v>
      </c>
      <c r="AN867" s="53">
        <v>0.30260422257425573</v>
      </c>
      <c r="AO867" s="57">
        <v>0.42565324793046588</v>
      </c>
      <c r="AP867" s="59">
        <v>0.14341832269690663</v>
      </c>
      <c r="AQ867" s="53">
        <v>0.25275647176002425</v>
      </c>
      <c r="AR867" s="53">
        <v>0.34052848196622998</v>
      </c>
      <c r="AS867" s="53">
        <v>0.27061756223438022</v>
      </c>
      <c r="AT867" s="53">
        <v>0.11088262027260454</v>
      </c>
      <c r="AU867" s="53">
        <v>0.14341832269690663</v>
      </c>
      <c r="AV867" s="53">
        <v>0.25275647176002425</v>
      </c>
      <c r="AW867" s="53">
        <v>0.34052848196622998</v>
      </c>
      <c r="AX867" s="53">
        <v>0.27061756223438022</v>
      </c>
      <c r="AY867" s="57">
        <v>0.11088262027260454</v>
      </c>
      <c r="AZ867">
        <f t="shared" si="759"/>
        <v>0.22413391188133197</v>
      </c>
      <c r="BA867">
        <f t="shared" si="760"/>
        <v>0.20200125407558608</v>
      </c>
      <c r="BB867">
        <f t="shared" si="761"/>
        <v>0.44815797265204782</v>
      </c>
      <c r="BC867">
        <f t="shared" si="762"/>
        <v>0.40261372807404189</v>
      </c>
      <c r="BD867" s="4">
        <f t="shared" si="763"/>
        <v>0.22364069178602911</v>
      </c>
      <c r="BE867" s="7">
        <f t="shared" si="764"/>
        <v>5.722570024503966E-2</v>
      </c>
      <c r="BF867">
        <f t="shared" si="765"/>
        <v>0.12469334667081115</v>
      </c>
      <c r="BG867">
        <f t="shared" si="766"/>
        <v>0.18002647151270007</v>
      </c>
      <c r="BH867">
        <f t="shared" si="767"/>
        <v>5.9262963971808198E-2</v>
      </c>
      <c r="BI867" s="4">
        <f t="shared" si="768"/>
        <v>8.9277745998433869E-2</v>
      </c>
      <c r="BJ867" s="7">
        <f t="shared" si="769"/>
        <v>0.61875321970907016</v>
      </c>
      <c r="BK867">
        <f t="shared" si="770"/>
        <v>3.3108930397214979E-3</v>
      </c>
      <c r="BL867">
        <f t="shared" si="771"/>
        <v>2.0830439040318432E-6</v>
      </c>
      <c r="BM867" s="4">
        <f t="shared" si="772"/>
        <v>0.9884548373298141</v>
      </c>
      <c r="BN867" s="7">
        <f t="shared" si="773"/>
        <v>0.61875321970907016</v>
      </c>
      <c r="BO867">
        <f t="shared" si="774"/>
        <v>2.6367900165509641E-3</v>
      </c>
      <c r="BP867">
        <f t="shared" si="775"/>
        <v>5.1535758266895446E-4</v>
      </c>
      <c r="BQ867" s="4">
        <f t="shared" si="776"/>
        <v>0.6613153572020023</v>
      </c>
      <c r="BR867" s="7">
        <f t="shared" si="777"/>
        <v>3.3108930397214979E-3</v>
      </c>
      <c r="BS867">
        <f t="shared" si="778"/>
        <v>2.6367900165509641E-3</v>
      </c>
      <c r="BT867">
        <f t="shared" si="779"/>
        <v>0.46339415050745492</v>
      </c>
      <c r="BU867" s="4">
        <f t="shared" si="780"/>
        <v>3.6040293603941879E-3</v>
      </c>
      <c r="BV867" s="7">
        <f t="shared" si="781"/>
        <v>2.0830439040318432E-6</v>
      </c>
      <c r="BW867">
        <f t="shared" si="782"/>
        <v>5.1535758266895446E-4</v>
      </c>
      <c r="BX867">
        <f t="shared" si="783"/>
        <v>0.46339415050745492</v>
      </c>
      <c r="BY867" s="4">
        <f t="shared" si="784"/>
        <v>8.0278136785387507E-5</v>
      </c>
      <c r="BZ867" s="7">
        <f t="shared" si="785"/>
        <v>0.9884548373298141</v>
      </c>
      <c r="CA867">
        <f t="shared" si="786"/>
        <v>0.6613153572020023</v>
      </c>
      <c r="CB867">
        <f t="shared" si="787"/>
        <v>3.6040293603941879E-3</v>
      </c>
      <c r="CC867" s="4">
        <f t="shared" si="788"/>
        <v>8.0278136785387507E-5</v>
      </c>
      <c r="CD867" s="7">
        <f t="shared" si="789"/>
        <v>12</v>
      </c>
      <c r="CE867" s="4">
        <f t="shared" si="790"/>
        <v>0</v>
      </c>
      <c r="CF867" s="7">
        <f t="shared" si="791"/>
        <v>0.61875321970907016</v>
      </c>
      <c r="CG867">
        <f t="shared" si="792"/>
        <v>2.6405000378998845E-4</v>
      </c>
      <c r="CH867" s="7">
        <f t="shared" si="793"/>
        <v>0.61875321970907016</v>
      </c>
      <c r="CI867" s="4">
        <f t="shared" si="794"/>
        <v>4.425608448322728E-3</v>
      </c>
      <c r="CJ867">
        <f t="shared" si="795"/>
        <v>2.6405000378998845E-4</v>
      </c>
      <c r="CK867">
        <f t="shared" si="796"/>
        <v>4.425608448322728E-3</v>
      </c>
      <c r="CL867" s="7">
        <f t="shared" si="797"/>
        <v>4</v>
      </c>
      <c r="CM867" s="4">
        <f t="shared" si="798"/>
        <v>0</v>
      </c>
      <c r="CN867" s="7">
        <f t="shared" si="799"/>
        <v>1.4014006898672903E-6</v>
      </c>
      <c r="CO867" s="4">
        <f t="shared" si="800"/>
        <v>1</v>
      </c>
      <c r="CP867" s="7">
        <f t="shared" si="801"/>
        <v>3</v>
      </c>
      <c r="CQ867" s="4" t="str">
        <f t="shared" si="802"/>
        <v>Glenfiddich 12</v>
      </c>
      <c r="CR867" s="7">
        <f t="shared" si="803"/>
        <v>70</v>
      </c>
      <c r="CS867">
        <f t="shared" si="804"/>
        <v>73</v>
      </c>
      <c r="CT867">
        <f ca="1">COUNTIF(INDIRECT(ADDRESS(ROW(),CR867,1,1)):INDIRECT(ADDRESS(ROW(),CS867,1,1)), "&lt;0.05")</f>
        <v>3</v>
      </c>
      <c r="CU867" s="4">
        <f t="shared" ca="1" si="805"/>
        <v>0</v>
      </c>
    </row>
    <row r="868" spans="1:99" x14ac:dyDescent="0.25">
      <c r="A868" s="48">
        <v>72</v>
      </c>
      <c r="B868" s="7">
        <v>5.6888870939343986E-2</v>
      </c>
      <c r="C868">
        <v>8.260482284430197E-2</v>
      </c>
      <c r="D868">
        <v>0.14903363900371819</v>
      </c>
      <c r="E868">
        <v>7.0197992713443194E-2</v>
      </c>
      <c r="F868">
        <v>0.1106513979213798</v>
      </c>
      <c r="G868">
        <v>9.8874484195915463E-2</v>
      </c>
      <c r="H868">
        <v>7.4181245580063893E-2</v>
      </c>
      <c r="I868">
        <v>0.13869749424697705</v>
      </c>
      <c r="J868">
        <v>0.17643843761342387</v>
      </c>
      <c r="K868" s="4">
        <v>0.17189490895201995</v>
      </c>
      <c r="L868" s="7">
        <v>0.18941027409200342</v>
      </c>
      <c r="M868">
        <v>5.7938318854270324E-2</v>
      </c>
      <c r="N868">
        <v>1.0072834638674108E-2</v>
      </c>
      <c r="O868">
        <v>9.672746769841252E-2</v>
      </c>
      <c r="P868" s="53">
        <v>0.2572354682494552</v>
      </c>
      <c r="Q868" s="53">
        <v>0.23135214342488639</v>
      </c>
      <c r="R868" s="53">
        <v>0.11211677370347031</v>
      </c>
      <c r="S868" s="53">
        <v>0.15340376593311536</v>
      </c>
      <c r="T868" s="53">
        <v>0.15616474606528422</v>
      </c>
      <c r="U868" s="57">
        <v>0.12899285662775795</v>
      </c>
      <c r="V868" s="59">
        <v>0.23856349594007523</v>
      </c>
      <c r="W868" s="53">
        <v>0.12852324609675161</v>
      </c>
      <c r="X868" s="53">
        <v>0.25640539326070266</v>
      </c>
      <c r="Y868" s="53">
        <v>0.21009689077012741</v>
      </c>
      <c r="Z868" s="53">
        <v>0.11010421357409808</v>
      </c>
      <c r="AA868" s="53">
        <v>0.23856349594007523</v>
      </c>
      <c r="AB868" s="53">
        <v>0.12852324609675161</v>
      </c>
      <c r="AC868" s="53">
        <v>0.25640539326070266</v>
      </c>
      <c r="AD868" s="53">
        <v>0.21009689077012741</v>
      </c>
      <c r="AE868" s="57">
        <v>0.11010421357409808</v>
      </c>
      <c r="AF868" s="59">
        <v>0.53190343177551791</v>
      </c>
      <c r="AG868" s="53">
        <v>0.29584238234565935</v>
      </c>
      <c r="AH868" s="53">
        <v>0.14409834772184565</v>
      </c>
      <c r="AI868" s="53">
        <v>0.15456724083716272</v>
      </c>
      <c r="AJ868" s="53">
        <v>0.24146438797425918</v>
      </c>
      <c r="AK868" s="53">
        <v>0.53190343177551791</v>
      </c>
      <c r="AL868" s="53">
        <v>0.29584238234565935</v>
      </c>
      <c r="AM868" s="53">
        <v>0.14409834772184565</v>
      </c>
      <c r="AN868" s="53">
        <v>0.15456724083716272</v>
      </c>
      <c r="AO868" s="57">
        <v>0.24146438797425918</v>
      </c>
      <c r="AP868" s="59">
        <v>0.19364738831180361</v>
      </c>
      <c r="AQ868" s="53">
        <v>0.10366129521930359</v>
      </c>
      <c r="AR868" s="53">
        <v>9.4360467396037498E-2</v>
      </c>
      <c r="AS868" s="53">
        <v>0.26107011125819946</v>
      </c>
      <c r="AT868" s="53">
        <v>0.21371740410193071</v>
      </c>
      <c r="AU868" s="53">
        <v>0.19364738831180361</v>
      </c>
      <c r="AV868" s="53">
        <v>0.10366129521930359</v>
      </c>
      <c r="AW868" s="53">
        <v>9.4360467396037498E-2</v>
      </c>
      <c r="AX868" s="53">
        <v>0.26107011125819946</v>
      </c>
      <c r="AY868" s="57">
        <v>0.21371740410193071</v>
      </c>
      <c r="AZ868">
        <f t="shared" si="759"/>
        <v>0.11294632940105873</v>
      </c>
      <c r="BA868">
        <f t="shared" si="760"/>
        <v>0.13934146492873295</v>
      </c>
      <c r="BB868">
        <f t="shared" si="761"/>
        <v>0.18873864792835102</v>
      </c>
      <c r="BC868">
        <f t="shared" si="762"/>
        <v>0.27357515813088895</v>
      </c>
      <c r="BD868" s="4">
        <f t="shared" si="763"/>
        <v>0.17329133325745499</v>
      </c>
      <c r="BE868" s="7">
        <f t="shared" si="764"/>
        <v>4.3548287964954691E-2</v>
      </c>
      <c r="BF868">
        <f t="shared" si="765"/>
        <v>7.5537848466834603E-2</v>
      </c>
      <c r="BG868">
        <f t="shared" si="766"/>
        <v>6.20514971159839E-2</v>
      </c>
      <c r="BH868">
        <f t="shared" si="767"/>
        <v>0.14846440397227045</v>
      </c>
      <c r="BI868" s="4">
        <f t="shared" si="768"/>
        <v>6.8039488258951078E-2</v>
      </c>
      <c r="BJ868" s="7">
        <f t="shared" si="769"/>
        <v>0.35422679860969053</v>
      </c>
      <c r="BK868">
        <f t="shared" si="770"/>
        <v>5.9959728213476457E-3</v>
      </c>
      <c r="BL868">
        <f t="shared" si="771"/>
        <v>7.7054115633413038E-3</v>
      </c>
      <c r="BM868" s="4">
        <f t="shared" si="772"/>
        <v>3.1797547202034322E-2</v>
      </c>
      <c r="BN868" s="7">
        <f t="shared" si="773"/>
        <v>0.35422679860969053</v>
      </c>
      <c r="BO868">
        <f t="shared" si="774"/>
        <v>0.1281157226238798</v>
      </c>
      <c r="BP868">
        <f t="shared" si="775"/>
        <v>2.3855369567331877E-2</v>
      </c>
      <c r="BQ868" s="4">
        <f t="shared" si="776"/>
        <v>0.30507278207503996</v>
      </c>
      <c r="BR868" s="7">
        <f t="shared" si="777"/>
        <v>5.9959728213476457E-3</v>
      </c>
      <c r="BS868">
        <f t="shared" si="778"/>
        <v>0.1281157226238798</v>
      </c>
      <c r="BT868">
        <f t="shared" si="779"/>
        <v>0.12122170503976037</v>
      </c>
      <c r="BU868" s="4">
        <f t="shared" si="780"/>
        <v>0.6023237491756458</v>
      </c>
      <c r="BV868" s="7">
        <f t="shared" si="781"/>
        <v>7.7054115633413038E-3</v>
      </c>
      <c r="BW868">
        <f t="shared" si="782"/>
        <v>2.3855369567331877E-2</v>
      </c>
      <c r="BX868">
        <f t="shared" si="783"/>
        <v>0.12122170503976037</v>
      </c>
      <c r="BY868" s="4">
        <f t="shared" si="784"/>
        <v>7.4814595197219017E-2</v>
      </c>
      <c r="BZ868" s="7">
        <f t="shared" si="785"/>
        <v>3.1797547202034322E-2</v>
      </c>
      <c r="CA868">
        <f t="shared" si="786"/>
        <v>0.30507278207503996</v>
      </c>
      <c r="CB868">
        <f t="shared" si="787"/>
        <v>0.6023237491756458</v>
      </c>
      <c r="CC868" s="4">
        <f t="shared" si="788"/>
        <v>7.4814595197219017E-2</v>
      </c>
      <c r="CD868" s="7">
        <f t="shared" si="789"/>
        <v>8</v>
      </c>
      <c r="CE868" s="4">
        <f t="shared" si="790"/>
        <v>0</v>
      </c>
      <c r="CF868" s="7">
        <f t="shared" si="791"/>
        <v>0.35422679860969053</v>
      </c>
      <c r="CG868">
        <f t="shared" si="792"/>
        <v>2.0151349625397726E-4</v>
      </c>
      <c r="CH868" s="7">
        <f t="shared" si="793"/>
        <v>0.35422679860969053</v>
      </c>
      <c r="CI868" s="4">
        <f t="shared" si="794"/>
        <v>2.8198255035761635E-2</v>
      </c>
      <c r="CJ868">
        <f t="shared" si="795"/>
        <v>2.0151349625397726E-4</v>
      </c>
      <c r="CK868">
        <f t="shared" si="796"/>
        <v>2.8198255035761635E-2</v>
      </c>
      <c r="CL868" s="7">
        <f t="shared" si="797"/>
        <v>4</v>
      </c>
      <c r="CM868" s="4">
        <f t="shared" si="798"/>
        <v>0</v>
      </c>
      <c r="CN868" s="7">
        <f t="shared" si="799"/>
        <v>1.5268925459024085E-3</v>
      </c>
      <c r="CO868" s="4">
        <f t="shared" si="800"/>
        <v>1</v>
      </c>
      <c r="CP868" s="7">
        <f t="shared" si="801"/>
        <v>4</v>
      </c>
      <c r="CQ868" s="4" t="str">
        <f t="shared" si="802"/>
        <v>Glenfiddich 15</v>
      </c>
      <c r="CR868" s="7">
        <f t="shared" si="803"/>
        <v>74</v>
      </c>
      <c r="CS868">
        <f t="shared" si="804"/>
        <v>77</v>
      </c>
      <c r="CT868">
        <f ca="1">COUNTIF(INDIRECT(ADDRESS(ROW(),CR868,1,1)):INDIRECT(ADDRESS(ROW(),CS868,1,1)), "&lt;0.05")</f>
        <v>2</v>
      </c>
      <c r="CU868" s="4">
        <f t="shared" ca="1" si="805"/>
        <v>0</v>
      </c>
    </row>
    <row r="869" spans="1:99" x14ac:dyDescent="0.25">
      <c r="A869" s="48">
        <v>73</v>
      </c>
      <c r="B869" s="7">
        <v>0.62987505900219976</v>
      </c>
      <c r="C869">
        <v>0.70241128683020648</v>
      </c>
      <c r="D869">
        <v>0.80402595485903117</v>
      </c>
      <c r="E869">
        <v>0.60657602218253293</v>
      </c>
      <c r="F869">
        <v>0.7157210517625886</v>
      </c>
      <c r="G869">
        <v>0.95901378516748426</v>
      </c>
      <c r="H869">
        <v>0.83151716935558406</v>
      </c>
      <c r="I869">
        <v>0.98844445545099968</v>
      </c>
      <c r="J869">
        <v>1.2961313220369397</v>
      </c>
      <c r="K869" s="4">
        <v>1.3490818521137746</v>
      </c>
      <c r="L869" s="7">
        <v>1.0850004722110824</v>
      </c>
      <c r="M869">
        <v>1.1178808133985552</v>
      </c>
      <c r="N869">
        <v>1.266106543379492</v>
      </c>
      <c r="O869">
        <v>0.6730119946318025</v>
      </c>
      <c r="P869" s="53">
        <v>1.2922765129222067</v>
      </c>
      <c r="Q869" s="53">
        <v>1.306581066494326</v>
      </c>
      <c r="R869" s="53">
        <v>1.5097522679030277</v>
      </c>
      <c r="S869" s="53">
        <v>1.4931141570632032</v>
      </c>
      <c r="T869" s="53">
        <v>1.6250423892983872</v>
      </c>
      <c r="U869" s="57">
        <v>1.3280637467629526</v>
      </c>
      <c r="V869" s="59">
        <v>1.0677201745047731</v>
      </c>
      <c r="W869" s="53">
        <v>1.4054068667684028</v>
      </c>
      <c r="X869" s="53">
        <v>1.5906459186973911</v>
      </c>
      <c r="Y869" s="53">
        <v>1.589802459130125</v>
      </c>
      <c r="Z869" s="53">
        <v>2.026216651642383</v>
      </c>
      <c r="AA869" s="53">
        <v>1.0677201745047731</v>
      </c>
      <c r="AB869" s="53">
        <v>1.4054068667684028</v>
      </c>
      <c r="AC869" s="53">
        <v>1.5906459186973911</v>
      </c>
      <c r="AD869" s="53">
        <v>1.589802459130125</v>
      </c>
      <c r="AE869" s="57">
        <v>2.026216651642383</v>
      </c>
      <c r="AF869" s="59">
        <v>4.267799618700578</v>
      </c>
      <c r="AG869" s="53">
        <v>2.2726735903331479</v>
      </c>
      <c r="AH869" s="53">
        <v>1.7715095541801045</v>
      </c>
      <c r="AI869" s="53">
        <v>1.554550439069011</v>
      </c>
      <c r="AJ869" s="53">
        <v>2.2050231417698414</v>
      </c>
      <c r="AK869" s="53">
        <v>4.267799618700578</v>
      </c>
      <c r="AL869" s="53">
        <v>2.2726735903331479</v>
      </c>
      <c r="AM869" s="53">
        <v>1.7715095541801045</v>
      </c>
      <c r="AN869" s="53">
        <v>1.554550439069011</v>
      </c>
      <c r="AO869" s="57">
        <v>2.2050231417698414</v>
      </c>
      <c r="AP869" s="59">
        <v>1.5464819470608813</v>
      </c>
      <c r="AQ869" s="53">
        <v>1.0128969161360724</v>
      </c>
      <c r="AR869" s="53">
        <v>1.4336959757714127</v>
      </c>
      <c r="AS869" s="53">
        <v>2.1016732445695316</v>
      </c>
      <c r="AT869" s="53">
        <v>1.434872343976858</v>
      </c>
      <c r="AU869" s="53">
        <v>1.5464819470608813</v>
      </c>
      <c r="AV869" s="53">
        <v>1.0128969161360724</v>
      </c>
      <c r="AW869" s="53">
        <v>1.4336959757714127</v>
      </c>
      <c r="AX869" s="53">
        <v>2.1016732445695316</v>
      </c>
      <c r="AY869" s="57">
        <v>1.434872343976858</v>
      </c>
      <c r="AZ869">
        <f t="shared" si="759"/>
        <v>0.88827979587613404</v>
      </c>
      <c r="BA869">
        <f t="shared" si="760"/>
        <v>1.2696829964065037</v>
      </c>
      <c r="BB869">
        <f t="shared" si="761"/>
        <v>1.5359584141486147</v>
      </c>
      <c r="BC869">
        <f t="shared" si="762"/>
        <v>2.414311268810537</v>
      </c>
      <c r="BD869" s="4">
        <f t="shared" si="763"/>
        <v>1.505924085502951</v>
      </c>
      <c r="BE869" s="7">
        <f t="shared" si="764"/>
        <v>0.26129846943594442</v>
      </c>
      <c r="BF869">
        <f t="shared" si="765"/>
        <v>0.26921612471249856</v>
      </c>
      <c r="BG869">
        <f t="shared" si="766"/>
        <v>0.32745951381722993</v>
      </c>
      <c r="BH869">
        <f t="shared" si="767"/>
        <v>1.0167119710072401</v>
      </c>
      <c r="BI869" s="4">
        <f t="shared" si="768"/>
        <v>0.36814943831906477</v>
      </c>
      <c r="BJ869" s="7">
        <f t="shared" si="769"/>
        <v>4.8077799985652408E-3</v>
      </c>
      <c r="BK869">
        <f t="shared" si="770"/>
        <v>1.3489959631684937E-4</v>
      </c>
      <c r="BL869">
        <f t="shared" si="771"/>
        <v>9.3901851951668609E-4</v>
      </c>
      <c r="BM869" s="4">
        <f t="shared" si="772"/>
        <v>5.0539657510790192E-4</v>
      </c>
      <c r="BN869" s="7">
        <f t="shared" si="773"/>
        <v>4.8077799985652408E-3</v>
      </c>
      <c r="BO869">
        <f t="shared" si="774"/>
        <v>6.3027426200582673E-2</v>
      </c>
      <c r="BP869">
        <f t="shared" si="775"/>
        <v>6.0887339762059692E-3</v>
      </c>
      <c r="BQ869" s="4">
        <f t="shared" si="776"/>
        <v>0.1203669552306797</v>
      </c>
      <c r="BR869" s="7">
        <f t="shared" si="777"/>
        <v>1.3489959631684937E-4</v>
      </c>
      <c r="BS869">
        <f t="shared" si="778"/>
        <v>6.3027426200582673E-2</v>
      </c>
      <c r="BT869">
        <f t="shared" si="779"/>
        <v>2.4927306799224249E-2</v>
      </c>
      <c r="BU869" s="4">
        <f t="shared" si="780"/>
        <v>0.84933110918327936</v>
      </c>
      <c r="BV869" s="7">
        <f t="shared" si="781"/>
        <v>9.3901851951668609E-4</v>
      </c>
      <c r="BW869">
        <f t="shared" si="782"/>
        <v>6.0887339762059692E-3</v>
      </c>
      <c r="BX869">
        <f t="shared" si="783"/>
        <v>2.4927306799224249E-2</v>
      </c>
      <c r="BY869" s="4">
        <f t="shared" si="784"/>
        <v>2.1845084457000393E-2</v>
      </c>
      <c r="BZ869" s="7">
        <f t="shared" si="785"/>
        <v>5.0539657510790192E-4</v>
      </c>
      <c r="CA869">
        <f t="shared" si="786"/>
        <v>0.1203669552306797</v>
      </c>
      <c r="CB869">
        <f t="shared" si="787"/>
        <v>0.84933110918327936</v>
      </c>
      <c r="CC869" s="4">
        <f t="shared" si="788"/>
        <v>2.1845084457000393E-2</v>
      </c>
      <c r="CD869" s="7">
        <f t="shared" si="789"/>
        <v>14</v>
      </c>
      <c r="CE869" s="4">
        <f t="shared" si="790"/>
        <v>0</v>
      </c>
      <c r="CF869" s="7">
        <f t="shared" si="791"/>
        <v>4.8077799985652408E-3</v>
      </c>
      <c r="CG869">
        <f t="shared" si="792"/>
        <v>1.2537783856356999E-6</v>
      </c>
      <c r="CH869" s="7">
        <f t="shared" si="793"/>
        <v>4.8077799985652408E-3</v>
      </c>
      <c r="CI869" s="4">
        <f t="shared" si="794"/>
        <v>1.7539733374338352E-3</v>
      </c>
      <c r="CJ869">
        <f t="shared" si="795"/>
        <v>1.2537783856356999E-6</v>
      </c>
      <c r="CK869">
        <f t="shared" si="796"/>
        <v>1.7539733374338352E-3</v>
      </c>
      <c r="CL869" s="7">
        <f t="shared" si="797"/>
        <v>6</v>
      </c>
      <c r="CM869" s="4">
        <f t="shared" si="798"/>
        <v>1</v>
      </c>
      <c r="CN869" s="7">
        <f t="shared" si="799"/>
        <v>2.1197803586211773E-4</v>
      </c>
      <c r="CO869" s="4">
        <f t="shared" si="800"/>
        <v>1</v>
      </c>
      <c r="CP869" s="7">
        <f t="shared" si="801"/>
        <v>4</v>
      </c>
      <c r="CQ869" s="4" t="str">
        <f t="shared" si="802"/>
        <v>Glenfiddich 15</v>
      </c>
      <c r="CR869" s="7">
        <f t="shared" si="803"/>
        <v>74</v>
      </c>
      <c r="CS869">
        <f t="shared" si="804"/>
        <v>77</v>
      </c>
      <c r="CT869">
        <f ca="1">COUNTIF(INDIRECT(ADDRESS(ROW(),CR869,1,1)):INDIRECT(ADDRESS(ROW(),CS869,1,1)), "&lt;0.05")</f>
        <v>4</v>
      </c>
      <c r="CU869" s="4">
        <f t="shared" ca="1" si="805"/>
        <v>1</v>
      </c>
    </row>
    <row r="870" spans="1:99" x14ac:dyDescent="0.25">
      <c r="A870" s="48">
        <v>74</v>
      </c>
      <c r="B870" s="7">
        <v>0.12650629494229121</v>
      </c>
      <c r="C870">
        <v>0.13022801028093842</v>
      </c>
      <c r="D870">
        <v>0.13321181499525833</v>
      </c>
      <c r="E870">
        <v>7.2334049358875357E-2</v>
      </c>
      <c r="F870">
        <v>9.3217159328769977E-2</v>
      </c>
      <c r="G870">
        <v>0.14203424566623402</v>
      </c>
      <c r="H870">
        <v>0.14188974090953524</v>
      </c>
      <c r="I870">
        <v>0.14647578300878353</v>
      </c>
      <c r="J870">
        <v>9.4522673877482685E-2</v>
      </c>
      <c r="K870" s="4">
        <v>0.19517027441246992</v>
      </c>
      <c r="L870" s="7">
        <v>0.2088721423514239</v>
      </c>
      <c r="M870">
        <v>0.12753281778783859</v>
      </c>
      <c r="N870">
        <v>0.16082778937873177</v>
      </c>
      <c r="O870">
        <v>0</v>
      </c>
      <c r="P870" s="53">
        <v>0.17095707262172657</v>
      </c>
      <c r="Q870" s="53">
        <v>0.22175948000858781</v>
      </c>
      <c r="R870" s="53">
        <v>0.22914177592097004</v>
      </c>
      <c r="S870" s="53">
        <v>0.19186999467692445</v>
      </c>
      <c r="T870" s="53">
        <v>0.14666123757911476</v>
      </c>
      <c r="U870" s="57">
        <v>0.17220031488846754</v>
      </c>
      <c r="V870" s="59">
        <v>0.24478381534139843</v>
      </c>
      <c r="W870" s="53">
        <v>0.22021332935420024</v>
      </c>
      <c r="X870" s="53">
        <v>0.26205074967711001</v>
      </c>
      <c r="Y870" s="53">
        <v>0.15858721378724011</v>
      </c>
      <c r="Z870" s="53">
        <v>0.29077305252628488</v>
      </c>
      <c r="AA870" s="53">
        <v>0.24478381534139843</v>
      </c>
      <c r="AB870" s="53">
        <v>0.22021332935420024</v>
      </c>
      <c r="AC870" s="53">
        <v>0.26205074967711001</v>
      </c>
      <c r="AD870" s="53">
        <v>0.15858721378724011</v>
      </c>
      <c r="AE870" s="57">
        <v>0.29077305252628488</v>
      </c>
      <c r="AF870" s="59">
        <v>0.50401304059803465</v>
      </c>
      <c r="AG870" s="53">
        <v>0.29560058325852967</v>
      </c>
      <c r="AH870" s="53">
        <v>0.19474390633459898</v>
      </c>
      <c r="AI870" s="53">
        <v>0.17452792329442135</v>
      </c>
      <c r="AJ870" s="53">
        <v>0.18159470746247658</v>
      </c>
      <c r="AK870" s="53">
        <v>0.50401304059803465</v>
      </c>
      <c r="AL870" s="53">
        <v>0.29560058325852967</v>
      </c>
      <c r="AM870" s="53">
        <v>0.19474390633459898</v>
      </c>
      <c r="AN870" s="53">
        <v>0.17452792329442135</v>
      </c>
      <c r="AO870" s="57">
        <v>0.18159470746247658</v>
      </c>
      <c r="AP870" s="59">
        <v>7.9549203534679966E-2</v>
      </c>
      <c r="AQ870" s="53">
        <v>0.11316730379073785</v>
      </c>
      <c r="AR870" s="53">
        <v>0.2326175445546603</v>
      </c>
      <c r="AS870" s="53">
        <v>0.24304916044174765</v>
      </c>
      <c r="AT870" s="53">
        <v>6.9510924131223728E-2</v>
      </c>
      <c r="AU870" s="53">
        <v>7.9549203534679966E-2</v>
      </c>
      <c r="AV870" s="53">
        <v>0.11316730379073785</v>
      </c>
      <c r="AW870" s="53">
        <v>0.2326175445546603</v>
      </c>
      <c r="AX870" s="53">
        <v>0.24304916044174765</v>
      </c>
      <c r="AY870" s="57">
        <v>6.9510924131223728E-2</v>
      </c>
      <c r="AZ870">
        <f t="shared" si="759"/>
        <v>0.12755900467806386</v>
      </c>
      <c r="BA870">
        <f t="shared" si="760"/>
        <v>0.16298226252137854</v>
      </c>
      <c r="BB870">
        <f t="shared" si="761"/>
        <v>0.2352816321372467</v>
      </c>
      <c r="BC870">
        <f t="shared" si="762"/>
        <v>0.27009603218961226</v>
      </c>
      <c r="BD870" s="4">
        <f t="shared" si="763"/>
        <v>0.14757882729060989</v>
      </c>
      <c r="BE870" s="7">
        <f t="shared" si="764"/>
        <v>3.4487959473897267E-2</v>
      </c>
      <c r="BF870">
        <f t="shared" si="765"/>
        <v>6.5837926736365446E-2</v>
      </c>
      <c r="BG870">
        <f t="shared" si="766"/>
        <v>4.712928419926677E-2</v>
      </c>
      <c r="BH870">
        <f t="shared" si="767"/>
        <v>0.1316656875365313</v>
      </c>
      <c r="BI870" s="4">
        <f t="shared" si="768"/>
        <v>7.923656297942154E-2</v>
      </c>
      <c r="BJ870" s="7">
        <f t="shared" si="769"/>
        <v>0.15465324648140247</v>
      </c>
      <c r="BK870">
        <f t="shared" si="770"/>
        <v>2.2544848412177073E-5</v>
      </c>
      <c r="BL870">
        <f t="shared" si="771"/>
        <v>7.6244514193911841E-3</v>
      </c>
      <c r="BM870" s="4">
        <f t="shared" si="772"/>
        <v>0.47754510827726993</v>
      </c>
      <c r="BN870" s="7">
        <f t="shared" si="773"/>
        <v>0.15465324648140247</v>
      </c>
      <c r="BO870">
        <f t="shared" si="774"/>
        <v>1.2060494412484751E-2</v>
      </c>
      <c r="BP870">
        <f t="shared" si="775"/>
        <v>3.8262141254737474E-2</v>
      </c>
      <c r="BQ870" s="4">
        <f t="shared" si="776"/>
        <v>0.64221206756949034</v>
      </c>
      <c r="BR870" s="7">
        <f t="shared" si="777"/>
        <v>2.2544848412177073E-5</v>
      </c>
      <c r="BS870">
        <f t="shared" si="778"/>
        <v>1.2060494412484751E-2</v>
      </c>
      <c r="BT870">
        <f t="shared" si="779"/>
        <v>0.44738228164897831</v>
      </c>
      <c r="BU870" s="4">
        <f t="shared" si="780"/>
        <v>9.0078159390007771E-3</v>
      </c>
      <c r="BV870" s="7">
        <f t="shared" si="781"/>
        <v>7.6244514193911841E-3</v>
      </c>
      <c r="BW870">
        <f t="shared" si="782"/>
        <v>3.8262141254737474E-2</v>
      </c>
      <c r="BX870">
        <f t="shared" si="783"/>
        <v>0.44738228164897831</v>
      </c>
      <c r="BY870" s="4">
        <f t="shared" si="784"/>
        <v>2.371090801792268E-2</v>
      </c>
      <c r="BZ870" s="7">
        <f t="shared" si="785"/>
        <v>0.47754510827726993</v>
      </c>
      <c r="CA870">
        <f t="shared" si="786"/>
        <v>0.64221206756949034</v>
      </c>
      <c r="CB870">
        <f t="shared" si="787"/>
        <v>9.0078159390007771E-3</v>
      </c>
      <c r="CC870" s="4">
        <f t="shared" si="788"/>
        <v>2.371090801792268E-2</v>
      </c>
      <c r="CD870" s="7">
        <f t="shared" si="789"/>
        <v>12</v>
      </c>
      <c r="CE870" s="4">
        <f t="shared" si="790"/>
        <v>0</v>
      </c>
      <c r="CF870" s="7">
        <f t="shared" si="791"/>
        <v>0.15465324648140247</v>
      </c>
      <c r="CG870">
        <f t="shared" si="792"/>
        <v>1.9680027708236176E-4</v>
      </c>
      <c r="CH870" s="7">
        <f t="shared" si="793"/>
        <v>0.15465324648140247</v>
      </c>
      <c r="CI870" s="4">
        <f t="shared" si="794"/>
        <v>6.3556442160247098E-2</v>
      </c>
      <c r="CJ870">
        <f t="shared" si="795"/>
        <v>1.9680027708236176E-4</v>
      </c>
      <c r="CK870">
        <f t="shared" si="796"/>
        <v>6.3556442160247098E-2</v>
      </c>
      <c r="CL870" s="7">
        <f t="shared" si="797"/>
        <v>2</v>
      </c>
      <c r="CM870" s="4">
        <f t="shared" si="798"/>
        <v>0</v>
      </c>
      <c r="CN870" s="7">
        <f t="shared" si="799"/>
        <v>1.7347700325289004E-4</v>
      </c>
      <c r="CO870" s="4">
        <f t="shared" si="800"/>
        <v>1</v>
      </c>
      <c r="CP870" s="7">
        <f t="shared" si="801"/>
        <v>4</v>
      </c>
      <c r="CQ870" s="4" t="str">
        <f t="shared" si="802"/>
        <v>Glenfiddich 15</v>
      </c>
      <c r="CR870" s="7">
        <f t="shared" si="803"/>
        <v>74</v>
      </c>
      <c r="CS870">
        <f t="shared" si="804"/>
        <v>77</v>
      </c>
      <c r="CT870">
        <f ca="1">COUNTIF(INDIRECT(ADDRESS(ROW(),CR870,1,1)):INDIRECT(ADDRESS(ROW(),CS870,1,1)), "&lt;0.05")</f>
        <v>3</v>
      </c>
      <c r="CU870" s="4">
        <f t="shared" ca="1" si="805"/>
        <v>0</v>
      </c>
    </row>
    <row r="871" spans="1:99" x14ac:dyDescent="0.25">
      <c r="A871" s="48">
        <v>75</v>
      </c>
      <c r="B871" s="7">
        <v>0.90065643281727359</v>
      </c>
      <c r="C871">
        <v>0.59469164884872605</v>
      </c>
      <c r="D871">
        <v>0.61432117491967653</v>
      </c>
      <c r="E871">
        <v>0.52859507192919197</v>
      </c>
      <c r="F871">
        <v>0.59087417993298286</v>
      </c>
      <c r="G871">
        <v>0.82164572382819334</v>
      </c>
      <c r="H871">
        <v>0.70642042785252301</v>
      </c>
      <c r="I871">
        <v>0.81419987459425824</v>
      </c>
      <c r="J871">
        <v>0.95214031518985898</v>
      </c>
      <c r="K871" s="4">
        <v>0.82991115665438875</v>
      </c>
      <c r="L871" s="7">
        <v>1.0487834154696651</v>
      </c>
      <c r="M871">
        <v>0.69600944893542616</v>
      </c>
      <c r="N871">
        <v>1.2156164488372267</v>
      </c>
      <c r="O871">
        <v>1.0032887813802505</v>
      </c>
      <c r="P871" s="53">
        <v>0.90528900379394306</v>
      </c>
      <c r="Q871" s="53">
        <v>1.2165933715528814</v>
      </c>
      <c r="R871" s="53">
        <v>1.0347413859937911</v>
      </c>
      <c r="S871" s="53">
        <v>0.82338579988349669</v>
      </c>
      <c r="T871" s="53">
        <v>1.0033950456389484</v>
      </c>
      <c r="U871" s="57">
        <v>0.90878229724949289</v>
      </c>
      <c r="V871" s="59">
        <v>1.2704706037240492</v>
      </c>
      <c r="W871" s="53">
        <v>1.2659009401872945</v>
      </c>
      <c r="X871" s="53">
        <v>1.1524396036373763</v>
      </c>
      <c r="Y871" s="53">
        <v>0.98146002006742439</v>
      </c>
      <c r="Z871" s="53">
        <v>1.3299638601692176</v>
      </c>
      <c r="AA871" s="53">
        <v>1.2704706037240492</v>
      </c>
      <c r="AB871" s="53">
        <v>1.2659009401872945</v>
      </c>
      <c r="AC871" s="53">
        <v>1.1524396036373763</v>
      </c>
      <c r="AD871" s="53">
        <v>0.98146002006742439</v>
      </c>
      <c r="AE871" s="57">
        <v>1.3299638601692176</v>
      </c>
      <c r="AF871" s="59">
        <v>1.391521079889033</v>
      </c>
      <c r="AG871" s="53">
        <v>0.87742302816431916</v>
      </c>
      <c r="AH871" s="53">
        <v>0.81494123441500843</v>
      </c>
      <c r="AI871" s="53">
        <v>0.87706741813957334</v>
      </c>
      <c r="AJ871" s="53">
        <v>1.0076450618276711</v>
      </c>
      <c r="AK871" s="53">
        <v>1.391521079889033</v>
      </c>
      <c r="AL871" s="53">
        <v>0.87742302816431916</v>
      </c>
      <c r="AM871" s="53">
        <v>0.81494123441500843</v>
      </c>
      <c r="AN871" s="53">
        <v>0.87706741813957334</v>
      </c>
      <c r="AO871" s="57">
        <v>1.0076450618276711</v>
      </c>
      <c r="AP871" s="59">
        <v>0.75134360164649239</v>
      </c>
      <c r="AQ871" s="53">
        <v>0.58330588849363751</v>
      </c>
      <c r="AR871" s="53">
        <v>0.87969303076368799</v>
      </c>
      <c r="AS871" s="53">
        <v>1.0558431418387455</v>
      </c>
      <c r="AT871" s="53">
        <v>0.65833430499021095</v>
      </c>
      <c r="AU871" s="53">
        <v>0.75134360164649239</v>
      </c>
      <c r="AV871" s="53">
        <v>0.58330588849363751</v>
      </c>
      <c r="AW871" s="53">
        <v>0.87969303076368799</v>
      </c>
      <c r="AX871" s="53">
        <v>1.0558431418387455</v>
      </c>
      <c r="AY871" s="57">
        <v>0.65833430499021095</v>
      </c>
      <c r="AZ871">
        <f t="shared" si="759"/>
        <v>0.7353456006567074</v>
      </c>
      <c r="BA871">
        <f t="shared" si="760"/>
        <v>0.98558849987351205</v>
      </c>
      <c r="BB871">
        <f t="shared" si="761"/>
        <v>1.2000470055570722</v>
      </c>
      <c r="BC871">
        <f t="shared" si="762"/>
        <v>0.99371956448712095</v>
      </c>
      <c r="BD871" s="4">
        <f t="shared" si="763"/>
        <v>0.78570399354655485</v>
      </c>
      <c r="BE871" s="7">
        <f t="shared" si="764"/>
        <v>0.14750550105707272</v>
      </c>
      <c r="BF871">
        <f t="shared" si="765"/>
        <v>0.16187410372506419</v>
      </c>
      <c r="BG871">
        <f t="shared" si="766"/>
        <v>0.13014636883172667</v>
      </c>
      <c r="BH871">
        <f t="shared" si="767"/>
        <v>0.21986574895896199</v>
      </c>
      <c r="BI871" s="4">
        <f t="shared" si="768"/>
        <v>0.17649536700278334</v>
      </c>
      <c r="BJ871" s="7">
        <f t="shared" si="769"/>
        <v>2.0097432277531853E-3</v>
      </c>
      <c r="BK871">
        <f t="shared" si="770"/>
        <v>7.0574902860474176E-7</v>
      </c>
      <c r="BL871">
        <f t="shared" si="771"/>
        <v>7.1952309283233725E-3</v>
      </c>
      <c r="BM871" s="4">
        <f t="shared" si="772"/>
        <v>0.49784427843472812</v>
      </c>
      <c r="BN871" s="7">
        <f t="shared" si="773"/>
        <v>2.0097432277531853E-3</v>
      </c>
      <c r="BO871">
        <f t="shared" si="774"/>
        <v>4.5039009246430157E-3</v>
      </c>
      <c r="BP871">
        <f t="shared" si="775"/>
        <v>0.92610066694719029</v>
      </c>
      <c r="BQ871" s="4">
        <f t="shared" si="776"/>
        <v>1.6729461927563433E-2</v>
      </c>
      <c r="BR871" s="7">
        <f t="shared" si="777"/>
        <v>7.0574902860474176E-7</v>
      </c>
      <c r="BS871">
        <f t="shared" si="778"/>
        <v>4.5039009246430157E-3</v>
      </c>
      <c r="BT871">
        <f t="shared" si="779"/>
        <v>2.2370121938162596E-2</v>
      </c>
      <c r="BU871" s="4">
        <f t="shared" si="780"/>
        <v>1.6837682813211542E-5</v>
      </c>
      <c r="BV871" s="7">
        <f t="shared" si="781"/>
        <v>7.1952309283233725E-3</v>
      </c>
      <c r="BW871">
        <f t="shared" si="782"/>
        <v>0.92610066694719029</v>
      </c>
      <c r="BX871">
        <f t="shared" si="783"/>
        <v>2.2370121938162596E-2</v>
      </c>
      <c r="BY871" s="4">
        <f t="shared" si="784"/>
        <v>3.2030892607077498E-2</v>
      </c>
      <c r="BZ871" s="7">
        <f t="shared" si="785"/>
        <v>0.49784427843472812</v>
      </c>
      <c r="CA871">
        <f t="shared" si="786"/>
        <v>1.6729461927563433E-2</v>
      </c>
      <c r="CB871">
        <f t="shared" si="787"/>
        <v>1.6837682813211542E-5</v>
      </c>
      <c r="CC871" s="4">
        <f t="shared" si="788"/>
        <v>3.2030892607077498E-2</v>
      </c>
      <c r="CD871" s="7">
        <f t="shared" si="789"/>
        <v>16</v>
      </c>
      <c r="CE871" s="4">
        <f t="shared" si="790"/>
        <v>0</v>
      </c>
      <c r="CF871" s="7">
        <f t="shared" si="791"/>
        <v>2.0097432277531853E-3</v>
      </c>
      <c r="CG871">
        <f t="shared" si="792"/>
        <v>4.669853625072111E-4</v>
      </c>
      <c r="CH871" s="7">
        <f t="shared" si="793"/>
        <v>2.0097432277531853E-3</v>
      </c>
      <c r="CI871" s="4">
        <f t="shared" si="794"/>
        <v>0.91213620056027911</v>
      </c>
      <c r="CJ871">
        <f t="shared" si="795"/>
        <v>4.669853625072111E-4</v>
      </c>
      <c r="CK871">
        <f t="shared" si="796"/>
        <v>0.91213620056027911</v>
      </c>
      <c r="CL871" s="7">
        <f t="shared" si="797"/>
        <v>4</v>
      </c>
      <c r="CM871" s="4">
        <f t="shared" si="798"/>
        <v>0</v>
      </c>
      <c r="CN871" s="7">
        <f t="shared" si="799"/>
        <v>6.6621343519776988E-4</v>
      </c>
      <c r="CO871" s="4">
        <f t="shared" si="800"/>
        <v>1</v>
      </c>
      <c r="CP871" s="7">
        <f t="shared" si="801"/>
        <v>3</v>
      </c>
      <c r="CQ871" s="4" t="str">
        <f t="shared" si="802"/>
        <v>Glenfiddich 12</v>
      </c>
      <c r="CR871" s="7">
        <f t="shared" si="803"/>
        <v>70</v>
      </c>
      <c r="CS871">
        <f t="shared" si="804"/>
        <v>73</v>
      </c>
      <c r="CT871">
        <f ca="1">COUNTIF(INDIRECT(ADDRESS(ROW(),CR871,1,1)):INDIRECT(ADDRESS(ROW(),CS871,1,1)), "&lt;0.05")</f>
        <v>4</v>
      </c>
      <c r="CU871" s="4">
        <f t="shared" ca="1" si="805"/>
        <v>1</v>
      </c>
    </row>
    <row r="872" spans="1:99" x14ac:dyDescent="0.25">
      <c r="A872" s="48">
        <v>76</v>
      </c>
      <c r="B872" s="7">
        <v>0</v>
      </c>
      <c r="C872">
        <v>2.6085957591769564E-2</v>
      </c>
      <c r="D872">
        <v>4.4279391397067679E-2</v>
      </c>
      <c r="E872">
        <v>5.343760650950645E-2</v>
      </c>
      <c r="F872">
        <v>5.0085591943974973E-3</v>
      </c>
      <c r="G872">
        <v>5.2579945599243443E-2</v>
      </c>
      <c r="H872">
        <v>1.3618528935037415E-3</v>
      </c>
      <c r="I872">
        <v>5.6698994344075632E-2</v>
      </c>
      <c r="J872">
        <v>1.7984149848430209E-2</v>
      </c>
      <c r="K872" s="4">
        <v>9.1609827235335679E-3</v>
      </c>
      <c r="L872" s="7">
        <v>5.6621381034468003E-2</v>
      </c>
      <c r="M872">
        <v>3.1308110863215499E-2</v>
      </c>
      <c r="N872">
        <v>1.644088493084624E-2</v>
      </c>
      <c r="O872">
        <v>8.55601210218387E-2</v>
      </c>
      <c r="P872" s="53">
        <v>3.4996510121602493E-3</v>
      </c>
      <c r="Q872" s="53">
        <v>0</v>
      </c>
      <c r="R872" s="53">
        <v>3.0976880035188739E-2</v>
      </c>
      <c r="S872" s="53">
        <v>0</v>
      </c>
      <c r="T872" s="53">
        <v>8.4045679340020857E-2</v>
      </c>
      <c r="U872" s="57">
        <v>5.8616039331867154E-2</v>
      </c>
      <c r="V872" s="59">
        <v>0.18817948399991558</v>
      </c>
      <c r="W872" s="53">
        <v>6.6055458052783095E-2</v>
      </c>
      <c r="X872" s="53">
        <v>0.1040487664441026</v>
      </c>
      <c r="Y872" s="53">
        <v>4.9843415238506848E-2</v>
      </c>
      <c r="Z872" s="53">
        <v>0.12289524984629521</v>
      </c>
      <c r="AA872" s="53">
        <v>0.18817948399991558</v>
      </c>
      <c r="AB872" s="53">
        <v>6.6055458052783095E-2</v>
      </c>
      <c r="AC872" s="53">
        <v>0.1040487664441026</v>
      </c>
      <c r="AD872" s="53">
        <v>4.9843415238506848E-2</v>
      </c>
      <c r="AE872" s="57">
        <v>0.12289524984629521</v>
      </c>
      <c r="AF872" s="59">
        <v>5.5691028256653986E-2</v>
      </c>
      <c r="AG872" s="53">
        <v>7.2935082464100215E-2</v>
      </c>
      <c r="AH872" s="53">
        <v>4.2810799506289826E-2</v>
      </c>
      <c r="AI872" s="53">
        <v>0</v>
      </c>
      <c r="AJ872" s="53">
        <v>2.5250349377931785E-2</v>
      </c>
      <c r="AK872" s="53">
        <v>5.5691028256653986E-2</v>
      </c>
      <c r="AL872" s="53">
        <v>7.2935082464100215E-2</v>
      </c>
      <c r="AM872" s="53">
        <v>4.2810799506289826E-2</v>
      </c>
      <c r="AN872" s="53">
        <v>0</v>
      </c>
      <c r="AO872" s="57">
        <v>2.5250349377931785E-2</v>
      </c>
      <c r="AP872" s="59">
        <v>1.0056989841077522E-2</v>
      </c>
      <c r="AQ872" s="53">
        <v>1.7744982044517271E-2</v>
      </c>
      <c r="AR872" s="53">
        <v>0</v>
      </c>
      <c r="AS872" s="53">
        <v>0</v>
      </c>
      <c r="AT872" s="53">
        <v>0</v>
      </c>
      <c r="AU872" s="53">
        <v>1.0056989841077522E-2</v>
      </c>
      <c r="AV872" s="53">
        <v>1.7744982044517271E-2</v>
      </c>
      <c r="AW872" s="53">
        <v>0</v>
      </c>
      <c r="AX872" s="53">
        <v>0</v>
      </c>
      <c r="AY872" s="57">
        <v>0</v>
      </c>
      <c r="AZ872">
        <f t="shared" si="759"/>
        <v>2.6659744010152774E-2</v>
      </c>
      <c r="BA872">
        <f t="shared" si="760"/>
        <v>3.6706874756960543E-2</v>
      </c>
      <c r="BB872">
        <f t="shared" si="761"/>
        <v>0.10620447471632069</v>
      </c>
      <c r="BC872">
        <f t="shared" si="762"/>
        <v>3.9337451920995171E-2</v>
      </c>
      <c r="BD872" s="4">
        <f t="shared" si="763"/>
        <v>5.5603943771189591E-3</v>
      </c>
      <c r="BE872" s="7">
        <f t="shared" si="764"/>
        <v>2.3101275015698232E-2</v>
      </c>
      <c r="BF872">
        <f t="shared" si="765"/>
        <v>3.2955188421425537E-2</v>
      </c>
      <c r="BG872">
        <f t="shared" si="766"/>
        <v>5.1189503620589223E-2</v>
      </c>
      <c r="BH872">
        <f t="shared" si="767"/>
        <v>2.6475086663254922E-2</v>
      </c>
      <c r="BI872" s="4">
        <f t="shared" si="768"/>
        <v>7.6221534472191458E-3</v>
      </c>
      <c r="BJ872" s="7">
        <f t="shared" si="769"/>
        <v>0.44130548882764498</v>
      </c>
      <c r="BK872">
        <f t="shared" si="770"/>
        <v>6.7988635745371202E-4</v>
      </c>
      <c r="BL872">
        <f t="shared" si="771"/>
        <v>0.26910227464737885</v>
      </c>
      <c r="BM872" s="4">
        <f t="shared" si="772"/>
        <v>1.9226839480973285E-2</v>
      </c>
      <c r="BN872" s="7">
        <f t="shared" si="773"/>
        <v>0.44130548882764498</v>
      </c>
      <c r="BO872">
        <f t="shared" si="774"/>
        <v>2.4863716352470566E-3</v>
      </c>
      <c r="BP872">
        <f t="shared" si="775"/>
        <v>0.84630221918156767</v>
      </c>
      <c r="BQ872" s="4">
        <f t="shared" si="776"/>
        <v>1.5577044224096556E-2</v>
      </c>
      <c r="BR872" s="7">
        <f t="shared" si="777"/>
        <v>6.7988635745371202E-4</v>
      </c>
      <c r="BS872">
        <f t="shared" si="778"/>
        <v>2.4863716352470566E-3</v>
      </c>
      <c r="BT872">
        <f t="shared" si="779"/>
        <v>2.6737682002583828E-3</v>
      </c>
      <c r="BU872" s="4">
        <f t="shared" si="780"/>
        <v>1.4080460681477751E-4</v>
      </c>
      <c r="BV872" s="7">
        <f t="shared" si="781"/>
        <v>0.26910227464737885</v>
      </c>
      <c r="BW872">
        <f t="shared" si="782"/>
        <v>0.84630221918156767</v>
      </c>
      <c r="BX872">
        <f t="shared" si="783"/>
        <v>2.6737682002583828E-3</v>
      </c>
      <c r="BY872" s="4">
        <f t="shared" si="784"/>
        <v>2.816466850767918E-3</v>
      </c>
      <c r="BZ872" s="7">
        <f t="shared" si="785"/>
        <v>1.9226839480973285E-2</v>
      </c>
      <c r="CA872">
        <f t="shared" si="786"/>
        <v>1.5577044224096556E-2</v>
      </c>
      <c r="CB872">
        <f t="shared" si="787"/>
        <v>1.4080460681477751E-4</v>
      </c>
      <c r="CC872" s="4">
        <f t="shared" si="788"/>
        <v>2.816466850767918E-3</v>
      </c>
      <c r="CD872" s="7">
        <f t="shared" si="789"/>
        <v>14</v>
      </c>
      <c r="CE872" s="4">
        <f t="shared" si="790"/>
        <v>0</v>
      </c>
      <c r="CF872" s="7">
        <f t="shared" si="791"/>
        <v>0.44130548882764498</v>
      </c>
      <c r="CG872">
        <f t="shared" si="792"/>
        <v>5.9873737430891617E-2</v>
      </c>
      <c r="CH872" s="7">
        <f t="shared" si="793"/>
        <v>0.44130548882764498</v>
      </c>
      <c r="CI872" s="4">
        <f t="shared" si="794"/>
        <v>0.34765465908441884</v>
      </c>
      <c r="CJ872">
        <f t="shared" si="795"/>
        <v>5.9873737430891617E-2</v>
      </c>
      <c r="CK872">
        <f t="shared" si="796"/>
        <v>0.34765465908441884</v>
      </c>
      <c r="CL872" s="7">
        <f t="shared" si="797"/>
        <v>0</v>
      </c>
      <c r="CM872" s="4">
        <f t="shared" si="798"/>
        <v>0</v>
      </c>
      <c r="CN872" s="7">
        <f t="shared" si="799"/>
        <v>4.4113942864842277E-3</v>
      </c>
      <c r="CO872" s="4">
        <f t="shared" si="800"/>
        <v>1</v>
      </c>
      <c r="CP872" s="7">
        <f t="shared" si="801"/>
        <v>3</v>
      </c>
      <c r="CQ872" s="4" t="str">
        <f t="shared" si="802"/>
        <v>Glenfiddich 12</v>
      </c>
      <c r="CR872" s="7">
        <f t="shared" si="803"/>
        <v>70</v>
      </c>
      <c r="CS872">
        <f t="shared" si="804"/>
        <v>73</v>
      </c>
      <c r="CT872">
        <f ca="1">COUNTIF(INDIRECT(ADDRESS(ROW(),CR872,1,1)):INDIRECT(ADDRESS(ROW(),CS872,1,1)), "&lt;0.05")</f>
        <v>4</v>
      </c>
      <c r="CU872" s="4">
        <f t="shared" ca="1" si="805"/>
        <v>1</v>
      </c>
    </row>
    <row r="873" spans="1:99" x14ac:dyDescent="0.25">
      <c r="A873" s="48">
        <v>77</v>
      </c>
      <c r="B873" s="7">
        <v>0</v>
      </c>
      <c r="C873">
        <v>6.6094681627391044E-2</v>
      </c>
      <c r="D873">
        <v>2.622411463648101E-2</v>
      </c>
      <c r="E873">
        <v>0</v>
      </c>
      <c r="F873">
        <v>0</v>
      </c>
      <c r="G873">
        <v>0.10411632149133884</v>
      </c>
      <c r="H873">
        <v>8.3602856710122922E-2</v>
      </c>
      <c r="I873">
        <v>0</v>
      </c>
      <c r="J873">
        <v>0</v>
      </c>
      <c r="K873" s="4">
        <v>0</v>
      </c>
      <c r="L873" s="7">
        <v>8.561311207904708E-2</v>
      </c>
      <c r="M873">
        <v>0</v>
      </c>
      <c r="N873">
        <v>0</v>
      </c>
      <c r="O873">
        <v>3.1393518118872338E-2</v>
      </c>
      <c r="P873" s="53">
        <v>0</v>
      </c>
      <c r="Q873" s="53">
        <v>0</v>
      </c>
      <c r="R873" s="53">
        <v>7.0296093732038628E-2</v>
      </c>
      <c r="S873" s="53">
        <v>0.14969196400748519</v>
      </c>
      <c r="T873" s="53">
        <v>8.0415416073345514E-2</v>
      </c>
      <c r="U873" s="57">
        <v>0.15573746590041243</v>
      </c>
      <c r="V873" s="59">
        <v>0.35222837158150216</v>
      </c>
      <c r="W873" s="53">
        <v>2.3660445862753524E-3</v>
      </c>
      <c r="X873" s="53">
        <v>0.11674150363630441</v>
      </c>
      <c r="Y873" s="53">
        <v>0.17217860209665692</v>
      </c>
      <c r="Z873" s="53">
        <v>0.11202081865829164</v>
      </c>
      <c r="AA873" s="53">
        <v>0.35222837158150216</v>
      </c>
      <c r="AB873" s="53">
        <v>2.3660445862753524E-3</v>
      </c>
      <c r="AC873" s="53">
        <v>0.11674150363630441</v>
      </c>
      <c r="AD873" s="53">
        <v>0.17217860209665692</v>
      </c>
      <c r="AE873" s="57">
        <v>0.11202081865829164</v>
      </c>
      <c r="AF873" s="59">
        <v>0.22143967082045821</v>
      </c>
      <c r="AG873" s="53">
        <v>0</v>
      </c>
      <c r="AH873" s="53">
        <v>4.6618051217584978E-2</v>
      </c>
      <c r="AI873" s="53">
        <v>3.7310504110859434E-2</v>
      </c>
      <c r="AJ873" s="53">
        <v>1.8541001162000491E-2</v>
      </c>
      <c r="AK873" s="53">
        <v>0.22143967082045821</v>
      </c>
      <c r="AL873" s="53">
        <v>0</v>
      </c>
      <c r="AM873" s="53">
        <v>4.6618051217584978E-2</v>
      </c>
      <c r="AN873" s="53">
        <v>3.7310504110859434E-2</v>
      </c>
      <c r="AO873" s="57">
        <v>1.8541001162000491E-2</v>
      </c>
      <c r="AP873" s="59">
        <v>0</v>
      </c>
      <c r="AQ873" s="53">
        <v>1.7086950164292417E-2</v>
      </c>
      <c r="AR873" s="53">
        <v>0</v>
      </c>
      <c r="AS873" s="53">
        <v>9.3062493575217717E-2</v>
      </c>
      <c r="AT873" s="53">
        <v>7.4257462573734931E-2</v>
      </c>
      <c r="AU873" s="53">
        <v>0</v>
      </c>
      <c r="AV873" s="53">
        <v>1.7086950164292417E-2</v>
      </c>
      <c r="AW873" s="53">
        <v>0</v>
      </c>
      <c r="AX873" s="53">
        <v>9.3062493575217717E-2</v>
      </c>
      <c r="AY873" s="57">
        <v>7.4257462573734931E-2</v>
      </c>
      <c r="AZ873">
        <f t="shared" si="759"/>
        <v>2.800379744653338E-2</v>
      </c>
      <c r="BA873">
        <f t="shared" si="760"/>
        <v>5.7314756991120118E-2</v>
      </c>
      <c r="BB873">
        <f t="shared" si="761"/>
        <v>0.1511070681118061</v>
      </c>
      <c r="BC873">
        <f t="shared" si="762"/>
        <v>6.4781845462180632E-2</v>
      </c>
      <c r="BD873" s="4">
        <f t="shared" si="763"/>
        <v>3.6881381262649018E-2</v>
      </c>
      <c r="BE873" s="7">
        <f t="shared" si="764"/>
        <v>4.088429536116385E-2</v>
      </c>
      <c r="BF873">
        <f t="shared" si="765"/>
        <v>6.104221359023345E-2</v>
      </c>
      <c r="BG873">
        <f t="shared" si="766"/>
        <v>0.12085474040379494</v>
      </c>
      <c r="BH873">
        <f t="shared" si="767"/>
        <v>8.427623290381954E-2</v>
      </c>
      <c r="BI873" s="4">
        <f t="shared" si="768"/>
        <v>4.1273022948920962E-2</v>
      </c>
      <c r="BJ873" s="7">
        <f t="shared" si="769"/>
        <v>0.22548525579926737</v>
      </c>
      <c r="BK873">
        <f t="shared" si="770"/>
        <v>1.0987443725002832E-2</v>
      </c>
      <c r="BL873">
        <f t="shared" si="771"/>
        <v>0.23628870509366309</v>
      </c>
      <c r="BM873" s="4">
        <f t="shared" si="772"/>
        <v>0.6347547907597535</v>
      </c>
      <c r="BN873" s="7">
        <f t="shared" si="773"/>
        <v>0.22548525579926737</v>
      </c>
      <c r="BO873">
        <f t="shared" si="774"/>
        <v>4.6846133312297665E-2</v>
      </c>
      <c r="BP873">
        <f t="shared" si="775"/>
        <v>0.82329283694969058</v>
      </c>
      <c r="BQ873" s="4">
        <f t="shared" si="776"/>
        <v>0.39366778813075398</v>
      </c>
      <c r="BR873" s="7">
        <f t="shared" si="777"/>
        <v>1.0987443725002832E-2</v>
      </c>
      <c r="BS873">
        <f t="shared" si="778"/>
        <v>4.6846133312297665E-2</v>
      </c>
      <c r="BT873">
        <f t="shared" si="779"/>
        <v>8.2358896617509406E-2</v>
      </c>
      <c r="BU873" s="4">
        <f t="shared" si="780"/>
        <v>1.6324547526221062E-2</v>
      </c>
      <c r="BV873" s="7">
        <f t="shared" si="781"/>
        <v>0.23628870509366309</v>
      </c>
      <c r="BW873">
        <f t="shared" si="782"/>
        <v>0.82329283694969058</v>
      </c>
      <c r="BX873">
        <f t="shared" si="783"/>
        <v>8.2358896617509406E-2</v>
      </c>
      <c r="BY873" s="4">
        <f t="shared" si="784"/>
        <v>0.3641485672783622</v>
      </c>
      <c r="BZ873" s="7">
        <f t="shared" si="785"/>
        <v>0.6347547907597535</v>
      </c>
      <c r="CA873">
        <f t="shared" si="786"/>
        <v>0.39366778813075398</v>
      </c>
      <c r="CB873">
        <f t="shared" si="787"/>
        <v>1.6324547526221062E-2</v>
      </c>
      <c r="CC873" s="4">
        <f t="shared" si="788"/>
        <v>0.3641485672783622</v>
      </c>
      <c r="CD873" s="7">
        <f t="shared" si="789"/>
        <v>6</v>
      </c>
      <c r="CE873" s="4">
        <f t="shared" si="790"/>
        <v>0</v>
      </c>
      <c r="CF873" s="7">
        <f t="shared" si="791"/>
        <v>0.22548525579926737</v>
      </c>
      <c r="CG873">
        <f t="shared" si="792"/>
        <v>1.5599209151561816E-2</v>
      </c>
      <c r="CH873" s="7">
        <f t="shared" si="793"/>
        <v>0.22548525579926737</v>
      </c>
      <c r="CI873" s="4">
        <f t="shared" si="794"/>
        <v>0.3168606463342446</v>
      </c>
      <c r="CJ873">
        <f t="shared" si="795"/>
        <v>1.5599209151561816E-2</v>
      </c>
      <c r="CK873">
        <f t="shared" si="796"/>
        <v>0.3168606463342446</v>
      </c>
      <c r="CL873" s="7">
        <f t="shared" si="797"/>
        <v>2</v>
      </c>
      <c r="CM873" s="4">
        <f t="shared" si="798"/>
        <v>0</v>
      </c>
      <c r="CN873" s="7">
        <f t="shared" si="799"/>
        <v>2.4479896958568233E-2</v>
      </c>
      <c r="CO873" s="4">
        <f t="shared" si="800"/>
        <v>1</v>
      </c>
      <c r="CP873" s="7">
        <f t="shared" si="801"/>
        <v>3</v>
      </c>
      <c r="CQ873" s="4" t="str">
        <f t="shared" si="802"/>
        <v>Glenfiddich 12</v>
      </c>
      <c r="CR873" s="7">
        <f t="shared" si="803"/>
        <v>70</v>
      </c>
      <c r="CS873">
        <f t="shared" si="804"/>
        <v>73</v>
      </c>
      <c r="CT873">
        <f ca="1">COUNTIF(INDIRECT(ADDRESS(ROW(),CR873,1,1)):INDIRECT(ADDRESS(ROW(),CS873,1,1)), "&lt;0.05")</f>
        <v>3</v>
      </c>
      <c r="CU873" s="4">
        <f t="shared" ca="1" si="805"/>
        <v>0</v>
      </c>
    </row>
    <row r="874" spans="1:99" x14ac:dyDescent="0.25">
      <c r="A874" s="48">
        <v>78</v>
      </c>
      <c r="B874" s="7">
        <v>1.3713830111970398E-2</v>
      </c>
      <c r="C874">
        <v>6.0286554621205107E-2</v>
      </c>
      <c r="D874">
        <v>2.2893685787100368E-2</v>
      </c>
      <c r="E874">
        <v>3.2514833060610628E-2</v>
      </c>
      <c r="F874">
        <v>0</v>
      </c>
      <c r="G874">
        <v>5.6533167730061347E-2</v>
      </c>
      <c r="H874">
        <v>2.7057791965016256E-2</v>
      </c>
      <c r="I874">
        <v>7.7844089297252561E-2</v>
      </c>
      <c r="J874">
        <v>0</v>
      </c>
      <c r="K874" s="4">
        <v>1.9199416891744529E-2</v>
      </c>
      <c r="L874" s="7">
        <v>8.6843836743843699E-3</v>
      </c>
      <c r="M874">
        <v>3.7692220343145795E-2</v>
      </c>
      <c r="N874">
        <v>0</v>
      </c>
      <c r="O874">
        <v>0</v>
      </c>
      <c r="P874" s="53">
        <v>5.6028015518616026E-2</v>
      </c>
      <c r="Q874" s="53">
        <v>0</v>
      </c>
      <c r="R874" s="53">
        <v>5.1244340964238473E-2</v>
      </c>
      <c r="S874" s="53">
        <v>0</v>
      </c>
      <c r="T874" s="53">
        <v>5.6091300014084113E-2</v>
      </c>
      <c r="U874" s="57">
        <v>0</v>
      </c>
      <c r="V874" s="59">
        <v>2.4561139508923975E-2</v>
      </c>
      <c r="W874" s="53">
        <v>1.8005780737154918E-3</v>
      </c>
      <c r="X874" s="53">
        <v>5.6135515174398333E-2</v>
      </c>
      <c r="Y874" s="53">
        <v>7.4721693662259711E-2</v>
      </c>
      <c r="Z874" s="53">
        <v>5.7586738930121277E-2</v>
      </c>
      <c r="AA874" s="53">
        <v>2.4561139508923975E-2</v>
      </c>
      <c r="AB874" s="53">
        <v>1.8005780737154918E-3</v>
      </c>
      <c r="AC874" s="53">
        <v>5.6135515174398333E-2</v>
      </c>
      <c r="AD874" s="53">
        <v>7.4721693662259711E-2</v>
      </c>
      <c r="AE874" s="57">
        <v>5.7586738930121277E-2</v>
      </c>
      <c r="AF874" s="59">
        <v>0.15843605834570818</v>
      </c>
      <c r="AG874" s="53">
        <v>9.9666001285933031E-2</v>
      </c>
      <c r="AH874" s="53">
        <v>0</v>
      </c>
      <c r="AI874" s="53">
        <v>0</v>
      </c>
      <c r="AJ874" s="53">
        <v>0</v>
      </c>
      <c r="AK874" s="53">
        <v>0.15843605834570818</v>
      </c>
      <c r="AL874" s="53">
        <v>9.9666001285933031E-2</v>
      </c>
      <c r="AM874" s="53">
        <v>0</v>
      </c>
      <c r="AN874" s="53">
        <v>0</v>
      </c>
      <c r="AO874" s="57">
        <v>0</v>
      </c>
      <c r="AP874" s="59">
        <v>3.9824818017072307E-2</v>
      </c>
      <c r="AQ874" s="53">
        <v>0</v>
      </c>
      <c r="AR874" s="53">
        <v>3.5937385786297842E-2</v>
      </c>
      <c r="AS874" s="53">
        <v>2.9978288666954126E-2</v>
      </c>
      <c r="AT874" s="53">
        <v>2.2822306997701582E-2</v>
      </c>
      <c r="AU874" s="53">
        <v>3.9824818017072307E-2</v>
      </c>
      <c r="AV874" s="53">
        <v>0</v>
      </c>
      <c r="AW874" s="53">
        <v>3.5937385786297842E-2</v>
      </c>
      <c r="AX874" s="53">
        <v>2.9978288666954126E-2</v>
      </c>
      <c r="AY874" s="57">
        <v>2.2822306997701582E-2</v>
      </c>
      <c r="AZ874">
        <f t="shared" si="759"/>
        <v>3.1004336946496118E-2</v>
      </c>
      <c r="BA874">
        <f t="shared" si="760"/>
        <v>2.0974026051446874E-2</v>
      </c>
      <c r="BB874">
        <f t="shared" si="761"/>
        <v>4.2961133069883764E-2</v>
      </c>
      <c r="BC874">
        <f t="shared" si="762"/>
        <v>5.1620411926328248E-2</v>
      </c>
      <c r="BD874" s="4">
        <f t="shared" si="763"/>
        <v>2.5712559893605168E-2</v>
      </c>
      <c r="BE874" s="7">
        <f t="shared" si="764"/>
        <v>2.6135601378013379E-2</v>
      </c>
      <c r="BF874">
        <f t="shared" si="765"/>
        <v>2.5837911953853664E-2</v>
      </c>
      <c r="BG874">
        <f t="shared" si="766"/>
        <v>2.7604174202837527E-2</v>
      </c>
      <c r="BH874">
        <f t="shared" si="767"/>
        <v>6.9461358977065152E-2</v>
      </c>
      <c r="BI874" s="4">
        <f t="shared" si="768"/>
        <v>1.4842795737936914E-2</v>
      </c>
      <c r="BJ874" s="7">
        <f t="shared" si="769"/>
        <v>0.39946068783048183</v>
      </c>
      <c r="BK874">
        <f t="shared" si="770"/>
        <v>0.33312751993184708</v>
      </c>
      <c r="BL874">
        <f t="shared" si="771"/>
        <v>0.39769137618743955</v>
      </c>
      <c r="BM874" s="4">
        <f t="shared" si="772"/>
        <v>0.58632580451679672</v>
      </c>
      <c r="BN874" s="7">
        <f t="shared" si="773"/>
        <v>0.39946068783048183</v>
      </c>
      <c r="BO874">
        <f t="shared" si="774"/>
        <v>8.2556592203183496E-2</v>
      </c>
      <c r="BP874">
        <f t="shared" si="775"/>
        <v>0.21664899034808921</v>
      </c>
      <c r="BQ874" s="4">
        <f t="shared" si="776"/>
        <v>0.62267800062751344</v>
      </c>
      <c r="BR874" s="7">
        <f t="shared" si="777"/>
        <v>0.33312751993184708</v>
      </c>
      <c r="BS874">
        <f t="shared" si="778"/>
        <v>8.2556592203183496E-2</v>
      </c>
      <c r="BT874">
        <f t="shared" si="779"/>
        <v>0.72060182967720643</v>
      </c>
      <c r="BU874" s="4">
        <f t="shared" si="780"/>
        <v>0.10403682748864027</v>
      </c>
      <c r="BV874" s="7">
        <f t="shared" si="781"/>
        <v>0.39769137618743955</v>
      </c>
      <c r="BW874">
        <f t="shared" si="782"/>
        <v>0.21664899034808921</v>
      </c>
      <c r="BX874">
        <f t="shared" si="783"/>
        <v>0.72060182967720643</v>
      </c>
      <c r="BY874" s="4">
        <f t="shared" si="784"/>
        <v>0.27603301314205275</v>
      </c>
      <c r="BZ874" s="7">
        <f t="shared" si="785"/>
        <v>0.58632580451679672</v>
      </c>
      <c r="CA874">
        <f t="shared" si="786"/>
        <v>0.62267800062751344</v>
      </c>
      <c r="CB874">
        <f t="shared" si="787"/>
        <v>0.10403682748864027</v>
      </c>
      <c r="CC874" s="4">
        <f t="shared" si="788"/>
        <v>0.27603301314205275</v>
      </c>
      <c r="CD874" s="7">
        <f t="shared" si="789"/>
        <v>0</v>
      </c>
      <c r="CE874" s="4">
        <f t="shared" si="790"/>
        <v>0</v>
      </c>
      <c r="CF874" s="7">
        <f t="shared" si="791"/>
        <v>0.39946068783048183</v>
      </c>
      <c r="CG874">
        <f t="shared" si="792"/>
        <v>0.43631560342242326</v>
      </c>
      <c r="CH874" s="7">
        <f t="shared" si="793"/>
        <v>0.39946068783048183</v>
      </c>
      <c r="CI874" s="4">
        <f t="shared" si="794"/>
        <v>0.10613853111591434</v>
      </c>
      <c r="CJ874">
        <f t="shared" si="795"/>
        <v>0.43631560342242326</v>
      </c>
      <c r="CK874">
        <f t="shared" si="796"/>
        <v>0.10613853111591434</v>
      </c>
      <c r="CL874" s="7">
        <f t="shared" si="797"/>
        <v>0</v>
      </c>
      <c r="CM874" s="4">
        <f t="shared" si="798"/>
        <v>0</v>
      </c>
      <c r="CN874" s="7">
        <f t="shared" si="799"/>
        <v>0.11009280032527466</v>
      </c>
      <c r="CO874" s="4">
        <f t="shared" si="800"/>
        <v>0</v>
      </c>
      <c r="CP874" s="7">
        <f t="shared" si="801"/>
        <v>4</v>
      </c>
      <c r="CQ874" s="4" t="str">
        <f t="shared" si="802"/>
        <v>Glenfiddich 15</v>
      </c>
      <c r="CR874" s="7">
        <f t="shared" si="803"/>
        <v>74</v>
      </c>
      <c r="CS874">
        <f t="shared" si="804"/>
        <v>77</v>
      </c>
      <c r="CT874">
        <f ca="1">COUNTIF(INDIRECT(ADDRESS(ROW(),CR874,1,1)):INDIRECT(ADDRESS(ROW(),CS874,1,1)), "&lt;0.05")</f>
        <v>0</v>
      </c>
      <c r="CU874" s="4">
        <f t="shared" ca="1" si="805"/>
        <v>0</v>
      </c>
    </row>
    <row r="875" spans="1:99" x14ac:dyDescent="0.25">
      <c r="A875" s="48">
        <v>79</v>
      </c>
      <c r="B875" s="7">
        <v>0</v>
      </c>
      <c r="C875">
        <v>8.8509350690872984E-2</v>
      </c>
      <c r="D875">
        <v>4.3773073954150407E-2</v>
      </c>
      <c r="E875">
        <v>0</v>
      </c>
      <c r="F875">
        <v>1.7302783348013388E-2</v>
      </c>
      <c r="G875">
        <v>6.1199715342242271E-2</v>
      </c>
      <c r="H875">
        <v>0.13723879650000539</v>
      </c>
      <c r="I875">
        <v>2.9255328355569737E-3</v>
      </c>
      <c r="J875">
        <v>0</v>
      </c>
      <c r="K875" s="4">
        <v>0</v>
      </c>
      <c r="L875" s="7">
        <v>6.0562629539307668E-2</v>
      </c>
      <c r="M875">
        <v>0</v>
      </c>
      <c r="N875">
        <v>0.12138524455596716</v>
      </c>
      <c r="O875">
        <v>0</v>
      </c>
      <c r="P875" s="53">
        <v>0</v>
      </c>
      <c r="Q875" s="53">
        <v>7.8035917817627948E-2</v>
      </c>
      <c r="R875" s="53">
        <v>0</v>
      </c>
      <c r="S875" s="53">
        <v>0</v>
      </c>
      <c r="T875" s="53">
        <v>0</v>
      </c>
      <c r="U875" s="57">
        <v>0</v>
      </c>
      <c r="V875" s="59">
        <v>0.16770584872711192</v>
      </c>
      <c r="W875" s="53">
        <v>1.1800619187546312E-2</v>
      </c>
      <c r="X875" s="53">
        <v>0</v>
      </c>
      <c r="Y875" s="53">
        <v>0</v>
      </c>
      <c r="Z875" s="53">
        <v>0</v>
      </c>
      <c r="AA875" s="53">
        <v>0.16770584872711192</v>
      </c>
      <c r="AB875" s="53">
        <v>1.1800619187546312E-2</v>
      </c>
      <c r="AC875" s="53">
        <v>0</v>
      </c>
      <c r="AD875" s="53">
        <v>0</v>
      </c>
      <c r="AE875" s="57">
        <v>0</v>
      </c>
      <c r="AF875" s="59">
        <v>0.12544457086248367</v>
      </c>
      <c r="AG875" s="53">
        <v>6.7265261766054324E-2</v>
      </c>
      <c r="AH875" s="53">
        <v>0.28405728529671542</v>
      </c>
      <c r="AI875" s="53">
        <v>0.18032407512214604</v>
      </c>
      <c r="AJ875" s="53">
        <v>0.15932551108738516</v>
      </c>
      <c r="AK875" s="53">
        <v>0.12544457086248367</v>
      </c>
      <c r="AL875" s="53">
        <v>6.7265261766054324E-2</v>
      </c>
      <c r="AM875" s="53">
        <v>0.28405728529671542</v>
      </c>
      <c r="AN875" s="53">
        <v>0.18032407512214604</v>
      </c>
      <c r="AO875" s="57">
        <v>0.15932551108738516</v>
      </c>
      <c r="AP875" s="59">
        <v>0</v>
      </c>
      <c r="AQ875" s="53">
        <v>0</v>
      </c>
      <c r="AR875" s="53">
        <v>2.2341969242690819E-2</v>
      </c>
      <c r="AS875" s="53">
        <v>0.19332399961321348</v>
      </c>
      <c r="AT875" s="53">
        <v>0</v>
      </c>
      <c r="AU875" s="53">
        <v>0</v>
      </c>
      <c r="AV875" s="53">
        <v>0</v>
      </c>
      <c r="AW875" s="53">
        <v>2.2341969242690819E-2</v>
      </c>
      <c r="AX875" s="53">
        <v>0.19332399961321348</v>
      </c>
      <c r="AY875" s="57">
        <v>0</v>
      </c>
      <c r="AZ875">
        <f t="shared" si="759"/>
        <v>3.5094925267084146E-2</v>
      </c>
      <c r="BA875">
        <f t="shared" si="760"/>
        <v>2.5998379191290277E-2</v>
      </c>
      <c r="BB875">
        <f t="shared" si="761"/>
        <v>3.5901293582931648E-2</v>
      </c>
      <c r="BC875">
        <f t="shared" si="762"/>
        <v>0.16328334082695692</v>
      </c>
      <c r="BD875" s="4">
        <f t="shared" si="763"/>
        <v>4.3133193771180862E-2</v>
      </c>
      <c r="BE875" s="7">
        <f t="shared" si="764"/>
        <v>4.7517583698382215E-2</v>
      </c>
      <c r="BF875">
        <f t="shared" si="765"/>
        <v>4.4388007585289928E-2</v>
      </c>
      <c r="BG875">
        <f t="shared" si="766"/>
        <v>6.9633950700711739E-2</v>
      </c>
      <c r="BH875">
        <f t="shared" si="767"/>
        <v>7.5341652524897912E-2</v>
      </c>
      <c r="BI875" s="4">
        <f t="shared" si="768"/>
        <v>7.9681268385124279E-2</v>
      </c>
      <c r="BJ875" s="7">
        <f t="shared" si="769"/>
        <v>0.6635063532009301</v>
      </c>
      <c r="BK875">
        <f t="shared" si="770"/>
        <v>0.97624600076715373</v>
      </c>
      <c r="BL875">
        <f t="shared" si="771"/>
        <v>3.7149140259092658E-4</v>
      </c>
      <c r="BM875" s="4">
        <f t="shared" si="772"/>
        <v>0.78790872508389342</v>
      </c>
      <c r="BN875" s="7">
        <f t="shared" si="773"/>
        <v>0.6635063532009301</v>
      </c>
      <c r="BO875">
        <f t="shared" si="774"/>
        <v>0.70973978781648916</v>
      </c>
      <c r="BP875">
        <f t="shared" si="775"/>
        <v>1.8448050085714433E-4</v>
      </c>
      <c r="BQ875" s="4">
        <f t="shared" si="776"/>
        <v>0.56188321550416342</v>
      </c>
      <c r="BR875" s="7">
        <f t="shared" si="777"/>
        <v>0.97624600076715373</v>
      </c>
      <c r="BS875">
        <f t="shared" si="778"/>
        <v>0.70973978781648916</v>
      </c>
      <c r="BT875">
        <f t="shared" si="779"/>
        <v>9.9955709024397038E-4</v>
      </c>
      <c r="BU875" s="4">
        <f t="shared" si="780"/>
        <v>0.83137255371833152</v>
      </c>
      <c r="BV875" s="7">
        <f t="shared" si="781"/>
        <v>3.7149140259092658E-4</v>
      </c>
      <c r="BW875">
        <f t="shared" si="782"/>
        <v>1.8448050085714433E-4</v>
      </c>
      <c r="BX875">
        <f t="shared" si="783"/>
        <v>9.9955709024397038E-4</v>
      </c>
      <c r="BY875" s="4">
        <f t="shared" si="784"/>
        <v>2.7750217209154123E-3</v>
      </c>
      <c r="BZ875" s="7">
        <f t="shared" si="785"/>
        <v>0.78790872508389342</v>
      </c>
      <c r="CA875">
        <f t="shared" si="786"/>
        <v>0.56188321550416342</v>
      </c>
      <c r="CB875">
        <f t="shared" si="787"/>
        <v>0.83137255371833152</v>
      </c>
      <c r="CC875" s="4">
        <f t="shared" si="788"/>
        <v>2.7750217209154123E-3</v>
      </c>
      <c r="CD875" s="7">
        <f t="shared" si="789"/>
        <v>8</v>
      </c>
      <c r="CE875" s="4">
        <f t="shared" si="790"/>
        <v>0</v>
      </c>
      <c r="CF875" s="7">
        <f t="shared" si="791"/>
        <v>0.6635063532009301</v>
      </c>
      <c r="CG875">
        <f t="shared" si="792"/>
        <v>5.3500907079032274E-2</v>
      </c>
      <c r="CH875" s="7">
        <f t="shared" si="793"/>
        <v>0.6635063532009301</v>
      </c>
      <c r="CI875" s="4">
        <f t="shared" si="794"/>
        <v>1.8579942626896932E-2</v>
      </c>
      <c r="CJ875">
        <f t="shared" si="795"/>
        <v>5.3500907079032274E-2</v>
      </c>
      <c r="CK875">
        <f t="shared" si="796"/>
        <v>1.8579942626896932E-2</v>
      </c>
      <c r="CL875" s="7">
        <f t="shared" si="797"/>
        <v>2</v>
      </c>
      <c r="CM875" s="4">
        <f t="shared" si="798"/>
        <v>0</v>
      </c>
      <c r="CN875" s="7">
        <f t="shared" si="799"/>
        <v>7.2127479858644329E-3</v>
      </c>
      <c r="CO875" s="4">
        <f t="shared" si="800"/>
        <v>1</v>
      </c>
      <c r="CP875" s="7">
        <f t="shared" si="801"/>
        <v>4</v>
      </c>
      <c r="CQ875" s="4" t="str">
        <f t="shared" si="802"/>
        <v>Glenfiddich 15</v>
      </c>
      <c r="CR875" s="7">
        <f t="shared" si="803"/>
        <v>74</v>
      </c>
      <c r="CS875">
        <f t="shared" si="804"/>
        <v>77</v>
      </c>
      <c r="CT875">
        <f ca="1">COUNTIF(INDIRECT(ADDRESS(ROW(),CR875,1,1)):INDIRECT(ADDRESS(ROW(),CS875,1,1)), "&lt;0.05")</f>
        <v>4</v>
      </c>
      <c r="CU875" s="4">
        <f t="shared" ca="1" si="805"/>
        <v>1</v>
      </c>
    </row>
    <row r="876" spans="1:99" x14ac:dyDescent="0.25">
      <c r="A876" s="48">
        <v>80</v>
      </c>
      <c r="B876" s="7">
        <v>0</v>
      </c>
      <c r="C876">
        <v>0</v>
      </c>
      <c r="D876">
        <v>0</v>
      </c>
      <c r="E876">
        <v>0</v>
      </c>
      <c r="F876">
        <v>6.019578402353469E-2</v>
      </c>
      <c r="G876">
        <v>0</v>
      </c>
      <c r="H876">
        <v>4.9841409220076717E-2</v>
      </c>
      <c r="I876">
        <v>0</v>
      </c>
      <c r="J876">
        <v>0</v>
      </c>
      <c r="K876" s="4">
        <v>0</v>
      </c>
      <c r="L876" s="7">
        <v>0</v>
      </c>
      <c r="M876">
        <v>0</v>
      </c>
      <c r="N876">
        <v>0</v>
      </c>
      <c r="O876">
        <v>0</v>
      </c>
      <c r="P876" s="53">
        <v>4.7267908476701877E-2</v>
      </c>
      <c r="Q876" s="53">
        <v>0</v>
      </c>
      <c r="R876" s="53">
        <v>3.9943270847698206E-2</v>
      </c>
      <c r="S876" s="53">
        <v>0</v>
      </c>
      <c r="T876" s="53">
        <v>0</v>
      </c>
      <c r="U876" s="57">
        <v>0</v>
      </c>
      <c r="V876" s="59">
        <v>0</v>
      </c>
      <c r="W876" s="53">
        <v>0</v>
      </c>
      <c r="X876" s="53">
        <v>0</v>
      </c>
      <c r="Y876" s="53">
        <v>0</v>
      </c>
      <c r="Z876" s="53">
        <v>2.5903343987575E-2</v>
      </c>
      <c r="AA876" s="53">
        <v>0</v>
      </c>
      <c r="AB876" s="53">
        <v>0</v>
      </c>
      <c r="AC876" s="53">
        <v>0</v>
      </c>
      <c r="AD876" s="53">
        <v>0</v>
      </c>
      <c r="AE876" s="57">
        <v>2.5903343987575E-2</v>
      </c>
      <c r="AF876" s="59">
        <v>0</v>
      </c>
      <c r="AG876" s="53">
        <v>0</v>
      </c>
      <c r="AH876" s="53">
        <v>0</v>
      </c>
      <c r="AI876" s="53">
        <v>0.13001616893891813</v>
      </c>
      <c r="AJ876" s="53">
        <v>0</v>
      </c>
      <c r="AK876" s="53">
        <v>0</v>
      </c>
      <c r="AL876" s="53">
        <v>0</v>
      </c>
      <c r="AM876" s="53">
        <v>0</v>
      </c>
      <c r="AN876" s="53">
        <v>0.13001616893891813</v>
      </c>
      <c r="AO876" s="57">
        <v>0</v>
      </c>
      <c r="AP876" s="59">
        <v>7.5781742256472967E-2</v>
      </c>
      <c r="AQ876" s="53">
        <v>0</v>
      </c>
      <c r="AR876" s="53">
        <v>0</v>
      </c>
      <c r="AS876" s="53">
        <v>0</v>
      </c>
      <c r="AT876" s="53">
        <v>0</v>
      </c>
      <c r="AU876" s="53">
        <v>7.5781742256472967E-2</v>
      </c>
      <c r="AV876" s="53">
        <v>0</v>
      </c>
      <c r="AW876" s="53">
        <v>0</v>
      </c>
      <c r="AX876" s="53">
        <v>0</v>
      </c>
      <c r="AY876" s="57">
        <v>0</v>
      </c>
      <c r="AZ876">
        <f t="shared" si="759"/>
        <v>1.1003719324361141E-2</v>
      </c>
      <c r="BA876">
        <f t="shared" si="760"/>
        <v>8.7211179324400093E-3</v>
      </c>
      <c r="BB876">
        <f t="shared" si="761"/>
        <v>5.1806687975149996E-3</v>
      </c>
      <c r="BC876">
        <f t="shared" si="762"/>
        <v>2.6003233787783624E-2</v>
      </c>
      <c r="BD876" s="4">
        <f t="shared" si="763"/>
        <v>1.5156348451294594E-2</v>
      </c>
      <c r="BE876" s="7">
        <f t="shared" si="764"/>
        <v>2.3325903811375774E-2</v>
      </c>
      <c r="BF876">
        <f t="shared" si="765"/>
        <v>1.8466609740764171E-2</v>
      </c>
      <c r="BG876">
        <f t="shared" si="766"/>
        <v>1.0921808802075378E-2</v>
      </c>
      <c r="BH876">
        <f t="shared" si="767"/>
        <v>5.4819630199495831E-2</v>
      </c>
      <c r="BI876" s="4">
        <f t="shared" si="768"/>
        <v>3.1952388078171003E-2</v>
      </c>
      <c r="BJ876" s="7">
        <f t="shared" si="769"/>
        <v>0.81118427945281457</v>
      </c>
      <c r="BK876">
        <f t="shared" si="770"/>
        <v>0.48751762774350538</v>
      </c>
      <c r="BL876">
        <f t="shared" si="771"/>
        <v>0.44120484466972532</v>
      </c>
      <c r="BM876" s="4">
        <f t="shared" si="772"/>
        <v>0.74412165572492239</v>
      </c>
      <c r="BN876" s="7">
        <f t="shared" si="773"/>
        <v>0.81118427945281457</v>
      </c>
      <c r="BO876">
        <f t="shared" si="774"/>
        <v>0.60960300490246677</v>
      </c>
      <c r="BP876">
        <f t="shared" si="775"/>
        <v>0.36504240717008107</v>
      </c>
      <c r="BQ876" s="4">
        <f t="shared" si="776"/>
        <v>0.58979732776448324</v>
      </c>
      <c r="BR876" s="7">
        <f t="shared" si="777"/>
        <v>0.48751762774350538</v>
      </c>
      <c r="BS876">
        <f t="shared" si="778"/>
        <v>0.60960300490246677</v>
      </c>
      <c r="BT876">
        <f t="shared" si="779"/>
        <v>0.26685093734905702</v>
      </c>
      <c r="BU876" s="4">
        <f t="shared" si="780"/>
        <v>0.37011790757248364</v>
      </c>
      <c r="BV876" s="7">
        <f t="shared" si="781"/>
        <v>0.44120484466972532</v>
      </c>
      <c r="BW876">
        <f t="shared" si="782"/>
        <v>0.36504240717008107</v>
      </c>
      <c r="BX876">
        <f t="shared" si="783"/>
        <v>0.26685093734905702</v>
      </c>
      <c r="BY876" s="4">
        <f t="shared" si="784"/>
        <v>0.59701341852536616</v>
      </c>
      <c r="BZ876" s="7">
        <f t="shared" si="785"/>
        <v>0.74412165572492239</v>
      </c>
      <c r="CA876">
        <f t="shared" si="786"/>
        <v>0.58979732776448324</v>
      </c>
      <c r="CB876">
        <f t="shared" si="787"/>
        <v>0.37011790757248364</v>
      </c>
      <c r="CC876" s="4">
        <f t="shared" si="788"/>
        <v>0.59701341852536616</v>
      </c>
      <c r="CD876" s="7">
        <f t="shared" si="789"/>
        <v>0</v>
      </c>
      <c r="CE876" s="4">
        <f t="shared" si="790"/>
        <v>0</v>
      </c>
      <c r="CF876" s="7">
        <f t="shared" si="791"/>
        <v>0.81118427945281457</v>
      </c>
      <c r="CG876">
        <f t="shared" si="792"/>
        <v>0.66032332809181016</v>
      </c>
      <c r="CH876" s="7">
        <f t="shared" si="793"/>
        <v>0.81118427945281457</v>
      </c>
      <c r="CI876" s="4">
        <f t="shared" si="794"/>
        <v>0.45619692687624358</v>
      </c>
      <c r="CJ876">
        <f t="shared" si="795"/>
        <v>0.66032332809181016</v>
      </c>
      <c r="CK876">
        <f t="shared" si="796"/>
        <v>0.45619692687624358</v>
      </c>
      <c r="CL876" s="7">
        <f t="shared" si="797"/>
        <v>0</v>
      </c>
      <c r="CM876" s="4">
        <f t="shared" si="798"/>
        <v>0</v>
      </c>
      <c r="CN876" s="7">
        <f t="shared" si="799"/>
        <v>0.57259378211745771</v>
      </c>
      <c r="CO876" s="4">
        <f t="shared" si="800"/>
        <v>0</v>
      </c>
      <c r="CP876" s="7">
        <f t="shared" si="801"/>
        <v>4</v>
      </c>
      <c r="CQ876" s="4" t="str">
        <f t="shared" si="802"/>
        <v>Glenfiddich 15</v>
      </c>
      <c r="CR876" s="7">
        <f t="shared" si="803"/>
        <v>74</v>
      </c>
      <c r="CS876">
        <f t="shared" si="804"/>
        <v>77</v>
      </c>
      <c r="CT876">
        <f ca="1">COUNTIF(INDIRECT(ADDRESS(ROW(),CR876,1,1)):INDIRECT(ADDRESS(ROW(),CS876,1,1)), "&lt;0.05")</f>
        <v>0</v>
      </c>
      <c r="CU876" s="4">
        <f t="shared" ca="1" si="805"/>
        <v>0</v>
      </c>
    </row>
    <row r="877" spans="1:99" x14ac:dyDescent="0.25">
      <c r="A877" s="48">
        <v>81</v>
      </c>
      <c r="B877" s="7">
        <v>0.17273099051776949</v>
      </c>
      <c r="C877">
        <v>0.19959425874550596</v>
      </c>
      <c r="D877">
        <v>0.23237917442242162</v>
      </c>
      <c r="E877">
        <v>6.7300104580408637E-2</v>
      </c>
      <c r="F877">
        <v>0.17820965701811237</v>
      </c>
      <c r="G877">
        <v>9.4660970473922509E-2</v>
      </c>
      <c r="H877">
        <v>0.11164999938774181</v>
      </c>
      <c r="I877">
        <v>4.8423917300809687E-2</v>
      </c>
      <c r="J877">
        <v>0.29058993340301553</v>
      </c>
      <c r="K877" s="4">
        <v>0.20805406742840665</v>
      </c>
      <c r="L877" s="7">
        <v>0.22296887579467342</v>
      </c>
      <c r="M877">
        <v>0.20887358049638399</v>
      </c>
      <c r="N877">
        <v>9.6472713155338508E-2</v>
      </c>
      <c r="O877">
        <v>0.27453999405437463</v>
      </c>
      <c r="P877" s="53">
        <v>0.20008077326222917</v>
      </c>
      <c r="Q877" s="53">
        <v>0</v>
      </c>
      <c r="R877" s="53">
        <v>9.2293141249737642E-2</v>
      </c>
      <c r="S877" s="53">
        <v>0</v>
      </c>
      <c r="T877" s="53">
        <v>0.1485180314665708</v>
      </c>
      <c r="U877" s="57">
        <v>0.10487231420366247</v>
      </c>
      <c r="V877" s="59">
        <v>0.25990927205399733</v>
      </c>
      <c r="W877" s="53">
        <v>0.24178024024865119</v>
      </c>
      <c r="X877" s="53">
        <v>0.32600800593399343</v>
      </c>
      <c r="Y877" s="53">
        <v>9.7114560510076602E-3</v>
      </c>
      <c r="Z877" s="53">
        <v>0.14215040134017176</v>
      </c>
      <c r="AA877" s="53">
        <v>0.25990927205399733</v>
      </c>
      <c r="AB877" s="53">
        <v>0.24178024024865119</v>
      </c>
      <c r="AC877" s="53">
        <v>0.32600800593399343</v>
      </c>
      <c r="AD877" s="53">
        <v>9.7114560510076602E-3</v>
      </c>
      <c r="AE877" s="57">
        <v>0.14215040134017176</v>
      </c>
      <c r="AF877" s="59">
        <v>0</v>
      </c>
      <c r="AG877" s="53">
        <v>0.36093602357782822</v>
      </c>
      <c r="AH877" s="53">
        <v>0.37841071702184709</v>
      </c>
      <c r="AI877" s="53">
        <v>0</v>
      </c>
      <c r="AJ877" s="53">
        <v>0.45868761837046146</v>
      </c>
      <c r="AK877" s="53">
        <v>0</v>
      </c>
      <c r="AL877" s="53">
        <v>0.36093602357782822</v>
      </c>
      <c r="AM877" s="53">
        <v>0.37841071702184709</v>
      </c>
      <c r="AN877" s="53">
        <v>0</v>
      </c>
      <c r="AO877" s="57">
        <v>0.45868761837046146</v>
      </c>
      <c r="AP877" s="59">
        <v>0.21178607052434115</v>
      </c>
      <c r="AQ877" s="53">
        <v>0.11040818929659102</v>
      </c>
      <c r="AR877" s="53">
        <v>3.4327813237032344E-2</v>
      </c>
      <c r="AS877" s="53">
        <v>0.20800759158773355</v>
      </c>
      <c r="AT877" s="53">
        <v>0</v>
      </c>
      <c r="AU877" s="53">
        <v>0.21178607052434115</v>
      </c>
      <c r="AV877" s="53">
        <v>0.11040818929659102</v>
      </c>
      <c r="AW877" s="53">
        <v>3.4327813237032344E-2</v>
      </c>
      <c r="AX877" s="53">
        <v>0.20800759158773355</v>
      </c>
      <c r="AY877" s="57">
        <v>0</v>
      </c>
      <c r="AZ877">
        <f t="shared" si="759"/>
        <v>0.16035930732781142</v>
      </c>
      <c r="BA877">
        <f t="shared" si="760"/>
        <v>0.13486194236829707</v>
      </c>
      <c r="BB877">
        <f t="shared" si="761"/>
        <v>0.19591187512556427</v>
      </c>
      <c r="BC877">
        <f t="shared" si="762"/>
        <v>0.23960687179402734</v>
      </c>
      <c r="BD877" s="4">
        <f t="shared" si="763"/>
        <v>0.11290593292913961</v>
      </c>
      <c r="BE877" s="7">
        <f t="shared" si="764"/>
        <v>7.7682514269394959E-2</v>
      </c>
      <c r="BF877">
        <f t="shared" si="765"/>
        <v>9.2946339140173889E-2</v>
      </c>
      <c r="BG877">
        <f t="shared" si="766"/>
        <v>0.11612777360507508</v>
      </c>
      <c r="BH877">
        <f t="shared" si="767"/>
        <v>0.2091286419965428</v>
      </c>
      <c r="BI877" s="4">
        <f t="shared" si="768"/>
        <v>9.1591018966153279E-2</v>
      </c>
      <c r="BJ877" s="7">
        <f t="shared" si="769"/>
        <v>0.51435623001231945</v>
      </c>
      <c r="BK877">
        <f t="shared" si="770"/>
        <v>0.43300789529035089</v>
      </c>
      <c r="BL877">
        <f t="shared" si="771"/>
        <v>0.28432626410917528</v>
      </c>
      <c r="BM877" s="4">
        <f t="shared" si="772"/>
        <v>0.22791033361893381</v>
      </c>
      <c r="BN877" s="7">
        <f t="shared" si="773"/>
        <v>0.51435623001231945</v>
      </c>
      <c r="BO877">
        <f t="shared" si="774"/>
        <v>0.21147628947136576</v>
      </c>
      <c r="BP877">
        <f t="shared" si="775"/>
        <v>0.17255927545580566</v>
      </c>
      <c r="BQ877" s="4">
        <f t="shared" si="776"/>
        <v>0.60118223630335421</v>
      </c>
      <c r="BR877" s="7">
        <f t="shared" si="777"/>
        <v>0.43300789529035089</v>
      </c>
      <c r="BS877">
        <f t="shared" si="778"/>
        <v>0.21147628947136576</v>
      </c>
      <c r="BT877">
        <f t="shared" si="779"/>
        <v>0.57263791797050811</v>
      </c>
      <c r="BU877" s="4">
        <f t="shared" si="780"/>
        <v>9.3768482469053505E-2</v>
      </c>
      <c r="BV877" s="7">
        <f t="shared" si="781"/>
        <v>0.28432626410917528</v>
      </c>
      <c r="BW877">
        <f t="shared" si="782"/>
        <v>0.17255927545580566</v>
      </c>
      <c r="BX877">
        <f t="shared" si="783"/>
        <v>0.57263791797050811</v>
      </c>
      <c r="BY877" s="4">
        <f t="shared" si="784"/>
        <v>0.10406340731644653</v>
      </c>
      <c r="BZ877" s="7">
        <f t="shared" si="785"/>
        <v>0.22791033361893381</v>
      </c>
      <c r="CA877">
        <f t="shared" si="786"/>
        <v>0.60118223630335421</v>
      </c>
      <c r="CB877">
        <f t="shared" si="787"/>
        <v>9.3768482469053505E-2</v>
      </c>
      <c r="CC877" s="4">
        <f t="shared" si="788"/>
        <v>0.10406340731644653</v>
      </c>
      <c r="CD877" s="7">
        <f t="shared" si="789"/>
        <v>0</v>
      </c>
      <c r="CE877" s="4">
        <f t="shared" si="790"/>
        <v>0</v>
      </c>
      <c r="CF877" s="7">
        <f t="shared" si="791"/>
        <v>0.51435623001231945</v>
      </c>
      <c r="CG877">
        <f t="shared" si="792"/>
        <v>0.5496578864819337</v>
      </c>
      <c r="CH877" s="7">
        <f t="shared" si="793"/>
        <v>0.51435623001231945</v>
      </c>
      <c r="CI877" s="4">
        <f t="shared" si="794"/>
        <v>0.2468829473390832</v>
      </c>
      <c r="CJ877">
        <f t="shared" si="795"/>
        <v>0.5496578864819337</v>
      </c>
      <c r="CK877">
        <f t="shared" si="796"/>
        <v>0.2468829473390832</v>
      </c>
      <c r="CL877" s="7">
        <f t="shared" si="797"/>
        <v>0</v>
      </c>
      <c r="CM877" s="4">
        <f t="shared" si="798"/>
        <v>0</v>
      </c>
      <c r="CN877" s="7">
        <f t="shared" si="799"/>
        <v>0.10333833438418047</v>
      </c>
      <c r="CO877" s="4">
        <f t="shared" si="800"/>
        <v>0</v>
      </c>
      <c r="CP877" s="7">
        <f t="shared" si="801"/>
        <v>4</v>
      </c>
      <c r="CQ877" s="4" t="str">
        <f t="shared" si="802"/>
        <v>Glenfiddich 15</v>
      </c>
      <c r="CR877" s="7">
        <f t="shared" si="803"/>
        <v>74</v>
      </c>
      <c r="CS877">
        <f t="shared" si="804"/>
        <v>77</v>
      </c>
      <c r="CT877">
        <f ca="1">COUNTIF(INDIRECT(ADDRESS(ROW(),CR877,1,1)):INDIRECT(ADDRESS(ROW(),CS877,1,1)), "&lt;0.05")</f>
        <v>0</v>
      </c>
      <c r="CU877" s="4">
        <f t="shared" ca="1" si="805"/>
        <v>0</v>
      </c>
    </row>
    <row r="878" spans="1:99" x14ac:dyDescent="0.25">
      <c r="A878" s="48">
        <v>82</v>
      </c>
      <c r="B878" s="7">
        <v>1.304816784874206E-2</v>
      </c>
      <c r="C878">
        <v>5.7752976479850858E-2</v>
      </c>
      <c r="D878">
        <v>8.3938084767787316E-2</v>
      </c>
      <c r="E878">
        <v>0</v>
      </c>
      <c r="F878">
        <v>1.244217600962628E-2</v>
      </c>
      <c r="G878">
        <v>4.6675701460496703E-2</v>
      </c>
      <c r="H878">
        <v>0.10084804677232512</v>
      </c>
      <c r="I878">
        <v>0.11622616205079725</v>
      </c>
      <c r="J878">
        <v>0.12532196825246056</v>
      </c>
      <c r="K878" s="4">
        <v>7.9998113403603646E-2</v>
      </c>
      <c r="L878" s="7">
        <v>0.156573761219753</v>
      </c>
      <c r="M878">
        <v>0.15127324428033023</v>
      </c>
      <c r="N878">
        <v>7.9478955100496518E-2</v>
      </c>
      <c r="O878">
        <v>9.7222743610235918E-2</v>
      </c>
      <c r="P878" s="53">
        <v>0.13157295941269045</v>
      </c>
      <c r="Q878" s="53">
        <v>0</v>
      </c>
      <c r="R878" s="53">
        <v>0.15506124894609979</v>
      </c>
      <c r="S878" s="53">
        <v>0</v>
      </c>
      <c r="T878" s="53">
        <v>0.11609462537695567</v>
      </c>
      <c r="U878" s="57">
        <v>0</v>
      </c>
      <c r="V878" s="59">
        <v>0.32962873885834698</v>
      </c>
      <c r="W878" s="53">
        <v>0.1544664553850322</v>
      </c>
      <c r="X878" s="53">
        <v>0</v>
      </c>
      <c r="Y878" s="53">
        <v>0.20512600667783787</v>
      </c>
      <c r="Z878" s="53">
        <v>0.17088277652056658</v>
      </c>
      <c r="AA878" s="53">
        <v>0.32962873885834698</v>
      </c>
      <c r="AB878" s="53">
        <v>0.1544664553850322</v>
      </c>
      <c r="AC878" s="53">
        <v>0</v>
      </c>
      <c r="AD878" s="53">
        <v>0.20512600667783787</v>
      </c>
      <c r="AE878" s="57">
        <v>0.17088277652056658</v>
      </c>
      <c r="AF878" s="59">
        <v>0.27532942495654938</v>
      </c>
      <c r="AG878" s="53">
        <v>0</v>
      </c>
      <c r="AH878" s="53">
        <v>0.10384112852045911</v>
      </c>
      <c r="AI878" s="53">
        <v>0.18285211414213567</v>
      </c>
      <c r="AJ878" s="53">
        <v>0</v>
      </c>
      <c r="AK878" s="53">
        <v>0.27532942495654938</v>
      </c>
      <c r="AL878" s="53">
        <v>0</v>
      </c>
      <c r="AM878" s="53">
        <v>0.10384112852045911</v>
      </c>
      <c r="AN878" s="53">
        <v>0.18285211414213567</v>
      </c>
      <c r="AO878" s="57">
        <v>0</v>
      </c>
      <c r="AP878" s="59">
        <v>4.6460458371381005E-2</v>
      </c>
      <c r="AQ878" s="53">
        <v>1.9293306317382512E-2</v>
      </c>
      <c r="AR878" s="53">
        <v>0</v>
      </c>
      <c r="AS878" s="53">
        <v>0.21958143241226219</v>
      </c>
      <c r="AT878" s="53">
        <v>0</v>
      </c>
      <c r="AU878" s="53">
        <v>4.6460458371381005E-2</v>
      </c>
      <c r="AV878" s="53">
        <v>1.9293306317382512E-2</v>
      </c>
      <c r="AW878" s="53">
        <v>0</v>
      </c>
      <c r="AX878" s="53">
        <v>0.21958143241226219</v>
      </c>
      <c r="AY878" s="57">
        <v>0</v>
      </c>
      <c r="AZ878">
        <f t="shared" si="759"/>
        <v>6.3625139704568984E-2</v>
      </c>
      <c r="BA878">
        <f t="shared" si="760"/>
        <v>8.8727753794656167E-2</v>
      </c>
      <c r="BB878">
        <f t="shared" si="761"/>
        <v>0.17202079548835669</v>
      </c>
      <c r="BC878">
        <f t="shared" si="762"/>
        <v>0.11240453352382884</v>
      </c>
      <c r="BD878" s="4">
        <f t="shared" si="763"/>
        <v>5.7067039420205148E-2</v>
      </c>
      <c r="BE878" s="7">
        <f t="shared" si="764"/>
        <v>4.495337218231793E-2</v>
      </c>
      <c r="BF878">
        <f t="shared" si="765"/>
        <v>6.6060037505344255E-2</v>
      </c>
      <c r="BG878">
        <f t="shared" si="766"/>
        <v>0.11139202329839877</v>
      </c>
      <c r="BH878">
        <f t="shared" si="767"/>
        <v>0.11239837096685015</v>
      </c>
      <c r="BI878" s="4">
        <f t="shared" si="768"/>
        <v>8.7513270587341735E-2</v>
      </c>
      <c r="BJ878" s="7">
        <f t="shared" si="769"/>
        <v>0.33540187438413249</v>
      </c>
      <c r="BK878">
        <f t="shared" si="770"/>
        <v>1.4679799895049604E-2</v>
      </c>
      <c r="BL878">
        <f t="shared" si="771"/>
        <v>0.22708276431205887</v>
      </c>
      <c r="BM878" s="4">
        <f t="shared" si="772"/>
        <v>0.83621184098342038</v>
      </c>
      <c r="BN878" s="7">
        <f t="shared" si="773"/>
        <v>0.33540187438413249</v>
      </c>
      <c r="BO878">
        <f t="shared" si="774"/>
        <v>6.0514169048293064E-2</v>
      </c>
      <c r="BP878">
        <f t="shared" si="775"/>
        <v>0.57453963701904431</v>
      </c>
      <c r="BQ878" s="4">
        <f t="shared" si="776"/>
        <v>0.37414652025547557</v>
      </c>
      <c r="BR878" s="7">
        <f t="shared" si="777"/>
        <v>1.4679799895049604E-2</v>
      </c>
      <c r="BS878">
        <f t="shared" si="778"/>
        <v>6.0514169048293064E-2</v>
      </c>
      <c r="BT878">
        <f t="shared" si="779"/>
        <v>0.24899583914442663</v>
      </c>
      <c r="BU878" s="4">
        <f t="shared" si="780"/>
        <v>2.0002989661413416E-2</v>
      </c>
      <c r="BV878" s="7">
        <f t="shared" si="781"/>
        <v>0.22708276431205887</v>
      </c>
      <c r="BW878">
        <f t="shared" si="782"/>
        <v>0.57453963701904431</v>
      </c>
      <c r="BX878">
        <f t="shared" si="783"/>
        <v>0.24899583914442663</v>
      </c>
      <c r="BY878" s="4">
        <f t="shared" si="784"/>
        <v>0.23603401534976554</v>
      </c>
      <c r="BZ878" s="7">
        <f t="shared" si="785"/>
        <v>0.83621184098342038</v>
      </c>
      <c r="CA878">
        <f t="shared" si="786"/>
        <v>0.37414652025547557</v>
      </c>
      <c r="CB878">
        <f t="shared" si="787"/>
        <v>2.0002989661413416E-2</v>
      </c>
      <c r="CC878" s="4">
        <f t="shared" si="788"/>
        <v>0.23603401534976554</v>
      </c>
      <c r="CD878" s="7">
        <f t="shared" si="789"/>
        <v>4</v>
      </c>
      <c r="CE878" s="4">
        <f t="shared" si="790"/>
        <v>0</v>
      </c>
      <c r="CF878" s="7">
        <f t="shared" si="791"/>
        <v>0.33540187438413249</v>
      </c>
      <c r="CG878">
        <f t="shared" si="792"/>
        <v>5.0555382694592588E-2</v>
      </c>
      <c r="CH878" s="7">
        <f t="shared" si="793"/>
        <v>0.33540187438413249</v>
      </c>
      <c r="CI878" s="4">
        <f t="shared" si="794"/>
        <v>0.39706103696477635</v>
      </c>
      <c r="CJ878">
        <f t="shared" si="795"/>
        <v>5.0555382694592588E-2</v>
      </c>
      <c r="CK878">
        <f t="shared" si="796"/>
        <v>0.39706103696477635</v>
      </c>
      <c r="CL878" s="7">
        <f t="shared" si="797"/>
        <v>0</v>
      </c>
      <c r="CM878" s="4">
        <f t="shared" si="798"/>
        <v>0</v>
      </c>
      <c r="CN878" s="7">
        <f t="shared" si="799"/>
        <v>2.6921199021760996E-2</v>
      </c>
      <c r="CO878" s="4">
        <f t="shared" si="800"/>
        <v>1</v>
      </c>
      <c r="CP878" s="7">
        <f t="shared" si="801"/>
        <v>3</v>
      </c>
      <c r="CQ878" s="4" t="str">
        <f t="shared" si="802"/>
        <v>Glenfiddich 12</v>
      </c>
      <c r="CR878" s="7">
        <f t="shared" si="803"/>
        <v>70</v>
      </c>
      <c r="CS878">
        <f t="shared" si="804"/>
        <v>73</v>
      </c>
      <c r="CT878">
        <f ca="1">COUNTIF(INDIRECT(ADDRESS(ROW(),CR878,1,1)):INDIRECT(ADDRESS(ROW(),CS878,1,1)), "&lt;0.05")</f>
        <v>2</v>
      </c>
      <c r="CU878" s="4">
        <f t="shared" ca="1" si="805"/>
        <v>0</v>
      </c>
    </row>
    <row r="879" spans="1:99" x14ac:dyDescent="0.25">
      <c r="A879" s="48">
        <v>83</v>
      </c>
      <c r="B879" s="7">
        <v>0.56510739002664467</v>
      </c>
      <c r="C879">
        <v>0.37948417349438796</v>
      </c>
      <c r="D879">
        <v>0.37340092093216593</v>
      </c>
      <c r="E879">
        <v>0.33308154135106338</v>
      </c>
      <c r="F879">
        <v>0.25939965145395383</v>
      </c>
      <c r="G879">
        <v>0.23819134465868244</v>
      </c>
      <c r="H879">
        <v>0.4295189288190136</v>
      </c>
      <c r="I879">
        <v>0.51810321247407987</v>
      </c>
      <c r="J879">
        <v>0.60677281965873098</v>
      </c>
      <c r="K879" s="4">
        <v>0.57546952293753084</v>
      </c>
      <c r="L879" s="7">
        <v>0.4458263301614192</v>
      </c>
      <c r="M879">
        <v>0.40830500398737618</v>
      </c>
      <c r="N879">
        <v>0.3257545849768958</v>
      </c>
      <c r="O879">
        <v>0.2009415105822327</v>
      </c>
      <c r="P879" s="53">
        <v>0.30425601319668161</v>
      </c>
      <c r="Q879" s="53">
        <v>9.6753227720787136E-2</v>
      </c>
      <c r="R879" s="53">
        <v>0.71980819082882475</v>
      </c>
      <c r="S879" s="53">
        <v>0.47931497743290558</v>
      </c>
      <c r="T879" s="53">
        <v>0.50177373919901558</v>
      </c>
      <c r="U879" s="57">
        <v>0.38206022593392891</v>
      </c>
      <c r="V879" s="59">
        <v>0.46366408288347943</v>
      </c>
      <c r="W879" s="53">
        <v>0.97985889262736758</v>
      </c>
      <c r="X879" s="53">
        <v>0.79124844584128962</v>
      </c>
      <c r="Y879" s="53">
        <v>0.66196419423938291</v>
      </c>
      <c r="Z879" s="53">
        <v>0.59839530223748749</v>
      </c>
      <c r="AA879" s="53">
        <v>0.46366408288347943</v>
      </c>
      <c r="AB879" s="53">
        <v>0.97985889262736758</v>
      </c>
      <c r="AC879" s="53">
        <v>0.79124844584128962</v>
      </c>
      <c r="AD879" s="53">
        <v>0.66196419423938291</v>
      </c>
      <c r="AE879" s="57">
        <v>0.59839530223748749</v>
      </c>
      <c r="AF879" s="59">
        <v>1.154216523979313</v>
      </c>
      <c r="AG879" s="53">
        <v>0.50951177836116213</v>
      </c>
      <c r="AH879" s="53">
        <v>0.85152080556920717</v>
      </c>
      <c r="AI879" s="53">
        <v>0.73603124978902379</v>
      </c>
      <c r="AJ879" s="53">
        <v>0.94171280291656867</v>
      </c>
      <c r="AK879" s="53">
        <v>1.154216523979313</v>
      </c>
      <c r="AL879" s="53">
        <v>0.50951177836116213</v>
      </c>
      <c r="AM879" s="53">
        <v>0.85152080556920717</v>
      </c>
      <c r="AN879" s="53">
        <v>0.73603124978902379</v>
      </c>
      <c r="AO879" s="57">
        <v>0.94171280291656867</v>
      </c>
      <c r="AP879" s="59">
        <v>0.35583693695367102</v>
      </c>
      <c r="AQ879" s="53">
        <v>0.52825996164673228</v>
      </c>
      <c r="AR879" s="53">
        <v>0.50417285304317838</v>
      </c>
      <c r="AS879" s="53">
        <v>1.06202482440845</v>
      </c>
      <c r="AT879" s="53">
        <v>0.53335793836748291</v>
      </c>
      <c r="AU879" s="53">
        <v>0.35583693695367102</v>
      </c>
      <c r="AV879" s="53">
        <v>0.52825996164673228</v>
      </c>
      <c r="AW879" s="53">
        <v>0.50417285304317838</v>
      </c>
      <c r="AX879" s="53">
        <v>1.06202482440845</v>
      </c>
      <c r="AY879" s="57">
        <v>0.53335793836748291</v>
      </c>
      <c r="AZ879">
        <f t="shared" si="759"/>
        <v>0.42785295058062534</v>
      </c>
      <c r="BA879">
        <f t="shared" si="760"/>
        <v>0.38647938040200674</v>
      </c>
      <c r="BB879">
        <f t="shared" si="761"/>
        <v>0.69902618356580137</v>
      </c>
      <c r="BC879">
        <f t="shared" si="762"/>
        <v>0.83859863212305508</v>
      </c>
      <c r="BD879" s="4">
        <f t="shared" si="763"/>
        <v>0.59673050288390295</v>
      </c>
      <c r="BE879" s="7">
        <f t="shared" si="764"/>
        <v>0.13309305820150341</v>
      </c>
      <c r="BF879">
        <f t="shared" si="765"/>
        <v>0.17186913881808369</v>
      </c>
      <c r="BG879">
        <f t="shared" si="766"/>
        <v>0.1851530537482782</v>
      </c>
      <c r="BH879">
        <f t="shared" si="767"/>
        <v>0.22570009288756532</v>
      </c>
      <c r="BI879" s="4">
        <f t="shared" si="768"/>
        <v>0.25464560612929799</v>
      </c>
      <c r="BJ879" s="7">
        <f t="shared" si="769"/>
        <v>0.55522565247952438</v>
      </c>
      <c r="BK879">
        <f t="shared" si="770"/>
        <v>1.6545806178894279E-3</v>
      </c>
      <c r="BL879">
        <f t="shared" si="771"/>
        <v>1.8680632232844887E-4</v>
      </c>
      <c r="BM879" s="4">
        <f t="shared" si="772"/>
        <v>8.4893475562386217E-2</v>
      </c>
      <c r="BN879" s="7">
        <f t="shared" si="773"/>
        <v>0.55522565247952438</v>
      </c>
      <c r="BO879">
        <f t="shared" si="774"/>
        <v>1.0301700951400848E-3</v>
      </c>
      <c r="BP879">
        <f t="shared" si="775"/>
        <v>1.0423628164149215E-4</v>
      </c>
      <c r="BQ879" s="4">
        <f t="shared" si="776"/>
        <v>4.6134613298904406E-2</v>
      </c>
      <c r="BR879" s="7">
        <f t="shared" si="777"/>
        <v>1.6545806178894279E-3</v>
      </c>
      <c r="BS879">
        <f t="shared" si="778"/>
        <v>1.0301700951400848E-3</v>
      </c>
      <c r="BT879">
        <f t="shared" si="779"/>
        <v>0.1485722836278574</v>
      </c>
      <c r="BU879" s="4">
        <f t="shared" si="780"/>
        <v>0.31908872510198127</v>
      </c>
      <c r="BV879" s="7">
        <f t="shared" si="781"/>
        <v>1.8680632232844887E-4</v>
      </c>
      <c r="BW879">
        <f t="shared" si="782"/>
        <v>1.0423628164149215E-4</v>
      </c>
      <c r="BX879">
        <f t="shared" si="783"/>
        <v>0.1485722836278574</v>
      </c>
      <c r="BY879" s="4">
        <f t="shared" si="784"/>
        <v>3.7554950691888432E-2</v>
      </c>
      <c r="BZ879" s="7">
        <f t="shared" si="785"/>
        <v>8.4893475562386217E-2</v>
      </c>
      <c r="CA879">
        <f t="shared" si="786"/>
        <v>4.6134613298904406E-2</v>
      </c>
      <c r="CB879">
        <f t="shared" si="787"/>
        <v>0.31908872510198127</v>
      </c>
      <c r="CC879" s="4">
        <f t="shared" si="788"/>
        <v>3.7554950691888432E-2</v>
      </c>
      <c r="CD879" s="7">
        <f t="shared" si="789"/>
        <v>12</v>
      </c>
      <c r="CE879" s="4">
        <f t="shared" si="790"/>
        <v>0</v>
      </c>
      <c r="CF879" s="7">
        <f t="shared" si="791"/>
        <v>0.55522565247952438</v>
      </c>
      <c r="CG879">
        <f t="shared" si="792"/>
        <v>6.3335347473906435E-5</v>
      </c>
      <c r="CH879" s="7">
        <f t="shared" si="793"/>
        <v>0.55522565247952438</v>
      </c>
      <c r="CI879" s="4">
        <f t="shared" si="794"/>
        <v>1.2465817640186844E-4</v>
      </c>
      <c r="CJ879">
        <f t="shared" si="795"/>
        <v>6.3335347473906435E-5</v>
      </c>
      <c r="CK879">
        <f t="shared" si="796"/>
        <v>1.2465817640186844E-4</v>
      </c>
      <c r="CL879" s="7">
        <f t="shared" si="797"/>
        <v>4</v>
      </c>
      <c r="CM879" s="4">
        <f t="shared" si="798"/>
        <v>0</v>
      </c>
      <c r="CN879" s="7">
        <f t="shared" si="799"/>
        <v>4.7898151853355311E-7</v>
      </c>
      <c r="CO879" s="4">
        <f t="shared" si="800"/>
        <v>1</v>
      </c>
      <c r="CP879" s="7">
        <f t="shared" si="801"/>
        <v>4</v>
      </c>
      <c r="CQ879" s="4" t="str">
        <f t="shared" si="802"/>
        <v>Glenfiddich 15</v>
      </c>
      <c r="CR879" s="7">
        <f t="shared" si="803"/>
        <v>74</v>
      </c>
      <c r="CS879">
        <f t="shared" si="804"/>
        <v>77</v>
      </c>
      <c r="CT879">
        <f ca="1">COUNTIF(INDIRECT(ADDRESS(ROW(),CR879,1,1)):INDIRECT(ADDRESS(ROW(),CS879,1,1)), "&lt;0.05")</f>
        <v>3</v>
      </c>
      <c r="CU879" s="4">
        <f t="shared" ca="1" si="805"/>
        <v>0</v>
      </c>
    </row>
    <row r="880" spans="1:99" x14ac:dyDescent="0.25">
      <c r="A880" s="48">
        <v>84</v>
      </c>
      <c r="B880" s="7">
        <v>0.19733320739768304</v>
      </c>
      <c r="C880">
        <v>0.10127227780047671</v>
      </c>
      <c r="D880">
        <v>0.1396759371985532</v>
      </c>
      <c r="E880">
        <v>2.9438738642412685E-2</v>
      </c>
      <c r="F880">
        <v>0.14156701822865539</v>
      </c>
      <c r="G880">
        <v>1.2034823228968417E-2</v>
      </c>
      <c r="H880">
        <v>0.13916701744591625</v>
      </c>
      <c r="I880">
        <v>0.19015966480068938</v>
      </c>
      <c r="J880">
        <v>0</v>
      </c>
      <c r="K880" s="4">
        <v>0.15603814269840702</v>
      </c>
      <c r="L880" s="7">
        <v>0.25134448949112487</v>
      </c>
      <c r="M880">
        <v>0.12723134963987495</v>
      </c>
      <c r="N880">
        <v>0.29469565969160255</v>
      </c>
      <c r="O880">
        <v>0.13945532719011855</v>
      </c>
      <c r="P880" s="53">
        <v>0.19615293390258193</v>
      </c>
      <c r="Q880" s="53">
        <v>0.12849350377376609</v>
      </c>
      <c r="R880" s="53">
        <v>0.24416732911798253</v>
      </c>
      <c r="S880" s="53">
        <v>0.14661738125391133</v>
      </c>
      <c r="T880" s="53">
        <v>0.1895083185770258</v>
      </c>
      <c r="U880" s="57">
        <v>0.32066818110639916</v>
      </c>
      <c r="V880" s="59">
        <v>0.16288123323937526</v>
      </c>
      <c r="W880" s="53">
        <v>0.28372516976710699</v>
      </c>
      <c r="X880" s="53">
        <v>0.12619937824406935</v>
      </c>
      <c r="Y880" s="53">
        <v>0.26560574633428558</v>
      </c>
      <c r="Z880" s="53">
        <v>0.19275648114875357</v>
      </c>
      <c r="AA880" s="53">
        <v>0.16288123323937526</v>
      </c>
      <c r="AB880" s="53">
        <v>0.28372516976710699</v>
      </c>
      <c r="AC880" s="53">
        <v>0.12619937824406935</v>
      </c>
      <c r="AD880" s="53">
        <v>0.26560574633428558</v>
      </c>
      <c r="AE880" s="57">
        <v>0.19275648114875357</v>
      </c>
      <c r="AF880" s="59">
        <v>0.60486159279528473</v>
      </c>
      <c r="AG880" s="53">
        <v>0.17482614152371312</v>
      </c>
      <c r="AH880" s="53">
        <v>0.14820624801907492</v>
      </c>
      <c r="AI880" s="53">
        <v>0.36289372995406721</v>
      </c>
      <c r="AJ880" s="53">
        <v>0.31114041549131766</v>
      </c>
      <c r="AK880" s="53">
        <v>0.60486159279528473</v>
      </c>
      <c r="AL880" s="53">
        <v>0.17482614152371312</v>
      </c>
      <c r="AM880" s="53">
        <v>0.14820624801907492</v>
      </c>
      <c r="AN880" s="53">
        <v>0.36289372995406721</v>
      </c>
      <c r="AO880" s="57">
        <v>0.31114041549131766</v>
      </c>
      <c r="AP880" s="59">
        <v>0.1708481736167286</v>
      </c>
      <c r="AQ880" s="53">
        <v>0.12327222967849188</v>
      </c>
      <c r="AR880" s="53">
        <v>0.12845041526497691</v>
      </c>
      <c r="AS880" s="53">
        <v>0.4035653280862212</v>
      </c>
      <c r="AT880" s="53">
        <v>0.11041120129345429</v>
      </c>
      <c r="AU880" s="53">
        <v>0.1708481736167286</v>
      </c>
      <c r="AV880" s="53">
        <v>0.12327222967849188</v>
      </c>
      <c r="AW880" s="53">
        <v>0.12845041526497691</v>
      </c>
      <c r="AX880" s="53">
        <v>0.4035653280862212</v>
      </c>
      <c r="AY880" s="57">
        <v>0.11041120129345429</v>
      </c>
      <c r="AZ880">
        <f t="shared" si="759"/>
        <v>0.11066868274417621</v>
      </c>
      <c r="BA880">
        <f t="shared" si="760"/>
        <v>0.20383344737443876</v>
      </c>
      <c r="BB880">
        <f t="shared" si="761"/>
        <v>0.20623360174671818</v>
      </c>
      <c r="BC880">
        <f t="shared" si="762"/>
        <v>0.32038562555669153</v>
      </c>
      <c r="BD880" s="4">
        <f t="shared" si="763"/>
        <v>0.18730946958797459</v>
      </c>
      <c r="BE880" s="7">
        <f t="shared" si="764"/>
        <v>7.2387091247579818E-2</v>
      </c>
      <c r="BF880">
        <f t="shared" si="765"/>
        <v>7.0723896978964446E-2</v>
      </c>
      <c r="BG880">
        <f t="shared" si="766"/>
        <v>6.3239460665466679E-2</v>
      </c>
      <c r="BH880">
        <f t="shared" si="767"/>
        <v>0.17233835597202518</v>
      </c>
      <c r="BI880" s="4">
        <f t="shared" si="768"/>
        <v>0.11596557979521807</v>
      </c>
      <c r="BJ880" s="7">
        <f t="shared" si="769"/>
        <v>9.321954576307712E-3</v>
      </c>
      <c r="BK880">
        <f t="shared" si="770"/>
        <v>5.704907296099136E-3</v>
      </c>
      <c r="BL880">
        <f t="shared" si="771"/>
        <v>3.9732481886010883E-3</v>
      </c>
      <c r="BM880" s="4">
        <f t="shared" si="772"/>
        <v>9.6430394261386887E-2</v>
      </c>
      <c r="BN880" s="7">
        <f t="shared" si="773"/>
        <v>9.321954576307712E-3</v>
      </c>
      <c r="BO880">
        <f t="shared" si="774"/>
        <v>0.93713065551874863</v>
      </c>
      <c r="BP880">
        <f t="shared" si="775"/>
        <v>7.1391761255281627E-2</v>
      </c>
      <c r="BQ880" s="4">
        <f t="shared" si="776"/>
        <v>0.70590459400436933</v>
      </c>
      <c r="BR880" s="7">
        <f t="shared" si="777"/>
        <v>5.704907296099136E-3</v>
      </c>
      <c r="BS880">
        <f t="shared" si="778"/>
        <v>0.93713065551874863</v>
      </c>
      <c r="BT880">
        <f t="shared" si="779"/>
        <v>7.4118118925580428E-2</v>
      </c>
      <c r="BU880" s="4">
        <f t="shared" si="780"/>
        <v>0.65749051500644007</v>
      </c>
      <c r="BV880" s="7">
        <f t="shared" si="781"/>
        <v>3.9732481886010883E-3</v>
      </c>
      <c r="BW880">
        <f t="shared" si="782"/>
        <v>7.1391761255281627E-2</v>
      </c>
      <c r="BX880">
        <f t="shared" si="783"/>
        <v>7.4118118925580428E-2</v>
      </c>
      <c r="BY880" s="4">
        <f t="shared" si="784"/>
        <v>6.004630388524039E-2</v>
      </c>
      <c r="BZ880" s="7">
        <f t="shared" si="785"/>
        <v>9.6430394261386887E-2</v>
      </c>
      <c r="CA880">
        <f t="shared" si="786"/>
        <v>0.70590459400436933</v>
      </c>
      <c r="CB880">
        <f t="shared" si="787"/>
        <v>0.65749051500644007</v>
      </c>
      <c r="CC880" s="4">
        <f t="shared" si="788"/>
        <v>6.004630388524039E-2</v>
      </c>
      <c r="CD880" s="7">
        <f t="shared" si="789"/>
        <v>6</v>
      </c>
      <c r="CE880" s="4">
        <f t="shared" si="790"/>
        <v>0</v>
      </c>
      <c r="CF880" s="7">
        <f t="shared" si="791"/>
        <v>9.321954576307712E-3</v>
      </c>
      <c r="CG880">
        <f t="shared" si="792"/>
        <v>6.9653862911620555E-4</v>
      </c>
      <c r="CH880" s="7">
        <f t="shared" si="793"/>
        <v>9.321954576307712E-3</v>
      </c>
      <c r="CI880" s="4">
        <f t="shared" si="794"/>
        <v>0.31295341284066147</v>
      </c>
      <c r="CJ880">
        <f t="shared" si="795"/>
        <v>6.9653862911620555E-4</v>
      </c>
      <c r="CK880">
        <f t="shared" si="796"/>
        <v>0.31295341284066147</v>
      </c>
      <c r="CL880" s="7">
        <f t="shared" si="797"/>
        <v>4</v>
      </c>
      <c r="CM880" s="4">
        <f t="shared" si="798"/>
        <v>0</v>
      </c>
      <c r="CN880" s="7">
        <f t="shared" si="799"/>
        <v>6.5645913813961159E-3</v>
      </c>
      <c r="CO880" s="4">
        <f t="shared" si="800"/>
        <v>1</v>
      </c>
      <c r="CP880" s="7">
        <f t="shared" si="801"/>
        <v>4</v>
      </c>
      <c r="CQ880" s="4" t="str">
        <f t="shared" si="802"/>
        <v>Glenfiddich 15</v>
      </c>
      <c r="CR880" s="7">
        <f t="shared" si="803"/>
        <v>74</v>
      </c>
      <c r="CS880">
        <f t="shared" si="804"/>
        <v>77</v>
      </c>
      <c r="CT880">
        <f ca="1">COUNTIF(INDIRECT(ADDRESS(ROW(),CR880,1,1)):INDIRECT(ADDRESS(ROW(),CS880,1,1)), "&lt;0.05")</f>
        <v>1</v>
      </c>
      <c r="CU880" s="4">
        <f t="shared" ca="1" si="805"/>
        <v>0</v>
      </c>
    </row>
    <row r="881" spans="1:99" x14ac:dyDescent="0.25">
      <c r="A881" s="48">
        <v>85</v>
      </c>
      <c r="B881" s="7">
        <v>0.81332477839021455</v>
      </c>
      <c r="C881">
        <v>0.65060126231975757</v>
      </c>
      <c r="D881">
        <v>0.49598890545464758</v>
      </c>
      <c r="E881">
        <v>0.40342069997052626</v>
      </c>
      <c r="F881">
        <v>0.67016988615128159</v>
      </c>
      <c r="G881">
        <v>0.80463039153027893</v>
      </c>
      <c r="H881">
        <v>1.0168651049791027</v>
      </c>
      <c r="I881">
        <v>0.89283835057239946</v>
      </c>
      <c r="J881">
        <v>0.50449088030954781</v>
      </c>
      <c r="K881" s="4">
        <v>0.38423495233032484</v>
      </c>
      <c r="L881" s="7">
        <v>0.72661736659232057</v>
      </c>
      <c r="M881">
        <v>0.91173540313156753</v>
      </c>
      <c r="N881">
        <v>0.76024847475990476</v>
      </c>
      <c r="O881">
        <v>1.0066681346274782</v>
      </c>
      <c r="P881" s="53">
        <v>0.74180795149765411</v>
      </c>
      <c r="Q881" s="53">
        <v>0.70943535223387832</v>
      </c>
      <c r="R881" s="53">
        <v>1.1003950774827462</v>
      </c>
      <c r="S881" s="53">
        <v>0.9234068612500661</v>
      </c>
      <c r="T881" s="53">
        <v>1.103422989712983</v>
      </c>
      <c r="U881" s="57">
        <v>0.73439831093546515</v>
      </c>
      <c r="V881" s="59">
        <v>1.2189503783929132</v>
      </c>
      <c r="W881" s="53">
        <v>1.2942056762193757</v>
      </c>
      <c r="X881" s="53">
        <v>0.50679319040755955</v>
      </c>
      <c r="Y881" s="53">
        <v>0.91505701820882468</v>
      </c>
      <c r="Z881" s="53">
        <v>1.4497692608159329</v>
      </c>
      <c r="AA881" s="53">
        <v>1.2189503783929132</v>
      </c>
      <c r="AB881" s="53">
        <v>1.2942056762193757</v>
      </c>
      <c r="AC881" s="53">
        <v>0.50679319040755955</v>
      </c>
      <c r="AD881" s="53">
        <v>0.91505701820882468</v>
      </c>
      <c r="AE881" s="57">
        <v>1.4497692608159329</v>
      </c>
      <c r="AF881" s="59">
        <v>1.5037370179797167</v>
      </c>
      <c r="AG881" s="53">
        <v>1.5261040846524301</v>
      </c>
      <c r="AH881" s="53">
        <v>1.5155281246156995</v>
      </c>
      <c r="AI881" s="53">
        <v>1.3487264536337618</v>
      </c>
      <c r="AJ881" s="53">
        <v>0.61304411166073203</v>
      </c>
      <c r="AK881" s="53">
        <v>1.5037370179797167</v>
      </c>
      <c r="AL881" s="53">
        <v>1.5261040846524301</v>
      </c>
      <c r="AM881" s="53">
        <v>1.5155281246156995</v>
      </c>
      <c r="AN881" s="53">
        <v>1.3487264536337618</v>
      </c>
      <c r="AO881" s="57">
        <v>0.61304411166073203</v>
      </c>
      <c r="AP881" s="59">
        <v>0.54950330323604313</v>
      </c>
      <c r="AQ881" s="53">
        <v>0.85958574492470552</v>
      </c>
      <c r="AR881" s="53">
        <v>0.85081479396431137</v>
      </c>
      <c r="AS881" s="53">
        <v>1.3254157042308201</v>
      </c>
      <c r="AT881" s="53">
        <v>0.87664766502623892</v>
      </c>
      <c r="AU881" s="53">
        <v>0.54950330323604313</v>
      </c>
      <c r="AV881" s="53">
        <v>0.85958574492470552</v>
      </c>
      <c r="AW881" s="53">
        <v>0.85081479396431137</v>
      </c>
      <c r="AX881" s="53">
        <v>1.3254157042308201</v>
      </c>
      <c r="AY881" s="57">
        <v>0.87664766502623892</v>
      </c>
      <c r="AZ881">
        <f t="shared" si="759"/>
        <v>0.66365652120080809</v>
      </c>
      <c r="BA881">
        <f t="shared" si="760"/>
        <v>0.87181359222240629</v>
      </c>
      <c r="BB881">
        <f t="shared" si="761"/>
        <v>1.076955104808921</v>
      </c>
      <c r="BC881">
        <f t="shared" si="762"/>
        <v>1.301427958508468</v>
      </c>
      <c r="BD881" s="4">
        <f t="shared" si="763"/>
        <v>0.8923934422764237</v>
      </c>
      <c r="BE881" s="7">
        <f t="shared" si="764"/>
        <v>0.21577069207166333</v>
      </c>
      <c r="BF881">
        <f t="shared" si="765"/>
        <v>0.15776692047205468</v>
      </c>
      <c r="BG881">
        <f t="shared" si="766"/>
        <v>0.35202476633081181</v>
      </c>
      <c r="BH881">
        <f t="shared" si="767"/>
        <v>0.36919030520928031</v>
      </c>
      <c r="BI881" s="4">
        <f t="shared" si="768"/>
        <v>0.26167621439117444</v>
      </c>
      <c r="BJ881" s="7">
        <f t="shared" si="769"/>
        <v>2.5143525307272013E-2</v>
      </c>
      <c r="BK881">
        <f t="shared" si="770"/>
        <v>6.433923352730549E-3</v>
      </c>
      <c r="BL881">
        <f t="shared" si="771"/>
        <v>3.0111108816381995E-4</v>
      </c>
      <c r="BM881" s="4">
        <f t="shared" si="772"/>
        <v>4.7500100708843071E-2</v>
      </c>
      <c r="BN881" s="7">
        <f t="shared" si="773"/>
        <v>2.5143525307272013E-2</v>
      </c>
      <c r="BO881">
        <f t="shared" si="774"/>
        <v>0.11748211951519644</v>
      </c>
      <c r="BP881">
        <f t="shared" si="775"/>
        <v>5.3236576610512015E-3</v>
      </c>
      <c r="BQ881" s="4">
        <f t="shared" si="776"/>
        <v>0.83424802815232946</v>
      </c>
      <c r="BR881" s="7">
        <f t="shared" si="777"/>
        <v>6.433923352730549E-3</v>
      </c>
      <c r="BS881">
        <f t="shared" si="778"/>
        <v>0.11748211951519644</v>
      </c>
      <c r="BT881">
        <f t="shared" si="779"/>
        <v>0.18106366698070758</v>
      </c>
      <c r="BU881" s="4">
        <f t="shared" si="780"/>
        <v>0.20129387322132655</v>
      </c>
      <c r="BV881" s="7">
        <f t="shared" si="781"/>
        <v>3.0111108816381995E-4</v>
      </c>
      <c r="BW881">
        <f t="shared" si="782"/>
        <v>5.3236576610512015E-3</v>
      </c>
      <c r="BX881">
        <f t="shared" si="783"/>
        <v>0.18106366698070758</v>
      </c>
      <c r="BY881" s="4">
        <f t="shared" si="784"/>
        <v>1.1264941454360277E-2</v>
      </c>
      <c r="BZ881" s="7">
        <f t="shared" si="785"/>
        <v>4.7500100708843071E-2</v>
      </c>
      <c r="CA881">
        <f t="shared" si="786"/>
        <v>0.83424802815232946</v>
      </c>
      <c r="CB881">
        <f t="shared" si="787"/>
        <v>0.20129387322132655</v>
      </c>
      <c r="CC881" s="4">
        <f t="shared" si="788"/>
        <v>1.1264941454360277E-2</v>
      </c>
      <c r="CD881" s="7">
        <f t="shared" si="789"/>
        <v>12</v>
      </c>
      <c r="CE881" s="4">
        <f t="shared" si="790"/>
        <v>0</v>
      </c>
      <c r="CF881" s="7">
        <f t="shared" si="791"/>
        <v>2.5143525307272013E-2</v>
      </c>
      <c r="CG881">
        <f t="shared" si="792"/>
        <v>1.2340179448410034E-4</v>
      </c>
      <c r="CH881" s="7">
        <f t="shared" si="793"/>
        <v>2.5143525307272013E-2</v>
      </c>
      <c r="CI881" s="4">
        <f t="shared" si="794"/>
        <v>1.2352499522086169E-2</v>
      </c>
      <c r="CJ881">
        <f t="shared" si="795"/>
        <v>1.2340179448410034E-4</v>
      </c>
      <c r="CK881">
        <f t="shared" si="796"/>
        <v>1.2352499522086169E-2</v>
      </c>
      <c r="CL881" s="7">
        <f t="shared" si="797"/>
        <v>6</v>
      </c>
      <c r="CM881" s="4">
        <f t="shared" si="798"/>
        <v>1</v>
      </c>
      <c r="CN881" s="7">
        <f t="shared" si="799"/>
        <v>1.1636832050350889E-4</v>
      </c>
      <c r="CO881" s="4">
        <f t="shared" si="800"/>
        <v>1</v>
      </c>
      <c r="CP881" s="7">
        <f t="shared" si="801"/>
        <v>4</v>
      </c>
      <c r="CQ881" s="4" t="str">
        <f t="shared" si="802"/>
        <v>Glenfiddich 15</v>
      </c>
      <c r="CR881" s="7">
        <f t="shared" si="803"/>
        <v>74</v>
      </c>
      <c r="CS881">
        <f t="shared" si="804"/>
        <v>77</v>
      </c>
      <c r="CT881">
        <f ca="1">COUNTIF(INDIRECT(ADDRESS(ROW(),CR881,1,1)):INDIRECT(ADDRESS(ROW(),CS881,1,1)), "&lt;0.05")</f>
        <v>3</v>
      </c>
      <c r="CU881" s="4">
        <f t="shared" ca="1" si="805"/>
        <v>0</v>
      </c>
    </row>
    <row r="882" spans="1:99" x14ac:dyDescent="0.25">
      <c r="A882" s="48">
        <v>86</v>
      </c>
      <c r="B882" s="7">
        <v>0.20315824643426489</v>
      </c>
      <c r="C882">
        <v>0.34773005812965219</v>
      </c>
      <c r="D882">
        <v>0.22888205335084277</v>
      </c>
      <c r="E882">
        <v>0.17556305651848114</v>
      </c>
      <c r="F882">
        <v>0.19662487699665038</v>
      </c>
      <c r="G882">
        <v>0.16426255628395334</v>
      </c>
      <c r="H882">
        <v>0.38524318978559224</v>
      </c>
      <c r="I882">
        <v>0.47103484131489698</v>
      </c>
      <c r="J882">
        <v>0.50744541992234027</v>
      </c>
      <c r="K882" s="4">
        <v>0.35205614985733669</v>
      </c>
      <c r="L882" s="7">
        <v>0.66674307394457921</v>
      </c>
      <c r="M882">
        <v>0.28141676462785381</v>
      </c>
      <c r="N882">
        <v>0.67507251900903897</v>
      </c>
      <c r="O882">
        <v>0.47452423091217361</v>
      </c>
      <c r="P882" s="53">
        <v>0.29665857958184955</v>
      </c>
      <c r="Q882" s="53">
        <v>0.56225410655834862</v>
      </c>
      <c r="R882" s="53">
        <v>0.68834178252473799</v>
      </c>
      <c r="S882" s="53">
        <v>0.56846737710448114</v>
      </c>
      <c r="T882" s="53">
        <v>0.53666980596845859</v>
      </c>
      <c r="U882" s="57">
        <v>0.58002074448167662</v>
      </c>
      <c r="V882" s="59">
        <v>0.91339437911048993</v>
      </c>
      <c r="W882" s="53">
        <v>1.6622185883029448</v>
      </c>
      <c r="X882" s="53">
        <v>1.7837852233761116</v>
      </c>
      <c r="Y882" s="53">
        <v>1.5860398299974798</v>
      </c>
      <c r="Z882" s="53">
        <v>2.1114991120275395</v>
      </c>
      <c r="AA882" s="53">
        <v>0.91339437911048993</v>
      </c>
      <c r="AB882" s="53">
        <v>1.6622185883029448</v>
      </c>
      <c r="AC882" s="53">
        <v>1.7837852233761116</v>
      </c>
      <c r="AD882" s="53">
        <v>1.5860398299974798</v>
      </c>
      <c r="AE882" s="57">
        <v>2.1114991120275395</v>
      </c>
      <c r="AF882" s="59">
        <v>3.886151337532552</v>
      </c>
      <c r="AG882" s="53">
        <v>1.5278698332486766</v>
      </c>
      <c r="AH882" s="53">
        <v>1.3899221758939242</v>
      </c>
      <c r="AI882" s="53">
        <v>1.3217492305433762</v>
      </c>
      <c r="AJ882" s="53">
        <v>2.0719657872108126</v>
      </c>
      <c r="AK882" s="53">
        <v>3.886151337532552</v>
      </c>
      <c r="AL882" s="53">
        <v>1.5278698332486766</v>
      </c>
      <c r="AM882" s="53">
        <v>1.3899221758939242</v>
      </c>
      <c r="AN882" s="53">
        <v>1.3217492305433762</v>
      </c>
      <c r="AO882" s="57">
        <v>2.0719657872108126</v>
      </c>
      <c r="AP882" s="59">
        <v>1.1958612346194379</v>
      </c>
      <c r="AQ882" s="53">
        <v>1.1195878965228971</v>
      </c>
      <c r="AR882" s="53">
        <v>1.1140592280659076</v>
      </c>
      <c r="AS882" s="53">
        <v>1.8371935820171224</v>
      </c>
      <c r="AT882" s="53">
        <v>1.1495774676088442</v>
      </c>
      <c r="AU882" s="53">
        <v>1.1958612346194379</v>
      </c>
      <c r="AV882" s="53">
        <v>1.1195878965228971</v>
      </c>
      <c r="AW882" s="53">
        <v>1.1140592280659076</v>
      </c>
      <c r="AX882" s="53">
        <v>1.8371935820171224</v>
      </c>
      <c r="AY882" s="57">
        <v>1.1495774676088442</v>
      </c>
      <c r="AZ882">
        <f t="shared" si="759"/>
        <v>0.30320004485940111</v>
      </c>
      <c r="BA882">
        <f t="shared" si="760"/>
        <v>0.53301689847131983</v>
      </c>
      <c r="BB882">
        <f t="shared" si="761"/>
        <v>1.6113874265629136</v>
      </c>
      <c r="BC882">
        <f t="shared" si="762"/>
        <v>2.0395316728858681</v>
      </c>
      <c r="BD882" s="4">
        <f t="shared" si="763"/>
        <v>1.2832558817668418</v>
      </c>
      <c r="BE882" s="7">
        <f t="shared" si="764"/>
        <v>0.12625821384326494</v>
      </c>
      <c r="BF882">
        <f t="shared" si="765"/>
        <v>0.14495663696458905</v>
      </c>
      <c r="BG882">
        <f t="shared" si="766"/>
        <v>0.41372382098628585</v>
      </c>
      <c r="BH882">
        <f t="shared" si="767"/>
        <v>1.0121548112692895</v>
      </c>
      <c r="BI882" s="4">
        <f t="shared" si="768"/>
        <v>0.29354894936801446</v>
      </c>
      <c r="BJ882" s="7">
        <f t="shared" si="769"/>
        <v>1.408232004735481E-3</v>
      </c>
      <c r="BK882">
        <f t="shared" si="770"/>
        <v>1.4675929848005426E-6</v>
      </c>
      <c r="BL882">
        <f t="shared" si="771"/>
        <v>3.9878341616275968E-4</v>
      </c>
      <c r="BM882" s="4">
        <f t="shared" si="772"/>
        <v>4.2906712323840336E-7</v>
      </c>
      <c r="BN882" s="7">
        <f t="shared" si="773"/>
        <v>1.408232004735481E-3</v>
      </c>
      <c r="BO882">
        <f t="shared" si="774"/>
        <v>7.7344490309567493E-6</v>
      </c>
      <c r="BP882">
        <f t="shared" si="775"/>
        <v>1.0656023783539069E-3</v>
      </c>
      <c r="BQ882" s="4">
        <f t="shared" si="776"/>
        <v>6.0979511452692091E-6</v>
      </c>
      <c r="BR882" s="7">
        <f t="shared" si="777"/>
        <v>1.4675929848005426E-6</v>
      </c>
      <c r="BS882">
        <f t="shared" si="778"/>
        <v>7.7344490309567493E-6</v>
      </c>
      <c r="BT882">
        <f t="shared" si="779"/>
        <v>0.23946091221514537</v>
      </c>
      <c r="BU882" s="4">
        <f t="shared" si="780"/>
        <v>5.7370569288178845E-2</v>
      </c>
      <c r="BV882" s="7">
        <f t="shared" si="781"/>
        <v>3.9878341616275968E-4</v>
      </c>
      <c r="BW882">
        <f t="shared" si="782"/>
        <v>1.0656023783539069E-3</v>
      </c>
      <c r="BX882">
        <f t="shared" si="783"/>
        <v>0.23946091221514537</v>
      </c>
      <c r="BY882" s="4">
        <f t="shared" si="784"/>
        <v>4.542825864944474E-2</v>
      </c>
      <c r="BZ882" s="7">
        <f t="shared" si="785"/>
        <v>4.2906712323840336E-7</v>
      </c>
      <c r="CA882">
        <f t="shared" si="786"/>
        <v>6.0979511452692091E-6</v>
      </c>
      <c r="CB882">
        <f t="shared" si="787"/>
        <v>5.7370569288178845E-2</v>
      </c>
      <c r="CC882" s="4">
        <f t="shared" si="788"/>
        <v>4.542825864944474E-2</v>
      </c>
      <c r="CD882" s="7">
        <f t="shared" si="789"/>
        <v>16</v>
      </c>
      <c r="CE882" s="4">
        <f t="shared" si="790"/>
        <v>0</v>
      </c>
      <c r="CF882" s="7">
        <f t="shared" si="791"/>
        <v>1.408232004735481E-3</v>
      </c>
      <c r="CG882">
        <f t="shared" si="792"/>
        <v>1.3786650668713049E-11</v>
      </c>
      <c r="CH882" s="7">
        <f t="shared" si="793"/>
        <v>1.408232004735481E-3</v>
      </c>
      <c r="CI882" s="4">
        <f t="shared" si="794"/>
        <v>1.387593883893478E-9</v>
      </c>
      <c r="CJ882">
        <f t="shared" si="795"/>
        <v>1.3786650668713049E-11</v>
      </c>
      <c r="CK882">
        <f t="shared" si="796"/>
        <v>1.387593883893478E-9</v>
      </c>
      <c r="CL882" s="7">
        <f t="shared" si="797"/>
        <v>6</v>
      </c>
      <c r="CM882" s="4">
        <f t="shared" si="798"/>
        <v>1</v>
      </c>
      <c r="CN882" s="7">
        <f t="shared" si="799"/>
        <v>1.1825910856814308E-7</v>
      </c>
      <c r="CO882" s="4">
        <f t="shared" si="800"/>
        <v>1</v>
      </c>
      <c r="CP882" s="7">
        <f t="shared" si="801"/>
        <v>4</v>
      </c>
      <c r="CQ882" s="4" t="str">
        <f t="shared" si="802"/>
        <v>Glenfiddich 15</v>
      </c>
      <c r="CR882" s="7">
        <f t="shared" si="803"/>
        <v>74</v>
      </c>
      <c r="CS882">
        <f t="shared" si="804"/>
        <v>77</v>
      </c>
      <c r="CT882">
        <f ca="1">COUNTIF(INDIRECT(ADDRESS(ROW(),CR882,1,1)):INDIRECT(ADDRESS(ROW(),CS882,1,1)), "&lt;0.05")</f>
        <v>3</v>
      </c>
      <c r="CU882" s="4">
        <f t="shared" ca="1" si="805"/>
        <v>0</v>
      </c>
    </row>
    <row r="883" spans="1:99" x14ac:dyDescent="0.25">
      <c r="A883" s="48">
        <v>87</v>
      </c>
      <c r="B883" s="7">
        <v>1.9893291395671506</v>
      </c>
      <c r="C883">
        <v>1.7611445152076961</v>
      </c>
      <c r="D883">
        <v>2.0982007034873194</v>
      </c>
      <c r="E883">
        <v>1.5045891708295873</v>
      </c>
      <c r="F883">
        <v>2.134286487936079</v>
      </c>
      <c r="G883">
        <v>2.7157033948188123</v>
      </c>
      <c r="H883">
        <v>2.3084210271722854</v>
      </c>
      <c r="I883">
        <v>2.9243859980167799</v>
      </c>
      <c r="J883">
        <v>3.5631882209302654</v>
      </c>
      <c r="K883" s="4">
        <v>3.55487735360391</v>
      </c>
      <c r="L883" s="7">
        <v>3.8804435382907414</v>
      </c>
      <c r="M883">
        <v>3.4432242756114362</v>
      </c>
      <c r="N883">
        <v>3.9490465092942046</v>
      </c>
      <c r="O883">
        <v>3.412143723126404</v>
      </c>
      <c r="P883" s="53">
        <v>3.2843561096329963</v>
      </c>
      <c r="Q883" s="53">
        <v>3.4627115228548231</v>
      </c>
      <c r="R883" s="53">
        <v>3.7985013707165791</v>
      </c>
      <c r="S883" s="53">
        <v>3.9214194054877782</v>
      </c>
      <c r="T883" s="53">
        <v>4.6912296624844911</v>
      </c>
      <c r="U883" s="57">
        <v>3.7899316431407377</v>
      </c>
      <c r="V883" s="59">
        <v>3.6147236052157248</v>
      </c>
      <c r="W883" s="53">
        <v>10.815951600027747</v>
      </c>
      <c r="X883" s="53">
        <v>14.037615467077057</v>
      </c>
      <c r="Y883" s="53">
        <v>9.8539357190615497</v>
      </c>
      <c r="Z883" s="53">
        <v>11.482942295194825</v>
      </c>
      <c r="AA883" s="53">
        <v>3.6147236052157248</v>
      </c>
      <c r="AB883" s="53">
        <v>10.815951600027747</v>
      </c>
      <c r="AC883" s="53">
        <v>14.037615467077057</v>
      </c>
      <c r="AD883" s="53">
        <v>9.8539357190615497</v>
      </c>
      <c r="AE883" s="57">
        <v>11.482942295194825</v>
      </c>
      <c r="AF883" s="59">
        <v>18.51959873315441</v>
      </c>
      <c r="AG883" s="53">
        <v>12.394851843002805</v>
      </c>
      <c r="AH883" s="53">
        <v>10.88049781809392</v>
      </c>
      <c r="AI883" s="53">
        <v>11.763011930885265</v>
      </c>
      <c r="AJ883" s="53">
        <v>14.467268290794642</v>
      </c>
      <c r="AK883" s="53">
        <v>18.51959873315441</v>
      </c>
      <c r="AL883" s="53">
        <v>12.394851843002805</v>
      </c>
      <c r="AM883" s="53">
        <v>10.88049781809392</v>
      </c>
      <c r="AN883" s="53">
        <v>11.763011930885265</v>
      </c>
      <c r="AO883" s="57">
        <v>14.467268290794642</v>
      </c>
      <c r="AP883" s="59">
        <v>9.6060546059207095</v>
      </c>
      <c r="AQ883" s="53">
        <v>8.7848977907860135</v>
      </c>
      <c r="AR883" s="53">
        <v>10.08122214884361</v>
      </c>
      <c r="AS883" s="53">
        <v>13.016622704517594</v>
      </c>
      <c r="AT883" s="53">
        <v>9.290789126133264</v>
      </c>
      <c r="AU883" s="53">
        <v>9.6060546059207095</v>
      </c>
      <c r="AV883" s="53">
        <v>8.7848977907860135</v>
      </c>
      <c r="AW883" s="53">
        <v>10.08122214884361</v>
      </c>
      <c r="AX883" s="53">
        <v>13.016622704517594</v>
      </c>
      <c r="AY883" s="57">
        <v>9.290789126133264</v>
      </c>
      <c r="AZ883">
        <f t="shared" si="759"/>
        <v>2.4554126011569886</v>
      </c>
      <c r="BA883">
        <f t="shared" si="760"/>
        <v>3.7633007760640198</v>
      </c>
      <c r="BB883">
        <f t="shared" si="761"/>
        <v>9.9610337373153808</v>
      </c>
      <c r="BC883">
        <f t="shared" si="762"/>
        <v>13.605045723186208</v>
      </c>
      <c r="BD883" s="4">
        <f t="shared" si="763"/>
        <v>10.155917275240238</v>
      </c>
      <c r="BE883" s="7">
        <f t="shared" si="764"/>
        <v>0.71331097450247372</v>
      </c>
      <c r="BF883">
        <f t="shared" si="765"/>
        <v>0.40575414599678267</v>
      </c>
      <c r="BG883">
        <f t="shared" si="766"/>
        <v>3.6500450861222289</v>
      </c>
      <c r="BH883">
        <f t="shared" si="767"/>
        <v>2.8742952005911326</v>
      </c>
      <c r="BI883" s="4">
        <f t="shared" si="768"/>
        <v>1.5719559656856279</v>
      </c>
      <c r="BJ883" s="7">
        <f t="shared" si="769"/>
        <v>1.7041392454582405E-4</v>
      </c>
      <c r="BK883">
        <f t="shared" si="770"/>
        <v>9.2436687491251015E-5</v>
      </c>
      <c r="BL883">
        <f t="shared" si="771"/>
        <v>2.854063400756073E-7</v>
      </c>
      <c r="BM883" s="4">
        <f t="shared" si="772"/>
        <v>4.5194604564804425E-9</v>
      </c>
      <c r="BN883" s="7">
        <f t="shared" si="773"/>
        <v>1.7041392454582405E-4</v>
      </c>
      <c r="BO883">
        <f t="shared" si="774"/>
        <v>4.334876974772528E-4</v>
      </c>
      <c r="BP883">
        <f t="shared" si="775"/>
        <v>1.4536916397120758E-6</v>
      </c>
      <c r="BQ883" s="4">
        <f t="shared" si="776"/>
        <v>1.7078064670178838E-7</v>
      </c>
      <c r="BR883" s="7">
        <f t="shared" si="777"/>
        <v>9.2436687491251015E-5</v>
      </c>
      <c r="BS883">
        <f t="shared" si="778"/>
        <v>4.334876974772528E-4</v>
      </c>
      <c r="BT883">
        <f t="shared" si="779"/>
        <v>2.3846649680383976E-2</v>
      </c>
      <c r="BU883" s="4">
        <f t="shared" si="780"/>
        <v>0.87929571854979405</v>
      </c>
      <c r="BV883" s="7">
        <f t="shared" si="781"/>
        <v>2.854063400756073E-7</v>
      </c>
      <c r="BW883">
        <f t="shared" si="782"/>
        <v>1.4536916397120758E-6</v>
      </c>
      <c r="BX883">
        <f t="shared" si="783"/>
        <v>2.3846649680383976E-2</v>
      </c>
      <c r="BY883" s="4">
        <f t="shared" si="784"/>
        <v>4.9889072506333976E-3</v>
      </c>
      <c r="BZ883" s="7">
        <f t="shared" si="785"/>
        <v>4.5194604564804425E-9</v>
      </c>
      <c r="CA883">
        <f t="shared" si="786"/>
        <v>1.7078064670178838E-7</v>
      </c>
      <c r="CB883">
        <f t="shared" si="787"/>
        <v>0.87929571854979405</v>
      </c>
      <c r="CC883" s="4">
        <f t="shared" si="788"/>
        <v>4.9889072506333976E-3</v>
      </c>
      <c r="CD883" s="7">
        <f t="shared" si="789"/>
        <v>18</v>
      </c>
      <c r="CE883" s="4">
        <f t="shared" si="790"/>
        <v>0</v>
      </c>
      <c r="CF883" s="7">
        <f t="shared" si="791"/>
        <v>1.7041392454582405E-4</v>
      </c>
      <c r="CG883">
        <f t="shared" si="792"/>
        <v>5.0771054384324594E-16</v>
      </c>
      <c r="CH883" s="7">
        <f t="shared" si="793"/>
        <v>1.7041392454582405E-4</v>
      </c>
      <c r="CI883" s="4">
        <f t="shared" si="794"/>
        <v>1.047837667262305E-13</v>
      </c>
      <c r="CJ883">
        <f t="shared" si="795"/>
        <v>5.0771054384324594E-16</v>
      </c>
      <c r="CK883">
        <f t="shared" si="796"/>
        <v>1.047837667262305E-13</v>
      </c>
      <c r="CL883" s="7">
        <f t="shared" si="797"/>
        <v>6</v>
      </c>
      <c r="CM883" s="4">
        <f t="shared" si="798"/>
        <v>1</v>
      </c>
      <c r="CN883" s="7">
        <f t="shared" si="799"/>
        <v>1.307152874085304E-9</v>
      </c>
      <c r="CO883" s="4">
        <f t="shared" si="800"/>
        <v>1</v>
      </c>
      <c r="CP883" s="7">
        <f t="shared" si="801"/>
        <v>4</v>
      </c>
      <c r="CQ883" s="4" t="str">
        <f t="shared" si="802"/>
        <v>Glenfiddich 15</v>
      </c>
      <c r="CR883" s="7">
        <f t="shared" si="803"/>
        <v>74</v>
      </c>
      <c r="CS883">
        <f t="shared" si="804"/>
        <v>77</v>
      </c>
      <c r="CT883">
        <f ca="1">COUNTIF(INDIRECT(ADDRESS(ROW(),CR883,1,1)):INDIRECT(ADDRESS(ROW(),CS883,1,1)), "&lt;0.05")</f>
        <v>4</v>
      </c>
      <c r="CU883" s="4">
        <f t="shared" ca="1" si="805"/>
        <v>1</v>
      </c>
    </row>
    <row r="884" spans="1:99" x14ac:dyDescent="0.25">
      <c r="A884" s="48">
        <v>88</v>
      </c>
      <c r="B884" s="7">
        <v>0.3918951201926037</v>
      </c>
      <c r="C884">
        <v>0.43963629013439787</v>
      </c>
      <c r="D884">
        <v>0.43267153738768516</v>
      </c>
      <c r="E884">
        <v>0.29694700875648189</v>
      </c>
      <c r="F884">
        <v>0.14158283319388751</v>
      </c>
      <c r="G884">
        <v>0</v>
      </c>
      <c r="H884">
        <v>0.25515053301393648</v>
      </c>
      <c r="I884">
        <v>0.2813782510176826</v>
      </c>
      <c r="J884">
        <v>0.34044160845673377</v>
      </c>
      <c r="K884" s="4">
        <v>0</v>
      </c>
      <c r="L884" s="7">
        <v>0</v>
      </c>
      <c r="M884">
        <v>0</v>
      </c>
      <c r="N884">
        <v>0</v>
      </c>
      <c r="O884">
        <v>0</v>
      </c>
      <c r="P884" s="53">
        <v>0</v>
      </c>
      <c r="Q884" s="53">
        <v>0</v>
      </c>
      <c r="R884" s="53">
        <v>0.29888339667145319</v>
      </c>
      <c r="S884" s="53">
        <v>0</v>
      </c>
      <c r="T884" s="53">
        <v>5.0667143726620151E-2</v>
      </c>
      <c r="U884" s="57">
        <v>0.22938137084361071</v>
      </c>
      <c r="V884" s="59">
        <v>0.65056424314875927</v>
      </c>
      <c r="W884" s="53">
        <v>1.0436250180545712</v>
      </c>
      <c r="X884" s="53">
        <v>1.2460922820672131</v>
      </c>
      <c r="Y884" s="53">
        <v>0.82021586347361231</v>
      </c>
      <c r="Z884" s="53">
        <v>0.6488378590374797</v>
      </c>
      <c r="AA884" s="53">
        <v>0.65056424314875927</v>
      </c>
      <c r="AB884" s="53">
        <v>1.0436250180545712</v>
      </c>
      <c r="AC884" s="53">
        <v>1.2460922820672131</v>
      </c>
      <c r="AD884" s="53">
        <v>0.82021586347361231</v>
      </c>
      <c r="AE884" s="57">
        <v>0.6488378590374797</v>
      </c>
      <c r="AF884" s="59">
        <v>1.3586188782170461</v>
      </c>
      <c r="AG884" s="53">
        <v>0.30120891476688277</v>
      </c>
      <c r="AH884" s="53">
        <v>0.57366653585318872</v>
      </c>
      <c r="AI884" s="53">
        <v>0.25225226618537178</v>
      </c>
      <c r="AJ884" s="53">
        <v>0.32200546977301847</v>
      </c>
      <c r="AK884" s="53">
        <v>1.3586188782170461</v>
      </c>
      <c r="AL884" s="53">
        <v>0.30120891476688277</v>
      </c>
      <c r="AM884" s="53">
        <v>0.57366653585318872</v>
      </c>
      <c r="AN884" s="53">
        <v>0.25225226618537178</v>
      </c>
      <c r="AO884" s="57">
        <v>0.32200546977301847</v>
      </c>
      <c r="AP884" s="59">
        <v>0.21677354750182759</v>
      </c>
      <c r="AQ884" s="53">
        <v>0.31778165949436571</v>
      </c>
      <c r="AR884" s="53">
        <v>0.61467319001023468</v>
      </c>
      <c r="AS884" s="53">
        <v>0</v>
      </c>
      <c r="AT884" s="53">
        <v>0.53352411369544117</v>
      </c>
      <c r="AU884" s="53">
        <v>0.21677354750182759</v>
      </c>
      <c r="AV884" s="53">
        <v>0.31778165949436571</v>
      </c>
      <c r="AW884" s="53">
        <v>0.61467319001023468</v>
      </c>
      <c r="AX884" s="53">
        <v>0</v>
      </c>
      <c r="AY884" s="57">
        <v>0.53352411369544117</v>
      </c>
      <c r="AZ884">
        <f t="shared" si="759"/>
        <v>0.25797031821534089</v>
      </c>
      <c r="BA884">
        <f t="shared" si="760"/>
        <v>5.7893191124168394E-2</v>
      </c>
      <c r="BB884">
        <f t="shared" si="761"/>
        <v>0.88186705315632707</v>
      </c>
      <c r="BC884">
        <f t="shared" si="762"/>
        <v>0.56155041295910157</v>
      </c>
      <c r="BD884" s="4">
        <f t="shared" si="763"/>
        <v>0.33655050214037391</v>
      </c>
      <c r="BE884" s="7">
        <f t="shared" si="764"/>
        <v>0.1622682584742508</v>
      </c>
      <c r="BF884">
        <f t="shared" si="765"/>
        <v>0.11105456204746005</v>
      </c>
      <c r="BG884">
        <f t="shared" si="766"/>
        <v>0.24514400348528956</v>
      </c>
      <c r="BH884">
        <f t="shared" si="767"/>
        <v>0.43621853794916871</v>
      </c>
      <c r="BI884" s="4">
        <f t="shared" si="768"/>
        <v>0.23291193469955074</v>
      </c>
      <c r="BJ884" s="7">
        <f t="shared" si="769"/>
        <v>5.4042652855255079E-3</v>
      </c>
      <c r="BK884">
        <f t="shared" si="770"/>
        <v>5.667622486491669E-6</v>
      </c>
      <c r="BL884">
        <f t="shared" si="771"/>
        <v>6.2598956218528748E-2</v>
      </c>
      <c r="BM884" s="4">
        <f t="shared" si="772"/>
        <v>0.3942565615964464</v>
      </c>
      <c r="BN884" s="7">
        <f t="shared" si="773"/>
        <v>5.4042652855255079E-3</v>
      </c>
      <c r="BO884">
        <f t="shared" si="774"/>
        <v>3.5208200614697116E-7</v>
      </c>
      <c r="BP884">
        <f t="shared" si="775"/>
        <v>5.2410835553490078E-3</v>
      </c>
      <c r="BQ884" s="4">
        <f t="shared" si="776"/>
        <v>4.6585320087365227E-3</v>
      </c>
      <c r="BR884" s="7">
        <f t="shared" si="777"/>
        <v>5.667622486491669E-6</v>
      </c>
      <c r="BS884">
        <f t="shared" si="778"/>
        <v>3.5208200614697116E-7</v>
      </c>
      <c r="BT884">
        <f t="shared" si="779"/>
        <v>6.2214237187291382E-2</v>
      </c>
      <c r="BU884" s="4">
        <f t="shared" si="780"/>
        <v>7.5453949231477489E-5</v>
      </c>
      <c r="BV884" s="7">
        <f t="shared" si="781"/>
        <v>6.2598956218528748E-2</v>
      </c>
      <c r="BW884">
        <f t="shared" si="782"/>
        <v>5.2410835553490078E-3</v>
      </c>
      <c r="BX884">
        <f t="shared" si="783"/>
        <v>6.2214237187291382E-2</v>
      </c>
      <c r="BY884" s="4">
        <f t="shared" si="784"/>
        <v>0.17257601306070305</v>
      </c>
      <c r="BZ884" s="7">
        <f t="shared" si="785"/>
        <v>0.3942565615964464</v>
      </c>
      <c r="CA884">
        <f t="shared" si="786"/>
        <v>4.6585320087365227E-3</v>
      </c>
      <c r="CB884">
        <f t="shared" si="787"/>
        <v>7.5453949231477489E-5</v>
      </c>
      <c r="CC884" s="4">
        <f t="shared" si="788"/>
        <v>0.17257601306070305</v>
      </c>
      <c r="CD884" s="7">
        <f t="shared" si="789"/>
        <v>12</v>
      </c>
      <c r="CE884" s="4">
        <f t="shared" si="790"/>
        <v>0</v>
      </c>
      <c r="CF884" s="7">
        <f t="shared" si="791"/>
        <v>5.4042652855255079E-3</v>
      </c>
      <c r="CG884">
        <f t="shared" si="792"/>
        <v>4.479000537928752E-4</v>
      </c>
      <c r="CH884" s="7">
        <f t="shared" si="793"/>
        <v>5.4042652855255079E-3</v>
      </c>
      <c r="CI884" s="4">
        <f t="shared" si="794"/>
        <v>4.0731116036440489E-8</v>
      </c>
      <c r="CJ884">
        <f t="shared" si="795"/>
        <v>4.479000537928752E-4</v>
      </c>
      <c r="CK884">
        <f t="shared" si="796"/>
        <v>4.0731116036440489E-8</v>
      </c>
      <c r="CL884" s="7">
        <f t="shared" si="797"/>
        <v>6</v>
      </c>
      <c r="CM884" s="4">
        <f t="shared" si="798"/>
        <v>1</v>
      </c>
      <c r="CN884" s="7">
        <f t="shared" si="799"/>
        <v>2.1569372945530109E-6</v>
      </c>
      <c r="CO884" s="4">
        <f t="shared" si="800"/>
        <v>1</v>
      </c>
      <c r="CP884" s="7">
        <f t="shared" si="801"/>
        <v>3</v>
      </c>
      <c r="CQ884" s="4" t="str">
        <f t="shared" si="802"/>
        <v>Glenfiddich 12</v>
      </c>
      <c r="CR884" s="7">
        <f t="shared" si="803"/>
        <v>70</v>
      </c>
      <c r="CS884">
        <f t="shared" si="804"/>
        <v>73</v>
      </c>
      <c r="CT884">
        <f ca="1">COUNTIF(INDIRECT(ADDRESS(ROW(),CR884,1,1)):INDIRECT(ADDRESS(ROW(),CS884,1,1)), "&lt;0.05")</f>
        <v>3</v>
      </c>
      <c r="CU884" s="4">
        <f t="shared" ca="1" si="805"/>
        <v>0</v>
      </c>
    </row>
    <row r="885" spans="1:99" x14ac:dyDescent="0.25">
      <c r="A885" s="48">
        <v>89</v>
      </c>
      <c r="B885" s="7">
        <v>3.4681718158890247</v>
      </c>
      <c r="C885">
        <v>2.5329533027642808</v>
      </c>
      <c r="D885">
        <v>2.6581156974635554</v>
      </c>
      <c r="E885">
        <v>1.6877622539526635</v>
      </c>
      <c r="F885">
        <v>1.2969133652053257</v>
      </c>
      <c r="G885">
        <v>1.2769534019267255</v>
      </c>
      <c r="H885">
        <v>1.7349166690714903</v>
      </c>
      <c r="I885">
        <v>1.5087887834316496</v>
      </c>
      <c r="J885">
        <v>1.6823210970520857</v>
      </c>
      <c r="K885" s="4">
        <v>1.1699868172035703</v>
      </c>
      <c r="L885" s="7">
        <v>1.2815632703825737</v>
      </c>
      <c r="M885">
        <v>1.2344171541037112</v>
      </c>
      <c r="N885">
        <v>1.2664019369126596</v>
      </c>
      <c r="O885">
        <v>0.83046162323050787</v>
      </c>
      <c r="P885" s="53">
        <v>1.0248302012318224</v>
      </c>
      <c r="Q885" s="53">
        <v>0.81672621121766642</v>
      </c>
      <c r="R885" s="53">
        <v>0.90041871704425858</v>
      </c>
      <c r="S885" s="53">
        <v>0.69282938842072517</v>
      </c>
      <c r="T885" s="53">
        <v>0.89971887032189435</v>
      </c>
      <c r="U885" s="57">
        <v>0.70571551227909446</v>
      </c>
      <c r="V885" s="59">
        <v>3.2694129914856962</v>
      </c>
      <c r="W885" s="53">
        <v>3.9023677675245385</v>
      </c>
      <c r="X885" s="53">
        <v>2.9386146084028542</v>
      </c>
      <c r="Y885" s="53">
        <v>2.4237836234644896</v>
      </c>
      <c r="Z885" s="53">
        <v>2.6038580713359387</v>
      </c>
      <c r="AA885" s="53">
        <v>3.2694129914856962</v>
      </c>
      <c r="AB885" s="53">
        <v>3.9023677675245385</v>
      </c>
      <c r="AC885" s="53">
        <v>2.9386146084028542</v>
      </c>
      <c r="AD885" s="53">
        <v>2.4237836234644896</v>
      </c>
      <c r="AE885" s="57">
        <v>2.6038580713359387</v>
      </c>
      <c r="AF885" s="59">
        <v>2.4417972672433677</v>
      </c>
      <c r="AG885" s="53">
        <v>2.1944420918080016</v>
      </c>
      <c r="AH885" s="53">
        <v>2.3768635734287873</v>
      </c>
      <c r="AI885" s="53">
        <v>2.3161674486130335</v>
      </c>
      <c r="AJ885" s="53">
        <v>2.3740548510649675</v>
      </c>
      <c r="AK885" s="53">
        <v>2.4417972672433677</v>
      </c>
      <c r="AL885" s="53">
        <v>2.1944420918080016</v>
      </c>
      <c r="AM885" s="53">
        <v>2.3768635734287873</v>
      </c>
      <c r="AN885" s="53">
        <v>2.3161674486130335</v>
      </c>
      <c r="AO885" s="57">
        <v>2.3740548510649675</v>
      </c>
      <c r="AP885" s="59">
        <v>0.96233403326634936</v>
      </c>
      <c r="AQ885" s="53">
        <v>1.1160738635919187</v>
      </c>
      <c r="AR885" s="53">
        <v>1.742656267822873</v>
      </c>
      <c r="AS885" s="53">
        <v>2.4548557213886406</v>
      </c>
      <c r="AT885" s="53">
        <v>1.4153066590023682</v>
      </c>
      <c r="AU885" s="53">
        <v>0.96233403326634936</v>
      </c>
      <c r="AV885" s="53">
        <v>1.1160738635919187</v>
      </c>
      <c r="AW885" s="53">
        <v>1.742656267822873</v>
      </c>
      <c r="AX885" s="53">
        <v>2.4548557213886406</v>
      </c>
      <c r="AY885" s="57">
        <v>1.4153066590023682</v>
      </c>
      <c r="AZ885">
        <f t="shared" si="759"/>
        <v>1.9016883203960375</v>
      </c>
      <c r="BA885">
        <f t="shared" si="760"/>
        <v>0.96530828851449146</v>
      </c>
      <c r="BB885">
        <f t="shared" si="761"/>
        <v>3.0276074124427037</v>
      </c>
      <c r="BC885">
        <f t="shared" si="762"/>
        <v>2.3406650464316319</v>
      </c>
      <c r="BD885" s="4">
        <f t="shared" si="763"/>
        <v>1.5382453090144299</v>
      </c>
      <c r="BE885" s="7">
        <f t="shared" si="764"/>
        <v>0.74476328240457601</v>
      </c>
      <c r="BF885">
        <f t="shared" si="765"/>
        <v>0.22534987213978064</v>
      </c>
      <c r="BG885">
        <f t="shared" si="766"/>
        <v>0.55292394660357047</v>
      </c>
      <c r="BH885">
        <f t="shared" si="767"/>
        <v>8.7729664632356472E-2</v>
      </c>
      <c r="BI885" s="4">
        <f t="shared" si="768"/>
        <v>0.55916106339656746</v>
      </c>
      <c r="BJ885" s="7">
        <f t="shared" si="769"/>
        <v>3.0951397189414908E-3</v>
      </c>
      <c r="BK885">
        <f t="shared" si="770"/>
        <v>1.3656957371565043E-3</v>
      </c>
      <c r="BL885">
        <f t="shared" si="771"/>
        <v>9.628819350828241E-2</v>
      </c>
      <c r="BM885" s="4">
        <f t="shared" si="772"/>
        <v>0.23425887906768939</v>
      </c>
      <c r="BN885" s="7">
        <f t="shared" si="773"/>
        <v>3.0951397189414908E-3</v>
      </c>
      <c r="BO885">
        <f t="shared" si="774"/>
        <v>1.4695808592755974E-7</v>
      </c>
      <c r="BP885">
        <f t="shared" si="775"/>
        <v>7.2289934342234285E-10</v>
      </c>
      <c r="BQ885" s="4">
        <f t="shared" si="776"/>
        <v>1.109770550484819E-2</v>
      </c>
      <c r="BR885" s="7">
        <f t="shared" si="777"/>
        <v>1.3656957371565043E-3</v>
      </c>
      <c r="BS885">
        <f t="shared" si="778"/>
        <v>1.4695808592755974E-7</v>
      </c>
      <c r="BT885">
        <f t="shared" si="779"/>
        <v>3.3989277146528676E-3</v>
      </c>
      <c r="BU885" s="4">
        <f t="shared" si="780"/>
        <v>1.1527652093825616E-5</v>
      </c>
      <c r="BV885" s="7">
        <f t="shared" si="781"/>
        <v>9.628819350828241E-2</v>
      </c>
      <c r="BW885">
        <f t="shared" si="782"/>
        <v>7.2289934342234285E-10</v>
      </c>
      <c r="BX885">
        <f t="shared" si="783"/>
        <v>3.3989277146528676E-3</v>
      </c>
      <c r="BY885" s="4">
        <f t="shared" si="784"/>
        <v>1.3532271159244463E-3</v>
      </c>
      <c r="BZ885" s="7">
        <f t="shared" si="785"/>
        <v>0.23425887906768939</v>
      </c>
      <c r="CA885">
        <f t="shared" si="786"/>
        <v>1.109770550484819E-2</v>
      </c>
      <c r="CB885">
        <f t="shared" si="787"/>
        <v>1.1527652093825616E-5</v>
      </c>
      <c r="CC885" s="4">
        <f t="shared" si="788"/>
        <v>1.3532271159244463E-3</v>
      </c>
      <c r="CD885" s="7">
        <f t="shared" si="789"/>
        <v>16</v>
      </c>
      <c r="CE885" s="4">
        <f t="shared" si="790"/>
        <v>0</v>
      </c>
      <c r="CF885" s="7">
        <f t="shared" si="791"/>
        <v>3.0951397189414908E-3</v>
      </c>
      <c r="CG885">
        <f t="shared" si="792"/>
        <v>0.1625738325217041</v>
      </c>
      <c r="CH885" s="7">
        <f t="shared" si="793"/>
        <v>3.0951397189414908E-3</v>
      </c>
      <c r="CI885" s="4">
        <f t="shared" si="794"/>
        <v>2.1403237802485417E-10</v>
      </c>
      <c r="CJ885">
        <f t="shared" si="795"/>
        <v>0.1625738325217041</v>
      </c>
      <c r="CK885">
        <f t="shared" si="796"/>
        <v>2.1403237802485417E-10</v>
      </c>
      <c r="CL885" s="7">
        <f t="shared" si="797"/>
        <v>4</v>
      </c>
      <c r="CM885" s="4">
        <f t="shared" si="798"/>
        <v>0</v>
      </c>
      <c r="CN885" s="7">
        <f t="shared" si="799"/>
        <v>3.3212048296384428E-7</v>
      </c>
      <c r="CO885" s="4">
        <f t="shared" si="800"/>
        <v>1</v>
      </c>
      <c r="CP885" s="7">
        <f t="shared" si="801"/>
        <v>3</v>
      </c>
      <c r="CQ885" s="4" t="str">
        <f t="shared" si="802"/>
        <v>Glenfiddich 12</v>
      </c>
      <c r="CR885" s="7">
        <f t="shared" si="803"/>
        <v>70</v>
      </c>
      <c r="CS885">
        <f t="shared" si="804"/>
        <v>73</v>
      </c>
      <c r="CT885">
        <f ca="1">COUNTIF(INDIRECT(ADDRESS(ROW(),CR885,1,1)):INDIRECT(ADDRESS(ROW(),CS885,1,1)), "&lt;0.05")</f>
        <v>4</v>
      </c>
      <c r="CU885" s="4">
        <f t="shared" ca="1" si="805"/>
        <v>1</v>
      </c>
    </row>
    <row r="886" spans="1:99" x14ac:dyDescent="0.25">
      <c r="A886" s="48">
        <v>90</v>
      </c>
      <c r="B886" s="7">
        <v>6.398954907037592E-2</v>
      </c>
      <c r="C886">
        <v>0.1186496271007166</v>
      </c>
      <c r="D886">
        <v>0.30513548233366461</v>
      </c>
      <c r="E886">
        <v>7.8294492511084959E-2</v>
      </c>
      <c r="F886">
        <v>0.13570294067195618</v>
      </c>
      <c r="G886">
        <v>0.14104917861520933</v>
      </c>
      <c r="H886">
        <v>2.18500319033272E-2</v>
      </c>
      <c r="I886">
        <v>0.23472409726069243</v>
      </c>
      <c r="J886">
        <v>0.15247262034372325</v>
      </c>
      <c r="K886" s="4">
        <v>8.4578060241487854E-3</v>
      </c>
      <c r="L886" s="7">
        <v>3.4720936608314728E-3</v>
      </c>
      <c r="M886">
        <v>7.9197364304378265E-2</v>
      </c>
      <c r="N886">
        <v>8.3896225938852542E-2</v>
      </c>
      <c r="O886">
        <v>0</v>
      </c>
      <c r="P886" s="53">
        <v>0.14547633058336898</v>
      </c>
      <c r="Q886" s="53">
        <v>0.17337842976359055</v>
      </c>
      <c r="R886" s="53">
        <v>0.10048704317505944</v>
      </c>
      <c r="S886" s="53">
        <v>0</v>
      </c>
      <c r="T886" s="53">
        <v>0.17801904621141715</v>
      </c>
      <c r="U886" s="57">
        <v>0.10055169202483918</v>
      </c>
      <c r="V886" s="59">
        <v>0.30832032490264072</v>
      </c>
      <c r="W886" s="53">
        <v>0.17834749284499732</v>
      </c>
      <c r="X886" s="53">
        <v>0.25291995919086707</v>
      </c>
      <c r="Y886" s="53">
        <v>0.11752940238987947</v>
      </c>
      <c r="Z886" s="53">
        <v>0.21495553279222995</v>
      </c>
      <c r="AA886" s="53">
        <v>0.30832032490264072</v>
      </c>
      <c r="AB886" s="53">
        <v>0.17834749284499732</v>
      </c>
      <c r="AC886" s="53">
        <v>0.25291995919086707</v>
      </c>
      <c r="AD886" s="53">
        <v>0.11752940238987947</v>
      </c>
      <c r="AE886" s="57">
        <v>0.21495553279222995</v>
      </c>
      <c r="AF886" s="59">
        <v>5.8037308751981195E-2</v>
      </c>
      <c r="AG886" s="53">
        <v>0.25167773829634948</v>
      </c>
      <c r="AH886" s="53">
        <v>0.17660232229168618</v>
      </c>
      <c r="AI886" s="53">
        <v>0</v>
      </c>
      <c r="AJ886" s="53">
        <v>0.17953674922721993</v>
      </c>
      <c r="AK886" s="53">
        <v>5.8037308751981195E-2</v>
      </c>
      <c r="AL886" s="53">
        <v>0.25167773829634948</v>
      </c>
      <c r="AM886" s="53">
        <v>0.17660232229168618</v>
      </c>
      <c r="AN886" s="53">
        <v>0</v>
      </c>
      <c r="AO886" s="57">
        <v>0.17953674922721993</v>
      </c>
      <c r="AP886" s="59">
        <v>8.9610952665343621E-2</v>
      </c>
      <c r="AQ886" s="53">
        <v>0.11924798186848469</v>
      </c>
      <c r="AR886" s="53">
        <v>8.6968344760497043E-2</v>
      </c>
      <c r="AS886" s="53">
        <v>0</v>
      </c>
      <c r="AT886" s="53">
        <v>6.6918544699522423E-2</v>
      </c>
      <c r="AU886" s="53">
        <v>8.9610952665343621E-2</v>
      </c>
      <c r="AV886" s="53">
        <v>0.11924798186848469</v>
      </c>
      <c r="AW886" s="53">
        <v>8.6968344760497043E-2</v>
      </c>
      <c r="AX886" s="53">
        <v>0</v>
      </c>
      <c r="AY886" s="57">
        <v>6.6918544699522423E-2</v>
      </c>
      <c r="AZ886">
        <f t="shared" si="759"/>
        <v>0.12603258258348993</v>
      </c>
      <c r="BA886">
        <f t="shared" si="760"/>
        <v>8.6447822566233762E-2</v>
      </c>
      <c r="BB886">
        <f t="shared" si="761"/>
        <v>0.21441454242412289</v>
      </c>
      <c r="BC886">
        <f t="shared" si="762"/>
        <v>0.13317082371344738</v>
      </c>
      <c r="BD886" s="4">
        <f t="shared" si="763"/>
        <v>7.2549164798769564E-2</v>
      </c>
      <c r="BE886" s="7">
        <f t="shared" si="764"/>
        <v>9.1754737614639412E-2</v>
      </c>
      <c r="BF886">
        <f t="shared" si="765"/>
        <v>6.8079289154419603E-2</v>
      </c>
      <c r="BG886">
        <f t="shared" si="766"/>
        <v>6.8294815483493421E-2</v>
      </c>
      <c r="BH886">
        <f t="shared" si="767"/>
        <v>9.5985527011387906E-2</v>
      </c>
      <c r="BI886" s="4">
        <f t="shared" si="768"/>
        <v>4.2097458533435481E-2</v>
      </c>
      <c r="BJ886" s="7">
        <f t="shared" si="769"/>
        <v>0.28888158252266771</v>
      </c>
      <c r="BK886">
        <f t="shared" si="770"/>
        <v>2.602368146993143E-2</v>
      </c>
      <c r="BL886">
        <f t="shared" si="771"/>
        <v>0.86691320972728469</v>
      </c>
      <c r="BM886" s="4">
        <f t="shared" si="772"/>
        <v>0.11843089010302782</v>
      </c>
      <c r="BN886" s="7">
        <f t="shared" si="773"/>
        <v>0.28888158252266771</v>
      </c>
      <c r="BO886">
        <f t="shared" si="774"/>
        <v>5.4251924024237112E-4</v>
      </c>
      <c r="BP886">
        <f t="shared" si="775"/>
        <v>0.22705607289507668</v>
      </c>
      <c r="BQ886" s="4">
        <f t="shared" si="776"/>
        <v>0.59102002354900951</v>
      </c>
      <c r="BR886" s="7">
        <f t="shared" si="777"/>
        <v>2.602368146993143E-2</v>
      </c>
      <c r="BS886">
        <f t="shared" si="778"/>
        <v>5.4251924024237112E-4</v>
      </c>
      <c r="BT886">
        <f t="shared" si="779"/>
        <v>4.4213081750571648E-2</v>
      </c>
      <c r="BU886" s="4">
        <f t="shared" si="780"/>
        <v>5.1728251192042471E-5</v>
      </c>
      <c r="BV886" s="7">
        <f t="shared" si="781"/>
        <v>0.86691320972728469</v>
      </c>
      <c r="BW886">
        <f t="shared" si="782"/>
        <v>0.22705607289507668</v>
      </c>
      <c r="BX886">
        <f t="shared" si="783"/>
        <v>4.4213081750571648E-2</v>
      </c>
      <c r="BY886" s="4">
        <f t="shared" si="784"/>
        <v>9.1655937942860435E-2</v>
      </c>
      <c r="BZ886" s="7">
        <f t="shared" si="785"/>
        <v>0.11843089010302782</v>
      </c>
      <c r="CA886">
        <f t="shared" si="786"/>
        <v>0.59102002354900951</v>
      </c>
      <c r="CB886">
        <f t="shared" si="787"/>
        <v>5.1728251192042471E-5</v>
      </c>
      <c r="CC886" s="4">
        <f t="shared" si="788"/>
        <v>9.1655937942860435E-2</v>
      </c>
      <c r="CD886" s="7">
        <f t="shared" si="789"/>
        <v>8</v>
      </c>
      <c r="CE886" s="4">
        <f t="shared" si="790"/>
        <v>0</v>
      </c>
      <c r="CF886" s="7">
        <f t="shared" si="791"/>
        <v>0.28888158252266771</v>
      </c>
      <c r="CG886">
        <f t="shared" si="792"/>
        <v>0.68124986533075949</v>
      </c>
      <c r="CH886" s="7">
        <f t="shared" si="793"/>
        <v>0.28888158252266771</v>
      </c>
      <c r="CI886" s="4">
        <f t="shared" si="794"/>
        <v>6.260851907147201E-2</v>
      </c>
      <c r="CJ886">
        <f t="shared" si="795"/>
        <v>0.68124986533075949</v>
      </c>
      <c r="CK886">
        <f t="shared" si="796"/>
        <v>6.260851907147201E-2</v>
      </c>
      <c r="CL886" s="7">
        <f t="shared" si="797"/>
        <v>0</v>
      </c>
      <c r="CM886" s="4">
        <f t="shared" si="798"/>
        <v>0</v>
      </c>
      <c r="CN886" s="7">
        <f t="shared" si="799"/>
        <v>1.7988136442380787E-2</v>
      </c>
      <c r="CO886" s="4">
        <f t="shared" si="800"/>
        <v>1</v>
      </c>
      <c r="CP886" s="7">
        <f t="shared" si="801"/>
        <v>3</v>
      </c>
      <c r="CQ886" s="4" t="str">
        <f t="shared" si="802"/>
        <v>Glenfiddich 12</v>
      </c>
      <c r="CR886" s="7">
        <f t="shared" si="803"/>
        <v>70</v>
      </c>
      <c r="CS886">
        <f t="shared" si="804"/>
        <v>73</v>
      </c>
      <c r="CT886">
        <f ca="1">COUNTIF(INDIRECT(ADDRESS(ROW(),CR886,1,1)):INDIRECT(ADDRESS(ROW(),CS886,1,1)), "&lt;0.05")</f>
        <v>4</v>
      </c>
      <c r="CU886" s="4">
        <f t="shared" ca="1" si="805"/>
        <v>1</v>
      </c>
    </row>
    <row r="887" spans="1:99" x14ac:dyDescent="0.25">
      <c r="A887" s="48">
        <v>91</v>
      </c>
      <c r="B887" s="7">
        <v>0.30038257441160143</v>
      </c>
      <c r="C887">
        <v>0.20958555363351397</v>
      </c>
      <c r="D887">
        <v>0.2011197322209704</v>
      </c>
      <c r="E887">
        <v>0.12879616127642352</v>
      </c>
      <c r="F887">
        <v>0.11620913077875628</v>
      </c>
      <c r="G887">
        <v>0.40211896450190837</v>
      </c>
      <c r="H887">
        <v>0.26132078217241</v>
      </c>
      <c r="I887">
        <v>0.20017905780370565</v>
      </c>
      <c r="J887">
        <v>0.27239802916047418</v>
      </c>
      <c r="K887" s="4">
        <v>0.44105612837478969</v>
      </c>
      <c r="L887" s="7">
        <v>0.3558808206567412</v>
      </c>
      <c r="M887">
        <v>0.3710801376888932</v>
      </c>
      <c r="N887">
        <v>0.43809838135886947</v>
      </c>
      <c r="O887">
        <v>0.33451204582720062</v>
      </c>
      <c r="P887" s="53">
        <v>0.4231894176432156</v>
      </c>
      <c r="Q887" s="53">
        <v>0.44275040459807652</v>
      </c>
      <c r="R887" s="53">
        <v>0.45331740453351183</v>
      </c>
      <c r="S887" s="53">
        <v>0.55366538815418886</v>
      </c>
      <c r="T887" s="53">
        <v>0.2668955773472359</v>
      </c>
      <c r="U887" s="57">
        <v>0.46417567987276481</v>
      </c>
      <c r="V887" s="59">
        <v>0.32322211385109223</v>
      </c>
      <c r="W887" s="53">
        <v>0.59908862830071719</v>
      </c>
      <c r="X887" s="53">
        <v>0.33576521198745551</v>
      </c>
      <c r="Y887" s="53">
        <v>0.28492118670281757</v>
      </c>
      <c r="Z887" s="53">
        <v>0.93558619741412563</v>
      </c>
      <c r="AA887" s="53">
        <v>0.32322211385109223</v>
      </c>
      <c r="AB887" s="53">
        <v>0.59908862830071719</v>
      </c>
      <c r="AC887" s="53">
        <v>0.33576521198745551</v>
      </c>
      <c r="AD887" s="53">
        <v>0.28492118670281757</v>
      </c>
      <c r="AE887" s="57">
        <v>0.93558619741412563</v>
      </c>
      <c r="AF887" s="59">
        <v>0.82277902719949059</v>
      </c>
      <c r="AG887" s="53">
        <v>0.71010013099501179</v>
      </c>
      <c r="AH887" s="53">
        <v>0.6954769885014066</v>
      </c>
      <c r="AI887" s="53">
        <v>0.6717255189215785</v>
      </c>
      <c r="AJ887" s="53">
        <v>0.42913497747341017</v>
      </c>
      <c r="AK887" s="53">
        <v>0.82277902719949059</v>
      </c>
      <c r="AL887" s="53">
        <v>0.71010013099501179</v>
      </c>
      <c r="AM887" s="53">
        <v>0.6954769885014066</v>
      </c>
      <c r="AN887" s="53">
        <v>0.6717255189215785</v>
      </c>
      <c r="AO887" s="57">
        <v>0.42913497747341017</v>
      </c>
      <c r="AP887" s="59">
        <v>8.6961481367538729E-2</v>
      </c>
      <c r="AQ887" s="53">
        <v>0.19750145396483512</v>
      </c>
      <c r="AR887" s="53">
        <v>0.71726623181561489</v>
      </c>
      <c r="AS887" s="53">
        <v>0.59442753573309925</v>
      </c>
      <c r="AT887" s="53">
        <v>0.36431408579089847</v>
      </c>
      <c r="AU887" s="53">
        <v>8.6961481367538729E-2</v>
      </c>
      <c r="AV887" s="53">
        <v>0.19750145396483512</v>
      </c>
      <c r="AW887" s="53">
        <v>0.71726623181561489</v>
      </c>
      <c r="AX887" s="53">
        <v>0.59442753573309925</v>
      </c>
      <c r="AY887" s="57">
        <v>0.36431408579089847</v>
      </c>
      <c r="AZ887">
        <f t="shared" si="759"/>
        <v>0.2533166114334553</v>
      </c>
      <c r="BA887">
        <f t="shared" si="760"/>
        <v>0.41035652576806986</v>
      </c>
      <c r="BB887">
        <f t="shared" si="761"/>
        <v>0.49571666765124167</v>
      </c>
      <c r="BC887">
        <f t="shared" si="762"/>
        <v>0.66584332861817952</v>
      </c>
      <c r="BD887" s="4">
        <f t="shared" si="763"/>
        <v>0.39209415773439732</v>
      </c>
      <c r="BE887" s="7">
        <f t="shared" si="764"/>
        <v>0.10635159801505027</v>
      </c>
      <c r="BF887">
        <f t="shared" si="765"/>
        <v>8.0351236946593532E-2</v>
      </c>
      <c r="BG887">
        <f t="shared" si="766"/>
        <v>0.25989080592103869</v>
      </c>
      <c r="BH887">
        <f t="shared" si="767"/>
        <v>0.13624412363135524</v>
      </c>
      <c r="BI887" s="4">
        <f t="shared" si="768"/>
        <v>0.24873889771270108</v>
      </c>
      <c r="BJ887" s="7">
        <f t="shared" si="769"/>
        <v>1.718620264389976E-3</v>
      </c>
      <c r="BK887">
        <f t="shared" si="770"/>
        <v>1.8356605630032552E-2</v>
      </c>
      <c r="BL887">
        <f t="shared" si="771"/>
        <v>7.9929642971721422E-7</v>
      </c>
      <c r="BM887" s="4">
        <f t="shared" si="772"/>
        <v>0.13032409100978817</v>
      </c>
      <c r="BN887" s="7">
        <f t="shared" si="773"/>
        <v>1.718620264389976E-3</v>
      </c>
      <c r="BO887">
        <f t="shared" si="774"/>
        <v>0.34295350988490225</v>
      </c>
      <c r="BP887">
        <f t="shared" si="775"/>
        <v>1.4030397569453289E-4</v>
      </c>
      <c r="BQ887" s="4">
        <f t="shared" si="776"/>
        <v>0.82924443552568738</v>
      </c>
      <c r="BR887" s="7">
        <f t="shared" si="777"/>
        <v>1.8356605630032552E-2</v>
      </c>
      <c r="BS887">
        <f t="shared" si="778"/>
        <v>0.34295350988490225</v>
      </c>
      <c r="BT887">
        <f t="shared" si="779"/>
        <v>8.8718857147127905E-2</v>
      </c>
      <c r="BU887" s="4">
        <f t="shared" si="780"/>
        <v>0.37441685823733895</v>
      </c>
      <c r="BV887" s="7">
        <f t="shared" si="781"/>
        <v>7.9929642971721422E-7</v>
      </c>
      <c r="BW887">
        <f t="shared" si="782"/>
        <v>1.4030397569453289E-4</v>
      </c>
      <c r="BX887">
        <f t="shared" si="783"/>
        <v>8.8718857147127905E-2</v>
      </c>
      <c r="BY887" s="4">
        <f t="shared" si="784"/>
        <v>8.636683370111569E-3</v>
      </c>
      <c r="BZ887" s="7">
        <f t="shared" si="785"/>
        <v>0.13032409100978817</v>
      </c>
      <c r="CA887">
        <f t="shared" si="786"/>
        <v>0.82924443552568738</v>
      </c>
      <c r="CB887">
        <f t="shared" si="787"/>
        <v>0.37441685823733895</v>
      </c>
      <c r="CC887" s="4">
        <f t="shared" si="788"/>
        <v>8.636683370111569E-3</v>
      </c>
      <c r="CD887" s="7">
        <f t="shared" si="789"/>
        <v>10</v>
      </c>
      <c r="CE887" s="4">
        <f t="shared" si="790"/>
        <v>0</v>
      </c>
      <c r="CF887" s="7">
        <f t="shared" si="791"/>
        <v>1.718620264389976E-3</v>
      </c>
      <c r="CG887">
        <f t="shared" si="792"/>
        <v>3.4263660941794832E-5</v>
      </c>
      <c r="CH887" s="7">
        <f t="shared" si="793"/>
        <v>1.718620264389976E-3</v>
      </c>
      <c r="CI887" s="4">
        <f t="shared" si="794"/>
        <v>4.2192223351749325E-2</v>
      </c>
      <c r="CJ887">
        <f t="shared" si="795"/>
        <v>3.4263660941794832E-5</v>
      </c>
      <c r="CK887">
        <f t="shared" si="796"/>
        <v>4.2192223351749325E-2</v>
      </c>
      <c r="CL887" s="7">
        <f t="shared" si="797"/>
        <v>6</v>
      </c>
      <c r="CM887" s="4">
        <f t="shared" si="798"/>
        <v>1</v>
      </c>
      <c r="CN887" s="7">
        <f t="shared" si="799"/>
        <v>1.197758675540094E-4</v>
      </c>
      <c r="CO887" s="4">
        <f t="shared" si="800"/>
        <v>1</v>
      </c>
      <c r="CP887" s="7">
        <f t="shared" si="801"/>
        <v>4</v>
      </c>
      <c r="CQ887" s="4" t="str">
        <f t="shared" si="802"/>
        <v>Glenfiddich 15</v>
      </c>
      <c r="CR887" s="7">
        <f t="shared" si="803"/>
        <v>74</v>
      </c>
      <c r="CS887">
        <f t="shared" si="804"/>
        <v>77</v>
      </c>
      <c r="CT887">
        <f ca="1">COUNTIF(INDIRECT(ADDRESS(ROW(),CR887,1,1)):INDIRECT(ADDRESS(ROW(),CS887,1,1)), "&lt;0.05")</f>
        <v>3</v>
      </c>
      <c r="CU887" s="4">
        <f t="shared" ca="1" si="805"/>
        <v>0</v>
      </c>
    </row>
    <row r="888" spans="1:99" x14ac:dyDescent="0.25">
      <c r="A888" s="48">
        <v>92</v>
      </c>
      <c r="B888" s="7">
        <v>0.13218448814611852</v>
      </c>
      <c r="C888">
        <v>0.13986893555721872</v>
      </c>
      <c r="D888">
        <v>0.21691763630842761</v>
      </c>
      <c r="E888">
        <v>0.16933224291389851</v>
      </c>
      <c r="F888">
        <v>0.27808166536413514</v>
      </c>
      <c r="G888">
        <v>7.048224385016931E-2</v>
      </c>
      <c r="H888">
        <v>0.47632215393408461</v>
      </c>
      <c r="I888">
        <v>0.43055758055823029</v>
      </c>
      <c r="J888">
        <v>0.38312385479243405</v>
      </c>
      <c r="K888" s="4">
        <v>0.35448799470903847</v>
      </c>
      <c r="L888" s="7">
        <v>0.43615120974311827</v>
      </c>
      <c r="M888">
        <v>0.27219302355468056</v>
      </c>
      <c r="N888">
        <v>0.26107772971108301</v>
      </c>
      <c r="O888">
        <v>0.32268236221190433</v>
      </c>
      <c r="P888" s="53">
        <v>0.26089316275725549</v>
      </c>
      <c r="Q888" s="53">
        <v>0.1567112832981046</v>
      </c>
      <c r="R888" s="53">
        <v>0.36404662248822878</v>
      </c>
      <c r="S888" s="53">
        <v>0.2715205644808501</v>
      </c>
      <c r="T888" s="53">
        <v>0.46237776053412882</v>
      </c>
      <c r="U888" s="57">
        <v>0.40590432485541639</v>
      </c>
      <c r="V888" s="59">
        <v>0.25214501455239602</v>
      </c>
      <c r="W888" s="53">
        <v>0.49280176359671712</v>
      </c>
      <c r="X888" s="53">
        <v>0.35658207336308706</v>
      </c>
      <c r="Y888" s="53">
        <v>0.5114644258901504</v>
      </c>
      <c r="Z888" s="53">
        <v>0.53561262051772984</v>
      </c>
      <c r="AA888" s="53">
        <v>0.25214501455239602</v>
      </c>
      <c r="AB888" s="53">
        <v>0.49280176359671712</v>
      </c>
      <c r="AC888" s="53">
        <v>0.35658207336308706</v>
      </c>
      <c r="AD888" s="53">
        <v>0.5114644258901504</v>
      </c>
      <c r="AE888" s="57">
        <v>0.53561262051772984</v>
      </c>
      <c r="AF888" s="59">
        <v>0.58275517175560088</v>
      </c>
      <c r="AG888" s="53">
        <v>0.7670260221812204</v>
      </c>
      <c r="AH888" s="53">
        <v>0.63800737183381739</v>
      </c>
      <c r="AI888" s="53">
        <v>0.28739638287877045</v>
      </c>
      <c r="AJ888" s="53">
        <v>0.62967316050902544</v>
      </c>
      <c r="AK888" s="53">
        <v>0.58275517175560088</v>
      </c>
      <c r="AL888" s="53">
        <v>0.7670260221812204</v>
      </c>
      <c r="AM888" s="53">
        <v>0.63800737183381739</v>
      </c>
      <c r="AN888" s="53">
        <v>0.28739638287877045</v>
      </c>
      <c r="AO888" s="57">
        <v>0.62967316050902544</v>
      </c>
      <c r="AP888" s="59">
        <v>0.32604743988906926</v>
      </c>
      <c r="AQ888" s="53">
        <v>0.17419078029357785</v>
      </c>
      <c r="AR888" s="53">
        <v>0.22570129409230735</v>
      </c>
      <c r="AS888" s="53">
        <v>0.47162936152101703</v>
      </c>
      <c r="AT888" s="53">
        <v>0.51207699018872688</v>
      </c>
      <c r="AU888" s="53">
        <v>0.32604743988906926</v>
      </c>
      <c r="AV888" s="53">
        <v>0.17419078029357785</v>
      </c>
      <c r="AW888" s="53">
        <v>0.22570129409230735</v>
      </c>
      <c r="AX888" s="53">
        <v>0.47162936152101703</v>
      </c>
      <c r="AY888" s="57">
        <v>0.51207699018872688</v>
      </c>
      <c r="AZ888">
        <f t="shared" si="759"/>
        <v>0.26513587961337548</v>
      </c>
      <c r="BA888">
        <f t="shared" si="760"/>
        <v>0.3213558043634771</v>
      </c>
      <c r="BB888">
        <f t="shared" si="761"/>
        <v>0.42972117958401607</v>
      </c>
      <c r="BC888">
        <f t="shared" si="762"/>
        <v>0.58097162183168694</v>
      </c>
      <c r="BD888" s="4">
        <f t="shared" si="763"/>
        <v>0.34192917319693972</v>
      </c>
      <c r="BE888" s="7">
        <f t="shared" si="764"/>
        <v>0.14015776476168318</v>
      </c>
      <c r="BF888">
        <f t="shared" si="765"/>
        <v>9.5064551767847241E-2</v>
      </c>
      <c r="BG888">
        <f t="shared" si="766"/>
        <v>0.11426746295444093</v>
      </c>
      <c r="BH888">
        <f t="shared" si="767"/>
        <v>0.16761779175908459</v>
      </c>
      <c r="BI888" s="4">
        <f t="shared" si="768"/>
        <v>0.13957852132298362</v>
      </c>
      <c r="BJ888" s="7">
        <f t="shared" si="769"/>
        <v>0.30958774189553678</v>
      </c>
      <c r="BK888">
        <f t="shared" si="770"/>
        <v>1.0301435490507362E-2</v>
      </c>
      <c r="BL888">
        <f t="shared" si="771"/>
        <v>2.5478444842396119E-4</v>
      </c>
      <c r="BM888" s="4">
        <f t="shared" si="772"/>
        <v>0.23537741395825484</v>
      </c>
      <c r="BN888" s="7">
        <f t="shared" si="773"/>
        <v>0.30958774189553678</v>
      </c>
      <c r="BO888">
        <f t="shared" si="774"/>
        <v>3.3685838409107154E-2</v>
      </c>
      <c r="BP888">
        <f t="shared" si="775"/>
        <v>7.6300205840395955E-4</v>
      </c>
      <c r="BQ888" s="4">
        <f t="shared" si="776"/>
        <v>0.70517129424895697</v>
      </c>
      <c r="BR888" s="7">
        <f t="shared" si="777"/>
        <v>1.0301435490507362E-2</v>
      </c>
      <c r="BS888">
        <f t="shared" si="778"/>
        <v>3.3685838409107154E-2</v>
      </c>
      <c r="BT888">
        <f t="shared" si="779"/>
        <v>3.1556165132043075E-2</v>
      </c>
      <c r="BU888" s="4">
        <f t="shared" si="780"/>
        <v>0.14185796902026371</v>
      </c>
      <c r="BV888" s="7">
        <f t="shared" si="781"/>
        <v>2.5478444842396119E-4</v>
      </c>
      <c r="BW888">
        <f t="shared" si="782"/>
        <v>7.6300205840395955E-4</v>
      </c>
      <c r="BX888">
        <f t="shared" si="783"/>
        <v>3.1556165132043075E-2</v>
      </c>
      <c r="BY888" s="4">
        <f t="shared" si="784"/>
        <v>2.8686669936296137E-3</v>
      </c>
      <c r="BZ888" s="7">
        <f t="shared" si="785"/>
        <v>0.23537741395825484</v>
      </c>
      <c r="CA888">
        <f t="shared" si="786"/>
        <v>0.70517129424895697</v>
      </c>
      <c r="CB888">
        <f t="shared" si="787"/>
        <v>0.14185796902026371</v>
      </c>
      <c r="CC888" s="4">
        <f t="shared" si="788"/>
        <v>2.8686669936296137E-3</v>
      </c>
      <c r="CD888" s="7">
        <f t="shared" si="789"/>
        <v>12</v>
      </c>
      <c r="CE888" s="4">
        <f t="shared" si="790"/>
        <v>0</v>
      </c>
      <c r="CF888" s="7">
        <f t="shared" si="791"/>
        <v>0.30958774189553678</v>
      </c>
      <c r="CG888">
        <f t="shared" si="792"/>
        <v>2.8581057069468774E-3</v>
      </c>
      <c r="CH888" s="7">
        <f t="shared" si="793"/>
        <v>0.30958774189553678</v>
      </c>
      <c r="CI888" s="4">
        <f t="shared" si="794"/>
        <v>5.6048233808276499E-3</v>
      </c>
      <c r="CJ888">
        <f t="shared" si="795"/>
        <v>2.8581057069468774E-3</v>
      </c>
      <c r="CK888">
        <f t="shared" si="796"/>
        <v>5.6048233808276499E-3</v>
      </c>
      <c r="CL888" s="7">
        <f t="shared" si="797"/>
        <v>4</v>
      </c>
      <c r="CM888" s="4">
        <f t="shared" si="798"/>
        <v>0</v>
      </c>
      <c r="CN888" s="7">
        <f t="shared" si="799"/>
        <v>3.3845323712395836E-5</v>
      </c>
      <c r="CO888" s="4">
        <f t="shared" si="800"/>
        <v>1</v>
      </c>
      <c r="CP888" s="7">
        <f t="shared" si="801"/>
        <v>4</v>
      </c>
      <c r="CQ888" s="4" t="str">
        <f t="shared" si="802"/>
        <v>Glenfiddich 15</v>
      </c>
      <c r="CR888" s="7">
        <f t="shared" si="803"/>
        <v>74</v>
      </c>
      <c r="CS888">
        <f t="shared" si="804"/>
        <v>77</v>
      </c>
      <c r="CT888">
        <f ca="1">COUNTIF(INDIRECT(ADDRESS(ROW(),CR888,1,1)):INDIRECT(ADDRESS(ROW(),CS888,1,1)), "&lt;0.05")</f>
        <v>4</v>
      </c>
      <c r="CU888" s="4">
        <f t="shared" ca="1" si="805"/>
        <v>1</v>
      </c>
    </row>
    <row r="889" spans="1:99" x14ac:dyDescent="0.25">
      <c r="A889" s="48">
        <v>93</v>
      </c>
      <c r="B889" s="7">
        <v>0.44107546191594588</v>
      </c>
      <c r="C889">
        <v>0.35618043607106753</v>
      </c>
      <c r="D889">
        <v>0.35937347137401787</v>
      </c>
      <c r="E889">
        <v>0.38688512657461943</v>
      </c>
      <c r="F889">
        <v>0.46881196767434546</v>
      </c>
      <c r="G889">
        <v>0.77066406150326339</v>
      </c>
      <c r="H889">
        <v>0.87151814277390582</v>
      </c>
      <c r="I889">
        <v>0.29598311194720711</v>
      </c>
      <c r="J889">
        <v>1.1703379555274842</v>
      </c>
      <c r="K889" s="4">
        <v>0.24093833034431833</v>
      </c>
      <c r="L889" s="7">
        <v>0.65019392151431765</v>
      </c>
      <c r="M889">
        <v>0.14095318880130994</v>
      </c>
      <c r="N889">
        <v>4.6216869667640735E-2</v>
      </c>
      <c r="O889">
        <v>0.52376790692070108</v>
      </c>
      <c r="P889" s="53">
        <v>0.53520520690354612</v>
      </c>
      <c r="Q889" s="53">
        <v>0</v>
      </c>
      <c r="R889" s="53">
        <v>0.64821316003624607</v>
      </c>
      <c r="S889" s="53">
        <v>0.65304567587852258</v>
      </c>
      <c r="T889" s="53">
        <v>0.37359097641431577</v>
      </c>
      <c r="U889" s="57">
        <v>0.38423121649429348</v>
      </c>
      <c r="V889" s="59">
        <v>0.41573798840357501</v>
      </c>
      <c r="W889" s="53">
        <v>0.90334562921407535</v>
      </c>
      <c r="X889" s="53">
        <v>0.52122272005984915</v>
      </c>
      <c r="Y889" s="53">
        <v>0.71784715500380936</v>
      </c>
      <c r="Z889" s="53">
        <v>0.90369480122569013</v>
      </c>
      <c r="AA889" s="53">
        <v>0.41573798840357501</v>
      </c>
      <c r="AB889" s="53">
        <v>0.90334562921407535</v>
      </c>
      <c r="AC889" s="53">
        <v>0.52122272005984915</v>
      </c>
      <c r="AD889" s="53">
        <v>0.71784715500380936</v>
      </c>
      <c r="AE889" s="57">
        <v>0.90369480122569013</v>
      </c>
      <c r="AF889" s="59">
        <v>1.6475698486817369</v>
      </c>
      <c r="AG889" s="53">
        <v>1.5974286568785407</v>
      </c>
      <c r="AH889" s="53">
        <v>1.6370702495776868</v>
      </c>
      <c r="AI889" s="53">
        <v>1.4157569020501246</v>
      </c>
      <c r="AJ889" s="53">
        <v>1.5736874978221953</v>
      </c>
      <c r="AK889" s="53">
        <v>1.6475698486817369</v>
      </c>
      <c r="AL889" s="53">
        <v>1.5974286568785407</v>
      </c>
      <c r="AM889" s="53">
        <v>1.6370702495776868</v>
      </c>
      <c r="AN889" s="53">
        <v>1.4157569020501246</v>
      </c>
      <c r="AO889" s="57">
        <v>1.5736874978221953</v>
      </c>
      <c r="AP889" s="59">
        <v>0.64088518853237542</v>
      </c>
      <c r="AQ889" s="53">
        <v>0.35114177623781734</v>
      </c>
      <c r="AR889" s="53">
        <v>0.23659657256852101</v>
      </c>
      <c r="AS889" s="53">
        <v>1.1311706191313864</v>
      </c>
      <c r="AT889" s="53">
        <v>0.59482615238818504</v>
      </c>
      <c r="AU889" s="53">
        <v>0.64088518853237542</v>
      </c>
      <c r="AV889" s="53">
        <v>0.35114177623781734</v>
      </c>
      <c r="AW889" s="53">
        <v>0.23659657256852101</v>
      </c>
      <c r="AX889" s="53">
        <v>1.1311706191313864</v>
      </c>
      <c r="AY889" s="57">
        <v>0.59482615238818504</v>
      </c>
      <c r="AZ889">
        <f t="shared" si="759"/>
        <v>0.53617680657061739</v>
      </c>
      <c r="BA889">
        <f t="shared" si="760"/>
        <v>0.39554181226308932</v>
      </c>
      <c r="BB889">
        <f t="shared" si="761"/>
        <v>0.69236965878139978</v>
      </c>
      <c r="BC889">
        <f t="shared" si="762"/>
        <v>1.5743026310020569</v>
      </c>
      <c r="BD889" s="4">
        <f t="shared" si="763"/>
        <v>0.59092406177165702</v>
      </c>
      <c r="BE889" s="7">
        <f t="shared" si="764"/>
        <v>0.30073717241330455</v>
      </c>
      <c r="BF889">
        <f t="shared" si="765"/>
        <v>0.25273018515516343</v>
      </c>
      <c r="BG889">
        <f t="shared" si="766"/>
        <v>0.20850506758171791</v>
      </c>
      <c r="BH889">
        <f t="shared" si="767"/>
        <v>8.8166255523610654E-2</v>
      </c>
      <c r="BI889" s="4">
        <f t="shared" si="768"/>
        <v>0.32572012433930331</v>
      </c>
      <c r="BJ889" s="7">
        <f t="shared" si="769"/>
        <v>0.27287842766576165</v>
      </c>
      <c r="BK889">
        <f t="shared" si="770"/>
        <v>0.19586199832896073</v>
      </c>
      <c r="BL889">
        <f t="shared" si="771"/>
        <v>6.7043052386132032E-7</v>
      </c>
      <c r="BM889" s="4">
        <f t="shared" si="772"/>
        <v>0.70076567413307167</v>
      </c>
      <c r="BN889" s="7">
        <f t="shared" si="773"/>
        <v>0.27287842766576165</v>
      </c>
      <c r="BO889">
        <f t="shared" si="774"/>
        <v>1.0562096983274837E-2</v>
      </c>
      <c r="BP889">
        <f t="shared" si="775"/>
        <v>2.111073931003971E-8</v>
      </c>
      <c r="BQ889" s="4">
        <f t="shared" si="776"/>
        <v>0.15235018562184047</v>
      </c>
      <c r="BR889" s="7">
        <f t="shared" si="777"/>
        <v>0.19586199832896073</v>
      </c>
      <c r="BS889">
        <f t="shared" si="778"/>
        <v>1.0562096983274837E-2</v>
      </c>
      <c r="BT889">
        <f t="shared" si="779"/>
        <v>3.2490492765720008E-8</v>
      </c>
      <c r="BU889" s="4">
        <f t="shared" si="780"/>
        <v>0.41956568577381814</v>
      </c>
      <c r="BV889" s="7">
        <f t="shared" si="781"/>
        <v>6.7043052386132032E-7</v>
      </c>
      <c r="BW889">
        <f t="shared" si="782"/>
        <v>2.111073931003971E-8</v>
      </c>
      <c r="BX889">
        <f t="shared" si="783"/>
        <v>3.2490492765720008E-8</v>
      </c>
      <c r="BY889" s="4">
        <f t="shared" si="784"/>
        <v>2.6763510915112611E-6</v>
      </c>
      <c r="BZ889" s="7">
        <f t="shared" si="785"/>
        <v>0.70076567413307167</v>
      </c>
      <c r="CA889">
        <f t="shared" si="786"/>
        <v>0.15235018562184047</v>
      </c>
      <c r="CB889">
        <f t="shared" si="787"/>
        <v>0.41956568577381814</v>
      </c>
      <c r="CC889" s="4">
        <f t="shared" si="788"/>
        <v>2.6763510915112611E-6</v>
      </c>
      <c r="CD889" s="7">
        <f t="shared" si="789"/>
        <v>10</v>
      </c>
      <c r="CE889" s="4">
        <f t="shared" si="790"/>
        <v>0</v>
      </c>
      <c r="CF889" s="7">
        <f t="shared" si="791"/>
        <v>0.27287842766576165</v>
      </c>
      <c r="CG889">
        <f t="shared" si="792"/>
        <v>3.9726375961252648E-3</v>
      </c>
      <c r="CH889" s="7">
        <f t="shared" si="793"/>
        <v>0.27287842766576165</v>
      </c>
      <c r="CI889" s="4">
        <f t="shared" si="794"/>
        <v>6.8396674531871684E-5</v>
      </c>
      <c r="CJ889">
        <f t="shared" si="795"/>
        <v>3.9726375961252648E-3</v>
      </c>
      <c r="CK889">
        <f t="shared" si="796"/>
        <v>6.8396674531871684E-5</v>
      </c>
      <c r="CL889" s="7">
        <f t="shared" si="797"/>
        <v>4</v>
      </c>
      <c r="CM889" s="4">
        <f t="shared" si="798"/>
        <v>0</v>
      </c>
      <c r="CN889" s="7">
        <f t="shared" si="799"/>
        <v>7.3733939785058874E-6</v>
      </c>
      <c r="CO889" s="4">
        <f t="shared" si="800"/>
        <v>1</v>
      </c>
      <c r="CP889" s="7">
        <f t="shared" si="801"/>
        <v>4</v>
      </c>
      <c r="CQ889" s="4" t="str">
        <f t="shared" si="802"/>
        <v>Glenfiddich 15</v>
      </c>
      <c r="CR889" s="7">
        <f t="shared" si="803"/>
        <v>74</v>
      </c>
      <c r="CS889">
        <f t="shared" si="804"/>
        <v>77</v>
      </c>
      <c r="CT889">
        <f ca="1">COUNTIF(INDIRECT(ADDRESS(ROW(),CR889,1,1)):INDIRECT(ADDRESS(ROW(),CS889,1,1)), "&lt;0.05")</f>
        <v>4</v>
      </c>
      <c r="CU889" s="4">
        <f t="shared" ca="1" si="805"/>
        <v>1</v>
      </c>
    </row>
    <row r="890" spans="1:99" x14ac:dyDescent="0.25">
      <c r="A890" s="48">
        <v>94</v>
      </c>
      <c r="B890" s="7">
        <v>0.36926278586388511</v>
      </c>
      <c r="C890">
        <v>0.24688775468477719</v>
      </c>
      <c r="D890">
        <v>0.26077376532368035</v>
      </c>
      <c r="E890">
        <v>0.15022492364548462</v>
      </c>
      <c r="F890">
        <v>0.19530622930679492</v>
      </c>
      <c r="G890">
        <v>0.33711032300381233</v>
      </c>
      <c r="H890">
        <v>0.57856023748832563</v>
      </c>
      <c r="I890">
        <v>0.48091251493879533</v>
      </c>
      <c r="J890">
        <v>0.43540318433077718</v>
      </c>
      <c r="K890" s="4">
        <v>0.36382382132477603</v>
      </c>
      <c r="L890" s="7">
        <v>0.73248601318044904</v>
      </c>
      <c r="M890">
        <v>0.4154238305757878</v>
      </c>
      <c r="N890">
        <v>0.42944470725967848</v>
      </c>
      <c r="O890">
        <v>0.50614002627513555</v>
      </c>
      <c r="P890" s="53">
        <v>0.59626331161862256</v>
      </c>
      <c r="Q890" s="53">
        <v>0.52055507497483233</v>
      </c>
      <c r="R890" s="53">
        <v>0.53482448424603579</v>
      </c>
      <c r="S890" s="53">
        <v>0.64606101822357798</v>
      </c>
      <c r="T890" s="53">
        <v>0.34420597702599737</v>
      </c>
      <c r="U890" s="57">
        <v>0.49690942017109352</v>
      </c>
      <c r="V890" s="59">
        <v>0.31825015972481768</v>
      </c>
      <c r="W890" s="53">
        <v>0.27866205923836618</v>
      </c>
      <c r="X890" s="53">
        <v>0</v>
      </c>
      <c r="Y890" s="53">
        <v>0.21230279116982687</v>
      </c>
      <c r="Z890" s="53">
        <v>0.41000800744198473</v>
      </c>
      <c r="AA890" s="53">
        <v>0.31825015972481768</v>
      </c>
      <c r="AB890" s="53">
        <v>0.27866205923836618</v>
      </c>
      <c r="AC890" s="53">
        <v>0</v>
      </c>
      <c r="AD890" s="53">
        <v>0.21230279116982687</v>
      </c>
      <c r="AE890" s="57">
        <v>0.41000800744198473</v>
      </c>
      <c r="AF890" s="59">
        <v>0.48519144276111886</v>
      </c>
      <c r="AG890" s="53">
        <v>0.20169267609907535</v>
      </c>
      <c r="AH890" s="53">
        <v>0.24854018806005893</v>
      </c>
      <c r="AI890" s="53">
        <v>0.40751560994577285</v>
      </c>
      <c r="AJ890" s="53">
        <v>0.3251591316694396</v>
      </c>
      <c r="AK890" s="53">
        <v>0.48519144276111886</v>
      </c>
      <c r="AL890" s="53">
        <v>0.20169267609907535</v>
      </c>
      <c r="AM890" s="53">
        <v>0.24854018806005893</v>
      </c>
      <c r="AN890" s="53">
        <v>0.40751560994577285</v>
      </c>
      <c r="AO890" s="57">
        <v>0.3251591316694396</v>
      </c>
      <c r="AP890" s="59">
        <v>0.16464626878860164</v>
      </c>
      <c r="AQ890" s="53">
        <v>0.2987400924969057</v>
      </c>
      <c r="AR890" s="53">
        <v>0.33797566195601264</v>
      </c>
      <c r="AS890" s="53">
        <v>0.15967953210948513</v>
      </c>
      <c r="AT890" s="53">
        <v>7.4033036693991763E-2</v>
      </c>
      <c r="AU890" s="53">
        <v>0.16464626878860164</v>
      </c>
      <c r="AV890" s="53">
        <v>0.2987400924969057</v>
      </c>
      <c r="AW890" s="53">
        <v>0.33797566195601264</v>
      </c>
      <c r="AX890" s="53">
        <v>0.15967953210948513</v>
      </c>
      <c r="AY890" s="57">
        <v>7.4033036693991763E-2</v>
      </c>
      <c r="AZ890">
        <f t="shared" si="759"/>
        <v>0.34182655399111089</v>
      </c>
      <c r="BA890">
        <f t="shared" si="760"/>
        <v>0.52223138635512112</v>
      </c>
      <c r="BB890">
        <f t="shared" si="761"/>
        <v>0.24384460351499912</v>
      </c>
      <c r="BC890">
        <f t="shared" si="762"/>
        <v>0.3336198097070931</v>
      </c>
      <c r="BD890" s="4">
        <f t="shared" si="763"/>
        <v>0.20701491840899938</v>
      </c>
      <c r="BE890" s="7">
        <f t="shared" si="764"/>
        <v>0.1329851775642151</v>
      </c>
      <c r="BF890">
        <f t="shared" si="765"/>
        <v>0.11440343328145372</v>
      </c>
      <c r="BG890">
        <f t="shared" si="766"/>
        <v>0.14515416740061718</v>
      </c>
      <c r="BH890">
        <f t="shared" si="767"/>
        <v>0.10867836635796914</v>
      </c>
      <c r="BI890" s="4">
        <f t="shared" si="768"/>
        <v>0.10250652666818379</v>
      </c>
      <c r="BJ890" s="7">
        <f t="shared" si="769"/>
        <v>4.524903317429772E-3</v>
      </c>
      <c r="BK890">
        <f t="shared" si="770"/>
        <v>0.13304902282729952</v>
      </c>
      <c r="BL890">
        <f t="shared" si="771"/>
        <v>0.88163679194610534</v>
      </c>
      <c r="BM890" s="4">
        <f t="shared" si="772"/>
        <v>2.1247635031409563E-2</v>
      </c>
      <c r="BN890" s="7">
        <f t="shared" si="773"/>
        <v>4.524903317429772E-3</v>
      </c>
      <c r="BO890">
        <f t="shared" si="774"/>
        <v>1.7846362816012872E-4</v>
      </c>
      <c r="BP890">
        <f t="shared" si="775"/>
        <v>1.3769473677617816E-3</v>
      </c>
      <c r="BQ890" s="4">
        <f t="shared" si="776"/>
        <v>4.4549786734994569E-6</v>
      </c>
      <c r="BR890" s="7">
        <f t="shared" si="777"/>
        <v>0.13304902282729952</v>
      </c>
      <c r="BS890">
        <f t="shared" si="778"/>
        <v>1.7846362816012872E-4</v>
      </c>
      <c r="BT890">
        <f t="shared" si="779"/>
        <v>0.13621404280530092</v>
      </c>
      <c r="BU890" s="4">
        <f t="shared" si="780"/>
        <v>0.52141203688556448</v>
      </c>
      <c r="BV890" s="7">
        <f t="shared" si="781"/>
        <v>0.88163679194610534</v>
      </c>
      <c r="BW890">
        <f t="shared" si="782"/>
        <v>1.3769473677617816E-3</v>
      </c>
      <c r="BX890">
        <f t="shared" si="783"/>
        <v>0.13621404280530092</v>
      </c>
      <c r="BY890" s="4">
        <f t="shared" si="784"/>
        <v>1.5321094492709804E-2</v>
      </c>
      <c r="BZ890" s="7">
        <f t="shared" si="785"/>
        <v>2.1247635031409563E-2</v>
      </c>
      <c r="CA890">
        <f t="shared" si="786"/>
        <v>4.4549786734994569E-6</v>
      </c>
      <c r="CB890">
        <f t="shared" si="787"/>
        <v>0.52141203688556448</v>
      </c>
      <c r="CC890" s="4">
        <f t="shared" si="788"/>
        <v>1.5321094492709804E-2</v>
      </c>
      <c r="CD890" s="7">
        <f t="shared" si="789"/>
        <v>12</v>
      </c>
      <c r="CE890" s="4">
        <f t="shared" si="790"/>
        <v>0</v>
      </c>
      <c r="CF890" s="7">
        <f t="shared" si="791"/>
        <v>4.524903317429772E-3</v>
      </c>
      <c r="CG890">
        <f t="shared" si="792"/>
        <v>0.11574403748433744</v>
      </c>
      <c r="CH890" s="7">
        <f t="shared" si="793"/>
        <v>4.524903317429772E-3</v>
      </c>
      <c r="CI890" s="4">
        <f t="shared" si="794"/>
        <v>1.2413678572411731E-5</v>
      </c>
      <c r="CJ890">
        <f t="shared" si="795"/>
        <v>0.11574403748433744</v>
      </c>
      <c r="CK890">
        <f t="shared" si="796"/>
        <v>1.2413678572411731E-5</v>
      </c>
      <c r="CL890" s="7">
        <f t="shared" si="797"/>
        <v>4</v>
      </c>
      <c r="CM890" s="4">
        <f t="shared" si="798"/>
        <v>0</v>
      </c>
      <c r="CN890" s="7">
        <f t="shared" si="799"/>
        <v>3.0309793540008304E-3</v>
      </c>
      <c r="CO890" s="4">
        <f t="shared" si="800"/>
        <v>1</v>
      </c>
      <c r="CP890" s="7">
        <f t="shared" si="801"/>
        <v>2</v>
      </c>
      <c r="CQ890" s="4" t="str">
        <f t="shared" si="802"/>
        <v>Jack Daniels</v>
      </c>
      <c r="CR890" s="7">
        <f t="shared" si="803"/>
        <v>66</v>
      </c>
      <c r="CS890">
        <f t="shared" si="804"/>
        <v>69</v>
      </c>
      <c r="CT890">
        <f ca="1">COUNTIF(INDIRECT(ADDRESS(ROW(),CR890,1,1)):INDIRECT(ADDRESS(ROW(),CS890,1,1)), "&lt;0.05")</f>
        <v>4</v>
      </c>
      <c r="CU890" s="4">
        <f t="shared" ca="1" si="805"/>
        <v>1</v>
      </c>
    </row>
    <row r="891" spans="1:99" x14ac:dyDescent="0.25">
      <c r="A891" s="48">
        <v>95</v>
      </c>
      <c r="B891" s="7">
        <v>0.26279544461661536</v>
      </c>
      <c r="C891">
        <v>0.22838096732458976</v>
      </c>
      <c r="D891">
        <v>0.17812435975617463</v>
      </c>
      <c r="E891">
        <v>0.16083862457918074</v>
      </c>
      <c r="F891">
        <v>8.4624665998886364E-2</v>
      </c>
      <c r="G891">
        <v>0.27370012566975865</v>
      </c>
      <c r="H891">
        <v>0.34332932634958935</v>
      </c>
      <c r="I891">
        <v>0.36751966953923881</v>
      </c>
      <c r="J891">
        <v>0.29898001716710332</v>
      </c>
      <c r="K891" s="4">
        <v>0.27074428141505197</v>
      </c>
      <c r="L891" s="7">
        <v>0</v>
      </c>
      <c r="M891">
        <v>0.25436428438815412</v>
      </c>
      <c r="N891">
        <v>0.19486445885872991</v>
      </c>
      <c r="O891">
        <v>0.2620433871064532</v>
      </c>
      <c r="P891" s="53">
        <v>0.40498616085332578</v>
      </c>
      <c r="Q891" s="53">
        <v>0.26358537633596218</v>
      </c>
      <c r="R891" s="53">
        <v>0.35735903713975531</v>
      </c>
      <c r="S891" s="53">
        <v>0.21141059795078035</v>
      </c>
      <c r="T891" s="53">
        <v>0.33668985228756448</v>
      </c>
      <c r="U891" s="57">
        <v>0.25351134511130013</v>
      </c>
      <c r="V891" s="59">
        <v>0.17723727617327076</v>
      </c>
      <c r="W891" s="53">
        <v>0.41731885052438228</v>
      </c>
      <c r="X891" s="53">
        <v>0.5833471722746908</v>
      </c>
      <c r="Y891" s="53">
        <v>0.43141590149083964</v>
      </c>
      <c r="Z891" s="53">
        <v>0.47870187352308696</v>
      </c>
      <c r="AA891" s="53">
        <v>0.17723727617327076</v>
      </c>
      <c r="AB891" s="53">
        <v>0.41731885052438228</v>
      </c>
      <c r="AC891" s="53">
        <v>0.5833471722746908</v>
      </c>
      <c r="AD891" s="53">
        <v>0.43141590149083964</v>
      </c>
      <c r="AE891" s="57">
        <v>0.47870187352308696</v>
      </c>
      <c r="AF891" s="59">
        <v>0.84407859848106637</v>
      </c>
      <c r="AG891" s="53">
        <v>0.54485133197898106</v>
      </c>
      <c r="AH891" s="53">
        <v>0.39073438269633592</v>
      </c>
      <c r="AI891" s="53">
        <v>0.21618038402513098</v>
      </c>
      <c r="AJ891" s="53">
        <v>0.477235973089979</v>
      </c>
      <c r="AK891" s="53">
        <v>0.84407859848106637</v>
      </c>
      <c r="AL891" s="53">
        <v>0.54485133197898106</v>
      </c>
      <c r="AM891" s="53">
        <v>0.39073438269633592</v>
      </c>
      <c r="AN891" s="53">
        <v>0.21618038402513098</v>
      </c>
      <c r="AO891" s="57">
        <v>0.477235973089979</v>
      </c>
      <c r="AP891" s="59">
        <v>0.28940610624598728</v>
      </c>
      <c r="AQ891" s="53">
        <v>0.2290074280049014</v>
      </c>
      <c r="AR891" s="53">
        <v>0.25066575149410847</v>
      </c>
      <c r="AS891" s="53">
        <v>0.35416485076474724</v>
      </c>
      <c r="AT891" s="53">
        <v>4.3045958611939231E-2</v>
      </c>
      <c r="AU891" s="53">
        <v>0.28940610624598728</v>
      </c>
      <c r="AV891" s="53">
        <v>0.2290074280049014</v>
      </c>
      <c r="AW891" s="53">
        <v>0.25066575149410847</v>
      </c>
      <c r="AX891" s="53">
        <v>0.35416485076474724</v>
      </c>
      <c r="AY891" s="57">
        <v>4.3045958611939231E-2</v>
      </c>
      <c r="AZ891">
        <f t="shared" ref="AZ891:AZ954" si="806">AVERAGE(B891:K891)</f>
        <v>0.2469037482416189</v>
      </c>
      <c r="BA891">
        <f t="shared" ref="BA891:BA954" si="807">AVERAGE(L891:U891)</f>
        <v>0.2538814500032025</v>
      </c>
      <c r="BB891">
        <f t="shared" ref="BB891:BB954" si="808">AVERAGE(V891:AE891)</f>
        <v>0.41760421479725407</v>
      </c>
      <c r="BC891">
        <f t="shared" ref="BC891:BC954" si="809">AVERAGE(AF891:AO891)</f>
        <v>0.49461613405429866</v>
      </c>
      <c r="BD891" s="4">
        <f t="shared" ref="BD891:BD954" si="810">AVERAGE(AP891:AY891)</f>
        <v>0.23325801902433668</v>
      </c>
      <c r="BE891" s="7">
        <f t="shared" ref="BE891:BE954" si="811">STDEV(B891:K891)</f>
        <v>8.6224768925289103E-2</v>
      </c>
      <c r="BF891">
        <f t="shared" ref="BF891:BF954" si="812">STDEV(L891:U891)</f>
        <v>0.11070541432776977</v>
      </c>
      <c r="BG891">
        <f t="shared" ref="BG891:BG954" si="813">STDEV(V891:AE891)</f>
        <v>0.14076833700224678</v>
      </c>
      <c r="BH891">
        <f t="shared" ref="BH891:BH954" si="814">STDEV(AF891:AO891)</f>
        <v>0.21769884617078511</v>
      </c>
      <c r="BI891" s="4">
        <f t="shared" ref="BI891:BI954" si="815">STDEV(AP891:AY891)</f>
        <v>0.10982085843189983</v>
      </c>
      <c r="BJ891" s="7">
        <f t="shared" ref="BJ891:BJ954" si="816">_xlfn.T.TEST($B891:$K891,L891:U891,2,3)</f>
        <v>0.87690387986197793</v>
      </c>
      <c r="BK891">
        <f t="shared" ref="BK891:BK954" si="817">_xlfn.T.TEST($B891:$K891,V891:AE891,2,3)</f>
        <v>5.1979378067437505E-3</v>
      </c>
      <c r="BL891">
        <f t="shared" ref="BL891:BL954" si="818">_xlfn.T.TEST($B891:$K891,AF891:AO891,2,3)</f>
        <v>5.9861812718767409E-3</v>
      </c>
      <c r="BM891" s="4">
        <f t="shared" ref="BM891:BM954" si="819">_xlfn.T.TEST($B891:$K891,AP891:AY891,2,3)</f>
        <v>0.76102872349574646</v>
      </c>
      <c r="BN891" s="7">
        <f t="shared" ref="BN891:BN954" si="820">_xlfn.T.TEST($L891:$U891,B891:K891,2,3)</f>
        <v>0.87690387986197793</v>
      </c>
      <c r="BO891">
        <f t="shared" ref="BO891:BO954" si="821">_xlfn.T.TEST($L891:$U891,V891:AE891,2,3)</f>
        <v>1.0130534225585129E-2</v>
      </c>
      <c r="BP891">
        <f t="shared" ref="BP891:BP954" si="822">_xlfn.T.TEST($L891:$U891,AF891:AO891,2,3)</f>
        <v>7.9429403306094208E-3</v>
      </c>
      <c r="BQ891" s="4">
        <f t="shared" ref="BQ891:BQ954" si="823">_xlfn.T.TEST($L891:$U891,AP891:AY891,2,3)</f>
        <v>0.68072872819413166</v>
      </c>
      <c r="BR891" s="7">
        <f t="shared" ref="BR891:BR954" si="824">_xlfn.T.TEST($V891:$AE891,B891:K891,2,3)</f>
        <v>5.1979378067437505E-3</v>
      </c>
      <c r="BS891">
        <f t="shared" ref="BS891:BS954" si="825">_xlfn.T.TEST($V891:$AE891,L891:U891,2,3)</f>
        <v>1.0130534225585129E-2</v>
      </c>
      <c r="BT891">
        <f t="shared" ref="BT891:BT954" si="826">_xlfn.T.TEST($V891:$AE891,AF891:AO891,2,3)</f>
        <v>0.36202660865780323</v>
      </c>
      <c r="BU891" s="4">
        <f t="shared" ref="BU891:BU954" si="827">_xlfn.T.TEST($V891:$AE891,AP891:AY891,2,3)</f>
        <v>4.5623250796509186E-3</v>
      </c>
      <c r="BV891" s="7">
        <f t="shared" ref="BV891:BV954" si="828">_xlfn.T.TEST($AF891:$AO891,B891:K891,2,3)</f>
        <v>5.9861812718767409E-3</v>
      </c>
      <c r="BW891">
        <f t="shared" ref="BW891:BW954" si="829">_xlfn.T.TEST($AF891:$AO891,L891:U891,2,3)</f>
        <v>7.9429403306094208E-3</v>
      </c>
      <c r="BX891">
        <f t="shared" ref="BX891:BX954" si="830">_xlfn.T.TEST($AF891:$AO891,V891:AE891,2,3)</f>
        <v>0.36202660865780323</v>
      </c>
      <c r="BY891" s="4">
        <f t="shared" ref="BY891:BY954" si="831">_xlfn.T.TEST($AF891:$AO891,AP891:AY891,2,3)</f>
        <v>4.6975301854080111E-3</v>
      </c>
      <c r="BZ891" s="7">
        <f t="shared" ref="BZ891:BZ954" si="832">_xlfn.T.TEST($AP891:$AY891,B891:K891,2,3)</f>
        <v>0.76102872349574646</v>
      </c>
      <c r="CA891">
        <f t="shared" ref="CA891:CA954" si="833">_xlfn.T.TEST($AP891:$AY891,L891:U891,2,3)</f>
        <v>0.68072872819413166</v>
      </c>
      <c r="CB891">
        <f t="shared" ref="CB891:CB954" si="834">_xlfn.T.TEST($AP891:$AY891,V891:AE891,2,3)</f>
        <v>4.5623250796509186E-3</v>
      </c>
      <c r="CC891" s="4">
        <f t="shared" ref="CC891:CC954" si="835">_xlfn.T.TEST($AP891:$AY891,AF891:AO891,2,3)</f>
        <v>4.6975301854080111E-3</v>
      </c>
      <c r="CD891" s="7">
        <f t="shared" ref="CD891:CD954" si="836">COUNTIF(BJ891:CC891,"&lt;0.05")</f>
        <v>12</v>
      </c>
      <c r="CE891" s="4">
        <f t="shared" ref="CE891:CE954" si="837">IF(CD891=20,1,0)</f>
        <v>0</v>
      </c>
      <c r="CF891" s="7">
        <f t="shared" ref="CF891:CF954" si="838">_xlfn.T.TEST(B891:K891,L891:U891,2,3)</f>
        <v>0.87690387986197793</v>
      </c>
      <c r="CG891">
        <f t="shared" ref="CG891:CG954" si="839">_xlfn.T.TEST(B891:K891,V891:AY891,2,3)</f>
        <v>4.581789546433096E-3</v>
      </c>
      <c r="CH891" s="7">
        <f t="shared" ref="CH891:CH954" si="840">_xlfn.T.TEST(L891:U891,B891:K891,2,3)</f>
        <v>0.87690387986197793</v>
      </c>
      <c r="CI891" s="4">
        <f t="shared" ref="CI891:CI954" si="841">_xlfn.T.TEST(L891:U891,V891:AY891,2,3)</f>
        <v>1.5528229298465328E-2</v>
      </c>
      <c r="CJ891">
        <f t="shared" ref="CJ891:CJ954" si="842">_xlfn.T.TEST(V891:AY891,B891:K891,2,3)</f>
        <v>4.581789546433096E-3</v>
      </c>
      <c r="CK891">
        <f t="shared" ref="CK891:CK954" si="843">_xlfn.T.TEST(V891:AY891,L891:U891,2,3)</f>
        <v>1.5528229298465328E-2</v>
      </c>
      <c r="CL891" s="7">
        <f t="shared" ref="CL891:CL954" si="844">COUNTIF(CF891:CK891,"&lt;0.05")</f>
        <v>4</v>
      </c>
      <c r="CM891" s="4">
        <f t="shared" ref="CM891:CM954" si="845">IF(CL891=6,1,0)</f>
        <v>0</v>
      </c>
      <c r="CN891" s="7">
        <f t="shared" ref="CN891:CN954" si="846">_xlfn.T.TEST(B891:U891,V891:AO891,2,3)</f>
        <v>1.1755854076312949E-4</v>
      </c>
      <c r="CO891" s="4">
        <f t="shared" ref="CO891:CO954" si="847">IF(CN891&lt;0.05,1,0)</f>
        <v>1</v>
      </c>
      <c r="CP891" s="7">
        <f t="shared" ref="CP891:CP954" si="848">MATCH(MAX(AZ891:BD891),AZ891:BD891,0)</f>
        <v>4</v>
      </c>
      <c r="CQ891" s="4" t="str">
        <f t="shared" ref="CQ891:CQ954" si="849">_xlfn.SWITCH(CP891,1, "Gentleman Jack", 2, "Jack Daniels", 3, "Glenfiddich 12", 4, "Glenfiddich 15", 5, "Glenfiddich 18")</f>
        <v>Glenfiddich 15</v>
      </c>
      <c r="CR891" s="7">
        <f t="shared" ref="CR891:CR954" si="850">62+(CP891-1)*4</f>
        <v>74</v>
      </c>
      <c r="CS891">
        <f t="shared" ref="CS891:CS954" si="851">CR891+3</f>
        <v>77</v>
      </c>
      <c r="CT891">
        <f ca="1">COUNTIF(INDIRECT(ADDRESS(ROW(),CR891,1,1)):INDIRECT(ADDRESS(ROW(),CS891,1,1)), "&lt;0.05")</f>
        <v>3</v>
      </c>
      <c r="CU891" s="4">
        <f t="shared" ref="CU891:CU954" ca="1" si="852">IF(CT891=4,1,0)</f>
        <v>0</v>
      </c>
    </row>
    <row r="892" spans="1:99" x14ac:dyDescent="0.25">
      <c r="A892" s="48">
        <v>96</v>
      </c>
      <c r="B892" s="7">
        <v>0.11720339884386327</v>
      </c>
      <c r="C892">
        <v>0.13085994164704257</v>
      </c>
      <c r="D892">
        <v>0.20455937044749503</v>
      </c>
      <c r="E892">
        <v>0.115436826001517</v>
      </c>
      <c r="F892">
        <v>0.12736503418752376</v>
      </c>
      <c r="G892">
        <v>0.24946955394286038</v>
      </c>
      <c r="H892">
        <v>6.4835475576074317E-2</v>
      </c>
      <c r="I892">
        <v>0.19725252854593001</v>
      </c>
      <c r="J892">
        <v>0.11229477015362697</v>
      </c>
      <c r="K892" s="4">
        <v>2.9629468648462234E-2</v>
      </c>
      <c r="L892" s="7">
        <v>0</v>
      </c>
      <c r="M892">
        <v>0.11888556823197459</v>
      </c>
      <c r="N892">
        <v>9.5949467536327035E-2</v>
      </c>
      <c r="O892">
        <v>0.12667303989839712</v>
      </c>
      <c r="P892" s="53">
        <v>0.17307745290746152</v>
      </c>
      <c r="Q892" s="53">
        <v>0.11198279804308378</v>
      </c>
      <c r="R892" s="53">
        <v>0.10757874015127698</v>
      </c>
      <c r="S892" s="53">
        <v>0.16264129525771906</v>
      </c>
      <c r="T892" s="53">
        <v>0</v>
      </c>
      <c r="U892" s="57">
        <v>3.1719611550969945E-2</v>
      </c>
      <c r="V892" s="59">
        <v>0.4311095134702192</v>
      </c>
      <c r="W892" s="53">
        <v>0.33847682069283974</v>
      </c>
      <c r="X892" s="53">
        <v>0.39206234061936163</v>
      </c>
      <c r="Y892" s="53">
        <v>0.36049368761755479</v>
      </c>
      <c r="Z892" s="53">
        <v>2.1282884288265663E-2</v>
      </c>
      <c r="AA892" s="53">
        <v>0.4311095134702192</v>
      </c>
      <c r="AB892" s="53">
        <v>0.33847682069283974</v>
      </c>
      <c r="AC892" s="53">
        <v>0.39206234061936163</v>
      </c>
      <c r="AD892" s="53">
        <v>0.36049368761755479</v>
      </c>
      <c r="AE892" s="57">
        <v>2.1282884288265663E-2</v>
      </c>
      <c r="AF892" s="59">
        <v>0.34474174549901715</v>
      </c>
      <c r="AG892" s="53">
        <v>0.25416841703741555</v>
      </c>
      <c r="AH892" s="53">
        <v>7.7093508861226678E-2</v>
      </c>
      <c r="AI892" s="53">
        <v>0.21484799298226748</v>
      </c>
      <c r="AJ892" s="53">
        <v>0.41625123725156149</v>
      </c>
      <c r="AK892" s="53">
        <v>0.34474174549901715</v>
      </c>
      <c r="AL892" s="53">
        <v>0.25416841703741555</v>
      </c>
      <c r="AM892" s="53">
        <v>7.7093508861226678E-2</v>
      </c>
      <c r="AN892" s="53">
        <v>0.21484799298226748</v>
      </c>
      <c r="AO892" s="57">
        <v>0.41625123725156149</v>
      </c>
      <c r="AP892" s="59">
        <v>0.11747166866403491</v>
      </c>
      <c r="AQ892" s="53">
        <v>0.13904449167165039</v>
      </c>
      <c r="AR892" s="53">
        <v>0.10044094335750336</v>
      </c>
      <c r="AS892" s="53">
        <v>0.11975315015266269</v>
      </c>
      <c r="AT892" s="53">
        <v>0</v>
      </c>
      <c r="AU892" s="53">
        <v>0.11747166866403491</v>
      </c>
      <c r="AV892" s="53">
        <v>0.13904449167165039</v>
      </c>
      <c r="AW892" s="53">
        <v>0.10044094335750336</v>
      </c>
      <c r="AX892" s="53">
        <v>0.11975315015266269</v>
      </c>
      <c r="AY892" s="57">
        <v>0</v>
      </c>
      <c r="AZ892">
        <f t="shared" si="806"/>
        <v>0.13489063679943958</v>
      </c>
      <c r="BA892">
        <f t="shared" si="807"/>
        <v>9.2850797357721004E-2</v>
      </c>
      <c r="BB892">
        <f t="shared" si="808"/>
        <v>0.30868504933764823</v>
      </c>
      <c r="BC892">
        <f t="shared" si="809"/>
        <v>0.26142058032629761</v>
      </c>
      <c r="BD892" s="4">
        <f t="shared" si="810"/>
        <v>9.5342050769170281E-2</v>
      </c>
      <c r="BE892" s="7">
        <f t="shared" si="811"/>
        <v>6.5940586816417596E-2</v>
      </c>
      <c r="BF892">
        <f t="shared" si="812"/>
        <v>6.2093919694175957E-2</v>
      </c>
      <c r="BG892">
        <f t="shared" si="813"/>
        <v>0.15499907615179404</v>
      </c>
      <c r="BH892">
        <f t="shared" si="814"/>
        <v>0.12212290523969317</v>
      </c>
      <c r="BI892" s="4">
        <f t="shared" si="815"/>
        <v>5.1879412428388234E-2</v>
      </c>
      <c r="BJ892" s="7">
        <f t="shared" si="816"/>
        <v>0.15948963352584936</v>
      </c>
      <c r="BK892">
        <f t="shared" si="817"/>
        <v>6.6896559424869297E-3</v>
      </c>
      <c r="BL892">
        <f t="shared" si="818"/>
        <v>1.2158585594837035E-2</v>
      </c>
      <c r="BM892" s="4">
        <f t="shared" si="819"/>
        <v>0.154333543156702</v>
      </c>
      <c r="BN892" s="7">
        <f t="shared" si="820"/>
        <v>0.15948963352584936</v>
      </c>
      <c r="BO892">
        <f t="shared" si="821"/>
        <v>1.553008199027873E-3</v>
      </c>
      <c r="BP892">
        <f t="shared" si="822"/>
        <v>1.7696345955219999E-3</v>
      </c>
      <c r="BQ892" s="4">
        <f t="shared" si="823"/>
        <v>0.92354806544660883</v>
      </c>
      <c r="BR892" s="7">
        <f t="shared" si="824"/>
        <v>6.6896559424869297E-3</v>
      </c>
      <c r="BS892">
        <f t="shared" si="825"/>
        <v>1.553008199027873E-3</v>
      </c>
      <c r="BT892">
        <f t="shared" si="826"/>
        <v>0.45912217521989807</v>
      </c>
      <c r="BU892" s="4">
        <f t="shared" si="827"/>
        <v>1.6818113664666099E-3</v>
      </c>
      <c r="BV892" s="7">
        <f t="shared" si="828"/>
        <v>1.2158585594837035E-2</v>
      </c>
      <c r="BW892">
        <f t="shared" si="829"/>
        <v>1.7696345955219999E-3</v>
      </c>
      <c r="BX892">
        <f t="shared" si="830"/>
        <v>0.45912217521989807</v>
      </c>
      <c r="BY892" s="4">
        <f t="shared" si="831"/>
        <v>1.8570499247567696E-3</v>
      </c>
      <c r="BZ892" s="7">
        <f t="shared" si="832"/>
        <v>0.154333543156702</v>
      </c>
      <c r="CA892">
        <f t="shared" si="833"/>
        <v>0.92354806544660883</v>
      </c>
      <c r="CB892">
        <f t="shared" si="834"/>
        <v>1.6818113664666099E-3</v>
      </c>
      <c r="CC892" s="4">
        <f t="shared" si="835"/>
        <v>1.8570499247567696E-3</v>
      </c>
      <c r="CD892" s="7">
        <f t="shared" si="836"/>
        <v>12</v>
      </c>
      <c r="CE892" s="4">
        <f t="shared" si="837"/>
        <v>0</v>
      </c>
      <c r="CF892" s="7">
        <f t="shared" si="838"/>
        <v>0.15948963352584936</v>
      </c>
      <c r="CG892">
        <f t="shared" si="839"/>
        <v>1.5087430021096943E-2</v>
      </c>
      <c r="CH892" s="7">
        <f t="shared" si="840"/>
        <v>0.15948963352584936</v>
      </c>
      <c r="CI892" s="4">
        <f t="shared" si="841"/>
        <v>4.337860232905093E-4</v>
      </c>
      <c r="CJ892">
        <f t="shared" si="842"/>
        <v>1.5087430021096943E-2</v>
      </c>
      <c r="CK892">
        <f t="shared" si="843"/>
        <v>4.337860232905093E-4</v>
      </c>
      <c r="CL892" s="7">
        <f t="shared" si="844"/>
        <v>4</v>
      </c>
      <c r="CM892" s="4">
        <f t="shared" si="845"/>
        <v>0</v>
      </c>
      <c r="CN892" s="7">
        <f t="shared" si="846"/>
        <v>2.922011363633459E-5</v>
      </c>
      <c r="CO892" s="4">
        <f t="shared" si="847"/>
        <v>1</v>
      </c>
      <c r="CP892" s="7">
        <f t="shared" si="848"/>
        <v>3</v>
      </c>
      <c r="CQ892" s="4" t="str">
        <f t="shared" si="849"/>
        <v>Glenfiddich 12</v>
      </c>
      <c r="CR892" s="7">
        <f t="shared" si="850"/>
        <v>70</v>
      </c>
      <c r="CS892">
        <f t="shared" si="851"/>
        <v>73</v>
      </c>
      <c r="CT892">
        <f ca="1">COUNTIF(INDIRECT(ADDRESS(ROW(),CR892,1,1)):INDIRECT(ADDRESS(ROW(),CS892,1,1)), "&lt;0.05")</f>
        <v>3</v>
      </c>
      <c r="CU892" s="4">
        <f t="shared" ca="1" si="852"/>
        <v>0</v>
      </c>
    </row>
    <row r="893" spans="1:99" x14ac:dyDescent="0.25">
      <c r="A893" s="48">
        <v>97</v>
      </c>
      <c r="B893" s="7">
        <v>0.3281871772389483</v>
      </c>
      <c r="C893">
        <v>0.11903523263622554</v>
      </c>
      <c r="D893">
        <v>0.29095277990170054</v>
      </c>
      <c r="E893">
        <v>0.20295756022707556</v>
      </c>
      <c r="F893">
        <v>0.27185602001666931</v>
      </c>
      <c r="G893">
        <v>0.2146611608079381</v>
      </c>
      <c r="H893">
        <v>0</v>
      </c>
      <c r="I893">
        <v>0.35450540240178807</v>
      </c>
      <c r="J893">
        <v>0.52657683851715142</v>
      </c>
      <c r="K893" s="4">
        <v>0.19847780359812114</v>
      </c>
      <c r="L893" s="7">
        <v>0.35339760915451612</v>
      </c>
      <c r="M893">
        <v>0.27110672231824784</v>
      </c>
      <c r="N893">
        <v>0.37721857806883768</v>
      </c>
      <c r="O893">
        <v>0.22211829649094064</v>
      </c>
      <c r="P893" s="53">
        <v>0.29607037564354344</v>
      </c>
      <c r="Q893" s="53">
        <v>0.24557699390287133</v>
      </c>
      <c r="R893" s="53">
        <v>0.20301394542675236</v>
      </c>
      <c r="S893" s="53">
        <v>0.20618341469777213</v>
      </c>
      <c r="T893" s="53">
        <v>0.14153807812290367</v>
      </c>
      <c r="U893" s="57">
        <v>0.2381702706108382</v>
      </c>
      <c r="V893" s="59">
        <v>0.71293334143537901</v>
      </c>
      <c r="W893" s="53">
        <v>0.55250290860856921</v>
      </c>
      <c r="X893" s="53">
        <v>0.47794423057573632</v>
      </c>
      <c r="Y893" s="53">
        <v>0.52185110999929285</v>
      </c>
      <c r="Z893" s="53">
        <v>0.37962854163235554</v>
      </c>
      <c r="AA893" s="53">
        <v>0.71293334143537901</v>
      </c>
      <c r="AB893" s="53">
        <v>0.55250290860856921</v>
      </c>
      <c r="AC893" s="53">
        <v>0.47794423057573632</v>
      </c>
      <c r="AD893" s="53">
        <v>0.52185110999929285</v>
      </c>
      <c r="AE893" s="57">
        <v>0.37962854163235554</v>
      </c>
      <c r="AF893" s="59">
        <v>0.65000704400170162</v>
      </c>
      <c r="AG893" s="53">
        <v>0.72431089644712432</v>
      </c>
      <c r="AH893" s="53">
        <v>0.52700087847031751</v>
      </c>
      <c r="AI893" s="53">
        <v>0.5337689779219903</v>
      </c>
      <c r="AJ893" s="53">
        <v>0.43421684692321544</v>
      </c>
      <c r="AK893" s="53">
        <v>0.65000704400170162</v>
      </c>
      <c r="AL893" s="53">
        <v>0.72431089644712432</v>
      </c>
      <c r="AM893" s="53">
        <v>0.52700087847031751</v>
      </c>
      <c r="AN893" s="53">
        <v>0.5337689779219903</v>
      </c>
      <c r="AO893" s="57">
        <v>0.43421684692321544</v>
      </c>
      <c r="AP893" s="59">
        <v>0.37897704282254063</v>
      </c>
      <c r="AQ893" s="53">
        <v>0.36694147457670334</v>
      </c>
      <c r="AR893" s="53">
        <v>0.44025541216697667</v>
      </c>
      <c r="AS893" s="53">
        <v>0.51755968898299309</v>
      </c>
      <c r="AT893" s="53">
        <v>0.23479925576746186</v>
      </c>
      <c r="AU893" s="53">
        <v>0.37897704282254063</v>
      </c>
      <c r="AV893" s="53">
        <v>0.36694147457670334</v>
      </c>
      <c r="AW893" s="53">
        <v>0.44025541216697667</v>
      </c>
      <c r="AX893" s="53">
        <v>0.51755968898299309</v>
      </c>
      <c r="AY893" s="57">
        <v>0.23479925576746186</v>
      </c>
      <c r="AZ893">
        <f t="shared" si="806"/>
        <v>0.25072099753456178</v>
      </c>
      <c r="BA893">
        <f t="shared" si="807"/>
        <v>0.25543942844372236</v>
      </c>
      <c r="BB893">
        <f t="shared" si="808"/>
        <v>0.52897202645026664</v>
      </c>
      <c r="BC893">
        <f t="shared" si="809"/>
        <v>0.57386092875286976</v>
      </c>
      <c r="BD893" s="4">
        <f t="shared" si="810"/>
        <v>0.38770657486333515</v>
      </c>
      <c r="BE893" s="7">
        <f t="shared" si="811"/>
        <v>0.14198869694687646</v>
      </c>
      <c r="BF893">
        <f t="shared" si="812"/>
        <v>7.147353624154569E-2</v>
      </c>
      <c r="BG893">
        <f t="shared" si="813"/>
        <v>0.11484626215237216</v>
      </c>
      <c r="BH893">
        <f t="shared" si="814"/>
        <v>0.10722470908294211</v>
      </c>
      <c r="BI893" s="4">
        <f t="shared" si="815"/>
        <v>9.8331925301997872E-2</v>
      </c>
      <c r="BJ893" s="7">
        <f t="shared" si="816"/>
        <v>0.92661762384853319</v>
      </c>
      <c r="BK893">
        <f t="shared" si="817"/>
        <v>1.5447720507661883E-4</v>
      </c>
      <c r="BL893">
        <f t="shared" si="818"/>
        <v>2.5327880640619272E-5</v>
      </c>
      <c r="BM893" s="4">
        <f t="shared" si="819"/>
        <v>2.3276203541037991E-2</v>
      </c>
      <c r="BN893" s="7">
        <f t="shared" si="820"/>
        <v>0.92661762384853319</v>
      </c>
      <c r="BO893">
        <f t="shared" si="821"/>
        <v>1.1824152252910707E-5</v>
      </c>
      <c r="BP893">
        <f t="shared" si="822"/>
        <v>8.5899669048754381E-7</v>
      </c>
      <c r="BQ893" s="4">
        <f t="shared" si="823"/>
        <v>3.2503067039977426E-3</v>
      </c>
      <c r="BR893" s="7">
        <f t="shared" si="824"/>
        <v>1.5447720507661883E-4</v>
      </c>
      <c r="BS893">
        <f t="shared" si="825"/>
        <v>1.1824152252910707E-5</v>
      </c>
      <c r="BT893">
        <f t="shared" si="826"/>
        <v>0.37827220615094204</v>
      </c>
      <c r="BU893" s="4">
        <f t="shared" si="827"/>
        <v>8.6368984072189847E-3</v>
      </c>
      <c r="BV893" s="7">
        <f t="shared" si="828"/>
        <v>2.5327880640619272E-5</v>
      </c>
      <c r="BW893">
        <f t="shared" si="829"/>
        <v>8.5899669048754381E-7</v>
      </c>
      <c r="BX893">
        <f t="shared" si="830"/>
        <v>0.37827220615094204</v>
      </c>
      <c r="BY893" s="4">
        <f t="shared" si="831"/>
        <v>7.6768094148570024E-4</v>
      </c>
      <c r="BZ893" s="7">
        <f t="shared" si="832"/>
        <v>2.3276203541037991E-2</v>
      </c>
      <c r="CA893">
        <f t="shared" si="833"/>
        <v>3.2503067039977426E-3</v>
      </c>
      <c r="CB893">
        <f t="shared" si="834"/>
        <v>8.6368984072189847E-3</v>
      </c>
      <c r="CC893" s="4">
        <f t="shared" si="835"/>
        <v>7.6768094148570024E-4</v>
      </c>
      <c r="CD893" s="7">
        <f t="shared" si="836"/>
        <v>16</v>
      </c>
      <c r="CE893" s="4">
        <f t="shared" si="837"/>
        <v>0</v>
      </c>
      <c r="CF893" s="7">
        <f t="shared" si="838"/>
        <v>0.92661762384853319</v>
      </c>
      <c r="CG893">
        <f t="shared" si="839"/>
        <v>2.3991947687600633E-4</v>
      </c>
      <c r="CH893" s="7">
        <f t="shared" si="840"/>
        <v>0.92661762384853319</v>
      </c>
      <c r="CI893" s="4">
        <f t="shared" si="841"/>
        <v>4.3213695625017973E-8</v>
      </c>
      <c r="CJ893">
        <f t="shared" si="842"/>
        <v>2.3991947687600633E-4</v>
      </c>
      <c r="CK893">
        <f t="shared" si="843"/>
        <v>4.3213695625017973E-8</v>
      </c>
      <c r="CL893" s="7">
        <f t="shared" si="844"/>
        <v>4</v>
      </c>
      <c r="CM893" s="4">
        <f t="shared" si="845"/>
        <v>0</v>
      </c>
      <c r="CN893" s="7">
        <f t="shared" si="846"/>
        <v>2.0317204998155016E-10</v>
      </c>
      <c r="CO893" s="4">
        <f t="shared" si="847"/>
        <v>1</v>
      </c>
      <c r="CP893" s="7">
        <f t="shared" si="848"/>
        <v>4</v>
      </c>
      <c r="CQ893" s="4" t="str">
        <f t="shared" si="849"/>
        <v>Glenfiddich 15</v>
      </c>
      <c r="CR893" s="7">
        <f t="shared" si="850"/>
        <v>74</v>
      </c>
      <c r="CS893">
        <f t="shared" si="851"/>
        <v>77</v>
      </c>
      <c r="CT893">
        <f ca="1">COUNTIF(INDIRECT(ADDRESS(ROW(),CR893,1,1)):INDIRECT(ADDRESS(ROW(),CS893,1,1)), "&lt;0.05")</f>
        <v>3</v>
      </c>
      <c r="CU893" s="4">
        <f t="shared" ca="1" si="852"/>
        <v>0</v>
      </c>
    </row>
    <row r="894" spans="1:99" x14ac:dyDescent="0.25">
      <c r="A894" s="48">
        <v>98</v>
      </c>
      <c r="B894" s="7">
        <v>0.32022386516728185</v>
      </c>
      <c r="C894">
        <v>0.14359515812961157</v>
      </c>
      <c r="D894">
        <v>0.27550913060427867</v>
      </c>
      <c r="E894">
        <v>5.8451714723336178E-2</v>
      </c>
      <c r="F894">
        <v>0</v>
      </c>
      <c r="G894">
        <v>0.3637015113669273</v>
      </c>
      <c r="H894">
        <v>0</v>
      </c>
      <c r="I894">
        <v>0.1448737103042588</v>
      </c>
      <c r="J894">
        <v>9.5856532278878706E-2</v>
      </c>
      <c r="K894" s="4">
        <v>0.30526946728246579</v>
      </c>
      <c r="L894" s="7">
        <v>0.37961642456232358</v>
      </c>
      <c r="M894">
        <v>0.17532916729536591</v>
      </c>
      <c r="N894">
        <v>6.6865948302505529E-3</v>
      </c>
      <c r="O894">
        <v>0.28771323422614731</v>
      </c>
      <c r="P894" s="53">
        <v>0</v>
      </c>
      <c r="Q894" s="53">
        <v>0.19354736533063152</v>
      </c>
      <c r="R894" s="53">
        <v>0.22617879953309522</v>
      </c>
      <c r="S894" s="53">
        <v>0</v>
      </c>
      <c r="T894" s="53">
        <v>0.2100787113762228</v>
      </c>
      <c r="U894" s="57">
        <v>0.15605663578704906</v>
      </c>
      <c r="V894" s="59">
        <v>0.48278353003316088</v>
      </c>
      <c r="W894" s="53">
        <v>0.35145118655853319</v>
      </c>
      <c r="X894" s="53">
        <v>0.24643718801050107</v>
      </c>
      <c r="Y894" s="53">
        <v>0.36919692527719833</v>
      </c>
      <c r="Z894" s="53">
        <v>0.30158577669239478</v>
      </c>
      <c r="AA894" s="53">
        <v>0.48278353003316088</v>
      </c>
      <c r="AB894" s="53">
        <v>0.35145118655853319</v>
      </c>
      <c r="AC894" s="53">
        <v>0.24643718801050107</v>
      </c>
      <c r="AD894" s="53">
        <v>0.36919692527719833</v>
      </c>
      <c r="AE894" s="57">
        <v>0.30158577669239478</v>
      </c>
      <c r="AF894" s="59">
        <v>0.39844084675345609</v>
      </c>
      <c r="AG894" s="53">
        <v>0.42960722977242927</v>
      </c>
      <c r="AH894" s="53">
        <v>0.38662901039290459</v>
      </c>
      <c r="AI894" s="53">
        <v>8.5660909994265233E-2</v>
      </c>
      <c r="AJ894" s="53">
        <v>0.40782744676250043</v>
      </c>
      <c r="AK894" s="53">
        <v>0.39844084675345609</v>
      </c>
      <c r="AL894" s="53">
        <v>0.42960722977242927</v>
      </c>
      <c r="AM894" s="53">
        <v>0.38662901039290459</v>
      </c>
      <c r="AN894" s="53">
        <v>8.5660909994265233E-2</v>
      </c>
      <c r="AO894" s="57">
        <v>0.40782744676250043</v>
      </c>
      <c r="AP894" s="59">
        <v>0.30225233761954484</v>
      </c>
      <c r="AQ894" s="53">
        <v>0.22300657279349648</v>
      </c>
      <c r="AR894" s="53">
        <v>0.20952982062726788</v>
      </c>
      <c r="AS894" s="53">
        <v>0.51254681192062379</v>
      </c>
      <c r="AT894" s="53">
        <v>0</v>
      </c>
      <c r="AU894" s="53">
        <v>0.30225233761954484</v>
      </c>
      <c r="AV894" s="53">
        <v>0.22300657279349648</v>
      </c>
      <c r="AW894" s="53">
        <v>0.20952982062726788</v>
      </c>
      <c r="AX894" s="53">
        <v>0.51254681192062379</v>
      </c>
      <c r="AY894" s="57">
        <v>0</v>
      </c>
      <c r="AZ894">
        <f t="shared" si="806"/>
        <v>0.17074810898570386</v>
      </c>
      <c r="BA894">
        <f t="shared" si="807"/>
        <v>0.16352069329410859</v>
      </c>
      <c r="BB894">
        <f t="shared" si="808"/>
        <v>0.35029092131435763</v>
      </c>
      <c r="BC894">
        <f t="shared" si="809"/>
        <v>0.34163308873511111</v>
      </c>
      <c r="BD894" s="4">
        <f t="shared" si="810"/>
        <v>0.24946710859218654</v>
      </c>
      <c r="BE894" s="7">
        <f t="shared" si="811"/>
        <v>0.1360476688447386</v>
      </c>
      <c r="BF894">
        <f t="shared" si="812"/>
        <v>0.12796985824739715</v>
      </c>
      <c r="BG894">
        <f t="shared" si="813"/>
        <v>8.3094141523921208E-2</v>
      </c>
      <c r="BH894">
        <f t="shared" si="814"/>
        <v>0.13572410999454643</v>
      </c>
      <c r="BI894" s="4">
        <f t="shared" si="815"/>
        <v>0.1741813843229342</v>
      </c>
      <c r="BJ894" s="7">
        <f t="shared" si="816"/>
        <v>0.90396973955062321</v>
      </c>
      <c r="BK894">
        <f t="shared" si="817"/>
        <v>2.8691193477105915E-3</v>
      </c>
      <c r="BL894">
        <f t="shared" si="818"/>
        <v>1.1536303670172292E-2</v>
      </c>
      <c r="BM894" s="4">
        <f t="shared" si="819"/>
        <v>0.27568327603320192</v>
      </c>
      <c r="BN894" s="7">
        <f t="shared" si="820"/>
        <v>0.90396973955062321</v>
      </c>
      <c r="BO894">
        <f t="shared" si="821"/>
        <v>1.4363277168185445E-3</v>
      </c>
      <c r="BP894">
        <f t="shared" si="822"/>
        <v>7.3886127227596396E-3</v>
      </c>
      <c r="BQ894" s="4">
        <f t="shared" si="823"/>
        <v>0.22606614055906646</v>
      </c>
      <c r="BR894" s="7">
        <f t="shared" si="824"/>
        <v>2.8691193477105915E-3</v>
      </c>
      <c r="BS894">
        <f t="shared" si="825"/>
        <v>1.4363277168185445E-3</v>
      </c>
      <c r="BT894">
        <f t="shared" si="826"/>
        <v>0.86571879587502187</v>
      </c>
      <c r="BU894" s="4">
        <f t="shared" si="827"/>
        <v>0.1226424445276965</v>
      </c>
      <c r="BV894" s="7">
        <f t="shared" si="828"/>
        <v>1.1536303670172292E-2</v>
      </c>
      <c r="BW894">
        <f t="shared" si="829"/>
        <v>7.3886127227596396E-3</v>
      </c>
      <c r="BX894">
        <f t="shared" si="830"/>
        <v>0.86571879587502187</v>
      </c>
      <c r="BY894" s="4">
        <f t="shared" si="831"/>
        <v>0.20438497269243167</v>
      </c>
      <c r="BZ894" s="7">
        <f t="shared" si="832"/>
        <v>0.27568327603320192</v>
      </c>
      <c r="CA894">
        <f t="shared" si="833"/>
        <v>0.22606614055906646</v>
      </c>
      <c r="CB894">
        <f t="shared" si="834"/>
        <v>0.1226424445276965</v>
      </c>
      <c r="CC894" s="4">
        <f t="shared" si="835"/>
        <v>0.20438497269243167</v>
      </c>
      <c r="CD894" s="7">
        <f t="shared" si="836"/>
        <v>8</v>
      </c>
      <c r="CE894" s="4">
        <f t="shared" si="837"/>
        <v>0</v>
      </c>
      <c r="CF894" s="7">
        <f t="shared" si="838"/>
        <v>0.90396973955062321</v>
      </c>
      <c r="CG894">
        <f t="shared" si="839"/>
        <v>1.1409896759599747E-2</v>
      </c>
      <c r="CH894" s="7">
        <f t="shared" si="840"/>
        <v>0.90396973955062321</v>
      </c>
      <c r="CI894" s="4">
        <f t="shared" si="841"/>
        <v>6.0201991706406322E-3</v>
      </c>
      <c r="CJ894">
        <f t="shared" si="842"/>
        <v>1.1409896759599747E-2</v>
      </c>
      <c r="CK894">
        <f t="shared" si="843"/>
        <v>6.0201991706406322E-3</v>
      </c>
      <c r="CL894" s="7">
        <f t="shared" si="844"/>
        <v>4</v>
      </c>
      <c r="CM894" s="4">
        <f t="shared" si="845"/>
        <v>0</v>
      </c>
      <c r="CN894" s="7">
        <f t="shared" si="846"/>
        <v>3.1993949065298183E-5</v>
      </c>
      <c r="CO894" s="4">
        <f t="shared" si="847"/>
        <v>1</v>
      </c>
      <c r="CP894" s="7">
        <f t="shared" si="848"/>
        <v>3</v>
      </c>
      <c r="CQ894" s="4" t="str">
        <f t="shared" si="849"/>
        <v>Glenfiddich 12</v>
      </c>
      <c r="CR894" s="7">
        <f t="shared" si="850"/>
        <v>70</v>
      </c>
      <c r="CS894">
        <f t="shared" si="851"/>
        <v>73</v>
      </c>
      <c r="CT894">
        <f ca="1">COUNTIF(INDIRECT(ADDRESS(ROW(),CR894,1,1)):INDIRECT(ADDRESS(ROW(),CS894,1,1)), "&lt;0.05")</f>
        <v>2</v>
      </c>
      <c r="CU894" s="4">
        <f t="shared" ca="1" si="852"/>
        <v>0</v>
      </c>
    </row>
    <row r="895" spans="1:99" x14ac:dyDescent="0.25">
      <c r="A895" s="48">
        <v>99</v>
      </c>
      <c r="B895" s="7">
        <v>0.2896480504678301</v>
      </c>
      <c r="C895">
        <v>0.35986791431747017</v>
      </c>
      <c r="D895">
        <v>0.32949700071831778</v>
      </c>
      <c r="E895">
        <v>0.34136691654148532</v>
      </c>
      <c r="F895">
        <v>0.32499053899469693</v>
      </c>
      <c r="G895">
        <v>0.40314974310256818</v>
      </c>
      <c r="H895">
        <v>0.44543906528630456</v>
      </c>
      <c r="I895">
        <v>0.2131299235427129</v>
      </c>
      <c r="J895">
        <v>0.47679538799943039</v>
      </c>
      <c r="K895" s="4">
        <v>0.26522215246129538</v>
      </c>
      <c r="L895" s="7">
        <v>0.5421957462633793</v>
      </c>
      <c r="M895">
        <v>0.22554655570233986</v>
      </c>
      <c r="N895">
        <v>0</v>
      </c>
      <c r="O895">
        <v>0.55067852247735705</v>
      </c>
      <c r="P895" s="53">
        <v>0.3385050494737521</v>
      </c>
      <c r="Q895" s="53">
        <v>0.3736187475843345</v>
      </c>
      <c r="R895" s="53">
        <v>0.3058363604142057</v>
      </c>
      <c r="S895" s="53">
        <v>0.10260700345943514</v>
      </c>
      <c r="T895" s="53">
        <v>0.35524582177091468</v>
      </c>
      <c r="U895" s="57">
        <v>0.43616860743086533</v>
      </c>
      <c r="V895" s="59">
        <v>0.47746030801161404</v>
      </c>
      <c r="W895" s="53">
        <v>0.30420711535134026</v>
      </c>
      <c r="X895" s="53">
        <v>0.61513840152499011</v>
      </c>
      <c r="Y895" s="53">
        <v>0.2922079603445627</v>
      </c>
      <c r="Z895" s="53">
        <v>0.51830805081271247</v>
      </c>
      <c r="AA895" s="53">
        <v>0.47746030801161404</v>
      </c>
      <c r="AB895" s="53">
        <v>0.30420711535134026</v>
      </c>
      <c r="AC895" s="53">
        <v>0.61513840152499011</v>
      </c>
      <c r="AD895" s="53">
        <v>0.2922079603445627</v>
      </c>
      <c r="AE895" s="57">
        <v>0.51830805081271247</v>
      </c>
      <c r="AF895" s="59">
        <v>0.23672199834601654</v>
      </c>
      <c r="AG895" s="53">
        <v>0.68761775243390832</v>
      </c>
      <c r="AH895" s="53">
        <v>0.52535921803467689</v>
      </c>
      <c r="AI895" s="53">
        <v>0.75402155976058971</v>
      </c>
      <c r="AJ895" s="53">
        <v>0.59512091579704629</v>
      </c>
      <c r="AK895" s="53">
        <v>0.23672199834601654</v>
      </c>
      <c r="AL895" s="53">
        <v>0.68761775243390832</v>
      </c>
      <c r="AM895" s="53">
        <v>0.52535921803467689</v>
      </c>
      <c r="AN895" s="53">
        <v>0.75402155976058971</v>
      </c>
      <c r="AO895" s="57">
        <v>0.59512091579704629</v>
      </c>
      <c r="AP895" s="59">
        <v>0.47112437257044187</v>
      </c>
      <c r="AQ895" s="53">
        <v>0.46050220199006003</v>
      </c>
      <c r="AR895" s="53">
        <v>8.6429741630308046E-2</v>
      </c>
      <c r="AS895" s="53">
        <v>0.46481212976409192</v>
      </c>
      <c r="AT895" s="53">
        <v>0.42691620706531036</v>
      </c>
      <c r="AU895" s="53">
        <v>0.47112437257044187</v>
      </c>
      <c r="AV895" s="53">
        <v>0.46050220199006003</v>
      </c>
      <c r="AW895" s="53">
        <v>8.6429741630308046E-2</v>
      </c>
      <c r="AX895" s="53">
        <v>0.46481212976409192</v>
      </c>
      <c r="AY895" s="57">
        <v>0.42691620706531036</v>
      </c>
      <c r="AZ895">
        <f t="shared" si="806"/>
        <v>0.34491066934321118</v>
      </c>
      <c r="BA895">
        <f t="shared" si="807"/>
        <v>0.32304024145765842</v>
      </c>
      <c r="BB895">
        <f t="shared" si="808"/>
        <v>0.44146436720904403</v>
      </c>
      <c r="BC895">
        <f t="shared" si="809"/>
        <v>0.55976828887444763</v>
      </c>
      <c r="BD895" s="4">
        <f t="shared" si="810"/>
        <v>0.38195693060404251</v>
      </c>
      <c r="BE895" s="7">
        <f t="shared" si="811"/>
        <v>8.0644886167367758E-2</v>
      </c>
      <c r="BF895">
        <f t="shared" si="812"/>
        <v>0.17614000010497766</v>
      </c>
      <c r="BG895">
        <f t="shared" si="813"/>
        <v>0.13206089322500983</v>
      </c>
      <c r="BH895">
        <f t="shared" si="814"/>
        <v>0.1890752447472058</v>
      </c>
      <c r="BI895" s="4">
        <f t="shared" si="815"/>
        <v>0.1565906427986492</v>
      </c>
      <c r="BJ895" s="7">
        <f t="shared" si="816"/>
        <v>0.72698924277103716</v>
      </c>
      <c r="BK895">
        <f t="shared" si="817"/>
        <v>6.7326401755062729E-2</v>
      </c>
      <c r="BL895">
        <f t="shared" si="818"/>
        <v>6.1689061730981687E-3</v>
      </c>
      <c r="BM895" s="4">
        <f t="shared" si="819"/>
        <v>0.51721434852893933</v>
      </c>
      <c r="BN895" s="7">
        <f t="shared" si="820"/>
        <v>0.72698924277103716</v>
      </c>
      <c r="BO895">
        <f t="shared" si="821"/>
        <v>0.10748387643304269</v>
      </c>
      <c r="BP895">
        <f t="shared" si="822"/>
        <v>9.6434413795333102E-3</v>
      </c>
      <c r="BQ895" s="4">
        <f t="shared" si="823"/>
        <v>0.43965593390479885</v>
      </c>
      <c r="BR895" s="7">
        <f t="shared" si="824"/>
        <v>6.7326401755062729E-2</v>
      </c>
      <c r="BS895">
        <f t="shared" si="825"/>
        <v>0.10748387643304269</v>
      </c>
      <c r="BT895">
        <f t="shared" si="826"/>
        <v>0.12419979824770337</v>
      </c>
      <c r="BU895" s="4">
        <f t="shared" si="827"/>
        <v>0.3707667617280761</v>
      </c>
      <c r="BV895" s="7">
        <f t="shared" si="828"/>
        <v>6.1689061730981687E-3</v>
      </c>
      <c r="BW895">
        <f t="shared" si="829"/>
        <v>9.6434413795333102E-3</v>
      </c>
      <c r="BX895">
        <f t="shared" si="830"/>
        <v>0.12419979824770337</v>
      </c>
      <c r="BY895" s="4">
        <f t="shared" si="831"/>
        <v>3.4739070511755642E-2</v>
      </c>
      <c r="BZ895" s="7">
        <f t="shared" si="832"/>
        <v>0.51721434852893933</v>
      </c>
      <c r="CA895">
        <f t="shared" si="833"/>
        <v>0.43965593390479885</v>
      </c>
      <c r="CB895">
        <f t="shared" si="834"/>
        <v>0.3707667617280761</v>
      </c>
      <c r="CC895" s="4">
        <f t="shared" si="835"/>
        <v>3.4739070511755642E-2</v>
      </c>
      <c r="CD895" s="7">
        <f t="shared" si="836"/>
        <v>6</v>
      </c>
      <c r="CE895" s="4">
        <f t="shared" si="837"/>
        <v>0</v>
      </c>
      <c r="CF895" s="7">
        <f t="shared" si="838"/>
        <v>0.72698924277103716</v>
      </c>
      <c r="CG895">
        <f t="shared" si="839"/>
        <v>7.1502807441180078E-3</v>
      </c>
      <c r="CH895" s="7">
        <f t="shared" si="840"/>
        <v>0.72698924277103716</v>
      </c>
      <c r="CI895" s="4">
        <f t="shared" si="841"/>
        <v>4.7422572951060241E-2</v>
      </c>
      <c r="CJ895">
        <f t="shared" si="842"/>
        <v>7.1502807441180078E-3</v>
      </c>
      <c r="CK895">
        <f t="shared" si="843"/>
        <v>4.7422572951060241E-2</v>
      </c>
      <c r="CL895" s="7">
        <f t="shared" si="844"/>
        <v>4</v>
      </c>
      <c r="CM895" s="4">
        <f t="shared" si="845"/>
        <v>0</v>
      </c>
      <c r="CN895" s="7">
        <f t="shared" si="846"/>
        <v>1.464285458536291E-3</v>
      </c>
      <c r="CO895" s="4">
        <f t="shared" si="847"/>
        <v>1</v>
      </c>
      <c r="CP895" s="7">
        <f t="shared" si="848"/>
        <v>4</v>
      </c>
      <c r="CQ895" s="4" t="str">
        <f t="shared" si="849"/>
        <v>Glenfiddich 15</v>
      </c>
      <c r="CR895" s="7">
        <f t="shared" si="850"/>
        <v>74</v>
      </c>
      <c r="CS895">
        <f t="shared" si="851"/>
        <v>77</v>
      </c>
      <c r="CT895">
        <f ca="1">COUNTIF(INDIRECT(ADDRESS(ROW(),CR895,1,1)):INDIRECT(ADDRESS(ROW(),CS895,1,1)), "&lt;0.05")</f>
        <v>3</v>
      </c>
      <c r="CU895" s="4">
        <f t="shared" ca="1" si="852"/>
        <v>0</v>
      </c>
    </row>
    <row r="896" spans="1:99" x14ac:dyDescent="0.25">
      <c r="A896" s="48">
        <v>100</v>
      </c>
      <c r="B896" s="7">
        <v>0.46873112707768999</v>
      </c>
      <c r="C896">
        <v>0.2652415630209905</v>
      </c>
      <c r="D896">
        <v>0.37922188997279094</v>
      </c>
      <c r="E896">
        <v>0.19029206310353233</v>
      </c>
      <c r="F896">
        <v>0.24600069181139736</v>
      </c>
      <c r="G896">
        <v>0.34937736802848018</v>
      </c>
      <c r="H896">
        <v>0.77647338165633806</v>
      </c>
      <c r="I896">
        <v>0.49176969393348396</v>
      </c>
      <c r="J896">
        <v>0.60263118661896842</v>
      </c>
      <c r="K896" s="4">
        <v>0.5530822544651236</v>
      </c>
      <c r="L896" s="7">
        <v>0.92159234113537003</v>
      </c>
      <c r="M896">
        <v>0.44791529789013512</v>
      </c>
      <c r="N896">
        <v>0.38520500423991905</v>
      </c>
      <c r="O896">
        <v>0.54597311619965971</v>
      </c>
      <c r="P896" s="53">
        <v>0.3115867571167692</v>
      </c>
      <c r="Q896" s="53">
        <v>0.3755244929344641</v>
      </c>
      <c r="R896" s="53">
        <v>0.66853506824678877</v>
      </c>
      <c r="S896" s="53">
        <v>0.58589142675270378</v>
      </c>
      <c r="T896" s="53">
        <v>0.89449750979400422</v>
      </c>
      <c r="U896" s="57">
        <v>0.57025704861451798</v>
      </c>
      <c r="V896" s="59">
        <v>0.78291096224094026</v>
      </c>
      <c r="W896" s="53">
        <v>2.0907580201280473</v>
      </c>
      <c r="X896" s="53">
        <v>2.9891910736744944</v>
      </c>
      <c r="Y896" s="53">
        <v>2.7709209835439665</v>
      </c>
      <c r="Z896" s="53">
        <v>2.705614371928605</v>
      </c>
      <c r="AA896" s="53">
        <v>0.78291096224094026</v>
      </c>
      <c r="AB896" s="53">
        <v>2.0907580201280473</v>
      </c>
      <c r="AC896" s="53">
        <v>2.9891910736744944</v>
      </c>
      <c r="AD896" s="53">
        <v>2.7709209835439665</v>
      </c>
      <c r="AE896" s="57">
        <v>2.705614371928605</v>
      </c>
      <c r="AF896" s="59">
        <v>4.3839912243802486</v>
      </c>
      <c r="AG896" s="53">
        <v>3.1404749038812803</v>
      </c>
      <c r="AH896" s="53">
        <v>2.1128684362111776</v>
      </c>
      <c r="AI896" s="53">
        <v>2.1609894492576043</v>
      </c>
      <c r="AJ896" s="53">
        <v>2.413378545653202</v>
      </c>
      <c r="AK896" s="53">
        <v>4.3839912243802486</v>
      </c>
      <c r="AL896" s="53">
        <v>3.1404749038812803</v>
      </c>
      <c r="AM896" s="53">
        <v>2.1128684362111776</v>
      </c>
      <c r="AN896" s="53">
        <v>2.1609894492576043</v>
      </c>
      <c r="AO896" s="57">
        <v>2.413378545653202</v>
      </c>
      <c r="AP896" s="59">
        <v>1.7204059427139744</v>
      </c>
      <c r="AQ896" s="53">
        <v>1.6154575098426849</v>
      </c>
      <c r="AR896" s="53">
        <v>2.0182318647657431</v>
      </c>
      <c r="AS896" s="53">
        <v>2.5947804638217602</v>
      </c>
      <c r="AT896" s="53">
        <v>1.9472655854497907</v>
      </c>
      <c r="AU896" s="53">
        <v>1.7204059427139744</v>
      </c>
      <c r="AV896" s="53">
        <v>1.6154575098426849</v>
      </c>
      <c r="AW896" s="53">
        <v>2.0182318647657431</v>
      </c>
      <c r="AX896" s="53">
        <v>2.5947804638217602</v>
      </c>
      <c r="AY896" s="57">
        <v>1.9472655854497907</v>
      </c>
      <c r="AZ896">
        <f t="shared" si="806"/>
        <v>0.43228212196887955</v>
      </c>
      <c r="BA896">
        <f t="shared" si="807"/>
        <v>0.57069780629243338</v>
      </c>
      <c r="BB896">
        <f t="shared" si="808"/>
        <v>2.2678790823032111</v>
      </c>
      <c r="BC896">
        <f t="shared" si="809"/>
        <v>2.842340511876702</v>
      </c>
      <c r="BD896" s="4">
        <f t="shared" si="810"/>
        <v>1.9792282733187907</v>
      </c>
      <c r="BE896" s="7">
        <f t="shared" si="811"/>
        <v>0.1819027502282369</v>
      </c>
      <c r="BF896">
        <f t="shared" si="812"/>
        <v>0.20899281888305535</v>
      </c>
      <c r="BG896">
        <f t="shared" si="813"/>
        <v>0.84346593362686484</v>
      </c>
      <c r="BH896">
        <f t="shared" si="814"/>
        <v>0.90011705204661641</v>
      </c>
      <c r="BI896" s="4">
        <f t="shared" si="815"/>
        <v>0.35924784387330222</v>
      </c>
      <c r="BJ896" s="7">
        <f t="shared" si="816"/>
        <v>0.13189520294659554</v>
      </c>
      <c r="BK896">
        <f t="shared" si="817"/>
        <v>5.6191292116536572E-5</v>
      </c>
      <c r="BL896">
        <f t="shared" si="818"/>
        <v>1.0115570419390459E-5</v>
      </c>
      <c r="BM896" s="4">
        <f t="shared" si="819"/>
        <v>1.3727304106817957E-8</v>
      </c>
      <c r="BN896" s="7">
        <f t="shared" si="820"/>
        <v>0.13189520294659554</v>
      </c>
      <c r="BO896">
        <f t="shared" si="821"/>
        <v>1.0026224079096059E-4</v>
      </c>
      <c r="BP896">
        <f t="shared" si="822"/>
        <v>1.541396080493077E-5</v>
      </c>
      <c r="BQ896" s="4">
        <f t="shared" si="823"/>
        <v>2.8571909127593344E-8</v>
      </c>
      <c r="BR896" s="7">
        <f t="shared" si="824"/>
        <v>5.6191292116536572E-5</v>
      </c>
      <c r="BS896">
        <f t="shared" si="825"/>
        <v>1.0026224079096059E-4</v>
      </c>
      <c r="BT896">
        <f t="shared" si="826"/>
        <v>0.15818394127645088</v>
      </c>
      <c r="BU896" s="4">
        <f t="shared" si="827"/>
        <v>0.33882006104640283</v>
      </c>
      <c r="BV896" s="7">
        <f t="shared" si="828"/>
        <v>1.0115570419390459E-5</v>
      </c>
      <c r="BW896">
        <f t="shared" si="829"/>
        <v>1.541396080493077E-5</v>
      </c>
      <c r="BX896">
        <f t="shared" si="830"/>
        <v>0.15818394127645088</v>
      </c>
      <c r="BY896" s="4">
        <f t="shared" si="831"/>
        <v>1.5795318180610023E-2</v>
      </c>
      <c r="BZ896" s="7">
        <f t="shared" si="832"/>
        <v>1.3727304106817957E-8</v>
      </c>
      <c r="CA896">
        <f t="shared" si="833"/>
        <v>2.8571909127593344E-8</v>
      </c>
      <c r="CB896">
        <f t="shared" si="834"/>
        <v>0.33882006104640283</v>
      </c>
      <c r="CC896" s="4">
        <f t="shared" si="835"/>
        <v>1.5795318180610023E-2</v>
      </c>
      <c r="CD896" s="7">
        <f t="shared" si="836"/>
        <v>14</v>
      </c>
      <c r="CE896" s="4">
        <f t="shared" si="837"/>
        <v>0</v>
      </c>
      <c r="CF896" s="7">
        <f t="shared" si="838"/>
        <v>0.13189520294659554</v>
      </c>
      <c r="CG896">
        <f t="shared" si="839"/>
        <v>2.2013414101815358E-14</v>
      </c>
      <c r="CH896" s="7">
        <f t="shared" si="840"/>
        <v>0.13189520294659554</v>
      </c>
      <c r="CI896" s="4">
        <f t="shared" si="841"/>
        <v>2.1835000820636056E-13</v>
      </c>
      <c r="CJ896">
        <f t="shared" si="842"/>
        <v>2.2013414101815358E-14</v>
      </c>
      <c r="CK896">
        <f t="shared" si="843"/>
        <v>2.1835000820636056E-13</v>
      </c>
      <c r="CL896" s="7">
        <f t="shared" si="844"/>
        <v>4</v>
      </c>
      <c r="CM896" s="4">
        <f t="shared" si="845"/>
        <v>0</v>
      </c>
      <c r="CN896" s="7">
        <f t="shared" si="846"/>
        <v>2.1088495832557581E-9</v>
      </c>
      <c r="CO896" s="4">
        <f t="shared" si="847"/>
        <v>1</v>
      </c>
      <c r="CP896" s="7">
        <f t="shared" si="848"/>
        <v>4</v>
      </c>
      <c r="CQ896" s="4" t="str">
        <f t="shared" si="849"/>
        <v>Glenfiddich 15</v>
      </c>
      <c r="CR896" s="7">
        <f t="shared" si="850"/>
        <v>74</v>
      </c>
      <c r="CS896">
        <f t="shared" si="851"/>
        <v>77</v>
      </c>
      <c r="CT896">
        <f ca="1">COUNTIF(INDIRECT(ADDRESS(ROW(),CR896,1,1)):INDIRECT(ADDRESS(ROW(),CS896,1,1)), "&lt;0.05")</f>
        <v>3</v>
      </c>
      <c r="CU896" s="4">
        <f t="shared" ca="1" si="852"/>
        <v>0</v>
      </c>
    </row>
    <row r="897" spans="1:99" x14ac:dyDescent="0.25">
      <c r="A897" s="48">
        <v>101</v>
      </c>
      <c r="B897" s="7">
        <v>1.6591324566050076</v>
      </c>
      <c r="C897">
        <v>1.4187912966157536</v>
      </c>
      <c r="D897">
        <v>1.7472970148235372</v>
      </c>
      <c r="E897">
        <v>1.2131425499523372</v>
      </c>
      <c r="F897">
        <v>1.0982502357465629</v>
      </c>
      <c r="G897">
        <v>1.41225621876341</v>
      </c>
      <c r="H897">
        <v>2.355923094853329</v>
      </c>
      <c r="I897">
        <v>1.8274048206881075</v>
      </c>
      <c r="J897">
        <v>2.7608163053447483</v>
      </c>
      <c r="K897" s="4">
        <v>3.0426755096407101</v>
      </c>
      <c r="L897" s="7">
        <v>2.5851357878205561</v>
      </c>
      <c r="M897">
        <v>2.2004057957099481</v>
      </c>
      <c r="N897">
        <v>2.7584111670261384</v>
      </c>
      <c r="O897">
        <v>2.5050278107867174</v>
      </c>
      <c r="P897" s="53">
        <v>2.3937797276366379</v>
      </c>
      <c r="Q897" s="53">
        <v>2.9255366029913543</v>
      </c>
      <c r="R897" s="53">
        <v>2.6053357017133973</v>
      </c>
      <c r="S897" s="53">
        <v>3.1105260001911197</v>
      </c>
      <c r="T897" s="53">
        <v>3.7677798315759965</v>
      </c>
      <c r="U897" s="57">
        <v>2.843958588784099</v>
      </c>
      <c r="V897" s="59">
        <v>4.657317915429223</v>
      </c>
      <c r="W897" s="53">
        <v>10.818202079173972</v>
      </c>
      <c r="X897" s="53">
        <v>13.063002828657165</v>
      </c>
      <c r="Y897" s="53">
        <v>13.256031337625791</v>
      </c>
      <c r="Z897" s="53">
        <v>13.179420924583304</v>
      </c>
      <c r="AA897" s="53">
        <v>4.657317915429223</v>
      </c>
      <c r="AB897" s="53">
        <v>10.818202079173972</v>
      </c>
      <c r="AC897" s="53">
        <v>13.063002828657165</v>
      </c>
      <c r="AD897" s="53">
        <v>13.256031337625791</v>
      </c>
      <c r="AE897" s="57">
        <v>13.179420924583304</v>
      </c>
      <c r="AF897" s="59">
        <v>21.446172354692802</v>
      </c>
      <c r="AG897" s="53">
        <v>13.516625321212738</v>
      </c>
      <c r="AH897" s="53">
        <v>13.734008132585869</v>
      </c>
      <c r="AI897" s="53">
        <v>13.675179016061648</v>
      </c>
      <c r="AJ897" s="53">
        <v>18.198610531654218</v>
      </c>
      <c r="AK897" s="53">
        <v>21.446172354692802</v>
      </c>
      <c r="AL897" s="53">
        <v>13.516625321212738</v>
      </c>
      <c r="AM897" s="53">
        <v>13.734008132585869</v>
      </c>
      <c r="AN897" s="53">
        <v>13.675179016061648</v>
      </c>
      <c r="AO897" s="57">
        <v>18.198610531654218</v>
      </c>
      <c r="AP897" s="59">
        <v>12.140935681286868</v>
      </c>
      <c r="AQ897" s="53">
        <v>10.975819695340316</v>
      </c>
      <c r="AR897" s="53">
        <v>13.041013849860359</v>
      </c>
      <c r="AS897" s="53">
        <v>15.227175592825212</v>
      </c>
      <c r="AT897" s="53">
        <v>11.941294009488008</v>
      </c>
      <c r="AU897" s="53">
        <v>12.140935681286868</v>
      </c>
      <c r="AV897" s="53">
        <v>10.975819695340316</v>
      </c>
      <c r="AW897" s="53">
        <v>13.041013849860359</v>
      </c>
      <c r="AX897" s="53">
        <v>15.227175592825212</v>
      </c>
      <c r="AY897" s="57">
        <v>11.941294009488008</v>
      </c>
      <c r="AZ897">
        <f t="shared" si="806"/>
        <v>1.8535689503033503</v>
      </c>
      <c r="BA897">
        <f t="shared" si="807"/>
        <v>2.769589701423596</v>
      </c>
      <c r="BB897">
        <f t="shared" si="808"/>
        <v>10.994795017093889</v>
      </c>
      <c r="BC897">
        <f t="shared" si="809"/>
        <v>16.114119071241454</v>
      </c>
      <c r="BD897" s="4">
        <f t="shared" si="810"/>
        <v>12.665247765760153</v>
      </c>
      <c r="BE897" s="7">
        <f t="shared" si="811"/>
        <v>0.65858911193700553</v>
      </c>
      <c r="BF897">
        <f t="shared" si="812"/>
        <v>0.4395446247678656</v>
      </c>
      <c r="BG897">
        <f t="shared" si="813"/>
        <v>3.4755675694649808</v>
      </c>
      <c r="BH897">
        <f t="shared" si="814"/>
        <v>3.3709948192255448</v>
      </c>
      <c r="BI897" s="4">
        <f t="shared" si="815"/>
        <v>1.5171503806894926</v>
      </c>
      <c r="BJ897" s="7">
        <f t="shared" si="816"/>
        <v>2.1813085665666346E-3</v>
      </c>
      <c r="BK897">
        <f t="shared" si="817"/>
        <v>1.22290025932976E-5</v>
      </c>
      <c r="BL897">
        <f t="shared" si="818"/>
        <v>1.7260903824674185E-7</v>
      </c>
      <c r="BM897" s="4">
        <f t="shared" si="819"/>
        <v>6.5413504025337424E-11</v>
      </c>
      <c r="BN897" s="7">
        <f t="shared" si="820"/>
        <v>2.1813085665666346E-3</v>
      </c>
      <c r="BO897">
        <f t="shared" si="821"/>
        <v>3.3730660677413362E-5</v>
      </c>
      <c r="BP897">
        <f t="shared" si="822"/>
        <v>4.2251852536087452E-7</v>
      </c>
      <c r="BQ897" s="4">
        <f t="shared" si="823"/>
        <v>1.172492613882726E-9</v>
      </c>
      <c r="BR897" s="7">
        <f t="shared" si="824"/>
        <v>1.22290025932976E-5</v>
      </c>
      <c r="BS897">
        <f t="shared" si="825"/>
        <v>3.3730660677413362E-5</v>
      </c>
      <c r="BT897">
        <f t="shared" si="826"/>
        <v>3.619994085640114E-3</v>
      </c>
      <c r="BU897" s="4">
        <f t="shared" si="827"/>
        <v>0.18828150545720979</v>
      </c>
      <c r="BV897" s="7">
        <f t="shared" si="828"/>
        <v>1.7260903824674185E-7</v>
      </c>
      <c r="BW897">
        <f t="shared" si="829"/>
        <v>4.2251852536087452E-7</v>
      </c>
      <c r="BX897">
        <f t="shared" si="830"/>
        <v>3.619994085640114E-3</v>
      </c>
      <c r="BY897" s="4">
        <f t="shared" si="831"/>
        <v>1.1678548520940829E-2</v>
      </c>
      <c r="BZ897" s="7">
        <f t="shared" si="832"/>
        <v>6.5413504025337424E-11</v>
      </c>
      <c r="CA897">
        <f t="shared" si="833"/>
        <v>1.172492613882726E-9</v>
      </c>
      <c r="CB897">
        <f t="shared" si="834"/>
        <v>0.18828150545720979</v>
      </c>
      <c r="CC897" s="4">
        <f t="shared" si="835"/>
        <v>1.1678548520940829E-2</v>
      </c>
      <c r="CD897" s="7">
        <f t="shared" si="836"/>
        <v>18</v>
      </c>
      <c r="CE897" s="4">
        <f t="shared" si="837"/>
        <v>0</v>
      </c>
      <c r="CF897" s="7">
        <f t="shared" si="838"/>
        <v>2.1813085665666346E-3</v>
      </c>
      <c r="CG897">
        <f t="shared" si="839"/>
        <v>5.5184826850020945E-18</v>
      </c>
      <c r="CH897" s="7">
        <f t="shared" si="840"/>
        <v>2.1813085665666346E-3</v>
      </c>
      <c r="CI897" s="4">
        <f t="shared" si="841"/>
        <v>1.6783667743991048E-16</v>
      </c>
      <c r="CJ897">
        <f t="shared" si="842"/>
        <v>5.5184826850020945E-18</v>
      </c>
      <c r="CK897">
        <f t="shared" si="843"/>
        <v>1.6783667743991048E-16</v>
      </c>
      <c r="CL897" s="7">
        <f t="shared" si="844"/>
        <v>6</v>
      </c>
      <c r="CM897" s="4">
        <f t="shared" si="845"/>
        <v>1</v>
      </c>
      <c r="CN897" s="7">
        <f t="shared" si="846"/>
        <v>2.0568553737801398E-10</v>
      </c>
      <c r="CO897" s="4">
        <f t="shared" si="847"/>
        <v>1</v>
      </c>
      <c r="CP897" s="7">
        <f t="shared" si="848"/>
        <v>4</v>
      </c>
      <c r="CQ897" s="4" t="str">
        <f t="shared" si="849"/>
        <v>Glenfiddich 15</v>
      </c>
      <c r="CR897" s="7">
        <f t="shared" si="850"/>
        <v>74</v>
      </c>
      <c r="CS897">
        <f t="shared" si="851"/>
        <v>77</v>
      </c>
      <c r="CT897">
        <f ca="1">COUNTIF(INDIRECT(ADDRESS(ROW(),CR897,1,1)):INDIRECT(ADDRESS(ROW(),CS897,1,1)), "&lt;0.05")</f>
        <v>4</v>
      </c>
      <c r="CU897" s="4">
        <f t="shared" ca="1" si="852"/>
        <v>1</v>
      </c>
    </row>
    <row r="898" spans="1:99" x14ac:dyDescent="0.25">
      <c r="A898" s="48">
        <v>102</v>
      </c>
      <c r="B898" s="7">
        <v>0.12607286916738533</v>
      </c>
      <c r="C898">
        <v>0.17984544540921468</v>
      </c>
      <c r="D898">
        <v>0.11022323044900158</v>
      </c>
      <c r="E898">
        <v>0.10892484432186544</v>
      </c>
      <c r="F898">
        <v>0.11823593107953877</v>
      </c>
      <c r="G898">
        <v>0.11109157798305039</v>
      </c>
      <c r="H898">
        <v>0.15343780464858969</v>
      </c>
      <c r="I898">
        <v>8.9283658388024836E-2</v>
      </c>
      <c r="J898">
        <v>0.13190996001933009</v>
      </c>
      <c r="K898" s="4">
        <v>0.113051935614181</v>
      </c>
      <c r="L898" s="7">
        <v>0.22646611401558528</v>
      </c>
      <c r="M898">
        <v>0.19445697443844848</v>
      </c>
      <c r="N898">
        <v>0.16324183978701298</v>
      </c>
      <c r="O898">
        <v>0.17486988829175093</v>
      </c>
      <c r="P898" s="53">
        <v>8.91932707643186E-2</v>
      </c>
      <c r="Q898" s="53">
        <v>0.32040328966069231</v>
      </c>
      <c r="R898" s="53">
        <v>0.27862081669734401</v>
      </c>
      <c r="S898" s="53">
        <v>0.18895067403522026</v>
      </c>
      <c r="T898" s="53">
        <v>0.39388646581040249</v>
      </c>
      <c r="U898" s="57">
        <v>0.20881445074773128</v>
      </c>
      <c r="V898" s="59">
        <v>0.31561237523407698</v>
      </c>
      <c r="W898" s="53">
        <v>0.84994232232232936</v>
      </c>
      <c r="X898" s="53">
        <v>1.0272891321661948</v>
      </c>
      <c r="Y898" s="53">
        <v>0.75698146171425496</v>
      </c>
      <c r="Z898" s="53">
        <v>0.83433600598981061</v>
      </c>
      <c r="AA898" s="53">
        <v>0.31561237523407698</v>
      </c>
      <c r="AB898" s="53">
        <v>0.84994232232232936</v>
      </c>
      <c r="AC898" s="53">
        <v>1.0272891321661948</v>
      </c>
      <c r="AD898" s="53">
        <v>0.75698146171425496</v>
      </c>
      <c r="AE898" s="57">
        <v>0.83433600598981061</v>
      </c>
      <c r="AF898" s="59">
        <v>1.6505571485660706</v>
      </c>
      <c r="AG898" s="53">
        <v>0.7800693267960952</v>
      </c>
      <c r="AH898" s="53">
        <v>0.95657917488642807</v>
      </c>
      <c r="AI898" s="53">
        <v>0.884064788608525</v>
      </c>
      <c r="AJ898" s="53">
        <v>1.2735280993031164</v>
      </c>
      <c r="AK898" s="53">
        <v>1.6505571485660706</v>
      </c>
      <c r="AL898" s="53">
        <v>0.7800693267960952</v>
      </c>
      <c r="AM898" s="53">
        <v>0.95657917488642807</v>
      </c>
      <c r="AN898" s="53">
        <v>0.884064788608525</v>
      </c>
      <c r="AO898" s="57">
        <v>1.2735280993031164</v>
      </c>
      <c r="AP898" s="59">
        <v>0.74949641286519764</v>
      </c>
      <c r="AQ898" s="53">
        <v>0.64407276415504089</v>
      </c>
      <c r="AR898" s="53">
        <v>0.70592568881339512</v>
      </c>
      <c r="AS898" s="53">
        <v>0.91315763925335602</v>
      </c>
      <c r="AT898" s="53">
        <v>0.66197186644695549</v>
      </c>
      <c r="AU898" s="53">
        <v>0.74949641286519764</v>
      </c>
      <c r="AV898" s="53">
        <v>0.64407276415504089</v>
      </c>
      <c r="AW898" s="53">
        <v>0.70592568881339512</v>
      </c>
      <c r="AX898" s="53">
        <v>0.91315763925335602</v>
      </c>
      <c r="AY898" s="57">
        <v>0.66197186644695549</v>
      </c>
      <c r="AZ898">
        <f t="shared" si="806"/>
        <v>0.12420772570801819</v>
      </c>
      <c r="BA898">
        <f t="shared" si="807"/>
        <v>0.22389037842485066</v>
      </c>
      <c r="BB898">
        <f t="shared" si="808"/>
        <v>0.75683225948533339</v>
      </c>
      <c r="BC898">
        <f t="shared" si="809"/>
        <v>1.108959707632047</v>
      </c>
      <c r="BD898" s="4">
        <f t="shared" si="810"/>
        <v>0.73492487430678899</v>
      </c>
      <c r="BE898" s="7">
        <f t="shared" si="811"/>
        <v>2.5806387895810027E-2</v>
      </c>
      <c r="BF898">
        <f t="shared" si="812"/>
        <v>8.6765599533225823E-2</v>
      </c>
      <c r="BG898">
        <f t="shared" si="813"/>
        <v>0.25055416048965823</v>
      </c>
      <c r="BH898">
        <f t="shared" si="814"/>
        <v>0.33412471973878238</v>
      </c>
      <c r="BI898" s="4">
        <f t="shared" si="815"/>
        <v>0.10153975496278389</v>
      </c>
      <c r="BJ898" s="7">
        <f t="shared" si="816"/>
        <v>5.4272218998030562E-3</v>
      </c>
      <c r="BK898">
        <f t="shared" si="817"/>
        <v>2.0735777181744139E-5</v>
      </c>
      <c r="BL898">
        <f t="shared" si="818"/>
        <v>6.0457957528249013E-6</v>
      </c>
      <c r="BM898" s="4">
        <f t="shared" si="819"/>
        <v>3.8530960606373854E-9</v>
      </c>
      <c r="BN898" s="7">
        <f t="shared" si="820"/>
        <v>5.4272218998030562E-3</v>
      </c>
      <c r="BO898">
        <f t="shared" si="821"/>
        <v>5.123854387711526E-5</v>
      </c>
      <c r="BP898">
        <f t="shared" si="822"/>
        <v>9.2119736982315696E-6</v>
      </c>
      <c r="BQ898" s="4">
        <f t="shared" si="823"/>
        <v>5.9320447652237552E-10</v>
      </c>
      <c r="BR898" s="7">
        <f t="shared" si="824"/>
        <v>2.0735777181744139E-5</v>
      </c>
      <c r="BS898">
        <f t="shared" si="825"/>
        <v>5.123854387711526E-5</v>
      </c>
      <c r="BT898">
        <f t="shared" si="826"/>
        <v>1.646274635831655E-2</v>
      </c>
      <c r="BU898" s="4">
        <f t="shared" si="827"/>
        <v>0.80213976172999846</v>
      </c>
      <c r="BV898" s="7">
        <f t="shared" si="828"/>
        <v>6.0457957528249013E-6</v>
      </c>
      <c r="BW898">
        <f t="shared" si="829"/>
        <v>9.2119736982315696E-6</v>
      </c>
      <c r="BX898">
        <f t="shared" si="830"/>
        <v>1.646274635831655E-2</v>
      </c>
      <c r="BY898" s="4">
        <f t="shared" si="831"/>
        <v>6.342300579161019E-3</v>
      </c>
      <c r="BZ898" s="7">
        <f t="shared" si="832"/>
        <v>3.8530960606373854E-9</v>
      </c>
      <c r="CA898">
        <f t="shared" si="833"/>
        <v>5.9320447652237552E-10</v>
      </c>
      <c r="CB898">
        <f t="shared" si="834"/>
        <v>0.80213976172999846</v>
      </c>
      <c r="CC898" s="4">
        <f t="shared" si="835"/>
        <v>6.342300579161019E-3</v>
      </c>
      <c r="CD898" s="7">
        <f t="shared" si="836"/>
        <v>18</v>
      </c>
      <c r="CE898" s="4">
        <f t="shared" si="837"/>
        <v>0</v>
      </c>
      <c r="CF898" s="7">
        <f t="shared" si="838"/>
        <v>5.4272218998030562E-3</v>
      </c>
      <c r="CG898">
        <f t="shared" si="839"/>
        <v>2.0280614389940739E-14</v>
      </c>
      <c r="CH898" s="7">
        <f t="shared" si="840"/>
        <v>5.4272218998030562E-3</v>
      </c>
      <c r="CI898" s="4">
        <f t="shared" si="841"/>
        <v>6.9872145554643978E-13</v>
      </c>
      <c r="CJ898">
        <f t="shared" si="842"/>
        <v>2.0280614389940739E-14</v>
      </c>
      <c r="CK898">
        <f t="shared" si="843"/>
        <v>6.9872145554643978E-13</v>
      </c>
      <c r="CL898" s="7">
        <f t="shared" si="844"/>
        <v>6</v>
      </c>
      <c r="CM898" s="4">
        <f t="shared" si="845"/>
        <v>1</v>
      </c>
      <c r="CN898" s="7">
        <f t="shared" si="846"/>
        <v>2.953011047664309E-9</v>
      </c>
      <c r="CO898" s="4">
        <f t="shared" si="847"/>
        <v>1</v>
      </c>
      <c r="CP898" s="7">
        <f t="shared" si="848"/>
        <v>4</v>
      </c>
      <c r="CQ898" s="4" t="str">
        <f t="shared" si="849"/>
        <v>Glenfiddich 15</v>
      </c>
      <c r="CR898" s="7">
        <f t="shared" si="850"/>
        <v>74</v>
      </c>
      <c r="CS898">
        <f t="shared" si="851"/>
        <v>77</v>
      </c>
      <c r="CT898">
        <f ca="1">COUNTIF(INDIRECT(ADDRESS(ROW(),CR898,1,1)):INDIRECT(ADDRESS(ROW(),CS898,1,1)), "&lt;0.05")</f>
        <v>4</v>
      </c>
      <c r="CU898" s="4">
        <f t="shared" ca="1" si="852"/>
        <v>1</v>
      </c>
    </row>
    <row r="899" spans="1:99" x14ac:dyDescent="0.25">
      <c r="A899" s="48">
        <v>103</v>
      </c>
      <c r="B899" s="7">
        <v>0.17875543141659786</v>
      </c>
      <c r="C899">
        <v>7.7499162443758568E-2</v>
      </c>
      <c r="D899">
        <v>6.2825350042512829E-2</v>
      </c>
      <c r="E899">
        <v>0.14400167970028527</v>
      </c>
      <c r="F899">
        <v>0.11603929485399316</v>
      </c>
      <c r="G899">
        <v>0</v>
      </c>
      <c r="H899">
        <v>0.1720515158113943</v>
      </c>
      <c r="I899">
        <v>2.0234325366175039E-2</v>
      </c>
      <c r="J899">
        <v>9.630066987429442E-2</v>
      </c>
      <c r="K899" s="4">
        <v>0.21434793852163231</v>
      </c>
      <c r="L899" s="7">
        <v>1.4655909423838187E-2</v>
      </c>
      <c r="M899">
        <v>1.1457359528359173E-2</v>
      </c>
      <c r="N899">
        <v>1.9159036301548919E-2</v>
      </c>
      <c r="O899">
        <v>0.18419011630516413</v>
      </c>
      <c r="P899" s="53">
        <v>0</v>
      </c>
      <c r="Q899" s="53">
        <v>0</v>
      </c>
      <c r="R899" s="53">
        <v>0.16341858125854924</v>
      </c>
      <c r="S899" s="53">
        <v>0</v>
      </c>
      <c r="T899" s="53">
        <v>0</v>
      </c>
      <c r="U899" s="57">
        <v>8.2820483062781364E-2</v>
      </c>
      <c r="V899" s="59">
        <v>0.12823287999308136</v>
      </c>
      <c r="W899" s="53">
        <v>0.18208581593397538</v>
      </c>
      <c r="X899" s="53">
        <v>0.33829454213793542</v>
      </c>
      <c r="Y899" s="53">
        <v>0.15205643804174984</v>
      </c>
      <c r="Z899" s="53">
        <v>0.16951197328988574</v>
      </c>
      <c r="AA899" s="53">
        <v>0.12823287999308136</v>
      </c>
      <c r="AB899" s="53">
        <v>0.18208581593397538</v>
      </c>
      <c r="AC899" s="53">
        <v>0.33829454213793542</v>
      </c>
      <c r="AD899" s="53">
        <v>0.15205643804174984</v>
      </c>
      <c r="AE899" s="57">
        <v>0.16951197328988574</v>
      </c>
      <c r="AF899" s="59">
        <v>0.24389163397326255</v>
      </c>
      <c r="AG899" s="53">
        <v>0.30923136758091263</v>
      </c>
      <c r="AH899" s="53">
        <v>0.13827661751351053</v>
      </c>
      <c r="AI899" s="53">
        <v>0.25341654938585717</v>
      </c>
      <c r="AJ899" s="53">
        <v>0.35079844985414993</v>
      </c>
      <c r="AK899" s="53">
        <v>0.24389163397326255</v>
      </c>
      <c r="AL899" s="53">
        <v>0.30923136758091263</v>
      </c>
      <c r="AM899" s="53">
        <v>0.13827661751351053</v>
      </c>
      <c r="AN899" s="53">
        <v>0.25341654938585717</v>
      </c>
      <c r="AO899" s="57">
        <v>0.35079844985414993</v>
      </c>
      <c r="AP899" s="59">
        <v>0</v>
      </c>
      <c r="AQ899" s="53">
        <v>0.10579320886226588</v>
      </c>
      <c r="AR899" s="53">
        <v>0</v>
      </c>
      <c r="AS899" s="53">
        <v>0</v>
      </c>
      <c r="AT899" s="53">
        <v>0.27363400519029224</v>
      </c>
      <c r="AU899" s="53">
        <v>0</v>
      </c>
      <c r="AV899" s="53">
        <v>0.10579320886226588</v>
      </c>
      <c r="AW899" s="53">
        <v>0</v>
      </c>
      <c r="AX899" s="53">
        <v>0</v>
      </c>
      <c r="AY899" s="57">
        <v>0.27363400519029224</v>
      </c>
      <c r="AZ899">
        <f t="shared" si="806"/>
        <v>0.10820553680306437</v>
      </c>
      <c r="BA899">
        <f t="shared" si="807"/>
        <v>4.7570148588024094E-2</v>
      </c>
      <c r="BB899">
        <f t="shared" si="808"/>
        <v>0.19403632987932556</v>
      </c>
      <c r="BC899">
        <f t="shared" si="809"/>
        <v>0.25912292366153855</v>
      </c>
      <c r="BD899" s="4">
        <f t="shared" si="810"/>
        <v>7.5885442810511627E-2</v>
      </c>
      <c r="BE899" s="7">
        <f t="shared" si="811"/>
        <v>7.0122019516331263E-2</v>
      </c>
      <c r="BF899">
        <f t="shared" si="812"/>
        <v>7.1160857790531648E-2</v>
      </c>
      <c r="BG899">
        <f t="shared" si="813"/>
        <v>7.83823902974813E-2</v>
      </c>
      <c r="BH899">
        <f t="shared" si="814"/>
        <v>7.5694771369814881E-2</v>
      </c>
      <c r="BI899" s="4">
        <f t="shared" si="815"/>
        <v>0.11281722650682853</v>
      </c>
      <c r="BJ899" s="7">
        <f t="shared" si="816"/>
        <v>7.0947324686435678E-2</v>
      </c>
      <c r="BK899">
        <f t="shared" si="817"/>
        <v>1.8968875750323369E-2</v>
      </c>
      <c r="BL899">
        <f t="shared" si="818"/>
        <v>2.1325987896424483E-4</v>
      </c>
      <c r="BM899" s="4">
        <f t="shared" si="819"/>
        <v>0.45355020181645056</v>
      </c>
      <c r="BN899" s="7">
        <f t="shared" si="820"/>
        <v>7.0947324686435678E-2</v>
      </c>
      <c r="BO899">
        <f t="shared" si="821"/>
        <v>3.7235826841399046E-4</v>
      </c>
      <c r="BP899">
        <f t="shared" si="822"/>
        <v>4.7278216566891262E-6</v>
      </c>
      <c r="BQ899" s="4">
        <f t="shared" si="823"/>
        <v>0.51211714678755682</v>
      </c>
      <c r="BR899" s="7">
        <f t="shared" si="824"/>
        <v>1.8968875750323369E-2</v>
      </c>
      <c r="BS899">
        <f t="shared" si="825"/>
        <v>3.7235826841399046E-4</v>
      </c>
      <c r="BT899">
        <f t="shared" si="826"/>
        <v>7.5151263863130813E-2</v>
      </c>
      <c r="BU899" s="4">
        <f t="shared" si="827"/>
        <v>1.5116223545978184E-2</v>
      </c>
      <c r="BV899" s="7">
        <f t="shared" si="828"/>
        <v>2.1325987896424483E-4</v>
      </c>
      <c r="BW899">
        <f t="shared" si="829"/>
        <v>4.7278216566891262E-6</v>
      </c>
      <c r="BX899">
        <f t="shared" si="830"/>
        <v>7.5151263863130813E-2</v>
      </c>
      <c r="BY899" s="4">
        <f t="shared" si="831"/>
        <v>6.1293014264478078E-4</v>
      </c>
      <c r="BZ899" s="7">
        <f t="shared" si="832"/>
        <v>0.45355020181645056</v>
      </c>
      <c r="CA899">
        <f t="shared" si="833"/>
        <v>0.51211714678755682</v>
      </c>
      <c r="CB899">
        <f t="shared" si="834"/>
        <v>1.5116223545978184E-2</v>
      </c>
      <c r="CC899" s="4">
        <f t="shared" si="835"/>
        <v>6.1293014264478078E-4</v>
      </c>
      <c r="CD899" s="7">
        <f t="shared" si="836"/>
        <v>12</v>
      </c>
      <c r="CE899" s="4">
        <f t="shared" si="837"/>
        <v>0</v>
      </c>
      <c r="CF899" s="7">
        <f t="shared" si="838"/>
        <v>7.0947324686435678E-2</v>
      </c>
      <c r="CG899">
        <f t="shared" si="839"/>
        <v>3.5457932607241484E-2</v>
      </c>
      <c r="CH899" s="7">
        <f t="shared" si="840"/>
        <v>7.0947324686435678E-2</v>
      </c>
      <c r="CI899" s="4">
        <f t="shared" si="841"/>
        <v>3.1182652156872318E-4</v>
      </c>
      <c r="CJ899">
        <f t="shared" si="842"/>
        <v>3.5457932607241484E-2</v>
      </c>
      <c r="CK899">
        <f t="shared" si="843"/>
        <v>3.1182652156872318E-4</v>
      </c>
      <c r="CL899" s="7">
        <f t="shared" si="844"/>
        <v>4</v>
      </c>
      <c r="CM899" s="4">
        <f t="shared" si="845"/>
        <v>0</v>
      </c>
      <c r="CN899" s="7">
        <f t="shared" si="846"/>
        <v>6.5558744696355663E-7</v>
      </c>
      <c r="CO899" s="4">
        <f t="shared" si="847"/>
        <v>1</v>
      </c>
      <c r="CP899" s="7">
        <f t="shared" si="848"/>
        <v>4</v>
      </c>
      <c r="CQ899" s="4" t="str">
        <f t="shared" si="849"/>
        <v>Glenfiddich 15</v>
      </c>
      <c r="CR899" s="7">
        <f t="shared" si="850"/>
        <v>74</v>
      </c>
      <c r="CS899">
        <f t="shared" si="851"/>
        <v>77</v>
      </c>
      <c r="CT899">
        <f ca="1">COUNTIF(INDIRECT(ADDRESS(ROW(),CR899,1,1)):INDIRECT(ADDRESS(ROW(),CS899,1,1)), "&lt;0.05")</f>
        <v>3</v>
      </c>
      <c r="CU899" s="4">
        <f t="shared" ca="1" si="852"/>
        <v>0</v>
      </c>
    </row>
    <row r="900" spans="1:99" x14ac:dyDescent="0.25">
      <c r="A900" s="48">
        <v>104</v>
      </c>
      <c r="B900" s="7">
        <v>6.9241566222383685E-2</v>
      </c>
      <c r="C900">
        <v>0.15559064062985423</v>
      </c>
      <c r="D900">
        <v>6.7651359937265107E-2</v>
      </c>
      <c r="E900">
        <v>9.4171418992710976E-2</v>
      </c>
      <c r="F900">
        <v>0.19418691273330591</v>
      </c>
      <c r="G900">
        <v>9.4771608642005997E-2</v>
      </c>
      <c r="H900">
        <v>0.15162195501779013</v>
      </c>
      <c r="I900">
        <v>6.3671785609987847E-2</v>
      </c>
      <c r="J900">
        <v>5.1086654034579057E-2</v>
      </c>
      <c r="K900" s="4">
        <v>1.7251166440317326E-2</v>
      </c>
      <c r="L900" s="7">
        <v>0</v>
      </c>
      <c r="M900">
        <v>0</v>
      </c>
      <c r="N900">
        <v>0</v>
      </c>
      <c r="O900">
        <v>0</v>
      </c>
      <c r="P900" s="53">
        <v>0</v>
      </c>
      <c r="Q900" s="53">
        <v>0</v>
      </c>
      <c r="R900" s="53">
        <v>0</v>
      </c>
      <c r="S900" s="53">
        <v>0</v>
      </c>
      <c r="T900" s="53">
        <v>0</v>
      </c>
      <c r="U900" s="57">
        <v>0</v>
      </c>
      <c r="V900" s="59">
        <v>0</v>
      </c>
      <c r="W900" s="53">
        <v>0</v>
      </c>
      <c r="X900" s="53">
        <v>0.47816177840742058</v>
      </c>
      <c r="Y900" s="53">
        <v>0.10164565358394494</v>
      </c>
      <c r="Z900" s="53">
        <v>0</v>
      </c>
      <c r="AA900" s="53">
        <v>0</v>
      </c>
      <c r="AB900" s="53">
        <v>0</v>
      </c>
      <c r="AC900" s="53">
        <v>0.47816177840742058</v>
      </c>
      <c r="AD900" s="53">
        <v>0.10164565358394494</v>
      </c>
      <c r="AE900" s="57">
        <v>0</v>
      </c>
      <c r="AF900" s="59">
        <v>0</v>
      </c>
      <c r="AG900" s="53">
        <v>0</v>
      </c>
      <c r="AH900" s="53">
        <v>5.7995363934755038E-2</v>
      </c>
      <c r="AI900" s="53">
        <v>0</v>
      </c>
      <c r="AJ900" s="53">
        <v>0</v>
      </c>
      <c r="AK900" s="53">
        <v>0</v>
      </c>
      <c r="AL900" s="53">
        <v>0</v>
      </c>
      <c r="AM900" s="53">
        <v>5.7995363934755038E-2</v>
      </c>
      <c r="AN900" s="53">
        <v>0</v>
      </c>
      <c r="AO900" s="57">
        <v>0</v>
      </c>
      <c r="AP900" s="59">
        <v>0</v>
      </c>
      <c r="AQ900" s="53">
        <v>0</v>
      </c>
      <c r="AR900" s="53">
        <v>0</v>
      </c>
      <c r="AS900" s="53">
        <v>0</v>
      </c>
      <c r="AT900" s="53">
        <v>0</v>
      </c>
      <c r="AU900" s="53">
        <v>0</v>
      </c>
      <c r="AV900" s="53">
        <v>0</v>
      </c>
      <c r="AW900" s="53">
        <v>0</v>
      </c>
      <c r="AX900" s="53">
        <v>0</v>
      </c>
      <c r="AY900" s="57">
        <v>0</v>
      </c>
      <c r="AZ900">
        <f t="shared" si="806"/>
        <v>9.5924506826020023E-2</v>
      </c>
      <c r="BA900">
        <f t="shared" si="807"/>
        <v>0</v>
      </c>
      <c r="BB900">
        <f t="shared" si="808"/>
        <v>0.11596148639827311</v>
      </c>
      <c r="BC900">
        <f t="shared" si="809"/>
        <v>1.1599072786951008E-2</v>
      </c>
      <c r="BD900" s="4">
        <f t="shared" si="810"/>
        <v>0</v>
      </c>
      <c r="BE900" s="7">
        <f t="shared" si="811"/>
        <v>5.4846930304575991E-2</v>
      </c>
      <c r="BF900">
        <f t="shared" si="812"/>
        <v>0</v>
      </c>
      <c r="BG900">
        <f t="shared" si="813"/>
        <v>0.19535448894752563</v>
      </c>
      <c r="BH900">
        <f t="shared" si="814"/>
        <v>2.4452992501894772E-2</v>
      </c>
      <c r="BI900" s="4">
        <f t="shared" si="815"/>
        <v>0</v>
      </c>
      <c r="BJ900" s="7">
        <f t="shared" si="816"/>
        <v>3.6542037597557997E-4</v>
      </c>
      <c r="BK900">
        <f t="shared" si="817"/>
        <v>0.76099903505667899</v>
      </c>
      <c r="BL900">
        <f t="shared" si="818"/>
        <v>7.392891848063824E-4</v>
      </c>
      <c r="BM900" s="4">
        <f t="shared" si="819"/>
        <v>3.6542037597557997E-4</v>
      </c>
      <c r="BN900" s="7">
        <f t="shared" si="820"/>
        <v>3.6542037597557997E-4</v>
      </c>
      <c r="BO900">
        <f t="shared" si="821"/>
        <v>9.3234865928246244E-2</v>
      </c>
      <c r="BP900">
        <f t="shared" si="822"/>
        <v>0.16785065605707486</v>
      </c>
      <c r="BQ900" s="4" t="e">
        <f t="shared" si="823"/>
        <v>#DIV/0!</v>
      </c>
      <c r="BR900" s="7">
        <f t="shared" si="824"/>
        <v>0.76099903505667899</v>
      </c>
      <c r="BS900">
        <f t="shared" si="825"/>
        <v>9.3234865928246244E-2</v>
      </c>
      <c r="BT900">
        <f t="shared" si="826"/>
        <v>0.1269754277431184</v>
      </c>
      <c r="BU900" s="4">
        <f t="shared" si="827"/>
        <v>9.3234865928246244E-2</v>
      </c>
      <c r="BV900" s="7">
        <f t="shared" si="828"/>
        <v>7.392891848063824E-4</v>
      </c>
      <c r="BW900">
        <f t="shared" si="829"/>
        <v>0.16785065605707486</v>
      </c>
      <c r="BX900">
        <f t="shared" si="830"/>
        <v>0.1269754277431184</v>
      </c>
      <c r="BY900" s="4">
        <f t="shared" si="831"/>
        <v>0.16785065605707486</v>
      </c>
      <c r="BZ900" s="7">
        <f t="shared" si="832"/>
        <v>3.6542037597557997E-4</v>
      </c>
      <c r="CA900" t="e">
        <f t="shared" si="833"/>
        <v>#DIV/0!</v>
      </c>
      <c r="CB900">
        <f t="shared" si="834"/>
        <v>9.3234865928246244E-2</v>
      </c>
      <c r="CC900" s="4">
        <f t="shared" si="835"/>
        <v>0.16785065605707486</v>
      </c>
      <c r="CD900" s="7">
        <f t="shared" si="836"/>
        <v>6</v>
      </c>
      <c r="CE900" s="4">
        <f t="shared" si="837"/>
        <v>0</v>
      </c>
      <c r="CF900" s="7">
        <f t="shared" si="838"/>
        <v>3.6542037597557997E-4</v>
      </c>
      <c r="CG900">
        <f t="shared" si="839"/>
        <v>6.6787399846430548E-2</v>
      </c>
      <c r="CH900" s="7">
        <f t="shared" si="840"/>
        <v>3.6542037597557997E-4</v>
      </c>
      <c r="CI900" s="4">
        <f t="shared" si="841"/>
        <v>6.5850662164095464E-2</v>
      </c>
      <c r="CJ900">
        <f t="shared" si="842"/>
        <v>6.6787399846430548E-2</v>
      </c>
      <c r="CK900">
        <f t="shared" si="843"/>
        <v>6.5850662164095464E-2</v>
      </c>
      <c r="CL900" s="7">
        <f t="shared" si="844"/>
        <v>2</v>
      </c>
      <c r="CM900" s="4">
        <f t="shared" si="845"/>
        <v>0</v>
      </c>
      <c r="CN900" s="7">
        <f t="shared" si="846"/>
        <v>0.65880401655615939</v>
      </c>
      <c r="CO900" s="4">
        <f t="shared" si="847"/>
        <v>0</v>
      </c>
      <c r="CP900" s="7">
        <f t="shared" si="848"/>
        <v>3</v>
      </c>
      <c r="CQ900" s="4" t="str">
        <f t="shared" si="849"/>
        <v>Glenfiddich 12</v>
      </c>
      <c r="CR900" s="7">
        <f t="shared" si="850"/>
        <v>70</v>
      </c>
      <c r="CS900">
        <f t="shared" si="851"/>
        <v>73</v>
      </c>
      <c r="CT900">
        <f ca="1">COUNTIF(INDIRECT(ADDRESS(ROW(),CR900,1,1)):INDIRECT(ADDRESS(ROW(),CS900,1,1)), "&lt;0.05")</f>
        <v>0</v>
      </c>
      <c r="CU900" s="4">
        <f t="shared" ca="1" si="852"/>
        <v>0</v>
      </c>
    </row>
    <row r="901" spans="1:99" x14ac:dyDescent="0.25">
      <c r="A901" s="48">
        <v>105</v>
      </c>
      <c r="B901" s="7">
        <v>0.21240953249915862</v>
      </c>
      <c r="C901">
        <v>0.1036141338092008</v>
      </c>
      <c r="D901">
        <v>0.1467597866427546</v>
      </c>
      <c r="E901">
        <v>6.9648217158232675E-2</v>
      </c>
      <c r="F901">
        <v>0.13187585562713505</v>
      </c>
      <c r="G901">
        <v>0.16189472088926721</v>
      </c>
      <c r="H901">
        <v>0</v>
      </c>
      <c r="I901">
        <v>0.14494911582455905</v>
      </c>
      <c r="J901">
        <v>0</v>
      </c>
      <c r="K901" s="4">
        <v>6.8261051176600071E-2</v>
      </c>
      <c r="L901" s="7">
        <v>0</v>
      </c>
      <c r="M901">
        <v>0.13894089540827903</v>
      </c>
      <c r="N901">
        <v>0.17390190576058689</v>
      </c>
      <c r="O901">
        <v>8.7256475183025317E-2</v>
      </c>
      <c r="P901" s="53">
        <v>0.15232091843326737</v>
      </c>
      <c r="Q901" s="53">
        <v>0.1141677409376794</v>
      </c>
      <c r="R901" s="53">
        <v>4.3019424683176953E-2</v>
      </c>
      <c r="S901" s="53">
        <v>8.7651299507836185E-3</v>
      </c>
      <c r="T901" s="53">
        <v>0.19440448835668819</v>
      </c>
      <c r="U901" s="57">
        <v>0.20337848832798813</v>
      </c>
      <c r="V901" s="59">
        <v>0.28097676287151546</v>
      </c>
      <c r="W901" s="53">
        <v>0.11845708883131936</v>
      </c>
      <c r="X901" s="53">
        <v>0.1608303913087917</v>
      </c>
      <c r="Y901" s="53">
        <v>6.2326817108128346E-2</v>
      </c>
      <c r="Z901" s="53">
        <v>3.0226509244308329E-2</v>
      </c>
      <c r="AA901" s="53">
        <v>0.28097676287151546</v>
      </c>
      <c r="AB901" s="53">
        <v>0.11845708883131936</v>
      </c>
      <c r="AC901" s="53">
        <v>0.1608303913087917</v>
      </c>
      <c r="AD901" s="53">
        <v>6.2326817108128346E-2</v>
      </c>
      <c r="AE901" s="57">
        <v>3.0226509244308329E-2</v>
      </c>
      <c r="AF901" s="59">
        <v>5.6432731339530508E-2</v>
      </c>
      <c r="AG901" s="53">
        <v>0.11701004920157544</v>
      </c>
      <c r="AH901" s="53">
        <v>0.23259524552648272</v>
      </c>
      <c r="AI901" s="53">
        <v>0.28049167658502444</v>
      </c>
      <c r="AJ901" s="53">
        <v>0</v>
      </c>
      <c r="AK901" s="53">
        <v>5.6432731339530508E-2</v>
      </c>
      <c r="AL901" s="53">
        <v>0.11701004920157544</v>
      </c>
      <c r="AM901" s="53">
        <v>0.23259524552648272</v>
      </c>
      <c r="AN901" s="53">
        <v>0.28049167658502444</v>
      </c>
      <c r="AO901" s="57">
        <v>0</v>
      </c>
      <c r="AP901" s="59">
        <v>6.1208805657395775E-2</v>
      </c>
      <c r="AQ901" s="53">
        <v>2.3885589302434725E-2</v>
      </c>
      <c r="AR901" s="53">
        <v>0.19898227196943191</v>
      </c>
      <c r="AS901" s="53">
        <v>3.3564121301803071E-2</v>
      </c>
      <c r="AT901" s="53">
        <v>0.11587122647893695</v>
      </c>
      <c r="AU901" s="53">
        <v>6.1208805657395775E-2</v>
      </c>
      <c r="AV901" s="53">
        <v>2.3885589302434725E-2</v>
      </c>
      <c r="AW901" s="53">
        <v>0.19898227196943191</v>
      </c>
      <c r="AX901" s="53">
        <v>3.3564121301803071E-2</v>
      </c>
      <c r="AY901" s="57">
        <v>0.11587122647893695</v>
      </c>
      <c r="AZ901">
        <f t="shared" si="806"/>
        <v>0.10394124136269078</v>
      </c>
      <c r="BA901">
        <f t="shared" si="807"/>
        <v>0.11161554670414749</v>
      </c>
      <c r="BB901">
        <f t="shared" si="808"/>
        <v>0.13056351387281268</v>
      </c>
      <c r="BC901">
        <f t="shared" si="809"/>
        <v>0.13730594053052264</v>
      </c>
      <c r="BD901" s="4">
        <f t="shared" si="810"/>
        <v>8.6702402942000503E-2</v>
      </c>
      <c r="BE901" s="7">
        <f t="shared" si="811"/>
        <v>6.9503117456362576E-2</v>
      </c>
      <c r="BF901">
        <f t="shared" si="812"/>
        <v>7.446041701529385E-2</v>
      </c>
      <c r="BG901">
        <f t="shared" si="813"/>
        <v>9.2388739278396179E-2</v>
      </c>
      <c r="BH901">
        <f t="shared" si="814"/>
        <v>0.11094295544281645</v>
      </c>
      <c r="BI901" s="4">
        <f t="shared" si="815"/>
        <v>6.8112883117099662E-2</v>
      </c>
      <c r="BJ901" s="7">
        <f t="shared" si="816"/>
        <v>0.8143862288559901</v>
      </c>
      <c r="BK901">
        <f t="shared" si="817"/>
        <v>0.47658151416320549</v>
      </c>
      <c r="BL901">
        <f t="shared" si="818"/>
        <v>0.43277837756052684</v>
      </c>
      <c r="BM901" s="4">
        <f t="shared" si="819"/>
        <v>0.5822612546307997</v>
      </c>
      <c r="BN901" s="7">
        <f t="shared" si="820"/>
        <v>0.8143862288559901</v>
      </c>
      <c r="BO901">
        <f t="shared" si="821"/>
        <v>0.61998400195771541</v>
      </c>
      <c r="BP901">
        <f t="shared" si="822"/>
        <v>0.55184608465135954</v>
      </c>
      <c r="BQ901" s="4">
        <f t="shared" si="823"/>
        <v>0.44521369269272715</v>
      </c>
      <c r="BR901" s="7">
        <f t="shared" si="824"/>
        <v>0.47658151416320549</v>
      </c>
      <c r="BS901">
        <f t="shared" si="825"/>
        <v>0.61998400195771541</v>
      </c>
      <c r="BT901">
        <f t="shared" si="826"/>
        <v>0.88428931243445796</v>
      </c>
      <c r="BU901" s="4">
        <f t="shared" si="827"/>
        <v>0.24388184346374123</v>
      </c>
      <c r="BV901" s="7">
        <f t="shared" si="828"/>
        <v>0.43277837756052684</v>
      </c>
      <c r="BW901">
        <f t="shared" si="829"/>
        <v>0.55184608465135954</v>
      </c>
      <c r="BX901">
        <f t="shared" si="830"/>
        <v>0.88428931243445796</v>
      </c>
      <c r="BY901" s="4">
        <f t="shared" si="831"/>
        <v>0.23800194427116891</v>
      </c>
      <c r="BZ901" s="7">
        <f t="shared" si="832"/>
        <v>0.5822612546307997</v>
      </c>
      <c r="CA901">
        <f t="shared" si="833"/>
        <v>0.44521369269272715</v>
      </c>
      <c r="CB901">
        <f t="shared" si="834"/>
        <v>0.24388184346374123</v>
      </c>
      <c r="CC901" s="4">
        <f t="shared" si="835"/>
        <v>0.23800194427116891</v>
      </c>
      <c r="CD901" s="7">
        <f t="shared" si="836"/>
        <v>0</v>
      </c>
      <c r="CE901" s="4">
        <f t="shared" si="837"/>
        <v>0</v>
      </c>
      <c r="CF901" s="7">
        <f t="shared" si="838"/>
        <v>0.8143862288559901</v>
      </c>
      <c r="CG901">
        <f t="shared" si="839"/>
        <v>0.61174580379528654</v>
      </c>
      <c r="CH901" s="7">
        <f t="shared" si="840"/>
        <v>0.8143862288559901</v>
      </c>
      <c r="CI901" s="4">
        <f t="shared" si="841"/>
        <v>0.82248725068934359</v>
      </c>
      <c r="CJ901">
        <f t="shared" si="842"/>
        <v>0.61174580379528654</v>
      </c>
      <c r="CK901">
        <f t="shared" si="843"/>
        <v>0.82248725068934359</v>
      </c>
      <c r="CL901" s="7">
        <f t="shared" si="844"/>
        <v>0</v>
      </c>
      <c r="CM901" s="4">
        <f t="shared" si="845"/>
        <v>0</v>
      </c>
      <c r="CN901" s="7">
        <f t="shared" si="846"/>
        <v>0.3432899882380277</v>
      </c>
      <c r="CO901" s="4">
        <f t="shared" si="847"/>
        <v>0</v>
      </c>
      <c r="CP901" s="7">
        <f t="shared" si="848"/>
        <v>4</v>
      </c>
      <c r="CQ901" s="4" t="str">
        <f t="shared" si="849"/>
        <v>Glenfiddich 15</v>
      </c>
      <c r="CR901" s="7">
        <f t="shared" si="850"/>
        <v>74</v>
      </c>
      <c r="CS901">
        <f t="shared" si="851"/>
        <v>77</v>
      </c>
      <c r="CT901">
        <f ca="1">COUNTIF(INDIRECT(ADDRESS(ROW(),CR901,1,1)):INDIRECT(ADDRESS(ROW(),CS901,1,1)), "&lt;0.05")</f>
        <v>0</v>
      </c>
      <c r="CU901" s="4">
        <f t="shared" ca="1" si="852"/>
        <v>0</v>
      </c>
    </row>
    <row r="902" spans="1:99" x14ac:dyDescent="0.25">
      <c r="A902" s="48">
        <v>106</v>
      </c>
      <c r="B902" s="7">
        <v>7.8168005528785417E-2</v>
      </c>
      <c r="C902">
        <v>0</v>
      </c>
      <c r="D902">
        <v>6.9811652462987969E-2</v>
      </c>
      <c r="E902">
        <v>3.7343551605343479E-2</v>
      </c>
      <c r="F902">
        <v>3.511643283271032E-2</v>
      </c>
      <c r="G902">
        <v>2.3290444814754889E-2</v>
      </c>
      <c r="H902">
        <v>8.5176789633052183E-2</v>
      </c>
      <c r="I902">
        <v>8.9830099493358379E-2</v>
      </c>
      <c r="J902">
        <v>3.2956451611235961E-3</v>
      </c>
      <c r="K902" s="4">
        <v>0</v>
      </c>
      <c r="L902" s="7">
        <v>0.1653085035792129</v>
      </c>
      <c r="M902">
        <v>3.3858985011518981E-2</v>
      </c>
      <c r="N902">
        <v>6.9727157495847278E-2</v>
      </c>
      <c r="O902">
        <v>5.5056802884099483E-2</v>
      </c>
      <c r="P902" s="53">
        <v>0</v>
      </c>
      <c r="Q902" s="53">
        <v>4.3848695206721459E-2</v>
      </c>
      <c r="R902" s="53">
        <v>0.10062092268776696</v>
      </c>
      <c r="S902" s="53">
        <v>6.3645730046924309E-2</v>
      </c>
      <c r="T902" s="53">
        <v>2.8726396514989861E-2</v>
      </c>
      <c r="U902" s="57">
        <v>8.8520309583679582E-2</v>
      </c>
      <c r="V902" s="59">
        <v>6.5971771108501318E-2</v>
      </c>
      <c r="W902" s="53">
        <v>4.771589192859909E-2</v>
      </c>
      <c r="X902" s="53">
        <v>0.18639224503371146</v>
      </c>
      <c r="Y902" s="53">
        <v>0.10311409154460022</v>
      </c>
      <c r="Z902" s="53">
        <v>3.9226071668221334E-2</v>
      </c>
      <c r="AA902" s="53">
        <v>6.5971771108501318E-2</v>
      </c>
      <c r="AB902" s="53">
        <v>4.771589192859909E-2</v>
      </c>
      <c r="AC902" s="53">
        <v>0.18639224503371146</v>
      </c>
      <c r="AD902" s="53">
        <v>0.10311409154460022</v>
      </c>
      <c r="AE902" s="57">
        <v>3.9226071668221334E-2</v>
      </c>
      <c r="AF902" s="59">
        <v>0.17229381522728962</v>
      </c>
      <c r="AG902" s="53">
        <v>0.29856617292926385</v>
      </c>
      <c r="AH902" s="53">
        <v>0.18198907065410905</v>
      </c>
      <c r="AI902" s="53">
        <v>0.12893972517839727</v>
      </c>
      <c r="AJ902" s="53">
        <v>0.28763526193633454</v>
      </c>
      <c r="AK902" s="53">
        <v>0.17229381522728962</v>
      </c>
      <c r="AL902" s="53">
        <v>0.29856617292926385</v>
      </c>
      <c r="AM902" s="53">
        <v>0.18198907065410905</v>
      </c>
      <c r="AN902" s="53">
        <v>0.12893972517839727</v>
      </c>
      <c r="AO902" s="57">
        <v>0.28763526193633454</v>
      </c>
      <c r="AP902" s="59">
        <v>7.9273828636144631E-3</v>
      </c>
      <c r="AQ902" s="53">
        <v>9.1583100433498585E-2</v>
      </c>
      <c r="AR902" s="53">
        <v>0.10249016385491751</v>
      </c>
      <c r="AS902" s="53">
        <v>5.1150159164999036E-2</v>
      </c>
      <c r="AT902" s="53">
        <v>0.20548142572387493</v>
      </c>
      <c r="AU902" s="53">
        <v>7.9273828636144631E-3</v>
      </c>
      <c r="AV902" s="53">
        <v>9.1583100433498585E-2</v>
      </c>
      <c r="AW902" s="53">
        <v>0.10249016385491751</v>
      </c>
      <c r="AX902" s="53">
        <v>5.1150159164999036E-2</v>
      </c>
      <c r="AY902" s="57">
        <v>0.20548142572387493</v>
      </c>
      <c r="AZ902">
        <f t="shared" si="806"/>
        <v>4.2203262153211615E-2</v>
      </c>
      <c r="BA902">
        <f t="shared" si="807"/>
        <v>6.493135030107608E-2</v>
      </c>
      <c r="BB902">
        <f t="shared" si="808"/>
        <v>8.8484014256726667E-2</v>
      </c>
      <c r="BC902">
        <f t="shared" si="809"/>
        <v>0.21388480918507885</v>
      </c>
      <c r="BD902" s="4">
        <f t="shared" si="810"/>
        <v>9.1726446408180895E-2</v>
      </c>
      <c r="BE902" s="7">
        <f t="shared" si="811"/>
        <v>3.6022051285761796E-2</v>
      </c>
      <c r="BF902">
        <f t="shared" si="812"/>
        <v>4.5904206913564442E-2</v>
      </c>
      <c r="BG902">
        <f t="shared" si="813"/>
        <v>5.6559205190680889E-2</v>
      </c>
      <c r="BH902">
        <f t="shared" si="814"/>
        <v>7.082510361340856E-2</v>
      </c>
      <c r="BI902" s="4">
        <f t="shared" si="815"/>
        <v>6.9481878721230642E-2</v>
      </c>
      <c r="BJ902" s="7">
        <f t="shared" si="816"/>
        <v>0.23477865852737484</v>
      </c>
      <c r="BK902">
        <f t="shared" si="817"/>
        <v>4.5081040753443401E-2</v>
      </c>
      <c r="BL902">
        <f t="shared" si="818"/>
        <v>1.0407185544144235E-5</v>
      </c>
      <c r="BM902" s="4">
        <f t="shared" si="819"/>
        <v>6.5898740768979128E-2</v>
      </c>
      <c r="BN902" s="7">
        <f t="shared" si="820"/>
        <v>0.23477865852737484</v>
      </c>
      <c r="BO902">
        <f t="shared" si="821"/>
        <v>0.32066935534032176</v>
      </c>
      <c r="BP902">
        <f t="shared" si="822"/>
        <v>4.73206765801051E-5</v>
      </c>
      <c r="BQ902" s="4">
        <f t="shared" si="823"/>
        <v>0.32443810585608301</v>
      </c>
      <c r="BR902" s="7">
        <f t="shared" si="824"/>
        <v>4.5081040753443401E-2</v>
      </c>
      <c r="BS902">
        <f t="shared" si="825"/>
        <v>0.32066935534032176</v>
      </c>
      <c r="BT902">
        <f t="shared" si="826"/>
        <v>4.0433857704822216E-4</v>
      </c>
      <c r="BU902" s="4">
        <f t="shared" si="827"/>
        <v>0.91020242552580188</v>
      </c>
      <c r="BV902" s="7">
        <f t="shared" si="828"/>
        <v>1.0407185544144235E-5</v>
      </c>
      <c r="BW902">
        <f t="shared" si="829"/>
        <v>4.73206765801051E-5</v>
      </c>
      <c r="BX902">
        <f t="shared" si="830"/>
        <v>4.0433857704822216E-4</v>
      </c>
      <c r="BY902" s="4">
        <f t="shared" si="831"/>
        <v>1.0653783893986937E-3</v>
      </c>
      <c r="BZ902" s="7">
        <f t="shared" si="832"/>
        <v>6.5898740768979128E-2</v>
      </c>
      <c r="CA902">
        <f t="shared" si="833"/>
        <v>0.32443810585608301</v>
      </c>
      <c r="CB902">
        <f t="shared" si="834"/>
        <v>0.91020242552580188</v>
      </c>
      <c r="CC902" s="4">
        <f t="shared" si="835"/>
        <v>1.0653783893986937E-3</v>
      </c>
      <c r="CD902" s="7">
        <f t="shared" si="836"/>
        <v>10</v>
      </c>
      <c r="CE902" s="4">
        <f t="shared" si="837"/>
        <v>0</v>
      </c>
      <c r="CF902" s="7">
        <f t="shared" si="838"/>
        <v>0.23477865852737484</v>
      </c>
      <c r="CG902">
        <f t="shared" si="839"/>
        <v>5.7246644217112971E-5</v>
      </c>
      <c r="CH902" s="7">
        <f t="shared" si="840"/>
        <v>0.23477865852737484</v>
      </c>
      <c r="CI902" s="4">
        <f t="shared" si="841"/>
        <v>4.317278160938947E-3</v>
      </c>
      <c r="CJ902">
        <f t="shared" si="842"/>
        <v>5.7246644217112971E-5</v>
      </c>
      <c r="CK902">
        <f t="shared" si="843"/>
        <v>4.317278160938947E-3</v>
      </c>
      <c r="CL902" s="7">
        <f t="shared" si="844"/>
        <v>4</v>
      </c>
      <c r="CM902" s="4">
        <f t="shared" si="845"/>
        <v>0</v>
      </c>
      <c r="CN902" s="7">
        <f t="shared" si="846"/>
        <v>1.4764401849416385E-4</v>
      </c>
      <c r="CO902" s="4">
        <f t="shared" si="847"/>
        <v>1</v>
      </c>
      <c r="CP902" s="7">
        <f t="shared" si="848"/>
        <v>4</v>
      </c>
      <c r="CQ902" s="4" t="str">
        <f t="shared" si="849"/>
        <v>Glenfiddich 15</v>
      </c>
      <c r="CR902" s="7">
        <f t="shared" si="850"/>
        <v>74</v>
      </c>
      <c r="CS902">
        <f t="shared" si="851"/>
        <v>77</v>
      </c>
      <c r="CT902">
        <f ca="1">COUNTIF(INDIRECT(ADDRESS(ROW(),CR902,1,1)):INDIRECT(ADDRESS(ROW(),CS902,1,1)), "&lt;0.05")</f>
        <v>4</v>
      </c>
      <c r="CU902" s="4">
        <f t="shared" ca="1" si="852"/>
        <v>1</v>
      </c>
    </row>
    <row r="903" spans="1:99" x14ac:dyDescent="0.25">
      <c r="A903" s="48">
        <v>107</v>
      </c>
      <c r="B903" s="7">
        <v>0.20246289577634302</v>
      </c>
      <c r="C903">
        <v>0.16066025794756486</v>
      </c>
      <c r="D903">
        <v>0.15614533834832944</v>
      </c>
      <c r="E903">
        <v>7.7764811644806656E-2</v>
      </c>
      <c r="F903">
        <v>0.22273843883572395</v>
      </c>
      <c r="G903">
        <v>0.16872783562604823</v>
      </c>
      <c r="H903">
        <v>0.22395035760736273</v>
      </c>
      <c r="I903">
        <v>0.18183624435305554</v>
      </c>
      <c r="J903">
        <v>0.34788539852138278</v>
      </c>
      <c r="K903" s="4">
        <v>0.33979272365113156</v>
      </c>
      <c r="L903" s="7">
        <v>0.3308826813900963</v>
      </c>
      <c r="M903">
        <v>0.13842763533542063</v>
      </c>
      <c r="N903">
        <v>0.14853048009070222</v>
      </c>
      <c r="O903">
        <v>0.19138536611562021</v>
      </c>
      <c r="P903" s="53">
        <v>0.24871751105561177</v>
      </c>
      <c r="Q903" s="53">
        <v>0.27555459946030719</v>
      </c>
      <c r="R903" s="53">
        <v>0.24911072332761888</v>
      </c>
      <c r="S903" s="53">
        <v>0.39697610852695758</v>
      </c>
      <c r="T903" s="53">
        <v>0.3489874578128449</v>
      </c>
      <c r="U903" s="57">
        <v>0.33363377171511349</v>
      </c>
      <c r="V903" s="59">
        <v>0.21686946421261574</v>
      </c>
      <c r="W903" s="53">
        <v>0.34887619488204619</v>
      </c>
      <c r="X903" s="53">
        <v>0.4926492871245462</v>
      </c>
      <c r="Y903" s="53">
        <v>0.39827005816252914</v>
      </c>
      <c r="Z903" s="53">
        <v>0.54654210534430725</v>
      </c>
      <c r="AA903" s="53">
        <v>0.21686946421261574</v>
      </c>
      <c r="AB903" s="53">
        <v>0.34887619488204619</v>
      </c>
      <c r="AC903" s="53">
        <v>0.4926492871245462</v>
      </c>
      <c r="AD903" s="53">
        <v>0.39827005816252914</v>
      </c>
      <c r="AE903" s="57">
        <v>0.54654210534430725</v>
      </c>
      <c r="AF903" s="59">
        <v>0.81839715203991681</v>
      </c>
      <c r="AG903" s="53">
        <v>0.84043352235268243</v>
      </c>
      <c r="AH903" s="53">
        <v>0.55639223577911834</v>
      </c>
      <c r="AI903" s="53">
        <v>0.72722703754693263</v>
      </c>
      <c r="AJ903" s="53">
        <v>0.87456567479948999</v>
      </c>
      <c r="AK903" s="53">
        <v>0.81839715203991681</v>
      </c>
      <c r="AL903" s="53">
        <v>0.84043352235268243</v>
      </c>
      <c r="AM903" s="53">
        <v>0.55639223577911834</v>
      </c>
      <c r="AN903" s="53">
        <v>0.72722703754693263</v>
      </c>
      <c r="AO903" s="57">
        <v>0.87456567479948999</v>
      </c>
      <c r="AP903" s="59">
        <v>0.14666757426308299</v>
      </c>
      <c r="AQ903" s="53">
        <v>0.23006689936563149</v>
      </c>
      <c r="AR903" s="53">
        <v>0.20897391312520777</v>
      </c>
      <c r="AS903" s="53">
        <v>0.17035834942102035</v>
      </c>
      <c r="AT903" s="53">
        <v>0.28130774013719606</v>
      </c>
      <c r="AU903" s="53">
        <v>0.14666757426308299</v>
      </c>
      <c r="AV903" s="53">
        <v>0.23006689936563149</v>
      </c>
      <c r="AW903" s="53">
        <v>0.20897391312520777</v>
      </c>
      <c r="AX903" s="53">
        <v>0.17035834942102035</v>
      </c>
      <c r="AY903" s="57">
        <v>0.28130774013719606</v>
      </c>
      <c r="AZ903">
        <f t="shared" si="806"/>
        <v>0.20819643023117487</v>
      </c>
      <c r="BA903">
        <f t="shared" si="807"/>
        <v>0.26622063348302932</v>
      </c>
      <c r="BB903">
        <f t="shared" si="808"/>
        <v>0.40064142194520891</v>
      </c>
      <c r="BC903">
        <f t="shared" si="809"/>
        <v>0.76340312450362813</v>
      </c>
      <c r="BD903" s="4">
        <f t="shared" si="810"/>
        <v>0.20747489526242774</v>
      </c>
      <c r="BE903" s="7">
        <f t="shared" si="811"/>
        <v>8.2702386296012578E-2</v>
      </c>
      <c r="BF903">
        <f t="shared" si="812"/>
        <v>8.7649316517304773E-2</v>
      </c>
      <c r="BG903">
        <f t="shared" si="813"/>
        <v>0.12129839352159943</v>
      </c>
      <c r="BH903">
        <f t="shared" si="814"/>
        <v>0.12062555023592167</v>
      </c>
      <c r="BI903" s="4">
        <f t="shared" si="815"/>
        <v>4.9529122630738762E-2</v>
      </c>
      <c r="BJ903" s="7">
        <f t="shared" si="816"/>
        <v>0.14528373552934362</v>
      </c>
      <c r="BK903">
        <f t="shared" si="817"/>
        <v>7.7197994856152371E-4</v>
      </c>
      <c r="BL903">
        <f t="shared" si="818"/>
        <v>2.1534635729577606E-9</v>
      </c>
      <c r="BM903" s="4">
        <f t="shared" si="819"/>
        <v>0.98143434942359353</v>
      </c>
      <c r="BN903" s="7">
        <f t="shared" si="820"/>
        <v>0.14528373552934362</v>
      </c>
      <c r="BO903">
        <f t="shared" si="821"/>
        <v>1.160674490875924E-2</v>
      </c>
      <c r="BP903">
        <f t="shared" si="822"/>
        <v>1.0001669763955993E-8</v>
      </c>
      <c r="BQ903" s="4">
        <f t="shared" si="823"/>
        <v>8.5933961879583368E-2</v>
      </c>
      <c r="BR903" s="7">
        <f t="shared" si="824"/>
        <v>7.7197994856152371E-4</v>
      </c>
      <c r="BS903">
        <f t="shared" si="825"/>
        <v>1.160674490875924E-2</v>
      </c>
      <c r="BT903">
        <f t="shared" si="826"/>
        <v>2.7443510911518536E-6</v>
      </c>
      <c r="BU903" s="4">
        <f t="shared" si="827"/>
        <v>5.5858946037794634E-4</v>
      </c>
      <c r="BV903" s="7">
        <f t="shared" si="828"/>
        <v>2.1534635729577606E-9</v>
      </c>
      <c r="BW903">
        <f t="shared" si="829"/>
        <v>1.0001669763955993E-8</v>
      </c>
      <c r="BX903">
        <f t="shared" si="830"/>
        <v>2.7443510911518536E-6</v>
      </c>
      <c r="BY903" s="4">
        <f t="shared" si="831"/>
        <v>1.3715006141652841E-8</v>
      </c>
      <c r="BZ903" s="7">
        <f t="shared" si="832"/>
        <v>0.98143434942359353</v>
      </c>
      <c r="CA903">
        <f t="shared" si="833"/>
        <v>8.5933961879583368E-2</v>
      </c>
      <c r="CB903">
        <f t="shared" si="834"/>
        <v>5.5858946037794634E-4</v>
      </c>
      <c r="CC903" s="4">
        <f t="shared" si="835"/>
        <v>1.3715006141652841E-8</v>
      </c>
      <c r="CD903" s="7">
        <f t="shared" si="836"/>
        <v>14</v>
      </c>
      <c r="CE903" s="4">
        <f t="shared" si="837"/>
        <v>0</v>
      </c>
      <c r="CF903" s="7">
        <f t="shared" si="838"/>
        <v>0.14528373552934362</v>
      </c>
      <c r="CG903">
        <f t="shared" si="839"/>
        <v>3.710657056767858E-5</v>
      </c>
      <c r="CH903" s="7">
        <f t="shared" si="840"/>
        <v>0.14528373552934362</v>
      </c>
      <c r="CI903" s="4">
        <f t="shared" si="841"/>
        <v>1.1128440527495283E-3</v>
      </c>
      <c r="CJ903">
        <f t="shared" si="842"/>
        <v>3.710657056767858E-5</v>
      </c>
      <c r="CK903">
        <f t="shared" si="843"/>
        <v>1.1128440527495283E-3</v>
      </c>
      <c r="CL903" s="7">
        <f t="shared" si="844"/>
        <v>4</v>
      </c>
      <c r="CM903" s="4">
        <f t="shared" si="845"/>
        <v>0</v>
      </c>
      <c r="CN903" s="7">
        <f t="shared" si="846"/>
        <v>8.3689939093624785E-7</v>
      </c>
      <c r="CO903" s="4">
        <f t="shared" si="847"/>
        <v>1</v>
      </c>
      <c r="CP903" s="7">
        <f t="shared" si="848"/>
        <v>4</v>
      </c>
      <c r="CQ903" s="4" t="str">
        <f t="shared" si="849"/>
        <v>Glenfiddich 15</v>
      </c>
      <c r="CR903" s="7">
        <f t="shared" si="850"/>
        <v>74</v>
      </c>
      <c r="CS903">
        <f t="shared" si="851"/>
        <v>77</v>
      </c>
      <c r="CT903">
        <f ca="1">COUNTIF(INDIRECT(ADDRESS(ROW(),CR903,1,1)):INDIRECT(ADDRESS(ROW(),CS903,1,1)), "&lt;0.05")</f>
        <v>4</v>
      </c>
      <c r="CU903" s="4">
        <f t="shared" ca="1" si="852"/>
        <v>1</v>
      </c>
    </row>
    <row r="904" spans="1:99" x14ac:dyDescent="0.25">
      <c r="A904" s="48">
        <v>108</v>
      </c>
      <c r="B904" s="7">
        <v>0.372922878139122</v>
      </c>
      <c r="C904">
        <v>0.26749142528265535</v>
      </c>
      <c r="D904">
        <v>0.34341309286128707</v>
      </c>
      <c r="E904">
        <v>0.31381201425998517</v>
      </c>
      <c r="F904">
        <v>0.1953772520431252</v>
      </c>
      <c r="G904">
        <v>0.50800397202534242</v>
      </c>
      <c r="H904">
        <v>0.39984320197215184</v>
      </c>
      <c r="I904">
        <v>0.40538890903889663</v>
      </c>
      <c r="J904">
        <v>0.66557890289448784</v>
      </c>
      <c r="K904" s="4">
        <v>0.51875796303318555</v>
      </c>
      <c r="L904" s="7">
        <v>0.49294318983857882</v>
      </c>
      <c r="M904">
        <v>0.47135450043641119</v>
      </c>
      <c r="N904">
        <v>0.25301098677983097</v>
      </c>
      <c r="O904">
        <v>0.48592686977667426</v>
      </c>
      <c r="P904" s="53">
        <v>0.56084997348142818</v>
      </c>
      <c r="Q904" s="53">
        <v>0.29523848748067172</v>
      </c>
      <c r="R904" s="53">
        <v>0.66607448091499299</v>
      </c>
      <c r="S904" s="53">
        <v>0.84198980095546194</v>
      </c>
      <c r="T904" s="53">
        <v>0.64518598281488293</v>
      </c>
      <c r="U904" s="57">
        <v>0.36686860107026326</v>
      </c>
      <c r="V904" s="59">
        <v>0.37965036330100049</v>
      </c>
      <c r="W904" s="53">
        <v>0.6073834998652331</v>
      </c>
      <c r="X904" s="53">
        <v>0.27486871857933265</v>
      </c>
      <c r="Y904" s="53">
        <v>0.66834834107766727</v>
      </c>
      <c r="Z904" s="53">
        <v>0.14312608831218829</v>
      </c>
      <c r="AA904" s="53">
        <v>0.37965036330100049</v>
      </c>
      <c r="AB904" s="53">
        <v>0.6073834998652331</v>
      </c>
      <c r="AC904" s="53">
        <v>0.27486871857933265</v>
      </c>
      <c r="AD904" s="53">
        <v>0.66834834107766727</v>
      </c>
      <c r="AE904" s="57">
        <v>0.14312608831218829</v>
      </c>
      <c r="AF904" s="59">
        <v>1.0310252342448816</v>
      </c>
      <c r="AG904" s="53">
        <v>0.67944112364796083</v>
      </c>
      <c r="AH904" s="53">
        <v>0.51893751240652308</v>
      </c>
      <c r="AI904" s="53">
        <v>0.69972581591139948</v>
      </c>
      <c r="AJ904" s="53">
        <v>0.92933860116097278</v>
      </c>
      <c r="AK904" s="53">
        <v>1.0310252342448816</v>
      </c>
      <c r="AL904" s="53">
        <v>0.67944112364796083</v>
      </c>
      <c r="AM904" s="53">
        <v>0.51893751240652308</v>
      </c>
      <c r="AN904" s="53">
        <v>0.69972581591139948</v>
      </c>
      <c r="AO904" s="57">
        <v>0.92933860116097278</v>
      </c>
      <c r="AP904" s="59">
        <v>0.65430776180011163</v>
      </c>
      <c r="AQ904" s="53">
        <v>0.31237919580320378</v>
      </c>
      <c r="AR904" s="53">
        <v>6.9864151480788256E-2</v>
      </c>
      <c r="AS904" s="53">
        <v>0.33328160738549567</v>
      </c>
      <c r="AT904" s="53">
        <v>0.50410812986158515</v>
      </c>
      <c r="AU904" s="53">
        <v>0.65430776180011163</v>
      </c>
      <c r="AV904" s="53">
        <v>0.31237919580320378</v>
      </c>
      <c r="AW904" s="53">
        <v>6.9864151480788256E-2</v>
      </c>
      <c r="AX904" s="53">
        <v>0.33328160738549567</v>
      </c>
      <c r="AY904" s="57">
        <v>0.50410812986158515</v>
      </c>
      <c r="AZ904">
        <f t="shared" si="806"/>
        <v>0.39905896115502387</v>
      </c>
      <c r="BA904">
        <f t="shared" si="807"/>
        <v>0.5079442873549197</v>
      </c>
      <c r="BB904">
        <f t="shared" si="808"/>
        <v>0.41467540222708432</v>
      </c>
      <c r="BC904">
        <f t="shared" si="809"/>
        <v>0.77169365747434759</v>
      </c>
      <c r="BD904" s="4">
        <f t="shared" si="810"/>
        <v>0.37478816926623687</v>
      </c>
      <c r="BE904" s="7">
        <f t="shared" si="811"/>
        <v>0.13626497211667168</v>
      </c>
      <c r="BF904">
        <f t="shared" si="812"/>
        <v>0.17963282435829067</v>
      </c>
      <c r="BG904">
        <f t="shared" si="813"/>
        <v>0.20869864655495382</v>
      </c>
      <c r="BH904">
        <f t="shared" si="814"/>
        <v>0.19418225348963924</v>
      </c>
      <c r="BI904" s="4">
        <f t="shared" si="815"/>
        <v>0.20733825615215562</v>
      </c>
      <c r="BJ904" s="7">
        <f t="shared" si="816"/>
        <v>0.14535000311523227</v>
      </c>
      <c r="BK904">
        <f t="shared" si="817"/>
        <v>0.84551797223873537</v>
      </c>
      <c r="BL904">
        <f t="shared" si="818"/>
        <v>1.3644178465354611E-4</v>
      </c>
      <c r="BM904" s="4">
        <f t="shared" si="819"/>
        <v>0.76116441801569301</v>
      </c>
      <c r="BN904" s="7">
        <f t="shared" si="820"/>
        <v>0.14535000311523227</v>
      </c>
      <c r="BO904">
        <f t="shared" si="821"/>
        <v>0.29857908640097652</v>
      </c>
      <c r="BP904">
        <f t="shared" si="822"/>
        <v>5.5330802372130202E-3</v>
      </c>
      <c r="BQ904" s="4">
        <f t="shared" si="823"/>
        <v>0.1425411302012404</v>
      </c>
      <c r="BR904" s="7">
        <f t="shared" si="824"/>
        <v>0.84551797223873537</v>
      </c>
      <c r="BS904">
        <f t="shared" si="825"/>
        <v>0.29857908640097652</v>
      </c>
      <c r="BT904">
        <f t="shared" si="826"/>
        <v>9.2509483084575331E-4</v>
      </c>
      <c r="BU904" s="4">
        <f t="shared" si="827"/>
        <v>0.67318508741110361</v>
      </c>
      <c r="BV904" s="7">
        <f t="shared" si="828"/>
        <v>1.3644178465354611E-4</v>
      </c>
      <c r="BW904">
        <f t="shared" si="829"/>
        <v>5.5330802372130202E-3</v>
      </c>
      <c r="BX904">
        <f t="shared" si="830"/>
        <v>9.2509483084575331E-4</v>
      </c>
      <c r="BY904" s="4">
        <f t="shared" si="831"/>
        <v>3.3482358376640169E-4</v>
      </c>
      <c r="BZ904" s="7">
        <f t="shared" si="832"/>
        <v>0.76116441801569301</v>
      </c>
      <c r="CA904">
        <f t="shared" si="833"/>
        <v>0.1425411302012404</v>
      </c>
      <c r="CB904">
        <f t="shared" si="834"/>
        <v>0.67318508741110361</v>
      </c>
      <c r="CC904" s="4">
        <f t="shared" si="835"/>
        <v>3.3482358376640169E-4</v>
      </c>
      <c r="CD904" s="7">
        <f t="shared" si="836"/>
        <v>8</v>
      </c>
      <c r="CE904" s="4">
        <f t="shared" si="837"/>
        <v>0</v>
      </c>
      <c r="CF904" s="7">
        <f t="shared" si="838"/>
        <v>0.14535000311523227</v>
      </c>
      <c r="CG904">
        <f t="shared" si="839"/>
        <v>7.1913572747284507E-2</v>
      </c>
      <c r="CH904" s="7">
        <f t="shared" si="840"/>
        <v>0.14535000311523227</v>
      </c>
      <c r="CI904" s="4">
        <f t="shared" si="841"/>
        <v>0.86950938166920233</v>
      </c>
      <c r="CJ904">
        <f t="shared" si="842"/>
        <v>7.1913572747284507E-2</v>
      </c>
      <c r="CK904">
        <f t="shared" si="843"/>
        <v>0.86950938166920233</v>
      </c>
      <c r="CL904" s="7">
        <f t="shared" si="844"/>
        <v>0</v>
      </c>
      <c r="CM904" s="4">
        <f t="shared" si="845"/>
        <v>0</v>
      </c>
      <c r="CN904" s="7">
        <f t="shared" si="846"/>
        <v>5.6126909224350992E-2</v>
      </c>
      <c r="CO904" s="4">
        <f t="shared" si="847"/>
        <v>0</v>
      </c>
      <c r="CP904" s="7">
        <f t="shared" si="848"/>
        <v>4</v>
      </c>
      <c r="CQ904" s="4" t="str">
        <f t="shared" si="849"/>
        <v>Glenfiddich 15</v>
      </c>
      <c r="CR904" s="7">
        <f t="shared" si="850"/>
        <v>74</v>
      </c>
      <c r="CS904">
        <f t="shared" si="851"/>
        <v>77</v>
      </c>
      <c r="CT904">
        <f ca="1">COUNTIF(INDIRECT(ADDRESS(ROW(),CR904,1,1)):INDIRECT(ADDRESS(ROW(),CS904,1,1)), "&lt;0.05")</f>
        <v>4</v>
      </c>
      <c r="CU904" s="4">
        <f t="shared" ca="1" si="852"/>
        <v>1</v>
      </c>
    </row>
    <row r="905" spans="1:99" x14ac:dyDescent="0.25">
      <c r="A905" s="48">
        <v>109</v>
      </c>
      <c r="B905" s="7">
        <v>0.27432262760019666</v>
      </c>
      <c r="C905">
        <v>0.16354901040944334</v>
      </c>
      <c r="D905">
        <v>7.6856531043607998E-2</v>
      </c>
      <c r="E905">
        <v>9.1082180927163803E-2</v>
      </c>
      <c r="F905">
        <v>0.22378047203383725</v>
      </c>
      <c r="G905">
        <v>9.5345411751526221E-2</v>
      </c>
      <c r="H905">
        <v>0.23550725297727407</v>
      </c>
      <c r="I905">
        <v>0.31666439062988988</v>
      </c>
      <c r="J905">
        <v>0.15890643819649231</v>
      </c>
      <c r="K905" s="4">
        <v>6.4329186253453421E-2</v>
      </c>
      <c r="L905" s="7">
        <v>0</v>
      </c>
      <c r="M905">
        <v>0</v>
      </c>
      <c r="N905">
        <v>0</v>
      </c>
      <c r="O905">
        <v>8.4025382139573113E-2</v>
      </c>
      <c r="P905" s="53">
        <v>0.19030145756285954</v>
      </c>
      <c r="Q905" s="53">
        <v>0.2149072904965566</v>
      </c>
      <c r="R905" s="53">
        <v>0.2858085121238938</v>
      </c>
      <c r="S905" s="53">
        <v>0.26816821244358863</v>
      </c>
      <c r="T905" s="53">
        <v>0.13060862645157265</v>
      </c>
      <c r="U905" s="57">
        <v>0.11279583550750964</v>
      </c>
      <c r="V905" s="59">
        <v>0</v>
      </c>
      <c r="W905" s="53">
        <v>0.26119553308253091</v>
      </c>
      <c r="X905" s="53">
        <v>0.48729380764633023</v>
      </c>
      <c r="Y905" s="53">
        <v>0.2367762032750412</v>
      </c>
      <c r="Z905" s="53">
        <v>0.34882288122174437</v>
      </c>
      <c r="AA905" s="53">
        <v>0</v>
      </c>
      <c r="AB905" s="53">
        <v>0.26119553308253091</v>
      </c>
      <c r="AC905" s="53">
        <v>0.48729380764633023</v>
      </c>
      <c r="AD905" s="53">
        <v>0.2367762032750412</v>
      </c>
      <c r="AE905" s="57">
        <v>0.34882288122174437</v>
      </c>
      <c r="AF905" s="59">
        <v>0.16949362850127872</v>
      </c>
      <c r="AG905" s="53">
        <v>0.41503602353599706</v>
      </c>
      <c r="AH905" s="53">
        <v>0.38331464081683214</v>
      </c>
      <c r="AI905" s="53">
        <v>0.2777213581382198</v>
      </c>
      <c r="AJ905" s="53">
        <v>0.53586510347405003</v>
      </c>
      <c r="AK905" s="53">
        <v>0.16949362850127872</v>
      </c>
      <c r="AL905" s="53">
        <v>0.41503602353599706</v>
      </c>
      <c r="AM905" s="53">
        <v>0.38331464081683214</v>
      </c>
      <c r="AN905" s="53">
        <v>0.2777213581382198</v>
      </c>
      <c r="AO905" s="57">
        <v>0.53586510347405003</v>
      </c>
      <c r="AP905" s="59">
        <v>0.20808212440717955</v>
      </c>
      <c r="AQ905" s="53">
        <v>0.1726929305936582</v>
      </c>
      <c r="AR905" s="53">
        <v>1.5689493233797865E-2</v>
      </c>
      <c r="AS905" s="53">
        <v>0.23829928139371703</v>
      </c>
      <c r="AT905" s="53">
        <v>3.6670155571816403E-2</v>
      </c>
      <c r="AU905" s="53">
        <v>0.20808212440717955</v>
      </c>
      <c r="AV905" s="53">
        <v>0.1726929305936582</v>
      </c>
      <c r="AW905" s="53">
        <v>1.5689493233797865E-2</v>
      </c>
      <c r="AX905" s="53">
        <v>0.23829928139371703</v>
      </c>
      <c r="AY905" s="57">
        <v>3.6670155571816403E-2</v>
      </c>
      <c r="AZ905">
        <f t="shared" si="806"/>
        <v>0.17003435018228846</v>
      </c>
      <c r="BA905">
        <f t="shared" si="807"/>
        <v>0.1286615316725554</v>
      </c>
      <c r="BB905">
        <f t="shared" si="808"/>
        <v>0.26681768504512926</v>
      </c>
      <c r="BC905">
        <f t="shared" si="809"/>
        <v>0.35628615089327553</v>
      </c>
      <c r="BD905" s="4">
        <f t="shared" si="810"/>
        <v>0.13428679704003382</v>
      </c>
      <c r="BE905" s="7">
        <f t="shared" si="811"/>
        <v>8.906004245248289E-2</v>
      </c>
      <c r="BF905">
        <f t="shared" si="812"/>
        <v>0.10919115010873209</v>
      </c>
      <c r="BG905">
        <f t="shared" si="813"/>
        <v>0.16829890678307385</v>
      </c>
      <c r="BH905">
        <f t="shared" si="814"/>
        <v>0.13122885869545406</v>
      </c>
      <c r="BI905" s="4">
        <f t="shared" si="815"/>
        <v>9.5839805577190296E-2</v>
      </c>
      <c r="BJ905" s="7">
        <f t="shared" si="816"/>
        <v>0.36591700335821431</v>
      </c>
      <c r="BK905">
        <f t="shared" si="817"/>
        <v>0.13081571488255683</v>
      </c>
      <c r="BL905">
        <f t="shared" si="818"/>
        <v>1.9155462874330701E-3</v>
      </c>
      <c r="BM905" s="4">
        <f t="shared" si="819"/>
        <v>0.39899504694322263</v>
      </c>
      <c r="BN905" s="7">
        <f t="shared" si="820"/>
        <v>0.36591700335821431</v>
      </c>
      <c r="BO905">
        <f t="shared" si="821"/>
        <v>4.5317354526991004E-2</v>
      </c>
      <c r="BP905">
        <f t="shared" si="822"/>
        <v>5.5304318862631229E-4</v>
      </c>
      <c r="BQ905" s="4">
        <f t="shared" si="823"/>
        <v>0.9039306586704241</v>
      </c>
      <c r="BR905" s="7">
        <f t="shared" si="824"/>
        <v>0.13081571488255683</v>
      </c>
      <c r="BS905">
        <f t="shared" si="825"/>
        <v>4.5317354526991004E-2</v>
      </c>
      <c r="BT905">
        <f t="shared" si="826"/>
        <v>0.202486866283727</v>
      </c>
      <c r="BU905" s="4">
        <f t="shared" si="827"/>
        <v>4.7881884706745599E-2</v>
      </c>
      <c r="BV905" s="7">
        <f t="shared" si="828"/>
        <v>1.9155462874330701E-3</v>
      </c>
      <c r="BW905">
        <f t="shared" si="829"/>
        <v>5.5304318862631229E-4</v>
      </c>
      <c r="BX905">
        <f t="shared" si="830"/>
        <v>0.202486866283727</v>
      </c>
      <c r="BY905" s="4">
        <f t="shared" si="831"/>
        <v>4.9621638025072788E-4</v>
      </c>
      <c r="BZ905" s="7">
        <f t="shared" si="832"/>
        <v>0.39899504694322263</v>
      </c>
      <c r="CA905">
        <f t="shared" si="833"/>
        <v>0.9039306586704241</v>
      </c>
      <c r="CB905">
        <f t="shared" si="834"/>
        <v>4.7881884706745599E-2</v>
      </c>
      <c r="CC905" s="4">
        <f t="shared" si="835"/>
        <v>4.9621638025072788E-4</v>
      </c>
      <c r="CD905" s="7">
        <f t="shared" si="836"/>
        <v>10</v>
      </c>
      <c r="CE905" s="4">
        <f t="shared" si="837"/>
        <v>0</v>
      </c>
      <c r="CF905" s="7">
        <f t="shared" si="838"/>
        <v>0.36591700335821431</v>
      </c>
      <c r="CG905">
        <f t="shared" si="839"/>
        <v>5.1597857389261412E-2</v>
      </c>
      <c r="CH905" s="7">
        <f t="shared" si="840"/>
        <v>0.36591700335821431</v>
      </c>
      <c r="CI905" s="4">
        <f t="shared" si="841"/>
        <v>1.1774103382659867E-2</v>
      </c>
      <c r="CJ905">
        <f t="shared" si="842"/>
        <v>5.1597857389261412E-2</v>
      </c>
      <c r="CK905">
        <f t="shared" si="843"/>
        <v>1.1774103382659867E-2</v>
      </c>
      <c r="CL905" s="7">
        <f t="shared" si="844"/>
        <v>2</v>
      </c>
      <c r="CM905" s="4">
        <f t="shared" si="845"/>
        <v>0</v>
      </c>
      <c r="CN905" s="7">
        <f t="shared" si="846"/>
        <v>3.8324161962148361E-4</v>
      </c>
      <c r="CO905" s="4">
        <f t="shared" si="847"/>
        <v>1</v>
      </c>
      <c r="CP905" s="7">
        <f t="shared" si="848"/>
        <v>4</v>
      </c>
      <c r="CQ905" s="4" t="str">
        <f t="shared" si="849"/>
        <v>Glenfiddich 15</v>
      </c>
      <c r="CR905" s="7">
        <f t="shared" si="850"/>
        <v>74</v>
      </c>
      <c r="CS905">
        <f t="shared" si="851"/>
        <v>77</v>
      </c>
      <c r="CT905">
        <f ca="1">COUNTIF(INDIRECT(ADDRESS(ROW(),CR905,1,1)):INDIRECT(ADDRESS(ROW(),CS905,1,1)), "&lt;0.05")</f>
        <v>3</v>
      </c>
      <c r="CU905" s="4">
        <f t="shared" ca="1" si="852"/>
        <v>0</v>
      </c>
    </row>
    <row r="906" spans="1:99" x14ac:dyDescent="0.25">
      <c r="A906" s="48">
        <v>110</v>
      </c>
      <c r="B906" s="7">
        <v>0.19929150899543421</v>
      </c>
      <c r="C906">
        <v>8.6318022100492733E-2</v>
      </c>
      <c r="D906">
        <v>7.5025595629297035E-3</v>
      </c>
      <c r="E906">
        <v>0.10202915971537789</v>
      </c>
      <c r="F906">
        <v>1.0432110082040397E-2</v>
      </c>
      <c r="G906">
        <v>9.2786874071161374E-2</v>
      </c>
      <c r="H906">
        <v>8.8815121808694317E-2</v>
      </c>
      <c r="I906">
        <v>0.18051053674601547</v>
      </c>
      <c r="J906">
        <v>0.12720598192359453</v>
      </c>
      <c r="K906" s="4">
        <v>0.10061783886537287</v>
      </c>
      <c r="L906" s="7">
        <v>0.12831866936243608</v>
      </c>
      <c r="M906">
        <v>7.2256702876550824E-2</v>
      </c>
      <c r="N906">
        <v>1.8671315022680362E-2</v>
      </c>
      <c r="O906">
        <v>0.10610560082089898</v>
      </c>
      <c r="P906" s="53">
        <v>0.17784258467103675</v>
      </c>
      <c r="Q906" s="53">
        <v>0.17511651293873878</v>
      </c>
      <c r="R906" s="53">
        <v>0.15222782855679232</v>
      </c>
      <c r="S906" s="53">
        <v>5.2649221664102734E-2</v>
      </c>
      <c r="T906" s="53">
        <v>9.6220273369613307E-2</v>
      </c>
      <c r="U906" s="57">
        <v>0.19057238808777605</v>
      </c>
      <c r="V906" s="59">
        <v>0</v>
      </c>
      <c r="W906" s="53">
        <v>0.26327136032170662</v>
      </c>
      <c r="X906" s="53">
        <v>0.26047056511448102</v>
      </c>
      <c r="Y906" s="53">
        <v>0.20398103524538741</v>
      </c>
      <c r="Z906" s="53">
        <v>0.14917405969757297</v>
      </c>
      <c r="AA906" s="53">
        <v>0</v>
      </c>
      <c r="AB906" s="53">
        <v>0.26327136032170662</v>
      </c>
      <c r="AC906" s="53">
        <v>0.26047056511448102</v>
      </c>
      <c r="AD906" s="53">
        <v>0.20398103524538741</v>
      </c>
      <c r="AE906" s="57">
        <v>0.14917405969757297</v>
      </c>
      <c r="AF906" s="59">
        <v>0.41347407907779926</v>
      </c>
      <c r="AG906" s="53">
        <v>0.24781514417054759</v>
      </c>
      <c r="AH906" s="53">
        <v>0.31036551842971949</v>
      </c>
      <c r="AI906" s="53">
        <v>3.6305992927563459E-2</v>
      </c>
      <c r="AJ906" s="53">
        <v>5.0685778482014394E-2</v>
      </c>
      <c r="AK906" s="53">
        <v>0.41347407907779926</v>
      </c>
      <c r="AL906" s="53">
        <v>0.24781514417054759</v>
      </c>
      <c r="AM906" s="53">
        <v>0.31036551842971949</v>
      </c>
      <c r="AN906" s="53">
        <v>3.6305992927563459E-2</v>
      </c>
      <c r="AO906" s="57">
        <v>5.0685778482014394E-2</v>
      </c>
      <c r="AP906" s="59">
        <v>0.17187095410751491</v>
      </c>
      <c r="AQ906" s="53">
        <v>4.0467843723043052E-2</v>
      </c>
      <c r="AR906" s="53">
        <v>0.1148029964871661</v>
      </c>
      <c r="AS906" s="53">
        <v>0.21952704215796323</v>
      </c>
      <c r="AT906" s="53">
        <v>1.5505671213645983E-2</v>
      </c>
      <c r="AU906" s="53">
        <v>0.17187095410751491</v>
      </c>
      <c r="AV906" s="53">
        <v>4.0467843723043052E-2</v>
      </c>
      <c r="AW906" s="53">
        <v>0.1148029964871661</v>
      </c>
      <c r="AX906" s="53">
        <v>0.21952704215796323</v>
      </c>
      <c r="AY906" s="57">
        <v>1.5505671213645983E-2</v>
      </c>
      <c r="AZ906">
        <f t="shared" si="806"/>
        <v>9.9550971387111359E-2</v>
      </c>
      <c r="BA906">
        <f t="shared" si="807"/>
        <v>0.11699810973706262</v>
      </c>
      <c r="BB906">
        <f t="shared" si="808"/>
        <v>0.17537940407582964</v>
      </c>
      <c r="BC906">
        <f t="shared" si="809"/>
        <v>0.21172930261752887</v>
      </c>
      <c r="BD906" s="4">
        <f t="shared" si="810"/>
        <v>0.11243490153786664</v>
      </c>
      <c r="BE906" s="7">
        <f t="shared" si="811"/>
        <v>6.1487044057208867E-2</v>
      </c>
      <c r="BF906">
        <f t="shared" si="812"/>
        <v>5.7949554874496344E-2</v>
      </c>
      <c r="BG906">
        <f t="shared" si="813"/>
        <v>0.10244587775793115</v>
      </c>
      <c r="BH906">
        <f t="shared" si="814"/>
        <v>0.15523501903594836</v>
      </c>
      <c r="BI906" s="4">
        <f t="shared" si="815"/>
        <v>8.1078167910991816E-2</v>
      </c>
      <c r="BJ906" s="7">
        <f t="shared" si="816"/>
        <v>0.52204050317788497</v>
      </c>
      <c r="BK906">
        <f t="shared" si="817"/>
        <v>6.3460688798381557E-2</v>
      </c>
      <c r="BL906">
        <f t="shared" si="818"/>
        <v>5.554618375896557E-2</v>
      </c>
      <c r="BM906" s="4">
        <f t="shared" si="819"/>
        <v>0.69391824914386058</v>
      </c>
      <c r="BN906" s="7">
        <f t="shared" si="820"/>
        <v>0.52204050317788497</v>
      </c>
      <c r="BO906">
        <f t="shared" si="821"/>
        <v>0.13872587707651846</v>
      </c>
      <c r="BP906">
        <f t="shared" si="822"/>
        <v>9.6915787464925254E-2</v>
      </c>
      <c r="BQ906" s="4">
        <f t="shared" si="823"/>
        <v>0.8866482413451755</v>
      </c>
      <c r="BR906" s="7">
        <f t="shared" si="824"/>
        <v>6.3460688798381557E-2</v>
      </c>
      <c r="BS906">
        <f t="shared" si="825"/>
        <v>0.13872587707651846</v>
      </c>
      <c r="BT906">
        <f t="shared" si="826"/>
        <v>0.54548014875523609</v>
      </c>
      <c r="BU906" s="4">
        <f t="shared" si="827"/>
        <v>0.14590391358199414</v>
      </c>
      <c r="BV906" s="7">
        <f t="shared" si="828"/>
        <v>5.554618375896557E-2</v>
      </c>
      <c r="BW906">
        <f t="shared" si="829"/>
        <v>9.6915787464925254E-2</v>
      </c>
      <c r="BX906">
        <f t="shared" si="830"/>
        <v>0.54548014875523609</v>
      </c>
      <c r="BY906" s="4">
        <f t="shared" si="831"/>
        <v>9.5298450265621365E-2</v>
      </c>
      <c r="BZ906" s="7">
        <f t="shared" si="832"/>
        <v>0.69391824914386058</v>
      </c>
      <c r="CA906">
        <f t="shared" si="833"/>
        <v>0.8866482413451755</v>
      </c>
      <c r="CB906">
        <f t="shared" si="834"/>
        <v>0.14590391358199414</v>
      </c>
      <c r="CC906" s="4">
        <f t="shared" si="835"/>
        <v>9.5298450265621365E-2</v>
      </c>
      <c r="CD906" s="7">
        <f t="shared" si="836"/>
        <v>0</v>
      </c>
      <c r="CE906" s="4">
        <f t="shared" si="837"/>
        <v>0</v>
      </c>
      <c r="CF906" s="7">
        <f t="shared" si="838"/>
        <v>0.52204050317788497</v>
      </c>
      <c r="CG906">
        <f t="shared" si="839"/>
        <v>2.9581069747091043E-2</v>
      </c>
      <c r="CH906" s="7">
        <f t="shared" si="840"/>
        <v>0.52204050317788497</v>
      </c>
      <c r="CI906" s="4">
        <f t="shared" si="841"/>
        <v>9.3174710268928138E-2</v>
      </c>
      <c r="CJ906">
        <f t="shared" si="842"/>
        <v>2.9581069747091043E-2</v>
      </c>
      <c r="CK906">
        <f t="shared" si="843"/>
        <v>9.3174710268928138E-2</v>
      </c>
      <c r="CL906" s="7">
        <f t="shared" si="844"/>
        <v>2</v>
      </c>
      <c r="CM906" s="4">
        <f t="shared" si="845"/>
        <v>0</v>
      </c>
      <c r="CN906" s="7">
        <f t="shared" si="846"/>
        <v>1.2379969524079781E-2</v>
      </c>
      <c r="CO906" s="4">
        <f t="shared" si="847"/>
        <v>1</v>
      </c>
      <c r="CP906" s="7">
        <f t="shared" si="848"/>
        <v>4</v>
      </c>
      <c r="CQ906" s="4" t="str">
        <f t="shared" si="849"/>
        <v>Glenfiddich 15</v>
      </c>
      <c r="CR906" s="7">
        <f t="shared" si="850"/>
        <v>74</v>
      </c>
      <c r="CS906">
        <f t="shared" si="851"/>
        <v>77</v>
      </c>
      <c r="CT906">
        <f ca="1">COUNTIF(INDIRECT(ADDRESS(ROW(),CR906,1,1)):INDIRECT(ADDRESS(ROW(),CS906,1,1)), "&lt;0.05")</f>
        <v>0</v>
      </c>
      <c r="CU906" s="4">
        <f t="shared" ca="1" si="852"/>
        <v>0</v>
      </c>
    </row>
    <row r="907" spans="1:99" x14ac:dyDescent="0.25">
      <c r="A907" s="48">
        <v>111</v>
      </c>
      <c r="B907" s="7">
        <v>0.26495763554925178</v>
      </c>
      <c r="C907">
        <v>0</v>
      </c>
      <c r="D907">
        <v>0.20545273846942144</v>
      </c>
      <c r="E907">
        <v>0.26767621302050038</v>
      </c>
      <c r="F907">
        <v>0.33839409993619368</v>
      </c>
      <c r="G907">
        <v>0.3695582840408877</v>
      </c>
      <c r="H907">
        <v>0.40058976475562963</v>
      </c>
      <c r="I907">
        <v>0.26490107299436078</v>
      </c>
      <c r="J907">
        <v>0.50222056340895505</v>
      </c>
      <c r="K907" s="4">
        <v>0.25691248640249587</v>
      </c>
      <c r="L907" s="7">
        <v>0.27950773093936798</v>
      </c>
      <c r="M907">
        <v>0.44116551528085673</v>
      </c>
      <c r="N907">
        <v>0.3050234297075109</v>
      </c>
      <c r="O907">
        <v>0.2861155078110682</v>
      </c>
      <c r="P907" s="53">
        <v>0.29762928803142186</v>
      </c>
      <c r="Q907" s="53">
        <v>0.10109863834844268</v>
      </c>
      <c r="R907" s="53">
        <v>0.44974702705462244</v>
      </c>
      <c r="S907" s="53">
        <v>0.28636177959403786</v>
      </c>
      <c r="T907" s="53">
        <v>0.27330902623000247</v>
      </c>
      <c r="U907" s="57">
        <v>0.1466062238687334</v>
      </c>
      <c r="V907" s="59">
        <v>0.55406580592844534</v>
      </c>
      <c r="W907" s="53">
        <v>0.44959159505428214</v>
      </c>
      <c r="X907" s="53">
        <v>0.21927420492828109</v>
      </c>
      <c r="Y907" s="53">
        <v>0.57501782202366347</v>
      </c>
      <c r="Z907" s="53">
        <v>0.44759804346122845</v>
      </c>
      <c r="AA907" s="53">
        <v>0.55406580592844534</v>
      </c>
      <c r="AB907" s="53">
        <v>0.44959159505428214</v>
      </c>
      <c r="AC907" s="53">
        <v>0.21927420492828109</v>
      </c>
      <c r="AD907" s="53">
        <v>0.57501782202366347</v>
      </c>
      <c r="AE907" s="57">
        <v>0.44759804346122845</v>
      </c>
      <c r="AF907" s="59">
        <v>0.51768902903680747</v>
      </c>
      <c r="AG907" s="53">
        <v>0.42251260501163906</v>
      </c>
      <c r="AH907" s="53">
        <v>0.70578097017632857</v>
      </c>
      <c r="AI907" s="53">
        <v>0.43928905892762493</v>
      </c>
      <c r="AJ907" s="53">
        <v>0.16389254503591688</v>
      </c>
      <c r="AK907" s="53">
        <v>0.51768902903680747</v>
      </c>
      <c r="AL907" s="53">
        <v>0.42251260501163906</v>
      </c>
      <c r="AM907" s="53">
        <v>0.70578097017632857</v>
      </c>
      <c r="AN907" s="53">
        <v>0.43928905892762493</v>
      </c>
      <c r="AO907" s="57">
        <v>0.16389254503591688</v>
      </c>
      <c r="AP907" s="59">
        <v>0.3181042115092555</v>
      </c>
      <c r="AQ907" s="53">
        <v>0.30951011121708938</v>
      </c>
      <c r="AR907" s="53">
        <v>0.4091635935117493</v>
      </c>
      <c r="AS907" s="53">
        <v>0.61836459550355372</v>
      </c>
      <c r="AT907" s="53">
        <v>0.25594315428197878</v>
      </c>
      <c r="AU907" s="53">
        <v>0.3181042115092555</v>
      </c>
      <c r="AV907" s="53">
        <v>0.30951011121708938</v>
      </c>
      <c r="AW907" s="53">
        <v>0.4091635935117493</v>
      </c>
      <c r="AX907" s="53">
        <v>0.61836459550355372</v>
      </c>
      <c r="AY907" s="57">
        <v>0.25594315428197878</v>
      </c>
      <c r="AZ907">
        <f t="shared" si="806"/>
        <v>0.28706628585776961</v>
      </c>
      <c r="BA907">
        <f t="shared" si="807"/>
        <v>0.28665641668660646</v>
      </c>
      <c r="BB907">
        <f t="shared" si="808"/>
        <v>0.44910949427918007</v>
      </c>
      <c r="BC907">
        <f t="shared" si="809"/>
        <v>0.44983284163766335</v>
      </c>
      <c r="BD907" s="4">
        <f t="shared" si="810"/>
        <v>0.38221713320472539</v>
      </c>
      <c r="BE907" s="7">
        <f t="shared" si="811"/>
        <v>0.13331314717670112</v>
      </c>
      <c r="BF907">
        <f t="shared" si="812"/>
        <v>0.10811760127798083</v>
      </c>
      <c r="BG907">
        <f t="shared" si="813"/>
        <v>0.13307935100380602</v>
      </c>
      <c r="BH907">
        <f t="shared" si="814"/>
        <v>0.18423012576342077</v>
      </c>
      <c r="BI907" s="4">
        <f t="shared" si="815"/>
        <v>0.13485270252380041</v>
      </c>
      <c r="BJ907" s="7">
        <f t="shared" si="816"/>
        <v>0.99406165087254661</v>
      </c>
      <c r="BK907">
        <f t="shared" si="817"/>
        <v>1.4031589142251924E-2</v>
      </c>
      <c r="BL907">
        <f t="shared" si="818"/>
        <v>3.7503521731840059E-2</v>
      </c>
      <c r="BM907" s="4">
        <f t="shared" si="819"/>
        <v>0.12997518864939459</v>
      </c>
      <c r="BN907" s="7">
        <f t="shared" si="820"/>
        <v>0.99406165087254661</v>
      </c>
      <c r="BO907">
        <f t="shared" si="821"/>
        <v>8.0144474486117251E-3</v>
      </c>
      <c r="BP907">
        <f t="shared" si="822"/>
        <v>2.9380001983165385E-2</v>
      </c>
      <c r="BQ907" s="4">
        <f t="shared" si="823"/>
        <v>9.8241454720571886E-2</v>
      </c>
      <c r="BR907" s="7">
        <f t="shared" si="824"/>
        <v>1.4031589142251924E-2</v>
      </c>
      <c r="BS907">
        <f t="shared" si="825"/>
        <v>8.0144474486117251E-3</v>
      </c>
      <c r="BT907">
        <f t="shared" si="826"/>
        <v>0.99209108250471201</v>
      </c>
      <c r="BU907" s="4">
        <f t="shared" si="827"/>
        <v>0.27889518339361946</v>
      </c>
      <c r="BV907" s="7">
        <f t="shared" si="828"/>
        <v>3.7503521731840059E-2</v>
      </c>
      <c r="BW907">
        <f t="shared" si="829"/>
        <v>2.9380001983165385E-2</v>
      </c>
      <c r="BX907">
        <f t="shared" si="830"/>
        <v>0.99209108250471201</v>
      </c>
      <c r="BY907" s="4">
        <f t="shared" si="831"/>
        <v>0.36251354689884352</v>
      </c>
      <c r="BZ907" s="7">
        <f t="shared" si="832"/>
        <v>0.12997518864939459</v>
      </c>
      <c r="CA907">
        <f t="shared" si="833"/>
        <v>9.8241454720571886E-2</v>
      </c>
      <c r="CB907">
        <f t="shared" si="834"/>
        <v>0.27889518339361946</v>
      </c>
      <c r="CC907" s="4">
        <f t="shared" si="835"/>
        <v>0.36251354689884352</v>
      </c>
      <c r="CD907" s="7">
        <f t="shared" si="836"/>
        <v>8</v>
      </c>
      <c r="CE907" s="4">
        <f t="shared" si="837"/>
        <v>0</v>
      </c>
      <c r="CF907" s="7">
        <f t="shared" si="838"/>
        <v>0.99406165087254661</v>
      </c>
      <c r="CG907">
        <f t="shared" si="839"/>
        <v>1.265223472714244E-2</v>
      </c>
      <c r="CH907" s="7">
        <f t="shared" si="840"/>
        <v>0.99406165087254661</v>
      </c>
      <c r="CI907" s="4">
        <f t="shared" si="841"/>
        <v>4.2042336062116997E-3</v>
      </c>
      <c r="CJ907">
        <f t="shared" si="842"/>
        <v>1.265223472714244E-2</v>
      </c>
      <c r="CK907">
        <f t="shared" si="843"/>
        <v>4.2042336062116997E-3</v>
      </c>
      <c r="CL907" s="7">
        <f t="shared" si="844"/>
        <v>4</v>
      </c>
      <c r="CM907" s="4">
        <f t="shared" si="845"/>
        <v>0</v>
      </c>
      <c r="CN907" s="7">
        <f t="shared" si="846"/>
        <v>7.0875118093736435E-4</v>
      </c>
      <c r="CO907" s="4">
        <f t="shared" si="847"/>
        <v>1</v>
      </c>
      <c r="CP907" s="7">
        <f t="shared" si="848"/>
        <v>4</v>
      </c>
      <c r="CQ907" s="4" t="str">
        <f t="shared" si="849"/>
        <v>Glenfiddich 15</v>
      </c>
      <c r="CR907" s="7">
        <f t="shared" si="850"/>
        <v>74</v>
      </c>
      <c r="CS907">
        <f t="shared" si="851"/>
        <v>77</v>
      </c>
      <c r="CT907">
        <f ca="1">COUNTIF(INDIRECT(ADDRESS(ROW(),CR907,1,1)):INDIRECT(ADDRESS(ROW(),CS907,1,1)), "&lt;0.05")</f>
        <v>2</v>
      </c>
      <c r="CU907" s="4">
        <f t="shared" ca="1" si="852"/>
        <v>0</v>
      </c>
    </row>
    <row r="908" spans="1:99" x14ac:dyDescent="0.25">
      <c r="A908" s="48">
        <v>112</v>
      </c>
      <c r="B908" s="7">
        <v>0.18913810595320468</v>
      </c>
      <c r="C908">
        <v>0.13689494033854238</v>
      </c>
      <c r="D908">
        <v>0.12588408678420984</v>
      </c>
      <c r="E908">
        <v>2.5916410070588532E-2</v>
      </c>
      <c r="F908">
        <v>4.8088535860621145E-2</v>
      </c>
      <c r="G908">
        <v>4.1706203532000226E-2</v>
      </c>
      <c r="H908">
        <v>0.13942789570301442</v>
      </c>
      <c r="I908">
        <v>4.4788551366783343E-2</v>
      </c>
      <c r="J908">
        <v>0.209723256523769</v>
      </c>
      <c r="K908" s="4">
        <v>0</v>
      </c>
      <c r="L908" s="7">
        <v>0.16209417612097254</v>
      </c>
      <c r="M908">
        <v>0.12640081949754903</v>
      </c>
      <c r="N908">
        <v>0.19141310460194558</v>
      </c>
      <c r="O908">
        <v>3.9925598460257124E-2</v>
      </c>
      <c r="P908" s="53">
        <v>0.10066727929510887</v>
      </c>
      <c r="Q908" s="53">
        <v>0.21259300218562766</v>
      </c>
      <c r="R908" s="53">
        <v>0.1128092226076977</v>
      </c>
      <c r="S908" s="53">
        <v>0.11705571045378202</v>
      </c>
      <c r="T908" s="53">
        <v>9.8671955305123404E-2</v>
      </c>
      <c r="U908" s="57">
        <v>0.12340928521416047</v>
      </c>
      <c r="V908" s="59">
        <v>8.6439180018103537E-2</v>
      </c>
      <c r="W908" s="53">
        <v>0.23781556271258711</v>
      </c>
      <c r="X908" s="53">
        <v>0.14544290468403445</v>
      </c>
      <c r="Y908" s="53">
        <v>0.22212710486277831</v>
      </c>
      <c r="Z908" s="53">
        <v>0.18180441729960684</v>
      </c>
      <c r="AA908" s="53">
        <v>8.6439180018103537E-2</v>
      </c>
      <c r="AB908" s="53">
        <v>0.23781556271258711</v>
      </c>
      <c r="AC908" s="53">
        <v>0.14544290468403445</v>
      </c>
      <c r="AD908" s="53">
        <v>0.22212710486277831</v>
      </c>
      <c r="AE908" s="57">
        <v>0.18180441729960684</v>
      </c>
      <c r="AF908" s="59">
        <v>0.36045892751499459</v>
      </c>
      <c r="AG908" s="53">
        <v>0.35551752055488761</v>
      </c>
      <c r="AH908" s="53">
        <v>0.29043066702465442</v>
      </c>
      <c r="AI908" s="53">
        <v>0.14649655344235388</v>
      </c>
      <c r="AJ908" s="53">
        <v>0.16593241491826194</v>
      </c>
      <c r="AK908" s="53">
        <v>0.36045892751499459</v>
      </c>
      <c r="AL908" s="53">
        <v>0.35551752055488761</v>
      </c>
      <c r="AM908" s="53">
        <v>0.29043066702465442</v>
      </c>
      <c r="AN908" s="53">
        <v>0.14649655344235388</v>
      </c>
      <c r="AO908" s="57">
        <v>0.16593241491826194</v>
      </c>
      <c r="AP908" s="59">
        <v>0.14921746328260657</v>
      </c>
      <c r="AQ908" s="53">
        <v>0.14526050507860949</v>
      </c>
      <c r="AR908" s="53">
        <v>0.11241741148930219</v>
      </c>
      <c r="AS908" s="53">
        <v>0.37055469586965045</v>
      </c>
      <c r="AT908" s="53">
        <v>0</v>
      </c>
      <c r="AU908" s="53">
        <v>0.14921746328260657</v>
      </c>
      <c r="AV908" s="53">
        <v>0.14526050507860949</v>
      </c>
      <c r="AW908" s="53">
        <v>0.11241741148930219</v>
      </c>
      <c r="AX908" s="53">
        <v>0.37055469586965045</v>
      </c>
      <c r="AY908" s="57">
        <v>0</v>
      </c>
      <c r="AZ908">
        <f t="shared" si="806"/>
        <v>9.6156798613273364E-2</v>
      </c>
      <c r="BA908">
        <f t="shared" si="807"/>
        <v>0.12850401537422243</v>
      </c>
      <c r="BB908">
        <f t="shared" si="808"/>
        <v>0.17472583391542207</v>
      </c>
      <c r="BC908">
        <f t="shared" si="809"/>
        <v>0.26376721669103043</v>
      </c>
      <c r="BD908" s="4">
        <f t="shared" si="810"/>
        <v>0.15549001514403374</v>
      </c>
      <c r="BE908" s="7">
        <f t="shared" si="811"/>
        <v>7.3069619534063532E-2</v>
      </c>
      <c r="BF908">
        <f t="shared" si="812"/>
        <v>4.9526145339548459E-2</v>
      </c>
      <c r="BG908">
        <f t="shared" si="813"/>
        <v>5.7598850124723641E-2</v>
      </c>
      <c r="BH908">
        <f t="shared" si="814"/>
        <v>9.6381650722035944E-2</v>
      </c>
      <c r="BI908" s="4">
        <f t="shared" si="815"/>
        <v>0.1268675588282992</v>
      </c>
      <c r="BJ908" s="7">
        <f t="shared" si="816"/>
        <v>0.26371862426653803</v>
      </c>
      <c r="BK908">
        <f t="shared" si="817"/>
        <v>1.6102065032720946E-2</v>
      </c>
      <c r="BL908">
        <f t="shared" si="818"/>
        <v>4.1821230928514703E-4</v>
      </c>
      <c r="BM908" s="4">
        <f t="shared" si="819"/>
        <v>0.22027625260145892</v>
      </c>
      <c r="BN908" s="7">
        <f t="shared" si="820"/>
        <v>0.26371862426653803</v>
      </c>
      <c r="BO908">
        <f t="shared" si="821"/>
        <v>7.0654327764310174E-2</v>
      </c>
      <c r="BP908">
        <f t="shared" si="822"/>
        <v>1.5706759254109947E-3</v>
      </c>
      <c r="BQ908" s="4">
        <f t="shared" si="823"/>
        <v>0.54297630868612434</v>
      </c>
      <c r="BR908" s="7">
        <f t="shared" si="824"/>
        <v>1.6102065032720946E-2</v>
      </c>
      <c r="BS908">
        <f t="shared" si="825"/>
        <v>7.0654327764310174E-2</v>
      </c>
      <c r="BT908">
        <f t="shared" si="826"/>
        <v>2.4403740013159075E-2</v>
      </c>
      <c r="BU908" s="4">
        <f t="shared" si="827"/>
        <v>0.66982720907252924</v>
      </c>
      <c r="BV908" s="7">
        <f t="shared" si="828"/>
        <v>4.1821230928514703E-4</v>
      </c>
      <c r="BW908">
        <f t="shared" si="829"/>
        <v>1.5706759254109947E-3</v>
      </c>
      <c r="BX908">
        <f t="shared" si="830"/>
        <v>2.4403740013159075E-2</v>
      </c>
      <c r="BY908" s="4">
        <f t="shared" si="831"/>
        <v>4.6512172290214558E-2</v>
      </c>
      <c r="BZ908" s="7">
        <f t="shared" si="832"/>
        <v>0.22027625260145892</v>
      </c>
      <c r="CA908">
        <f t="shared" si="833"/>
        <v>0.54297630868612434</v>
      </c>
      <c r="CB908">
        <f t="shared" si="834"/>
        <v>0.66982720907252924</v>
      </c>
      <c r="CC908" s="4">
        <f t="shared" si="835"/>
        <v>4.6512172290214558E-2</v>
      </c>
      <c r="CD908" s="7">
        <f t="shared" si="836"/>
        <v>10</v>
      </c>
      <c r="CE908" s="4">
        <f t="shared" si="837"/>
        <v>0</v>
      </c>
      <c r="CF908" s="7">
        <f t="shared" si="838"/>
        <v>0.26371862426653803</v>
      </c>
      <c r="CG908">
        <f t="shared" si="839"/>
        <v>2.625889577916284E-3</v>
      </c>
      <c r="CH908" s="7">
        <f t="shared" si="840"/>
        <v>0.26371862426653803</v>
      </c>
      <c r="CI908" s="4">
        <f t="shared" si="841"/>
        <v>8.5836979152654844E-3</v>
      </c>
      <c r="CJ908">
        <f t="shared" si="842"/>
        <v>2.625889577916284E-3</v>
      </c>
      <c r="CK908">
        <f t="shared" si="843"/>
        <v>8.5836979152654844E-3</v>
      </c>
      <c r="CL908" s="7">
        <f t="shared" si="844"/>
        <v>4</v>
      </c>
      <c r="CM908" s="4">
        <f t="shared" si="845"/>
        <v>0</v>
      </c>
      <c r="CN908" s="7">
        <f t="shared" si="846"/>
        <v>1.1367390221052861E-4</v>
      </c>
      <c r="CO908" s="4">
        <f t="shared" si="847"/>
        <v>1</v>
      </c>
      <c r="CP908" s="7">
        <f t="shared" si="848"/>
        <v>4</v>
      </c>
      <c r="CQ908" s="4" t="str">
        <f t="shared" si="849"/>
        <v>Glenfiddich 15</v>
      </c>
      <c r="CR908" s="7">
        <f t="shared" si="850"/>
        <v>74</v>
      </c>
      <c r="CS908">
        <f t="shared" si="851"/>
        <v>77</v>
      </c>
      <c r="CT908">
        <f ca="1">COUNTIF(INDIRECT(ADDRESS(ROW(),CR908,1,1)):INDIRECT(ADDRESS(ROW(),CS908,1,1)), "&lt;0.05")</f>
        <v>4</v>
      </c>
      <c r="CU908" s="4">
        <f t="shared" ca="1" si="852"/>
        <v>1</v>
      </c>
    </row>
    <row r="909" spans="1:99" x14ac:dyDescent="0.25">
      <c r="A909" s="48">
        <v>113</v>
      </c>
      <c r="B909" s="7">
        <v>0.33175043715315655</v>
      </c>
      <c r="C909">
        <v>0.15181838055014601</v>
      </c>
      <c r="D909">
        <v>0.26841411210893296</v>
      </c>
      <c r="E909">
        <v>0.23020175182914637</v>
      </c>
      <c r="F909">
        <v>0.19110195385276091</v>
      </c>
      <c r="G909">
        <v>0.34032652463690011</v>
      </c>
      <c r="H909">
        <v>0.15622086062776699</v>
      </c>
      <c r="I909">
        <v>0.22360953132285366</v>
      </c>
      <c r="J909">
        <v>0.4231022171829929</v>
      </c>
      <c r="K909" s="4">
        <v>0</v>
      </c>
      <c r="L909" s="7">
        <v>0.35152264829523699</v>
      </c>
      <c r="M909">
        <v>0.12490738599164532</v>
      </c>
      <c r="N909">
        <v>0.11227239217668342</v>
      </c>
      <c r="O909">
        <v>0.33033661531941327</v>
      </c>
      <c r="P909" s="53">
        <v>0.26893940205377809</v>
      </c>
      <c r="Q909" s="53">
        <v>0.35423514974895676</v>
      </c>
      <c r="R909" s="53">
        <v>0.31257514822799387</v>
      </c>
      <c r="S909" s="53">
        <v>7.193869398960541E-2</v>
      </c>
      <c r="T909" s="53">
        <v>0</v>
      </c>
      <c r="U909" s="57">
        <v>0.37158807658114118</v>
      </c>
      <c r="V909" s="59">
        <v>0.30872821598280836</v>
      </c>
      <c r="W909" s="53">
        <v>0.43202456572558978</v>
      </c>
      <c r="X909" s="53">
        <v>0.84939547862929354</v>
      </c>
      <c r="Y909" s="53">
        <v>0.28929743010569087</v>
      </c>
      <c r="Z909" s="53">
        <v>0.3318878339480496</v>
      </c>
      <c r="AA909" s="53">
        <v>0.30872821598280836</v>
      </c>
      <c r="AB909" s="53">
        <v>0.43202456572558978</v>
      </c>
      <c r="AC909" s="53">
        <v>0.84939547862929354</v>
      </c>
      <c r="AD909" s="53">
        <v>0.28929743010569087</v>
      </c>
      <c r="AE909" s="57">
        <v>0.3318878339480496</v>
      </c>
      <c r="AF909" s="59">
        <v>0.67168590021065677</v>
      </c>
      <c r="AG909" s="53">
        <v>0.57361312860867975</v>
      </c>
      <c r="AH909" s="53">
        <v>0.70591660852872418</v>
      </c>
      <c r="AI909" s="53">
        <v>0.61177019743581929</v>
      </c>
      <c r="AJ909" s="53">
        <v>0.81683251305289806</v>
      </c>
      <c r="AK909" s="53">
        <v>0.67168590021065677</v>
      </c>
      <c r="AL909" s="53">
        <v>0.57361312860867975</v>
      </c>
      <c r="AM909" s="53">
        <v>0.70591660852872418</v>
      </c>
      <c r="AN909" s="53">
        <v>0.61177019743581929</v>
      </c>
      <c r="AO909" s="57">
        <v>0.81683251305289806</v>
      </c>
      <c r="AP909" s="59">
        <v>0.47574249135030044</v>
      </c>
      <c r="AQ909" s="53">
        <v>0.54242978732697678</v>
      </c>
      <c r="AR909" s="53">
        <v>0.58127065595033423</v>
      </c>
      <c r="AS909" s="53">
        <v>0.67052550684491385</v>
      </c>
      <c r="AT909" s="53">
        <v>0.21019044595297565</v>
      </c>
      <c r="AU909" s="53">
        <v>0.47574249135030044</v>
      </c>
      <c r="AV909" s="53">
        <v>0.54242978732697678</v>
      </c>
      <c r="AW909" s="53">
        <v>0.58127065595033423</v>
      </c>
      <c r="AX909" s="53">
        <v>0.67052550684491385</v>
      </c>
      <c r="AY909" s="57">
        <v>0.21019044595297565</v>
      </c>
      <c r="AZ909">
        <f t="shared" si="806"/>
        <v>0.23165457692646566</v>
      </c>
      <c r="BA909">
        <f t="shared" si="807"/>
        <v>0.2298315512384454</v>
      </c>
      <c r="BB909">
        <f t="shared" si="808"/>
        <v>0.44226670487828634</v>
      </c>
      <c r="BC909">
        <f t="shared" si="809"/>
        <v>0.67596366956735565</v>
      </c>
      <c r="BD909" s="4">
        <f t="shared" si="810"/>
        <v>0.49603177748510019</v>
      </c>
      <c r="BE909" s="7">
        <f t="shared" si="811"/>
        <v>0.11891710060909405</v>
      </c>
      <c r="BF909">
        <f t="shared" si="812"/>
        <v>0.13801731706705272</v>
      </c>
      <c r="BG909">
        <f t="shared" si="813"/>
        <v>0.22074337137107006</v>
      </c>
      <c r="BH909">
        <f t="shared" si="814"/>
        <v>8.8639023293458769E-2</v>
      </c>
      <c r="BI909" s="4">
        <f t="shared" si="815"/>
        <v>0.16464333522234015</v>
      </c>
      <c r="BJ909" s="7">
        <f t="shared" si="816"/>
        <v>0.9751118953977026</v>
      </c>
      <c r="BK909">
        <f t="shared" si="817"/>
        <v>1.896513242756917E-2</v>
      </c>
      <c r="BL909">
        <f t="shared" si="818"/>
        <v>4.108322281237303E-8</v>
      </c>
      <c r="BM909" s="4">
        <f t="shared" si="819"/>
        <v>7.7283733727872748E-4</v>
      </c>
      <c r="BN909" s="7">
        <f t="shared" si="820"/>
        <v>0.9751118953977026</v>
      </c>
      <c r="BO909">
        <f t="shared" si="821"/>
        <v>2.0812612037838737E-2</v>
      </c>
      <c r="BP909">
        <f t="shared" si="822"/>
        <v>2.94081024121436E-7</v>
      </c>
      <c r="BQ909" s="4">
        <f t="shared" si="823"/>
        <v>1.0583614293125936E-3</v>
      </c>
      <c r="BR909" s="7">
        <f t="shared" si="824"/>
        <v>1.896513242756917E-2</v>
      </c>
      <c r="BS909">
        <f t="shared" si="825"/>
        <v>2.0812612037838737E-2</v>
      </c>
      <c r="BT909">
        <f t="shared" si="826"/>
        <v>9.2176693610726054E-3</v>
      </c>
      <c r="BU909" s="4">
        <f t="shared" si="827"/>
        <v>0.54532564009316886</v>
      </c>
      <c r="BV909" s="7">
        <f t="shared" si="828"/>
        <v>4.108322281237303E-8</v>
      </c>
      <c r="BW909">
        <f t="shared" si="829"/>
        <v>2.94081024121436E-7</v>
      </c>
      <c r="BX909">
        <f t="shared" si="830"/>
        <v>9.2176693610726054E-3</v>
      </c>
      <c r="BY909" s="4">
        <f t="shared" si="831"/>
        <v>8.8854524392035141E-3</v>
      </c>
      <c r="BZ909" s="7">
        <f t="shared" si="832"/>
        <v>7.7283733727872748E-4</v>
      </c>
      <c r="CA909">
        <f t="shared" si="833"/>
        <v>1.0583614293125936E-3</v>
      </c>
      <c r="CB909">
        <f t="shared" si="834"/>
        <v>0.54532564009316886</v>
      </c>
      <c r="CC909" s="4">
        <f t="shared" si="835"/>
        <v>8.8854524392035141E-3</v>
      </c>
      <c r="CD909" s="7">
        <f t="shared" si="836"/>
        <v>16</v>
      </c>
      <c r="CE909" s="4">
        <f t="shared" si="837"/>
        <v>0</v>
      </c>
      <c r="CF909" s="7">
        <f t="shared" si="838"/>
        <v>0.9751118953977026</v>
      </c>
      <c r="CG909">
        <f t="shared" si="839"/>
        <v>2.8999865665363929E-6</v>
      </c>
      <c r="CH909" s="7">
        <f t="shared" si="840"/>
        <v>0.9751118953977026</v>
      </c>
      <c r="CI909" s="4">
        <f t="shared" si="841"/>
        <v>1.6535291736280346E-5</v>
      </c>
      <c r="CJ909">
        <f t="shared" si="842"/>
        <v>2.8999865665363929E-6</v>
      </c>
      <c r="CK909">
        <f t="shared" si="843"/>
        <v>1.6535291736280346E-5</v>
      </c>
      <c r="CL909" s="7">
        <f t="shared" si="844"/>
        <v>4</v>
      </c>
      <c r="CM909" s="4">
        <f t="shared" si="845"/>
        <v>0</v>
      </c>
      <c r="CN909" s="7">
        <f t="shared" si="846"/>
        <v>7.2109583406041631E-7</v>
      </c>
      <c r="CO909" s="4">
        <f t="shared" si="847"/>
        <v>1</v>
      </c>
      <c r="CP909" s="7">
        <f t="shared" si="848"/>
        <v>4</v>
      </c>
      <c r="CQ909" s="4" t="str">
        <f t="shared" si="849"/>
        <v>Glenfiddich 15</v>
      </c>
      <c r="CR909" s="7">
        <f t="shared" si="850"/>
        <v>74</v>
      </c>
      <c r="CS909">
        <f t="shared" si="851"/>
        <v>77</v>
      </c>
      <c r="CT909">
        <f ca="1">COUNTIF(INDIRECT(ADDRESS(ROW(),CR909,1,1)):INDIRECT(ADDRESS(ROW(),CS909,1,1)), "&lt;0.05")</f>
        <v>4</v>
      </c>
      <c r="CU909" s="4">
        <f t="shared" ca="1" si="852"/>
        <v>1</v>
      </c>
    </row>
    <row r="910" spans="1:99" x14ac:dyDescent="0.25">
      <c r="A910" s="48">
        <v>114</v>
      </c>
      <c r="B910" s="7">
        <v>0.4474816638736025</v>
      </c>
      <c r="C910">
        <v>0.34830697760631313</v>
      </c>
      <c r="D910">
        <v>0.2696586841598877</v>
      </c>
      <c r="E910">
        <v>0.22466224270077761</v>
      </c>
      <c r="F910">
        <v>0.3204680694431003</v>
      </c>
      <c r="G910">
        <v>0.43801609909913591</v>
      </c>
      <c r="H910">
        <v>0.16219881318801047</v>
      </c>
      <c r="I910">
        <v>0.47340156698771413</v>
      </c>
      <c r="J910">
        <v>0.52155088443553521</v>
      </c>
      <c r="K910" s="4">
        <v>0.63300394604885524</v>
      </c>
      <c r="L910" s="7">
        <v>0.71221819561292543</v>
      </c>
      <c r="M910">
        <v>0.49813630358416972</v>
      </c>
      <c r="N910">
        <v>0.67675882576707391</v>
      </c>
      <c r="O910">
        <v>0.56083461822001235</v>
      </c>
      <c r="P910" s="53">
        <v>0.46704075352615743</v>
      </c>
      <c r="Q910" s="53">
        <v>0.69635340965251102</v>
      </c>
      <c r="R910" s="53">
        <v>0.53909470310373397</v>
      </c>
      <c r="S910" s="53">
        <v>0.59940691667642121</v>
      </c>
      <c r="T910" s="53">
        <v>1.0359194653768329</v>
      </c>
      <c r="U910" s="57">
        <v>0.9025224368056487</v>
      </c>
      <c r="V910" s="59">
        <v>0.64882373023078554</v>
      </c>
      <c r="W910" s="53">
        <v>1.4854030061654739</v>
      </c>
      <c r="X910" s="53">
        <v>2.2795345505706104</v>
      </c>
      <c r="Y910" s="53">
        <v>1.4808800022070889</v>
      </c>
      <c r="Z910" s="53">
        <v>1.948814331984781</v>
      </c>
      <c r="AA910" s="53">
        <v>0.64882373023078554</v>
      </c>
      <c r="AB910" s="53">
        <v>1.4854030061654739</v>
      </c>
      <c r="AC910" s="53">
        <v>2.2795345505706104</v>
      </c>
      <c r="AD910" s="53">
        <v>1.4808800022070889</v>
      </c>
      <c r="AE910" s="57">
        <v>1.948814331984781</v>
      </c>
      <c r="AF910" s="59">
        <v>3.6015244212940232</v>
      </c>
      <c r="AG910" s="53">
        <v>2.143223886036608</v>
      </c>
      <c r="AH910" s="53">
        <v>1.7249503212713921</v>
      </c>
      <c r="AI910" s="53">
        <v>1.6248679271851192</v>
      </c>
      <c r="AJ910" s="53">
        <v>2.4180759121944666</v>
      </c>
      <c r="AK910" s="53">
        <v>3.6015244212940232</v>
      </c>
      <c r="AL910" s="53">
        <v>2.143223886036608</v>
      </c>
      <c r="AM910" s="53">
        <v>1.7249503212713921</v>
      </c>
      <c r="AN910" s="53">
        <v>1.6248679271851192</v>
      </c>
      <c r="AO910" s="57">
        <v>2.4180759121944666</v>
      </c>
      <c r="AP910" s="59">
        <v>2.2367934525314044</v>
      </c>
      <c r="AQ910" s="53">
        <v>2.8015026290570688</v>
      </c>
      <c r="AR910" s="53">
        <v>2.2285390503820475</v>
      </c>
      <c r="AS910" s="53">
        <v>2.9218745040558134</v>
      </c>
      <c r="AT910" s="53">
        <v>2.3125422325698364</v>
      </c>
      <c r="AU910" s="53">
        <v>2.2367934525314044</v>
      </c>
      <c r="AV910" s="53">
        <v>2.8015026290570688</v>
      </c>
      <c r="AW910" s="53">
        <v>2.2285390503820475</v>
      </c>
      <c r="AX910" s="53">
        <v>2.9218745040558134</v>
      </c>
      <c r="AY910" s="57">
        <v>2.3125422325698364</v>
      </c>
      <c r="AZ910">
        <f t="shared" si="806"/>
        <v>0.38387489475429326</v>
      </c>
      <c r="BA910">
        <f t="shared" si="807"/>
        <v>0.66882856283254866</v>
      </c>
      <c r="BB910">
        <f t="shared" si="808"/>
        <v>1.5686911242317481</v>
      </c>
      <c r="BC910">
        <f t="shared" si="809"/>
        <v>2.3025284935963222</v>
      </c>
      <c r="BD910" s="4">
        <f t="shared" si="810"/>
        <v>2.5002503737192341</v>
      </c>
      <c r="BE910" s="7">
        <f t="shared" si="811"/>
        <v>0.14484929991080983</v>
      </c>
      <c r="BF910">
        <f t="shared" si="812"/>
        <v>0.18111961139870109</v>
      </c>
      <c r="BG910">
        <f t="shared" si="813"/>
        <v>0.57938583501075647</v>
      </c>
      <c r="BH910">
        <f t="shared" si="814"/>
        <v>0.74817406954451648</v>
      </c>
      <c r="BI910" s="4">
        <f t="shared" si="815"/>
        <v>0.31516865588421561</v>
      </c>
      <c r="BJ910" s="7">
        <f t="shared" si="816"/>
        <v>1.1695197384198877E-3</v>
      </c>
      <c r="BK910">
        <f t="shared" si="817"/>
        <v>8.7466380277304159E-5</v>
      </c>
      <c r="BL910">
        <f t="shared" si="818"/>
        <v>1.4997388866205081E-5</v>
      </c>
      <c r="BM910" s="4">
        <f t="shared" si="819"/>
        <v>9.3839199019922276E-11</v>
      </c>
      <c r="BN910" s="7">
        <f t="shared" si="820"/>
        <v>1.1695197384198877E-3</v>
      </c>
      <c r="BO910">
        <f t="shared" si="821"/>
        <v>7.0685972689151139E-4</v>
      </c>
      <c r="BP910">
        <f t="shared" si="822"/>
        <v>5.1612697063418895E-5</v>
      </c>
      <c r="BQ910" s="4">
        <f t="shared" si="823"/>
        <v>1.5788807005265686E-10</v>
      </c>
      <c r="BR910" s="7">
        <f t="shared" si="824"/>
        <v>8.7466380277304159E-5</v>
      </c>
      <c r="BS910">
        <f t="shared" si="825"/>
        <v>7.0685972689151139E-4</v>
      </c>
      <c r="BT910">
        <f t="shared" si="826"/>
        <v>2.5336322026657716E-2</v>
      </c>
      <c r="BU910" s="4">
        <f t="shared" si="827"/>
        <v>5.4175036466653169E-4</v>
      </c>
      <c r="BV910" s="7">
        <f t="shared" si="828"/>
        <v>1.4997388866205081E-5</v>
      </c>
      <c r="BW910">
        <f t="shared" si="829"/>
        <v>5.1612697063418895E-5</v>
      </c>
      <c r="BX910">
        <f t="shared" si="830"/>
        <v>2.5336322026657716E-2</v>
      </c>
      <c r="BY910" s="4">
        <f t="shared" si="831"/>
        <v>0.45598350140878352</v>
      </c>
      <c r="BZ910" s="7">
        <f t="shared" si="832"/>
        <v>9.3839199019922276E-11</v>
      </c>
      <c r="CA910">
        <f t="shared" si="833"/>
        <v>1.5788807005265686E-10</v>
      </c>
      <c r="CB910">
        <f t="shared" si="834"/>
        <v>5.4175036466653169E-4</v>
      </c>
      <c r="CC910" s="4">
        <f t="shared" si="835"/>
        <v>0.45598350140878352</v>
      </c>
      <c r="CD910" s="7">
        <f t="shared" si="836"/>
        <v>18</v>
      </c>
      <c r="CE910" s="4">
        <f t="shared" si="837"/>
        <v>0</v>
      </c>
      <c r="CF910" s="7">
        <f t="shared" si="838"/>
        <v>1.1695197384198877E-3</v>
      </c>
      <c r="CG910">
        <f t="shared" si="839"/>
        <v>5.3730935377671805E-15</v>
      </c>
      <c r="CH910" s="7">
        <f t="shared" si="840"/>
        <v>1.1695197384198877E-3</v>
      </c>
      <c r="CI910" s="4">
        <f t="shared" si="841"/>
        <v>1.0698764297225369E-12</v>
      </c>
      <c r="CJ910">
        <f t="shared" si="842"/>
        <v>5.3730935377671805E-15</v>
      </c>
      <c r="CK910">
        <f t="shared" si="843"/>
        <v>1.0698764297225369E-12</v>
      </c>
      <c r="CL910" s="7">
        <f t="shared" si="844"/>
        <v>6</v>
      </c>
      <c r="CM910" s="4">
        <f t="shared" si="845"/>
        <v>1</v>
      </c>
      <c r="CN910" s="7">
        <f t="shared" si="846"/>
        <v>5.0938733809081849E-8</v>
      </c>
      <c r="CO910" s="4">
        <f t="shared" si="847"/>
        <v>1</v>
      </c>
      <c r="CP910" s="7">
        <f t="shared" si="848"/>
        <v>5</v>
      </c>
      <c r="CQ910" s="4" t="str">
        <f t="shared" si="849"/>
        <v>Glenfiddich 18</v>
      </c>
      <c r="CR910" s="7">
        <f t="shared" si="850"/>
        <v>78</v>
      </c>
      <c r="CS910">
        <f t="shared" si="851"/>
        <v>81</v>
      </c>
      <c r="CT910">
        <f ca="1">COUNTIF(INDIRECT(ADDRESS(ROW(),CR910,1,1)):INDIRECT(ADDRESS(ROW(),CS910,1,1)), "&lt;0.05")</f>
        <v>3</v>
      </c>
      <c r="CU910" s="4">
        <f t="shared" ca="1" si="852"/>
        <v>0</v>
      </c>
    </row>
    <row r="911" spans="1:99" x14ac:dyDescent="0.25">
      <c r="A911" s="48">
        <v>115</v>
      </c>
      <c r="B911" s="7">
        <v>1.1922173332225492</v>
      </c>
      <c r="C911">
        <v>1.2457197398411617</v>
      </c>
      <c r="D911">
        <v>1.1947208917209242</v>
      </c>
      <c r="E911">
        <v>0.96647601328244281</v>
      </c>
      <c r="F911">
        <v>1.2184817947006379</v>
      </c>
      <c r="G911">
        <v>1.5669428814251383</v>
      </c>
      <c r="H911">
        <v>1.8555025614939404</v>
      </c>
      <c r="I911">
        <v>1.8387639354865914</v>
      </c>
      <c r="J911">
        <v>2.2183157005786094</v>
      </c>
      <c r="K911" s="4">
        <v>2.3935237903978841</v>
      </c>
      <c r="L911" s="7">
        <v>2.3801370150515151</v>
      </c>
      <c r="M911">
        <v>2.0493911883878653</v>
      </c>
      <c r="N911">
        <v>2.5686312279267089</v>
      </c>
      <c r="O911">
        <v>2.2076641581223035</v>
      </c>
      <c r="P911" s="53">
        <v>2.8408638663558183</v>
      </c>
      <c r="Q911" s="53">
        <v>2.7392005713825611</v>
      </c>
      <c r="R911" s="53">
        <v>2.4851552485977244</v>
      </c>
      <c r="S911" s="53">
        <v>2.783524877540231</v>
      </c>
      <c r="T911" s="53">
        <v>3.4451378293111206</v>
      </c>
      <c r="U911" s="57">
        <v>2.8569854111341977</v>
      </c>
      <c r="V911" s="59">
        <v>2.4189050070162437</v>
      </c>
      <c r="W911" s="53">
        <v>5.0814019582448244</v>
      </c>
      <c r="X911" s="53">
        <v>7.3577053182657188</v>
      </c>
      <c r="Y911" s="53">
        <v>5.6196295191760344</v>
      </c>
      <c r="Z911" s="53">
        <v>6.9597429110081857</v>
      </c>
      <c r="AA911" s="53">
        <v>2.4189050070162437</v>
      </c>
      <c r="AB911" s="53">
        <v>5.0814019582448244</v>
      </c>
      <c r="AC911" s="53">
        <v>7.3577053182657188</v>
      </c>
      <c r="AD911" s="53">
        <v>5.6196295191760344</v>
      </c>
      <c r="AE911" s="57">
        <v>6.9597429110081857</v>
      </c>
      <c r="AF911" s="59">
        <v>12.215145562748425</v>
      </c>
      <c r="AG911" s="53">
        <v>8.5379143752802946</v>
      </c>
      <c r="AH911" s="53">
        <v>9.51249704328254</v>
      </c>
      <c r="AI911" s="53">
        <v>8.3342450754178472</v>
      </c>
      <c r="AJ911" s="53">
        <v>13.81123927991662</v>
      </c>
      <c r="AK911" s="53">
        <v>12.215145562748425</v>
      </c>
      <c r="AL911" s="53">
        <v>8.5379143752802946</v>
      </c>
      <c r="AM911" s="53">
        <v>9.51249704328254</v>
      </c>
      <c r="AN911" s="53">
        <v>8.3342450754178472</v>
      </c>
      <c r="AO911" s="57">
        <v>13.81123927991662</v>
      </c>
      <c r="AP911" s="59">
        <v>13.329115110671484</v>
      </c>
      <c r="AQ911" s="53">
        <v>12.952207416005427</v>
      </c>
      <c r="AR911" s="53">
        <v>13.048353609942541</v>
      </c>
      <c r="AS911" s="53">
        <v>11.961970289076906</v>
      </c>
      <c r="AT911" s="53">
        <v>11.852931434631843</v>
      </c>
      <c r="AU911" s="53">
        <v>13.329115110671484</v>
      </c>
      <c r="AV911" s="53">
        <v>12.952207416005427</v>
      </c>
      <c r="AW911" s="53">
        <v>13.048353609942541</v>
      </c>
      <c r="AX911" s="53">
        <v>11.961970289076906</v>
      </c>
      <c r="AY911" s="57">
        <v>11.852931434631843</v>
      </c>
      <c r="AZ911">
        <f t="shared" si="806"/>
        <v>1.5690664642149881</v>
      </c>
      <c r="BA911">
        <f t="shared" si="807"/>
        <v>2.6356691393810046</v>
      </c>
      <c r="BB911">
        <f t="shared" si="808"/>
        <v>5.4874769427422008</v>
      </c>
      <c r="BC911">
        <f t="shared" si="809"/>
        <v>10.482208267329145</v>
      </c>
      <c r="BD911" s="4">
        <f t="shared" si="810"/>
        <v>12.628915572065639</v>
      </c>
      <c r="BE911" s="7">
        <f t="shared" si="811"/>
        <v>0.48634340501868084</v>
      </c>
      <c r="BF911">
        <f t="shared" si="812"/>
        <v>0.39416024435575303</v>
      </c>
      <c r="BG911">
        <f t="shared" si="813"/>
        <v>1.8417272194657777</v>
      </c>
      <c r="BH911">
        <f t="shared" si="814"/>
        <v>2.281319482869042</v>
      </c>
      <c r="BI911" s="4">
        <f t="shared" si="815"/>
        <v>0.63555621656933026</v>
      </c>
      <c r="BJ911" s="7">
        <f t="shared" si="816"/>
        <v>4.6607322983569661E-5</v>
      </c>
      <c r="BK911">
        <f t="shared" si="817"/>
        <v>6.1152011835211129E-5</v>
      </c>
      <c r="BL911">
        <f t="shared" si="818"/>
        <v>3.2612039528830308E-7</v>
      </c>
      <c r="BM911" s="4">
        <f t="shared" si="819"/>
        <v>8.796161916095476E-19</v>
      </c>
      <c r="BN911" s="7">
        <f t="shared" si="820"/>
        <v>4.6607322983569661E-5</v>
      </c>
      <c r="BO911">
        <f t="shared" si="821"/>
        <v>7.7451792963212157E-4</v>
      </c>
      <c r="BP911">
        <f t="shared" si="822"/>
        <v>1.2479833608709597E-6</v>
      </c>
      <c r="BQ911" s="4">
        <f t="shared" si="823"/>
        <v>4.8684423193161041E-17</v>
      </c>
      <c r="BR911" s="7">
        <f t="shared" si="824"/>
        <v>6.1152011835211129E-5</v>
      </c>
      <c r="BS911">
        <f t="shared" si="825"/>
        <v>7.7451792963212157E-4</v>
      </c>
      <c r="BT911">
        <f t="shared" si="826"/>
        <v>4.6922491694507208E-5</v>
      </c>
      <c r="BU911" s="4">
        <f t="shared" si="827"/>
        <v>1.5043027139414323E-7</v>
      </c>
      <c r="BV911" s="7">
        <f t="shared" si="828"/>
        <v>3.2612039528830308E-7</v>
      </c>
      <c r="BW911">
        <f t="shared" si="829"/>
        <v>1.2479833608709597E-6</v>
      </c>
      <c r="BX911">
        <f t="shared" si="830"/>
        <v>4.6922491694507208E-5</v>
      </c>
      <c r="BY911" s="4">
        <f t="shared" si="831"/>
        <v>1.6173358169958994E-2</v>
      </c>
      <c r="BZ911" s="7">
        <f t="shared" si="832"/>
        <v>8.796161916095476E-19</v>
      </c>
      <c r="CA911">
        <f t="shared" si="833"/>
        <v>4.8684423193161041E-17</v>
      </c>
      <c r="CB911">
        <f t="shared" si="834"/>
        <v>1.5043027139414323E-7</v>
      </c>
      <c r="CC911" s="4">
        <f t="shared" si="835"/>
        <v>1.6173358169958994E-2</v>
      </c>
      <c r="CD911" s="7">
        <f t="shared" si="836"/>
        <v>20</v>
      </c>
      <c r="CE911" s="4">
        <f t="shared" si="837"/>
        <v>1</v>
      </c>
      <c r="CF911" s="7">
        <f t="shared" si="838"/>
        <v>4.6607322983569661E-5</v>
      </c>
      <c r="CG911">
        <f t="shared" si="839"/>
        <v>1.2883755166509393E-13</v>
      </c>
      <c r="CH911" s="7">
        <f t="shared" si="840"/>
        <v>4.6607322983569661E-5</v>
      </c>
      <c r="CI911" s="4">
        <f t="shared" si="841"/>
        <v>6.211760189147612E-12</v>
      </c>
      <c r="CJ911">
        <f t="shared" si="842"/>
        <v>1.2883755166509393E-13</v>
      </c>
      <c r="CK911">
        <f t="shared" si="843"/>
        <v>6.211760189147612E-12</v>
      </c>
      <c r="CL911" s="7">
        <f t="shared" si="844"/>
        <v>6</v>
      </c>
      <c r="CM911" s="4">
        <f t="shared" si="845"/>
        <v>1</v>
      </c>
      <c r="CN911" s="7">
        <f t="shared" si="846"/>
        <v>1.1286634582105385E-7</v>
      </c>
      <c r="CO911" s="4">
        <f t="shared" si="847"/>
        <v>1</v>
      </c>
      <c r="CP911" s="7">
        <f t="shared" si="848"/>
        <v>5</v>
      </c>
      <c r="CQ911" s="4" t="str">
        <f t="shared" si="849"/>
        <v>Glenfiddich 18</v>
      </c>
      <c r="CR911" s="7">
        <f t="shared" si="850"/>
        <v>78</v>
      </c>
      <c r="CS911">
        <f t="shared" si="851"/>
        <v>81</v>
      </c>
      <c r="CT911">
        <f ca="1">COUNTIF(INDIRECT(ADDRESS(ROW(),CR911,1,1)):INDIRECT(ADDRESS(ROW(),CS911,1,1)), "&lt;0.05")</f>
        <v>4</v>
      </c>
      <c r="CU911" s="4">
        <f t="shared" ca="1" si="852"/>
        <v>1</v>
      </c>
    </row>
    <row r="912" spans="1:99" x14ac:dyDescent="0.25">
      <c r="A912" s="48">
        <v>116</v>
      </c>
      <c r="B912" s="7">
        <v>0</v>
      </c>
      <c r="C912">
        <v>0.21642731520817324</v>
      </c>
      <c r="D912">
        <v>0.19164367991510525</v>
      </c>
      <c r="E912">
        <v>0.12004773942682367</v>
      </c>
      <c r="F912">
        <v>0.13530475628736263</v>
      </c>
      <c r="G912">
        <v>0.21124245705120684</v>
      </c>
      <c r="H912">
        <v>0.24828663631575898</v>
      </c>
      <c r="I912">
        <v>0.16321206835062058</v>
      </c>
      <c r="J912">
        <v>0.2630409777761803</v>
      </c>
      <c r="K912" s="4">
        <v>6.9669817801094585E-3</v>
      </c>
      <c r="L912" s="7">
        <v>0.40451867256338458</v>
      </c>
      <c r="M912">
        <v>0.3260776683962236</v>
      </c>
      <c r="N912">
        <v>0.18760563108320111</v>
      </c>
      <c r="O912">
        <v>0.37411800131427742</v>
      </c>
      <c r="P912" s="53">
        <v>0.25538367131345002</v>
      </c>
      <c r="Q912" s="53">
        <v>0.20518407686561416</v>
      </c>
      <c r="R912" s="53">
        <v>0.16227320095127884</v>
      </c>
      <c r="S912" s="53">
        <v>3.4479300061184361E-2</v>
      </c>
      <c r="T912" s="53">
        <v>0.26633836414068268</v>
      </c>
      <c r="U912" s="57">
        <v>0.33801151310476152</v>
      </c>
      <c r="V912" s="59">
        <v>0.302791608613737</v>
      </c>
      <c r="W912" s="53">
        <v>0.24780968137505455</v>
      </c>
      <c r="X912" s="53">
        <v>0.20715632165771045</v>
      </c>
      <c r="Y912" s="53">
        <v>0.35741588895135584</v>
      </c>
      <c r="Z912" s="53">
        <v>0.4655157291358652</v>
      </c>
      <c r="AA912" s="53">
        <v>0.302791608613737</v>
      </c>
      <c r="AB912" s="53">
        <v>0.24780968137505455</v>
      </c>
      <c r="AC912" s="53">
        <v>0.20715632165771045</v>
      </c>
      <c r="AD912" s="53">
        <v>0.35741588895135584</v>
      </c>
      <c r="AE912" s="57">
        <v>0.4655157291358652</v>
      </c>
      <c r="AF912" s="59">
        <v>1.0464930988309269</v>
      </c>
      <c r="AG912" s="53">
        <v>0.39286778187894295</v>
      </c>
      <c r="AH912" s="53">
        <v>0.74120838165190683</v>
      </c>
      <c r="AI912" s="53">
        <v>0.44409337908099827</v>
      </c>
      <c r="AJ912" s="53">
        <v>0.9467218609776421</v>
      </c>
      <c r="AK912" s="53">
        <v>1.0464930988309269</v>
      </c>
      <c r="AL912" s="53">
        <v>0.39286778187894295</v>
      </c>
      <c r="AM912" s="53">
        <v>0.74120838165190683</v>
      </c>
      <c r="AN912" s="53">
        <v>0.44409337908099827</v>
      </c>
      <c r="AO912" s="57">
        <v>0.9467218609776421</v>
      </c>
      <c r="AP912" s="59">
        <v>1.008004348256009</v>
      </c>
      <c r="AQ912" s="53">
        <v>0.95486395384666034</v>
      </c>
      <c r="AR912" s="53">
        <v>1.0098282270414698</v>
      </c>
      <c r="AS912" s="53">
        <v>0.7410030334461043</v>
      </c>
      <c r="AT912" s="53">
        <v>0.84426605860030279</v>
      </c>
      <c r="AU912" s="53">
        <v>1.008004348256009</v>
      </c>
      <c r="AV912" s="53">
        <v>0.95486395384666034</v>
      </c>
      <c r="AW912" s="53">
        <v>1.0098282270414698</v>
      </c>
      <c r="AX912" s="53">
        <v>0.7410030334461043</v>
      </c>
      <c r="AY912" s="57">
        <v>0.84426605860030279</v>
      </c>
      <c r="AZ912">
        <f t="shared" si="806"/>
        <v>0.15561726121113409</v>
      </c>
      <c r="BA912">
        <f t="shared" si="807"/>
        <v>0.25539900997940579</v>
      </c>
      <c r="BB912">
        <f t="shared" si="808"/>
        <v>0.31613784594674466</v>
      </c>
      <c r="BC912">
        <f t="shared" si="809"/>
        <v>0.71427690048408343</v>
      </c>
      <c r="BD912" s="4">
        <f t="shared" si="810"/>
        <v>0.91159312423810923</v>
      </c>
      <c r="BE912" s="7">
        <f t="shared" si="811"/>
        <v>9.2054635516352776E-2</v>
      </c>
      <c r="BF912">
        <f t="shared" si="812"/>
        <v>0.11198524559214096</v>
      </c>
      <c r="BG912">
        <f t="shared" si="813"/>
        <v>9.5150712709889132E-2</v>
      </c>
      <c r="BH912">
        <f t="shared" si="814"/>
        <v>0.2754497427606466</v>
      </c>
      <c r="BI912" s="4">
        <f t="shared" si="815"/>
        <v>0.11000155259333558</v>
      </c>
      <c r="BJ912" s="7">
        <f t="shared" si="816"/>
        <v>4.3589987370462643E-2</v>
      </c>
      <c r="BK912">
        <f t="shared" si="817"/>
        <v>1.2173665181274616E-3</v>
      </c>
      <c r="BL912">
        <f t="shared" si="818"/>
        <v>7.9715534746480513E-5</v>
      </c>
      <c r="BM912" s="4">
        <f t="shared" si="819"/>
        <v>3.6816469878356342E-12</v>
      </c>
      <c r="BN912" s="7">
        <f t="shared" si="820"/>
        <v>4.3589987370462643E-2</v>
      </c>
      <c r="BO912">
        <f t="shared" si="821"/>
        <v>0.20806595191111524</v>
      </c>
      <c r="BP912">
        <f t="shared" si="822"/>
        <v>3.8801601290536263E-4</v>
      </c>
      <c r="BQ912" s="4">
        <f t="shared" si="823"/>
        <v>1.0515695434601557E-10</v>
      </c>
      <c r="BR912" s="7">
        <f t="shared" si="824"/>
        <v>1.2173665181274616E-3</v>
      </c>
      <c r="BS912">
        <f t="shared" si="825"/>
        <v>0.20806595191111524</v>
      </c>
      <c r="BT912">
        <f t="shared" si="826"/>
        <v>1.1847992117230656E-3</v>
      </c>
      <c r="BU912" s="4">
        <f t="shared" si="827"/>
        <v>1.9332635364354675E-10</v>
      </c>
      <c r="BV912" s="7">
        <f t="shared" si="828"/>
        <v>7.9715534746480513E-5</v>
      </c>
      <c r="BW912">
        <f t="shared" si="829"/>
        <v>3.8801601290536263E-4</v>
      </c>
      <c r="BX912">
        <f t="shared" si="830"/>
        <v>1.1847992117230656E-3</v>
      </c>
      <c r="BY912" s="4">
        <f t="shared" si="831"/>
        <v>5.7548662933158891E-2</v>
      </c>
      <c r="BZ912" s="7">
        <f t="shared" si="832"/>
        <v>3.6816469878356342E-12</v>
      </c>
      <c r="CA912">
        <f t="shared" si="833"/>
        <v>1.0515695434601557E-10</v>
      </c>
      <c r="CB912">
        <f t="shared" si="834"/>
        <v>1.9332635364354675E-10</v>
      </c>
      <c r="CC912" s="4">
        <f t="shared" si="835"/>
        <v>5.7548662933158891E-2</v>
      </c>
      <c r="CD912" s="7">
        <f t="shared" si="836"/>
        <v>16</v>
      </c>
      <c r="CE912" s="4">
        <f t="shared" si="837"/>
        <v>0</v>
      </c>
      <c r="CF912" s="7">
        <f t="shared" si="838"/>
        <v>4.3589987370462643E-2</v>
      </c>
      <c r="CG912">
        <f t="shared" si="839"/>
        <v>2.0821407048314249E-9</v>
      </c>
      <c r="CH912" s="7">
        <f t="shared" si="840"/>
        <v>4.3589987370462643E-2</v>
      </c>
      <c r="CI912" s="4">
        <f t="shared" si="841"/>
        <v>7.5266552906423539E-7</v>
      </c>
      <c r="CJ912">
        <f t="shared" si="842"/>
        <v>2.0821407048314249E-9</v>
      </c>
      <c r="CK912">
        <f t="shared" si="843"/>
        <v>7.5266552906423539E-7</v>
      </c>
      <c r="CL912" s="7">
        <f t="shared" si="844"/>
        <v>6</v>
      </c>
      <c r="CM912" s="4">
        <f t="shared" si="845"/>
        <v>1</v>
      </c>
      <c r="CN912" s="7">
        <f t="shared" si="846"/>
        <v>1.3781832820599157E-4</v>
      </c>
      <c r="CO912" s="4">
        <f t="shared" si="847"/>
        <v>1</v>
      </c>
      <c r="CP912" s="7">
        <f t="shared" si="848"/>
        <v>5</v>
      </c>
      <c r="CQ912" s="4" t="str">
        <f t="shared" si="849"/>
        <v>Glenfiddich 18</v>
      </c>
      <c r="CR912" s="7">
        <f t="shared" si="850"/>
        <v>78</v>
      </c>
      <c r="CS912">
        <f t="shared" si="851"/>
        <v>81</v>
      </c>
      <c r="CT912">
        <f ca="1">COUNTIF(INDIRECT(ADDRESS(ROW(),CR912,1,1)):INDIRECT(ADDRESS(ROW(),CS912,1,1)), "&lt;0.05")</f>
        <v>3</v>
      </c>
      <c r="CU912" s="4">
        <f t="shared" ca="1" si="852"/>
        <v>0</v>
      </c>
    </row>
    <row r="913" spans="1:99" x14ac:dyDescent="0.25">
      <c r="A913" s="48">
        <v>117</v>
      </c>
      <c r="B913" s="7">
        <v>0.34911275535135156</v>
      </c>
      <c r="C913">
        <v>0.24262153708198803</v>
      </c>
      <c r="D913">
        <v>0.22710127987911702</v>
      </c>
      <c r="E913">
        <v>0.18233368936227015</v>
      </c>
      <c r="F913">
        <v>8.6201068148305179E-2</v>
      </c>
      <c r="G913">
        <v>0.13125009197618784</v>
      </c>
      <c r="H913">
        <v>0.20929470176012641</v>
      </c>
      <c r="I913">
        <v>0.17153137013630021</v>
      </c>
      <c r="J913">
        <v>6.978783082756114E-2</v>
      </c>
      <c r="K913" s="4">
        <v>0.15539127863748325</v>
      </c>
      <c r="L913" s="7">
        <v>0.35531959636618887</v>
      </c>
      <c r="M913">
        <v>0.19134196409819457</v>
      </c>
      <c r="N913">
        <v>0.15793094031541621</v>
      </c>
      <c r="O913">
        <v>0.19649024366345486</v>
      </c>
      <c r="P913" s="53">
        <v>0.17524510524285558</v>
      </c>
      <c r="Q913" s="53">
        <v>0.20397009031819088</v>
      </c>
      <c r="R913" s="53">
        <v>0.28391335149368446</v>
      </c>
      <c r="S913" s="53">
        <v>0.20338680908915183</v>
      </c>
      <c r="T913" s="53">
        <v>9.534477589227848E-2</v>
      </c>
      <c r="U913" s="57">
        <v>7.3235723936146566E-2</v>
      </c>
      <c r="V913" s="59">
        <v>0.14202681830529393</v>
      </c>
      <c r="W913" s="53">
        <v>0.19885427554703924</v>
      </c>
      <c r="X913" s="53">
        <v>0.16625552953134853</v>
      </c>
      <c r="Y913" s="53">
        <v>8.7129841927456028E-2</v>
      </c>
      <c r="Z913" s="53">
        <v>0.19284309612895864</v>
      </c>
      <c r="AA913" s="53">
        <v>0.14202681830529393</v>
      </c>
      <c r="AB913" s="53">
        <v>0.19885427554703924</v>
      </c>
      <c r="AC913" s="53">
        <v>0.16625552953134853</v>
      </c>
      <c r="AD913" s="53">
        <v>8.7129841927456028E-2</v>
      </c>
      <c r="AE913" s="57">
        <v>0.19284309612895864</v>
      </c>
      <c r="AF913" s="59">
        <v>0.32603279986946088</v>
      </c>
      <c r="AG913" s="53">
        <v>0.349602273850603</v>
      </c>
      <c r="AH913" s="53">
        <v>0.30443778972770313</v>
      </c>
      <c r="AI913" s="53">
        <v>0.1238413066734812</v>
      </c>
      <c r="AJ913" s="53">
        <v>0.21693168020623257</v>
      </c>
      <c r="AK913" s="53">
        <v>0.32603279986946088</v>
      </c>
      <c r="AL913" s="53">
        <v>0.349602273850603</v>
      </c>
      <c r="AM913" s="53">
        <v>0.30443778972770313</v>
      </c>
      <c r="AN913" s="53">
        <v>0.1238413066734812</v>
      </c>
      <c r="AO913" s="57">
        <v>0.21693168020623257</v>
      </c>
      <c r="AP913" s="59">
        <v>0.16092868146354941</v>
      </c>
      <c r="AQ913" s="53">
        <v>0.29658800454617934</v>
      </c>
      <c r="AR913" s="53">
        <v>0.42827710450593381</v>
      </c>
      <c r="AS913" s="53">
        <v>0.11526471705814702</v>
      </c>
      <c r="AT913" s="53">
        <v>0.21657111036328783</v>
      </c>
      <c r="AU913" s="53">
        <v>0.16092868146354941</v>
      </c>
      <c r="AV913" s="53">
        <v>0.29658800454617934</v>
      </c>
      <c r="AW913" s="53">
        <v>0.42827710450593381</v>
      </c>
      <c r="AX913" s="53">
        <v>0.11526471705814702</v>
      </c>
      <c r="AY913" s="57">
        <v>0.21657111036328783</v>
      </c>
      <c r="AZ913">
        <f t="shared" si="806"/>
        <v>0.18246256031606908</v>
      </c>
      <c r="BA913">
        <f t="shared" si="807"/>
        <v>0.19361786004155623</v>
      </c>
      <c r="BB913">
        <f t="shared" si="808"/>
        <v>0.15742191228801927</v>
      </c>
      <c r="BC913">
        <f t="shared" si="809"/>
        <v>0.26416917006549617</v>
      </c>
      <c r="BD913" s="4">
        <f t="shared" si="810"/>
        <v>0.24352592358741948</v>
      </c>
      <c r="BE913" s="7">
        <f t="shared" si="811"/>
        <v>8.1336692117019188E-2</v>
      </c>
      <c r="BF913">
        <f t="shared" si="812"/>
        <v>8.1838140221441757E-2</v>
      </c>
      <c r="BG913">
        <f t="shared" si="813"/>
        <v>4.2758541337333332E-2</v>
      </c>
      <c r="BH913">
        <f t="shared" si="814"/>
        <v>8.7775946258072682E-2</v>
      </c>
      <c r="BI913" s="4">
        <f t="shared" si="815"/>
        <v>0.11637906145123965</v>
      </c>
      <c r="BJ913" s="7">
        <f t="shared" si="816"/>
        <v>0.76331639945009466</v>
      </c>
      <c r="BK913">
        <f t="shared" si="817"/>
        <v>0.4037498227212154</v>
      </c>
      <c r="BL913">
        <f t="shared" si="818"/>
        <v>4.4665654110856316E-2</v>
      </c>
      <c r="BM913" s="4">
        <f t="shared" si="819"/>
        <v>0.19257322620798428</v>
      </c>
      <c r="BN913" s="7">
        <f t="shared" si="820"/>
        <v>0.76331639945009466</v>
      </c>
      <c r="BO913">
        <f t="shared" si="821"/>
        <v>0.2361172827774719</v>
      </c>
      <c r="BP913">
        <f t="shared" si="822"/>
        <v>7.9527932107608723E-2</v>
      </c>
      <c r="BQ913" s="4">
        <f t="shared" si="823"/>
        <v>0.2835448756955396</v>
      </c>
      <c r="BR913" s="7">
        <f t="shared" si="824"/>
        <v>0.4037498227212154</v>
      </c>
      <c r="BS913">
        <f t="shared" si="825"/>
        <v>0.2361172827774719</v>
      </c>
      <c r="BT913">
        <f t="shared" si="826"/>
        <v>4.2285245939297483E-3</v>
      </c>
      <c r="BU913" s="4">
        <f t="shared" si="827"/>
        <v>4.9631208930432304E-2</v>
      </c>
      <c r="BV913" s="7">
        <f t="shared" si="828"/>
        <v>4.4665654110856316E-2</v>
      </c>
      <c r="BW913">
        <f t="shared" si="829"/>
        <v>7.9527932107608723E-2</v>
      </c>
      <c r="BX913">
        <f t="shared" si="830"/>
        <v>4.2285245939297483E-3</v>
      </c>
      <c r="BY913" s="4">
        <f t="shared" si="831"/>
        <v>0.66001960565977646</v>
      </c>
      <c r="BZ913" s="7">
        <f t="shared" si="832"/>
        <v>0.19257322620798428</v>
      </c>
      <c r="CA913">
        <f t="shared" si="833"/>
        <v>0.2835448756955396</v>
      </c>
      <c r="CB913">
        <f t="shared" si="834"/>
        <v>4.9631208930432304E-2</v>
      </c>
      <c r="CC913" s="4">
        <f t="shared" si="835"/>
        <v>0.66001960565977646</v>
      </c>
      <c r="CD913" s="7">
        <f t="shared" si="836"/>
        <v>6</v>
      </c>
      <c r="CE913" s="4">
        <f t="shared" si="837"/>
        <v>0</v>
      </c>
      <c r="CF913" s="7">
        <f t="shared" si="838"/>
        <v>0.76331639945009466</v>
      </c>
      <c r="CG913">
        <f t="shared" si="839"/>
        <v>0.22445366878781103</v>
      </c>
      <c r="CH913" s="7">
        <f t="shared" si="840"/>
        <v>0.76331639945009466</v>
      </c>
      <c r="CI913" s="4">
        <f t="shared" si="841"/>
        <v>0.38187096858557534</v>
      </c>
      <c r="CJ913">
        <f t="shared" si="842"/>
        <v>0.22445366878781103</v>
      </c>
      <c r="CK913">
        <f t="shared" si="843"/>
        <v>0.38187096858557534</v>
      </c>
      <c r="CL913" s="7">
        <f t="shared" si="844"/>
        <v>0</v>
      </c>
      <c r="CM913" s="4">
        <f t="shared" si="845"/>
        <v>0</v>
      </c>
      <c r="CN913" s="7">
        <f t="shared" si="846"/>
        <v>0.39271464084403718</v>
      </c>
      <c r="CO913" s="4">
        <f t="shared" si="847"/>
        <v>0</v>
      </c>
      <c r="CP913" s="7">
        <f t="shared" si="848"/>
        <v>4</v>
      </c>
      <c r="CQ913" s="4" t="str">
        <f t="shared" si="849"/>
        <v>Glenfiddich 15</v>
      </c>
      <c r="CR913" s="7">
        <f t="shared" si="850"/>
        <v>74</v>
      </c>
      <c r="CS913">
        <f t="shared" si="851"/>
        <v>77</v>
      </c>
      <c r="CT913">
        <f ca="1">COUNTIF(INDIRECT(ADDRESS(ROW(),CR913,1,1)):INDIRECT(ADDRESS(ROW(),CS913,1,1)), "&lt;0.05")</f>
        <v>2</v>
      </c>
      <c r="CU913" s="4">
        <f t="shared" ca="1" si="852"/>
        <v>0</v>
      </c>
    </row>
    <row r="914" spans="1:99" x14ac:dyDescent="0.25">
      <c r="A914" s="48">
        <v>118</v>
      </c>
      <c r="B914" s="7">
        <v>1.6814393567439589</v>
      </c>
      <c r="C914">
        <v>1.1670122526508155</v>
      </c>
      <c r="D914">
        <v>1.4045460612140663</v>
      </c>
      <c r="E914">
        <v>0.95404749376055842</v>
      </c>
      <c r="F914">
        <v>1.1687276064089946</v>
      </c>
      <c r="G914">
        <v>1.2108749882033525</v>
      </c>
      <c r="H914">
        <v>1.6087955900280626</v>
      </c>
      <c r="I914">
        <v>1.4149901557449509</v>
      </c>
      <c r="J914">
        <v>1.4941065983620674</v>
      </c>
      <c r="K914" s="4">
        <v>0.90698919463365146</v>
      </c>
      <c r="L914" s="7">
        <v>0.91120140767890112</v>
      </c>
      <c r="M914">
        <v>1.2686264130095122</v>
      </c>
      <c r="N914">
        <v>1.248282300363307</v>
      </c>
      <c r="O914">
        <v>0.93393607065270956</v>
      </c>
      <c r="P914" s="53">
        <v>1.1169355856799768</v>
      </c>
      <c r="Q914" s="53">
        <v>0.8958672520367289</v>
      </c>
      <c r="R914" s="53">
        <v>1.1476575427755855</v>
      </c>
      <c r="S914" s="53">
        <v>1.1756452682942089</v>
      </c>
      <c r="T914" s="53">
        <v>1.3286400058349097</v>
      </c>
      <c r="U914" s="57">
        <v>1.1398938525521953</v>
      </c>
      <c r="V914" s="59">
        <v>2.9929472329599474</v>
      </c>
      <c r="W914" s="53">
        <v>2.1651885125306602</v>
      </c>
      <c r="X914" s="53">
        <v>1.8086079647337889</v>
      </c>
      <c r="Y914" s="53">
        <v>1.7399067111519502</v>
      </c>
      <c r="Z914" s="53">
        <v>1.911772504951192</v>
      </c>
      <c r="AA914" s="53">
        <v>2.9929472329599474</v>
      </c>
      <c r="AB914" s="53">
        <v>2.1651885125306602</v>
      </c>
      <c r="AC914" s="53">
        <v>1.8086079647337889</v>
      </c>
      <c r="AD914" s="53">
        <v>1.7399067111519502</v>
      </c>
      <c r="AE914" s="57">
        <v>1.911772504951192</v>
      </c>
      <c r="AF914" s="59">
        <v>2.2554040310008809</v>
      </c>
      <c r="AG914" s="53">
        <v>1.6056691163489734</v>
      </c>
      <c r="AH914" s="53">
        <v>1.6287051907485859</v>
      </c>
      <c r="AI914" s="53">
        <v>1.5722392809338737</v>
      </c>
      <c r="AJ914" s="53">
        <v>0.77777978233278455</v>
      </c>
      <c r="AK914" s="53">
        <v>2.2554040310008809</v>
      </c>
      <c r="AL914" s="53">
        <v>1.6056691163489734</v>
      </c>
      <c r="AM914" s="53">
        <v>1.6287051907485859</v>
      </c>
      <c r="AN914" s="53">
        <v>1.5722392809338737</v>
      </c>
      <c r="AO914" s="57">
        <v>0.77777978233278455</v>
      </c>
      <c r="AP914" s="59">
        <v>0.78393900507337888</v>
      </c>
      <c r="AQ914" s="53">
        <v>0.83254630148611941</v>
      </c>
      <c r="AR914" s="53">
        <v>1.1938589874754724</v>
      </c>
      <c r="AS914" s="53">
        <v>1.5437187981838383</v>
      </c>
      <c r="AT914" s="53">
        <v>0.58625808981637295</v>
      </c>
      <c r="AU914" s="53">
        <v>0.78393900507337888</v>
      </c>
      <c r="AV914" s="53">
        <v>0.83254630148611941</v>
      </c>
      <c r="AW914" s="53">
        <v>1.1938589874754724</v>
      </c>
      <c r="AX914" s="53">
        <v>1.5437187981838383</v>
      </c>
      <c r="AY914" s="57">
        <v>0.58625808981637295</v>
      </c>
      <c r="AZ914">
        <f t="shared" si="806"/>
        <v>1.3011529297750479</v>
      </c>
      <c r="BA914">
        <f t="shared" si="807"/>
        <v>1.1166685698878036</v>
      </c>
      <c r="BB914">
        <f t="shared" si="808"/>
        <v>2.1236845852655075</v>
      </c>
      <c r="BC914">
        <f t="shared" si="809"/>
        <v>1.5679594802730197</v>
      </c>
      <c r="BD914" s="4">
        <f t="shared" si="810"/>
        <v>0.98806423640703644</v>
      </c>
      <c r="BE914" s="7">
        <f t="shared" si="811"/>
        <v>0.26239695816423847</v>
      </c>
      <c r="BF914">
        <f t="shared" si="812"/>
        <v>0.15444684278951559</v>
      </c>
      <c r="BG914">
        <f t="shared" si="813"/>
        <v>0.48277107293971405</v>
      </c>
      <c r="BH914">
        <f t="shared" si="814"/>
        <v>0.49488367657914423</v>
      </c>
      <c r="BI914" s="4">
        <f t="shared" si="815"/>
        <v>0.35851687986847253</v>
      </c>
      <c r="BJ914" s="7">
        <f t="shared" si="816"/>
        <v>7.5194306684423534E-2</v>
      </c>
      <c r="BK914">
        <f t="shared" si="817"/>
        <v>3.2689402219687443E-4</v>
      </c>
      <c r="BL914">
        <f t="shared" si="818"/>
        <v>0.15472662004383589</v>
      </c>
      <c r="BM914" s="4">
        <f t="shared" si="819"/>
        <v>4.0080397877236475E-2</v>
      </c>
      <c r="BN914" s="7">
        <f t="shared" si="820"/>
        <v>7.5194306684423534E-2</v>
      </c>
      <c r="BO914">
        <f t="shared" si="821"/>
        <v>6.4281382708718452E-5</v>
      </c>
      <c r="BP914">
        <f t="shared" si="822"/>
        <v>1.918131498300529E-2</v>
      </c>
      <c r="BQ914" s="4">
        <f t="shared" si="823"/>
        <v>0.3176675023912906</v>
      </c>
      <c r="BR914" s="7">
        <f t="shared" si="824"/>
        <v>3.2689402219687443E-4</v>
      </c>
      <c r="BS914">
        <f t="shared" si="825"/>
        <v>6.4281382708718452E-5</v>
      </c>
      <c r="BT914">
        <f t="shared" si="826"/>
        <v>2.0449861962113517E-2</v>
      </c>
      <c r="BU914" s="4">
        <f t="shared" si="827"/>
        <v>1.669222189381106E-5</v>
      </c>
      <c r="BV914" s="7">
        <f t="shared" si="828"/>
        <v>0.15472662004383589</v>
      </c>
      <c r="BW914">
        <f t="shared" si="829"/>
        <v>1.918131498300529E-2</v>
      </c>
      <c r="BX914">
        <f t="shared" si="830"/>
        <v>2.0449861962113517E-2</v>
      </c>
      <c r="BY914" s="4">
        <f t="shared" si="831"/>
        <v>8.2853576632802902E-3</v>
      </c>
      <c r="BZ914" s="7">
        <f t="shared" si="832"/>
        <v>4.0080397877236475E-2</v>
      </c>
      <c r="CA914">
        <f t="shared" si="833"/>
        <v>0.3176675023912906</v>
      </c>
      <c r="CB914">
        <f t="shared" si="834"/>
        <v>1.669222189381106E-5</v>
      </c>
      <c r="CC914" s="4">
        <f t="shared" si="835"/>
        <v>8.2853576632802902E-3</v>
      </c>
      <c r="CD914" s="7">
        <f t="shared" si="836"/>
        <v>14</v>
      </c>
      <c r="CE914" s="4">
        <f t="shared" si="837"/>
        <v>0</v>
      </c>
      <c r="CF914" s="7">
        <f t="shared" si="838"/>
        <v>7.5194306684423534E-2</v>
      </c>
      <c r="CG914">
        <f t="shared" si="839"/>
        <v>7.9582092150721942E-2</v>
      </c>
      <c r="CH914" s="7">
        <f t="shared" si="840"/>
        <v>7.5194306684423534E-2</v>
      </c>
      <c r="CI914" s="4">
        <f t="shared" si="841"/>
        <v>1.2603681195142201E-3</v>
      </c>
      <c r="CJ914">
        <f t="shared" si="842"/>
        <v>7.9582092150721942E-2</v>
      </c>
      <c r="CK914">
        <f t="shared" si="843"/>
        <v>1.2603681195142201E-3</v>
      </c>
      <c r="CL914" s="7">
        <f t="shared" si="844"/>
        <v>2</v>
      </c>
      <c r="CM914" s="4">
        <f t="shared" si="845"/>
        <v>0</v>
      </c>
      <c r="CN914" s="7">
        <f t="shared" si="846"/>
        <v>7.0155898190536062E-5</v>
      </c>
      <c r="CO914" s="4">
        <f t="shared" si="847"/>
        <v>1</v>
      </c>
      <c r="CP914" s="7">
        <f t="shared" si="848"/>
        <v>3</v>
      </c>
      <c r="CQ914" s="4" t="str">
        <f t="shared" si="849"/>
        <v>Glenfiddich 12</v>
      </c>
      <c r="CR914" s="7">
        <f t="shared" si="850"/>
        <v>70</v>
      </c>
      <c r="CS914">
        <f t="shared" si="851"/>
        <v>73</v>
      </c>
      <c r="CT914">
        <f ca="1">COUNTIF(INDIRECT(ADDRESS(ROW(),CR914,1,1)):INDIRECT(ADDRESS(ROW(),CS914,1,1)), "&lt;0.05")</f>
        <v>4</v>
      </c>
      <c r="CU914" s="4">
        <f t="shared" ca="1" si="852"/>
        <v>1</v>
      </c>
    </row>
    <row r="915" spans="1:99" x14ac:dyDescent="0.25">
      <c r="A915" s="48">
        <v>119</v>
      </c>
      <c r="B915" s="7">
        <v>4.6538955228672148</v>
      </c>
      <c r="C915">
        <v>4.277961586567125</v>
      </c>
      <c r="D915">
        <v>4.3186256779860752</v>
      </c>
      <c r="E915">
        <v>3.612214825469525</v>
      </c>
      <c r="F915">
        <v>3.504214637705223</v>
      </c>
      <c r="G915">
        <v>4.9524330383443758</v>
      </c>
      <c r="H915">
        <v>4.1937714596242905</v>
      </c>
      <c r="I915">
        <v>3.5780634811826926</v>
      </c>
      <c r="J915">
        <v>4.3573769542946508</v>
      </c>
      <c r="K915" s="4">
        <v>2.720930239445488</v>
      </c>
      <c r="L915" s="7">
        <v>3.1735016780349774</v>
      </c>
      <c r="M915">
        <v>3.5553808909719171</v>
      </c>
      <c r="N915">
        <v>2.958981251589325</v>
      </c>
      <c r="O915">
        <v>3.0606705330498616</v>
      </c>
      <c r="P915" s="53">
        <v>2.6376651034892857</v>
      </c>
      <c r="Q915" s="53">
        <v>2.9505186103516858</v>
      </c>
      <c r="R915" s="53">
        <v>3.5811543269861801</v>
      </c>
      <c r="S915" s="53">
        <v>3.3555638095126552</v>
      </c>
      <c r="T915" s="53">
        <v>3.8139358191194126</v>
      </c>
      <c r="U915" s="57">
        <v>3.3500636120336282</v>
      </c>
      <c r="V915" s="59">
        <v>4.7408702524919821</v>
      </c>
      <c r="W915" s="53">
        <v>5.0653872626893239</v>
      </c>
      <c r="X915" s="53">
        <v>4.0410903648513976</v>
      </c>
      <c r="Y915" s="53">
        <v>4.449327675582464</v>
      </c>
      <c r="Z915" s="53">
        <v>5.3860693447956223</v>
      </c>
      <c r="AA915" s="53">
        <v>4.7408702524919821</v>
      </c>
      <c r="AB915" s="53">
        <v>5.0653872626893239</v>
      </c>
      <c r="AC915" s="53">
        <v>4.0410903648513976</v>
      </c>
      <c r="AD915" s="53">
        <v>4.449327675582464</v>
      </c>
      <c r="AE915" s="57">
        <v>5.3860693447956223</v>
      </c>
      <c r="AF915" s="59">
        <v>5.5860639373130354</v>
      </c>
      <c r="AG915" s="53">
        <v>5.3672363733507531</v>
      </c>
      <c r="AH915" s="53">
        <v>6.0640289817852588</v>
      </c>
      <c r="AI915" s="53">
        <v>5.095968813815535</v>
      </c>
      <c r="AJ915" s="53">
        <v>4.0562117608447306</v>
      </c>
      <c r="AK915" s="53">
        <v>5.5860639373130354</v>
      </c>
      <c r="AL915" s="53">
        <v>5.3672363733507531</v>
      </c>
      <c r="AM915" s="53">
        <v>6.0640289817852588</v>
      </c>
      <c r="AN915" s="53">
        <v>5.095968813815535</v>
      </c>
      <c r="AO915" s="57">
        <v>4.0562117608447306</v>
      </c>
      <c r="AP915" s="59">
        <v>3.9241313174048833</v>
      </c>
      <c r="AQ915" s="53">
        <v>2.2246919748620368</v>
      </c>
      <c r="AR915" s="53">
        <v>3.4014601206369175</v>
      </c>
      <c r="AS915" s="53">
        <v>4.4671442682241951</v>
      </c>
      <c r="AT915" s="53">
        <v>3.7541613041696058</v>
      </c>
      <c r="AU915" s="53">
        <v>3.9241313174048833</v>
      </c>
      <c r="AV915" s="53">
        <v>2.2246919748620368</v>
      </c>
      <c r="AW915" s="53">
        <v>3.4014601206369175</v>
      </c>
      <c r="AX915" s="53">
        <v>4.4671442682241951</v>
      </c>
      <c r="AY915" s="57">
        <v>3.7541613041696058</v>
      </c>
      <c r="AZ915">
        <f t="shared" si="806"/>
        <v>4.0169487423486654</v>
      </c>
      <c r="BA915">
        <f t="shared" si="807"/>
        <v>3.2437435635138931</v>
      </c>
      <c r="BB915">
        <f t="shared" si="808"/>
        <v>4.7365489800821585</v>
      </c>
      <c r="BC915">
        <f t="shared" si="809"/>
        <v>5.2339019734218626</v>
      </c>
      <c r="BD915" s="4">
        <f t="shared" si="810"/>
        <v>3.5543177970595279</v>
      </c>
      <c r="BE915" s="7">
        <f t="shared" si="811"/>
        <v>0.65710784049132809</v>
      </c>
      <c r="BF915">
        <f t="shared" si="812"/>
        <v>0.35476783954383623</v>
      </c>
      <c r="BG915">
        <f t="shared" si="813"/>
        <v>0.49355597609771901</v>
      </c>
      <c r="BH915">
        <f t="shared" si="814"/>
        <v>0.70504322237078765</v>
      </c>
      <c r="BI915" s="4">
        <f t="shared" si="815"/>
        <v>0.78898273885060222</v>
      </c>
      <c r="BJ915" s="7">
        <f t="shared" si="816"/>
        <v>5.614617634339185E-3</v>
      </c>
      <c r="BK915">
        <f t="shared" si="817"/>
        <v>1.3292191939093548E-2</v>
      </c>
      <c r="BL915">
        <f t="shared" si="818"/>
        <v>8.6031694815746559E-4</v>
      </c>
      <c r="BM915" s="4">
        <f t="shared" si="819"/>
        <v>0.17187359304029393</v>
      </c>
      <c r="BN915" s="7">
        <f t="shared" si="820"/>
        <v>5.614617634339185E-3</v>
      </c>
      <c r="BO915">
        <f t="shared" si="821"/>
        <v>7.0775823186303956E-7</v>
      </c>
      <c r="BP915">
        <f t="shared" si="822"/>
        <v>2.0133490086992221E-6</v>
      </c>
      <c r="BQ915" s="4">
        <f t="shared" si="823"/>
        <v>0.27755476386443417</v>
      </c>
      <c r="BR915" s="7">
        <f t="shared" si="824"/>
        <v>1.3292191939093548E-2</v>
      </c>
      <c r="BS915">
        <f t="shared" si="825"/>
        <v>7.0775823186303956E-7</v>
      </c>
      <c r="BT915">
        <f t="shared" si="826"/>
        <v>8.6209573942073542E-2</v>
      </c>
      <c r="BU915" s="4">
        <f t="shared" si="827"/>
        <v>1.1048223663864259E-3</v>
      </c>
      <c r="BV915" s="7">
        <f t="shared" si="828"/>
        <v>8.6031694815746559E-4</v>
      </c>
      <c r="BW915">
        <f t="shared" si="829"/>
        <v>2.0133490086992221E-6</v>
      </c>
      <c r="BX915">
        <f t="shared" si="830"/>
        <v>8.6209573942073542E-2</v>
      </c>
      <c r="BY915" s="4">
        <f t="shared" si="831"/>
        <v>9.2266786161859503E-5</v>
      </c>
      <c r="BZ915" s="7">
        <f t="shared" si="832"/>
        <v>0.17187359304029393</v>
      </c>
      <c r="CA915">
        <f t="shared" si="833"/>
        <v>0.27755476386443417</v>
      </c>
      <c r="CB915">
        <f t="shared" si="834"/>
        <v>1.1048223663864259E-3</v>
      </c>
      <c r="CC915" s="4">
        <f t="shared" si="835"/>
        <v>9.2266786161859503E-5</v>
      </c>
      <c r="CD915" s="7">
        <f t="shared" si="836"/>
        <v>14</v>
      </c>
      <c r="CE915" s="4">
        <f t="shared" si="837"/>
        <v>0</v>
      </c>
      <c r="CF915" s="7">
        <f t="shared" si="838"/>
        <v>5.614617634339185E-3</v>
      </c>
      <c r="CG915">
        <f t="shared" si="839"/>
        <v>8.4786792529554691E-2</v>
      </c>
      <c r="CH915" s="7">
        <f t="shared" si="840"/>
        <v>5.614617634339185E-3</v>
      </c>
      <c r="CI915" s="4">
        <f t="shared" si="841"/>
        <v>5.2509400498107021E-7</v>
      </c>
      <c r="CJ915">
        <f t="shared" si="842"/>
        <v>8.4786792529554691E-2</v>
      </c>
      <c r="CK915">
        <f t="shared" si="843"/>
        <v>5.2509400498107021E-7</v>
      </c>
      <c r="CL915" s="7">
        <f t="shared" si="844"/>
        <v>4</v>
      </c>
      <c r="CM915" s="4">
        <f t="shared" si="845"/>
        <v>0</v>
      </c>
      <c r="CN915" s="7">
        <f t="shared" si="846"/>
        <v>8.0396014852335001E-8</v>
      </c>
      <c r="CO915" s="4">
        <f t="shared" si="847"/>
        <v>1</v>
      </c>
      <c r="CP915" s="7">
        <f t="shared" si="848"/>
        <v>4</v>
      </c>
      <c r="CQ915" s="4" t="str">
        <f t="shared" si="849"/>
        <v>Glenfiddich 15</v>
      </c>
      <c r="CR915" s="7">
        <f t="shared" si="850"/>
        <v>74</v>
      </c>
      <c r="CS915">
        <f t="shared" si="851"/>
        <v>77</v>
      </c>
      <c r="CT915">
        <f ca="1">COUNTIF(INDIRECT(ADDRESS(ROW(),CR915,1,1)):INDIRECT(ADDRESS(ROW(),CS915,1,1)), "&lt;0.05")</f>
        <v>3</v>
      </c>
      <c r="CU915" s="4">
        <f t="shared" ca="1" si="852"/>
        <v>0</v>
      </c>
    </row>
    <row r="916" spans="1:99" x14ac:dyDescent="0.25">
      <c r="A916" s="48">
        <v>120</v>
      </c>
      <c r="B916" s="7">
        <v>0.7879106395973402</v>
      </c>
      <c r="C916">
        <v>0.35760018182619502</v>
      </c>
      <c r="D916">
        <v>0.65198940641336389</v>
      </c>
      <c r="E916">
        <v>0.36341560560427305</v>
      </c>
      <c r="F916">
        <v>0.21059936323157347</v>
      </c>
      <c r="G916">
        <v>0.75004496514062802</v>
      </c>
      <c r="H916">
        <v>0.45043416455510743</v>
      </c>
      <c r="I916">
        <v>0.1056735752536748</v>
      </c>
      <c r="J916">
        <v>0.21293524792628113</v>
      </c>
      <c r="K916" s="4">
        <v>0.63887571754150374</v>
      </c>
      <c r="L916" s="7">
        <v>0.25679830600697257</v>
      </c>
      <c r="M916">
        <v>0.39447913500053383</v>
      </c>
      <c r="N916">
        <v>0.30495767701700155</v>
      </c>
      <c r="O916">
        <v>0.19580393033891358</v>
      </c>
      <c r="P916" s="53">
        <v>4.759829204630376E-2</v>
      </c>
      <c r="Q916" s="53">
        <v>0.20732167766798576</v>
      </c>
      <c r="R916" s="53">
        <v>0.34591996578822126</v>
      </c>
      <c r="S916" s="53">
        <v>0.15470054750377948</v>
      </c>
      <c r="T916" s="53">
        <v>0.63412949820395637</v>
      </c>
      <c r="U916" s="57">
        <v>0.30425766731318743</v>
      </c>
      <c r="V916" s="59">
        <v>0.34366840097325052</v>
      </c>
      <c r="W916" s="53">
        <v>0.5821543040906163</v>
      </c>
      <c r="X916" s="53">
        <v>0.70250875485920994</v>
      </c>
      <c r="Y916" s="53">
        <v>0.582836804937924</v>
      </c>
      <c r="Z916" s="53">
        <v>0.40469004035570233</v>
      </c>
      <c r="AA916" s="53">
        <v>0.34366840097325052</v>
      </c>
      <c r="AB916" s="53">
        <v>0.5821543040906163</v>
      </c>
      <c r="AC916" s="53">
        <v>0.70250875485920994</v>
      </c>
      <c r="AD916" s="53">
        <v>0.582836804937924</v>
      </c>
      <c r="AE916" s="57">
        <v>0.40469004035570233</v>
      </c>
      <c r="AF916" s="59">
        <v>0.79246053623368828</v>
      </c>
      <c r="AG916" s="53">
        <v>0.30768212096095454</v>
      </c>
      <c r="AH916" s="53">
        <v>0.35818472446171629</v>
      </c>
      <c r="AI916" s="53">
        <v>0.85815198152673466</v>
      </c>
      <c r="AJ916" s="53">
        <v>0.94929294732284908</v>
      </c>
      <c r="AK916" s="53">
        <v>0.79246053623368828</v>
      </c>
      <c r="AL916" s="53">
        <v>0.30768212096095454</v>
      </c>
      <c r="AM916" s="53">
        <v>0.35818472446171629</v>
      </c>
      <c r="AN916" s="53">
        <v>0.85815198152673466</v>
      </c>
      <c r="AO916" s="57">
        <v>0.94929294732284908</v>
      </c>
      <c r="AP916" s="59">
        <v>0.3226565406079977</v>
      </c>
      <c r="AQ916" s="53">
        <v>0.23335296659229068</v>
      </c>
      <c r="AR916" s="53">
        <v>0.48939305513601306</v>
      </c>
      <c r="AS916" s="53">
        <v>0.23259558656120871</v>
      </c>
      <c r="AT916" s="53">
        <v>0.18270117341519707</v>
      </c>
      <c r="AU916" s="53">
        <v>0.3226565406079977</v>
      </c>
      <c r="AV916" s="53">
        <v>0.23335296659229068</v>
      </c>
      <c r="AW916" s="53">
        <v>0.48939305513601306</v>
      </c>
      <c r="AX916" s="53">
        <v>0.23259558656120871</v>
      </c>
      <c r="AY916" s="57">
        <v>0.18270117341519707</v>
      </c>
      <c r="AZ916">
        <f t="shared" si="806"/>
        <v>0.45294788670899411</v>
      </c>
      <c r="BA916">
        <f t="shared" si="807"/>
        <v>0.28459666968868558</v>
      </c>
      <c r="BB916">
        <f t="shared" si="808"/>
        <v>0.52317166104334056</v>
      </c>
      <c r="BC916">
        <f t="shared" si="809"/>
        <v>0.65315446210118866</v>
      </c>
      <c r="BD916" s="4">
        <f t="shared" si="810"/>
        <v>0.29213986446254142</v>
      </c>
      <c r="BE916" s="7">
        <f t="shared" si="811"/>
        <v>0.24237373772948506</v>
      </c>
      <c r="BF916">
        <f t="shared" si="812"/>
        <v>0.15863255376450405</v>
      </c>
      <c r="BG916">
        <f t="shared" si="813"/>
        <v>0.1378082319841484</v>
      </c>
      <c r="BH916">
        <f t="shared" si="814"/>
        <v>0.28106403078548542</v>
      </c>
      <c r="BI916" s="4">
        <f t="shared" si="815"/>
        <v>0.11432734313169569</v>
      </c>
      <c r="BJ916" s="7">
        <f t="shared" si="816"/>
        <v>8.5309099638269714E-2</v>
      </c>
      <c r="BK916">
        <f t="shared" si="817"/>
        <v>0.4388074828531433</v>
      </c>
      <c r="BL916">
        <f t="shared" si="818"/>
        <v>0.10559805561695911</v>
      </c>
      <c r="BM916" s="4">
        <f t="shared" si="819"/>
        <v>8.0508656493593553E-2</v>
      </c>
      <c r="BN916" s="7">
        <f t="shared" si="820"/>
        <v>8.5309099638269714E-2</v>
      </c>
      <c r="BO916">
        <f t="shared" si="821"/>
        <v>2.1454887513495734E-3</v>
      </c>
      <c r="BP916">
        <f t="shared" si="822"/>
        <v>2.7751285170529807E-3</v>
      </c>
      <c r="BQ916" s="4">
        <f t="shared" si="823"/>
        <v>0.90439249290508972</v>
      </c>
      <c r="BR916" s="7">
        <f t="shared" si="824"/>
        <v>0.4388074828531433</v>
      </c>
      <c r="BS916">
        <f t="shared" si="825"/>
        <v>2.1454887513495734E-3</v>
      </c>
      <c r="BT916">
        <f t="shared" si="826"/>
        <v>0.21169999862942346</v>
      </c>
      <c r="BU916" s="4">
        <f t="shared" si="827"/>
        <v>7.4651772913299252E-4</v>
      </c>
      <c r="BV916" s="7">
        <f t="shared" si="828"/>
        <v>0.10559805561695911</v>
      </c>
      <c r="BW916">
        <f t="shared" si="829"/>
        <v>2.7751285170529807E-3</v>
      </c>
      <c r="BX916">
        <f t="shared" si="830"/>
        <v>0.21169999862942346</v>
      </c>
      <c r="BY916" s="4">
        <f t="shared" si="831"/>
        <v>2.7476976272712804E-3</v>
      </c>
      <c r="BZ916" s="7">
        <f t="shared" si="832"/>
        <v>8.0508656493593553E-2</v>
      </c>
      <c r="CA916">
        <f t="shared" si="833"/>
        <v>0.90439249290508972</v>
      </c>
      <c r="CB916">
        <f t="shared" si="834"/>
        <v>7.4651772913299252E-4</v>
      </c>
      <c r="CC916" s="4">
        <f t="shared" si="835"/>
        <v>2.7476976272712804E-3</v>
      </c>
      <c r="CD916" s="7">
        <f t="shared" si="836"/>
        <v>8</v>
      </c>
      <c r="CE916" s="4">
        <f t="shared" si="837"/>
        <v>0</v>
      </c>
      <c r="CF916" s="7">
        <f t="shared" si="838"/>
        <v>8.5309099638269714E-2</v>
      </c>
      <c r="CG916">
        <f t="shared" si="839"/>
        <v>0.68464112244505515</v>
      </c>
      <c r="CH916" s="7">
        <f t="shared" si="840"/>
        <v>8.5309099638269714E-2</v>
      </c>
      <c r="CI916" s="4">
        <f t="shared" si="841"/>
        <v>5.2160943823665127E-3</v>
      </c>
      <c r="CJ916">
        <f t="shared" si="842"/>
        <v>0.68464112244505515</v>
      </c>
      <c r="CK916">
        <f t="shared" si="843"/>
        <v>5.2160943823665127E-3</v>
      </c>
      <c r="CL916" s="7">
        <f t="shared" si="844"/>
        <v>2</v>
      </c>
      <c r="CM916" s="4">
        <f t="shared" si="845"/>
        <v>0</v>
      </c>
      <c r="CN916" s="7">
        <f t="shared" si="846"/>
        <v>3.3280904354222587E-3</v>
      </c>
      <c r="CO916" s="4">
        <f t="shared" si="847"/>
        <v>1</v>
      </c>
      <c r="CP916" s="7">
        <f t="shared" si="848"/>
        <v>4</v>
      </c>
      <c r="CQ916" s="4" t="str">
        <f t="shared" si="849"/>
        <v>Glenfiddich 15</v>
      </c>
      <c r="CR916" s="7">
        <f t="shared" si="850"/>
        <v>74</v>
      </c>
      <c r="CS916">
        <f t="shared" si="851"/>
        <v>77</v>
      </c>
      <c r="CT916">
        <f ca="1">COUNTIF(INDIRECT(ADDRESS(ROW(),CR916,1,1)):INDIRECT(ADDRESS(ROW(),CS916,1,1)), "&lt;0.05")</f>
        <v>2</v>
      </c>
      <c r="CU916" s="4">
        <f t="shared" ca="1" si="852"/>
        <v>0</v>
      </c>
    </row>
    <row r="917" spans="1:99" x14ac:dyDescent="0.25">
      <c r="A917" s="48">
        <v>121</v>
      </c>
      <c r="B917" s="7">
        <v>0.58221131985556784</v>
      </c>
      <c r="C917">
        <v>0.51743511923816488</v>
      </c>
      <c r="D917">
        <v>0.43663649046329017</v>
      </c>
      <c r="E917">
        <v>0.328303652773341</v>
      </c>
      <c r="F917">
        <v>0.46278889832993808</v>
      </c>
      <c r="G917">
        <v>0.40347111307730144</v>
      </c>
      <c r="H917">
        <v>0.31613719299005433</v>
      </c>
      <c r="I917">
        <v>0.22209650293953653</v>
      </c>
      <c r="J917">
        <v>0.56918476037874188</v>
      </c>
      <c r="K917" s="4">
        <v>0.41892758188413792</v>
      </c>
      <c r="L917" s="7">
        <v>0.32582453696515729</v>
      </c>
      <c r="M917">
        <v>0.50139127980306375</v>
      </c>
      <c r="N917">
        <v>0.73228963566935934</v>
      </c>
      <c r="O917">
        <v>0.54187979065694114</v>
      </c>
      <c r="P917" s="53">
        <v>0.44421368032777137</v>
      </c>
      <c r="Q917" s="53">
        <v>0.51181800031164693</v>
      </c>
      <c r="R917" s="53">
        <v>0.43804920388371499</v>
      </c>
      <c r="S917" s="53">
        <v>0.38069330761842035</v>
      </c>
      <c r="T917" s="53">
        <v>0.46107704017211248</v>
      </c>
      <c r="U917" s="57">
        <v>0.53489653141999083</v>
      </c>
      <c r="V917" s="59">
        <v>0.85938867842344935</v>
      </c>
      <c r="W917" s="53">
        <v>0.93138498351857912</v>
      </c>
      <c r="X917" s="53">
        <v>0.8631234330302977</v>
      </c>
      <c r="Y917" s="53">
        <v>0.49949342948700787</v>
      </c>
      <c r="Z917" s="53">
        <v>0.78678530762625776</v>
      </c>
      <c r="AA917" s="53">
        <v>0.85938867842344935</v>
      </c>
      <c r="AB917" s="53">
        <v>0.93138498351857912</v>
      </c>
      <c r="AC917" s="53">
        <v>0.8631234330302977</v>
      </c>
      <c r="AD917" s="53">
        <v>0.49949342948700787</v>
      </c>
      <c r="AE917" s="57">
        <v>0.78678530762625776</v>
      </c>
      <c r="AF917" s="59">
        <v>1.5390975773470184</v>
      </c>
      <c r="AG917" s="53">
        <v>1.1770938081115299</v>
      </c>
      <c r="AH917" s="53">
        <v>0.8934329296141077</v>
      </c>
      <c r="AI917" s="53">
        <v>1.3015808878877908</v>
      </c>
      <c r="AJ917" s="53">
        <v>1.3981848088441398</v>
      </c>
      <c r="AK917" s="53">
        <v>1.5390975773470184</v>
      </c>
      <c r="AL917" s="53">
        <v>1.1770938081115299</v>
      </c>
      <c r="AM917" s="53">
        <v>0.8934329296141077</v>
      </c>
      <c r="AN917" s="53">
        <v>1.3015808878877908</v>
      </c>
      <c r="AO917" s="57">
        <v>1.3981848088441398</v>
      </c>
      <c r="AP917" s="59">
        <v>0.54589278404479091</v>
      </c>
      <c r="AQ917" s="53">
        <v>0.47028078512566951</v>
      </c>
      <c r="AR917" s="53">
        <v>0.74909867069966918</v>
      </c>
      <c r="AS917" s="53">
        <v>0.37238428646852484</v>
      </c>
      <c r="AT917" s="53">
        <v>0.33732936527382817</v>
      </c>
      <c r="AU917" s="53">
        <v>0.54589278404479091</v>
      </c>
      <c r="AV917" s="53">
        <v>0.47028078512566951</v>
      </c>
      <c r="AW917" s="53">
        <v>0.74909867069966918</v>
      </c>
      <c r="AX917" s="53">
        <v>0.37238428646852484</v>
      </c>
      <c r="AY917" s="57">
        <v>0.33732936527382817</v>
      </c>
      <c r="AZ917">
        <f t="shared" si="806"/>
        <v>0.42571926319300751</v>
      </c>
      <c r="BA917">
        <f t="shared" si="807"/>
        <v>0.48721330068281787</v>
      </c>
      <c r="BB917">
        <f t="shared" si="808"/>
        <v>0.78803516641711835</v>
      </c>
      <c r="BC917">
        <f t="shared" si="809"/>
        <v>1.2618780023609173</v>
      </c>
      <c r="BD917" s="4">
        <f t="shared" si="810"/>
        <v>0.49499717832249657</v>
      </c>
      <c r="BE917" s="7">
        <f t="shared" si="811"/>
        <v>0.11473574542641476</v>
      </c>
      <c r="BF917">
        <f t="shared" si="812"/>
        <v>0.10978410823106244</v>
      </c>
      <c r="BG917">
        <f t="shared" si="813"/>
        <v>0.15953866659094418</v>
      </c>
      <c r="BH917">
        <f t="shared" si="814"/>
        <v>0.23091445678923758</v>
      </c>
      <c r="BI917" s="4">
        <f t="shared" si="815"/>
        <v>0.15467664603089412</v>
      </c>
      <c r="BJ917" s="7">
        <f t="shared" si="816"/>
        <v>0.23654878953223021</v>
      </c>
      <c r="BK917">
        <f t="shared" si="817"/>
        <v>2.3479038426614873E-5</v>
      </c>
      <c r="BL917">
        <f t="shared" si="818"/>
        <v>1.1792810533146065E-7</v>
      </c>
      <c r="BM917" s="4">
        <f t="shared" si="819"/>
        <v>0.27145871789611031</v>
      </c>
      <c r="BN917" s="7">
        <f t="shared" si="820"/>
        <v>0.23654878953223021</v>
      </c>
      <c r="BO917">
        <f t="shared" si="821"/>
        <v>1.5737869601669953E-4</v>
      </c>
      <c r="BP917">
        <f t="shared" si="822"/>
        <v>3.2037183692723849E-7</v>
      </c>
      <c r="BQ917" s="4">
        <f t="shared" si="823"/>
        <v>0.89834132305138259</v>
      </c>
      <c r="BR917" s="7">
        <f t="shared" si="824"/>
        <v>2.3479038426614873E-5</v>
      </c>
      <c r="BS917">
        <f t="shared" si="825"/>
        <v>1.5737869601669953E-4</v>
      </c>
      <c r="BT917">
        <f t="shared" si="826"/>
        <v>6.6560837079561428E-5</v>
      </c>
      <c r="BU917" s="4">
        <f t="shared" si="827"/>
        <v>5.7607564904520409E-4</v>
      </c>
      <c r="BV917" s="7">
        <f t="shared" si="828"/>
        <v>1.1792810533146065E-7</v>
      </c>
      <c r="BW917">
        <f t="shared" si="829"/>
        <v>3.2037183692723849E-7</v>
      </c>
      <c r="BX917">
        <f t="shared" si="830"/>
        <v>6.6560837079561428E-5</v>
      </c>
      <c r="BY917" s="4">
        <f t="shared" si="831"/>
        <v>2.0238325681928316E-7</v>
      </c>
      <c r="BZ917" s="7">
        <f t="shared" si="832"/>
        <v>0.27145871789611031</v>
      </c>
      <c r="CA917">
        <f t="shared" si="833"/>
        <v>0.89834132305138259</v>
      </c>
      <c r="CB917">
        <f t="shared" si="834"/>
        <v>5.7607564904520409E-4</v>
      </c>
      <c r="CC917" s="4">
        <f t="shared" si="835"/>
        <v>2.0238325681928316E-7</v>
      </c>
      <c r="CD917" s="7">
        <f t="shared" si="836"/>
        <v>14</v>
      </c>
      <c r="CE917" s="4">
        <f t="shared" si="837"/>
        <v>0</v>
      </c>
      <c r="CF917" s="7">
        <f t="shared" si="838"/>
        <v>0.23654878953223021</v>
      </c>
      <c r="CG917">
        <f t="shared" si="839"/>
        <v>2.4491099856045919E-6</v>
      </c>
      <c r="CH917" s="7">
        <f t="shared" si="840"/>
        <v>0.23654878953223021</v>
      </c>
      <c r="CI917" s="4">
        <f t="shared" si="841"/>
        <v>2.6651033459958524E-5</v>
      </c>
      <c r="CJ917">
        <f t="shared" si="842"/>
        <v>2.4491099856045919E-6</v>
      </c>
      <c r="CK917">
        <f t="shared" si="843"/>
        <v>2.6651033459958524E-5</v>
      </c>
      <c r="CL917" s="7">
        <f t="shared" si="844"/>
        <v>4</v>
      </c>
      <c r="CM917" s="4">
        <f t="shared" si="845"/>
        <v>0</v>
      </c>
      <c r="CN917" s="7">
        <f t="shared" si="846"/>
        <v>6.3075206269163969E-8</v>
      </c>
      <c r="CO917" s="4">
        <f t="shared" si="847"/>
        <v>1</v>
      </c>
      <c r="CP917" s="7">
        <f t="shared" si="848"/>
        <v>4</v>
      </c>
      <c r="CQ917" s="4" t="str">
        <f t="shared" si="849"/>
        <v>Glenfiddich 15</v>
      </c>
      <c r="CR917" s="7">
        <f t="shared" si="850"/>
        <v>74</v>
      </c>
      <c r="CS917">
        <f t="shared" si="851"/>
        <v>77</v>
      </c>
      <c r="CT917">
        <f ca="1">COUNTIF(INDIRECT(ADDRESS(ROW(),CR917,1,1)):INDIRECT(ADDRESS(ROW(),CS917,1,1)), "&lt;0.05")</f>
        <v>4</v>
      </c>
      <c r="CU917" s="4">
        <f t="shared" ca="1" si="852"/>
        <v>1</v>
      </c>
    </row>
    <row r="918" spans="1:99" x14ac:dyDescent="0.25">
      <c r="A918" s="48">
        <v>122</v>
      </c>
      <c r="B918" s="7">
        <v>0.26901466336412605</v>
      </c>
      <c r="C918">
        <v>7.8316773935796544E-2</v>
      </c>
      <c r="D918">
        <v>0.12991886266663383</v>
      </c>
      <c r="E918">
        <v>8.7002120912558864E-2</v>
      </c>
      <c r="F918">
        <v>0.27013574039637156</v>
      </c>
      <c r="G918">
        <v>0.13988253892609953</v>
      </c>
      <c r="H918">
        <v>0.25719324468381433</v>
      </c>
      <c r="I918">
        <v>0.23143882308599384</v>
      </c>
      <c r="J918">
        <v>0.12153616477718969</v>
      </c>
      <c r="K918" s="4">
        <v>0.29608532381248159</v>
      </c>
      <c r="L918" s="7">
        <v>0.10591156557020828</v>
      </c>
      <c r="M918">
        <v>5.9652637267007654E-2</v>
      </c>
      <c r="N918">
        <v>0.15005566906585088</v>
      </c>
      <c r="O918">
        <v>0.10059759126207925</v>
      </c>
      <c r="P918" s="53">
        <v>0.15370385460785768</v>
      </c>
      <c r="Q918" s="53">
        <v>0.15992343603067993</v>
      </c>
      <c r="R918" s="53">
        <v>0.25143914569237158</v>
      </c>
      <c r="S918" s="53">
        <v>0.25425443790877911</v>
      </c>
      <c r="T918" s="53">
        <v>0.28852591374257031</v>
      </c>
      <c r="U918" s="57">
        <v>3.501568543373846E-2</v>
      </c>
      <c r="V918" s="59">
        <v>0.21329950271504688</v>
      </c>
      <c r="W918" s="53">
        <v>0.38478156814233155</v>
      </c>
      <c r="X918" s="53">
        <v>0.3966903297004995</v>
      </c>
      <c r="Y918" s="53">
        <v>0.28088336493028265</v>
      </c>
      <c r="Z918" s="53">
        <v>0.37577409691571712</v>
      </c>
      <c r="AA918" s="53">
        <v>0.21329950271504688</v>
      </c>
      <c r="AB918" s="53">
        <v>0.38478156814233155</v>
      </c>
      <c r="AC918" s="53">
        <v>0.3966903297004995</v>
      </c>
      <c r="AD918" s="53">
        <v>0.28088336493028265</v>
      </c>
      <c r="AE918" s="57">
        <v>0.37577409691571712</v>
      </c>
      <c r="AF918" s="59">
        <v>0.42194298248827755</v>
      </c>
      <c r="AG918" s="53">
        <v>0.4640709703333436</v>
      </c>
      <c r="AH918" s="53">
        <v>0.30764764820950374</v>
      </c>
      <c r="AI918" s="53">
        <v>0.32196655119665846</v>
      </c>
      <c r="AJ918" s="53">
        <v>0.38834485331707752</v>
      </c>
      <c r="AK918" s="53">
        <v>0.42194298248827755</v>
      </c>
      <c r="AL918" s="53">
        <v>0.4640709703333436</v>
      </c>
      <c r="AM918" s="53">
        <v>0.30764764820950374</v>
      </c>
      <c r="AN918" s="53">
        <v>0.32196655119665846</v>
      </c>
      <c r="AO918" s="57">
        <v>0.38834485331707752</v>
      </c>
      <c r="AP918" s="59">
        <v>0.28044897479223124</v>
      </c>
      <c r="AQ918" s="53">
        <v>0.20043851818495959</v>
      </c>
      <c r="AR918" s="53">
        <v>0.26598115659499094</v>
      </c>
      <c r="AS918" s="53">
        <v>0.32370191324497399</v>
      </c>
      <c r="AT918" s="53">
        <v>0.22481540279509929</v>
      </c>
      <c r="AU918" s="53">
        <v>0.28044897479223124</v>
      </c>
      <c r="AV918" s="53">
        <v>0.20043851818495959</v>
      </c>
      <c r="AW918" s="53">
        <v>0.26598115659499094</v>
      </c>
      <c r="AX918" s="53">
        <v>0.32370191324497399</v>
      </c>
      <c r="AY918" s="57">
        <v>0.22481540279509929</v>
      </c>
      <c r="AZ918">
        <f t="shared" si="806"/>
        <v>0.18805242565610661</v>
      </c>
      <c r="BA918">
        <f t="shared" si="807"/>
        <v>0.15590799365811431</v>
      </c>
      <c r="BB918">
        <f t="shared" si="808"/>
        <v>0.33028577248077551</v>
      </c>
      <c r="BC918">
        <f t="shared" si="809"/>
        <v>0.38079460110897212</v>
      </c>
      <c r="BD918" s="4">
        <f t="shared" si="810"/>
        <v>0.25907719312245103</v>
      </c>
      <c r="BE918" s="7">
        <f t="shared" si="811"/>
        <v>8.4329929679181362E-2</v>
      </c>
      <c r="BF918">
        <f t="shared" si="812"/>
        <v>8.5556930883190316E-2</v>
      </c>
      <c r="BG918">
        <f t="shared" si="813"/>
        <v>7.5387782402009204E-2</v>
      </c>
      <c r="BH918">
        <f t="shared" si="814"/>
        <v>6.2354480271534722E-2</v>
      </c>
      <c r="BI918" s="4">
        <f t="shared" si="815"/>
        <v>4.5443827814971638E-2</v>
      </c>
      <c r="BJ918" s="7">
        <f t="shared" si="816"/>
        <v>0.40857745001371559</v>
      </c>
      <c r="BK918">
        <f t="shared" si="817"/>
        <v>9.0402690820716859E-4</v>
      </c>
      <c r="BL918">
        <f t="shared" si="818"/>
        <v>2.3033787758981186E-5</v>
      </c>
      <c r="BM918" s="4">
        <f t="shared" si="819"/>
        <v>3.4528498059243136E-2</v>
      </c>
      <c r="BN918" s="7">
        <f t="shared" si="820"/>
        <v>0.40857745001371559</v>
      </c>
      <c r="BO918">
        <f t="shared" si="821"/>
        <v>1.3835432757074303E-4</v>
      </c>
      <c r="BP918">
        <f t="shared" si="822"/>
        <v>4.2736836650168337E-6</v>
      </c>
      <c r="BQ918" s="4">
        <f t="shared" si="823"/>
        <v>4.722801408933921E-3</v>
      </c>
      <c r="BR918" s="7">
        <f t="shared" si="824"/>
        <v>9.0402690820716859E-4</v>
      </c>
      <c r="BS918">
        <f t="shared" si="825"/>
        <v>1.3835432757074303E-4</v>
      </c>
      <c r="BT918">
        <f t="shared" si="826"/>
        <v>0.12052956823941398</v>
      </c>
      <c r="BU918" s="4">
        <f t="shared" si="827"/>
        <v>2.2033588128063521E-2</v>
      </c>
      <c r="BV918" s="7">
        <f t="shared" si="828"/>
        <v>2.3033787758981186E-5</v>
      </c>
      <c r="BW918">
        <f t="shared" si="829"/>
        <v>4.2736836650168337E-6</v>
      </c>
      <c r="BX918">
        <f t="shared" si="830"/>
        <v>0.12052956823941398</v>
      </c>
      <c r="BY918" s="4">
        <f t="shared" si="831"/>
        <v>1.2334187232665949E-4</v>
      </c>
      <c r="BZ918" s="7">
        <f t="shared" si="832"/>
        <v>3.4528498059243136E-2</v>
      </c>
      <c r="CA918">
        <f t="shared" si="833"/>
        <v>4.722801408933921E-3</v>
      </c>
      <c r="CB918">
        <f t="shared" si="834"/>
        <v>2.2033588128063521E-2</v>
      </c>
      <c r="CC918" s="4">
        <f t="shared" si="835"/>
        <v>1.2334187232665949E-4</v>
      </c>
      <c r="CD918" s="7">
        <f t="shared" si="836"/>
        <v>16</v>
      </c>
      <c r="CE918" s="4">
        <f t="shared" si="837"/>
        <v>0</v>
      </c>
      <c r="CF918" s="7">
        <f t="shared" si="838"/>
        <v>0.40857745001371559</v>
      </c>
      <c r="CG918">
        <f t="shared" si="839"/>
        <v>4.8088415283461719E-4</v>
      </c>
      <c r="CH918" s="7">
        <f t="shared" si="840"/>
        <v>0.40857745001371559</v>
      </c>
      <c r="CI918" s="4">
        <f t="shared" si="841"/>
        <v>7.4422217538801209E-5</v>
      </c>
      <c r="CJ918">
        <f t="shared" si="842"/>
        <v>4.8088415283461719E-4</v>
      </c>
      <c r="CK918">
        <f t="shared" si="843"/>
        <v>7.4422217538801209E-5</v>
      </c>
      <c r="CL918" s="7">
        <f t="shared" si="844"/>
        <v>4</v>
      </c>
      <c r="CM918" s="4">
        <f t="shared" si="845"/>
        <v>0</v>
      </c>
      <c r="CN918" s="7">
        <f t="shared" si="846"/>
        <v>8.2618464877889221E-9</v>
      </c>
      <c r="CO918" s="4">
        <f t="shared" si="847"/>
        <v>1</v>
      </c>
      <c r="CP918" s="7">
        <f t="shared" si="848"/>
        <v>4</v>
      </c>
      <c r="CQ918" s="4" t="str">
        <f t="shared" si="849"/>
        <v>Glenfiddich 15</v>
      </c>
      <c r="CR918" s="7">
        <f t="shared" si="850"/>
        <v>74</v>
      </c>
      <c r="CS918">
        <f t="shared" si="851"/>
        <v>77</v>
      </c>
      <c r="CT918">
        <f ca="1">COUNTIF(INDIRECT(ADDRESS(ROW(),CR918,1,1)):INDIRECT(ADDRESS(ROW(),CS918,1,1)), "&lt;0.05")</f>
        <v>3</v>
      </c>
      <c r="CU918" s="4">
        <f t="shared" ca="1" si="852"/>
        <v>0</v>
      </c>
    </row>
    <row r="919" spans="1:99" x14ac:dyDescent="0.25">
      <c r="A919" s="48">
        <v>123</v>
      </c>
      <c r="B919" s="7">
        <v>0.22371053716143582</v>
      </c>
      <c r="C919">
        <v>0.11006044900464415</v>
      </c>
      <c r="D919">
        <v>0.23991028801352515</v>
      </c>
      <c r="E919">
        <v>0.15277657984838597</v>
      </c>
      <c r="F919">
        <v>0.11397608985443136</v>
      </c>
      <c r="G919">
        <v>0.39975763270272408</v>
      </c>
      <c r="H919">
        <v>0.53825829929069147</v>
      </c>
      <c r="I919">
        <v>0.40360546405318559</v>
      </c>
      <c r="J919">
        <v>0.12318249099852785</v>
      </c>
      <c r="K919" s="4">
        <v>0.15314677693526771</v>
      </c>
      <c r="L919" s="7">
        <v>0.23125424517286192</v>
      </c>
      <c r="M919">
        <v>0.22955597322142615</v>
      </c>
      <c r="N919">
        <v>0.24153548739630923</v>
      </c>
      <c r="O919">
        <v>0</v>
      </c>
      <c r="P919" s="53">
        <v>0.33140675205161874</v>
      </c>
      <c r="Q919" s="53">
        <v>0.2944303589967438</v>
      </c>
      <c r="R919" s="53">
        <v>0.35629660021094206</v>
      </c>
      <c r="S919" s="53">
        <v>0</v>
      </c>
      <c r="T919" s="53">
        <v>0.46624987334777379</v>
      </c>
      <c r="U919" s="57">
        <v>0.1517668271261258</v>
      </c>
      <c r="V919" s="59">
        <v>0.24806655873754191</v>
      </c>
      <c r="W919" s="53">
        <v>0.49933388151692454</v>
      </c>
      <c r="X919" s="53">
        <v>0.41707834400641108</v>
      </c>
      <c r="Y919" s="53">
        <v>0.26686062922801512</v>
      </c>
      <c r="Z919" s="53">
        <v>0.42625368398887875</v>
      </c>
      <c r="AA919" s="53">
        <v>0.24806655873754191</v>
      </c>
      <c r="AB919" s="53">
        <v>0.49933388151692454</v>
      </c>
      <c r="AC919" s="53">
        <v>0.41707834400641108</v>
      </c>
      <c r="AD919" s="53">
        <v>0.26686062922801512</v>
      </c>
      <c r="AE919" s="57">
        <v>0.42625368398887875</v>
      </c>
      <c r="AF919" s="59">
        <v>0.80988504536034844</v>
      </c>
      <c r="AG919" s="53">
        <v>0.82427056846119728</v>
      </c>
      <c r="AH919" s="53">
        <v>0.54205334809240646</v>
      </c>
      <c r="AI919" s="53">
        <v>0.38840176425149248</v>
      </c>
      <c r="AJ919" s="53">
        <v>0.37700030024688985</v>
      </c>
      <c r="AK919" s="53">
        <v>0.80988504536034844</v>
      </c>
      <c r="AL919" s="53">
        <v>0.82427056846119728</v>
      </c>
      <c r="AM919" s="53">
        <v>0.54205334809240646</v>
      </c>
      <c r="AN919" s="53">
        <v>0.38840176425149248</v>
      </c>
      <c r="AO919" s="57">
        <v>0.37700030024688985</v>
      </c>
      <c r="AP919" s="59">
        <v>0.32073254320937966</v>
      </c>
      <c r="AQ919" s="53">
        <v>0.12307777110593812</v>
      </c>
      <c r="AR919" s="53">
        <v>0.16514617098767931</v>
      </c>
      <c r="AS919" s="53">
        <v>0.44307413281742347</v>
      </c>
      <c r="AT919" s="53">
        <v>0.17462549806239869</v>
      </c>
      <c r="AU919" s="53">
        <v>0.32073254320937966</v>
      </c>
      <c r="AV919" s="53">
        <v>0.12307777110593812</v>
      </c>
      <c r="AW919" s="53">
        <v>0.16514617098767931</v>
      </c>
      <c r="AX919" s="53">
        <v>0.44307413281742347</v>
      </c>
      <c r="AY919" s="57">
        <v>0.17462549806239869</v>
      </c>
      <c r="AZ919">
        <f t="shared" si="806"/>
        <v>0.24583846078628194</v>
      </c>
      <c r="BA919">
        <f t="shared" si="807"/>
        <v>0.23024961175238015</v>
      </c>
      <c r="BB919">
        <f t="shared" si="808"/>
        <v>0.37151861949555426</v>
      </c>
      <c r="BC919">
        <f t="shared" si="809"/>
        <v>0.58832220528246693</v>
      </c>
      <c r="BD919" s="4">
        <f t="shared" si="810"/>
        <v>0.24533122323656387</v>
      </c>
      <c r="BE919" s="7">
        <f t="shared" si="811"/>
        <v>0.15008730466895714</v>
      </c>
      <c r="BF919">
        <f t="shared" si="812"/>
        <v>0.14841910570394826</v>
      </c>
      <c r="BG919">
        <f t="shared" si="813"/>
        <v>0.10285055309139392</v>
      </c>
      <c r="BH919">
        <f t="shared" si="814"/>
        <v>0.2063048766729354</v>
      </c>
      <c r="BI919" s="4">
        <f t="shared" si="815"/>
        <v>0.12575325582492708</v>
      </c>
      <c r="BJ919" s="7">
        <f t="shared" si="816"/>
        <v>0.81797478565672732</v>
      </c>
      <c r="BK919">
        <f t="shared" si="817"/>
        <v>4.4238760739845145E-2</v>
      </c>
      <c r="BL919">
        <f t="shared" si="818"/>
        <v>5.8401001410038074E-4</v>
      </c>
      <c r="BM919" s="4">
        <f t="shared" si="819"/>
        <v>0.99355672825597385</v>
      </c>
      <c r="BN919" s="7">
        <f t="shared" si="820"/>
        <v>0.81797478565672732</v>
      </c>
      <c r="BO919">
        <f t="shared" si="821"/>
        <v>2.4926074411804326E-2</v>
      </c>
      <c r="BP919">
        <f t="shared" si="822"/>
        <v>3.7957093721098403E-4</v>
      </c>
      <c r="BQ919" s="4">
        <f t="shared" si="823"/>
        <v>0.80917547646569354</v>
      </c>
      <c r="BR919" s="7">
        <f t="shared" si="824"/>
        <v>4.4238760739845145E-2</v>
      </c>
      <c r="BS919">
        <f t="shared" si="825"/>
        <v>2.4926074411804326E-2</v>
      </c>
      <c r="BT919">
        <f t="shared" si="826"/>
        <v>1.0599904793111506E-2</v>
      </c>
      <c r="BU919" s="4">
        <f t="shared" si="827"/>
        <v>2.4869045814880236E-2</v>
      </c>
      <c r="BV919" s="7">
        <f t="shared" si="828"/>
        <v>5.8401001410038074E-4</v>
      </c>
      <c r="BW919">
        <f t="shared" si="829"/>
        <v>3.7957093721098403E-4</v>
      </c>
      <c r="BX919">
        <f t="shared" si="830"/>
        <v>1.0599904793111506E-2</v>
      </c>
      <c r="BY919" s="4">
        <f t="shared" si="831"/>
        <v>4.4105182387470324E-4</v>
      </c>
      <c r="BZ919" s="7">
        <f t="shared" si="832"/>
        <v>0.99355672825597385</v>
      </c>
      <c r="CA919">
        <f t="shared" si="833"/>
        <v>0.80917547646569354</v>
      </c>
      <c r="CB919">
        <f t="shared" si="834"/>
        <v>2.4869045814880236E-2</v>
      </c>
      <c r="CC919" s="4">
        <f t="shared" si="835"/>
        <v>4.4105182387470324E-4</v>
      </c>
      <c r="CD919" s="7">
        <f t="shared" si="836"/>
        <v>14</v>
      </c>
      <c r="CE919" s="4">
        <f t="shared" si="837"/>
        <v>0</v>
      </c>
      <c r="CF919" s="7">
        <f t="shared" si="838"/>
        <v>0.81797478565672732</v>
      </c>
      <c r="CG919">
        <f t="shared" si="839"/>
        <v>1.7490774357048797E-2</v>
      </c>
      <c r="CH919" s="7">
        <f t="shared" si="840"/>
        <v>0.81797478565672732</v>
      </c>
      <c r="CI919" s="4">
        <f t="shared" si="841"/>
        <v>9.3632971187732183E-3</v>
      </c>
      <c r="CJ919">
        <f t="shared" si="842"/>
        <v>1.7490774357048797E-2</v>
      </c>
      <c r="CK919">
        <f t="shared" si="843"/>
        <v>9.3632971187732183E-3</v>
      </c>
      <c r="CL919" s="7">
        <f t="shared" si="844"/>
        <v>4</v>
      </c>
      <c r="CM919" s="4">
        <f t="shared" si="845"/>
        <v>0</v>
      </c>
      <c r="CN919" s="7">
        <f t="shared" si="846"/>
        <v>7.8945063726158015E-5</v>
      </c>
      <c r="CO919" s="4">
        <f t="shared" si="847"/>
        <v>1</v>
      </c>
      <c r="CP919" s="7">
        <f t="shared" si="848"/>
        <v>4</v>
      </c>
      <c r="CQ919" s="4" t="str">
        <f t="shared" si="849"/>
        <v>Glenfiddich 15</v>
      </c>
      <c r="CR919" s="7">
        <f t="shared" si="850"/>
        <v>74</v>
      </c>
      <c r="CS919">
        <f t="shared" si="851"/>
        <v>77</v>
      </c>
      <c r="CT919">
        <f ca="1">COUNTIF(INDIRECT(ADDRESS(ROW(),CR919,1,1)):INDIRECT(ADDRESS(ROW(),CS919,1,1)), "&lt;0.05")</f>
        <v>4</v>
      </c>
      <c r="CU919" s="4">
        <f t="shared" ca="1" si="852"/>
        <v>1</v>
      </c>
    </row>
    <row r="920" spans="1:99" x14ac:dyDescent="0.25">
      <c r="A920" s="48">
        <v>124</v>
      </c>
      <c r="B920" s="7">
        <v>1.6794582608575904E-2</v>
      </c>
      <c r="C920">
        <v>0.2221959079399089</v>
      </c>
      <c r="D920">
        <v>0.18191399224192339</v>
      </c>
      <c r="E920">
        <v>0.1908305672744946</v>
      </c>
      <c r="F920">
        <v>1.6151967893861172E-2</v>
      </c>
      <c r="G920">
        <v>0.24415399949149166</v>
      </c>
      <c r="H920">
        <v>0.21777286586758965</v>
      </c>
      <c r="I920">
        <v>0.25795116014610625</v>
      </c>
      <c r="J920">
        <v>0.28645024640417599</v>
      </c>
      <c r="K920" s="4">
        <v>0.1037966474842435</v>
      </c>
      <c r="L920" s="7">
        <v>0.16070415550506162</v>
      </c>
      <c r="M920">
        <v>0.23547095613240532</v>
      </c>
      <c r="N920">
        <v>0.30318613623025142</v>
      </c>
      <c r="O920">
        <v>0.24528568768300948</v>
      </c>
      <c r="P920" s="53">
        <v>0.30576642401208393</v>
      </c>
      <c r="Q920" s="53">
        <v>0</v>
      </c>
      <c r="R920" s="53">
        <v>0.45367525540406145</v>
      </c>
      <c r="S920" s="53">
        <v>0</v>
      </c>
      <c r="T920" s="53">
        <v>0.35912281304071925</v>
      </c>
      <c r="U920" s="57">
        <v>0.16916759628779315</v>
      </c>
      <c r="V920" s="59">
        <v>0.50617321142715255</v>
      </c>
      <c r="W920" s="53">
        <v>0.44700274304230098</v>
      </c>
      <c r="X920" s="53">
        <v>0.58669584681800779</v>
      </c>
      <c r="Y920" s="53">
        <v>0.24187678560510772</v>
      </c>
      <c r="Z920" s="53">
        <v>0.5070685784758453</v>
      </c>
      <c r="AA920" s="53">
        <v>0.50617321142715255</v>
      </c>
      <c r="AB920" s="53">
        <v>0.44700274304230098</v>
      </c>
      <c r="AC920" s="53">
        <v>0.58669584681800779</v>
      </c>
      <c r="AD920" s="53">
        <v>0.24187678560510772</v>
      </c>
      <c r="AE920" s="57">
        <v>0.5070685784758453</v>
      </c>
      <c r="AF920" s="59">
        <v>0.24094167943257255</v>
      </c>
      <c r="AG920" s="53">
        <v>0.44685229579308661</v>
      </c>
      <c r="AH920" s="53">
        <v>0.72267054150069543</v>
      </c>
      <c r="AI920" s="53">
        <v>6.3088925474499249E-2</v>
      </c>
      <c r="AJ920" s="53">
        <v>0.27941519806867343</v>
      </c>
      <c r="AK920" s="53">
        <v>0.24094167943257255</v>
      </c>
      <c r="AL920" s="53">
        <v>0.44685229579308661</v>
      </c>
      <c r="AM920" s="53">
        <v>0.72267054150069543</v>
      </c>
      <c r="AN920" s="53">
        <v>6.3088925474499249E-2</v>
      </c>
      <c r="AO920" s="57">
        <v>0.27941519806867343</v>
      </c>
      <c r="AP920" s="59">
        <v>0.259468930053109</v>
      </c>
      <c r="AQ920" s="53">
        <v>0.28746145128381606</v>
      </c>
      <c r="AR920" s="53">
        <v>0</v>
      </c>
      <c r="AS920" s="53">
        <v>0.38563652832678835</v>
      </c>
      <c r="AT920" s="53">
        <v>0.11538080936313123</v>
      </c>
      <c r="AU920" s="53">
        <v>0.259468930053109</v>
      </c>
      <c r="AV920" s="53">
        <v>0.28746145128381606</v>
      </c>
      <c r="AW920" s="53">
        <v>0</v>
      </c>
      <c r="AX920" s="53">
        <v>0.38563652832678835</v>
      </c>
      <c r="AY920" s="57">
        <v>0.11538080936313123</v>
      </c>
      <c r="AZ920">
        <f t="shared" si="806"/>
        <v>0.17380119373523711</v>
      </c>
      <c r="BA920">
        <f t="shared" si="807"/>
        <v>0.22323790242953856</v>
      </c>
      <c r="BB920">
        <f t="shared" si="808"/>
        <v>0.45776343307368289</v>
      </c>
      <c r="BC920">
        <f t="shared" si="809"/>
        <v>0.35059372805390543</v>
      </c>
      <c r="BD920" s="4">
        <f t="shared" si="810"/>
        <v>0.20958954380536893</v>
      </c>
      <c r="BE920" s="7">
        <f t="shared" si="811"/>
        <v>9.6469285503167607E-2</v>
      </c>
      <c r="BF920">
        <f t="shared" si="812"/>
        <v>0.14602469412572536</v>
      </c>
      <c r="BG920">
        <f t="shared" si="813"/>
        <v>0.1230364971348572</v>
      </c>
      <c r="BH920">
        <f t="shared" si="814"/>
        <v>0.23449986182031132</v>
      </c>
      <c r="BI920" s="4">
        <f t="shared" si="815"/>
        <v>0.14325392406773418</v>
      </c>
      <c r="BJ920" s="7">
        <f t="shared" si="816"/>
        <v>0.38529041778581019</v>
      </c>
      <c r="BK920">
        <f t="shared" si="817"/>
        <v>2.3710489589449526E-5</v>
      </c>
      <c r="BL920">
        <f t="shared" si="818"/>
        <v>4.7792210958435034E-2</v>
      </c>
      <c r="BM920" s="4">
        <f t="shared" si="819"/>
        <v>0.52172968606268966</v>
      </c>
      <c r="BN920" s="7">
        <f t="shared" si="820"/>
        <v>0.38529041778581019</v>
      </c>
      <c r="BO920">
        <f t="shared" si="821"/>
        <v>1.1381765771197301E-3</v>
      </c>
      <c r="BP920">
        <f t="shared" si="822"/>
        <v>0.16540415376644022</v>
      </c>
      <c r="BQ920" s="4">
        <f t="shared" si="823"/>
        <v>0.83526718729609928</v>
      </c>
      <c r="BR920" s="7">
        <f t="shared" si="824"/>
        <v>2.3710489589449526E-5</v>
      </c>
      <c r="BS920">
        <f t="shared" si="825"/>
        <v>1.1381765771197301E-3</v>
      </c>
      <c r="BT920">
        <f t="shared" si="826"/>
        <v>0.22202387591190453</v>
      </c>
      <c r="BU920" s="4">
        <f t="shared" si="827"/>
        <v>6.1942632138579142E-4</v>
      </c>
      <c r="BV920" s="7">
        <f t="shared" si="828"/>
        <v>4.7792210958435034E-2</v>
      </c>
      <c r="BW920">
        <f t="shared" si="829"/>
        <v>0.16540415376644022</v>
      </c>
      <c r="BX920">
        <f t="shared" si="830"/>
        <v>0.22202387591190453</v>
      </c>
      <c r="BY920" s="4">
        <f t="shared" si="831"/>
        <v>0.12563290433047875</v>
      </c>
      <c r="BZ920" s="7">
        <f t="shared" si="832"/>
        <v>0.52172968606268966</v>
      </c>
      <c r="CA920">
        <f t="shared" si="833"/>
        <v>0.83526718729609928</v>
      </c>
      <c r="CB920">
        <f t="shared" si="834"/>
        <v>6.1942632138579142E-4</v>
      </c>
      <c r="CC920" s="4">
        <f t="shared" si="835"/>
        <v>0.12563290433047875</v>
      </c>
      <c r="CD920" s="7">
        <f t="shared" si="836"/>
        <v>8</v>
      </c>
      <c r="CE920" s="4">
        <f t="shared" si="837"/>
        <v>0</v>
      </c>
      <c r="CF920" s="7">
        <f t="shared" si="838"/>
        <v>0.38529041778581019</v>
      </c>
      <c r="CG920">
        <f t="shared" si="839"/>
        <v>1.3529129060601084E-3</v>
      </c>
      <c r="CH920" s="7">
        <f t="shared" si="840"/>
        <v>0.38529041778581019</v>
      </c>
      <c r="CI920" s="4">
        <f t="shared" si="841"/>
        <v>6.0683797133339747E-2</v>
      </c>
      <c r="CJ920">
        <f t="shared" si="842"/>
        <v>1.3529129060601084E-3</v>
      </c>
      <c r="CK920">
        <f t="shared" si="843"/>
        <v>6.0683797133339747E-2</v>
      </c>
      <c r="CL920" s="7">
        <f t="shared" si="844"/>
        <v>2</v>
      </c>
      <c r="CM920" s="4">
        <f t="shared" si="845"/>
        <v>0</v>
      </c>
      <c r="CN920" s="7">
        <f t="shared" si="846"/>
        <v>2.9174671939778766E-4</v>
      </c>
      <c r="CO920" s="4">
        <f t="shared" si="847"/>
        <v>1</v>
      </c>
      <c r="CP920" s="7">
        <f t="shared" si="848"/>
        <v>3</v>
      </c>
      <c r="CQ920" s="4" t="str">
        <f t="shared" si="849"/>
        <v>Glenfiddich 12</v>
      </c>
      <c r="CR920" s="7">
        <f t="shared" si="850"/>
        <v>70</v>
      </c>
      <c r="CS920">
        <f t="shared" si="851"/>
        <v>73</v>
      </c>
      <c r="CT920">
        <f ca="1">COUNTIF(INDIRECT(ADDRESS(ROW(),CR920,1,1)):INDIRECT(ADDRESS(ROW(),CS920,1,1)), "&lt;0.05")</f>
        <v>3</v>
      </c>
      <c r="CU920" s="4">
        <f t="shared" ca="1" si="852"/>
        <v>0</v>
      </c>
    </row>
    <row r="921" spans="1:99" x14ac:dyDescent="0.25">
      <c r="A921" s="48">
        <v>125</v>
      </c>
      <c r="B921" s="7">
        <v>0.3567116089674407</v>
      </c>
      <c r="C921">
        <v>0.23317017149715089</v>
      </c>
      <c r="D921">
        <v>0.29471713408536726</v>
      </c>
      <c r="E921">
        <v>0.22410418710498237</v>
      </c>
      <c r="F921">
        <v>0.1873784374504425</v>
      </c>
      <c r="G921">
        <v>0.34941549656915771</v>
      </c>
      <c r="H921">
        <v>0.31581717310449148</v>
      </c>
      <c r="I921">
        <v>0.33719278520390245</v>
      </c>
      <c r="J921">
        <v>0.34526159627235153</v>
      </c>
      <c r="K921" s="4">
        <v>0.18112814544230882</v>
      </c>
      <c r="L921" s="7">
        <v>0.22594767403472218</v>
      </c>
      <c r="M921">
        <v>0.17913008174420353</v>
      </c>
      <c r="N921">
        <v>0.44573031251513245</v>
      </c>
      <c r="O921">
        <v>5.4452288166478881E-2</v>
      </c>
      <c r="P921" s="53">
        <v>0.27643385477754118</v>
      </c>
      <c r="Q921" s="53">
        <v>5.5375357983695637E-3</v>
      </c>
      <c r="R921" s="53">
        <v>0.39245045220415004</v>
      </c>
      <c r="S921" s="53">
        <v>0.52281229426834019</v>
      </c>
      <c r="T921" s="53">
        <v>0.17240941561294962</v>
      </c>
      <c r="U921" s="57">
        <v>0.28463988900294501</v>
      </c>
      <c r="V921" s="59">
        <v>0.32060082474847096</v>
      </c>
      <c r="W921" s="53">
        <v>0.36697389323983631</v>
      </c>
      <c r="X921" s="53">
        <v>0.63757461061933751</v>
      </c>
      <c r="Y921" s="53">
        <v>0.15398888401085464</v>
      </c>
      <c r="Z921" s="53">
        <v>0.47800303547690048</v>
      </c>
      <c r="AA921" s="53">
        <v>0.32060082474847096</v>
      </c>
      <c r="AB921" s="53">
        <v>0.36697389323983631</v>
      </c>
      <c r="AC921" s="53">
        <v>0.63757461061933751</v>
      </c>
      <c r="AD921" s="53">
        <v>0.15398888401085464</v>
      </c>
      <c r="AE921" s="57">
        <v>0.47800303547690048</v>
      </c>
      <c r="AF921" s="59">
        <v>0.3171954934152601</v>
      </c>
      <c r="AG921" s="53">
        <v>0.54588356027379947</v>
      </c>
      <c r="AH921" s="53">
        <v>0.5750434257504724</v>
      </c>
      <c r="AI921" s="53">
        <v>0.13337447847317066</v>
      </c>
      <c r="AJ921" s="53">
        <v>0.84884685848120423</v>
      </c>
      <c r="AK921" s="53">
        <v>0.3171954934152601</v>
      </c>
      <c r="AL921" s="53">
        <v>0.54588356027379947</v>
      </c>
      <c r="AM921" s="53">
        <v>0.5750434257504724</v>
      </c>
      <c r="AN921" s="53">
        <v>0.13337447847317066</v>
      </c>
      <c r="AO921" s="57">
        <v>0.84884685848120423</v>
      </c>
      <c r="AP921" s="59">
        <v>0.21018058747630353</v>
      </c>
      <c r="AQ921" s="53">
        <v>0.43412350284326218</v>
      </c>
      <c r="AR921" s="53">
        <v>0.36821361559960203</v>
      </c>
      <c r="AS921" s="53">
        <v>0.52073483950034294</v>
      </c>
      <c r="AT921" s="53">
        <v>0.37049241617015632</v>
      </c>
      <c r="AU921" s="53">
        <v>0.21018058747630353</v>
      </c>
      <c r="AV921" s="53">
        <v>0.43412350284326218</v>
      </c>
      <c r="AW921" s="53">
        <v>0.36821361559960203</v>
      </c>
      <c r="AX921" s="53">
        <v>0.52073483950034294</v>
      </c>
      <c r="AY921" s="57">
        <v>0.37049241617015632</v>
      </c>
      <c r="AZ921">
        <f t="shared" si="806"/>
        <v>0.28248967356975963</v>
      </c>
      <c r="BA921">
        <f t="shared" si="807"/>
        <v>0.2559543798124832</v>
      </c>
      <c r="BB921">
        <f t="shared" si="808"/>
        <v>0.39142824961907996</v>
      </c>
      <c r="BC921">
        <f t="shared" si="809"/>
        <v>0.48406876327878134</v>
      </c>
      <c r="BD921" s="4">
        <f t="shared" si="810"/>
        <v>0.38074899231793335</v>
      </c>
      <c r="BE921" s="7">
        <f t="shared" si="811"/>
        <v>6.9396224786331381E-2</v>
      </c>
      <c r="BF921">
        <f t="shared" si="812"/>
        <v>0.16472040997592249</v>
      </c>
      <c r="BG921">
        <f t="shared" si="813"/>
        <v>0.17001648062608385</v>
      </c>
      <c r="BH921">
        <f t="shared" si="814"/>
        <v>0.25646905235401274</v>
      </c>
      <c r="BI921" s="4">
        <f t="shared" si="815"/>
        <v>0.10729066391936255</v>
      </c>
      <c r="BJ921" s="7">
        <f t="shared" si="816"/>
        <v>0.64709023034878288</v>
      </c>
      <c r="BK921">
        <f t="shared" si="817"/>
        <v>8.5355615312506267E-2</v>
      </c>
      <c r="BL921">
        <f t="shared" si="818"/>
        <v>3.6672220214767431E-2</v>
      </c>
      <c r="BM921" s="4">
        <f t="shared" si="819"/>
        <v>2.7652139701145873E-2</v>
      </c>
      <c r="BN921" s="7">
        <f t="shared" si="820"/>
        <v>0.64709023034878288</v>
      </c>
      <c r="BO921">
        <f t="shared" si="821"/>
        <v>8.7085202625685643E-2</v>
      </c>
      <c r="BP921">
        <f t="shared" si="822"/>
        <v>3.1497959466174293E-2</v>
      </c>
      <c r="BQ921" s="4">
        <f t="shared" si="823"/>
        <v>6.2492643762885935E-2</v>
      </c>
      <c r="BR921" s="7">
        <f t="shared" si="824"/>
        <v>8.5355615312506267E-2</v>
      </c>
      <c r="BS921">
        <f t="shared" si="825"/>
        <v>8.7085202625685643E-2</v>
      </c>
      <c r="BT921">
        <f t="shared" si="826"/>
        <v>0.35555548457308062</v>
      </c>
      <c r="BU921" s="4">
        <f t="shared" si="827"/>
        <v>0.86881495271099807</v>
      </c>
      <c r="BV921" s="7">
        <f t="shared" si="828"/>
        <v>3.6672220214767431E-2</v>
      </c>
      <c r="BW921">
        <f t="shared" si="829"/>
        <v>3.1497959466174293E-2</v>
      </c>
      <c r="BX921">
        <f t="shared" si="830"/>
        <v>0.35555548457308062</v>
      </c>
      <c r="BY921" s="4">
        <f t="shared" si="831"/>
        <v>0.26258483887717732</v>
      </c>
      <c r="BZ921" s="7">
        <f t="shared" si="832"/>
        <v>2.7652139701145873E-2</v>
      </c>
      <c r="CA921">
        <f t="shared" si="833"/>
        <v>6.2492643762885935E-2</v>
      </c>
      <c r="CB921">
        <f t="shared" si="834"/>
        <v>0.86881495271099807</v>
      </c>
      <c r="CC921" s="4">
        <f t="shared" si="835"/>
        <v>0.26258483887717732</v>
      </c>
      <c r="CD921" s="7">
        <f t="shared" si="836"/>
        <v>6</v>
      </c>
      <c r="CE921" s="4">
        <f t="shared" si="837"/>
        <v>0</v>
      </c>
      <c r="CF921" s="7">
        <f t="shared" si="838"/>
        <v>0.64709023034878288</v>
      </c>
      <c r="CG921">
        <f t="shared" si="839"/>
        <v>1.855942301751281E-3</v>
      </c>
      <c r="CH921" s="7">
        <f t="shared" si="840"/>
        <v>0.64709023034878288</v>
      </c>
      <c r="CI921" s="4">
        <f t="shared" si="841"/>
        <v>1.7974758275206275E-2</v>
      </c>
      <c r="CJ921">
        <f t="shared" si="842"/>
        <v>1.855942301751281E-3</v>
      </c>
      <c r="CK921">
        <f t="shared" si="843"/>
        <v>1.7974758275206275E-2</v>
      </c>
      <c r="CL921" s="7">
        <f t="shared" si="844"/>
        <v>4</v>
      </c>
      <c r="CM921" s="4">
        <f t="shared" si="845"/>
        <v>0</v>
      </c>
      <c r="CN921" s="7">
        <f t="shared" si="846"/>
        <v>5.1532416548794608E-3</v>
      </c>
      <c r="CO921" s="4">
        <f t="shared" si="847"/>
        <v>1</v>
      </c>
      <c r="CP921" s="7">
        <f t="shared" si="848"/>
        <v>4</v>
      </c>
      <c r="CQ921" s="4" t="str">
        <f t="shared" si="849"/>
        <v>Glenfiddich 15</v>
      </c>
      <c r="CR921" s="7">
        <f t="shared" si="850"/>
        <v>74</v>
      </c>
      <c r="CS921">
        <f t="shared" si="851"/>
        <v>77</v>
      </c>
      <c r="CT921">
        <f ca="1">COUNTIF(INDIRECT(ADDRESS(ROW(),CR921,1,1)):INDIRECT(ADDRESS(ROW(),CS921,1,1)), "&lt;0.05")</f>
        <v>2</v>
      </c>
      <c r="CU921" s="4">
        <f t="shared" ca="1" si="852"/>
        <v>0</v>
      </c>
    </row>
    <row r="922" spans="1:99" x14ac:dyDescent="0.25">
      <c r="A922" s="48">
        <v>126</v>
      </c>
      <c r="B922" s="7">
        <v>0.19216279252596366</v>
      </c>
      <c r="C922">
        <v>9.6221805891251289E-2</v>
      </c>
      <c r="D922">
        <v>0.20048408282217503</v>
      </c>
      <c r="E922">
        <v>0.10014031790919241</v>
      </c>
      <c r="F922">
        <v>0</v>
      </c>
      <c r="G922">
        <v>0</v>
      </c>
      <c r="H922">
        <v>5.1013303578885345E-2</v>
      </c>
      <c r="I922">
        <v>0</v>
      </c>
      <c r="J922">
        <v>0.2332859168980185</v>
      </c>
      <c r="K922" s="4">
        <v>2.4350357030648185E-3</v>
      </c>
      <c r="L922" s="7">
        <v>0.17896105120096348</v>
      </c>
      <c r="M922">
        <v>0.21168410819757114</v>
      </c>
      <c r="N922">
        <v>1.0812321144161826E-2</v>
      </c>
      <c r="O922">
        <v>0.17347075468852666</v>
      </c>
      <c r="P922" s="53">
        <v>9.8509087274506607E-2</v>
      </c>
      <c r="Q922" s="53">
        <v>0.35467429218691515</v>
      </c>
      <c r="R922" s="53">
        <v>0.15885295830255022</v>
      </c>
      <c r="S922" s="53">
        <v>0.10159558714154528</v>
      </c>
      <c r="T922" s="53">
        <v>0.23094486539439898</v>
      </c>
      <c r="U922" s="57">
        <v>7.8341662072927615E-2</v>
      </c>
      <c r="V922" s="59">
        <v>0.31132635970372363</v>
      </c>
      <c r="W922" s="53">
        <v>0.3113772950683531</v>
      </c>
      <c r="X922" s="53">
        <v>0.40467296823431831</v>
      </c>
      <c r="Y922" s="53">
        <v>0.29406319001965597</v>
      </c>
      <c r="Z922" s="53">
        <v>0.14129374683091106</v>
      </c>
      <c r="AA922" s="53">
        <v>0.31132635970372363</v>
      </c>
      <c r="AB922" s="53">
        <v>0.3113772950683531</v>
      </c>
      <c r="AC922" s="53">
        <v>0.40467296823431831</v>
      </c>
      <c r="AD922" s="53">
        <v>0.29406319001965597</v>
      </c>
      <c r="AE922" s="57">
        <v>0.14129374683091106</v>
      </c>
      <c r="AF922" s="59">
        <v>0.59640216654757783</v>
      </c>
      <c r="AG922" s="53">
        <v>0.19298055058201477</v>
      </c>
      <c r="AH922" s="53">
        <v>0.43949978531707395</v>
      </c>
      <c r="AI922" s="53">
        <v>0.14289107822613914</v>
      </c>
      <c r="AJ922" s="53">
        <v>0.39555445766719816</v>
      </c>
      <c r="AK922" s="53">
        <v>0.59640216654757783</v>
      </c>
      <c r="AL922" s="53">
        <v>0.19298055058201477</v>
      </c>
      <c r="AM922" s="53">
        <v>0.43949978531707395</v>
      </c>
      <c r="AN922" s="53">
        <v>0.14289107822613914</v>
      </c>
      <c r="AO922" s="57">
        <v>0.39555445766719816</v>
      </c>
      <c r="AP922" s="59">
        <v>5.8315906415270902E-2</v>
      </c>
      <c r="AQ922" s="53">
        <v>0.18870132739905179</v>
      </c>
      <c r="AR922" s="53">
        <v>0.32823541065492223</v>
      </c>
      <c r="AS922" s="53">
        <v>0.14187773344736823</v>
      </c>
      <c r="AT922" s="53">
        <v>4.1269678003415695E-2</v>
      </c>
      <c r="AU922" s="53">
        <v>5.8315906415270902E-2</v>
      </c>
      <c r="AV922" s="53">
        <v>0.18870132739905179</v>
      </c>
      <c r="AW922" s="53">
        <v>0.32823541065492223</v>
      </c>
      <c r="AX922" s="53">
        <v>0.14187773344736823</v>
      </c>
      <c r="AY922" s="57">
        <v>4.1269678003415695E-2</v>
      </c>
      <c r="AZ922">
        <f t="shared" si="806"/>
        <v>8.7574325532855102E-2</v>
      </c>
      <c r="BA922">
        <f t="shared" si="807"/>
        <v>0.1597846687604067</v>
      </c>
      <c r="BB922">
        <f t="shared" si="808"/>
        <v>0.29254671197139237</v>
      </c>
      <c r="BC922">
        <f t="shared" si="809"/>
        <v>0.35346560766800078</v>
      </c>
      <c r="BD922" s="4">
        <f t="shared" si="810"/>
        <v>0.15168001118400579</v>
      </c>
      <c r="BE922" s="7">
        <f t="shared" si="811"/>
        <v>9.2343023640039601E-2</v>
      </c>
      <c r="BF922">
        <f t="shared" si="812"/>
        <v>9.5604271866897031E-2</v>
      </c>
      <c r="BG922">
        <f t="shared" si="813"/>
        <v>8.9640420621899544E-2</v>
      </c>
      <c r="BH922">
        <f t="shared" si="814"/>
        <v>0.17530203057441623</v>
      </c>
      <c r="BI922" s="4">
        <f t="shared" si="815"/>
        <v>0.10908281188342053</v>
      </c>
      <c r="BJ922" s="7">
        <f t="shared" si="816"/>
        <v>0.10297832427600284</v>
      </c>
      <c r="BK922">
        <f t="shared" si="817"/>
        <v>8.6013370619601433E-5</v>
      </c>
      <c r="BL922">
        <f t="shared" si="818"/>
        <v>8.6504019159372751E-4</v>
      </c>
      <c r="BM922" s="4">
        <f t="shared" si="819"/>
        <v>0.17361214459369242</v>
      </c>
      <c r="BN922" s="7">
        <f t="shared" si="820"/>
        <v>0.10297832427600284</v>
      </c>
      <c r="BO922">
        <f t="shared" si="821"/>
        <v>4.9446711146740822E-3</v>
      </c>
      <c r="BP922">
        <f t="shared" si="822"/>
        <v>8.4053322200328042E-3</v>
      </c>
      <c r="BQ922" s="4">
        <f t="shared" si="823"/>
        <v>0.86175596796936749</v>
      </c>
      <c r="BR922" s="7">
        <f t="shared" si="824"/>
        <v>8.6013370619601433E-5</v>
      </c>
      <c r="BS922">
        <f t="shared" si="825"/>
        <v>4.9446711146740822E-3</v>
      </c>
      <c r="BT922">
        <f t="shared" si="826"/>
        <v>0.34519454303509467</v>
      </c>
      <c r="BU922" s="4">
        <f t="shared" si="827"/>
        <v>5.6696910564910229E-3</v>
      </c>
      <c r="BV922" s="7">
        <f t="shared" si="828"/>
        <v>8.6504019159372751E-4</v>
      </c>
      <c r="BW922">
        <f t="shared" si="829"/>
        <v>8.4053322200328042E-3</v>
      </c>
      <c r="BX922">
        <f t="shared" si="830"/>
        <v>0.34519454303509467</v>
      </c>
      <c r="BY922" s="4">
        <f t="shared" si="831"/>
        <v>7.4310756328385529E-3</v>
      </c>
      <c r="BZ922" s="7">
        <f t="shared" si="832"/>
        <v>0.17361214459369242</v>
      </c>
      <c r="CA922">
        <f t="shared" si="833"/>
        <v>0.86175596796936749</v>
      </c>
      <c r="CB922">
        <f t="shared" si="834"/>
        <v>5.6696910564910229E-3</v>
      </c>
      <c r="CC922" s="4">
        <f t="shared" si="835"/>
        <v>7.4310756328385529E-3</v>
      </c>
      <c r="CD922" s="7">
        <f t="shared" si="836"/>
        <v>12</v>
      </c>
      <c r="CE922" s="4">
        <f t="shared" si="837"/>
        <v>0</v>
      </c>
      <c r="CF922" s="7">
        <f t="shared" si="838"/>
        <v>0.10297832427600284</v>
      </c>
      <c r="CG922">
        <f t="shared" si="839"/>
        <v>1.5260992811089668E-4</v>
      </c>
      <c r="CH922" s="7">
        <f t="shared" si="840"/>
        <v>0.10297832427600284</v>
      </c>
      <c r="CI922" s="4">
        <f t="shared" si="841"/>
        <v>1.5931366069904154E-2</v>
      </c>
      <c r="CJ922">
        <f t="shared" si="842"/>
        <v>1.5260992811089668E-4</v>
      </c>
      <c r="CK922">
        <f t="shared" si="843"/>
        <v>1.5931366069904154E-2</v>
      </c>
      <c r="CL922" s="7">
        <f t="shared" si="844"/>
        <v>4</v>
      </c>
      <c r="CM922" s="4">
        <f t="shared" si="845"/>
        <v>0</v>
      </c>
      <c r="CN922" s="7">
        <f t="shared" si="846"/>
        <v>8.5283599474011921E-6</v>
      </c>
      <c r="CO922" s="4">
        <f t="shared" si="847"/>
        <v>1</v>
      </c>
      <c r="CP922" s="7">
        <f t="shared" si="848"/>
        <v>4</v>
      </c>
      <c r="CQ922" s="4" t="str">
        <f t="shared" si="849"/>
        <v>Glenfiddich 15</v>
      </c>
      <c r="CR922" s="7">
        <f t="shared" si="850"/>
        <v>74</v>
      </c>
      <c r="CS922">
        <f t="shared" si="851"/>
        <v>77</v>
      </c>
      <c r="CT922">
        <f ca="1">COUNTIF(INDIRECT(ADDRESS(ROW(),CR922,1,1)):INDIRECT(ADDRESS(ROW(),CS922,1,1)), "&lt;0.05")</f>
        <v>3</v>
      </c>
      <c r="CU922" s="4">
        <f t="shared" ca="1" si="852"/>
        <v>0</v>
      </c>
    </row>
    <row r="923" spans="1:99" x14ac:dyDescent="0.25">
      <c r="A923" s="48">
        <v>127</v>
      </c>
      <c r="B923" s="7">
        <v>0.29957783875628996</v>
      </c>
      <c r="C923">
        <v>0.16142287679995271</v>
      </c>
      <c r="D923">
        <v>0.18658701354464935</v>
      </c>
      <c r="E923">
        <v>4.6552669426976258E-2</v>
      </c>
      <c r="F923">
        <v>0.31948985793513657</v>
      </c>
      <c r="G923">
        <v>0.12909943806124158</v>
      </c>
      <c r="H923">
        <v>0.21463010945219516</v>
      </c>
      <c r="I923">
        <v>0.29542906595750695</v>
      </c>
      <c r="J923">
        <v>0.17418915986892136</v>
      </c>
      <c r="K923" s="4">
        <v>0.23655844098435866</v>
      </c>
      <c r="L923" s="7">
        <v>0.26017312360507194</v>
      </c>
      <c r="M923">
        <v>0</v>
      </c>
      <c r="N923">
        <v>0.31248143172513548</v>
      </c>
      <c r="O923">
        <v>0.23063159892353785</v>
      </c>
      <c r="P923" s="53">
        <v>0.24163846642789946</v>
      </c>
      <c r="Q923" s="53">
        <v>3.5646048927275046E-3</v>
      </c>
      <c r="R923" s="53">
        <v>0.32597725976358499</v>
      </c>
      <c r="S923" s="53">
        <v>0.59718168667653126</v>
      </c>
      <c r="T923" s="53">
        <v>0.2186383195687133</v>
      </c>
      <c r="U923" s="57">
        <v>0.41689723672860379</v>
      </c>
      <c r="V923" s="59">
        <v>0.72021548650883671</v>
      </c>
      <c r="W923" s="53">
        <v>0.61749113540241929</v>
      </c>
      <c r="X923" s="53">
        <v>0.56573003763251772</v>
      </c>
      <c r="Y923" s="53">
        <v>0.52088457168678415</v>
      </c>
      <c r="Z923" s="53">
        <v>0.93506685437635961</v>
      </c>
      <c r="AA923" s="53">
        <v>0.72021548650883671</v>
      </c>
      <c r="AB923" s="53">
        <v>0.61749113540241929</v>
      </c>
      <c r="AC923" s="53">
        <v>0.56573003763251772</v>
      </c>
      <c r="AD923" s="53">
        <v>0.52088457168678415</v>
      </c>
      <c r="AE923" s="57">
        <v>0.93506685437635961</v>
      </c>
      <c r="AF923" s="59">
        <v>0.62054638046345167</v>
      </c>
      <c r="AG923" s="53">
        <v>0.18445547126732315</v>
      </c>
      <c r="AH923" s="53">
        <v>0.81018712900845236</v>
      </c>
      <c r="AI923" s="53">
        <v>0.59547428391013668</v>
      </c>
      <c r="AJ923" s="53">
        <v>1.6684555209425082E-2</v>
      </c>
      <c r="AK923" s="53">
        <v>0.62054638046345167</v>
      </c>
      <c r="AL923" s="53">
        <v>0.18445547126732315</v>
      </c>
      <c r="AM923" s="53">
        <v>0.81018712900845236</v>
      </c>
      <c r="AN923" s="53">
        <v>0.59547428391013668</v>
      </c>
      <c r="AO923" s="57">
        <v>1.6684555209425082E-2</v>
      </c>
      <c r="AP923" s="59">
        <v>0.39990254760388422</v>
      </c>
      <c r="AQ923" s="53">
        <v>0.41281299045042935</v>
      </c>
      <c r="AR923" s="53">
        <v>0.60745413339043386</v>
      </c>
      <c r="AS923" s="53">
        <v>0.7842613871711277</v>
      </c>
      <c r="AT923" s="53">
        <v>0.41957769795946082</v>
      </c>
      <c r="AU923" s="53">
        <v>0.39990254760388422</v>
      </c>
      <c r="AV923" s="53">
        <v>0.41281299045042935</v>
      </c>
      <c r="AW923" s="53">
        <v>0.60745413339043386</v>
      </c>
      <c r="AX923" s="53">
        <v>0.7842613871711277</v>
      </c>
      <c r="AY923" s="57">
        <v>0.41957769795946082</v>
      </c>
      <c r="AZ923">
        <f t="shared" si="806"/>
        <v>0.20635364707872289</v>
      </c>
      <c r="BA923">
        <f t="shared" si="807"/>
        <v>0.26071837283118054</v>
      </c>
      <c r="BB923">
        <f t="shared" si="808"/>
        <v>0.6718776171213835</v>
      </c>
      <c r="BC923">
        <f t="shared" si="809"/>
        <v>0.44546956397175774</v>
      </c>
      <c r="BD923" s="4">
        <f t="shared" si="810"/>
        <v>0.52480175131506734</v>
      </c>
      <c r="BE923" s="7">
        <f t="shared" si="811"/>
        <v>8.5215038578599023E-2</v>
      </c>
      <c r="BF923">
        <f t="shared" si="812"/>
        <v>0.17691176424367935</v>
      </c>
      <c r="BG923">
        <f t="shared" si="813"/>
        <v>0.15536996851136528</v>
      </c>
      <c r="BH923">
        <f t="shared" si="814"/>
        <v>0.31203886875145193</v>
      </c>
      <c r="BI923" s="4">
        <f t="shared" si="815"/>
        <v>0.15871995880484996</v>
      </c>
      <c r="BJ923" s="7">
        <f t="shared" si="816"/>
        <v>0.39723877749803993</v>
      </c>
      <c r="BK923">
        <f t="shared" si="817"/>
        <v>8.9598115700877899E-7</v>
      </c>
      <c r="BL923">
        <f t="shared" si="818"/>
        <v>4.0728372930966802E-2</v>
      </c>
      <c r="BM923" s="4">
        <f t="shared" si="819"/>
        <v>7.0477327298108683E-5</v>
      </c>
      <c r="BN923" s="7">
        <f t="shared" si="820"/>
        <v>0.39723877749803993</v>
      </c>
      <c r="BO923">
        <f t="shared" si="821"/>
        <v>3.2271007726056838E-5</v>
      </c>
      <c r="BP923">
        <f t="shared" si="822"/>
        <v>0.12527430394752462</v>
      </c>
      <c r="BQ923" s="4">
        <f t="shared" si="823"/>
        <v>2.5163883167913285E-3</v>
      </c>
      <c r="BR923" s="7">
        <f t="shared" si="824"/>
        <v>8.9598115700877899E-7</v>
      </c>
      <c r="BS923">
        <f t="shared" si="825"/>
        <v>3.2271007726056838E-5</v>
      </c>
      <c r="BT923">
        <f t="shared" si="826"/>
        <v>6.0335011636866387E-2</v>
      </c>
      <c r="BU923" s="4">
        <f t="shared" si="827"/>
        <v>5.0688590128217116E-2</v>
      </c>
      <c r="BV923" s="7">
        <f t="shared" si="828"/>
        <v>4.0728372930966802E-2</v>
      </c>
      <c r="BW923">
        <f t="shared" si="829"/>
        <v>0.12527430394752462</v>
      </c>
      <c r="BX923">
        <f t="shared" si="830"/>
        <v>6.0335011636866387E-2</v>
      </c>
      <c r="BY923" s="4">
        <f t="shared" si="831"/>
        <v>0.48595784704532385</v>
      </c>
      <c r="BZ923" s="7">
        <f t="shared" si="832"/>
        <v>7.0477327298108683E-5</v>
      </c>
      <c r="CA923">
        <f t="shared" si="833"/>
        <v>2.5163883167913285E-3</v>
      </c>
      <c r="CB923">
        <f t="shared" si="834"/>
        <v>5.0688590128217116E-2</v>
      </c>
      <c r="CC923" s="4">
        <f t="shared" si="835"/>
        <v>0.48595784704532385</v>
      </c>
      <c r="CD923" s="7">
        <f t="shared" si="836"/>
        <v>10</v>
      </c>
      <c r="CE923" s="4">
        <f t="shared" si="837"/>
        <v>0</v>
      </c>
      <c r="CF923" s="7">
        <f t="shared" si="838"/>
        <v>0.39723877749803993</v>
      </c>
      <c r="CG923">
        <f t="shared" si="839"/>
        <v>5.5896321916147606E-8</v>
      </c>
      <c r="CH923" s="7">
        <f t="shared" si="840"/>
        <v>0.39723877749803993</v>
      </c>
      <c r="CI923" s="4">
        <f t="shared" si="841"/>
        <v>5.7274361585173757E-4</v>
      </c>
      <c r="CJ923">
        <f t="shared" si="842"/>
        <v>5.5896321916147606E-8</v>
      </c>
      <c r="CK923">
        <f t="shared" si="843"/>
        <v>5.7274361585173757E-4</v>
      </c>
      <c r="CL923" s="7">
        <f t="shared" si="844"/>
        <v>4</v>
      </c>
      <c r="CM923" s="4">
        <f t="shared" si="845"/>
        <v>0</v>
      </c>
      <c r="CN923" s="7">
        <f t="shared" si="846"/>
        <v>4.0692181469883692E-5</v>
      </c>
      <c r="CO923" s="4">
        <f t="shared" si="847"/>
        <v>1</v>
      </c>
      <c r="CP923" s="7">
        <f t="shared" si="848"/>
        <v>3</v>
      </c>
      <c r="CQ923" s="4" t="str">
        <f t="shared" si="849"/>
        <v>Glenfiddich 12</v>
      </c>
      <c r="CR923" s="7">
        <f t="shared" si="850"/>
        <v>70</v>
      </c>
      <c r="CS923">
        <f t="shared" si="851"/>
        <v>73</v>
      </c>
      <c r="CT923">
        <f ca="1">COUNTIF(INDIRECT(ADDRESS(ROW(),CR923,1,1)):INDIRECT(ADDRESS(ROW(),CS923,1,1)), "&lt;0.05")</f>
        <v>2</v>
      </c>
      <c r="CU923" s="4">
        <f t="shared" ca="1" si="852"/>
        <v>0</v>
      </c>
    </row>
    <row r="924" spans="1:99" x14ac:dyDescent="0.25">
      <c r="A924" s="48">
        <v>128</v>
      </c>
      <c r="B924" s="7">
        <v>0.32657047504936004</v>
      </c>
      <c r="C924">
        <v>0.25237543544038432</v>
      </c>
      <c r="D924">
        <v>0.2223842589894558</v>
      </c>
      <c r="E924">
        <v>0.28416251227752404</v>
      </c>
      <c r="F924">
        <v>0.17129604750005262</v>
      </c>
      <c r="G924">
        <v>0.28392987704209388</v>
      </c>
      <c r="H924">
        <v>0.3112637101943333</v>
      </c>
      <c r="I924">
        <v>0.23292488915395554</v>
      </c>
      <c r="J924">
        <v>0.30090758900161912</v>
      </c>
      <c r="K924" s="4">
        <v>0.34655685619784249</v>
      </c>
      <c r="L924" s="7">
        <v>0.10096883418086436</v>
      </c>
      <c r="M924">
        <v>0.16223587988095903</v>
      </c>
      <c r="N924">
        <v>0.29675051894783827</v>
      </c>
      <c r="O924">
        <v>0.34156364031627851</v>
      </c>
      <c r="P924" s="53">
        <v>0.36867993316398057</v>
      </c>
      <c r="Q924" s="53">
        <v>0.2582248416527213</v>
      </c>
      <c r="R924" s="53">
        <v>0.40245967026212875</v>
      </c>
      <c r="S924" s="53">
        <v>0.10744872488865877</v>
      </c>
      <c r="T924" s="53">
        <v>0.3498024906812246</v>
      </c>
      <c r="U924" s="57">
        <v>0</v>
      </c>
      <c r="V924" s="59">
        <v>0.36694569502962343</v>
      </c>
      <c r="W924" s="53">
        <v>0.47356829370411829</v>
      </c>
      <c r="X924" s="53">
        <v>0.48595739821477496</v>
      </c>
      <c r="Y924" s="53">
        <v>0.46315326864035139</v>
      </c>
      <c r="Z924" s="53">
        <v>0.50471794357316579</v>
      </c>
      <c r="AA924" s="53">
        <v>0.36694569502962343</v>
      </c>
      <c r="AB924" s="53">
        <v>0.47356829370411829</v>
      </c>
      <c r="AC924" s="53">
        <v>0.48595739821477496</v>
      </c>
      <c r="AD924" s="53">
        <v>0.46315326864035139</v>
      </c>
      <c r="AE924" s="57">
        <v>0.50471794357316579</v>
      </c>
      <c r="AF924" s="59">
        <v>0.93857579812491332</v>
      </c>
      <c r="AG924" s="53">
        <v>0.41734112660510442</v>
      </c>
      <c r="AH924" s="53">
        <v>0.75377477184613795</v>
      </c>
      <c r="AI924" s="53">
        <v>0.64817533591701015</v>
      </c>
      <c r="AJ924" s="53">
        <v>0.45862212677958974</v>
      </c>
      <c r="AK924" s="53">
        <v>0.93857579812491332</v>
      </c>
      <c r="AL924" s="53">
        <v>0.41734112660510442</v>
      </c>
      <c r="AM924" s="53">
        <v>0.75377477184613795</v>
      </c>
      <c r="AN924" s="53">
        <v>0.64817533591701015</v>
      </c>
      <c r="AO924" s="57">
        <v>0.45862212677958974</v>
      </c>
      <c r="AP924" s="59">
        <v>0.37388952960641197</v>
      </c>
      <c r="AQ924" s="53">
        <v>0.54971634999955676</v>
      </c>
      <c r="AR924" s="53">
        <v>0.38359881336371959</v>
      </c>
      <c r="AS924" s="53">
        <v>0.6183082903067092</v>
      </c>
      <c r="AT924" s="53">
        <v>0.41829213086905231</v>
      </c>
      <c r="AU924" s="53">
        <v>0.37388952960641197</v>
      </c>
      <c r="AV924" s="53">
        <v>0.54971634999955676</v>
      </c>
      <c r="AW924" s="53">
        <v>0.38359881336371959</v>
      </c>
      <c r="AX924" s="53">
        <v>0.6183082903067092</v>
      </c>
      <c r="AY924" s="57">
        <v>0.41829213086905231</v>
      </c>
      <c r="AZ924">
        <f t="shared" si="806"/>
        <v>0.27323716508466211</v>
      </c>
      <c r="BA924">
        <f t="shared" si="807"/>
        <v>0.23881345339746543</v>
      </c>
      <c r="BB924">
        <f t="shared" si="808"/>
        <v>0.45886851983240673</v>
      </c>
      <c r="BC924">
        <f t="shared" si="809"/>
        <v>0.64329783185455103</v>
      </c>
      <c r="BD924" s="4">
        <f t="shared" si="810"/>
        <v>0.46876102282908994</v>
      </c>
      <c r="BE924" s="7">
        <f t="shared" si="811"/>
        <v>5.3441440138742427E-2</v>
      </c>
      <c r="BF924">
        <f t="shared" si="812"/>
        <v>0.13719770040230905</v>
      </c>
      <c r="BG924">
        <f t="shared" si="813"/>
        <v>5.0596936958947368E-2</v>
      </c>
      <c r="BH924">
        <f t="shared" si="814"/>
        <v>0.20252822594650047</v>
      </c>
      <c r="BI924" s="4">
        <f t="shared" si="815"/>
        <v>0.1029762231567164</v>
      </c>
      <c r="BJ924" s="7">
        <f t="shared" si="816"/>
        <v>0.47431877250200083</v>
      </c>
      <c r="BK924">
        <f t="shared" si="817"/>
        <v>2.6092995972100541E-7</v>
      </c>
      <c r="BL924">
        <f t="shared" si="818"/>
        <v>2.1206252020128629E-4</v>
      </c>
      <c r="BM924" s="4">
        <f t="shared" si="819"/>
        <v>1.1970824214645866E-4</v>
      </c>
      <c r="BN924" s="7">
        <f t="shared" si="820"/>
        <v>0.47431877250200083</v>
      </c>
      <c r="BO924">
        <f t="shared" si="821"/>
        <v>5.3524047605100144E-4</v>
      </c>
      <c r="BP924">
        <f t="shared" si="822"/>
        <v>8.5765147502853278E-5</v>
      </c>
      <c r="BQ924" s="4">
        <f t="shared" si="823"/>
        <v>5.7357390934900643E-4</v>
      </c>
      <c r="BR924" s="7">
        <f t="shared" si="824"/>
        <v>2.6092995972100541E-7</v>
      </c>
      <c r="BS924">
        <f t="shared" si="825"/>
        <v>5.3524047605100144E-4</v>
      </c>
      <c r="BT924">
        <f t="shared" si="826"/>
        <v>1.8794669352285392E-2</v>
      </c>
      <c r="BU924" s="4">
        <f t="shared" si="827"/>
        <v>0.7893687853710103</v>
      </c>
      <c r="BV924" s="7">
        <f t="shared" si="828"/>
        <v>2.1206252020128629E-4</v>
      </c>
      <c r="BW924">
        <f t="shared" si="829"/>
        <v>8.5765147502853278E-5</v>
      </c>
      <c r="BX924">
        <f t="shared" si="830"/>
        <v>1.8794669352285392E-2</v>
      </c>
      <c r="BY924" s="4">
        <f t="shared" si="831"/>
        <v>2.9921909484399326E-2</v>
      </c>
      <c r="BZ924" s="7">
        <f t="shared" si="832"/>
        <v>1.1970824214645866E-4</v>
      </c>
      <c r="CA924">
        <f t="shared" si="833"/>
        <v>5.7357390934900643E-4</v>
      </c>
      <c r="CB924">
        <f t="shared" si="834"/>
        <v>0.7893687853710103</v>
      </c>
      <c r="CC924" s="4">
        <f t="shared" si="835"/>
        <v>2.9921909484399326E-2</v>
      </c>
      <c r="CD924" s="7">
        <f t="shared" si="836"/>
        <v>16</v>
      </c>
      <c r="CE924" s="4">
        <f t="shared" si="837"/>
        <v>0</v>
      </c>
      <c r="CF924" s="7">
        <f t="shared" si="838"/>
        <v>0.47431877250200083</v>
      </c>
      <c r="CG924">
        <f t="shared" si="839"/>
        <v>4.2784645206104568E-9</v>
      </c>
      <c r="CH924" s="7">
        <f t="shared" si="840"/>
        <v>0.47431877250200083</v>
      </c>
      <c r="CI924" s="4">
        <f t="shared" si="841"/>
        <v>3.6658705225087109E-5</v>
      </c>
      <c r="CJ924">
        <f t="shared" si="842"/>
        <v>4.2784645206104568E-9</v>
      </c>
      <c r="CK924">
        <f t="shared" si="843"/>
        <v>3.6658705225087109E-5</v>
      </c>
      <c r="CL924" s="7">
        <f t="shared" si="844"/>
        <v>4</v>
      </c>
      <c r="CM924" s="4">
        <f t="shared" si="845"/>
        <v>0</v>
      </c>
      <c r="CN924" s="7">
        <f t="shared" si="846"/>
        <v>2.3435602254918213E-7</v>
      </c>
      <c r="CO924" s="4">
        <f t="shared" si="847"/>
        <v>1</v>
      </c>
      <c r="CP924" s="7">
        <f t="shared" si="848"/>
        <v>4</v>
      </c>
      <c r="CQ924" s="4" t="str">
        <f t="shared" si="849"/>
        <v>Glenfiddich 15</v>
      </c>
      <c r="CR924" s="7">
        <f t="shared" si="850"/>
        <v>74</v>
      </c>
      <c r="CS924">
        <f t="shared" si="851"/>
        <v>77</v>
      </c>
      <c r="CT924">
        <f ca="1">COUNTIF(INDIRECT(ADDRESS(ROW(),CR924,1,1)):INDIRECT(ADDRESS(ROW(),CS924,1,1)), "&lt;0.05")</f>
        <v>4</v>
      </c>
      <c r="CU924" s="4">
        <f t="shared" ca="1" si="852"/>
        <v>1</v>
      </c>
    </row>
    <row r="925" spans="1:99" x14ac:dyDescent="0.25">
      <c r="A925" s="48">
        <v>129</v>
      </c>
      <c r="B925" s="7">
        <v>0.99815730614426634</v>
      </c>
      <c r="C925">
        <v>0.83914813237497832</v>
      </c>
      <c r="D925">
        <v>0.99248102205824917</v>
      </c>
      <c r="E925">
        <v>0.8985265596480092</v>
      </c>
      <c r="F925">
        <v>0.60114564203864551</v>
      </c>
      <c r="G925">
        <v>0.84704512890788652</v>
      </c>
      <c r="H925">
        <v>0.52625494463420874</v>
      </c>
      <c r="I925">
        <v>0.91167017729927535</v>
      </c>
      <c r="J925">
        <v>1.0966587699688042</v>
      </c>
      <c r="K925" s="4">
        <v>1.0318547138573866</v>
      </c>
      <c r="L925" s="7">
        <v>0.90762303282483148</v>
      </c>
      <c r="M925">
        <v>1.0068182363490308</v>
      </c>
      <c r="N925">
        <v>0.92901448828544919</v>
      </c>
      <c r="O925">
        <v>0.92098841165693035</v>
      </c>
      <c r="P925" s="53">
        <v>0.88713319664839396</v>
      </c>
      <c r="Q925" s="53">
        <v>0.88920291733493473</v>
      </c>
      <c r="R925" s="53">
        <v>0.8586292226076544</v>
      </c>
      <c r="S925" s="53">
        <v>0.80370714187197134</v>
      </c>
      <c r="T925" s="53">
        <v>1.272431876055129</v>
      </c>
      <c r="U925" s="57">
        <v>0.41630077819382594</v>
      </c>
      <c r="V925" s="59">
        <v>1.2438018584571817</v>
      </c>
      <c r="W925" s="53">
        <v>2.0047902791913468</v>
      </c>
      <c r="X925" s="53">
        <v>1.8709327525563044</v>
      </c>
      <c r="Y925" s="53">
        <v>1.2006589158480938</v>
      </c>
      <c r="Z925" s="53">
        <v>1.5026043946750383</v>
      </c>
      <c r="AA925" s="53">
        <v>1.2438018584571817</v>
      </c>
      <c r="AB925" s="53">
        <v>2.0047902791913468</v>
      </c>
      <c r="AC925" s="53">
        <v>1.8709327525563044</v>
      </c>
      <c r="AD925" s="53">
        <v>1.2006589158480938</v>
      </c>
      <c r="AE925" s="57">
        <v>1.5026043946750383</v>
      </c>
      <c r="AF925" s="59">
        <v>2.1094857308907229</v>
      </c>
      <c r="AG925" s="53">
        <v>1.5114275754471311</v>
      </c>
      <c r="AH925" s="53">
        <v>1.9668549188526991</v>
      </c>
      <c r="AI925" s="53">
        <v>1.6754972220233966</v>
      </c>
      <c r="AJ925" s="53">
        <v>1.8968560830418226</v>
      </c>
      <c r="AK925" s="53">
        <v>2.1094857308907229</v>
      </c>
      <c r="AL925" s="53">
        <v>1.5114275754471311</v>
      </c>
      <c r="AM925" s="53">
        <v>1.9668549188526991</v>
      </c>
      <c r="AN925" s="53">
        <v>1.6754972220233966</v>
      </c>
      <c r="AO925" s="57">
        <v>1.8968560830418226</v>
      </c>
      <c r="AP925" s="59">
        <v>1.7038870118604357</v>
      </c>
      <c r="AQ925" s="53">
        <v>1.585700441951011</v>
      </c>
      <c r="AR925" s="53">
        <v>2.0882628246326602</v>
      </c>
      <c r="AS925" s="53">
        <v>1.3601906739147005</v>
      </c>
      <c r="AT925" s="53">
        <v>1.4239705891573822</v>
      </c>
      <c r="AU925" s="53">
        <v>1.7038870118604357</v>
      </c>
      <c r="AV925" s="53">
        <v>1.585700441951011</v>
      </c>
      <c r="AW925" s="53">
        <v>2.0882628246326602</v>
      </c>
      <c r="AX925" s="53">
        <v>1.3601906739147005</v>
      </c>
      <c r="AY925" s="57">
        <v>1.4239705891573822</v>
      </c>
      <c r="AZ925">
        <f t="shared" si="806"/>
        <v>0.87429423969317099</v>
      </c>
      <c r="BA925">
        <f t="shared" si="807"/>
        <v>0.88918493018281508</v>
      </c>
      <c r="BB925">
        <f t="shared" si="808"/>
        <v>1.564557640145593</v>
      </c>
      <c r="BC925">
        <f t="shared" si="809"/>
        <v>1.8320243060511543</v>
      </c>
      <c r="BD925" s="4">
        <f t="shared" si="810"/>
        <v>1.632402308303238</v>
      </c>
      <c r="BE925" s="7">
        <f t="shared" si="811"/>
        <v>0.18357102723056032</v>
      </c>
      <c r="BF925">
        <f t="shared" si="812"/>
        <v>0.20963390568054779</v>
      </c>
      <c r="BG925">
        <f t="shared" si="813"/>
        <v>0.34215501478523852</v>
      </c>
      <c r="BH925">
        <f t="shared" si="814"/>
        <v>0.22442533400192247</v>
      </c>
      <c r="BI925" s="4">
        <f t="shared" si="815"/>
        <v>0.27188350975868092</v>
      </c>
      <c r="BJ925" s="7">
        <f t="shared" si="816"/>
        <v>0.86772223065971033</v>
      </c>
      <c r="BK925">
        <f t="shared" si="817"/>
        <v>6.6770536400795986E-5</v>
      </c>
      <c r="BL925">
        <f t="shared" si="818"/>
        <v>6.7433110699746858E-9</v>
      </c>
      <c r="BM925" s="4">
        <f t="shared" si="819"/>
        <v>1.8985453846888805E-6</v>
      </c>
      <c r="BN925" s="7">
        <f t="shared" si="820"/>
        <v>0.86772223065971033</v>
      </c>
      <c r="BO925">
        <f t="shared" si="821"/>
        <v>8.6842637998701998E-5</v>
      </c>
      <c r="BP925">
        <f t="shared" si="822"/>
        <v>1.4671769062580347E-8</v>
      </c>
      <c r="BQ925" s="4">
        <f t="shared" si="823"/>
        <v>2.9278517977071051E-6</v>
      </c>
      <c r="BR925" s="7">
        <f t="shared" si="824"/>
        <v>6.6770536400795986E-5</v>
      </c>
      <c r="BS925">
        <f t="shared" si="825"/>
        <v>8.6842637998701998E-5</v>
      </c>
      <c r="BT925">
        <f t="shared" si="826"/>
        <v>5.5817989700832023E-2</v>
      </c>
      <c r="BU925" s="4">
        <f t="shared" si="827"/>
        <v>0.6297152636643959</v>
      </c>
      <c r="BV925" s="7">
        <f t="shared" si="828"/>
        <v>6.7433110699746858E-9</v>
      </c>
      <c r="BW925">
        <f t="shared" si="829"/>
        <v>1.4671769062580347E-8</v>
      </c>
      <c r="BX925">
        <f t="shared" si="830"/>
        <v>5.5817989700832023E-2</v>
      </c>
      <c r="BY925" s="4">
        <f t="shared" si="831"/>
        <v>9.079825697833839E-2</v>
      </c>
      <c r="BZ925" s="7">
        <f t="shared" si="832"/>
        <v>1.8985453846888805E-6</v>
      </c>
      <c r="CA925">
        <f t="shared" si="833"/>
        <v>2.9278517977071051E-6</v>
      </c>
      <c r="CB925">
        <f t="shared" si="834"/>
        <v>0.6297152636643959</v>
      </c>
      <c r="CC925" s="4">
        <f t="shared" si="835"/>
        <v>9.079825697833839E-2</v>
      </c>
      <c r="CD925" s="7">
        <f t="shared" si="836"/>
        <v>12</v>
      </c>
      <c r="CE925" s="4">
        <f t="shared" si="837"/>
        <v>0</v>
      </c>
      <c r="CF925" s="7">
        <f t="shared" si="838"/>
        <v>0.86772223065971033</v>
      </c>
      <c r="CG925">
        <f t="shared" si="839"/>
        <v>2.1124489641027346E-10</v>
      </c>
      <c r="CH925" s="7">
        <f t="shared" si="840"/>
        <v>0.86772223065971033</v>
      </c>
      <c r="CI925" s="4">
        <f t="shared" si="841"/>
        <v>5.4436266128899728E-9</v>
      </c>
      <c r="CJ925">
        <f t="shared" si="842"/>
        <v>2.1124489641027346E-10</v>
      </c>
      <c r="CK925">
        <f t="shared" si="843"/>
        <v>5.4436266128899728E-9</v>
      </c>
      <c r="CL925" s="7">
        <f t="shared" si="844"/>
        <v>4</v>
      </c>
      <c r="CM925" s="4">
        <f t="shared" si="845"/>
        <v>0</v>
      </c>
      <c r="CN925" s="7">
        <f t="shared" si="846"/>
        <v>3.1134735217023836E-11</v>
      </c>
      <c r="CO925" s="4">
        <f t="shared" si="847"/>
        <v>1</v>
      </c>
      <c r="CP925" s="7">
        <f t="shared" si="848"/>
        <v>4</v>
      </c>
      <c r="CQ925" s="4" t="str">
        <f t="shared" si="849"/>
        <v>Glenfiddich 15</v>
      </c>
      <c r="CR925" s="7">
        <f t="shared" si="850"/>
        <v>74</v>
      </c>
      <c r="CS925">
        <f t="shared" si="851"/>
        <v>77</v>
      </c>
      <c r="CT925">
        <f ca="1">COUNTIF(INDIRECT(ADDRESS(ROW(),CR925,1,1)):INDIRECT(ADDRESS(ROW(),CS925,1,1)), "&lt;0.05")</f>
        <v>2</v>
      </c>
      <c r="CU925" s="4">
        <f t="shared" ca="1" si="852"/>
        <v>0</v>
      </c>
    </row>
    <row r="926" spans="1:99" x14ac:dyDescent="0.25">
      <c r="A926" s="48">
        <v>130</v>
      </c>
      <c r="B926" s="7">
        <v>0.24068292350171744</v>
      </c>
      <c r="C926">
        <v>0.26730562055336693</v>
      </c>
      <c r="D926">
        <v>0.3027762114470316</v>
      </c>
      <c r="E926">
        <v>0.18581437847188645</v>
      </c>
      <c r="F926">
        <v>0.19223026314163266</v>
      </c>
      <c r="G926">
        <v>0.22833788172223443</v>
      </c>
      <c r="H926">
        <v>0.45202664894832345</v>
      </c>
      <c r="I926">
        <v>0.3135872873060907</v>
      </c>
      <c r="J926">
        <v>0.21210767827807625</v>
      </c>
      <c r="K926" s="4">
        <v>7.950371912935985E-3</v>
      </c>
      <c r="L926" s="7">
        <v>0.29210393531280171</v>
      </c>
      <c r="M926">
        <v>0</v>
      </c>
      <c r="N926">
        <v>0.44329161119979438</v>
      </c>
      <c r="O926">
        <v>0.30709907210041293</v>
      </c>
      <c r="P926" s="53">
        <v>0.35572082307383279</v>
      </c>
      <c r="Q926" s="53">
        <v>0.12945103914396308</v>
      </c>
      <c r="R926" s="53">
        <v>0.37421001766051004</v>
      </c>
      <c r="S926" s="53">
        <v>0.48917562478483556</v>
      </c>
      <c r="T926" s="53">
        <v>0.30028591455388715</v>
      </c>
      <c r="U926" s="57">
        <v>0.29844124628385693</v>
      </c>
      <c r="V926" s="59">
        <v>0.23113605575559265</v>
      </c>
      <c r="W926" s="53">
        <v>0.36219043169497284</v>
      </c>
      <c r="X926" s="53">
        <v>0.24115047552123564</v>
      </c>
      <c r="Y926" s="53">
        <v>0.41534615345325598</v>
      </c>
      <c r="Z926" s="53">
        <v>0.62738310913360518</v>
      </c>
      <c r="AA926" s="53">
        <v>0.23113605575559265</v>
      </c>
      <c r="AB926" s="53">
        <v>0.36219043169497284</v>
      </c>
      <c r="AC926" s="53">
        <v>0.24115047552123564</v>
      </c>
      <c r="AD926" s="53">
        <v>0.41534615345325598</v>
      </c>
      <c r="AE926" s="57">
        <v>0.62738310913360518</v>
      </c>
      <c r="AF926" s="59">
        <v>0.48869825901462138</v>
      </c>
      <c r="AG926" s="53">
        <v>0.40591730992891406</v>
      </c>
      <c r="AH926" s="53">
        <v>0.32694490827335243</v>
      </c>
      <c r="AI926" s="53">
        <v>0.45470285384118597</v>
      </c>
      <c r="AJ926" s="53">
        <v>0.55235396862524022</v>
      </c>
      <c r="AK926" s="53">
        <v>0.48869825901462138</v>
      </c>
      <c r="AL926" s="53">
        <v>0.40591730992891406</v>
      </c>
      <c r="AM926" s="53">
        <v>0.32694490827335243</v>
      </c>
      <c r="AN926" s="53">
        <v>0.45470285384118597</v>
      </c>
      <c r="AO926" s="57">
        <v>0.55235396862524022</v>
      </c>
      <c r="AP926" s="59">
        <v>0.2655811509400432</v>
      </c>
      <c r="AQ926" s="53">
        <v>0.21732348940867913</v>
      </c>
      <c r="AR926" s="53">
        <v>0.11280463689694614</v>
      </c>
      <c r="AS926" s="53">
        <v>0.56080683878877735</v>
      </c>
      <c r="AT926" s="53">
        <v>0.49422935678237667</v>
      </c>
      <c r="AU926" s="53">
        <v>0.2655811509400432</v>
      </c>
      <c r="AV926" s="53">
        <v>0.21732348940867913</v>
      </c>
      <c r="AW926" s="53">
        <v>0.11280463689694614</v>
      </c>
      <c r="AX926" s="53">
        <v>0.56080683878877735</v>
      </c>
      <c r="AY926" s="57">
        <v>0.49422935678237667</v>
      </c>
      <c r="AZ926">
        <f t="shared" si="806"/>
        <v>0.24028192652832958</v>
      </c>
      <c r="BA926">
        <f t="shared" si="807"/>
        <v>0.29897792841138943</v>
      </c>
      <c r="BB926">
        <f t="shared" si="808"/>
        <v>0.37544124511173249</v>
      </c>
      <c r="BC926">
        <f t="shared" si="809"/>
        <v>0.44572345993666279</v>
      </c>
      <c r="BD926" s="4">
        <f t="shared" si="810"/>
        <v>0.33014909456336455</v>
      </c>
      <c r="BE926" s="7">
        <f t="shared" si="811"/>
        <v>0.11305630640556524</v>
      </c>
      <c r="BF926">
        <f t="shared" si="812"/>
        <v>0.14303208558704864</v>
      </c>
      <c r="BG926">
        <f t="shared" si="813"/>
        <v>0.15209696255648256</v>
      </c>
      <c r="BH926">
        <f t="shared" si="814"/>
        <v>8.0264011815925101E-2</v>
      </c>
      <c r="BI926" s="4">
        <f t="shared" si="815"/>
        <v>0.17904845850687123</v>
      </c>
      <c r="BJ926" s="7">
        <f t="shared" si="816"/>
        <v>0.32284169986975764</v>
      </c>
      <c r="BK926">
        <f t="shared" si="817"/>
        <v>3.7909609909003578E-2</v>
      </c>
      <c r="BL926">
        <f t="shared" si="818"/>
        <v>2.3900050887786875E-4</v>
      </c>
      <c r="BM926" s="4">
        <f t="shared" si="819"/>
        <v>0.19929463397194944</v>
      </c>
      <c r="BN926" s="7">
        <f t="shared" si="820"/>
        <v>0.32284169986975764</v>
      </c>
      <c r="BO926">
        <f t="shared" si="821"/>
        <v>0.26200949225554321</v>
      </c>
      <c r="BP926">
        <f t="shared" si="822"/>
        <v>1.3267054845215318E-2</v>
      </c>
      <c r="BQ926" s="4">
        <f t="shared" si="823"/>
        <v>0.67244967176631065</v>
      </c>
      <c r="BR926" s="7">
        <f t="shared" si="824"/>
        <v>3.7909609909003578E-2</v>
      </c>
      <c r="BS926">
        <f t="shared" si="825"/>
        <v>0.26200949225554321</v>
      </c>
      <c r="BT926">
        <f t="shared" si="826"/>
        <v>0.21768602456523176</v>
      </c>
      <c r="BU926" s="4">
        <f t="shared" si="827"/>
        <v>0.54990544792885654</v>
      </c>
      <c r="BV926" s="7">
        <f t="shared" si="828"/>
        <v>2.3900050887786875E-4</v>
      </c>
      <c r="BW926">
        <f t="shared" si="829"/>
        <v>1.3267054845215318E-2</v>
      </c>
      <c r="BX926">
        <f t="shared" si="830"/>
        <v>0.21768602456523176</v>
      </c>
      <c r="BY926" s="4">
        <f t="shared" si="831"/>
        <v>8.6220855973493465E-2</v>
      </c>
      <c r="BZ926" s="7">
        <f t="shared" si="832"/>
        <v>0.19929463397194944</v>
      </c>
      <c r="CA926">
        <f t="shared" si="833"/>
        <v>0.67244967176631065</v>
      </c>
      <c r="CB926">
        <f t="shared" si="834"/>
        <v>0.54990544792885654</v>
      </c>
      <c r="CC926" s="4">
        <f t="shared" si="835"/>
        <v>8.6220855973493465E-2</v>
      </c>
      <c r="CD926" s="7">
        <f t="shared" si="836"/>
        <v>6</v>
      </c>
      <c r="CE926" s="4">
        <f t="shared" si="837"/>
        <v>0</v>
      </c>
      <c r="CF926" s="7">
        <f t="shared" si="838"/>
        <v>0.32284169986975764</v>
      </c>
      <c r="CG926">
        <f t="shared" si="839"/>
        <v>4.367892661673937E-3</v>
      </c>
      <c r="CH926" s="7">
        <f t="shared" si="840"/>
        <v>0.32284169986975764</v>
      </c>
      <c r="CI926" s="4">
        <f t="shared" si="841"/>
        <v>0.12640648921189704</v>
      </c>
      <c r="CJ926">
        <f t="shared" si="842"/>
        <v>4.367892661673937E-3</v>
      </c>
      <c r="CK926">
        <f t="shared" si="843"/>
        <v>0.12640648921189704</v>
      </c>
      <c r="CL926" s="7">
        <f t="shared" si="844"/>
        <v>2</v>
      </c>
      <c r="CM926" s="4">
        <f t="shared" si="845"/>
        <v>0</v>
      </c>
      <c r="CN926" s="7">
        <f t="shared" si="846"/>
        <v>1.1212483932555384E-3</v>
      </c>
      <c r="CO926" s="4">
        <f t="shared" si="847"/>
        <v>1</v>
      </c>
      <c r="CP926" s="7">
        <f t="shared" si="848"/>
        <v>4</v>
      </c>
      <c r="CQ926" s="4" t="str">
        <f t="shared" si="849"/>
        <v>Glenfiddich 15</v>
      </c>
      <c r="CR926" s="7">
        <f t="shared" si="850"/>
        <v>74</v>
      </c>
      <c r="CS926">
        <f t="shared" si="851"/>
        <v>77</v>
      </c>
      <c r="CT926">
        <f ca="1">COUNTIF(INDIRECT(ADDRESS(ROW(),CR926,1,1)):INDIRECT(ADDRESS(ROW(),CS926,1,1)), "&lt;0.05")</f>
        <v>2</v>
      </c>
      <c r="CU926" s="4">
        <f t="shared" ca="1" si="852"/>
        <v>0</v>
      </c>
    </row>
    <row r="927" spans="1:99" x14ac:dyDescent="0.25">
      <c r="A927" s="48">
        <v>131</v>
      </c>
      <c r="B927" s="7">
        <v>0.32722704778362077</v>
      </c>
      <c r="C927">
        <v>0.25126706035366453</v>
      </c>
      <c r="D927">
        <v>0.26990258710958015</v>
      </c>
      <c r="E927">
        <v>0.35550798039121467</v>
      </c>
      <c r="F927">
        <v>0.26475967704241488</v>
      </c>
      <c r="G927">
        <v>0.37456505648262894</v>
      </c>
      <c r="H927">
        <v>0.42193759807564063</v>
      </c>
      <c r="I927">
        <v>0.28764597352526461</v>
      </c>
      <c r="J927">
        <v>0.24189092152233624</v>
      </c>
      <c r="K927" s="4">
        <v>7.8253116690642412E-3</v>
      </c>
      <c r="L927" s="7">
        <v>0.68850022661467647</v>
      </c>
      <c r="M927">
        <v>0.12370472964733066</v>
      </c>
      <c r="N927">
        <v>0.28516120507988663</v>
      </c>
      <c r="O927">
        <v>0.33503709258355024</v>
      </c>
      <c r="P927" s="53">
        <v>0.67275104030040755</v>
      </c>
      <c r="Q927" s="53">
        <v>0.46872117558141718</v>
      </c>
      <c r="R927" s="53">
        <v>0.36891816249642106</v>
      </c>
      <c r="S927" s="53">
        <v>0.58496471528278993</v>
      </c>
      <c r="T927" s="53">
        <v>0.42987592150877824</v>
      </c>
      <c r="U927" s="57">
        <v>0.61116997327815747</v>
      </c>
      <c r="V927" s="59">
        <v>0.55411299170070083</v>
      </c>
      <c r="W927" s="53">
        <v>0.39430037180848354</v>
      </c>
      <c r="X927" s="53">
        <v>0.64975038410792785</v>
      </c>
      <c r="Y927" s="53">
        <v>0.61832140869804597</v>
      </c>
      <c r="Z927" s="53">
        <v>0.3575898050313594</v>
      </c>
      <c r="AA927" s="53">
        <v>0.55411299170070083</v>
      </c>
      <c r="AB927" s="53">
        <v>0.39430037180848354</v>
      </c>
      <c r="AC927" s="53">
        <v>0.64975038410792785</v>
      </c>
      <c r="AD927" s="53">
        <v>0.61832140869804597</v>
      </c>
      <c r="AE927" s="57">
        <v>0.3575898050313594</v>
      </c>
      <c r="AF927" s="59">
        <v>0.58517596723737697</v>
      </c>
      <c r="AG927" s="53">
        <v>0.42315558272846426</v>
      </c>
      <c r="AH927" s="53">
        <v>0.41947192049476989</v>
      </c>
      <c r="AI927" s="53">
        <v>0.57783742471792621</v>
      </c>
      <c r="AJ927" s="53">
        <v>0.62913174573690311</v>
      </c>
      <c r="AK927" s="53">
        <v>0.58517596723737697</v>
      </c>
      <c r="AL927" s="53">
        <v>0.42315558272846426</v>
      </c>
      <c r="AM927" s="53">
        <v>0.41947192049476989</v>
      </c>
      <c r="AN927" s="53">
        <v>0.57783742471792621</v>
      </c>
      <c r="AO927" s="57">
        <v>0.62913174573690311</v>
      </c>
      <c r="AP927" s="59">
        <v>0.33509228598870033</v>
      </c>
      <c r="AQ927" s="53">
        <v>0.33437768573528914</v>
      </c>
      <c r="AR927" s="53">
        <v>0.90567280309419551</v>
      </c>
      <c r="AS927" s="53">
        <v>0.41767780482403055</v>
      </c>
      <c r="AT927" s="53">
        <v>0.55171956269816502</v>
      </c>
      <c r="AU927" s="53">
        <v>0.33509228598870033</v>
      </c>
      <c r="AV927" s="53">
        <v>0.33437768573528914</v>
      </c>
      <c r="AW927" s="53">
        <v>0.90567280309419551</v>
      </c>
      <c r="AX927" s="53">
        <v>0.41767780482403055</v>
      </c>
      <c r="AY927" s="57">
        <v>0.55171956269816502</v>
      </c>
      <c r="AZ927">
        <f t="shared" si="806"/>
        <v>0.28025292139554303</v>
      </c>
      <c r="BA927">
        <f t="shared" si="807"/>
        <v>0.45688042423734154</v>
      </c>
      <c r="BB927">
        <f t="shared" si="808"/>
        <v>0.51481499226930361</v>
      </c>
      <c r="BC927">
        <f t="shared" si="809"/>
        <v>0.52695452818308808</v>
      </c>
      <c r="BD927" s="4">
        <f t="shared" si="810"/>
        <v>0.50890802846807615</v>
      </c>
      <c r="BE927" s="7">
        <f t="shared" si="811"/>
        <v>0.11243253377574021</v>
      </c>
      <c r="BF927">
        <f t="shared" si="812"/>
        <v>0.18390965278915927</v>
      </c>
      <c r="BG927">
        <f t="shared" si="813"/>
        <v>0.1244624032645066</v>
      </c>
      <c r="BH927">
        <f t="shared" si="814"/>
        <v>9.2790948966348458E-2</v>
      </c>
      <c r="BI927" s="4">
        <f t="shared" si="815"/>
        <v>0.22521635051235728</v>
      </c>
      <c r="BJ927" s="7">
        <f t="shared" si="816"/>
        <v>2.0534391195037159E-2</v>
      </c>
      <c r="BK927">
        <f t="shared" si="817"/>
        <v>3.3619287389377513E-4</v>
      </c>
      <c r="BL927">
        <f t="shared" si="818"/>
        <v>4.9139582363842451E-5</v>
      </c>
      <c r="BM927" s="4">
        <f t="shared" si="819"/>
        <v>1.2891583603274992E-2</v>
      </c>
      <c r="BN927" s="7">
        <f t="shared" si="820"/>
        <v>2.0534391195037159E-2</v>
      </c>
      <c r="BO927">
        <f t="shared" si="821"/>
        <v>0.42164175907015455</v>
      </c>
      <c r="BP927">
        <f t="shared" si="822"/>
        <v>0.30116784811618341</v>
      </c>
      <c r="BQ927" s="4">
        <f t="shared" si="823"/>
        <v>0.57876891891247118</v>
      </c>
      <c r="BR927" s="7">
        <f t="shared" si="824"/>
        <v>3.3619287389377513E-4</v>
      </c>
      <c r="BS927">
        <f t="shared" si="825"/>
        <v>0.42164175907015455</v>
      </c>
      <c r="BT927">
        <f t="shared" si="826"/>
        <v>0.80771824701260686</v>
      </c>
      <c r="BU927" s="4">
        <f t="shared" si="827"/>
        <v>0.94315526456617671</v>
      </c>
      <c r="BV927" s="7">
        <f t="shared" si="828"/>
        <v>4.9139582363842451E-5</v>
      </c>
      <c r="BW927">
        <f t="shared" si="829"/>
        <v>0.30116784811618341</v>
      </c>
      <c r="BX927">
        <f t="shared" si="830"/>
        <v>0.80771824701260686</v>
      </c>
      <c r="BY927" s="4">
        <f t="shared" si="831"/>
        <v>0.81872233147235041</v>
      </c>
      <c r="BZ927" s="7">
        <f t="shared" si="832"/>
        <v>1.2891583603274992E-2</v>
      </c>
      <c r="CA927">
        <f t="shared" si="833"/>
        <v>0.57876891891247118</v>
      </c>
      <c r="CB927">
        <f t="shared" si="834"/>
        <v>0.94315526456617671</v>
      </c>
      <c r="CC927" s="4">
        <f t="shared" si="835"/>
        <v>0.81872233147235041</v>
      </c>
      <c r="CD927" s="7">
        <f t="shared" si="836"/>
        <v>8</v>
      </c>
      <c r="CE927" s="4">
        <f t="shared" si="837"/>
        <v>0</v>
      </c>
      <c r="CF927" s="7">
        <f t="shared" si="838"/>
        <v>2.0534391195037159E-2</v>
      </c>
      <c r="CG927">
        <f t="shared" si="839"/>
        <v>3.4216449834462654E-5</v>
      </c>
      <c r="CH927" s="7">
        <f t="shared" si="840"/>
        <v>2.0534391195037159E-2</v>
      </c>
      <c r="CI927" s="4">
        <f t="shared" si="841"/>
        <v>0.36852054778911081</v>
      </c>
      <c r="CJ927">
        <f t="shared" si="842"/>
        <v>3.4216449834462654E-5</v>
      </c>
      <c r="CK927">
        <f t="shared" si="843"/>
        <v>0.36852054778911081</v>
      </c>
      <c r="CL927" s="7">
        <f t="shared" si="844"/>
        <v>4</v>
      </c>
      <c r="CM927" s="4">
        <f t="shared" si="845"/>
        <v>0</v>
      </c>
      <c r="CN927" s="7">
        <f t="shared" si="846"/>
        <v>2.1790837951250236E-3</v>
      </c>
      <c r="CO927" s="4">
        <f t="shared" si="847"/>
        <v>1</v>
      </c>
      <c r="CP927" s="7">
        <f t="shared" si="848"/>
        <v>4</v>
      </c>
      <c r="CQ927" s="4" t="str">
        <f t="shared" si="849"/>
        <v>Glenfiddich 15</v>
      </c>
      <c r="CR927" s="7">
        <f t="shared" si="850"/>
        <v>74</v>
      </c>
      <c r="CS927">
        <f t="shared" si="851"/>
        <v>77</v>
      </c>
      <c r="CT927">
        <f ca="1">COUNTIF(INDIRECT(ADDRESS(ROW(),CR927,1,1)):INDIRECT(ADDRESS(ROW(),CS927,1,1)), "&lt;0.05")</f>
        <v>1</v>
      </c>
      <c r="CU927" s="4">
        <f t="shared" ca="1" si="852"/>
        <v>0</v>
      </c>
    </row>
    <row r="928" spans="1:99" x14ac:dyDescent="0.25">
      <c r="A928" s="48">
        <v>132</v>
      </c>
      <c r="B928" s="7">
        <v>0.16400884128086138</v>
      </c>
      <c r="C928">
        <v>7.6161879740533858E-2</v>
      </c>
      <c r="D928">
        <v>7.5989866861907965E-2</v>
      </c>
      <c r="E928">
        <v>5.6375432217531038E-2</v>
      </c>
      <c r="F928">
        <v>0</v>
      </c>
      <c r="G928">
        <v>4.8864513136889658E-2</v>
      </c>
      <c r="H928">
        <v>0.18304088728131865</v>
      </c>
      <c r="I928">
        <v>0.15907172435054806</v>
      </c>
      <c r="J928">
        <v>3.6255002108826144E-2</v>
      </c>
      <c r="K928" s="4">
        <v>0.10493849998376539</v>
      </c>
      <c r="L928" s="7">
        <v>0.11715665928538663</v>
      </c>
      <c r="M928">
        <v>5.6490178907193998E-4</v>
      </c>
      <c r="N928">
        <v>1.8913761895886012E-2</v>
      </c>
      <c r="O928">
        <v>3.948170366307991E-2</v>
      </c>
      <c r="P928" s="53">
        <v>0.10273080508526099</v>
      </c>
      <c r="Q928" s="53">
        <v>0.11731523287927141</v>
      </c>
      <c r="R928" s="53">
        <v>0</v>
      </c>
      <c r="S928" s="53">
        <v>5.6585420454796836E-2</v>
      </c>
      <c r="T928" s="53">
        <v>8.8398408667932915E-2</v>
      </c>
      <c r="U928" s="57">
        <v>8.4378728335109149E-2</v>
      </c>
      <c r="V928" s="59">
        <v>6.9556440154977486E-2</v>
      </c>
      <c r="W928" s="53">
        <v>4.1200922093718194E-2</v>
      </c>
      <c r="X928" s="53">
        <v>6.3209505735094526E-2</v>
      </c>
      <c r="Y928" s="53">
        <v>3.6458673703039852E-2</v>
      </c>
      <c r="Z928" s="53">
        <v>8.5540852570119605E-2</v>
      </c>
      <c r="AA928" s="53">
        <v>6.9556440154977486E-2</v>
      </c>
      <c r="AB928" s="53">
        <v>4.1200922093718194E-2</v>
      </c>
      <c r="AC928" s="53">
        <v>6.3209505735094526E-2</v>
      </c>
      <c r="AD928" s="53">
        <v>3.6458673703039852E-2</v>
      </c>
      <c r="AE928" s="57">
        <v>8.5540852570119605E-2</v>
      </c>
      <c r="AF928" s="59">
        <v>0.28301969434996316</v>
      </c>
      <c r="AG928" s="53">
        <v>0.10922122414768687</v>
      </c>
      <c r="AH928" s="53">
        <v>9.2929077216717337E-2</v>
      </c>
      <c r="AI928" s="53">
        <v>4.9501482383530596E-2</v>
      </c>
      <c r="AJ928" s="53">
        <v>0.2759916589751899</v>
      </c>
      <c r="AK928" s="53">
        <v>0.28301969434996316</v>
      </c>
      <c r="AL928" s="53">
        <v>0.10922122414768687</v>
      </c>
      <c r="AM928" s="53">
        <v>9.2929077216717337E-2</v>
      </c>
      <c r="AN928" s="53">
        <v>4.9501482383530596E-2</v>
      </c>
      <c r="AO928" s="57">
        <v>0.2759916589751899</v>
      </c>
      <c r="AP928" s="59">
        <v>3.1382217586186825E-2</v>
      </c>
      <c r="AQ928" s="53">
        <v>5.4685721632881212E-2</v>
      </c>
      <c r="AR928" s="53">
        <v>0.10890949529198977</v>
      </c>
      <c r="AS928" s="53">
        <v>9.2476209307108079E-2</v>
      </c>
      <c r="AT928" s="53">
        <v>7.6908699892379459E-2</v>
      </c>
      <c r="AU928" s="53">
        <v>3.1382217586186825E-2</v>
      </c>
      <c r="AV928" s="53">
        <v>5.4685721632881212E-2</v>
      </c>
      <c r="AW928" s="53">
        <v>0.10890949529198977</v>
      </c>
      <c r="AX928" s="53">
        <v>9.2476209307108079E-2</v>
      </c>
      <c r="AY928" s="57">
        <v>7.6908699892379459E-2</v>
      </c>
      <c r="AZ928">
        <f t="shared" si="806"/>
        <v>9.0470664696218214E-2</v>
      </c>
      <c r="BA928">
        <f t="shared" si="807"/>
        <v>6.2552562205579587E-2</v>
      </c>
      <c r="BB928">
        <f t="shared" si="808"/>
        <v>5.9193278851389933E-2</v>
      </c>
      <c r="BC928">
        <f t="shared" si="809"/>
        <v>0.16213262741461759</v>
      </c>
      <c r="BD928" s="4">
        <f t="shared" si="810"/>
        <v>7.2872468742109078E-2</v>
      </c>
      <c r="BE928" s="7">
        <f t="shared" si="811"/>
        <v>6.0850275236297949E-2</v>
      </c>
      <c r="BF928">
        <f t="shared" si="812"/>
        <v>4.5906604819895759E-2</v>
      </c>
      <c r="BG928">
        <f t="shared" si="813"/>
        <v>1.9196683766827982E-2</v>
      </c>
      <c r="BH928">
        <f t="shared" si="814"/>
        <v>0.10312030170504193</v>
      </c>
      <c r="BI928" s="4">
        <f t="shared" si="815"/>
        <v>2.8873147078563106E-2</v>
      </c>
      <c r="BJ928" s="7">
        <f t="shared" si="816"/>
        <v>0.26303344966042402</v>
      </c>
      <c r="BK928">
        <f t="shared" si="817"/>
        <v>0.1499704077248615</v>
      </c>
      <c r="BL928">
        <f t="shared" si="818"/>
        <v>7.8418174005374056E-2</v>
      </c>
      <c r="BM928" s="4">
        <f t="shared" si="819"/>
        <v>0.42373012759227346</v>
      </c>
      <c r="BN928" s="7">
        <f t="shared" si="820"/>
        <v>0.26303344966042402</v>
      </c>
      <c r="BO928">
        <f t="shared" si="821"/>
        <v>0.83451305874572934</v>
      </c>
      <c r="BP928">
        <f t="shared" si="822"/>
        <v>1.5885380639694004E-2</v>
      </c>
      <c r="BQ928" s="4">
        <f t="shared" si="823"/>
        <v>0.55622925604189155</v>
      </c>
      <c r="BR928" s="7">
        <f t="shared" si="824"/>
        <v>0.1499704077248615</v>
      </c>
      <c r="BS928">
        <f t="shared" si="825"/>
        <v>0.83451305874572934</v>
      </c>
      <c r="BT928">
        <f t="shared" si="826"/>
        <v>1.1694016302792341E-2</v>
      </c>
      <c r="BU928" s="4">
        <f t="shared" si="827"/>
        <v>0.23051490530074628</v>
      </c>
      <c r="BV928" s="7">
        <f t="shared" si="828"/>
        <v>7.8418174005374056E-2</v>
      </c>
      <c r="BW928">
        <f t="shared" si="829"/>
        <v>1.5885380639694004E-2</v>
      </c>
      <c r="BX928">
        <f t="shared" si="830"/>
        <v>1.1694016302792341E-2</v>
      </c>
      <c r="BY928" s="4">
        <f t="shared" si="831"/>
        <v>2.4161613093537756E-2</v>
      </c>
      <c r="BZ928" s="7">
        <f t="shared" si="832"/>
        <v>0.42373012759227346</v>
      </c>
      <c r="CA928">
        <f t="shared" si="833"/>
        <v>0.55622925604189155</v>
      </c>
      <c r="CB928">
        <f t="shared" si="834"/>
        <v>0.23051490530074628</v>
      </c>
      <c r="CC928" s="4">
        <f t="shared" si="835"/>
        <v>2.4161613093537756E-2</v>
      </c>
      <c r="CD928" s="7">
        <f t="shared" si="836"/>
        <v>6</v>
      </c>
      <c r="CE928" s="4">
        <f t="shared" si="837"/>
        <v>0</v>
      </c>
      <c r="CF928" s="7">
        <f t="shared" si="838"/>
        <v>0.26303344966042402</v>
      </c>
      <c r="CG928">
        <f t="shared" si="839"/>
        <v>0.75265883915627818</v>
      </c>
      <c r="CH928" s="7">
        <f t="shared" si="840"/>
        <v>0.26303344966042402</v>
      </c>
      <c r="CI928" s="4">
        <f t="shared" si="841"/>
        <v>8.9236597815831376E-2</v>
      </c>
      <c r="CJ928">
        <f t="shared" si="842"/>
        <v>0.75265883915627818</v>
      </c>
      <c r="CK928">
        <f t="shared" si="843"/>
        <v>8.9236597815831376E-2</v>
      </c>
      <c r="CL928" s="7">
        <f t="shared" si="844"/>
        <v>0</v>
      </c>
      <c r="CM928" s="4">
        <f t="shared" si="845"/>
        <v>0</v>
      </c>
      <c r="CN928" s="7">
        <f t="shared" si="846"/>
        <v>0.15449897103312935</v>
      </c>
      <c r="CO928" s="4">
        <f t="shared" si="847"/>
        <v>0</v>
      </c>
      <c r="CP928" s="7">
        <f t="shared" si="848"/>
        <v>4</v>
      </c>
      <c r="CQ928" s="4" t="str">
        <f t="shared" si="849"/>
        <v>Glenfiddich 15</v>
      </c>
      <c r="CR928" s="7">
        <f t="shared" si="850"/>
        <v>74</v>
      </c>
      <c r="CS928">
        <f t="shared" si="851"/>
        <v>77</v>
      </c>
      <c r="CT928">
        <f ca="1">COUNTIF(INDIRECT(ADDRESS(ROW(),CR928,1,1)):INDIRECT(ADDRESS(ROW(),CS928,1,1)), "&lt;0.05")</f>
        <v>3</v>
      </c>
      <c r="CU928" s="4">
        <f t="shared" ca="1" si="852"/>
        <v>0</v>
      </c>
    </row>
    <row r="929" spans="1:99" x14ac:dyDescent="0.25">
      <c r="A929" s="48">
        <v>133</v>
      </c>
      <c r="B929" s="7">
        <v>0.14387550294536233</v>
      </c>
      <c r="C929">
        <v>0.14611039335324208</v>
      </c>
      <c r="D929">
        <v>0.11654573335957982</v>
      </c>
      <c r="E929">
        <v>5.5065580655770011E-2</v>
      </c>
      <c r="F929">
        <v>0</v>
      </c>
      <c r="G929">
        <v>0.222728192676314</v>
      </c>
      <c r="H929">
        <v>0.21177678601293887</v>
      </c>
      <c r="I929">
        <v>6.9161245795837156E-2</v>
      </c>
      <c r="J929">
        <v>6.6162978021077096E-2</v>
      </c>
      <c r="K929" s="4">
        <v>0.29331486539706469</v>
      </c>
      <c r="L929" s="7">
        <v>0.14410541320359221</v>
      </c>
      <c r="M929">
        <v>0.11289094057964898</v>
      </c>
      <c r="N929">
        <v>0.13607739663553192</v>
      </c>
      <c r="O929">
        <v>2.4666682008415351E-2</v>
      </c>
      <c r="P929" s="53">
        <v>0.37804876248551389</v>
      </c>
      <c r="Q929" s="53">
        <v>0.15937679724833709</v>
      </c>
      <c r="R929" s="53">
        <v>0.15867682881701151</v>
      </c>
      <c r="S929" s="53">
        <v>0.11136200182059271</v>
      </c>
      <c r="T929" s="53">
        <v>0.1765917488556748</v>
      </c>
      <c r="U929" s="57">
        <v>0.17650963589450527</v>
      </c>
      <c r="V929" s="59">
        <v>3.7947733516709818E-2</v>
      </c>
      <c r="W929" s="53">
        <v>0.20249515795934075</v>
      </c>
      <c r="X929" s="53">
        <v>0</v>
      </c>
      <c r="Y929" s="53">
        <v>0.31786586346143475</v>
      </c>
      <c r="Z929" s="53">
        <v>0.18324591454220304</v>
      </c>
      <c r="AA929" s="53">
        <v>3.7947733516709818E-2</v>
      </c>
      <c r="AB929" s="53">
        <v>0.20249515795934075</v>
      </c>
      <c r="AC929" s="53">
        <v>0</v>
      </c>
      <c r="AD929" s="53">
        <v>0.31786586346143475</v>
      </c>
      <c r="AE929" s="57">
        <v>0.18324591454220304</v>
      </c>
      <c r="AF929" s="59">
        <v>0.50532463206778011</v>
      </c>
      <c r="AG929" s="53">
        <v>0.29182637400670702</v>
      </c>
      <c r="AH929" s="53">
        <v>0</v>
      </c>
      <c r="AI929" s="53">
        <v>0.36594833316781838</v>
      </c>
      <c r="AJ929" s="53">
        <v>0.31266956036180538</v>
      </c>
      <c r="AK929" s="53">
        <v>0.50532463206778011</v>
      </c>
      <c r="AL929" s="53">
        <v>0.29182637400670702</v>
      </c>
      <c r="AM929" s="53">
        <v>0</v>
      </c>
      <c r="AN929" s="53">
        <v>0.36594833316781838</v>
      </c>
      <c r="AO929" s="57">
        <v>0.31266956036180538</v>
      </c>
      <c r="AP929" s="59">
        <v>0.11321898691274022</v>
      </c>
      <c r="AQ929" s="53">
        <v>0.21829070925317262</v>
      </c>
      <c r="AR929" s="53">
        <v>0.18773880065168558</v>
      </c>
      <c r="AS929" s="53">
        <v>0.16402681391109855</v>
      </c>
      <c r="AT929" s="53">
        <v>9.472295416879109E-2</v>
      </c>
      <c r="AU929" s="53">
        <v>0.11321898691274022</v>
      </c>
      <c r="AV929" s="53">
        <v>0.21829070925317262</v>
      </c>
      <c r="AW929" s="53">
        <v>0.18773880065168558</v>
      </c>
      <c r="AX929" s="53">
        <v>0.16402681391109855</v>
      </c>
      <c r="AY929" s="57">
        <v>9.472295416879109E-2</v>
      </c>
      <c r="AZ929">
        <f t="shared" si="806"/>
        <v>0.13247412782171861</v>
      </c>
      <c r="BA929">
        <f t="shared" si="807"/>
        <v>0.15783062075488236</v>
      </c>
      <c r="BB929">
        <f t="shared" si="808"/>
        <v>0.14831093389593766</v>
      </c>
      <c r="BC929">
        <f t="shared" si="809"/>
        <v>0.29515377992082215</v>
      </c>
      <c r="BD929" s="4">
        <f t="shared" si="810"/>
        <v>0.1555996529794976</v>
      </c>
      <c r="BE929" s="7">
        <f t="shared" si="811"/>
        <v>8.9951388637310545E-2</v>
      </c>
      <c r="BF929">
        <f t="shared" si="812"/>
        <v>8.9301703527128573E-2</v>
      </c>
      <c r="BG929">
        <f t="shared" si="813"/>
        <v>0.12209415880203961</v>
      </c>
      <c r="BH929">
        <f t="shared" si="814"/>
        <v>0.17423948006359485</v>
      </c>
      <c r="BI929" s="4">
        <f t="shared" si="815"/>
        <v>4.838779392808893E-2</v>
      </c>
      <c r="BJ929" s="7">
        <f t="shared" si="816"/>
        <v>0.53494447274968726</v>
      </c>
      <c r="BK929">
        <f t="shared" si="817"/>
        <v>0.74536825349000568</v>
      </c>
      <c r="BL929">
        <f t="shared" si="818"/>
        <v>2.0542509626812189E-2</v>
      </c>
      <c r="BM929" s="4">
        <f t="shared" si="819"/>
        <v>0.48594428344100971</v>
      </c>
      <c r="BN929" s="7">
        <f t="shared" si="820"/>
        <v>0.53494447274968726</v>
      </c>
      <c r="BO929">
        <f t="shared" si="821"/>
        <v>0.84468749487734984</v>
      </c>
      <c r="BP929">
        <f t="shared" si="822"/>
        <v>4.4378060952838499E-2</v>
      </c>
      <c r="BQ929" s="4">
        <f t="shared" si="823"/>
        <v>0.94561539296082064</v>
      </c>
      <c r="BR929" s="7">
        <f t="shared" si="824"/>
        <v>0.74536825349000568</v>
      </c>
      <c r="BS929">
        <f t="shared" si="825"/>
        <v>0.84468749487734984</v>
      </c>
      <c r="BT929">
        <f t="shared" si="826"/>
        <v>4.4199393767736767E-2</v>
      </c>
      <c r="BU929" s="4">
        <f t="shared" si="827"/>
        <v>0.86367248539139219</v>
      </c>
      <c r="BV929" s="7">
        <f t="shared" si="828"/>
        <v>2.0542509626812189E-2</v>
      </c>
      <c r="BW929">
        <f t="shared" si="829"/>
        <v>4.4378060952838499E-2</v>
      </c>
      <c r="BX929">
        <f t="shared" si="830"/>
        <v>4.4199393767736767E-2</v>
      </c>
      <c r="BY929" s="4">
        <f t="shared" si="831"/>
        <v>3.4004937514233911E-2</v>
      </c>
      <c r="BZ929" s="7">
        <f t="shared" si="832"/>
        <v>0.48594428344100971</v>
      </c>
      <c r="CA929">
        <f t="shared" si="833"/>
        <v>0.94561539296082064</v>
      </c>
      <c r="CB929">
        <f t="shared" si="834"/>
        <v>0.86367248539139219</v>
      </c>
      <c r="CC929" s="4">
        <f t="shared" si="835"/>
        <v>3.4004937514233911E-2</v>
      </c>
      <c r="CD929" s="7">
        <f t="shared" si="836"/>
        <v>8</v>
      </c>
      <c r="CE929" s="4">
        <f t="shared" si="837"/>
        <v>0</v>
      </c>
      <c r="CF929" s="7">
        <f t="shared" si="838"/>
        <v>0.53494447274968726</v>
      </c>
      <c r="CG929">
        <f t="shared" si="839"/>
        <v>9.1011981946899315E-2</v>
      </c>
      <c r="CH929" s="7">
        <f t="shared" si="840"/>
        <v>0.53494447274968726</v>
      </c>
      <c r="CI929" s="4">
        <f t="shared" si="841"/>
        <v>0.28189719436555521</v>
      </c>
      <c r="CJ929">
        <f t="shared" si="842"/>
        <v>9.1011981946899315E-2</v>
      </c>
      <c r="CK929">
        <f t="shared" si="843"/>
        <v>0.28189719436555521</v>
      </c>
      <c r="CL929" s="7">
        <f t="shared" si="844"/>
        <v>0</v>
      </c>
      <c r="CM929" s="4">
        <f t="shared" si="845"/>
        <v>0</v>
      </c>
      <c r="CN929" s="7">
        <f t="shared" si="846"/>
        <v>7.7009503910276833E-2</v>
      </c>
      <c r="CO929" s="4">
        <f t="shared" si="847"/>
        <v>0</v>
      </c>
      <c r="CP929" s="7">
        <f t="shared" si="848"/>
        <v>4</v>
      </c>
      <c r="CQ929" s="4" t="str">
        <f t="shared" si="849"/>
        <v>Glenfiddich 15</v>
      </c>
      <c r="CR929" s="7">
        <f t="shared" si="850"/>
        <v>74</v>
      </c>
      <c r="CS929">
        <f t="shared" si="851"/>
        <v>77</v>
      </c>
      <c r="CT929">
        <f ca="1">COUNTIF(INDIRECT(ADDRESS(ROW(),CR929,1,1)):INDIRECT(ADDRESS(ROW(),CS929,1,1)), "&lt;0.05")</f>
        <v>4</v>
      </c>
      <c r="CU929" s="4">
        <f t="shared" ca="1" si="852"/>
        <v>1</v>
      </c>
    </row>
    <row r="930" spans="1:99" x14ac:dyDescent="0.25">
      <c r="A930" s="48">
        <v>134</v>
      </c>
      <c r="B930" s="7">
        <v>0.15502599426968139</v>
      </c>
      <c r="C930">
        <v>0.18489870725026997</v>
      </c>
      <c r="D930">
        <v>0.13894251790985529</v>
      </c>
      <c r="E930">
        <v>2.9741039747660972E-2</v>
      </c>
      <c r="F930">
        <v>5.4765764143263146E-2</v>
      </c>
      <c r="G930">
        <v>0</v>
      </c>
      <c r="H930">
        <v>0</v>
      </c>
      <c r="I930">
        <v>0</v>
      </c>
      <c r="J930">
        <v>0.28992111691166961</v>
      </c>
      <c r="K930" s="4">
        <v>0</v>
      </c>
      <c r="L930" s="7">
        <v>0.13052951926735179</v>
      </c>
      <c r="M930">
        <v>0.18845788786424844</v>
      </c>
      <c r="N930">
        <v>0.15759260960885665</v>
      </c>
      <c r="O930">
        <v>0</v>
      </c>
      <c r="P930" s="53">
        <v>0.19191788608271809</v>
      </c>
      <c r="Q930" s="53">
        <v>0.2454316168619616</v>
      </c>
      <c r="R930" s="53">
        <v>5.8912319871177329E-2</v>
      </c>
      <c r="S930" s="53">
        <v>5.4185079239158926E-2</v>
      </c>
      <c r="T930" s="53">
        <v>0.30690624591034932</v>
      </c>
      <c r="U930" s="57">
        <v>0.21367575294440985</v>
      </c>
      <c r="V930" s="59">
        <v>0.25481435008587022</v>
      </c>
      <c r="W930" s="53">
        <v>0.20196717191744085</v>
      </c>
      <c r="X930" s="53">
        <v>0.24494598962679126</v>
      </c>
      <c r="Y930" s="53">
        <v>0.14897102456780534</v>
      </c>
      <c r="Z930" s="53">
        <v>0.262310298529074</v>
      </c>
      <c r="AA930" s="53">
        <v>0.25481435008587022</v>
      </c>
      <c r="AB930" s="53">
        <v>0.20196717191744085</v>
      </c>
      <c r="AC930" s="53">
        <v>0.24494598962679126</v>
      </c>
      <c r="AD930" s="53">
        <v>0.14897102456780534</v>
      </c>
      <c r="AE930" s="57">
        <v>0.262310298529074</v>
      </c>
      <c r="AF930" s="59">
        <v>0.65596148010594313</v>
      </c>
      <c r="AG930" s="53">
        <v>9.6953653754762711E-2</v>
      </c>
      <c r="AH930" s="53">
        <v>0.15557678604289787</v>
      </c>
      <c r="AI930" s="53">
        <v>0.15351384476481103</v>
      </c>
      <c r="AJ930" s="53">
        <v>0.32291710707328131</v>
      </c>
      <c r="AK930" s="53">
        <v>0.65596148010594313</v>
      </c>
      <c r="AL930" s="53">
        <v>9.6953653754762711E-2</v>
      </c>
      <c r="AM930" s="53">
        <v>0.15557678604289787</v>
      </c>
      <c r="AN930" s="53">
        <v>0.15351384476481103</v>
      </c>
      <c r="AO930" s="57">
        <v>0.32291710707328131</v>
      </c>
      <c r="AP930" s="59">
        <v>0.26496529432057153</v>
      </c>
      <c r="AQ930" s="53">
        <v>9.638229128471193E-2</v>
      </c>
      <c r="AR930" s="53">
        <v>5.5523152732895641E-3</v>
      </c>
      <c r="AS930" s="53">
        <v>0</v>
      </c>
      <c r="AT930" s="53">
        <v>0.14268553180158675</v>
      </c>
      <c r="AU930" s="53">
        <v>0.26496529432057153</v>
      </c>
      <c r="AV930" s="53">
        <v>9.638229128471193E-2</v>
      </c>
      <c r="AW930" s="53">
        <v>5.5523152732895641E-3</v>
      </c>
      <c r="AX930" s="53">
        <v>0</v>
      </c>
      <c r="AY930" s="57">
        <v>0.14268553180158675</v>
      </c>
      <c r="AZ930">
        <f t="shared" si="806"/>
        <v>8.5329514023240044E-2</v>
      </c>
      <c r="BA930">
        <f t="shared" si="807"/>
        <v>0.1547608917650232</v>
      </c>
      <c r="BB930">
        <f t="shared" si="808"/>
        <v>0.2226017669453963</v>
      </c>
      <c r="BC930">
        <f t="shared" si="809"/>
        <v>0.27698457434833923</v>
      </c>
      <c r="BD930" s="4">
        <f t="shared" si="810"/>
        <v>0.10191708653603196</v>
      </c>
      <c r="BE930" s="7">
        <f t="shared" si="811"/>
        <v>0.10146287054309794</v>
      </c>
      <c r="BF930">
        <f t="shared" si="812"/>
        <v>9.4988323420732365E-2</v>
      </c>
      <c r="BG930">
        <f t="shared" si="813"/>
        <v>4.4624246063702973E-2</v>
      </c>
      <c r="BH930">
        <f t="shared" si="814"/>
        <v>0.21506035181626673</v>
      </c>
      <c r="BI930" s="4">
        <f t="shared" si="815"/>
        <v>0.10322648219447547</v>
      </c>
      <c r="BJ930" s="7">
        <f t="shared" si="816"/>
        <v>0.13165760356589673</v>
      </c>
      <c r="BK930">
        <f t="shared" si="817"/>
        <v>1.9417738738026296E-3</v>
      </c>
      <c r="BL930">
        <f t="shared" si="818"/>
        <v>2.4468160987189642E-2</v>
      </c>
      <c r="BM930" s="4">
        <f t="shared" si="819"/>
        <v>0.72127549570950356</v>
      </c>
      <c r="BN930" s="7">
        <f t="shared" si="820"/>
        <v>0.13165760356589673</v>
      </c>
      <c r="BO930">
        <f t="shared" si="821"/>
        <v>6.2095719209450284E-2</v>
      </c>
      <c r="BP930">
        <f t="shared" si="822"/>
        <v>0.12531319535063765</v>
      </c>
      <c r="BQ930" s="4">
        <f t="shared" si="823"/>
        <v>0.24913695652617274</v>
      </c>
      <c r="BR930" s="7">
        <f t="shared" si="824"/>
        <v>1.9417738738026296E-3</v>
      </c>
      <c r="BS930">
        <f t="shared" si="825"/>
        <v>6.2095719209450284E-2</v>
      </c>
      <c r="BT930">
        <f t="shared" si="826"/>
        <v>0.4521965152679307</v>
      </c>
      <c r="BU930" s="4">
        <f t="shared" si="827"/>
        <v>5.1887101590533486E-3</v>
      </c>
      <c r="BV930" s="7">
        <f t="shared" si="828"/>
        <v>2.4468160987189642E-2</v>
      </c>
      <c r="BW930">
        <f t="shared" si="829"/>
        <v>0.12531319535063765</v>
      </c>
      <c r="BX930">
        <f t="shared" si="830"/>
        <v>0.4521965152679307</v>
      </c>
      <c r="BY930" s="4">
        <f t="shared" si="831"/>
        <v>3.7285870384090314E-2</v>
      </c>
      <c r="BZ930" s="7">
        <f t="shared" si="832"/>
        <v>0.72127549570950356</v>
      </c>
      <c r="CA930">
        <f t="shared" si="833"/>
        <v>0.24913695652617274</v>
      </c>
      <c r="CB930">
        <f t="shared" si="834"/>
        <v>5.1887101590533486E-3</v>
      </c>
      <c r="CC930" s="4">
        <f t="shared" si="835"/>
        <v>3.7285870384090314E-2</v>
      </c>
      <c r="CD930" s="7">
        <f t="shared" si="836"/>
        <v>8</v>
      </c>
      <c r="CE930" s="4">
        <f t="shared" si="837"/>
        <v>0</v>
      </c>
      <c r="CF930" s="7">
        <f t="shared" si="838"/>
        <v>0.13165760356589673</v>
      </c>
      <c r="CG930">
        <f t="shared" si="839"/>
        <v>1.2630822647007971E-2</v>
      </c>
      <c r="CH930" s="7">
        <f t="shared" si="840"/>
        <v>0.13165760356589673</v>
      </c>
      <c r="CI930" s="4">
        <f t="shared" si="841"/>
        <v>0.27703406540750614</v>
      </c>
      <c r="CJ930">
        <f t="shared" si="842"/>
        <v>1.2630822647007971E-2</v>
      </c>
      <c r="CK930">
        <f t="shared" si="843"/>
        <v>0.27703406540750614</v>
      </c>
      <c r="CL930" s="7">
        <f t="shared" si="844"/>
        <v>2</v>
      </c>
      <c r="CM930" s="4">
        <f t="shared" si="845"/>
        <v>0</v>
      </c>
      <c r="CN930" s="7">
        <f t="shared" si="846"/>
        <v>3.507009511567313E-3</v>
      </c>
      <c r="CO930" s="4">
        <f t="shared" si="847"/>
        <v>1</v>
      </c>
      <c r="CP930" s="7">
        <f t="shared" si="848"/>
        <v>4</v>
      </c>
      <c r="CQ930" s="4" t="str">
        <f t="shared" si="849"/>
        <v>Glenfiddich 15</v>
      </c>
      <c r="CR930" s="7">
        <f t="shared" si="850"/>
        <v>74</v>
      </c>
      <c r="CS930">
        <f t="shared" si="851"/>
        <v>77</v>
      </c>
      <c r="CT930">
        <f ca="1">COUNTIF(INDIRECT(ADDRESS(ROW(),CR930,1,1)):INDIRECT(ADDRESS(ROW(),CS930,1,1)), "&lt;0.05")</f>
        <v>2</v>
      </c>
      <c r="CU930" s="4">
        <f t="shared" ca="1" si="852"/>
        <v>0</v>
      </c>
    </row>
    <row r="931" spans="1:99" x14ac:dyDescent="0.25">
      <c r="A931" s="48">
        <v>135</v>
      </c>
      <c r="B931" s="7">
        <v>0.65275793824440209</v>
      </c>
      <c r="C931">
        <v>0.66411957236816876</v>
      </c>
      <c r="D931">
        <v>0.67409960984486728</v>
      </c>
      <c r="E931">
        <v>0.68562332985224239</v>
      </c>
      <c r="F931">
        <v>0.7299986635208664</v>
      </c>
      <c r="G931">
        <v>0.95770182725911779</v>
      </c>
      <c r="H931">
        <v>0.96869000404690941</v>
      </c>
      <c r="I931">
        <v>0.99671243203623749</v>
      </c>
      <c r="J931">
        <v>0.7131282517930273</v>
      </c>
      <c r="K931" s="4">
        <v>0.63692798975186893</v>
      </c>
      <c r="L931" s="7">
        <v>1.3698728705626593</v>
      </c>
      <c r="M931">
        <v>0.72430837311695084</v>
      </c>
      <c r="N931">
        <v>2.2592929545049572</v>
      </c>
      <c r="O931">
        <v>1.6500657130394265</v>
      </c>
      <c r="P931" s="53">
        <v>1.9178191291067221</v>
      </c>
      <c r="Q931" s="53">
        <v>1.790382286309413</v>
      </c>
      <c r="R931" s="53">
        <v>1.6513038995569145</v>
      </c>
      <c r="S931" s="53">
        <v>1.3727093293865709</v>
      </c>
      <c r="T931" s="53">
        <v>2.3350067709964364</v>
      </c>
      <c r="U931" s="57">
        <v>2.1247302713672402</v>
      </c>
      <c r="V931" s="59">
        <v>2.5940715539896719</v>
      </c>
      <c r="W931" s="53">
        <v>2.0954425711778648</v>
      </c>
      <c r="X931" s="53">
        <v>1.3967935729411609</v>
      </c>
      <c r="Y931" s="53">
        <v>1.3905823464947378</v>
      </c>
      <c r="Z931" s="53">
        <v>1.6321788083033786</v>
      </c>
      <c r="AA931" s="53">
        <v>2.5940715539896719</v>
      </c>
      <c r="AB931" s="53">
        <v>2.0954425711778648</v>
      </c>
      <c r="AC931" s="53">
        <v>1.3967935729411609</v>
      </c>
      <c r="AD931" s="53">
        <v>1.3905823464947378</v>
      </c>
      <c r="AE931" s="57">
        <v>1.6321788083033786</v>
      </c>
      <c r="AF931" s="59">
        <v>2.1979007044901246</v>
      </c>
      <c r="AG931" s="53">
        <v>1.8173177715847471</v>
      </c>
      <c r="AH931" s="53">
        <v>1.8102589540085829</v>
      </c>
      <c r="AI931" s="53">
        <v>1.7597604144636605</v>
      </c>
      <c r="AJ931" s="53">
        <v>2.0556435437880372</v>
      </c>
      <c r="AK931" s="53">
        <v>2.1979007044901246</v>
      </c>
      <c r="AL931" s="53">
        <v>1.8173177715847471</v>
      </c>
      <c r="AM931" s="53">
        <v>1.8102589540085829</v>
      </c>
      <c r="AN931" s="53">
        <v>1.7597604144636605</v>
      </c>
      <c r="AO931" s="57">
        <v>2.0556435437880372</v>
      </c>
      <c r="AP931" s="59">
        <v>1.3415200745730711</v>
      </c>
      <c r="AQ931" s="53">
        <v>1.0854546259365865</v>
      </c>
      <c r="AR931" s="53">
        <v>1.2784983077929739</v>
      </c>
      <c r="AS931" s="53">
        <v>2.5298410152126709</v>
      </c>
      <c r="AT931" s="53">
        <v>1.2689480756008593</v>
      </c>
      <c r="AU931" s="53">
        <v>1.3415200745730711</v>
      </c>
      <c r="AV931" s="53">
        <v>1.0854546259365865</v>
      </c>
      <c r="AW931" s="53">
        <v>1.2784983077929739</v>
      </c>
      <c r="AX931" s="53">
        <v>2.5298410152126709</v>
      </c>
      <c r="AY931" s="57">
        <v>1.2689480756008593</v>
      </c>
      <c r="AZ931">
        <f t="shared" si="806"/>
        <v>0.76797596187177075</v>
      </c>
      <c r="BA931">
        <f t="shared" si="807"/>
        <v>1.7195491597947292</v>
      </c>
      <c r="BB931">
        <f t="shared" si="808"/>
        <v>1.8218137705813628</v>
      </c>
      <c r="BC931">
        <f t="shared" si="809"/>
        <v>1.9281762776670306</v>
      </c>
      <c r="BD931" s="4">
        <f t="shared" si="810"/>
        <v>1.5008524198232323</v>
      </c>
      <c r="BE931" s="7">
        <f t="shared" si="811"/>
        <v>0.14525173132414651</v>
      </c>
      <c r="BF931">
        <f t="shared" si="812"/>
        <v>0.48547484709141131</v>
      </c>
      <c r="BG931">
        <f t="shared" si="813"/>
        <v>0.48849404249538231</v>
      </c>
      <c r="BH931">
        <f t="shared" si="814"/>
        <v>0.17861017572449858</v>
      </c>
      <c r="BI931" s="4">
        <f t="shared" si="815"/>
        <v>0.54974350157471175</v>
      </c>
      <c r="BJ931" s="7">
        <f t="shared" si="816"/>
        <v>1.1346832107762738E-4</v>
      </c>
      <c r="BK931">
        <f t="shared" si="817"/>
        <v>5.0448215050623761E-5</v>
      </c>
      <c r="BL931">
        <f t="shared" si="818"/>
        <v>9.0544696961611942E-12</v>
      </c>
      <c r="BM931" s="4">
        <f t="shared" si="819"/>
        <v>2.1182586341657577E-3</v>
      </c>
      <c r="BN931" s="7">
        <f t="shared" si="820"/>
        <v>1.1346832107762738E-4</v>
      </c>
      <c r="BO931">
        <f t="shared" si="821"/>
        <v>0.64430613458044084</v>
      </c>
      <c r="BP931">
        <f t="shared" si="822"/>
        <v>0.22756977426070815</v>
      </c>
      <c r="BQ931" s="4">
        <f t="shared" si="823"/>
        <v>0.35837848221332191</v>
      </c>
      <c r="BR931" s="7">
        <f t="shared" si="824"/>
        <v>5.0448215050623761E-5</v>
      </c>
      <c r="BS931">
        <f t="shared" si="825"/>
        <v>0.64430613458044084</v>
      </c>
      <c r="BT931">
        <f t="shared" si="826"/>
        <v>0.53068988443956011</v>
      </c>
      <c r="BU931" s="4">
        <f t="shared" si="827"/>
        <v>0.18468204510132927</v>
      </c>
      <c r="BV931" s="7">
        <f t="shared" si="828"/>
        <v>9.0544696961611942E-12</v>
      </c>
      <c r="BW931">
        <f t="shared" si="829"/>
        <v>0.22756977426070815</v>
      </c>
      <c r="BX931">
        <f t="shared" si="830"/>
        <v>0.53068988443956011</v>
      </c>
      <c r="BY931" s="4">
        <f t="shared" si="831"/>
        <v>3.9564942660723051E-2</v>
      </c>
      <c r="BZ931" s="7">
        <f t="shared" si="832"/>
        <v>2.1182586341657577E-3</v>
      </c>
      <c r="CA931">
        <f t="shared" si="833"/>
        <v>0.35837848221332191</v>
      </c>
      <c r="CB931">
        <f t="shared" si="834"/>
        <v>0.18468204510132927</v>
      </c>
      <c r="CC931" s="4">
        <f t="shared" si="835"/>
        <v>3.9564942660723051E-2</v>
      </c>
      <c r="CD931" s="7">
        <f t="shared" si="836"/>
        <v>10</v>
      </c>
      <c r="CE931" s="4">
        <f t="shared" si="837"/>
        <v>0</v>
      </c>
      <c r="CF931" s="7">
        <f t="shared" si="838"/>
        <v>1.1346832107762738E-4</v>
      </c>
      <c r="CG931">
        <f t="shared" si="839"/>
        <v>1.6853933958254722E-12</v>
      </c>
      <c r="CH931" s="7">
        <f t="shared" si="840"/>
        <v>1.1346832107762738E-4</v>
      </c>
      <c r="CI931" s="4">
        <f t="shared" si="841"/>
        <v>0.86299621539703231</v>
      </c>
      <c r="CJ931">
        <f t="shared" si="842"/>
        <v>1.6853933958254722E-12</v>
      </c>
      <c r="CK931">
        <f t="shared" si="843"/>
        <v>0.86299621539703231</v>
      </c>
      <c r="CL931" s="7">
        <f t="shared" si="844"/>
        <v>4</v>
      </c>
      <c r="CM931" s="4">
        <f t="shared" si="845"/>
        <v>0</v>
      </c>
      <c r="CN931" s="7">
        <f t="shared" si="846"/>
        <v>3.3419108549754211E-4</v>
      </c>
      <c r="CO931" s="4">
        <f t="shared" si="847"/>
        <v>1</v>
      </c>
      <c r="CP931" s="7">
        <f t="shared" si="848"/>
        <v>4</v>
      </c>
      <c r="CQ931" s="4" t="str">
        <f t="shared" si="849"/>
        <v>Glenfiddich 15</v>
      </c>
      <c r="CR931" s="7">
        <f t="shared" si="850"/>
        <v>74</v>
      </c>
      <c r="CS931">
        <f t="shared" si="851"/>
        <v>77</v>
      </c>
      <c r="CT931">
        <f ca="1">COUNTIF(INDIRECT(ADDRESS(ROW(),CR931,1,1)):INDIRECT(ADDRESS(ROW(),CS931,1,1)), "&lt;0.05")</f>
        <v>2</v>
      </c>
      <c r="CU931" s="4">
        <f t="shared" ca="1" si="852"/>
        <v>0</v>
      </c>
    </row>
    <row r="932" spans="1:99" x14ac:dyDescent="0.25">
      <c r="A932" s="48">
        <v>136</v>
      </c>
      <c r="B932" s="7">
        <v>0.93378973835534074</v>
      </c>
      <c r="C932">
        <v>0.956840104720593</v>
      </c>
      <c r="D932">
        <v>1.2993616565938468</v>
      </c>
      <c r="E932">
        <v>1.1238211590498808</v>
      </c>
      <c r="F932">
        <v>1.2434368586497733</v>
      </c>
      <c r="G932">
        <v>1.4745474774711669</v>
      </c>
      <c r="H932">
        <v>1.6481033814099153</v>
      </c>
      <c r="I932">
        <v>1.3867317815866649</v>
      </c>
      <c r="J932">
        <v>1.6862818276617528</v>
      </c>
      <c r="K932" s="4">
        <v>1.62890901223458</v>
      </c>
      <c r="L932" s="7">
        <v>2.289339784183797</v>
      </c>
      <c r="M932">
        <v>1.881534723980534</v>
      </c>
      <c r="N932">
        <v>4.0732861478665416</v>
      </c>
      <c r="O932">
        <v>2.4933173134139359</v>
      </c>
      <c r="P932" s="53">
        <v>3.3757481254598303</v>
      </c>
      <c r="Q932" s="53">
        <v>3.4833594429447832</v>
      </c>
      <c r="R932" s="53">
        <v>3.2051233792011482</v>
      </c>
      <c r="S932" s="53">
        <v>2.6560169726031524</v>
      </c>
      <c r="T932" s="53">
        <v>4.0922278050940459</v>
      </c>
      <c r="U932" s="57">
        <v>3.623648976069207</v>
      </c>
      <c r="V932" s="59">
        <v>4.1622656065726629</v>
      </c>
      <c r="W932" s="53">
        <v>3.8359291724913347</v>
      </c>
      <c r="X932" s="53">
        <v>2.3302809957251709</v>
      </c>
      <c r="Y932" s="53">
        <v>2.5670826457044216</v>
      </c>
      <c r="Z932" s="53">
        <v>2.7631734778754495</v>
      </c>
      <c r="AA932" s="53">
        <v>4.1622656065726629</v>
      </c>
      <c r="AB932" s="53">
        <v>3.8359291724913347</v>
      </c>
      <c r="AC932" s="53">
        <v>2.3302809957251709</v>
      </c>
      <c r="AD932" s="53">
        <v>2.5670826457044216</v>
      </c>
      <c r="AE932" s="57">
        <v>2.7631734778754495</v>
      </c>
      <c r="AF932" s="59">
        <v>3.4964017046034019</v>
      </c>
      <c r="AG932" s="53">
        <v>2.4635394275616918</v>
      </c>
      <c r="AH932" s="53">
        <v>2.349737397255542</v>
      </c>
      <c r="AI932" s="53">
        <v>2.1943109692839342</v>
      </c>
      <c r="AJ932" s="53">
        <v>3.1663495996844859</v>
      </c>
      <c r="AK932" s="53">
        <v>3.4964017046034019</v>
      </c>
      <c r="AL932" s="53">
        <v>2.4635394275616918</v>
      </c>
      <c r="AM932" s="53">
        <v>2.349737397255542</v>
      </c>
      <c r="AN932" s="53">
        <v>2.1943109692839342</v>
      </c>
      <c r="AO932" s="57">
        <v>3.1663495996844859</v>
      </c>
      <c r="AP932" s="59">
        <v>2.6485724825676229</v>
      </c>
      <c r="AQ932" s="53">
        <v>2.2416614189930573</v>
      </c>
      <c r="AR932" s="53">
        <v>2.7063805656658682</v>
      </c>
      <c r="AS932" s="53">
        <v>4.4881617980897195</v>
      </c>
      <c r="AT932" s="53">
        <v>2.8941259416173821</v>
      </c>
      <c r="AU932" s="53">
        <v>2.6485724825676229</v>
      </c>
      <c r="AV932" s="53">
        <v>2.2416614189930573</v>
      </c>
      <c r="AW932" s="53">
        <v>2.7063805656658682</v>
      </c>
      <c r="AX932" s="53">
        <v>4.4881617980897195</v>
      </c>
      <c r="AY932" s="57">
        <v>2.8941259416173821</v>
      </c>
      <c r="AZ932">
        <f t="shared" si="806"/>
        <v>1.3381822997733515</v>
      </c>
      <c r="BA932">
        <f t="shared" si="807"/>
        <v>3.1173602670816969</v>
      </c>
      <c r="BB932">
        <f t="shared" si="808"/>
        <v>3.1317463796738076</v>
      </c>
      <c r="BC932">
        <f t="shared" si="809"/>
        <v>2.734067819677811</v>
      </c>
      <c r="BD932" s="4">
        <f t="shared" si="810"/>
        <v>2.9957804413867302</v>
      </c>
      <c r="BE932" s="7">
        <f t="shared" si="811"/>
        <v>0.27650367617227262</v>
      </c>
      <c r="BF932">
        <f t="shared" si="812"/>
        <v>0.7560174340636644</v>
      </c>
      <c r="BG932">
        <f t="shared" si="813"/>
        <v>0.76809738398442973</v>
      </c>
      <c r="BH932">
        <f t="shared" si="814"/>
        <v>0.53338612895325355</v>
      </c>
      <c r="BI932" s="4">
        <f t="shared" si="815"/>
        <v>0.81792921533299057</v>
      </c>
      <c r="BJ932" s="7">
        <f t="shared" si="816"/>
        <v>1.9400288424996682E-5</v>
      </c>
      <c r="BK932">
        <f t="shared" si="817"/>
        <v>2.1196152820526726E-5</v>
      </c>
      <c r="BL932">
        <f t="shared" si="818"/>
        <v>4.4775555320945663E-6</v>
      </c>
      <c r="BM932" s="4">
        <f t="shared" si="819"/>
        <v>7.968984031974352E-5</v>
      </c>
      <c r="BN932" s="7">
        <f t="shared" si="820"/>
        <v>1.9400288424996682E-5</v>
      </c>
      <c r="BO932">
        <f t="shared" si="821"/>
        <v>0.96679520652928919</v>
      </c>
      <c r="BP932">
        <f t="shared" si="822"/>
        <v>0.20848390997833904</v>
      </c>
      <c r="BQ932" s="4">
        <f t="shared" si="823"/>
        <v>0.73398135303509382</v>
      </c>
      <c r="BR932" s="7">
        <f t="shared" si="824"/>
        <v>2.1196152820526726E-5</v>
      </c>
      <c r="BS932">
        <f t="shared" si="825"/>
        <v>0.96679520652928919</v>
      </c>
      <c r="BT932">
        <f t="shared" si="826"/>
        <v>0.19739468753856421</v>
      </c>
      <c r="BU932" s="4">
        <f t="shared" si="827"/>
        <v>0.70608032057736358</v>
      </c>
      <c r="BV932" s="7">
        <f t="shared" si="828"/>
        <v>4.4775555320945663E-6</v>
      </c>
      <c r="BW932">
        <f t="shared" si="829"/>
        <v>0.20848390997833904</v>
      </c>
      <c r="BX932">
        <f t="shared" si="830"/>
        <v>0.19739468753856421</v>
      </c>
      <c r="BY932" s="4">
        <f t="shared" si="831"/>
        <v>0.40960339539118451</v>
      </c>
      <c r="BZ932" s="7">
        <f t="shared" si="832"/>
        <v>7.968984031974352E-5</v>
      </c>
      <c r="CA932">
        <f t="shared" si="833"/>
        <v>0.73398135303509382</v>
      </c>
      <c r="CB932">
        <f t="shared" si="834"/>
        <v>0.70608032057736358</v>
      </c>
      <c r="CC932" s="4">
        <f t="shared" si="835"/>
        <v>0.40960339539118451</v>
      </c>
      <c r="CD932" s="7">
        <f t="shared" si="836"/>
        <v>8</v>
      </c>
      <c r="CE932" s="4">
        <f t="shared" si="837"/>
        <v>0</v>
      </c>
      <c r="CF932" s="7">
        <f t="shared" si="838"/>
        <v>1.9400288424996682E-5</v>
      </c>
      <c r="CG932">
        <f t="shared" si="839"/>
        <v>2.0615400768476599E-12</v>
      </c>
      <c r="CH932" s="7">
        <f t="shared" si="840"/>
        <v>1.9400288424996682E-5</v>
      </c>
      <c r="CI932" s="4">
        <f t="shared" si="841"/>
        <v>0.55713768052965007</v>
      </c>
      <c r="CJ932">
        <f t="shared" si="842"/>
        <v>2.0615400768476599E-12</v>
      </c>
      <c r="CK932">
        <f t="shared" si="843"/>
        <v>0.55713768052965007</v>
      </c>
      <c r="CL932" s="7">
        <f t="shared" si="844"/>
        <v>4</v>
      </c>
      <c r="CM932" s="4">
        <f t="shared" si="845"/>
        <v>0</v>
      </c>
      <c r="CN932" s="7">
        <f t="shared" si="846"/>
        <v>1.7874983428521275E-2</v>
      </c>
      <c r="CO932" s="4">
        <f t="shared" si="847"/>
        <v>1</v>
      </c>
      <c r="CP932" s="7">
        <f t="shared" si="848"/>
        <v>3</v>
      </c>
      <c r="CQ932" s="4" t="str">
        <f t="shared" si="849"/>
        <v>Glenfiddich 12</v>
      </c>
      <c r="CR932" s="7">
        <f t="shared" si="850"/>
        <v>70</v>
      </c>
      <c r="CS932">
        <f t="shared" si="851"/>
        <v>73</v>
      </c>
      <c r="CT932">
        <f ca="1">COUNTIF(INDIRECT(ADDRESS(ROW(),CR932,1,1)):INDIRECT(ADDRESS(ROW(),CS932,1,1)), "&lt;0.05")</f>
        <v>1</v>
      </c>
      <c r="CU932" s="4">
        <f t="shared" ca="1" si="852"/>
        <v>0</v>
      </c>
    </row>
    <row r="933" spans="1:99" x14ac:dyDescent="0.25">
      <c r="A933" s="48">
        <v>137</v>
      </c>
      <c r="B933" s="7">
        <v>0.41849116450159624</v>
      </c>
      <c r="C933">
        <v>0.22812706884050571</v>
      </c>
      <c r="D933">
        <v>0.31302291038237651</v>
      </c>
      <c r="E933">
        <v>0.31997588106497338</v>
      </c>
      <c r="F933">
        <v>0.3029627016830001</v>
      </c>
      <c r="G933">
        <v>0.50449502909311394</v>
      </c>
      <c r="H933">
        <v>0.4857378807584114</v>
      </c>
      <c r="I933">
        <v>0.31319769565419581</v>
      </c>
      <c r="J933">
        <v>0.47620577702065725</v>
      </c>
      <c r="K933" s="4">
        <v>0.11354752334458752</v>
      </c>
      <c r="L933" s="7">
        <v>0.60620396827343037</v>
      </c>
      <c r="M933">
        <v>0.55109726606935339</v>
      </c>
      <c r="N933">
        <v>0.54825567037610812</v>
      </c>
      <c r="O933">
        <v>0.45840997693472801</v>
      </c>
      <c r="P933" s="53">
        <v>0.63246566168735008</v>
      </c>
      <c r="Q933" s="53">
        <v>0.4963108123796669</v>
      </c>
      <c r="R933" s="53">
        <v>0.80463206644464247</v>
      </c>
      <c r="S933" s="53">
        <v>0.53850730835785987</v>
      </c>
      <c r="T933" s="53">
        <v>0.47788699125695833</v>
      </c>
      <c r="U933" s="57">
        <v>0.78099833821486719</v>
      </c>
      <c r="V933" s="59">
        <v>0.88342779505376079</v>
      </c>
      <c r="W933" s="53">
        <v>0.84737552582651088</v>
      </c>
      <c r="X933" s="53">
        <v>0.57670949839396879</v>
      </c>
      <c r="Y933" s="53">
        <v>0.7066530958636007</v>
      </c>
      <c r="Z933" s="53">
        <v>0.76373591887932191</v>
      </c>
      <c r="AA933" s="53">
        <v>0.88342779505376079</v>
      </c>
      <c r="AB933" s="53">
        <v>0.84737552582651088</v>
      </c>
      <c r="AC933" s="53">
        <v>0.57670949839396879</v>
      </c>
      <c r="AD933" s="53">
        <v>0.7066530958636007</v>
      </c>
      <c r="AE933" s="57">
        <v>0.76373591887932191</v>
      </c>
      <c r="AF933" s="59">
        <v>1.3251013684168289</v>
      </c>
      <c r="AG933" s="53">
        <v>0.57882911678742943</v>
      </c>
      <c r="AH933" s="53">
        <v>0.60748326041869027</v>
      </c>
      <c r="AI933" s="53">
        <v>1.0894725855328953</v>
      </c>
      <c r="AJ933" s="53">
        <v>0.99408229652180424</v>
      </c>
      <c r="AK933" s="53">
        <v>1.3251013684168289</v>
      </c>
      <c r="AL933" s="53">
        <v>0.57882911678742943</v>
      </c>
      <c r="AM933" s="53">
        <v>0.60748326041869027</v>
      </c>
      <c r="AN933" s="53">
        <v>1.0894725855328953</v>
      </c>
      <c r="AO933" s="57">
        <v>0.99408229652180424</v>
      </c>
      <c r="AP933" s="59">
        <v>0.45957856497693983</v>
      </c>
      <c r="AQ933" s="53">
        <v>0.50150575261721719</v>
      </c>
      <c r="AR933" s="53">
        <v>0.65499265341340873</v>
      </c>
      <c r="AS933" s="53">
        <v>0.85794206491523972</v>
      </c>
      <c r="AT933" s="53">
        <v>0.41578640655547011</v>
      </c>
      <c r="AU933" s="53">
        <v>0.45957856497693983</v>
      </c>
      <c r="AV933" s="53">
        <v>0.50150575261721719</v>
      </c>
      <c r="AW933" s="53">
        <v>0.65499265341340873</v>
      </c>
      <c r="AX933" s="53">
        <v>0.85794206491523972</v>
      </c>
      <c r="AY933" s="57">
        <v>0.41578640655547011</v>
      </c>
      <c r="AZ933">
        <f t="shared" si="806"/>
        <v>0.34757636323434182</v>
      </c>
      <c r="BA933">
        <f t="shared" si="807"/>
        <v>0.58947680599949648</v>
      </c>
      <c r="BB933">
        <f t="shared" si="808"/>
        <v>0.75558036680343255</v>
      </c>
      <c r="BC933">
        <f t="shared" si="809"/>
        <v>0.9189937255355296</v>
      </c>
      <c r="BD933" s="4">
        <f t="shared" si="810"/>
        <v>0.57796108849565508</v>
      </c>
      <c r="BE933" s="7">
        <f t="shared" si="811"/>
        <v>0.12447763693939572</v>
      </c>
      <c r="BF933">
        <f t="shared" si="812"/>
        <v>0.11980580892526833</v>
      </c>
      <c r="BG933">
        <f t="shared" si="813"/>
        <v>0.11472333344677806</v>
      </c>
      <c r="BH933">
        <f t="shared" si="814"/>
        <v>0.30271933599271827</v>
      </c>
      <c r="BI933" s="4">
        <f t="shared" si="815"/>
        <v>0.17028321302523361</v>
      </c>
      <c r="BJ933" s="7">
        <f t="shared" si="816"/>
        <v>3.2598226440021239E-4</v>
      </c>
      <c r="BK933">
        <f t="shared" si="817"/>
        <v>5.062661641472013E-7</v>
      </c>
      <c r="BL933">
        <f t="shared" si="818"/>
        <v>1.3346581541346308E-4</v>
      </c>
      <c r="BM933" s="4">
        <f t="shared" si="819"/>
        <v>3.1485281480468832E-3</v>
      </c>
      <c r="BN933" s="7">
        <f t="shared" si="820"/>
        <v>3.2598226440021239E-4</v>
      </c>
      <c r="BO933">
        <f t="shared" si="821"/>
        <v>5.3494759397565124E-3</v>
      </c>
      <c r="BP933">
        <f t="shared" si="822"/>
        <v>7.8104834057472795E-3</v>
      </c>
      <c r="BQ933" s="4">
        <f t="shared" si="823"/>
        <v>0.86332887434462824</v>
      </c>
      <c r="BR933" s="7">
        <f t="shared" si="824"/>
        <v>5.062661641472013E-7</v>
      </c>
      <c r="BS933">
        <f t="shared" si="825"/>
        <v>5.3494759397565124E-3</v>
      </c>
      <c r="BT933">
        <f t="shared" si="826"/>
        <v>0.13744795116592753</v>
      </c>
      <c r="BU933" s="4">
        <f t="shared" si="827"/>
        <v>1.4802841648146072E-2</v>
      </c>
      <c r="BV933" s="7">
        <f t="shared" si="828"/>
        <v>1.3346581541346308E-4</v>
      </c>
      <c r="BW933">
        <f t="shared" si="829"/>
        <v>7.8104834057472795E-3</v>
      </c>
      <c r="BX933">
        <f t="shared" si="830"/>
        <v>0.13744795116592753</v>
      </c>
      <c r="BY933" s="4">
        <f t="shared" si="831"/>
        <v>7.6580646807566646E-3</v>
      </c>
      <c r="BZ933" s="7">
        <f t="shared" si="832"/>
        <v>3.1485281480468832E-3</v>
      </c>
      <c r="CA933">
        <f t="shared" si="833"/>
        <v>0.86332887434462824</v>
      </c>
      <c r="CB933">
        <f t="shared" si="834"/>
        <v>1.4802841648146072E-2</v>
      </c>
      <c r="CC933" s="4">
        <f t="shared" si="835"/>
        <v>7.6580646807566646E-3</v>
      </c>
      <c r="CD933" s="7">
        <f t="shared" si="836"/>
        <v>16</v>
      </c>
      <c r="CE933" s="4">
        <f t="shared" si="837"/>
        <v>0</v>
      </c>
      <c r="CF933" s="7">
        <f t="shared" si="838"/>
        <v>3.2598226440021239E-4</v>
      </c>
      <c r="CG933">
        <f t="shared" si="839"/>
        <v>1.4931303740926373E-7</v>
      </c>
      <c r="CH933" s="7">
        <f t="shared" si="840"/>
        <v>3.2598226440021239E-4</v>
      </c>
      <c r="CI933" s="4">
        <f t="shared" si="841"/>
        <v>1.0087720567517357E-2</v>
      </c>
      <c r="CJ933">
        <f t="shared" si="842"/>
        <v>1.4931303740926373E-7</v>
      </c>
      <c r="CK933">
        <f t="shared" si="843"/>
        <v>1.0087720567517357E-2</v>
      </c>
      <c r="CL933" s="7">
        <f t="shared" si="844"/>
        <v>6</v>
      </c>
      <c r="CM933" s="4">
        <f t="shared" si="845"/>
        <v>1</v>
      </c>
      <c r="CN933" s="7">
        <f t="shared" si="846"/>
        <v>2.5696827514488584E-6</v>
      </c>
      <c r="CO933" s="4">
        <f t="shared" si="847"/>
        <v>1</v>
      </c>
      <c r="CP933" s="7">
        <f t="shared" si="848"/>
        <v>4</v>
      </c>
      <c r="CQ933" s="4" t="str">
        <f t="shared" si="849"/>
        <v>Glenfiddich 15</v>
      </c>
      <c r="CR933" s="7">
        <f t="shared" si="850"/>
        <v>74</v>
      </c>
      <c r="CS933">
        <f t="shared" si="851"/>
        <v>77</v>
      </c>
      <c r="CT933">
        <f ca="1">COUNTIF(INDIRECT(ADDRESS(ROW(),CR933,1,1)):INDIRECT(ADDRESS(ROW(),CS933,1,1)), "&lt;0.05")</f>
        <v>3</v>
      </c>
      <c r="CU933" s="4">
        <f t="shared" ca="1" si="852"/>
        <v>0</v>
      </c>
    </row>
    <row r="934" spans="1:99" x14ac:dyDescent="0.25">
      <c r="A934" s="48">
        <v>138</v>
      </c>
      <c r="B934" s="7">
        <v>2.3926229075765876E-2</v>
      </c>
      <c r="C934">
        <v>0.14625471699858808</v>
      </c>
      <c r="D934">
        <v>0.18371848252385203</v>
      </c>
      <c r="E934">
        <v>0</v>
      </c>
      <c r="F934">
        <v>0.13283726293107906</v>
      </c>
      <c r="G934">
        <v>0.20434341157207137</v>
      </c>
      <c r="H934">
        <v>0.19112459008149063</v>
      </c>
      <c r="I934">
        <v>0.23411204540097852</v>
      </c>
      <c r="J934">
        <v>0.32196608106390956</v>
      </c>
      <c r="K934" s="4">
        <v>8.6522302773993864E-2</v>
      </c>
      <c r="L934" s="7">
        <v>0.29870250758366212</v>
      </c>
      <c r="M934">
        <v>7.501955564609647E-2</v>
      </c>
      <c r="N934">
        <v>0.22278995149688821</v>
      </c>
      <c r="O934">
        <v>0.22639248391102745</v>
      </c>
      <c r="P934" s="53">
        <v>0.23873818821788972</v>
      </c>
      <c r="Q934" s="53">
        <v>0.14814826575699055</v>
      </c>
      <c r="R934" s="53">
        <v>0.36093873744627025</v>
      </c>
      <c r="S934" s="53">
        <v>0.31565135813537731</v>
      </c>
      <c r="T934" s="53">
        <v>0.29953513880312616</v>
      </c>
      <c r="U934" s="57">
        <v>0.18401464926273989</v>
      </c>
      <c r="V934" s="59">
        <v>0.12445079368371202</v>
      </c>
      <c r="W934" s="53">
        <v>0.43009496229322475</v>
      </c>
      <c r="X934" s="53">
        <v>0.38277486701585511</v>
      </c>
      <c r="Y934" s="53">
        <v>0.3217915455067355</v>
      </c>
      <c r="Z934" s="53">
        <v>0.41797749765041387</v>
      </c>
      <c r="AA934" s="53">
        <v>0.12445079368371202</v>
      </c>
      <c r="AB934" s="53">
        <v>0.43009496229322475</v>
      </c>
      <c r="AC934" s="53">
        <v>0.38277486701585511</v>
      </c>
      <c r="AD934" s="53">
        <v>0.3217915455067355</v>
      </c>
      <c r="AE934" s="57">
        <v>0.41797749765041387</v>
      </c>
      <c r="AF934" s="59">
        <v>0.73096244399736099</v>
      </c>
      <c r="AG934" s="53">
        <v>0.14638142752233579</v>
      </c>
      <c r="AH934" s="53">
        <v>0.40583181466329044</v>
      </c>
      <c r="AI934" s="53">
        <v>0.40273149798292662</v>
      </c>
      <c r="AJ934" s="53">
        <v>0.39119472999170252</v>
      </c>
      <c r="AK934" s="53">
        <v>0.73096244399736099</v>
      </c>
      <c r="AL934" s="53">
        <v>0.14638142752233579</v>
      </c>
      <c r="AM934" s="53">
        <v>0.40583181466329044</v>
      </c>
      <c r="AN934" s="53">
        <v>0.40273149798292662</v>
      </c>
      <c r="AO934" s="57">
        <v>0.39119472999170252</v>
      </c>
      <c r="AP934" s="59">
        <v>0.15015782252551185</v>
      </c>
      <c r="AQ934" s="53">
        <v>0.41649314167724866</v>
      </c>
      <c r="AR934" s="53">
        <v>0.38408199100869916</v>
      </c>
      <c r="AS934" s="53">
        <v>0.41866324958590867</v>
      </c>
      <c r="AT934" s="53">
        <v>0.49942491617983048</v>
      </c>
      <c r="AU934" s="53">
        <v>0.15015782252551185</v>
      </c>
      <c r="AV934" s="53">
        <v>0.41649314167724866</v>
      </c>
      <c r="AW934" s="53">
        <v>0.38408199100869916</v>
      </c>
      <c r="AX934" s="53">
        <v>0.41866324958590867</v>
      </c>
      <c r="AY934" s="57">
        <v>0.49942491617983048</v>
      </c>
      <c r="AZ934">
        <f t="shared" si="806"/>
        <v>0.15248051224217291</v>
      </c>
      <c r="BA934">
        <f t="shared" si="807"/>
        <v>0.2369930836260068</v>
      </c>
      <c r="BB934">
        <f t="shared" si="808"/>
        <v>0.33541793322998825</v>
      </c>
      <c r="BC934">
        <f t="shared" si="809"/>
        <v>0.41542038283152333</v>
      </c>
      <c r="BD934" s="4">
        <f t="shared" si="810"/>
        <v>0.37376422419543981</v>
      </c>
      <c r="BE934" s="7">
        <f t="shared" si="811"/>
        <v>9.7239460789208129E-2</v>
      </c>
      <c r="BF934">
        <f t="shared" si="812"/>
        <v>8.5972797974022755E-2</v>
      </c>
      <c r="BG934">
        <f t="shared" si="813"/>
        <v>0.11805395480019823</v>
      </c>
      <c r="BH934">
        <f t="shared" si="814"/>
        <v>0.19595270548010496</v>
      </c>
      <c r="BI934" s="4">
        <f t="shared" si="815"/>
        <v>0.12448879606879666</v>
      </c>
      <c r="BJ934" s="7">
        <f t="shared" si="816"/>
        <v>5.448761767595707E-2</v>
      </c>
      <c r="BK934">
        <f t="shared" si="817"/>
        <v>1.4396987491650478E-3</v>
      </c>
      <c r="BL934">
        <f t="shared" si="818"/>
        <v>2.152837574042991E-3</v>
      </c>
      <c r="BM934" s="4">
        <f t="shared" si="819"/>
        <v>3.6678009126733997E-4</v>
      </c>
      <c r="BN934" s="7">
        <f t="shared" si="820"/>
        <v>5.448761767595707E-2</v>
      </c>
      <c r="BO934">
        <f t="shared" si="821"/>
        <v>4.8477651866659074E-2</v>
      </c>
      <c r="BP934">
        <f t="shared" si="822"/>
        <v>2.1273576599883545E-2</v>
      </c>
      <c r="BQ934" s="4">
        <f t="shared" si="823"/>
        <v>1.1375282269247215E-2</v>
      </c>
      <c r="BR934" s="7">
        <f t="shared" si="824"/>
        <v>1.4396987491650478E-3</v>
      </c>
      <c r="BS934">
        <f t="shared" si="825"/>
        <v>4.8477651866659074E-2</v>
      </c>
      <c r="BT934">
        <f t="shared" si="826"/>
        <v>0.28646067921727314</v>
      </c>
      <c r="BU934" s="4">
        <f t="shared" si="827"/>
        <v>0.48876485969051053</v>
      </c>
      <c r="BV934" s="7">
        <f t="shared" si="828"/>
        <v>2.152837574042991E-3</v>
      </c>
      <c r="BW934">
        <f t="shared" si="829"/>
        <v>2.1273576599883545E-2</v>
      </c>
      <c r="BX934">
        <f t="shared" si="830"/>
        <v>0.28646067921727314</v>
      </c>
      <c r="BY934" s="4">
        <f t="shared" si="831"/>
        <v>0.57868785557694391</v>
      </c>
      <c r="BZ934" s="7">
        <f t="shared" si="832"/>
        <v>3.6678009126733997E-4</v>
      </c>
      <c r="CA934">
        <f t="shared" si="833"/>
        <v>1.1375282269247215E-2</v>
      </c>
      <c r="CB934">
        <f t="shared" si="834"/>
        <v>0.48876485969051053</v>
      </c>
      <c r="CC934" s="4">
        <f t="shared" si="835"/>
        <v>0.57868785557694391</v>
      </c>
      <c r="CD934" s="7">
        <f t="shared" si="836"/>
        <v>12</v>
      </c>
      <c r="CE934" s="4">
        <f t="shared" si="837"/>
        <v>0</v>
      </c>
      <c r="CF934" s="7">
        <f t="shared" si="838"/>
        <v>5.448761767595707E-2</v>
      </c>
      <c r="CG934">
        <f t="shared" si="839"/>
        <v>1.4428868533500304E-5</v>
      </c>
      <c r="CH934" s="7">
        <f t="shared" si="840"/>
        <v>5.448761767595707E-2</v>
      </c>
      <c r="CI934" s="4">
        <f t="shared" si="841"/>
        <v>1.2829288502083239E-3</v>
      </c>
      <c r="CJ934">
        <f t="shared" si="842"/>
        <v>1.4428868533500304E-5</v>
      </c>
      <c r="CK934">
        <f t="shared" si="843"/>
        <v>1.2829288502083239E-3</v>
      </c>
      <c r="CL934" s="7">
        <f t="shared" si="844"/>
        <v>4</v>
      </c>
      <c r="CM934" s="4">
        <f t="shared" si="845"/>
        <v>0</v>
      </c>
      <c r="CN934" s="7">
        <f t="shared" si="846"/>
        <v>1.8316307841375514E-4</v>
      </c>
      <c r="CO934" s="4">
        <f t="shared" si="847"/>
        <v>1</v>
      </c>
      <c r="CP934" s="7">
        <f t="shared" si="848"/>
        <v>4</v>
      </c>
      <c r="CQ934" s="4" t="str">
        <f t="shared" si="849"/>
        <v>Glenfiddich 15</v>
      </c>
      <c r="CR934" s="7">
        <f t="shared" si="850"/>
        <v>74</v>
      </c>
      <c r="CS934">
        <f t="shared" si="851"/>
        <v>77</v>
      </c>
      <c r="CT934">
        <f ca="1">COUNTIF(INDIRECT(ADDRESS(ROW(),CR934,1,1)):INDIRECT(ADDRESS(ROW(),CS934,1,1)), "&lt;0.05")</f>
        <v>2</v>
      </c>
      <c r="CU934" s="4">
        <f t="shared" ca="1" si="852"/>
        <v>0</v>
      </c>
    </row>
    <row r="935" spans="1:99" x14ac:dyDescent="0.25">
      <c r="A935" s="48">
        <v>139</v>
      </c>
      <c r="B935" s="7">
        <v>5.0063995296527698E-2</v>
      </c>
      <c r="C935">
        <v>0.21387147139803755</v>
      </c>
      <c r="D935">
        <v>0.10210288889818495</v>
      </c>
      <c r="E935">
        <v>0</v>
      </c>
      <c r="F935">
        <v>7.4591448828431967E-2</v>
      </c>
      <c r="G935">
        <v>8.3220121065286229E-2</v>
      </c>
      <c r="H935">
        <v>0.44041795762145236</v>
      </c>
      <c r="I935">
        <v>0.26593196918446321</v>
      </c>
      <c r="J935">
        <v>9.8213203468269006E-2</v>
      </c>
      <c r="K935" s="4">
        <v>0.28467145673903466</v>
      </c>
      <c r="L935" s="7">
        <v>0.24251329412838829</v>
      </c>
      <c r="M935">
        <v>0.28310559116188888</v>
      </c>
      <c r="N935">
        <v>0.21436311492703877</v>
      </c>
      <c r="O935">
        <v>0.49674973200367528</v>
      </c>
      <c r="P935" s="53">
        <v>0.27114728784085529</v>
      </c>
      <c r="Q935" s="53">
        <v>0.29171589247733443</v>
      </c>
      <c r="R935" s="53">
        <v>0.29239686556034378</v>
      </c>
      <c r="S935" s="53">
        <v>0.44943352700353767</v>
      </c>
      <c r="T935" s="53">
        <v>0.24327175814384325</v>
      </c>
      <c r="U935" s="57">
        <v>0.14877576639684828</v>
      </c>
      <c r="V935" s="59">
        <v>7.6178013276332335E-2</v>
      </c>
      <c r="W935" s="53">
        <v>0.27194427649966268</v>
      </c>
      <c r="X935" s="53">
        <v>5.7885165924114378E-2</v>
      </c>
      <c r="Y935" s="53">
        <v>0.19506249192440281</v>
      </c>
      <c r="Z935" s="53">
        <v>0.22738206947928663</v>
      </c>
      <c r="AA935" s="53">
        <v>7.6178013276332335E-2</v>
      </c>
      <c r="AB935" s="53">
        <v>0.27194427649966268</v>
      </c>
      <c r="AC935" s="53">
        <v>5.7885165924114378E-2</v>
      </c>
      <c r="AD935" s="53">
        <v>0.19506249192440281</v>
      </c>
      <c r="AE935" s="57">
        <v>0.22738206947928663</v>
      </c>
      <c r="AF935" s="59">
        <v>1.0137770570001021</v>
      </c>
      <c r="AG935" s="53">
        <v>0.62024905076741665</v>
      </c>
      <c r="AH935" s="53">
        <v>0.57580549781334756</v>
      </c>
      <c r="AI935" s="53">
        <v>0.34054953814390265</v>
      </c>
      <c r="AJ935" s="53">
        <v>0.54202737802752199</v>
      </c>
      <c r="AK935" s="53">
        <v>1.0137770570001021</v>
      </c>
      <c r="AL935" s="53">
        <v>0.62024905076741665</v>
      </c>
      <c r="AM935" s="53">
        <v>0.57580549781334756</v>
      </c>
      <c r="AN935" s="53">
        <v>0.34054953814390265</v>
      </c>
      <c r="AO935" s="57">
        <v>0.54202737802752199</v>
      </c>
      <c r="AP935" s="59">
        <v>0.30045885388716054</v>
      </c>
      <c r="AQ935" s="53">
        <v>0.27659125438560067</v>
      </c>
      <c r="AR935" s="53">
        <v>0.22957160072799931</v>
      </c>
      <c r="AS935" s="53">
        <v>0.2346073088377971</v>
      </c>
      <c r="AT935" s="53">
        <v>0.48509638284836687</v>
      </c>
      <c r="AU935" s="53">
        <v>0.30045885388716054</v>
      </c>
      <c r="AV935" s="53">
        <v>0.27659125438560067</v>
      </c>
      <c r="AW935" s="53">
        <v>0.22957160072799931</v>
      </c>
      <c r="AX935" s="53">
        <v>0.2346073088377971</v>
      </c>
      <c r="AY935" s="57">
        <v>0.48509638284836687</v>
      </c>
      <c r="AZ935">
        <f t="shared" si="806"/>
        <v>0.16130845124996879</v>
      </c>
      <c r="BA935">
        <f t="shared" si="807"/>
        <v>0.2933472829643754</v>
      </c>
      <c r="BB935">
        <f t="shared" si="808"/>
        <v>0.16569040342075975</v>
      </c>
      <c r="BC935">
        <f t="shared" si="809"/>
        <v>0.61848170435045824</v>
      </c>
      <c r="BD935" s="4">
        <f t="shared" si="810"/>
        <v>0.3052650801373849</v>
      </c>
      <c r="BE935" s="7">
        <f t="shared" si="811"/>
        <v>0.13594491507526077</v>
      </c>
      <c r="BF935">
        <f t="shared" si="812"/>
        <v>0.104651720496701</v>
      </c>
      <c r="BG935">
        <f t="shared" si="813"/>
        <v>8.8935562202812624E-2</v>
      </c>
      <c r="BH935">
        <f t="shared" si="814"/>
        <v>0.23150442806896518</v>
      </c>
      <c r="BI935" s="4">
        <f t="shared" si="815"/>
        <v>9.8777650417338603E-2</v>
      </c>
      <c r="BJ935" s="7">
        <f t="shared" si="816"/>
        <v>2.6340902954044659E-2</v>
      </c>
      <c r="BK935">
        <f t="shared" si="817"/>
        <v>0.93311507063810439</v>
      </c>
      <c r="BL935">
        <f t="shared" si="818"/>
        <v>8.4244000613808431E-5</v>
      </c>
      <c r="BM935" s="4">
        <f t="shared" si="819"/>
        <v>1.5217644763691262E-2</v>
      </c>
      <c r="BN935" s="7">
        <f t="shared" si="820"/>
        <v>2.6340902954044659E-2</v>
      </c>
      <c r="BO935">
        <f t="shared" si="821"/>
        <v>8.9410567621001791E-3</v>
      </c>
      <c r="BP935">
        <f t="shared" si="822"/>
        <v>1.4870881145058351E-3</v>
      </c>
      <c r="BQ935" s="4">
        <f t="shared" si="823"/>
        <v>0.79639068624213727</v>
      </c>
      <c r="BR935" s="7">
        <f t="shared" si="824"/>
        <v>0.93311507063810439</v>
      </c>
      <c r="BS935">
        <f t="shared" si="825"/>
        <v>8.9410567621001791E-3</v>
      </c>
      <c r="BT935">
        <f t="shared" si="826"/>
        <v>1.0082300973923286E-4</v>
      </c>
      <c r="BU935" s="4">
        <f t="shared" si="827"/>
        <v>3.8477103637918103E-3</v>
      </c>
      <c r="BV935" s="7">
        <f t="shared" si="828"/>
        <v>8.4244000613808431E-5</v>
      </c>
      <c r="BW935">
        <f t="shared" si="829"/>
        <v>1.4870881145058351E-3</v>
      </c>
      <c r="BX935">
        <f t="shared" si="830"/>
        <v>1.0082300973923286E-4</v>
      </c>
      <c r="BY935" s="4">
        <f t="shared" si="831"/>
        <v>1.9284207154587495E-3</v>
      </c>
      <c r="BZ935" s="7">
        <f t="shared" si="832"/>
        <v>1.5217644763691262E-2</v>
      </c>
      <c r="CA935">
        <f t="shared" si="833"/>
        <v>0.79639068624213727</v>
      </c>
      <c r="CB935">
        <f t="shared" si="834"/>
        <v>3.8477103637918103E-3</v>
      </c>
      <c r="CC935" s="4">
        <f t="shared" si="835"/>
        <v>1.9284207154587495E-3</v>
      </c>
      <c r="CD935" s="7">
        <f t="shared" si="836"/>
        <v>16</v>
      </c>
      <c r="CE935" s="4">
        <f t="shared" si="837"/>
        <v>0</v>
      </c>
      <c r="CF935" s="7">
        <f t="shared" si="838"/>
        <v>2.6340902954044659E-2</v>
      </c>
      <c r="CG935">
        <f t="shared" si="839"/>
        <v>2.8527030113534909E-3</v>
      </c>
      <c r="CH935" s="7">
        <f t="shared" si="840"/>
        <v>2.6340902954044659E-2</v>
      </c>
      <c r="CI935" s="4">
        <f t="shared" si="841"/>
        <v>0.21594230605621431</v>
      </c>
      <c r="CJ935">
        <f t="shared" si="842"/>
        <v>2.8527030113534909E-3</v>
      </c>
      <c r="CK935">
        <f t="shared" si="843"/>
        <v>0.21594230605621431</v>
      </c>
      <c r="CL935" s="7">
        <f t="shared" si="844"/>
        <v>4</v>
      </c>
      <c r="CM935" s="4">
        <f t="shared" si="845"/>
        <v>0</v>
      </c>
      <c r="CN935" s="7">
        <f t="shared" si="846"/>
        <v>2.8655844502648173E-2</v>
      </c>
      <c r="CO935" s="4">
        <f t="shared" si="847"/>
        <v>1</v>
      </c>
      <c r="CP935" s="7">
        <f t="shared" si="848"/>
        <v>4</v>
      </c>
      <c r="CQ935" s="4" t="str">
        <f t="shared" si="849"/>
        <v>Glenfiddich 15</v>
      </c>
      <c r="CR935" s="7">
        <f t="shared" si="850"/>
        <v>74</v>
      </c>
      <c r="CS935">
        <f t="shared" si="851"/>
        <v>77</v>
      </c>
      <c r="CT935">
        <f ca="1">COUNTIF(INDIRECT(ADDRESS(ROW(),CR935,1,1)):INDIRECT(ADDRESS(ROW(),CS935,1,1)), "&lt;0.05")</f>
        <v>4</v>
      </c>
      <c r="CU935" s="4">
        <f t="shared" ca="1" si="852"/>
        <v>1</v>
      </c>
    </row>
    <row r="936" spans="1:99" x14ac:dyDescent="0.25">
      <c r="A936" s="48">
        <v>140</v>
      </c>
      <c r="B936" s="7">
        <v>0</v>
      </c>
      <c r="C936">
        <v>0.10642120876446493</v>
      </c>
      <c r="D936">
        <v>4.6067607075363406E-2</v>
      </c>
      <c r="E936">
        <v>0.19850771363512518</v>
      </c>
      <c r="F936">
        <v>0.11596547465683556</v>
      </c>
      <c r="G936">
        <v>0.16214528174495568</v>
      </c>
      <c r="H936">
        <v>0.25315656110493084</v>
      </c>
      <c r="I936">
        <v>0</v>
      </c>
      <c r="J936">
        <v>0</v>
      </c>
      <c r="K936" s="4">
        <v>0</v>
      </c>
      <c r="L936" s="7">
        <v>0.40130060125280637</v>
      </c>
      <c r="M936">
        <v>0</v>
      </c>
      <c r="N936">
        <v>0.37948528425703915</v>
      </c>
      <c r="O936">
        <v>0</v>
      </c>
      <c r="P936" s="53">
        <v>0.25319312923632481</v>
      </c>
      <c r="Q936" s="53">
        <v>0</v>
      </c>
      <c r="R936" s="53">
        <v>0.40179497796726482</v>
      </c>
      <c r="S936" s="53">
        <v>4.4079406279130796E-2</v>
      </c>
      <c r="T936" s="53">
        <v>0</v>
      </c>
      <c r="U936" s="57">
        <v>0.24258410222995982</v>
      </c>
      <c r="V936" s="59">
        <v>0</v>
      </c>
      <c r="W936" s="53">
        <v>0.46287803028878516</v>
      </c>
      <c r="X936" s="53">
        <v>0.11988407049393478</v>
      </c>
      <c r="Y936" s="53">
        <v>0.20096734913531814</v>
      </c>
      <c r="Z936" s="53">
        <v>0.43653501571703102</v>
      </c>
      <c r="AA936" s="53">
        <v>0</v>
      </c>
      <c r="AB936" s="53">
        <v>0.46287803028878516</v>
      </c>
      <c r="AC936" s="53">
        <v>0.11988407049393478</v>
      </c>
      <c r="AD936" s="53">
        <v>0.20096734913531814</v>
      </c>
      <c r="AE936" s="57">
        <v>0.43653501571703102</v>
      </c>
      <c r="AF936" s="59">
        <v>0.51544701951271366</v>
      </c>
      <c r="AG936" s="53">
        <v>0.40550250193119147</v>
      </c>
      <c r="AH936" s="53">
        <v>0.54363844053485699</v>
      </c>
      <c r="AI936" s="53">
        <v>0</v>
      </c>
      <c r="AJ936" s="53">
        <v>0.29500024218930931</v>
      </c>
      <c r="AK936" s="53">
        <v>0.51544701951271366</v>
      </c>
      <c r="AL936" s="53">
        <v>0.40550250193119147</v>
      </c>
      <c r="AM936" s="53">
        <v>0.54363844053485699</v>
      </c>
      <c r="AN936" s="53">
        <v>0</v>
      </c>
      <c r="AO936" s="57">
        <v>0.29500024218930931</v>
      </c>
      <c r="AP936" s="59">
        <v>0.35741460806349629</v>
      </c>
      <c r="AQ936" s="53">
        <v>0.47844741480760156</v>
      </c>
      <c r="AR936" s="53">
        <v>0</v>
      </c>
      <c r="AS936" s="53">
        <v>0.31669410554376665</v>
      </c>
      <c r="AT936" s="53">
        <v>0</v>
      </c>
      <c r="AU936" s="53">
        <v>0.35741460806349629</v>
      </c>
      <c r="AV936" s="53">
        <v>0.47844741480760156</v>
      </c>
      <c r="AW936" s="53">
        <v>0</v>
      </c>
      <c r="AX936" s="53">
        <v>0.31669410554376665</v>
      </c>
      <c r="AY936" s="57">
        <v>0</v>
      </c>
      <c r="AZ936">
        <f t="shared" si="806"/>
        <v>8.822638469816757E-2</v>
      </c>
      <c r="BA936">
        <f t="shared" si="807"/>
        <v>0.17224375012225257</v>
      </c>
      <c r="BB936">
        <f t="shared" si="808"/>
        <v>0.24405289312701378</v>
      </c>
      <c r="BC936">
        <f t="shared" si="809"/>
        <v>0.35191764083361432</v>
      </c>
      <c r="BD936" s="4">
        <f t="shared" si="810"/>
        <v>0.23051122568297289</v>
      </c>
      <c r="BE936" s="7">
        <f t="shared" si="811"/>
        <v>9.3595696146959076E-2</v>
      </c>
      <c r="BF936">
        <f t="shared" si="812"/>
        <v>0.18095676730355398</v>
      </c>
      <c r="BG936">
        <f t="shared" si="813"/>
        <v>0.18960185385253869</v>
      </c>
      <c r="BH936">
        <f t="shared" si="814"/>
        <v>0.20734066239266685</v>
      </c>
      <c r="BI936" s="4">
        <f t="shared" si="815"/>
        <v>0.20616884205270736</v>
      </c>
      <c r="BJ936" s="7">
        <f t="shared" si="816"/>
        <v>0.21400190503857025</v>
      </c>
      <c r="BK936">
        <f t="shared" si="817"/>
        <v>3.6338515913812576E-2</v>
      </c>
      <c r="BL936">
        <f t="shared" si="818"/>
        <v>3.0231385234845681E-3</v>
      </c>
      <c r="BM936" s="4">
        <f t="shared" si="819"/>
        <v>6.9155826518508365E-2</v>
      </c>
      <c r="BN936" s="7">
        <f t="shared" si="820"/>
        <v>0.21400190503857025</v>
      </c>
      <c r="BO936">
        <f t="shared" si="821"/>
        <v>0.39769617788650269</v>
      </c>
      <c r="BP936">
        <f t="shared" si="822"/>
        <v>5.395171703080761E-2</v>
      </c>
      <c r="BQ936" s="4">
        <f t="shared" si="823"/>
        <v>0.51045126557437548</v>
      </c>
      <c r="BR936" s="7">
        <f t="shared" si="824"/>
        <v>3.6338515913812576E-2</v>
      </c>
      <c r="BS936">
        <f t="shared" si="825"/>
        <v>0.39769617788650269</v>
      </c>
      <c r="BT936">
        <f t="shared" si="826"/>
        <v>0.24054361334942523</v>
      </c>
      <c r="BU936" s="4">
        <f t="shared" si="827"/>
        <v>0.88020196185567057</v>
      </c>
      <c r="BV936" s="7">
        <f t="shared" si="828"/>
        <v>3.0231385234845681E-3</v>
      </c>
      <c r="BW936">
        <f t="shared" si="829"/>
        <v>5.395171703080761E-2</v>
      </c>
      <c r="BX936">
        <f t="shared" si="830"/>
        <v>0.24054361334942523</v>
      </c>
      <c r="BY936" s="4">
        <f t="shared" si="831"/>
        <v>0.20567251790631375</v>
      </c>
      <c r="BZ936" s="7">
        <f t="shared" si="832"/>
        <v>6.9155826518508365E-2</v>
      </c>
      <c r="CA936">
        <f t="shared" si="833"/>
        <v>0.51045126557437548</v>
      </c>
      <c r="CB936">
        <f t="shared" si="834"/>
        <v>0.88020196185567057</v>
      </c>
      <c r="CC936" s="4">
        <f t="shared" si="835"/>
        <v>0.20567251790631375</v>
      </c>
      <c r="CD936" s="7">
        <f t="shared" si="836"/>
        <v>4</v>
      </c>
      <c r="CE936" s="4">
        <f t="shared" si="837"/>
        <v>0</v>
      </c>
      <c r="CF936" s="7">
        <f t="shared" si="838"/>
        <v>0.21400190503857025</v>
      </c>
      <c r="CG936">
        <f t="shared" si="839"/>
        <v>3.6738290328687247E-4</v>
      </c>
      <c r="CH936" s="7">
        <f t="shared" si="840"/>
        <v>0.21400190503857025</v>
      </c>
      <c r="CI936" s="4">
        <f t="shared" si="841"/>
        <v>0.14754213510036601</v>
      </c>
      <c r="CJ936">
        <f t="shared" si="842"/>
        <v>3.6738290328687247E-4</v>
      </c>
      <c r="CK936">
        <f t="shared" si="843"/>
        <v>0.14754213510036601</v>
      </c>
      <c r="CL936" s="7">
        <f t="shared" si="844"/>
        <v>2</v>
      </c>
      <c r="CM936" s="4">
        <f t="shared" si="845"/>
        <v>0</v>
      </c>
      <c r="CN936" s="7">
        <f t="shared" si="846"/>
        <v>4.7949275685395245E-3</v>
      </c>
      <c r="CO936" s="4">
        <f t="shared" si="847"/>
        <v>1</v>
      </c>
      <c r="CP936" s="7">
        <f t="shared" si="848"/>
        <v>4</v>
      </c>
      <c r="CQ936" s="4" t="str">
        <f t="shared" si="849"/>
        <v>Glenfiddich 15</v>
      </c>
      <c r="CR936" s="7">
        <f t="shared" si="850"/>
        <v>74</v>
      </c>
      <c r="CS936">
        <f t="shared" si="851"/>
        <v>77</v>
      </c>
      <c r="CT936">
        <f ca="1">COUNTIF(INDIRECT(ADDRESS(ROW(),CR936,1,1)):INDIRECT(ADDRESS(ROW(),CS936,1,1)), "&lt;0.05")</f>
        <v>1</v>
      </c>
      <c r="CU936" s="4">
        <f t="shared" ca="1" si="852"/>
        <v>0</v>
      </c>
    </row>
    <row r="937" spans="1:99" x14ac:dyDescent="0.25">
      <c r="A937" s="48">
        <v>141</v>
      </c>
      <c r="B937" s="7">
        <v>0.5042800748029288</v>
      </c>
      <c r="C937">
        <v>0.22288713444985167</v>
      </c>
      <c r="D937">
        <v>0.31002145853899943</v>
      </c>
      <c r="E937">
        <v>0.20145322131586935</v>
      </c>
      <c r="F937">
        <v>0.21379342483172567</v>
      </c>
      <c r="G937">
        <v>7.2523248101428781E-2</v>
      </c>
      <c r="H937">
        <v>0.24822432414373358</v>
      </c>
      <c r="I937">
        <v>0</v>
      </c>
      <c r="J937">
        <v>0</v>
      </c>
      <c r="K937" s="4">
        <v>0</v>
      </c>
      <c r="L937" s="7">
        <v>0.77077627552887096</v>
      </c>
      <c r="M937">
        <v>2.6307065658245199E-2</v>
      </c>
      <c r="N937">
        <v>0.23880342689576534</v>
      </c>
      <c r="O937">
        <v>0</v>
      </c>
      <c r="P937" s="53">
        <v>0</v>
      </c>
      <c r="Q937" s="53">
        <v>0</v>
      </c>
      <c r="R937" s="53">
        <v>0.54205431323758013</v>
      </c>
      <c r="S937" s="53">
        <v>0.24071483629057386</v>
      </c>
      <c r="T937" s="53">
        <v>9.0053944839939809E-2</v>
      </c>
      <c r="U937" s="57">
        <v>0.16043071606628162</v>
      </c>
      <c r="V937" s="59">
        <v>0.449926121182534</v>
      </c>
      <c r="W937" s="53">
        <v>0.8717424578491062</v>
      </c>
      <c r="X937" s="53">
        <v>1.4023904838390424</v>
      </c>
      <c r="Y937" s="53">
        <v>0.93759675793662656</v>
      </c>
      <c r="Z937" s="53">
        <v>0.62228516351008589</v>
      </c>
      <c r="AA937" s="53">
        <v>0.449926121182534</v>
      </c>
      <c r="AB937" s="53">
        <v>0.8717424578491062</v>
      </c>
      <c r="AC937" s="53">
        <v>1.4023904838390424</v>
      </c>
      <c r="AD937" s="53">
        <v>0.93759675793662656</v>
      </c>
      <c r="AE937" s="57">
        <v>0.62228516351008589</v>
      </c>
      <c r="AF937" s="59">
        <v>1.9402899978344068</v>
      </c>
      <c r="AG937" s="53">
        <v>1.4073409378519135</v>
      </c>
      <c r="AH937" s="53">
        <v>1.5212083715239153</v>
      </c>
      <c r="AI937" s="53">
        <v>5.4645261260589863E-2</v>
      </c>
      <c r="AJ937" s="53">
        <v>0.1465014240696875</v>
      </c>
      <c r="AK937" s="53">
        <v>1.9402899978344068</v>
      </c>
      <c r="AL937" s="53">
        <v>1.4073409378519135</v>
      </c>
      <c r="AM937" s="53">
        <v>1.5212083715239153</v>
      </c>
      <c r="AN937" s="53">
        <v>5.4645261260589863E-2</v>
      </c>
      <c r="AO937" s="57">
        <v>0.1465014240696875</v>
      </c>
      <c r="AP937" s="59">
        <v>0.70431966403089186</v>
      </c>
      <c r="AQ937" s="53">
        <v>1.0767615261263401</v>
      </c>
      <c r="AR937" s="53">
        <v>0.25976657520349644</v>
      </c>
      <c r="AS937" s="53">
        <v>0.79142221383182798</v>
      </c>
      <c r="AT937" s="53">
        <v>0.37543124612806816</v>
      </c>
      <c r="AU937" s="53">
        <v>0.70431966403089186</v>
      </c>
      <c r="AV937" s="53">
        <v>1.0767615261263401</v>
      </c>
      <c r="AW937" s="53">
        <v>0.25976657520349644</v>
      </c>
      <c r="AX937" s="53">
        <v>0.79142221383182798</v>
      </c>
      <c r="AY937" s="57">
        <v>0.37543124612806816</v>
      </c>
      <c r="AZ937">
        <f t="shared" si="806"/>
        <v>0.17731828861845372</v>
      </c>
      <c r="BA937">
        <f t="shared" si="807"/>
        <v>0.20691405785172567</v>
      </c>
      <c r="BB937">
        <f t="shared" si="808"/>
        <v>0.85678819686347896</v>
      </c>
      <c r="BC937">
        <f t="shared" si="809"/>
        <v>1.0139971985081024</v>
      </c>
      <c r="BD937" s="4">
        <f t="shared" si="810"/>
        <v>0.64154024506412488</v>
      </c>
      <c r="BE937" s="7">
        <f t="shared" si="811"/>
        <v>0.16290371525911446</v>
      </c>
      <c r="BF937">
        <f t="shared" si="812"/>
        <v>0.26019120544127</v>
      </c>
      <c r="BG937">
        <f t="shared" si="813"/>
        <v>0.34155329185506939</v>
      </c>
      <c r="BH937">
        <f t="shared" si="814"/>
        <v>0.80868973305463188</v>
      </c>
      <c r="BI937" s="4">
        <f t="shared" si="815"/>
        <v>0.30997797692758244</v>
      </c>
      <c r="BJ937" s="7">
        <f t="shared" si="816"/>
        <v>0.76462047939661881</v>
      </c>
      <c r="BK937">
        <f t="shared" si="817"/>
        <v>7.806564900855746E-5</v>
      </c>
      <c r="BL937">
        <f t="shared" si="818"/>
        <v>9.700780744800892E-3</v>
      </c>
      <c r="BM937" s="4">
        <f t="shared" si="819"/>
        <v>9.573297119269508E-4</v>
      </c>
      <c r="BN937" s="7">
        <f t="shared" si="820"/>
        <v>0.76462047939661881</v>
      </c>
      <c r="BO937">
        <f t="shared" si="821"/>
        <v>1.7685082920752864E-4</v>
      </c>
      <c r="BP937">
        <f t="shared" si="822"/>
        <v>1.2165248869553755E-2</v>
      </c>
      <c r="BQ937" s="4">
        <f t="shared" si="823"/>
        <v>3.3294483600583625E-3</v>
      </c>
      <c r="BR937" s="7">
        <f t="shared" si="824"/>
        <v>7.806564900855746E-5</v>
      </c>
      <c r="BS937">
        <f t="shared" si="825"/>
        <v>1.7685082920752864E-4</v>
      </c>
      <c r="BT937">
        <f t="shared" si="826"/>
        <v>0.58152653320897563</v>
      </c>
      <c r="BU937" s="4">
        <f t="shared" si="827"/>
        <v>0.15745285056333708</v>
      </c>
      <c r="BV937" s="7">
        <f t="shared" si="828"/>
        <v>9.700780744800892E-3</v>
      </c>
      <c r="BW937">
        <f t="shared" si="829"/>
        <v>1.2165248869553755E-2</v>
      </c>
      <c r="BX937">
        <f t="shared" si="830"/>
        <v>0.58152653320897563</v>
      </c>
      <c r="BY937" s="4">
        <f t="shared" si="831"/>
        <v>0.19971166787948244</v>
      </c>
      <c r="BZ937" s="7">
        <f t="shared" si="832"/>
        <v>9.573297119269508E-4</v>
      </c>
      <c r="CA937">
        <f t="shared" si="833"/>
        <v>3.3294483600583625E-3</v>
      </c>
      <c r="CB937">
        <f t="shared" si="834"/>
        <v>0.15745285056333708</v>
      </c>
      <c r="CC937" s="4">
        <f t="shared" si="835"/>
        <v>0.19971166787948244</v>
      </c>
      <c r="CD937" s="7">
        <f t="shared" si="836"/>
        <v>12</v>
      </c>
      <c r="CE937" s="4">
        <f t="shared" si="837"/>
        <v>0</v>
      </c>
      <c r="CF937" s="7">
        <f t="shared" si="838"/>
        <v>0.76462047939661881</v>
      </c>
      <c r="CG937">
        <f t="shared" si="839"/>
        <v>7.3502389618294453E-7</v>
      </c>
      <c r="CH937" s="7">
        <f t="shared" si="840"/>
        <v>0.76462047939661881</v>
      </c>
      <c r="CI937" s="4">
        <f t="shared" si="841"/>
        <v>2.5202115868695711E-5</v>
      </c>
      <c r="CJ937">
        <f t="shared" si="842"/>
        <v>7.3502389618294453E-7</v>
      </c>
      <c r="CK937">
        <f t="shared" si="843"/>
        <v>2.5202115868695711E-5</v>
      </c>
      <c r="CL937" s="7">
        <f t="shared" si="844"/>
        <v>4</v>
      </c>
      <c r="CM937" s="4">
        <f t="shared" si="845"/>
        <v>0</v>
      </c>
      <c r="CN937" s="7">
        <f t="shared" si="846"/>
        <v>3.0053482525290122E-5</v>
      </c>
      <c r="CO937" s="4">
        <f t="shared" si="847"/>
        <v>1</v>
      </c>
      <c r="CP937" s="7">
        <f t="shared" si="848"/>
        <v>4</v>
      </c>
      <c r="CQ937" s="4" t="str">
        <f t="shared" si="849"/>
        <v>Glenfiddich 15</v>
      </c>
      <c r="CR937" s="7">
        <f t="shared" si="850"/>
        <v>74</v>
      </c>
      <c r="CS937">
        <f t="shared" si="851"/>
        <v>77</v>
      </c>
      <c r="CT937">
        <f ca="1">COUNTIF(INDIRECT(ADDRESS(ROW(),CR937,1,1)):INDIRECT(ADDRESS(ROW(),CS937,1,1)), "&lt;0.05")</f>
        <v>2</v>
      </c>
      <c r="CU937" s="4">
        <f t="shared" ca="1" si="852"/>
        <v>0</v>
      </c>
    </row>
    <row r="938" spans="1:99" x14ac:dyDescent="0.25">
      <c r="A938" s="48">
        <v>142</v>
      </c>
      <c r="B938" s="7">
        <v>1.4846619600960296</v>
      </c>
      <c r="C938">
        <v>1.0755699321378012</v>
      </c>
      <c r="D938">
        <v>1.2108608815428241</v>
      </c>
      <c r="E938">
        <v>0.78656623067330234</v>
      </c>
      <c r="F938">
        <v>0.59433517060208507</v>
      </c>
      <c r="G938">
        <v>0.91384878751004173</v>
      </c>
      <c r="H938">
        <v>1.081105729738969</v>
      </c>
      <c r="I938">
        <v>0.9658506558816391</v>
      </c>
      <c r="J938">
        <v>1.3222990151481275</v>
      </c>
      <c r="K938" s="4">
        <v>1.3571889995188147</v>
      </c>
      <c r="L938" s="7">
        <v>1.2815459255014336</v>
      </c>
      <c r="M938">
        <v>1.4297250222551476</v>
      </c>
      <c r="N938">
        <v>2.2376222408753477</v>
      </c>
      <c r="O938">
        <v>1.3979591621336946</v>
      </c>
      <c r="P938" s="53">
        <v>1.6189517934562274</v>
      </c>
      <c r="Q938" s="53">
        <v>1.5230355138107223</v>
      </c>
      <c r="R938" s="53">
        <v>1.7469903700780836</v>
      </c>
      <c r="S938" s="53">
        <v>2.272596435571435</v>
      </c>
      <c r="T938" s="53">
        <v>2.3309349316862962</v>
      </c>
      <c r="U938" s="57">
        <v>2.2005711017714926</v>
      </c>
      <c r="V938" s="59">
        <v>2.7512495821882572</v>
      </c>
      <c r="W938" s="53">
        <v>8.9392462407654207</v>
      </c>
      <c r="X938" s="53">
        <v>15.740465115114809</v>
      </c>
      <c r="Y938" s="53">
        <v>12.318996160765078</v>
      </c>
      <c r="Z938" s="53">
        <v>14.236873492613386</v>
      </c>
      <c r="AA938" s="53">
        <v>2.7512495821882572</v>
      </c>
      <c r="AB938" s="53">
        <v>8.9392462407654207</v>
      </c>
      <c r="AC938" s="53">
        <v>15.740465115114809</v>
      </c>
      <c r="AD938" s="53">
        <v>12.318996160765078</v>
      </c>
      <c r="AE938" s="57">
        <v>14.236873492613386</v>
      </c>
      <c r="AF938" s="59">
        <v>33.495625828542401</v>
      </c>
      <c r="AG938" s="53">
        <v>19.819474361096127</v>
      </c>
      <c r="AH938" s="53">
        <v>20.830654285607945</v>
      </c>
      <c r="AI938" s="53">
        <v>15.687363232517892</v>
      </c>
      <c r="AJ938" s="53">
        <v>27.860285067203748</v>
      </c>
      <c r="AK938" s="53">
        <v>33.495625828542401</v>
      </c>
      <c r="AL938" s="53">
        <v>19.819474361096127</v>
      </c>
      <c r="AM938" s="53">
        <v>20.830654285607945</v>
      </c>
      <c r="AN938" s="53">
        <v>15.687363232517892</v>
      </c>
      <c r="AO938" s="57">
        <v>27.860285067203748</v>
      </c>
      <c r="AP938" s="59">
        <v>25.904989792331438</v>
      </c>
      <c r="AQ938" s="53">
        <v>30.396473662340313</v>
      </c>
      <c r="AR938" s="53">
        <v>29.238156574365949</v>
      </c>
      <c r="AS938" s="53">
        <v>29.33546609564015</v>
      </c>
      <c r="AT938" s="53">
        <v>31.286803841765305</v>
      </c>
      <c r="AU938" s="53">
        <v>25.904989792331438</v>
      </c>
      <c r="AV938" s="53">
        <v>30.396473662340313</v>
      </c>
      <c r="AW938" s="53">
        <v>29.238156574365949</v>
      </c>
      <c r="AX938" s="53">
        <v>29.33546609564015</v>
      </c>
      <c r="AY938" s="57">
        <v>31.286803841765305</v>
      </c>
      <c r="AZ938">
        <f t="shared" si="806"/>
        <v>1.0792287362849635</v>
      </c>
      <c r="BA938">
        <f t="shared" si="807"/>
        <v>1.8039932497139879</v>
      </c>
      <c r="BB938">
        <f t="shared" si="808"/>
        <v>10.797366118289389</v>
      </c>
      <c r="BC938">
        <f t="shared" si="809"/>
        <v>23.538680554993626</v>
      </c>
      <c r="BD938" s="4">
        <f t="shared" si="810"/>
        <v>29.23237799328863</v>
      </c>
      <c r="BE938" s="7">
        <f t="shared" si="811"/>
        <v>0.27468028441063663</v>
      </c>
      <c r="BF938">
        <f t="shared" si="812"/>
        <v>0.41323696293713724</v>
      </c>
      <c r="BG938">
        <f t="shared" si="813"/>
        <v>4.8710573218730797</v>
      </c>
      <c r="BH938">
        <f t="shared" si="814"/>
        <v>6.6770936696043339</v>
      </c>
      <c r="BI938" s="4">
        <f t="shared" si="815"/>
        <v>1.9239979835002621</v>
      </c>
      <c r="BJ938" s="7">
        <f t="shared" si="816"/>
        <v>3.0036074710686704E-4</v>
      </c>
      <c r="BK938">
        <f t="shared" si="817"/>
        <v>1.3734644172915393E-4</v>
      </c>
      <c r="BL938">
        <f t="shared" si="818"/>
        <v>2.093355658469659E-6</v>
      </c>
      <c r="BM938" s="4">
        <f t="shared" si="819"/>
        <v>2.4492700573621992E-12</v>
      </c>
      <c r="BN938" s="7">
        <f t="shared" si="820"/>
        <v>3.0036074710686704E-4</v>
      </c>
      <c r="BO938">
        <f t="shared" si="821"/>
        <v>2.4026616409215324E-4</v>
      </c>
      <c r="BP938">
        <f t="shared" si="822"/>
        <v>2.6922253410460228E-6</v>
      </c>
      <c r="BQ938" s="4">
        <f t="shared" si="823"/>
        <v>1.2647637945649586E-12</v>
      </c>
      <c r="BR938" s="7">
        <f t="shared" si="824"/>
        <v>1.3734644172915393E-4</v>
      </c>
      <c r="BS938">
        <f t="shared" si="825"/>
        <v>2.4026616409215324E-4</v>
      </c>
      <c r="BT938">
        <f t="shared" si="826"/>
        <v>1.5564277776345417E-4</v>
      </c>
      <c r="BU938" s="4">
        <f t="shared" si="827"/>
        <v>1.3672493948696477E-7</v>
      </c>
      <c r="BV938" s="7">
        <f t="shared" si="828"/>
        <v>2.093355658469659E-6</v>
      </c>
      <c r="BW938">
        <f t="shared" si="829"/>
        <v>2.6922253410460228E-6</v>
      </c>
      <c r="BX938">
        <f t="shared" si="830"/>
        <v>1.5564277776345417E-4</v>
      </c>
      <c r="BY938" s="4">
        <f t="shared" si="831"/>
        <v>2.5973966499752116E-2</v>
      </c>
      <c r="BZ938" s="7">
        <f t="shared" si="832"/>
        <v>2.4492700573621992E-12</v>
      </c>
      <c r="CA938">
        <f t="shared" si="833"/>
        <v>1.2647637945649586E-12</v>
      </c>
      <c r="CB938">
        <f t="shared" si="834"/>
        <v>1.3672493948696477E-7</v>
      </c>
      <c r="CC938" s="4">
        <f t="shared" si="835"/>
        <v>2.5973966499752116E-2</v>
      </c>
      <c r="CD938" s="7">
        <f t="shared" si="836"/>
        <v>20</v>
      </c>
      <c r="CE938" s="4">
        <f t="shared" si="837"/>
        <v>1</v>
      </c>
      <c r="CF938" s="7">
        <f t="shared" si="838"/>
        <v>3.0036074710686704E-4</v>
      </c>
      <c r="CG938">
        <f t="shared" si="839"/>
        <v>8.1176256160371864E-13</v>
      </c>
      <c r="CH938" s="7">
        <f t="shared" si="840"/>
        <v>3.0036074710686704E-4</v>
      </c>
      <c r="CI938" s="4">
        <f t="shared" si="841"/>
        <v>1.8823443507414401E-12</v>
      </c>
      <c r="CJ938">
        <f t="shared" si="842"/>
        <v>8.1176256160371864E-13</v>
      </c>
      <c r="CK938">
        <f t="shared" si="843"/>
        <v>1.8823443507414401E-12</v>
      </c>
      <c r="CL938" s="7">
        <f t="shared" si="844"/>
        <v>6</v>
      </c>
      <c r="CM938" s="4">
        <f t="shared" si="845"/>
        <v>1</v>
      </c>
      <c r="CN938" s="7">
        <f t="shared" si="846"/>
        <v>1.3191301948467812E-7</v>
      </c>
      <c r="CO938" s="4">
        <f t="shared" si="847"/>
        <v>1</v>
      </c>
      <c r="CP938" s="7">
        <f t="shared" si="848"/>
        <v>5</v>
      </c>
      <c r="CQ938" s="4" t="str">
        <f t="shared" si="849"/>
        <v>Glenfiddich 18</v>
      </c>
      <c r="CR938" s="7">
        <f t="shared" si="850"/>
        <v>78</v>
      </c>
      <c r="CS938">
        <f t="shared" si="851"/>
        <v>81</v>
      </c>
      <c r="CT938">
        <f ca="1">COUNTIF(INDIRECT(ADDRESS(ROW(),CR938,1,1)):INDIRECT(ADDRESS(ROW(),CS938,1,1)), "&lt;0.05")</f>
        <v>4</v>
      </c>
      <c r="CU938" s="4">
        <f t="shared" ca="1" si="852"/>
        <v>1</v>
      </c>
    </row>
    <row r="939" spans="1:99" x14ac:dyDescent="0.25">
      <c r="A939" s="48">
        <v>143</v>
      </c>
      <c r="B939" s="7">
        <v>4.2172773274261326</v>
      </c>
      <c r="C939">
        <v>3.2734907734080578</v>
      </c>
      <c r="D939">
        <v>3.657887243306492</v>
      </c>
      <c r="E939">
        <v>2.7486508092708317</v>
      </c>
      <c r="F939">
        <v>2.4873149572383566</v>
      </c>
      <c r="G939">
        <v>3.4448558106816471</v>
      </c>
      <c r="H939">
        <v>3.1078666000251465</v>
      </c>
      <c r="I939">
        <v>3.6167559923955586</v>
      </c>
      <c r="J939">
        <v>4.6934221703696322</v>
      </c>
      <c r="K939" s="4">
        <v>4.6566160390009532</v>
      </c>
      <c r="L939" s="7">
        <v>4.0565874414828356</v>
      </c>
      <c r="M939">
        <v>4.9189402092528711</v>
      </c>
      <c r="N939">
        <v>6.4499796314521491</v>
      </c>
      <c r="O939">
        <v>4.0481172397888434</v>
      </c>
      <c r="P939" s="53">
        <v>4.9214186135209603</v>
      </c>
      <c r="Q939" s="53">
        <v>5.5638989755866399</v>
      </c>
      <c r="R939" s="53">
        <v>5.5849015269750977</v>
      </c>
      <c r="S939" s="53">
        <v>6.0166782656764477</v>
      </c>
      <c r="T939" s="53">
        <v>6.9016300947867864</v>
      </c>
      <c r="U939" s="57">
        <v>6.3286448191421636</v>
      </c>
      <c r="V939" s="59">
        <v>7.3670814395066788</v>
      </c>
      <c r="W939" s="53">
        <v>23.65692805069402</v>
      </c>
      <c r="X939" s="53">
        <v>44.093325398088453</v>
      </c>
      <c r="Y939" s="53">
        <v>33.975837609672041</v>
      </c>
      <c r="Z939" s="53">
        <v>39.77434622237282</v>
      </c>
      <c r="AA939" s="53">
        <v>7.3670814395066788</v>
      </c>
      <c r="AB939" s="53">
        <v>23.65692805069402</v>
      </c>
      <c r="AC939" s="53">
        <v>44.093325398088453</v>
      </c>
      <c r="AD939" s="53">
        <v>33.975837609672041</v>
      </c>
      <c r="AE939" s="57">
        <v>39.77434622237282</v>
      </c>
      <c r="AF939" s="59">
        <v>96.223648030439207</v>
      </c>
      <c r="AG939" s="53">
        <v>58.241090826620727</v>
      </c>
      <c r="AH939" s="53">
        <v>74.610058269505998</v>
      </c>
      <c r="AI939" s="53">
        <v>55.643174678224831</v>
      </c>
      <c r="AJ939" s="53">
        <v>100</v>
      </c>
      <c r="AK939" s="53">
        <v>96.223648030439207</v>
      </c>
      <c r="AL939" s="53">
        <v>58.241090826620727</v>
      </c>
      <c r="AM939" s="53">
        <v>74.610058269505998</v>
      </c>
      <c r="AN939" s="53">
        <v>55.643174678224831</v>
      </c>
      <c r="AO939" s="57">
        <v>100</v>
      </c>
      <c r="AP939" s="59">
        <v>100</v>
      </c>
      <c r="AQ939" s="53">
        <v>100</v>
      </c>
      <c r="AR939" s="53">
        <v>100</v>
      </c>
      <c r="AS939" s="53">
        <v>100</v>
      </c>
      <c r="AT939" s="53">
        <v>100</v>
      </c>
      <c r="AU939" s="53">
        <v>100</v>
      </c>
      <c r="AV939" s="53">
        <v>100</v>
      </c>
      <c r="AW939" s="53">
        <v>100</v>
      </c>
      <c r="AX939" s="53">
        <v>100</v>
      </c>
      <c r="AY939" s="57">
        <v>100</v>
      </c>
      <c r="AZ939">
        <f t="shared" si="806"/>
        <v>3.5904137723122806</v>
      </c>
      <c r="BA939">
        <f t="shared" si="807"/>
        <v>5.4790796817664793</v>
      </c>
      <c r="BB939">
        <f t="shared" si="808"/>
        <v>29.773503744066801</v>
      </c>
      <c r="BC939">
        <f t="shared" si="809"/>
        <v>76.943594360958144</v>
      </c>
      <c r="BD939" s="4">
        <f t="shared" si="810"/>
        <v>100</v>
      </c>
      <c r="BE939" s="7">
        <f t="shared" si="811"/>
        <v>0.7476994539497388</v>
      </c>
      <c r="BF939">
        <f t="shared" si="812"/>
        <v>0.98270273029707755</v>
      </c>
      <c r="BG939">
        <f t="shared" si="813"/>
        <v>13.841917104697588</v>
      </c>
      <c r="BH939">
        <f t="shared" si="814"/>
        <v>19.506438927200399</v>
      </c>
      <c r="BI939" s="4">
        <f t="shared" si="815"/>
        <v>0</v>
      </c>
      <c r="BJ939" s="7">
        <f t="shared" si="816"/>
        <v>1.5932285344521011E-4</v>
      </c>
      <c r="BK939">
        <f t="shared" si="817"/>
        <v>2.0452021888230017E-4</v>
      </c>
      <c r="BL939">
        <f t="shared" si="818"/>
        <v>8.1549626615111171E-7</v>
      </c>
      <c r="BM939" s="4">
        <f t="shared" si="819"/>
        <v>1.6339405841975654E-20</v>
      </c>
      <c r="BN939" s="7">
        <f t="shared" si="820"/>
        <v>1.5932285344521011E-4</v>
      </c>
      <c r="BO939">
        <f t="shared" si="821"/>
        <v>3.5005654516694887E-4</v>
      </c>
      <c r="BP939">
        <f t="shared" si="822"/>
        <v>1.0043579655301354E-6</v>
      </c>
      <c r="BQ939" s="4">
        <f t="shared" si="823"/>
        <v>2.2842624114314629E-19</v>
      </c>
      <c r="BR939" s="7">
        <f t="shared" si="824"/>
        <v>2.0452021888230017E-4</v>
      </c>
      <c r="BS939">
        <f t="shared" si="825"/>
        <v>3.5005654516694887E-4</v>
      </c>
      <c r="BT939">
        <f t="shared" si="826"/>
        <v>1.1147230849679279E-5</v>
      </c>
      <c r="BU939" s="4">
        <f t="shared" si="827"/>
        <v>6.2813619846893561E-8</v>
      </c>
      <c r="BV939" s="7">
        <f t="shared" si="828"/>
        <v>8.1549626615111171E-7</v>
      </c>
      <c r="BW939">
        <f t="shared" si="829"/>
        <v>1.0043579655301354E-6</v>
      </c>
      <c r="BX939">
        <f t="shared" si="830"/>
        <v>1.1147230849679279E-5</v>
      </c>
      <c r="BY939" s="4">
        <f t="shared" si="831"/>
        <v>4.6413777669077486E-3</v>
      </c>
      <c r="BZ939" s="7">
        <f t="shared" si="832"/>
        <v>1.6339405841975654E-20</v>
      </c>
      <c r="CA939">
        <f t="shared" si="833"/>
        <v>2.2842624114314629E-19</v>
      </c>
      <c r="CB939">
        <f t="shared" si="834"/>
        <v>6.2813619846893561E-8</v>
      </c>
      <c r="CC939" s="4">
        <f t="shared" si="835"/>
        <v>4.6413777669077486E-3</v>
      </c>
      <c r="CD939" s="7">
        <f t="shared" si="836"/>
        <v>20</v>
      </c>
      <c r="CE939" s="4">
        <f t="shared" si="837"/>
        <v>1</v>
      </c>
      <c r="CF939" s="7">
        <f t="shared" si="838"/>
        <v>1.5932285344521011E-4</v>
      </c>
      <c r="CG939">
        <f t="shared" si="839"/>
        <v>7.4131094335745504E-12</v>
      </c>
      <c r="CH939" s="7">
        <f t="shared" si="840"/>
        <v>1.5932285344521011E-4</v>
      </c>
      <c r="CI939" s="4">
        <f t="shared" si="841"/>
        <v>1.4561611424759298E-11</v>
      </c>
      <c r="CJ939">
        <f t="shared" si="842"/>
        <v>7.4131094335745504E-12</v>
      </c>
      <c r="CK939">
        <f t="shared" si="843"/>
        <v>1.4561611424759298E-11</v>
      </c>
      <c r="CL939" s="7">
        <f t="shared" si="844"/>
        <v>6</v>
      </c>
      <c r="CM939" s="4">
        <f t="shared" si="845"/>
        <v>1</v>
      </c>
      <c r="CN939" s="7">
        <f t="shared" si="846"/>
        <v>4.6033130398268412E-7</v>
      </c>
      <c r="CO939" s="4">
        <f t="shared" si="847"/>
        <v>1</v>
      </c>
      <c r="CP939" s="7">
        <f t="shared" si="848"/>
        <v>5</v>
      </c>
      <c r="CQ939" s="4" t="str">
        <f t="shared" si="849"/>
        <v>Glenfiddich 18</v>
      </c>
      <c r="CR939" s="7">
        <f t="shared" si="850"/>
        <v>78</v>
      </c>
      <c r="CS939">
        <f t="shared" si="851"/>
        <v>81</v>
      </c>
      <c r="CT939">
        <f ca="1">COUNTIF(INDIRECT(ADDRESS(ROW(),CR939,1,1)):INDIRECT(ADDRESS(ROW(),CS939,1,1)), "&lt;0.05")</f>
        <v>4</v>
      </c>
      <c r="CU939" s="4">
        <f t="shared" ca="1" si="852"/>
        <v>1</v>
      </c>
    </row>
    <row r="940" spans="1:99" x14ac:dyDescent="0.25">
      <c r="A940" s="48">
        <v>144</v>
      </c>
      <c r="B940" s="7">
        <v>0.68750033660146659</v>
      </c>
      <c r="C940">
        <v>0.469087574483804</v>
      </c>
      <c r="D940">
        <v>0.5084500013136628</v>
      </c>
      <c r="E940">
        <v>0.51245821391092361</v>
      </c>
      <c r="F940">
        <v>0.33036584151094883</v>
      </c>
      <c r="G940">
        <v>0.5385247657320853</v>
      </c>
      <c r="H940">
        <v>0.40010802656083122</v>
      </c>
      <c r="I940">
        <v>0.55799190278486788</v>
      </c>
      <c r="J940">
        <v>0.67231415907031045</v>
      </c>
      <c r="K940" s="4">
        <v>0.69022598667103952</v>
      </c>
      <c r="L940" s="7">
        <v>0.62145921343992327</v>
      </c>
      <c r="M940">
        <v>0.65569905006897455</v>
      </c>
      <c r="N940">
        <v>0.86577386622067776</v>
      </c>
      <c r="O940">
        <v>0.59148618620923687</v>
      </c>
      <c r="P940" s="53">
        <v>0.79549659576635157</v>
      </c>
      <c r="Q940" s="53">
        <v>0.66501809804818057</v>
      </c>
      <c r="R940" s="53">
        <v>0.72693871536798915</v>
      </c>
      <c r="S940" s="53">
        <v>0.73361166941413658</v>
      </c>
      <c r="T940" s="53">
        <v>0.95213622309619539</v>
      </c>
      <c r="U940" s="57">
        <v>0.86105806626955017</v>
      </c>
      <c r="V940" s="59">
        <v>0.77184504467252779</v>
      </c>
      <c r="W940" s="53">
        <v>2.9087955847456395</v>
      </c>
      <c r="X940" s="53">
        <v>5.5776097553335582</v>
      </c>
      <c r="Y940" s="53">
        <v>3.8453794257496439</v>
      </c>
      <c r="Z940" s="53">
        <v>4.5590202970898224</v>
      </c>
      <c r="AA940" s="53">
        <v>0.77184504467252779</v>
      </c>
      <c r="AB940" s="53">
        <v>2.9087955847456395</v>
      </c>
      <c r="AC940" s="53">
        <v>5.5776097553335582</v>
      </c>
      <c r="AD940" s="53">
        <v>3.8453794257496439</v>
      </c>
      <c r="AE940" s="57">
        <v>4.5590202970898224</v>
      </c>
      <c r="AF940" s="59">
        <v>10.24198846465274</v>
      </c>
      <c r="AG940" s="53">
        <v>6.9429798902171234</v>
      </c>
      <c r="AH940" s="53">
        <v>8.1834440328045979</v>
      </c>
      <c r="AI940" s="53">
        <v>4.7518055567269846</v>
      </c>
      <c r="AJ940" s="53">
        <v>10.390680932899507</v>
      </c>
      <c r="AK940" s="53">
        <v>10.24198846465274</v>
      </c>
      <c r="AL940" s="53">
        <v>6.9429798902171234</v>
      </c>
      <c r="AM940" s="53">
        <v>8.1834440328045979</v>
      </c>
      <c r="AN940" s="53">
        <v>4.7518055567269846</v>
      </c>
      <c r="AO940" s="57">
        <v>10.390680932899507</v>
      </c>
      <c r="AP940" s="59">
        <v>10.210981936834898</v>
      </c>
      <c r="AQ940" s="53">
        <v>10.291891297903531</v>
      </c>
      <c r="AR940" s="53">
        <v>9.4735473648029966</v>
      </c>
      <c r="AS940" s="53">
        <v>10.417573371740856</v>
      </c>
      <c r="AT940" s="53">
        <v>10.15029057959835</v>
      </c>
      <c r="AU940" s="53">
        <v>10.210981936834898</v>
      </c>
      <c r="AV940" s="53">
        <v>10.291891297903531</v>
      </c>
      <c r="AW940" s="53">
        <v>9.4735473648029966</v>
      </c>
      <c r="AX940" s="53">
        <v>10.417573371740856</v>
      </c>
      <c r="AY940" s="57">
        <v>10.15029057959835</v>
      </c>
      <c r="AZ940">
        <f t="shared" si="806"/>
        <v>0.53670268086399409</v>
      </c>
      <c r="BA940">
        <f t="shared" si="807"/>
        <v>0.74686776839012159</v>
      </c>
      <c r="BB940">
        <f t="shared" si="808"/>
        <v>3.5325300215182387</v>
      </c>
      <c r="BC940">
        <f t="shared" si="809"/>
        <v>8.1021797754601899</v>
      </c>
      <c r="BD940" s="4">
        <f t="shared" si="810"/>
        <v>10.108856910176126</v>
      </c>
      <c r="BE940" s="7">
        <f t="shared" si="811"/>
        <v>0.12126516580307568</v>
      </c>
      <c r="BF940">
        <f t="shared" si="812"/>
        <v>0.11885225298946479</v>
      </c>
      <c r="BG940">
        <f t="shared" si="813"/>
        <v>1.7220358973049394</v>
      </c>
      <c r="BH940">
        <f t="shared" si="814"/>
        <v>2.2306637992094833</v>
      </c>
      <c r="BI940" s="4">
        <f t="shared" si="815"/>
        <v>0.34787351762956431</v>
      </c>
      <c r="BJ940" s="7">
        <f t="shared" si="816"/>
        <v>1.0176632990799483E-3</v>
      </c>
      <c r="BK940">
        <f t="shared" si="817"/>
        <v>3.7307273791637E-4</v>
      </c>
      <c r="BL940">
        <f t="shared" si="818"/>
        <v>1.9234346679738204E-6</v>
      </c>
      <c r="BM940" s="4">
        <f t="shared" si="819"/>
        <v>7.0502688567503299E-17</v>
      </c>
      <c r="BN940" s="7">
        <f t="shared" si="820"/>
        <v>1.0176632990799483E-3</v>
      </c>
      <c r="BO940">
        <f t="shared" si="821"/>
        <v>6.2351386976803203E-4</v>
      </c>
      <c r="BP940">
        <f t="shared" si="822"/>
        <v>2.4425791829086603E-6</v>
      </c>
      <c r="BQ940" s="4">
        <f t="shared" si="823"/>
        <v>1.1044411233940853E-16</v>
      </c>
      <c r="BR940" s="7">
        <f t="shared" si="824"/>
        <v>3.7307273791637E-4</v>
      </c>
      <c r="BS940">
        <f t="shared" si="825"/>
        <v>6.2351386976803203E-4</v>
      </c>
      <c r="BT940">
        <f t="shared" si="826"/>
        <v>8.5218772282321639E-5</v>
      </c>
      <c r="BU940" s="4">
        <f t="shared" si="827"/>
        <v>4.265378628102258E-7</v>
      </c>
      <c r="BV940" s="7">
        <f t="shared" si="828"/>
        <v>1.9234346679738204E-6</v>
      </c>
      <c r="BW940">
        <f t="shared" si="829"/>
        <v>2.4425791829086603E-6</v>
      </c>
      <c r="BX940">
        <f t="shared" si="830"/>
        <v>8.5218772282321639E-5</v>
      </c>
      <c r="BY940" s="4">
        <f t="shared" si="831"/>
        <v>1.9462057293796946E-2</v>
      </c>
      <c r="BZ940" s="7">
        <f t="shared" si="832"/>
        <v>7.0502688567503299E-17</v>
      </c>
      <c r="CA940">
        <f t="shared" si="833"/>
        <v>1.1044411233940853E-16</v>
      </c>
      <c r="CB940">
        <f t="shared" si="834"/>
        <v>4.265378628102258E-7</v>
      </c>
      <c r="CC940" s="4">
        <f t="shared" si="835"/>
        <v>1.9462057293796946E-2</v>
      </c>
      <c r="CD940" s="7">
        <f t="shared" si="836"/>
        <v>20</v>
      </c>
      <c r="CE940" s="4">
        <f t="shared" si="837"/>
        <v>1</v>
      </c>
      <c r="CF940" s="7">
        <f t="shared" si="838"/>
        <v>1.0176632990799483E-3</v>
      </c>
      <c r="CG940">
        <f t="shared" si="839"/>
        <v>2.733919299252243E-12</v>
      </c>
      <c r="CH940" s="7">
        <f t="shared" si="840"/>
        <v>1.0176632990799483E-3</v>
      </c>
      <c r="CI940" s="4">
        <f t="shared" si="841"/>
        <v>5.8636209436124888E-12</v>
      </c>
      <c r="CJ940">
        <f t="shared" si="842"/>
        <v>2.733919299252243E-12</v>
      </c>
      <c r="CK940">
        <f t="shared" si="843"/>
        <v>5.8636209436124888E-12</v>
      </c>
      <c r="CL940" s="7">
        <f t="shared" si="844"/>
        <v>6</v>
      </c>
      <c r="CM940" s="4">
        <f t="shared" si="845"/>
        <v>1</v>
      </c>
      <c r="CN940" s="7">
        <f t="shared" si="846"/>
        <v>3.4550926489425599E-7</v>
      </c>
      <c r="CO940" s="4">
        <f t="shared" si="847"/>
        <v>1</v>
      </c>
      <c r="CP940" s="7">
        <f t="shared" si="848"/>
        <v>5</v>
      </c>
      <c r="CQ940" s="4" t="str">
        <f t="shared" si="849"/>
        <v>Glenfiddich 18</v>
      </c>
      <c r="CR940" s="7">
        <f t="shared" si="850"/>
        <v>78</v>
      </c>
      <c r="CS940">
        <f t="shared" si="851"/>
        <v>81</v>
      </c>
      <c r="CT940">
        <f ca="1">COUNTIF(INDIRECT(ADDRESS(ROW(),CR940,1,1)):INDIRECT(ADDRESS(ROW(),CS940,1,1)), "&lt;0.05")</f>
        <v>4</v>
      </c>
      <c r="CU940" s="4">
        <f t="shared" ca="1" si="852"/>
        <v>1</v>
      </c>
    </row>
    <row r="941" spans="1:99" x14ac:dyDescent="0.25">
      <c r="A941" s="48">
        <v>145</v>
      </c>
      <c r="B941" s="7">
        <v>0.82638282722103074</v>
      </c>
      <c r="C941">
        <v>0.48952407134978543</v>
      </c>
      <c r="D941">
        <v>0.86859066337332747</v>
      </c>
      <c r="E941">
        <v>0.54493696875283448</v>
      </c>
      <c r="F941">
        <v>0.42639571236954904</v>
      </c>
      <c r="G941">
        <v>0.74643971770506223</v>
      </c>
      <c r="H941">
        <v>0.62646696155534021</v>
      </c>
      <c r="I941">
        <v>0.6328077249134213</v>
      </c>
      <c r="J941">
        <v>0.78265435788253612</v>
      </c>
      <c r="K941" s="4">
        <v>0.80578785678657239</v>
      </c>
      <c r="L941" s="7">
        <v>0.59273042284273125</v>
      </c>
      <c r="M941">
        <v>0.52871876378583449</v>
      </c>
      <c r="N941">
        <v>0.42327771106649559</v>
      </c>
      <c r="O941">
        <v>0.34559585928986475</v>
      </c>
      <c r="P941" s="53">
        <v>0.57400199888681513</v>
      </c>
      <c r="Q941" s="53">
        <v>0.63608875575392809</v>
      </c>
      <c r="R941" s="53">
        <v>0.69098707096342959</v>
      </c>
      <c r="S941" s="53">
        <v>0.35610270959162205</v>
      </c>
      <c r="T941" s="53">
        <v>0.73432601477438542</v>
      </c>
      <c r="U941" s="57">
        <v>0.74910846653143159</v>
      </c>
      <c r="V941" s="59">
        <v>0.93714326599037523</v>
      </c>
      <c r="W941" s="53">
        <v>1.1853924120397394</v>
      </c>
      <c r="X941" s="53">
        <v>1.3300005589986457</v>
      </c>
      <c r="Y941" s="53">
        <v>1.3526863418178485</v>
      </c>
      <c r="Z941" s="53">
        <v>1.0471739488729499</v>
      </c>
      <c r="AA941" s="53">
        <v>0.93714326599037523</v>
      </c>
      <c r="AB941" s="53">
        <v>1.1853924120397394</v>
      </c>
      <c r="AC941" s="53">
        <v>1.3300005589986457</v>
      </c>
      <c r="AD941" s="53">
        <v>1.3526863418178485</v>
      </c>
      <c r="AE941" s="57">
        <v>1.0471739488729499</v>
      </c>
      <c r="AF941" s="59">
        <v>2.2308692966971932</v>
      </c>
      <c r="AG941" s="53">
        <v>1.7626330325247839</v>
      </c>
      <c r="AH941" s="53">
        <v>1.5432913003441564</v>
      </c>
      <c r="AI941" s="53">
        <v>1.2892842604065173</v>
      </c>
      <c r="AJ941" s="53">
        <v>1.2607302443360233</v>
      </c>
      <c r="AK941" s="53">
        <v>2.2308692966971932</v>
      </c>
      <c r="AL941" s="53">
        <v>1.7626330325247839</v>
      </c>
      <c r="AM941" s="53">
        <v>1.5432913003441564</v>
      </c>
      <c r="AN941" s="53">
        <v>1.2892842604065173</v>
      </c>
      <c r="AO941" s="57">
        <v>1.2607302443360233</v>
      </c>
      <c r="AP941" s="59">
        <v>1.2470867701581523</v>
      </c>
      <c r="AQ941" s="53">
        <v>1.563104156564965</v>
      </c>
      <c r="AR941" s="53">
        <v>1.5762016196000403</v>
      </c>
      <c r="AS941" s="53">
        <v>1.4098636787267798</v>
      </c>
      <c r="AT941" s="53">
        <v>1.535754421169176</v>
      </c>
      <c r="AU941" s="53">
        <v>1.2470867701581523</v>
      </c>
      <c r="AV941" s="53">
        <v>1.563104156564965</v>
      </c>
      <c r="AW941" s="53">
        <v>1.5762016196000403</v>
      </c>
      <c r="AX941" s="53">
        <v>1.4098636787267798</v>
      </c>
      <c r="AY941" s="57">
        <v>1.535754421169176</v>
      </c>
      <c r="AZ941">
        <f t="shared" si="806"/>
        <v>0.67499868619094594</v>
      </c>
      <c r="BA941">
        <f t="shared" si="807"/>
        <v>0.56309377734865385</v>
      </c>
      <c r="BB941">
        <f t="shared" si="808"/>
        <v>1.1704793055439118</v>
      </c>
      <c r="BC941">
        <f t="shared" si="809"/>
        <v>1.6173616268617348</v>
      </c>
      <c r="BD941" s="4">
        <f t="shared" si="810"/>
        <v>1.4664021292438227</v>
      </c>
      <c r="BE941" s="7">
        <f t="shared" si="811"/>
        <v>0.15327901601580418</v>
      </c>
      <c r="BF941">
        <f t="shared" si="812"/>
        <v>0.14813096519335747</v>
      </c>
      <c r="BG941">
        <f t="shared" si="813"/>
        <v>0.16899622182176399</v>
      </c>
      <c r="BH941">
        <f t="shared" si="814"/>
        <v>0.3764756320587222</v>
      </c>
      <c r="BI941" s="4">
        <f t="shared" si="815"/>
        <v>0.1312442791841468</v>
      </c>
      <c r="BJ941" s="7">
        <f t="shared" si="816"/>
        <v>0.11422764754727907</v>
      </c>
      <c r="BK941">
        <f t="shared" si="817"/>
        <v>2.1092973305923332E-6</v>
      </c>
      <c r="BL941">
        <f t="shared" si="818"/>
        <v>9.5071992894375684E-6</v>
      </c>
      <c r="BM941" s="4">
        <f t="shared" si="819"/>
        <v>3.9827380461029459E-10</v>
      </c>
      <c r="BN941" s="7">
        <f t="shared" si="820"/>
        <v>0.11422764754727907</v>
      </c>
      <c r="BO941">
        <f t="shared" si="821"/>
        <v>1.0767214766530373E-7</v>
      </c>
      <c r="BP941">
        <f t="shared" si="822"/>
        <v>3.2419734001829927E-6</v>
      </c>
      <c r="BQ941" s="4">
        <f t="shared" si="823"/>
        <v>3.0370720866759844E-11</v>
      </c>
      <c r="BR941" s="7">
        <f t="shared" si="824"/>
        <v>2.1092973305923332E-6</v>
      </c>
      <c r="BS941">
        <f t="shared" si="825"/>
        <v>1.0767214766530373E-7</v>
      </c>
      <c r="BT941">
        <f t="shared" si="826"/>
        <v>4.7743023651731472E-3</v>
      </c>
      <c r="BU941" s="4">
        <f t="shared" si="827"/>
        <v>4.1627140244888326E-4</v>
      </c>
      <c r="BV941" s="7">
        <f t="shared" si="828"/>
        <v>9.5071992894375684E-6</v>
      </c>
      <c r="BW941">
        <f t="shared" si="829"/>
        <v>3.2419734001829927E-6</v>
      </c>
      <c r="BX941">
        <f t="shared" si="830"/>
        <v>4.7743023651731472E-3</v>
      </c>
      <c r="BY941" s="4">
        <f t="shared" si="831"/>
        <v>0.25599664385195164</v>
      </c>
      <c r="BZ941" s="7">
        <f t="shared" si="832"/>
        <v>3.9827380461029459E-10</v>
      </c>
      <c r="CA941">
        <f t="shared" si="833"/>
        <v>3.0370720866759844E-11</v>
      </c>
      <c r="CB941">
        <f t="shared" si="834"/>
        <v>4.1627140244888326E-4</v>
      </c>
      <c r="CC941" s="4">
        <f t="shared" si="835"/>
        <v>0.25599664385195164</v>
      </c>
      <c r="CD941" s="7">
        <f t="shared" si="836"/>
        <v>16</v>
      </c>
      <c r="CE941" s="4">
        <f t="shared" si="837"/>
        <v>0</v>
      </c>
      <c r="CF941" s="7">
        <f t="shared" si="838"/>
        <v>0.11422764754727907</v>
      </c>
      <c r="CG941">
        <f t="shared" si="839"/>
        <v>2.3934932653006534E-11</v>
      </c>
      <c r="CH941" s="7">
        <f t="shared" si="840"/>
        <v>0.11422764754727907</v>
      </c>
      <c r="CI941" s="4">
        <f t="shared" si="841"/>
        <v>3.3186975224230538E-13</v>
      </c>
      <c r="CJ941">
        <f t="shared" si="842"/>
        <v>2.3934932653006534E-11</v>
      </c>
      <c r="CK941">
        <f t="shared" si="843"/>
        <v>3.3186975224230538E-13</v>
      </c>
      <c r="CL941" s="7">
        <f t="shared" si="844"/>
        <v>4</v>
      </c>
      <c r="CM941" s="4">
        <f t="shared" si="845"/>
        <v>0</v>
      </c>
      <c r="CN941" s="7">
        <f t="shared" si="846"/>
        <v>3.5894340596521552E-9</v>
      </c>
      <c r="CO941" s="4">
        <f t="shared" si="847"/>
        <v>1</v>
      </c>
      <c r="CP941" s="7">
        <f t="shared" si="848"/>
        <v>4</v>
      </c>
      <c r="CQ941" s="4" t="str">
        <f t="shared" si="849"/>
        <v>Glenfiddich 15</v>
      </c>
      <c r="CR941" s="7">
        <f t="shared" si="850"/>
        <v>74</v>
      </c>
      <c r="CS941">
        <f t="shared" si="851"/>
        <v>77</v>
      </c>
      <c r="CT941">
        <f ca="1">COUNTIF(INDIRECT(ADDRESS(ROW(),CR941,1,1)):INDIRECT(ADDRESS(ROW(),CS941,1,1)), "&lt;0.05")</f>
        <v>3</v>
      </c>
      <c r="CU941" s="4">
        <f t="shared" ca="1" si="852"/>
        <v>0</v>
      </c>
    </row>
    <row r="942" spans="1:99" x14ac:dyDescent="0.25">
      <c r="A942" s="48">
        <v>146</v>
      </c>
      <c r="B942" s="7">
        <v>0.58595552678517937</v>
      </c>
      <c r="C942">
        <v>0.33476180133019251</v>
      </c>
      <c r="D942">
        <v>0.66875169008358004</v>
      </c>
      <c r="E942">
        <v>0.4517784112216745</v>
      </c>
      <c r="F942">
        <v>0.25908351657000367</v>
      </c>
      <c r="G942">
        <v>0.91274510857484581</v>
      </c>
      <c r="H942">
        <v>0.68092400047657886</v>
      </c>
      <c r="I942">
        <v>0.84943580117918815</v>
      </c>
      <c r="J942">
        <v>0.62197351542411494</v>
      </c>
      <c r="K942" s="4">
        <v>0.74022110162066201</v>
      </c>
      <c r="L942" s="7">
        <v>0.238470362618774</v>
      </c>
      <c r="M942">
        <v>0.59969428667042235</v>
      </c>
      <c r="N942">
        <v>0.48811963983857865</v>
      </c>
      <c r="O942">
        <v>0.50718303547173182</v>
      </c>
      <c r="P942" s="53">
        <v>0.87480078615019474</v>
      </c>
      <c r="Q942" s="53">
        <v>0.76591152691329856</v>
      </c>
      <c r="R942" s="53">
        <v>0.52306130548073837</v>
      </c>
      <c r="S942" s="53">
        <v>0.51840767687026135</v>
      </c>
      <c r="T942" s="53">
        <v>0.75882077070035359</v>
      </c>
      <c r="U942" s="57">
        <v>0.65722095310391371</v>
      </c>
      <c r="V942" s="59">
        <v>0.35972668924130635</v>
      </c>
      <c r="W942" s="53">
        <v>0.5502279048733183</v>
      </c>
      <c r="X942" s="53">
        <v>0.68326516932947989</v>
      </c>
      <c r="Y942" s="53">
        <v>0.79165099604709577</v>
      </c>
      <c r="Z942" s="53">
        <v>0.72933579836193763</v>
      </c>
      <c r="AA942" s="53">
        <v>0.35972668924130635</v>
      </c>
      <c r="AB942" s="53">
        <v>0.5502279048733183</v>
      </c>
      <c r="AC942" s="53">
        <v>0.68326516932947989</v>
      </c>
      <c r="AD942" s="53">
        <v>0.79165099604709577</v>
      </c>
      <c r="AE942" s="57">
        <v>0.72933579836193763</v>
      </c>
      <c r="AF942" s="59">
        <v>1.6272627377687585</v>
      </c>
      <c r="AG942" s="53">
        <v>1.1814128054216546</v>
      </c>
      <c r="AH942" s="53">
        <v>0.61237300064537747</v>
      </c>
      <c r="AI942" s="53">
        <v>0.64015470900295024</v>
      </c>
      <c r="AJ942" s="53">
        <v>1.1005565332193012</v>
      </c>
      <c r="AK942" s="53">
        <v>1.6272627377687585</v>
      </c>
      <c r="AL942" s="53">
        <v>1.1814128054216546</v>
      </c>
      <c r="AM942" s="53">
        <v>0.61237300064537747</v>
      </c>
      <c r="AN942" s="53">
        <v>0.64015470900295024</v>
      </c>
      <c r="AO942" s="57">
        <v>1.1005565332193012</v>
      </c>
      <c r="AP942" s="59">
        <v>0.61453532137142364</v>
      </c>
      <c r="AQ942" s="53">
        <v>0.63286524595542804</v>
      </c>
      <c r="AR942" s="53">
        <v>0.4224017964281695</v>
      </c>
      <c r="AS942" s="53">
        <v>0</v>
      </c>
      <c r="AT942" s="53">
        <v>0.23371179964742878</v>
      </c>
      <c r="AU942" s="53">
        <v>0.61453532137142364</v>
      </c>
      <c r="AV942" s="53">
        <v>0.63286524595542804</v>
      </c>
      <c r="AW942" s="53">
        <v>0.4224017964281695</v>
      </c>
      <c r="AX942" s="53">
        <v>0</v>
      </c>
      <c r="AY942" s="57">
        <v>0.23371179964742878</v>
      </c>
      <c r="AZ942">
        <f t="shared" si="806"/>
        <v>0.61056304732660194</v>
      </c>
      <c r="BA942">
        <f t="shared" si="807"/>
        <v>0.59316903438182667</v>
      </c>
      <c r="BB942">
        <f t="shared" si="808"/>
        <v>0.62284131157062761</v>
      </c>
      <c r="BC942">
        <f t="shared" si="809"/>
        <v>1.0323519572116082</v>
      </c>
      <c r="BD942" s="4">
        <f t="shared" si="810"/>
        <v>0.38070283268048993</v>
      </c>
      <c r="BE942" s="7">
        <f t="shared" si="811"/>
        <v>0.21057446846851424</v>
      </c>
      <c r="BF942">
        <f t="shared" si="812"/>
        <v>0.18119559921269954</v>
      </c>
      <c r="BG942">
        <f t="shared" si="813"/>
        <v>0.16192648482302835</v>
      </c>
      <c r="BH942">
        <f t="shared" si="814"/>
        <v>0.39748957860315454</v>
      </c>
      <c r="BI942" s="4">
        <f t="shared" si="815"/>
        <v>0.25234162452989639</v>
      </c>
      <c r="BJ942" s="7">
        <f t="shared" si="816"/>
        <v>0.84531273315873645</v>
      </c>
      <c r="BK942">
        <f t="shared" si="817"/>
        <v>0.88551954950403999</v>
      </c>
      <c r="BL942">
        <f t="shared" si="818"/>
        <v>1.0446198674953633E-2</v>
      </c>
      <c r="BM942" s="4">
        <f t="shared" si="819"/>
        <v>4.0605073520411948E-2</v>
      </c>
      <c r="BN942" s="7">
        <f t="shared" si="820"/>
        <v>0.84531273315873645</v>
      </c>
      <c r="BO942">
        <f t="shared" si="821"/>
        <v>0.70398275030864588</v>
      </c>
      <c r="BP942">
        <f t="shared" si="822"/>
        <v>7.5173766280498362E-3</v>
      </c>
      <c r="BQ942" s="4">
        <f t="shared" si="823"/>
        <v>4.5719785974950369E-2</v>
      </c>
      <c r="BR942" s="7">
        <f t="shared" si="824"/>
        <v>0.88551954950403999</v>
      </c>
      <c r="BS942">
        <f t="shared" si="825"/>
        <v>0.70398275030864588</v>
      </c>
      <c r="BT942">
        <f t="shared" si="826"/>
        <v>1.0803245512032284E-2</v>
      </c>
      <c r="BU942" s="4">
        <f t="shared" si="827"/>
        <v>2.1750143311199972E-2</v>
      </c>
      <c r="BV942" s="7">
        <f t="shared" si="828"/>
        <v>1.0446198674953633E-2</v>
      </c>
      <c r="BW942">
        <f t="shared" si="829"/>
        <v>7.5173766280498362E-3</v>
      </c>
      <c r="BX942">
        <f t="shared" si="830"/>
        <v>1.0803245512032284E-2</v>
      </c>
      <c r="BY942" s="4">
        <f t="shared" si="831"/>
        <v>5.2262776726972368E-4</v>
      </c>
      <c r="BZ942" s="7">
        <f t="shared" si="832"/>
        <v>4.0605073520411948E-2</v>
      </c>
      <c r="CA942">
        <f t="shared" si="833"/>
        <v>4.5719785974950369E-2</v>
      </c>
      <c r="CB942">
        <f t="shared" si="834"/>
        <v>2.1750143311199972E-2</v>
      </c>
      <c r="CC942" s="4">
        <f t="shared" si="835"/>
        <v>5.2262776726972368E-4</v>
      </c>
      <c r="CD942" s="7">
        <f t="shared" si="836"/>
        <v>14</v>
      </c>
      <c r="CE942" s="4">
        <f t="shared" si="837"/>
        <v>0</v>
      </c>
      <c r="CF942" s="7">
        <f t="shared" si="838"/>
        <v>0.84531273315873645</v>
      </c>
      <c r="CG942">
        <f t="shared" si="839"/>
        <v>0.49027077441900169</v>
      </c>
      <c r="CH942" s="7">
        <f t="shared" si="840"/>
        <v>0.84531273315873645</v>
      </c>
      <c r="CI942" s="4">
        <f t="shared" si="841"/>
        <v>0.35612016376388167</v>
      </c>
      <c r="CJ942">
        <f t="shared" si="842"/>
        <v>0.49027077441900169</v>
      </c>
      <c r="CK942">
        <f t="shared" si="843"/>
        <v>0.35612016376388167</v>
      </c>
      <c r="CL942" s="7">
        <f t="shared" si="844"/>
        <v>0</v>
      </c>
      <c r="CM942" s="4">
        <f t="shared" si="845"/>
        <v>0</v>
      </c>
      <c r="CN942" s="7">
        <f t="shared" si="846"/>
        <v>2.0006534199723265E-2</v>
      </c>
      <c r="CO942" s="4">
        <f t="shared" si="847"/>
        <v>1</v>
      </c>
      <c r="CP942" s="7">
        <f t="shared" si="848"/>
        <v>4</v>
      </c>
      <c r="CQ942" s="4" t="str">
        <f t="shared" si="849"/>
        <v>Glenfiddich 15</v>
      </c>
      <c r="CR942" s="7">
        <f t="shared" si="850"/>
        <v>74</v>
      </c>
      <c r="CS942">
        <f t="shared" si="851"/>
        <v>77</v>
      </c>
      <c r="CT942">
        <f ca="1">COUNTIF(INDIRECT(ADDRESS(ROW(),CR942,1,1)):INDIRECT(ADDRESS(ROW(),CS942,1,1)), "&lt;0.05")</f>
        <v>4</v>
      </c>
      <c r="CU942" s="4">
        <f t="shared" ca="1" si="852"/>
        <v>1</v>
      </c>
    </row>
    <row r="943" spans="1:99" x14ac:dyDescent="0.25">
      <c r="A943" s="48">
        <v>147</v>
      </c>
      <c r="B943" s="7">
        <v>0.91613148276262146</v>
      </c>
      <c r="C943">
        <v>0.39719343232626275</v>
      </c>
      <c r="D943">
        <v>0.33958071507342735</v>
      </c>
      <c r="E943">
        <v>0.65677660490716783</v>
      </c>
      <c r="F943">
        <v>0.61592742935760436</v>
      </c>
      <c r="G943">
        <v>1.3687422767821598</v>
      </c>
      <c r="H943">
        <v>1.6640233934387596</v>
      </c>
      <c r="I943">
        <v>1.3420254973447063</v>
      </c>
      <c r="J943">
        <v>0.81282989086064306</v>
      </c>
      <c r="K943" s="4">
        <v>0.92536929403437462</v>
      </c>
      <c r="L943" s="7">
        <v>1.2861999538247659</v>
      </c>
      <c r="M943">
        <v>1.5941665430428609</v>
      </c>
      <c r="N943">
        <v>1.1209786490641007</v>
      </c>
      <c r="O943">
        <v>0.68223132718398727</v>
      </c>
      <c r="P943" s="53">
        <v>0.9916922082809122</v>
      </c>
      <c r="Q943" s="53">
        <v>1.4742488568830916</v>
      </c>
      <c r="R943" s="53">
        <v>1.2776756429785905</v>
      </c>
      <c r="S943" s="53">
        <v>1.2995778394008606</v>
      </c>
      <c r="T943" s="53">
        <v>1.3658320237604549</v>
      </c>
      <c r="U943" s="57">
        <v>1.5158544638048062</v>
      </c>
      <c r="V943" s="59">
        <v>0.86870900478346647</v>
      </c>
      <c r="W943" s="53">
        <v>1.2221321546139541</v>
      </c>
      <c r="X943" s="53">
        <v>0.85838514450917336</v>
      </c>
      <c r="Y943" s="53">
        <v>0.76657622840661244</v>
      </c>
      <c r="Z943" s="53">
        <v>0.93987067408492309</v>
      </c>
      <c r="AA943" s="53">
        <v>0.86870900478346647</v>
      </c>
      <c r="AB943" s="53">
        <v>1.2221321546139541</v>
      </c>
      <c r="AC943" s="53">
        <v>0.85838514450917336</v>
      </c>
      <c r="AD943" s="53">
        <v>0.76657622840661244</v>
      </c>
      <c r="AE943" s="57">
        <v>0.93987067408492309</v>
      </c>
      <c r="AF943" s="59">
        <v>1.5554611343693359</v>
      </c>
      <c r="AG943" s="53">
        <v>1.2766230818323192</v>
      </c>
      <c r="AH943" s="53">
        <v>1.1631042659764255</v>
      </c>
      <c r="AI943" s="53">
        <v>1.236411698713975</v>
      </c>
      <c r="AJ943" s="53">
        <v>1.0897993339386975</v>
      </c>
      <c r="AK943" s="53">
        <v>1.5554611343693359</v>
      </c>
      <c r="AL943" s="53">
        <v>1.2766230818323192</v>
      </c>
      <c r="AM943" s="53">
        <v>1.1631042659764255</v>
      </c>
      <c r="AN943" s="53">
        <v>1.236411698713975</v>
      </c>
      <c r="AO943" s="57">
        <v>1.0897993339386975</v>
      </c>
      <c r="AP943" s="59">
        <v>0.88499330649199126</v>
      </c>
      <c r="AQ943" s="53">
        <v>0.75677098580030733</v>
      </c>
      <c r="AR943" s="53">
        <v>1.025352231752293</v>
      </c>
      <c r="AS943" s="53">
        <v>1.5024483825610588</v>
      </c>
      <c r="AT943" s="53">
        <v>0.97112752958786575</v>
      </c>
      <c r="AU943" s="53">
        <v>0.88499330649199126</v>
      </c>
      <c r="AV943" s="53">
        <v>0.75677098580030733</v>
      </c>
      <c r="AW943" s="53">
        <v>1.025352231752293</v>
      </c>
      <c r="AX943" s="53">
        <v>1.5024483825610588</v>
      </c>
      <c r="AY943" s="57">
        <v>0.97112752958786575</v>
      </c>
      <c r="AZ943">
        <f t="shared" si="806"/>
        <v>0.9038600016887729</v>
      </c>
      <c r="BA943">
        <f t="shared" si="807"/>
        <v>1.2608457508224429</v>
      </c>
      <c r="BB943">
        <f t="shared" si="808"/>
        <v>0.93113464127962597</v>
      </c>
      <c r="BC943">
        <f t="shared" si="809"/>
        <v>1.2642799029661504</v>
      </c>
      <c r="BD943" s="4">
        <f t="shared" si="810"/>
        <v>1.0281384872387034</v>
      </c>
      <c r="BE943" s="7">
        <f t="shared" si="811"/>
        <v>0.43639051451215705</v>
      </c>
      <c r="BF943">
        <f t="shared" si="812"/>
        <v>0.27119540716981866</v>
      </c>
      <c r="BG943">
        <f t="shared" si="813"/>
        <v>0.16399511622506477</v>
      </c>
      <c r="BH943">
        <f t="shared" si="814"/>
        <v>0.16759440383302396</v>
      </c>
      <c r="BI943" s="4">
        <f t="shared" si="815"/>
        <v>0.26764767592262895</v>
      </c>
      <c r="BJ943" s="7">
        <f t="shared" si="816"/>
        <v>4.4078521061574255E-2</v>
      </c>
      <c r="BK943">
        <f t="shared" si="817"/>
        <v>0.85644497952780885</v>
      </c>
      <c r="BL943">
        <f t="shared" si="818"/>
        <v>3.1896443941177188E-2</v>
      </c>
      <c r="BM943" s="4">
        <f t="shared" si="819"/>
        <v>0.45464114276408507</v>
      </c>
      <c r="BN943" s="7">
        <f t="shared" si="820"/>
        <v>4.4078521061574255E-2</v>
      </c>
      <c r="BO943">
        <f t="shared" si="821"/>
        <v>5.0347840167908921E-3</v>
      </c>
      <c r="BP943">
        <f t="shared" si="822"/>
        <v>0.97327513826776491</v>
      </c>
      <c r="BQ943" s="4">
        <f t="shared" si="823"/>
        <v>6.9348669199397306E-2</v>
      </c>
      <c r="BR943" s="7">
        <f t="shared" si="824"/>
        <v>0.85644497952780885</v>
      </c>
      <c r="BS943">
        <f t="shared" si="825"/>
        <v>5.0347840167908921E-3</v>
      </c>
      <c r="BT943">
        <f t="shared" si="826"/>
        <v>2.8170100330689673E-4</v>
      </c>
      <c r="BU943" s="4">
        <f t="shared" si="827"/>
        <v>0.34402298548355537</v>
      </c>
      <c r="BV943" s="7">
        <f t="shared" si="828"/>
        <v>3.1896443941177188E-2</v>
      </c>
      <c r="BW943">
        <f t="shared" si="829"/>
        <v>0.97327513826776491</v>
      </c>
      <c r="BX943">
        <f t="shared" si="830"/>
        <v>2.8170100330689673E-4</v>
      </c>
      <c r="BY943" s="4">
        <f t="shared" si="831"/>
        <v>3.1835834468409992E-2</v>
      </c>
      <c r="BZ943" s="7">
        <f t="shared" si="832"/>
        <v>0.45464114276408507</v>
      </c>
      <c r="CA943">
        <f t="shared" si="833"/>
        <v>6.9348669199397306E-2</v>
      </c>
      <c r="CB943">
        <f t="shared" si="834"/>
        <v>0.34402298548355537</v>
      </c>
      <c r="CC943" s="4">
        <f t="shared" si="835"/>
        <v>3.1835834468409992E-2</v>
      </c>
      <c r="CD943" s="7">
        <f t="shared" si="836"/>
        <v>10</v>
      </c>
      <c r="CE943" s="4">
        <f t="shared" si="837"/>
        <v>0</v>
      </c>
      <c r="CF943" s="7">
        <f t="shared" si="838"/>
        <v>4.4078521061574255E-2</v>
      </c>
      <c r="CG943">
        <f t="shared" si="839"/>
        <v>0.26423195678126166</v>
      </c>
      <c r="CH943" s="7">
        <f t="shared" si="840"/>
        <v>4.4078521061574255E-2</v>
      </c>
      <c r="CI943" s="4">
        <f t="shared" si="841"/>
        <v>7.4101472062400559E-2</v>
      </c>
      <c r="CJ943">
        <f t="shared" si="842"/>
        <v>0.26423195678126166</v>
      </c>
      <c r="CK943">
        <f t="shared" si="843"/>
        <v>7.4101472062400559E-2</v>
      </c>
      <c r="CL943" s="7">
        <f t="shared" si="844"/>
        <v>2</v>
      </c>
      <c r="CM943" s="4">
        <f t="shared" si="845"/>
        <v>0</v>
      </c>
      <c r="CN943" s="7">
        <f t="shared" si="846"/>
        <v>0.88292013985027951</v>
      </c>
      <c r="CO943" s="4">
        <f t="shared" si="847"/>
        <v>0</v>
      </c>
      <c r="CP943" s="7">
        <f t="shared" si="848"/>
        <v>4</v>
      </c>
      <c r="CQ943" s="4" t="str">
        <f t="shared" si="849"/>
        <v>Glenfiddich 15</v>
      </c>
      <c r="CR943" s="7">
        <f t="shared" si="850"/>
        <v>74</v>
      </c>
      <c r="CS943">
        <f t="shared" si="851"/>
        <v>77</v>
      </c>
      <c r="CT943">
        <f ca="1">COUNTIF(INDIRECT(ADDRESS(ROW(),CR943,1,1)):INDIRECT(ADDRESS(ROW(),CS943,1,1)), "&lt;0.05")</f>
        <v>3</v>
      </c>
      <c r="CU943" s="4">
        <f t="shared" ca="1" si="852"/>
        <v>0</v>
      </c>
    </row>
    <row r="944" spans="1:99" x14ac:dyDescent="0.25">
      <c r="A944" s="48">
        <v>148</v>
      </c>
      <c r="B944" s="7">
        <v>1.4133199058740298</v>
      </c>
      <c r="C944">
        <v>0.74925175122801824</v>
      </c>
      <c r="D944">
        <v>0.79490926168868403</v>
      </c>
      <c r="E944">
        <v>0.95133324866319569</v>
      </c>
      <c r="F944">
        <v>1.1207983340772061</v>
      </c>
      <c r="G944">
        <v>2.6306258109883882</v>
      </c>
      <c r="H944">
        <v>2.3324670606571765</v>
      </c>
      <c r="I944">
        <v>2.2028271978949854</v>
      </c>
      <c r="J944">
        <v>1.9604990410702687</v>
      </c>
      <c r="K944" s="4">
        <v>1.1024811327825979</v>
      </c>
      <c r="L944" s="7">
        <v>1.7416742403060261</v>
      </c>
      <c r="M944">
        <v>1.7755765087386486</v>
      </c>
      <c r="N944">
        <v>1.6354153763978581</v>
      </c>
      <c r="O944">
        <v>1.9187632419538123</v>
      </c>
      <c r="P944" s="53">
        <v>1.7305105792804227</v>
      </c>
      <c r="Q944" s="53">
        <v>1.9982859274842781</v>
      </c>
      <c r="R944" s="53">
        <v>3.0097489981715362</v>
      </c>
      <c r="S944" s="53">
        <v>2.5375242884087283</v>
      </c>
      <c r="T944" s="53">
        <v>2.0281376658955317</v>
      </c>
      <c r="U944" s="57">
        <v>1.7545031755775644</v>
      </c>
      <c r="V944" s="59">
        <v>1.9903040735678275</v>
      </c>
      <c r="W944" s="53">
        <v>2.3697600266921741</v>
      </c>
      <c r="X944" s="53">
        <v>2.5663247630649013</v>
      </c>
      <c r="Y944" s="53">
        <v>1.7750390716995124</v>
      </c>
      <c r="Z944" s="53">
        <v>3.2939336481970161</v>
      </c>
      <c r="AA944" s="53">
        <v>1.9903040735678275</v>
      </c>
      <c r="AB944" s="53">
        <v>2.3697600266921741</v>
      </c>
      <c r="AC944" s="53">
        <v>2.5663247630649013</v>
      </c>
      <c r="AD944" s="53">
        <v>1.7750390716995124</v>
      </c>
      <c r="AE944" s="57">
        <v>3.2939336481970161</v>
      </c>
      <c r="AF944" s="59">
        <v>2.4713898754989407</v>
      </c>
      <c r="AG944" s="53">
        <v>2.9375754867412378</v>
      </c>
      <c r="AH944" s="53">
        <v>2.451033344192878</v>
      </c>
      <c r="AI944" s="53">
        <v>2.7920895968034354</v>
      </c>
      <c r="AJ944" s="53">
        <v>2.6795234362027398</v>
      </c>
      <c r="AK944" s="53">
        <v>2.4713898754989407</v>
      </c>
      <c r="AL944" s="53">
        <v>2.9375754867412378</v>
      </c>
      <c r="AM944" s="53">
        <v>2.451033344192878</v>
      </c>
      <c r="AN944" s="53">
        <v>2.7920895968034354</v>
      </c>
      <c r="AO944" s="57">
        <v>2.6795234362027398</v>
      </c>
      <c r="AP944" s="59">
        <v>1.3817450014485104</v>
      </c>
      <c r="AQ944" s="53">
        <v>1.3938432635971383</v>
      </c>
      <c r="AR944" s="53">
        <v>1.6668550171823733</v>
      </c>
      <c r="AS944" s="53">
        <v>2.4551072119188198</v>
      </c>
      <c r="AT944" s="53">
        <v>1.4361872976601624</v>
      </c>
      <c r="AU944" s="53">
        <v>1.3817450014485104</v>
      </c>
      <c r="AV944" s="53">
        <v>1.3938432635971383</v>
      </c>
      <c r="AW944" s="53">
        <v>1.6668550171823733</v>
      </c>
      <c r="AX944" s="53">
        <v>2.4551072119188198</v>
      </c>
      <c r="AY944" s="57">
        <v>1.4361872976601624</v>
      </c>
      <c r="AZ944">
        <f t="shared" si="806"/>
        <v>1.5258512744924553</v>
      </c>
      <c r="BA944">
        <f t="shared" si="807"/>
        <v>2.0130140002214407</v>
      </c>
      <c r="BB944">
        <f t="shared" si="808"/>
        <v>2.3990723166442862</v>
      </c>
      <c r="BC944">
        <f t="shared" si="809"/>
        <v>2.6663223478878466</v>
      </c>
      <c r="BD944" s="4">
        <f t="shared" si="810"/>
        <v>1.6667475583614006</v>
      </c>
      <c r="BE944" s="7">
        <f t="shared" si="811"/>
        <v>0.69456608059438829</v>
      </c>
      <c r="BF944">
        <f t="shared" si="812"/>
        <v>0.43424764095365981</v>
      </c>
      <c r="BG944">
        <f t="shared" si="813"/>
        <v>0.55500117341785182</v>
      </c>
      <c r="BH944">
        <f t="shared" si="814"/>
        <v>0.19659205300652086</v>
      </c>
      <c r="BI944" s="4">
        <f t="shared" si="815"/>
        <v>0.42956624124209164</v>
      </c>
      <c r="BJ944" s="7">
        <f t="shared" si="816"/>
        <v>7.9439876270738591E-2</v>
      </c>
      <c r="BK944">
        <f t="shared" si="817"/>
        <v>6.3665777110026769E-3</v>
      </c>
      <c r="BL944">
        <f t="shared" si="818"/>
        <v>4.753517829221434E-4</v>
      </c>
      <c r="BM944" s="4">
        <f t="shared" si="819"/>
        <v>0.59337704631417443</v>
      </c>
      <c r="BN944" s="7">
        <f t="shared" si="820"/>
        <v>7.9439876270738591E-2</v>
      </c>
      <c r="BO944">
        <f t="shared" si="821"/>
        <v>0.10128612287505481</v>
      </c>
      <c r="BP944">
        <f t="shared" si="822"/>
        <v>8.791335972301689E-4</v>
      </c>
      <c r="BQ944" s="4">
        <f t="shared" si="823"/>
        <v>8.9851532092351999E-2</v>
      </c>
      <c r="BR944" s="7">
        <f t="shared" si="824"/>
        <v>6.3665777110026769E-3</v>
      </c>
      <c r="BS944">
        <f t="shared" si="825"/>
        <v>0.10128612287505481</v>
      </c>
      <c r="BT944">
        <f t="shared" si="826"/>
        <v>0.17846545593608812</v>
      </c>
      <c r="BU944" s="4">
        <f t="shared" si="827"/>
        <v>4.2500533354778063E-3</v>
      </c>
      <c r="BV944" s="7">
        <f t="shared" si="828"/>
        <v>4.753517829221434E-4</v>
      </c>
      <c r="BW944">
        <f t="shared" si="829"/>
        <v>8.791335972301689E-4</v>
      </c>
      <c r="BX944">
        <f t="shared" si="830"/>
        <v>0.17846545593608812</v>
      </c>
      <c r="BY944" s="4">
        <f t="shared" si="831"/>
        <v>1.736131486102684E-5</v>
      </c>
      <c r="BZ944" s="7">
        <f t="shared" si="832"/>
        <v>0.59337704631417443</v>
      </c>
      <c r="CA944">
        <f t="shared" si="833"/>
        <v>8.9851532092351999E-2</v>
      </c>
      <c r="CB944">
        <f t="shared" si="834"/>
        <v>4.2500533354778063E-3</v>
      </c>
      <c r="CC944" s="4">
        <f t="shared" si="835"/>
        <v>1.736131486102684E-5</v>
      </c>
      <c r="CD944" s="7">
        <f t="shared" si="836"/>
        <v>10</v>
      </c>
      <c r="CE944" s="4">
        <f t="shared" si="837"/>
        <v>0</v>
      </c>
      <c r="CF944" s="7">
        <f t="shared" si="838"/>
        <v>7.9439876270738591E-2</v>
      </c>
      <c r="CG944">
        <f t="shared" si="839"/>
        <v>1.1133018994018569E-2</v>
      </c>
      <c r="CH944" s="7">
        <f t="shared" si="840"/>
        <v>7.9439876270738591E-2</v>
      </c>
      <c r="CI944" s="4">
        <f t="shared" si="841"/>
        <v>0.20011745097603265</v>
      </c>
      <c r="CJ944">
        <f t="shared" si="842"/>
        <v>1.1133018994018569E-2</v>
      </c>
      <c r="CK944">
        <f t="shared" si="843"/>
        <v>0.20011745097603265</v>
      </c>
      <c r="CL944" s="7">
        <f t="shared" si="844"/>
        <v>2</v>
      </c>
      <c r="CM944" s="4">
        <f t="shared" si="845"/>
        <v>0</v>
      </c>
      <c r="CN944" s="7">
        <f t="shared" si="846"/>
        <v>6.6241676649586071E-5</v>
      </c>
      <c r="CO944" s="4">
        <f t="shared" si="847"/>
        <v>1</v>
      </c>
      <c r="CP944" s="7">
        <f t="shared" si="848"/>
        <v>4</v>
      </c>
      <c r="CQ944" s="4" t="str">
        <f t="shared" si="849"/>
        <v>Glenfiddich 15</v>
      </c>
      <c r="CR944" s="7">
        <f t="shared" si="850"/>
        <v>74</v>
      </c>
      <c r="CS944">
        <f t="shared" si="851"/>
        <v>77</v>
      </c>
      <c r="CT944">
        <f ca="1">COUNTIF(INDIRECT(ADDRESS(ROW(),CR944,1,1)):INDIRECT(ADDRESS(ROW(),CS944,1,1)), "&lt;0.05")</f>
        <v>3</v>
      </c>
      <c r="CU944" s="4">
        <f t="shared" ca="1" si="852"/>
        <v>0</v>
      </c>
    </row>
    <row r="945" spans="1:99" x14ac:dyDescent="0.25">
      <c r="A945" s="48">
        <v>149</v>
      </c>
      <c r="B945" s="7">
        <v>0.70391586964435016</v>
      </c>
      <c r="C945">
        <v>0.58160446561156842</v>
      </c>
      <c r="D945">
        <v>0.79062095928845078</v>
      </c>
      <c r="E945">
        <v>0.49253017541083627</v>
      </c>
      <c r="F945">
        <v>0.51615042054158333</v>
      </c>
      <c r="G945">
        <v>1.8007692128530295</v>
      </c>
      <c r="H945">
        <v>0.88309242463901017</v>
      </c>
      <c r="I945">
        <v>1.2034618825993919</v>
      </c>
      <c r="J945">
        <v>1.5720776944465396</v>
      </c>
      <c r="K945" s="4">
        <v>0.87461371913759045</v>
      </c>
      <c r="L945" s="7">
        <v>0.78241731958118299</v>
      </c>
      <c r="M945">
        <v>1.0671585490181816</v>
      </c>
      <c r="N945">
        <v>0.83179495759491295</v>
      </c>
      <c r="O945">
        <v>0.86380140477166079</v>
      </c>
      <c r="P945" s="53">
        <v>0.60379482596970135</v>
      </c>
      <c r="Q945" s="53">
        <v>1.2743002028418764</v>
      </c>
      <c r="R945" s="53">
        <v>1.2145910601358343</v>
      </c>
      <c r="S945" s="53">
        <v>1.4647469652340719</v>
      </c>
      <c r="T945" s="53">
        <v>1.0467276721202228</v>
      </c>
      <c r="U945" s="57">
        <v>1.3460998724018349</v>
      </c>
      <c r="V945" s="59">
        <v>0.84007795876835567</v>
      </c>
      <c r="W945" s="53">
        <v>1.5627063791555063</v>
      </c>
      <c r="X945" s="53">
        <v>1.834839459696048</v>
      </c>
      <c r="Y945" s="53">
        <v>1.5492182136053176</v>
      </c>
      <c r="Z945" s="53">
        <v>2.0071785946065757</v>
      </c>
      <c r="AA945" s="53">
        <v>0.84007795876835567</v>
      </c>
      <c r="AB945" s="53">
        <v>1.5627063791555063</v>
      </c>
      <c r="AC945" s="53">
        <v>1.834839459696048</v>
      </c>
      <c r="AD945" s="53">
        <v>1.5492182136053176</v>
      </c>
      <c r="AE945" s="57">
        <v>2.0071785946065757</v>
      </c>
      <c r="AF945" s="59">
        <v>1.9936685021710192</v>
      </c>
      <c r="AG945" s="53">
        <v>1.7225829010541673</v>
      </c>
      <c r="AH945" s="53">
        <v>1.4574907439805374</v>
      </c>
      <c r="AI945" s="53">
        <v>2.0612374303223229</v>
      </c>
      <c r="AJ945" s="53">
        <v>1.3479385994593021</v>
      </c>
      <c r="AK945" s="53">
        <v>1.9936685021710192</v>
      </c>
      <c r="AL945" s="53">
        <v>1.7225829010541673</v>
      </c>
      <c r="AM945" s="53">
        <v>1.4574907439805374</v>
      </c>
      <c r="AN945" s="53">
        <v>2.0612374303223229</v>
      </c>
      <c r="AO945" s="57">
        <v>1.3479385994593021</v>
      </c>
      <c r="AP945" s="59">
        <v>0.94415259461175882</v>
      </c>
      <c r="AQ945" s="53">
        <v>0.82823318460934092</v>
      </c>
      <c r="AR945" s="53">
        <v>0.89914711660071478</v>
      </c>
      <c r="AS945" s="53">
        <v>1.4756571307700286</v>
      </c>
      <c r="AT945" s="53">
        <v>0.75654849757192255</v>
      </c>
      <c r="AU945" s="53">
        <v>0.94415259461175882</v>
      </c>
      <c r="AV945" s="53">
        <v>0.82823318460934092</v>
      </c>
      <c r="AW945" s="53">
        <v>0.89914711660071478</v>
      </c>
      <c r="AX945" s="53">
        <v>1.4756571307700286</v>
      </c>
      <c r="AY945" s="57">
        <v>0.75654849757192255</v>
      </c>
      <c r="AZ945">
        <f t="shared" si="806"/>
        <v>0.94188368241723508</v>
      </c>
      <c r="BA945">
        <f t="shared" si="807"/>
        <v>1.049543282966948</v>
      </c>
      <c r="BB945">
        <f t="shared" si="808"/>
        <v>1.5588041211663604</v>
      </c>
      <c r="BC945">
        <f t="shared" si="809"/>
        <v>1.7165836353974697</v>
      </c>
      <c r="BD945" s="4">
        <f t="shared" si="810"/>
        <v>0.98074770483275331</v>
      </c>
      <c r="BE945" s="7">
        <f t="shared" si="811"/>
        <v>0.44767439207326121</v>
      </c>
      <c r="BF945">
        <f t="shared" si="812"/>
        <v>0.27696307842502876</v>
      </c>
      <c r="BG945">
        <f t="shared" si="813"/>
        <v>0.42002899114400793</v>
      </c>
      <c r="BH945">
        <f t="shared" si="814"/>
        <v>0.29763009922612077</v>
      </c>
      <c r="BI945" s="4">
        <f t="shared" si="815"/>
        <v>0.26934453829366567</v>
      </c>
      <c r="BJ945" s="7">
        <f t="shared" si="816"/>
        <v>0.5275782965008563</v>
      </c>
      <c r="BK945">
        <f t="shared" si="817"/>
        <v>5.2283384976049979E-3</v>
      </c>
      <c r="BL945">
        <f t="shared" si="818"/>
        <v>3.4052171010578037E-4</v>
      </c>
      <c r="BM945" s="4">
        <f t="shared" si="819"/>
        <v>0.81725972474606512</v>
      </c>
      <c r="BN945" s="7">
        <f t="shared" si="820"/>
        <v>0.5275782965008563</v>
      </c>
      <c r="BO945">
        <f t="shared" si="821"/>
        <v>5.7213796293482163E-3</v>
      </c>
      <c r="BP945">
        <f t="shared" si="822"/>
        <v>6.2879647628428118E-5</v>
      </c>
      <c r="BQ945" s="4">
        <f t="shared" si="823"/>
        <v>0.58031030358896152</v>
      </c>
      <c r="BR945" s="7">
        <f t="shared" si="824"/>
        <v>5.2283384976049979E-3</v>
      </c>
      <c r="BS945">
        <f t="shared" si="825"/>
        <v>5.7213796293482163E-3</v>
      </c>
      <c r="BT945">
        <f t="shared" si="826"/>
        <v>0.3466700145089372</v>
      </c>
      <c r="BU945" s="4">
        <f t="shared" si="827"/>
        <v>2.2323369298504507E-3</v>
      </c>
      <c r="BV945" s="7">
        <f t="shared" si="828"/>
        <v>3.4052171010578037E-4</v>
      </c>
      <c r="BW945">
        <f t="shared" si="829"/>
        <v>6.2879647628428118E-5</v>
      </c>
      <c r="BX945">
        <f t="shared" si="830"/>
        <v>0.3466700145089372</v>
      </c>
      <c r="BY945" s="4">
        <f t="shared" si="831"/>
        <v>1.7807199345212576E-5</v>
      </c>
      <c r="BZ945" s="7">
        <f t="shared" si="832"/>
        <v>0.81725972474606512</v>
      </c>
      <c r="CA945">
        <f t="shared" si="833"/>
        <v>0.58031030358896152</v>
      </c>
      <c r="CB945">
        <f t="shared" si="834"/>
        <v>2.2323369298504507E-3</v>
      </c>
      <c r="CC945" s="4">
        <f t="shared" si="835"/>
        <v>1.7807199345212576E-5</v>
      </c>
      <c r="CD945" s="7">
        <f t="shared" si="836"/>
        <v>12</v>
      </c>
      <c r="CE945" s="4">
        <f t="shared" si="837"/>
        <v>0</v>
      </c>
      <c r="CF945" s="7">
        <f t="shared" si="838"/>
        <v>0.5275782965008563</v>
      </c>
      <c r="CG945">
        <f t="shared" si="839"/>
        <v>1.0522335086377305E-2</v>
      </c>
      <c r="CH945" s="7">
        <f t="shared" si="840"/>
        <v>0.5275782965008563</v>
      </c>
      <c r="CI945" s="4">
        <f t="shared" si="841"/>
        <v>5.1558463638936777E-3</v>
      </c>
      <c r="CJ945">
        <f t="shared" si="842"/>
        <v>1.0522335086377305E-2</v>
      </c>
      <c r="CK945">
        <f t="shared" si="843"/>
        <v>5.1558463638936777E-3</v>
      </c>
      <c r="CL945" s="7">
        <f t="shared" si="844"/>
        <v>4</v>
      </c>
      <c r="CM945" s="4">
        <f t="shared" si="845"/>
        <v>0</v>
      </c>
      <c r="CN945" s="7">
        <f t="shared" si="846"/>
        <v>2.2674319518546029E-6</v>
      </c>
      <c r="CO945" s="4">
        <f t="shared" si="847"/>
        <v>1</v>
      </c>
      <c r="CP945" s="7">
        <f t="shared" si="848"/>
        <v>4</v>
      </c>
      <c r="CQ945" s="4" t="str">
        <f t="shared" si="849"/>
        <v>Glenfiddich 15</v>
      </c>
      <c r="CR945" s="7">
        <f t="shared" si="850"/>
        <v>74</v>
      </c>
      <c r="CS945">
        <f t="shared" si="851"/>
        <v>77</v>
      </c>
      <c r="CT945">
        <f ca="1">COUNTIF(INDIRECT(ADDRESS(ROW(),CR945,1,1)):INDIRECT(ADDRESS(ROW(),CS945,1,1)), "&lt;0.05")</f>
        <v>3</v>
      </c>
      <c r="CU945" s="4">
        <f t="shared" ca="1" si="852"/>
        <v>0</v>
      </c>
    </row>
    <row r="946" spans="1:99" x14ac:dyDescent="0.25">
      <c r="A946" s="48">
        <v>150</v>
      </c>
      <c r="B946" s="7">
        <v>0.59612237777761301</v>
      </c>
      <c r="C946">
        <v>0.509772821599349</v>
      </c>
      <c r="D946">
        <v>0.63467804749278911</v>
      </c>
      <c r="E946">
        <v>0.53707239985574073</v>
      </c>
      <c r="F946">
        <v>0.49787567351609457</v>
      </c>
      <c r="G946">
        <v>0.71436867409628568</v>
      </c>
      <c r="H946">
        <v>1.1020986567990199</v>
      </c>
      <c r="I946">
        <v>0.59911587098029384</v>
      </c>
      <c r="J946">
        <v>0.8376913433848916</v>
      </c>
      <c r="K946" s="4">
        <v>0.68219255187670214</v>
      </c>
      <c r="L946" s="7">
        <v>0.7371044035350427</v>
      </c>
      <c r="M946">
        <v>1.1085021521174985</v>
      </c>
      <c r="N946">
        <v>1.459470668002061</v>
      </c>
      <c r="O946">
        <v>1.0996180633287234</v>
      </c>
      <c r="P946" s="53">
        <v>1.1850597739686568</v>
      </c>
      <c r="Q946" s="53">
        <v>0.95690490870709966</v>
      </c>
      <c r="R946" s="53">
        <v>1.3413524933526613</v>
      </c>
      <c r="S946" s="53">
        <v>1.0445692243851852</v>
      </c>
      <c r="T946" s="53">
        <v>1.6859297063776675</v>
      </c>
      <c r="U946" s="57">
        <v>1.6225810461793273</v>
      </c>
      <c r="V946" s="59">
        <v>1.9190666270153787</v>
      </c>
      <c r="W946" s="53">
        <v>1.9369686137752202</v>
      </c>
      <c r="X946" s="53">
        <v>1.1767426965771386</v>
      </c>
      <c r="Y946" s="53">
        <v>1.3300239656925799</v>
      </c>
      <c r="Z946" s="53">
        <v>1.2381708721755764</v>
      </c>
      <c r="AA946" s="53">
        <v>1.9190666270153787</v>
      </c>
      <c r="AB946" s="53">
        <v>1.9369686137752202</v>
      </c>
      <c r="AC946" s="53">
        <v>1.1767426965771386</v>
      </c>
      <c r="AD946" s="53">
        <v>1.3300239656925799</v>
      </c>
      <c r="AE946" s="57">
        <v>1.2381708721755764</v>
      </c>
      <c r="AF946" s="59">
        <v>1.6618602940648686</v>
      </c>
      <c r="AG946" s="53">
        <v>1.0596634777425067</v>
      </c>
      <c r="AH946" s="53">
        <v>1.4211160320573999</v>
      </c>
      <c r="AI946" s="53">
        <v>0.58723004928793276</v>
      </c>
      <c r="AJ946" s="53">
        <v>1.1317051183096631</v>
      </c>
      <c r="AK946" s="53">
        <v>1.6618602940648686</v>
      </c>
      <c r="AL946" s="53">
        <v>1.0596634777425067</v>
      </c>
      <c r="AM946" s="53">
        <v>1.4211160320573999</v>
      </c>
      <c r="AN946" s="53">
        <v>0.58723004928793276</v>
      </c>
      <c r="AO946" s="57">
        <v>1.1317051183096631</v>
      </c>
      <c r="AP946" s="59">
        <v>0.93011741029970585</v>
      </c>
      <c r="AQ946" s="53">
        <v>0.85789305296064766</v>
      </c>
      <c r="AR946" s="53">
        <v>0.994048878740598</v>
      </c>
      <c r="AS946" s="53">
        <v>1.0766837990741585</v>
      </c>
      <c r="AT946" s="53">
        <v>0.9249627187318471</v>
      </c>
      <c r="AU946" s="53">
        <v>0.93011741029970585</v>
      </c>
      <c r="AV946" s="53">
        <v>0.85789305296064766</v>
      </c>
      <c r="AW946" s="53">
        <v>0.994048878740598</v>
      </c>
      <c r="AX946" s="53">
        <v>1.0766837990741585</v>
      </c>
      <c r="AY946" s="57">
        <v>0.9249627187318471</v>
      </c>
      <c r="AZ946">
        <f t="shared" si="806"/>
        <v>0.67109884173787793</v>
      </c>
      <c r="BA946">
        <f t="shared" si="807"/>
        <v>1.2241092439953924</v>
      </c>
      <c r="BB946">
        <f t="shared" si="808"/>
        <v>1.5201945550471787</v>
      </c>
      <c r="BC946">
        <f t="shared" si="809"/>
        <v>1.172314994292474</v>
      </c>
      <c r="BD946" s="4">
        <f t="shared" si="810"/>
        <v>0.9567411719613913</v>
      </c>
      <c r="BE946" s="7">
        <f t="shared" si="811"/>
        <v>0.18307077604375063</v>
      </c>
      <c r="BF946">
        <f t="shared" si="812"/>
        <v>0.30044287698457273</v>
      </c>
      <c r="BG946">
        <f t="shared" si="813"/>
        <v>0.35479600889253204</v>
      </c>
      <c r="BH946">
        <f t="shared" si="814"/>
        <v>0.38245420234220778</v>
      </c>
      <c r="BI946" s="4">
        <f t="shared" si="815"/>
        <v>7.784278199393857E-2</v>
      </c>
      <c r="BJ946" s="7">
        <f t="shared" si="816"/>
        <v>1.7188766971684057E-4</v>
      </c>
      <c r="BK946">
        <f t="shared" si="817"/>
        <v>1.1786211483984022E-5</v>
      </c>
      <c r="BL946">
        <f t="shared" si="818"/>
        <v>2.5087243844057103E-3</v>
      </c>
      <c r="BM946" s="4">
        <f t="shared" si="819"/>
        <v>6.561713792180685E-4</v>
      </c>
      <c r="BN946" s="7">
        <f t="shared" si="820"/>
        <v>1.7188766971684057E-4</v>
      </c>
      <c r="BO946">
        <f t="shared" si="821"/>
        <v>5.9632770680524139E-2</v>
      </c>
      <c r="BP946">
        <f t="shared" si="822"/>
        <v>0.74040220180345795</v>
      </c>
      <c r="BQ946" s="4">
        <f t="shared" si="823"/>
        <v>2.1046690811856769E-2</v>
      </c>
      <c r="BR946" s="7">
        <f t="shared" si="824"/>
        <v>1.1786211483984022E-5</v>
      </c>
      <c r="BS946">
        <f t="shared" si="825"/>
        <v>5.9632770680524139E-2</v>
      </c>
      <c r="BT946">
        <f t="shared" si="826"/>
        <v>4.932157324398341E-2</v>
      </c>
      <c r="BU946" s="4">
        <f t="shared" si="827"/>
        <v>6.433810607599645E-4</v>
      </c>
      <c r="BV946" s="7">
        <f t="shared" si="828"/>
        <v>2.5087243844057103E-3</v>
      </c>
      <c r="BW946">
        <f t="shared" si="829"/>
        <v>0.74040220180345795</v>
      </c>
      <c r="BX946">
        <f t="shared" si="830"/>
        <v>4.932157324398341E-2</v>
      </c>
      <c r="BY946" s="4">
        <f t="shared" si="831"/>
        <v>0.11207989942269858</v>
      </c>
      <c r="BZ946" s="7">
        <f t="shared" si="832"/>
        <v>6.561713792180685E-4</v>
      </c>
      <c r="CA946">
        <f t="shared" si="833"/>
        <v>2.1046690811856769E-2</v>
      </c>
      <c r="CB946">
        <f t="shared" si="834"/>
        <v>6.433810607599645E-4</v>
      </c>
      <c r="CC946" s="4">
        <f t="shared" si="835"/>
        <v>0.11207989942269858</v>
      </c>
      <c r="CD946" s="7">
        <f t="shared" si="836"/>
        <v>14</v>
      </c>
      <c r="CE946" s="4">
        <f t="shared" si="837"/>
        <v>0</v>
      </c>
      <c r="CF946" s="7">
        <f t="shared" si="838"/>
        <v>1.7188766971684057E-4</v>
      </c>
      <c r="CG946">
        <f t="shared" si="839"/>
        <v>8.6419262037213179E-7</v>
      </c>
      <c r="CH946" s="7">
        <f t="shared" si="840"/>
        <v>1.7188766971684057E-4</v>
      </c>
      <c r="CI946" s="4">
        <f t="shared" si="841"/>
        <v>0.94839545003432379</v>
      </c>
      <c r="CJ946">
        <f t="shared" si="842"/>
        <v>8.6419262037213179E-7</v>
      </c>
      <c r="CK946">
        <f t="shared" si="843"/>
        <v>0.94839545003432379</v>
      </c>
      <c r="CL946" s="7">
        <f t="shared" si="844"/>
        <v>4</v>
      </c>
      <c r="CM946" s="4">
        <f t="shared" si="845"/>
        <v>0</v>
      </c>
      <c r="CN946" s="7">
        <f t="shared" si="846"/>
        <v>2.3897565166765842E-3</v>
      </c>
      <c r="CO946" s="4">
        <f t="shared" si="847"/>
        <v>1</v>
      </c>
      <c r="CP946" s="7">
        <f t="shared" si="848"/>
        <v>3</v>
      </c>
      <c r="CQ946" s="4" t="str">
        <f t="shared" si="849"/>
        <v>Glenfiddich 12</v>
      </c>
      <c r="CR946" s="7">
        <f t="shared" si="850"/>
        <v>70</v>
      </c>
      <c r="CS946">
        <f t="shared" si="851"/>
        <v>73</v>
      </c>
      <c r="CT946">
        <f ca="1">COUNTIF(INDIRECT(ADDRESS(ROW(),CR946,1,1)):INDIRECT(ADDRESS(ROW(),CS946,1,1)), "&lt;0.05")</f>
        <v>3</v>
      </c>
      <c r="CU946" s="4">
        <f t="shared" ca="1" si="852"/>
        <v>0</v>
      </c>
    </row>
    <row r="947" spans="1:99" x14ac:dyDescent="0.25">
      <c r="A947" s="48">
        <v>151</v>
      </c>
      <c r="B947" s="7">
        <v>0.69967118420130181</v>
      </c>
      <c r="C947">
        <v>0.69122728743537087</v>
      </c>
      <c r="D947">
        <v>0.99868713871546866</v>
      </c>
      <c r="E947">
        <v>0.8246895474413849</v>
      </c>
      <c r="F947">
        <v>0.72628855293599481</v>
      </c>
      <c r="G947">
        <v>1.0338736882163391</v>
      </c>
      <c r="H947">
        <v>1.2825291893964101</v>
      </c>
      <c r="I947">
        <v>0.85449272701861245</v>
      </c>
      <c r="J947">
        <v>0.82743347086190167</v>
      </c>
      <c r="K947" s="4">
        <v>0.8716885350266752</v>
      </c>
      <c r="L947" s="7">
        <v>1.1940239612660779</v>
      </c>
      <c r="M947">
        <v>1.5982988189288945</v>
      </c>
      <c r="N947">
        <v>2.6187608032654195</v>
      </c>
      <c r="O947">
        <v>1.3518882369332927</v>
      </c>
      <c r="P947" s="53">
        <v>1.6247154470445375</v>
      </c>
      <c r="Q947" s="53">
        <v>1.679501967026217</v>
      </c>
      <c r="R947" s="53">
        <v>1.7331032185341739</v>
      </c>
      <c r="S947" s="53">
        <v>1.5347057217253302</v>
      </c>
      <c r="T947" s="53">
        <v>2.8469166082877964</v>
      </c>
      <c r="U947" s="57">
        <v>2.0810092432962031</v>
      </c>
      <c r="V947" s="59">
        <v>2.494227263053709</v>
      </c>
      <c r="W947" s="53">
        <v>2.3778084592543651</v>
      </c>
      <c r="X947" s="53">
        <v>1.5635951391894161</v>
      </c>
      <c r="Y947" s="53">
        <v>1.5619607374371325</v>
      </c>
      <c r="Z947" s="53">
        <v>1.8745233117186095</v>
      </c>
      <c r="AA947" s="53">
        <v>2.494227263053709</v>
      </c>
      <c r="AB947" s="53">
        <v>2.3778084592543651</v>
      </c>
      <c r="AC947" s="53">
        <v>1.5635951391894161</v>
      </c>
      <c r="AD947" s="53">
        <v>1.5619607374371325</v>
      </c>
      <c r="AE947" s="57">
        <v>1.8745233117186095</v>
      </c>
      <c r="AF947" s="59">
        <v>1.6972495305578459</v>
      </c>
      <c r="AG947" s="53">
        <v>1.7827653126577778</v>
      </c>
      <c r="AH947" s="53">
        <v>2.2186119787308165</v>
      </c>
      <c r="AI947" s="53">
        <v>1.6442175109947086</v>
      </c>
      <c r="AJ947" s="53">
        <v>2.0956970979041074</v>
      </c>
      <c r="AK947" s="53">
        <v>1.6972495305578459</v>
      </c>
      <c r="AL947" s="53">
        <v>1.7827653126577778</v>
      </c>
      <c r="AM947" s="53">
        <v>2.2186119787308165</v>
      </c>
      <c r="AN947" s="53">
        <v>1.6442175109947086</v>
      </c>
      <c r="AO947" s="57">
        <v>2.0956970979041074</v>
      </c>
      <c r="AP947" s="59">
        <v>1.7502974673384579</v>
      </c>
      <c r="AQ947" s="53">
        <v>1.3675226712812043</v>
      </c>
      <c r="AR947" s="53">
        <v>1.5405333609725433</v>
      </c>
      <c r="AS947" s="53">
        <v>2.7409016377390447</v>
      </c>
      <c r="AT947" s="53">
        <v>1.4636174675670843</v>
      </c>
      <c r="AU947" s="53">
        <v>1.7502974673384579</v>
      </c>
      <c r="AV947" s="53">
        <v>1.3675226712812043</v>
      </c>
      <c r="AW947" s="53">
        <v>1.5405333609725433</v>
      </c>
      <c r="AX947" s="53">
        <v>2.7409016377390447</v>
      </c>
      <c r="AY947" s="57">
        <v>1.4636174675670843</v>
      </c>
      <c r="AZ947">
        <f t="shared" si="806"/>
        <v>0.88105813212494577</v>
      </c>
      <c r="BA947">
        <f t="shared" si="807"/>
        <v>1.8262924026307943</v>
      </c>
      <c r="BB947">
        <f t="shared" si="808"/>
        <v>1.9744229821306465</v>
      </c>
      <c r="BC947">
        <f t="shared" si="809"/>
        <v>1.8877082861690515</v>
      </c>
      <c r="BD947" s="4">
        <f t="shared" si="810"/>
        <v>1.7725745209796671</v>
      </c>
      <c r="BE947" s="7">
        <f t="shared" si="811"/>
        <v>0.18199673869167562</v>
      </c>
      <c r="BF947">
        <f t="shared" si="812"/>
        <v>0.53408822515100718</v>
      </c>
      <c r="BG947">
        <f t="shared" si="813"/>
        <v>0.41681354680535271</v>
      </c>
      <c r="BH947">
        <f t="shared" si="814"/>
        <v>0.24006106743045799</v>
      </c>
      <c r="BI947" s="4">
        <f t="shared" si="815"/>
        <v>0.52736625137573911</v>
      </c>
      <c r="BJ947" s="7">
        <f t="shared" si="816"/>
        <v>2.486151292011669E-4</v>
      </c>
      <c r="BK947">
        <f t="shared" si="817"/>
        <v>5.4133621608239916E-6</v>
      </c>
      <c r="BL947">
        <f t="shared" si="818"/>
        <v>7.851265207943707E-9</v>
      </c>
      <c r="BM947" s="4">
        <f t="shared" si="819"/>
        <v>3.5852007533320341E-4</v>
      </c>
      <c r="BN947" s="7">
        <f t="shared" si="820"/>
        <v>2.486151292011669E-4</v>
      </c>
      <c r="BO947">
        <f t="shared" si="821"/>
        <v>0.49863378505865841</v>
      </c>
      <c r="BP947">
        <f t="shared" si="822"/>
        <v>0.74563393011790158</v>
      </c>
      <c r="BQ947" s="4">
        <f t="shared" si="823"/>
        <v>0.82350272788603152</v>
      </c>
      <c r="BR947" s="7">
        <f t="shared" si="824"/>
        <v>5.4133621608239916E-6</v>
      </c>
      <c r="BS947">
        <f t="shared" si="825"/>
        <v>0.49863378505865841</v>
      </c>
      <c r="BT947">
        <f t="shared" si="826"/>
        <v>0.57741427165542281</v>
      </c>
      <c r="BU947" s="4">
        <f t="shared" si="827"/>
        <v>0.35556632443628844</v>
      </c>
      <c r="BV947" s="7">
        <f t="shared" si="828"/>
        <v>7.851265207943707E-9</v>
      </c>
      <c r="BW947">
        <f t="shared" si="829"/>
        <v>0.74563393011790158</v>
      </c>
      <c r="BX947">
        <f t="shared" si="830"/>
        <v>0.57741427165542281</v>
      </c>
      <c r="BY947" s="4">
        <f t="shared" si="831"/>
        <v>0.54102149201217664</v>
      </c>
      <c r="BZ947" s="7">
        <f t="shared" si="832"/>
        <v>3.5852007533320341E-4</v>
      </c>
      <c r="CA947">
        <f t="shared" si="833"/>
        <v>0.82350272788603152</v>
      </c>
      <c r="CB947">
        <f t="shared" si="834"/>
        <v>0.35556632443628844</v>
      </c>
      <c r="CC947" s="4">
        <f t="shared" si="835"/>
        <v>0.54102149201217664</v>
      </c>
      <c r="CD947" s="7">
        <f t="shared" si="836"/>
        <v>8</v>
      </c>
      <c r="CE947" s="4">
        <f t="shared" si="837"/>
        <v>0</v>
      </c>
      <c r="CF947" s="7">
        <f t="shared" si="838"/>
        <v>2.486151292011669E-4</v>
      </c>
      <c r="CG947">
        <f t="shared" si="839"/>
        <v>2.1708592103021539E-12</v>
      </c>
      <c r="CH947" s="7">
        <f t="shared" si="840"/>
        <v>2.486151292011669E-4</v>
      </c>
      <c r="CI947" s="4">
        <f t="shared" si="841"/>
        <v>0.78282128080483604</v>
      </c>
      <c r="CJ947">
        <f t="shared" si="842"/>
        <v>2.1708592103021539E-12</v>
      </c>
      <c r="CK947">
        <f t="shared" si="843"/>
        <v>0.78282128080483604</v>
      </c>
      <c r="CL947" s="7">
        <f t="shared" si="844"/>
        <v>4</v>
      </c>
      <c r="CM947" s="4">
        <f t="shared" si="845"/>
        <v>0</v>
      </c>
      <c r="CN947" s="7">
        <f t="shared" si="846"/>
        <v>9.909666789335522E-4</v>
      </c>
      <c r="CO947" s="4">
        <f t="shared" si="847"/>
        <v>1</v>
      </c>
      <c r="CP947" s="7">
        <f t="shared" si="848"/>
        <v>3</v>
      </c>
      <c r="CQ947" s="4" t="str">
        <f t="shared" si="849"/>
        <v>Glenfiddich 12</v>
      </c>
      <c r="CR947" s="7">
        <f t="shared" si="850"/>
        <v>70</v>
      </c>
      <c r="CS947">
        <f t="shared" si="851"/>
        <v>73</v>
      </c>
      <c r="CT947">
        <f ca="1">COUNTIF(INDIRECT(ADDRESS(ROW(),CR947,1,1)):INDIRECT(ADDRESS(ROW(),CS947,1,1)), "&lt;0.05")</f>
        <v>1</v>
      </c>
      <c r="CU947" s="4">
        <f t="shared" ca="1" si="852"/>
        <v>0</v>
      </c>
    </row>
    <row r="948" spans="1:99" x14ac:dyDescent="0.25">
      <c r="A948" s="48">
        <v>152</v>
      </c>
      <c r="B948" s="7">
        <v>0.46035976663822081</v>
      </c>
      <c r="C948">
        <v>0.33566502446010149</v>
      </c>
      <c r="D948">
        <v>0.28443299462581639</v>
      </c>
      <c r="E948">
        <v>0.29326725122390745</v>
      </c>
      <c r="F948">
        <v>0.37715917052850173</v>
      </c>
      <c r="G948">
        <v>0.2330103922579389</v>
      </c>
      <c r="H948">
        <v>0.33434516605500636</v>
      </c>
      <c r="I948">
        <v>0.47939769379628533</v>
      </c>
      <c r="J948">
        <v>0.37370305123863901</v>
      </c>
      <c r="K948" s="4">
        <v>0.42795681878924619</v>
      </c>
      <c r="L948" s="7">
        <v>0.41658697300460401</v>
      </c>
      <c r="M948">
        <v>0.2334933954778397</v>
      </c>
      <c r="N948">
        <v>0.36879165265534336</v>
      </c>
      <c r="O948">
        <v>0.36630263056593038</v>
      </c>
      <c r="P948" s="53">
        <v>0.62484064715109344</v>
      </c>
      <c r="Q948" s="53">
        <v>0.59376714560041954</v>
      </c>
      <c r="R948" s="53">
        <v>0.62184220511422517</v>
      </c>
      <c r="S948" s="53">
        <v>0.59791173327940927</v>
      </c>
      <c r="T948" s="53">
        <v>0.95683544174292301</v>
      </c>
      <c r="U948" s="57">
        <v>0.48887737863486291</v>
      </c>
      <c r="V948" s="59">
        <v>0.98534751006856025</v>
      </c>
      <c r="W948" s="53">
        <v>0.74681783085924436</v>
      </c>
      <c r="X948" s="53">
        <v>0.70787272099958487</v>
      </c>
      <c r="Y948" s="53">
        <v>0.33688501349090444</v>
      </c>
      <c r="Z948" s="53">
        <v>1.0129809183978953</v>
      </c>
      <c r="AA948" s="53">
        <v>0.98534751006856025</v>
      </c>
      <c r="AB948" s="53">
        <v>0.74681783085924436</v>
      </c>
      <c r="AC948" s="53">
        <v>0.70787272099958487</v>
      </c>
      <c r="AD948" s="53">
        <v>0.33688501349090444</v>
      </c>
      <c r="AE948" s="57">
        <v>1.0129809183978953</v>
      </c>
      <c r="AF948" s="59">
        <v>0.47261717671320741</v>
      </c>
      <c r="AG948" s="53">
        <v>0.55019381360675579</v>
      </c>
      <c r="AH948" s="53">
        <v>0.62840495364556004</v>
      </c>
      <c r="AI948" s="53">
        <v>0.44748604424803229</v>
      </c>
      <c r="AJ948" s="53">
        <v>0.74845541738191079</v>
      </c>
      <c r="AK948" s="53">
        <v>0.47261717671320741</v>
      </c>
      <c r="AL948" s="53">
        <v>0.55019381360675579</v>
      </c>
      <c r="AM948" s="53">
        <v>0.62840495364556004</v>
      </c>
      <c r="AN948" s="53">
        <v>0.44748604424803229</v>
      </c>
      <c r="AO948" s="57">
        <v>0.74845541738191079</v>
      </c>
      <c r="AP948" s="59">
        <v>0.32462064053814921</v>
      </c>
      <c r="AQ948" s="53">
        <v>0.38701711633227981</v>
      </c>
      <c r="AR948" s="53">
        <v>0.55841760689960107</v>
      </c>
      <c r="AS948" s="53">
        <v>0.9809637772553822</v>
      </c>
      <c r="AT948" s="53">
        <v>0.39476231016235941</v>
      </c>
      <c r="AU948" s="53">
        <v>0.32462064053814921</v>
      </c>
      <c r="AV948" s="53">
        <v>0.38701711633227981</v>
      </c>
      <c r="AW948" s="53">
        <v>0.55841760689960107</v>
      </c>
      <c r="AX948" s="53">
        <v>0.9809637772553822</v>
      </c>
      <c r="AY948" s="57">
        <v>0.39476231016235941</v>
      </c>
      <c r="AZ948">
        <f t="shared" si="806"/>
        <v>0.35992973296136638</v>
      </c>
      <c r="BA948">
        <f t="shared" si="807"/>
        <v>0.52692492032266502</v>
      </c>
      <c r="BB948">
        <f t="shared" si="808"/>
        <v>0.75798079876323787</v>
      </c>
      <c r="BC948">
        <f t="shared" si="809"/>
        <v>0.56943148111909325</v>
      </c>
      <c r="BD948" s="4">
        <f t="shared" si="810"/>
        <v>0.52915629023755439</v>
      </c>
      <c r="BE948" s="7">
        <f t="shared" si="811"/>
        <v>7.9560275340008563E-2</v>
      </c>
      <c r="BF948">
        <f t="shared" si="812"/>
        <v>0.20095788275259935</v>
      </c>
      <c r="BG948">
        <f t="shared" si="813"/>
        <v>0.25676525124332034</v>
      </c>
      <c r="BH948">
        <f t="shared" si="814"/>
        <v>0.11560586988119818</v>
      </c>
      <c r="BI948" s="4">
        <f t="shared" si="815"/>
        <v>0.25169926879999932</v>
      </c>
      <c r="BJ948" s="7">
        <f t="shared" si="816"/>
        <v>3.1349959173532588E-2</v>
      </c>
      <c r="BK948">
        <f t="shared" si="817"/>
        <v>7.1792907611005203E-4</v>
      </c>
      <c r="BL948">
        <f t="shared" si="818"/>
        <v>2.3219703045815785E-4</v>
      </c>
      <c r="BM948" s="4">
        <f t="shared" si="819"/>
        <v>6.8089120239904627E-2</v>
      </c>
      <c r="BN948" s="7">
        <f t="shared" si="820"/>
        <v>3.1349959173532588E-2</v>
      </c>
      <c r="BO948">
        <f t="shared" si="821"/>
        <v>3.8658158238796335E-2</v>
      </c>
      <c r="BP948">
        <f t="shared" si="822"/>
        <v>0.57103528504738188</v>
      </c>
      <c r="BQ948" s="4">
        <f t="shared" si="823"/>
        <v>0.98277398262867088</v>
      </c>
      <c r="BR948" s="7">
        <f t="shared" si="824"/>
        <v>7.1792907611005203E-4</v>
      </c>
      <c r="BS948">
        <f t="shared" si="825"/>
        <v>3.8658158238796335E-2</v>
      </c>
      <c r="BT948">
        <f t="shared" si="826"/>
        <v>5.4888456530557045E-2</v>
      </c>
      <c r="BU948" s="4">
        <f t="shared" si="827"/>
        <v>5.938177654576593E-2</v>
      </c>
      <c r="BV948" s="7">
        <f t="shared" si="828"/>
        <v>2.3219703045815785E-4</v>
      </c>
      <c r="BW948">
        <f t="shared" si="829"/>
        <v>0.57103528504738188</v>
      </c>
      <c r="BX948">
        <f t="shared" si="830"/>
        <v>5.4888456530557045E-2</v>
      </c>
      <c r="BY948" s="4">
        <f t="shared" si="831"/>
        <v>0.65345481865158628</v>
      </c>
      <c r="BZ948" s="7">
        <f t="shared" si="832"/>
        <v>6.8089120239904627E-2</v>
      </c>
      <c r="CA948">
        <f t="shared" si="833"/>
        <v>0.98277398262867088</v>
      </c>
      <c r="CB948">
        <f t="shared" si="834"/>
        <v>5.938177654576593E-2</v>
      </c>
      <c r="CC948" s="4">
        <f t="shared" si="835"/>
        <v>0.65345481865158628</v>
      </c>
      <c r="CD948" s="7">
        <f t="shared" si="836"/>
        <v>8</v>
      </c>
      <c r="CE948" s="4">
        <f t="shared" si="837"/>
        <v>0</v>
      </c>
      <c r="CF948" s="7">
        <f t="shared" si="838"/>
        <v>3.1349959173532588E-2</v>
      </c>
      <c r="CG948">
        <f t="shared" si="839"/>
        <v>6.5145745910069195E-6</v>
      </c>
      <c r="CH948" s="7">
        <f t="shared" si="840"/>
        <v>3.1349959173532588E-2</v>
      </c>
      <c r="CI948" s="4">
        <f t="shared" si="841"/>
        <v>0.24539739986052225</v>
      </c>
      <c r="CJ948">
        <f t="shared" si="842"/>
        <v>6.5145745910069195E-6</v>
      </c>
      <c r="CK948">
        <f t="shared" si="843"/>
        <v>0.24539739986052225</v>
      </c>
      <c r="CL948" s="7">
        <f t="shared" si="844"/>
        <v>4</v>
      </c>
      <c r="CM948" s="4">
        <f t="shared" si="845"/>
        <v>0</v>
      </c>
      <c r="CN948" s="7">
        <f t="shared" si="846"/>
        <v>1.0481184641419577E-3</v>
      </c>
      <c r="CO948" s="4">
        <f t="shared" si="847"/>
        <v>1</v>
      </c>
      <c r="CP948" s="7">
        <f t="shared" si="848"/>
        <v>3</v>
      </c>
      <c r="CQ948" s="4" t="str">
        <f t="shared" si="849"/>
        <v>Glenfiddich 12</v>
      </c>
      <c r="CR948" s="7">
        <f t="shared" si="850"/>
        <v>70</v>
      </c>
      <c r="CS948">
        <f t="shared" si="851"/>
        <v>73</v>
      </c>
      <c r="CT948">
        <f ca="1">COUNTIF(INDIRECT(ADDRESS(ROW(),CR948,1,1)):INDIRECT(ADDRESS(ROW(),CS948,1,1)), "&lt;0.05")</f>
        <v>2</v>
      </c>
      <c r="CU948" s="4">
        <f t="shared" ca="1" si="852"/>
        <v>0</v>
      </c>
    </row>
    <row r="949" spans="1:99" x14ac:dyDescent="0.25">
      <c r="A949" s="48">
        <v>153</v>
      </c>
      <c r="B949" s="7">
        <v>0.33659060193634899</v>
      </c>
      <c r="C949">
        <v>0.40943280950754896</v>
      </c>
      <c r="D949">
        <v>0.23012512633776305</v>
      </c>
      <c r="E949">
        <v>0.2644385161874413</v>
      </c>
      <c r="F949">
        <v>0.37246243508521593</v>
      </c>
      <c r="G949">
        <v>0.62075338139301317</v>
      </c>
      <c r="H949">
        <v>0.4501277281858414</v>
      </c>
      <c r="I949">
        <v>0.53912542430243848</v>
      </c>
      <c r="J949">
        <v>0.42898262520663588</v>
      </c>
      <c r="K949" s="4">
        <v>9.6889404831260351E-2</v>
      </c>
      <c r="L949" s="7">
        <v>2.5681754669658448E-2</v>
      </c>
      <c r="M949">
        <v>0.48259412390072715</v>
      </c>
      <c r="N949">
        <v>0.60734388030032038</v>
      </c>
      <c r="O949">
        <v>0.69559176345455964</v>
      </c>
      <c r="P949" s="53">
        <v>0.63638684880259033</v>
      </c>
      <c r="Q949" s="53">
        <v>0.51809602651503206</v>
      </c>
      <c r="R949" s="53">
        <v>0.38691964396400386</v>
      </c>
      <c r="S949" s="53">
        <v>0.58516727056195317</v>
      </c>
      <c r="T949" s="53">
        <v>0.76352265156967192</v>
      </c>
      <c r="U949" s="57">
        <v>0.38563282690564987</v>
      </c>
      <c r="V949" s="59">
        <v>0.68879738462911133</v>
      </c>
      <c r="W949" s="53">
        <v>1.0974215135516161</v>
      </c>
      <c r="X949" s="53">
        <v>7.054469431359503E-2</v>
      </c>
      <c r="Y949" s="53">
        <v>0.46435404010266512</v>
      </c>
      <c r="Z949" s="53">
        <v>1.0372692129327941</v>
      </c>
      <c r="AA949" s="53">
        <v>0.68879738462911133</v>
      </c>
      <c r="AB949" s="53">
        <v>1.0974215135516161</v>
      </c>
      <c r="AC949" s="53">
        <v>7.054469431359503E-2</v>
      </c>
      <c r="AD949" s="53">
        <v>0.46435404010266512</v>
      </c>
      <c r="AE949" s="57">
        <v>1.0372692129327941</v>
      </c>
      <c r="AF949" s="59">
        <v>0.78191575873497332</v>
      </c>
      <c r="AG949" s="53">
        <v>0.72341456253806047</v>
      </c>
      <c r="AH949" s="53">
        <v>1.2527028629615919</v>
      </c>
      <c r="AI949" s="53">
        <v>0.72646999195514039</v>
      </c>
      <c r="AJ949" s="53">
        <v>1.216899305899235</v>
      </c>
      <c r="AK949" s="53">
        <v>0.78191575873497332</v>
      </c>
      <c r="AL949" s="53">
        <v>0.72341456253806047</v>
      </c>
      <c r="AM949" s="53">
        <v>1.2527028629615919</v>
      </c>
      <c r="AN949" s="53">
        <v>0.72646999195514039</v>
      </c>
      <c r="AO949" s="57">
        <v>1.216899305899235</v>
      </c>
      <c r="AP949" s="59">
        <v>0.7056993373664241</v>
      </c>
      <c r="AQ949" s="53">
        <v>0.41461835844018313</v>
      </c>
      <c r="AR949" s="53">
        <v>0.66244862170445318</v>
      </c>
      <c r="AS949" s="53">
        <v>0.82728114166618594</v>
      </c>
      <c r="AT949" s="53">
        <v>0.55993167634665597</v>
      </c>
      <c r="AU949" s="53">
        <v>0.7056993373664241</v>
      </c>
      <c r="AV949" s="53">
        <v>0.41461835844018313</v>
      </c>
      <c r="AW949" s="53">
        <v>0.66244862170445318</v>
      </c>
      <c r="AX949" s="53">
        <v>0.82728114166618594</v>
      </c>
      <c r="AY949" s="57">
        <v>0.55993167634665597</v>
      </c>
      <c r="AZ949">
        <f t="shared" si="806"/>
        <v>0.37489280529735075</v>
      </c>
      <c r="BA949">
        <f t="shared" si="807"/>
        <v>0.50869367906441654</v>
      </c>
      <c r="BB949">
        <f t="shared" si="808"/>
        <v>0.67167736910595632</v>
      </c>
      <c r="BC949">
        <f t="shared" si="809"/>
        <v>0.94028049641780032</v>
      </c>
      <c r="BD949" s="4">
        <f t="shared" si="810"/>
        <v>0.63399582710478042</v>
      </c>
      <c r="BE949" s="7">
        <f t="shared" si="811"/>
        <v>0.15243048585450528</v>
      </c>
      <c r="BF949">
        <f t="shared" si="812"/>
        <v>0.20970808180222517</v>
      </c>
      <c r="BG949">
        <f t="shared" si="813"/>
        <v>0.39987554263406966</v>
      </c>
      <c r="BH949">
        <f t="shared" si="814"/>
        <v>0.25471153885357745</v>
      </c>
      <c r="BI949" s="4">
        <f t="shared" si="815"/>
        <v>0.14675916773535488</v>
      </c>
      <c r="BJ949" s="7">
        <f t="shared" si="816"/>
        <v>0.12167947676903193</v>
      </c>
      <c r="BK949">
        <f t="shared" si="817"/>
        <v>4.9552752666757016E-2</v>
      </c>
      <c r="BL949">
        <f t="shared" si="818"/>
        <v>2.5322471713678104E-5</v>
      </c>
      <c r="BM949" s="4">
        <f t="shared" si="819"/>
        <v>1.1189100720018653E-3</v>
      </c>
      <c r="BN949" s="7">
        <f t="shared" si="820"/>
        <v>0.12167947676903193</v>
      </c>
      <c r="BO949">
        <f t="shared" si="821"/>
        <v>0.27337756038125349</v>
      </c>
      <c r="BP949">
        <f t="shared" si="822"/>
        <v>6.6312581376991417E-4</v>
      </c>
      <c r="BQ949" s="4">
        <f t="shared" si="823"/>
        <v>0.14102814399373301</v>
      </c>
      <c r="BR949" s="7">
        <f t="shared" si="824"/>
        <v>4.9552752666757016E-2</v>
      </c>
      <c r="BS949">
        <f t="shared" si="825"/>
        <v>0.27337756038125349</v>
      </c>
      <c r="BT949">
        <f t="shared" si="826"/>
        <v>9.3037096968474536E-2</v>
      </c>
      <c r="BU949" s="4">
        <f t="shared" si="827"/>
        <v>0.78469134771645255</v>
      </c>
      <c r="BV949" s="7">
        <f t="shared" si="828"/>
        <v>2.5322471713678104E-5</v>
      </c>
      <c r="BW949">
        <f t="shared" si="829"/>
        <v>6.6312581376991417E-4</v>
      </c>
      <c r="BX949">
        <f t="shared" si="830"/>
        <v>9.3037096968474536E-2</v>
      </c>
      <c r="BY949" s="4">
        <f t="shared" si="831"/>
        <v>5.1532326379017017E-3</v>
      </c>
      <c r="BZ949" s="7">
        <f t="shared" si="832"/>
        <v>1.1189100720018653E-3</v>
      </c>
      <c r="CA949">
        <f t="shared" si="833"/>
        <v>0.14102814399373301</v>
      </c>
      <c r="CB949">
        <f t="shared" si="834"/>
        <v>0.78469134771645255</v>
      </c>
      <c r="CC949" s="4">
        <f t="shared" si="835"/>
        <v>5.1532326379017017E-3</v>
      </c>
      <c r="CD949" s="7">
        <f t="shared" si="836"/>
        <v>10</v>
      </c>
      <c r="CE949" s="4">
        <f t="shared" si="837"/>
        <v>0</v>
      </c>
      <c r="CF949" s="7">
        <f t="shared" si="838"/>
        <v>0.12167947676903193</v>
      </c>
      <c r="CG949">
        <f t="shared" si="839"/>
        <v>1.8049877397410842E-5</v>
      </c>
      <c r="CH949" s="7">
        <f t="shared" si="840"/>
        <v>0.12167947676903193</v>
      </c>
      <c r="CI949" s="4">
        <f t="shared" si="841"/>
        <v>1.1271246710941769E-2</v>
      </c>
      <c r="CJ949">
        <f t="shared" si="842"/>
        <v>1.8049877397410842E-5</v>
      </c>
      <c r="CK949">
        <f t="shared" si="843"/>
        <v>1.1271246710941769E-2</v>
      </c>
      <c r="CL949" s="7">
        <f t="shared" si="844"/>
        <v>4</v>
      </c>
      <c r="CM949" s="4">
        <f t="shared" si="845"/>
        <v>0</v>
      </c>
      <c r="CN949" s="7">
        <f t="shared" si="846"/>
        <v>3.4913818367019004E-4</v>
      </c>
      <c r="CO949" s="4">
        <f t="shared" si="847"/>
        <v>1</v>
      </c>
      <c r="CP949" s="7">
        <f t="shared" si="848"/>
        <v>4</v>
      </c>
      <c r="CQ949" s="4" t="str">
        <f t="shared" si="849"/>
        <v>Glenfiddich 15</v>
      </c>
      <c r="CR949" s="7">
        <f t="shared" si="850"/>
        <v>74</v>
      </c>
      <c r="CS949">
        <f t="shared" si="851"/>
        <v>77</v>
      </c>
      <c r="CT949">
        <f ca="1">COUNTIF(INDIRECT(ADDRESS(ROW(),CR949,1,1)):INDIRECT(ADDRESS(ROW(),CS949,1,1)), "&lt;0.05")</f>
        <v>3</v>
      </c>
      <c r="CU949" s="4">
        <f t="shared" ca="1" si="852"/>
        <v>0</v>
      </c>
    </row>
    <row r="950" spans="1:99" x14ac:dyDescent="0.25">
      <c r="A950" s="48">
        <v>154</v>
      </c>
      <c r="B950" s="7">
        <v>0.29580785151932215</v>
      </c>
      <c r="C950">
        <v>0.33583940749875629</v>
      </c>
      <c r="D950">
        <v>0.23288989288683876</v>
      </c>
      <c r="E950">
        <v>0.25421616727718577</v>
      </c>
      <c r="F950">
        <v>0.2371956464839316</v>
      </c>
      <c r="G950">
        <v>0.2174105345050702</v>
      </c>
      <c r="H950">
        <v>0.31833014334495202</v>
      </c>
      <c r="I950">
        <v>0.25116780344146822</v>
      </c>
      <c r="J950">
        <v>0.40302263768984936</v>
      </c>
      <c r="K950" s="4">
        <v>0.15685979813743595</v>
      </c>
      <c r="L950" s="7">
        <v>7.2110558139404882E-2</v>
      </c>
      <c r="M950">
        <v>0.24598089758782649</v>
      </c>
      <c r="N950">
        <v>0.22567610896625973</v>
      </c>
      <c r="O950">
        <v>0.13754030466926323</v>
      </c>
      <c r="P950" s="53">
        <v>0.21518655797515859</v>
      </c>
      <c r="Q950" s="53">
        <v>0.21219345803237044</v>
      </c>
      <c r="R950" s="53">
        <v>0.30082165080222956</v>
      </c>
      <c r="S950" s="53">
        <v>0.39776885930790501</v>
      </c>
      <c r="T950" s="53">
        <v>0.37062488226186197</v>
      </c>
      <c r="U950" s="57">
        <v>0.44477251539240642</v>
      </c>
      <c r="V950" s="59">
        <v>0.54990113589681167</v>
      </c>
      <c r="W950" s="53">
        <v>0.90839149008052267</v>
      </c>
      <c r="X950" s="53">
        <v>0.25325364192198818</v>
      </c>
      <c r="Y950" s="53">
        <v>0.25975810161981383</v>
      </c>
      <c r="Z950" s="53">
        <v>0.44472878161435325</v>
      </c>
      <c r="AA950" s="53">
        <v>0.54990113589681167</v>
      </c>
      <c r="AB950" s="53">
        <v>0.90839149008052267</v>
      </c>
      <c r="AC950" s="53">
        <v>0.25325364192198818</v>
      </c>
      <c r="AD950" s="53">
        <v>0.25975810161981383</v>
      </c>
      <c r="AE950" s="57">
        <v>0.44472878161435325</v>
      </c>
      <c r="AF950" s="59">
        <v>0.8384861582468911</v>
      </c>
      <c r="AG950" s="53">
        <v>0.71774284436484004</v>
      </c>
      <c r="AH950" s="53">
        <v>0.59791829814554975</v>
      </c>
      <c r="AI950" s="53">
        <v>0.50151745256349978</v>
      </c>
      <c r="AJ950" s="53">
        <v>0.15569913586304224</v>
      </c>
      <c r="AK950" s="53">
        <v>0.8384861582468911</v>
      </c>
      <c r="AL950" s="53">
        <v>0.71774284436484004</v>
      </c>
      <c r="AM950" s="53">
        <v>0.59791829814554975</v>
      </c>
      <c r="AN950" s="53">
        <v>0.50151745256349978</v>
      </c>
      <c r="AO950" s="57">
        <v>0.15569913586304224</v>
      </c>
      <c r="AP950" s="59">
        <v>0.33601753422149144</v>
      </c>
      <c r="AQ950" s="53">
        <v>0.38953229889021068</v>
      </c>
      <c r="AR950" s="53">
        <v>0.48500509640826794</v>
      </c>
      <c r="AS950" s="53">
        <v>0.30684715937601648</v>
      </c>
      <c r="AT950" s="53">
        <v>0.38614651704550612</v>
      </c>
      <c r="AU950" s="53">
        <v>0.33601753422149144</v>
      </c>
      <c r="AV950" s="53">
        <v>0.38953229889021068</v>
      </c>
      <c r="AW950" s="53">
        <v>0.48500509640826794</v>
      </c>
      <c r="AX950" s="53">
        <v>0.30684715937601648</v>
      </c>
      <c r="AY950" s="57">
        <v>0.38614651704550612</v>
      </c>
      <c r="AZ950">
        <f t="shared" si="806"/>
        <v>0.27027398827848098</v>
      </c>
      <c r="BA950">
        <f t="shared" si="807"/>
        <v>0.26226757931346867</v>
      </c>
      <c r="BB950">
        <f t="shared" si="808"/>
        <v>0.48320663022669785</v>
      </c>
      <c r="BC950">
        <f t="shared" si="809"/>
        <v>0.56227277783676455</v>
      </c>
      <c r="BD950" s="4">
        <f t="shared" si="810"/>
        <v>0.38070972118829854</v>
      </c>
      <c r="BE950" s="7">
        <f t="shared" si="811"/>
        <v>6.9645428021366862E-2</v>
      </c>
      <c r="BF950">
        <f t="shared" si="812"/>
        <v>0.11687656724654154</v>
      </c>
      <c r="BG950">
        <f t="shared" si="813"/>
        <v>0.2536482642191214</v>
      </c>
      <c r="BH950">
        <f t="shared" si="814"/>
        <v>0.24527930207498122</v>
      </c>
      <c r="BI950" s="4">
        <f t="shared" si="815"/>
        <v>6.4010401120308674E-2</v>
      </c>
      <c r="BJ950" s="7">
        <f t="shared" si="816"/>
        <v>0.85492050898316041</v>
      </c>
      <c r="BK950">
        <f t="shared" si="817"/>
        <v>2.7683954492909182E-2</v>
      </c>
      <c r="BL950">
        <f t="shared" si="818"/>
        <v>4.3635680101914215E-3</v>
      </c>
      <c r="BM950" s="4">
        <f t="shared" si="819"/>
        <v>1.6850679118196495E-3</v>
      </c>
      <c r="BN950" s="7">
        <f t="shared" si="820"/>
        <v>0.85492050898316041</v>
      </c>
      <c r="BO950">
        <f t="shared" si="821"/>
        <v>2.6933532414983582E-2</v>
      </c>
      <c r="BP950">
        <f t="shared" si="822"/>
        <v>4.0254925300818945E-3</v>
      </c>
      <c r="BQ950" s="4">
        <f t="shared" si="823"/>
        <v>1.3920581633111582E-2</v>
      </c>
      <c r="BR950" s="7">
        <f t="shared" si="824"/>
        <v>2.7683954492909182E-2</v>
      </c>
      <c r="BS950">
        <f t="shared" si="825"/>
        <v>2.6933532414983582E-2</v>
      </c>
      <c r="BT950">
        <f t="shared" si="826"/>
        <v>0.48765342013171908</v>
      </c>
      <c r="BU950" s="4">
        <f t="shared" si="827"/>
        <v>0.24325264737734115</v>
      </c>
      <c r="BV950" s="7">
        <f t="shared" si="828"/>
        <v>4.3635680101914215E-3</v>
      </c>
      <c r="BW950">
        <f t="shared" si="829"/>
        <v>4.0254925300818945E-3</v>
      </c>
      <c r="BX950">
        <f t="shared" si="830"/>
        <v>0.48765342013171908</v>
      </c>
      <c r="BY950" s="4">
        <f t="shared" si="831"/>
        <v>4.6431644056667623E-2</v>
      </c>
      <c r="BZ950" s="7">
        <f t="shared" si="832"/>
        <v>1.6850679118196495E-3</v>
      </c>
      <c r="CA950">
        <f t="shared" si="833"/>
        <v>1.3920581633111582E-2</v>
      </c>
      <c r="CB950">
        <f t="shared" si="834"/>
        <v>0.24325264737734115</v>
      </c>
      <c r="CC950" s="4">
        <f t="shared" si="835"/>
        <v>4.6431644056667623E-2</v>
      </c>
      <c r="CD950" s="7">
        <f t="shared" si="836"/>
        <v>14</v>
      </c>
      <c r="CE950" s="4">
        <f t="shared" si="837"/>
        <v>0</v>
      </c>
      <c r="CF950" s="7">
        <f t="shared" si="838"/>
        <v>0.85492050898316041</v>
      </c>
      <c r="CG950">
        <f t="shared" si="839"/>
        <v>4.8855808152754202E-5</v>
      </c>
      <c r="CH950" s="7">
        <f t="shared" si="840"/>
        <v>0.85492050898316041</v>
      </c>
      <c r="CI950" s="4">
        <f t="shared" si="841"/>
        <v>4.3728245924666066E-4</v>
      </c>
      <c r="CJ950">
        <f t="shared" si="842"/>
        <v>4.8855808152754202E-5</v>
      </c>
      <c r="CK950">
        <f t="shared" si="843"/>
        <v>4.3728245924666066E-4</v>
      </c>
      <c r="CL950" s="7">
        <f t="shared" si="844"/>
        <v>4</v>
      </c>
      <c r="CM950" s="4">
        <f t="shared" si="845"/>
        <v>0</v>
      </c>
      <c r="CN950" s="7">
        <f t="shared" si="846"/>
        <v>2.083425395484477E-4</v>
      </c>
      <c r="CO950" s="4">
        <f t="shared" si="847"/>
        <v>1</v>
      </c>
      <c r="CP950" s="7">
        <f t="shared" si="848"/>
        <v>4</v>
      </c>
      <c r="CQ950" s="4" t="str">
        <f t="shared" si="849"/>
        <v>Glenfiddich 15</v>
      </c>
      <c r="CR950" s="7">
        <f t="shared" si="850"/>
        <v>74</v>
      </c>
      <c r="CS950">
        <f t="shared" si="851"/>
        <v>77</v>
      </c>
      <c r="CT950">
        <f ca="1">COUNTIF(INDIRECT(ADDRESS(ROW(),CR950,1,1)):INDIRECT(ADDRESS(ROW(),CS950,1,1)), "&lt;0.05")</f>
        <v>3</v>
      </c>
      <c r="CU950" s="4">
        <f t="shared" ca="1" si="852"/>
        <v>0</v>
      </c>
    </row>
    <row r="951" spans="1:99" x14ac:dyDescent="0.25">
      <c r="A951" s="48">
        <v>155</v>
      </c>
      <c r="B951" s="7">
        <v>1.9698677742001951</v>
      </c>
      <c r="C951">
        <v>1.2208146732252694</v>
      </c>
      <c r="D951">
        <v>1.5272981163738157</v>
      </c>
      <c r="E951">
        <v>0.79566101187161453</v>
      </c>
      <c r="F951">
        <v>1.6283570875111013</v>
      </c>
      <c r="G951">
        <v>1.5198094880820328</v>
      </c>
      <c r="H951">
        <v>1.3757467955944871</v>
      </c>
      <c r="I951">
        <v>1.5243459036411546</v>
      </c>
      <c r="J951">
        <v>1.2294749620233953</v>
      </c>
      <c r="K951" s="4">
        <v>1.1970931478297342</v>
      </c>
      <c r="L951" s="7">
        <v>1.7140911848193752</v>
      </c>
      <c r="M951">
        <v>1.4219658091216745</v>
      </c>
      <c r="N951">
        <v>0.89853191975870472</v>
      </c>
      <c r="O951">
        <v>1.4483350778138746</v>
      </c>
      <c r="P951" s="53">
        <v>1.3754134168843972</v>
      </c>
      <c r="Q951" s="53">
        <v>1.4054776172616645</v>
      </c>
      <c r="R951" s="53">
        <v>1.8360587292826214</v>
      </c>
      <c r="S951" s="53">
        <v>1.8457610238293327</v>
      </c>
      <c r="T951" s="53">
        <v>1.5959825631531519</v>
      </c>
      <c r="U951" s="57">
        <v>1.8533696802949828</v>
      </c>
      <c r="V951" s="59">
        <v>1.8994327457203626</v>
      </c>
      <c r="W951" s="53">
        <v>2.8748328038297548</v>
      </c>
      <c r="X951" s="53">
        <v>1.7210937260748906</v>
      </c>
      <c r="Y951" s="53">
        <v>2.3933583970234285</v>
      </c>
      <c r="Z951" s="53">
        <v>1.8424065845534536</v>
      </c>
      <c r="AA951" s="53">
        <v>1.8994327457203626</v>
      </c>
      <c r="AB951" s="53">
        <v>2.8748328038297548</v>
      </c>
      <c r="AC951" s="53">
        <v>1.7210937260748906</v>
      </c>
      <c r="AD951" s="53">
        <v>2.3933583970234285</v>
      </c>
      <c r="AE951" s="57">
        <v>1.8424065845534536</v>
      </c>
      <c r="AF951" s="59">
        <v>2.7856193657818471</v>
      </c>
      <c r="AG951" s="53">
        <v>2.776573484257876</v>
      </c>
      <c r="AH951" s="53">
        <v>2.39332384552899</v>
      </c>
      <c r="AI951" s="53">
        <v>3.1088416502212524</v>
      </c>
      <c r="AJ951" s="53">
        <v>1.9382603561239238</v>
      </c>
      <c r="AK951" s="53">
        <v>2.7856193657818471</v>
      </c>
      <c r="AL951" s="53">
        <v>2.776573484257876</v>
      </c>
      <c r="AM951" s="53">
        <v>2.39332384552899</v>
      </c>
      <c r="AN951" s="53">
        <v>3.1088416502212524</v>
      </c>
      <c r="AO951" s="57">
        <v>1.9382603561239238</v>
      </c>
      <c r="AP951" s="59">
        <v>1.2785437090766321</v>
      </c>
      <c r="AQ951" s="53">
        <v>1.2900580876134862</v>
      </c>
      <c r="AR951" s="53">
        <v>2.0079914308829312</v>
      </c>
      <c r="AS951" s="53">
        <v>3.1726488703506397</v>
      </c>
      <c r="AT951" s="53">
        <v>1.6693484003804351</v>
      </c>
      <c r="AU951" s="53">
        <v>1.2785437090766321</v>
      </c>
      <c r="AV951" s="53">
        <v>1.2900580876134862</v>
      </c>
      <c r="AW951" s="53">
        <v>2.0079914308829312</v>
      </c>
      <c r="AX951" s="53">
        <v>3.1726488703506397</v>
      </c>
      <c r="AY951" s="57">
        <v>1.6693484003804351</v>
      </c>
      <c r="AZ951">
        <f t="shared" si="806"/>
        <v>1.39884689603528</v>
      </c>
      <c r="BA951">
        <f t="shared" si="807"/>
        <v>1.5394987022219779</v>
      </c>
      <c r="BB951">
        <f t="shared" si="808"/>
        <v>2.1462248514403779</v>
      </c>
      <c r="BC951">
        <f t="shared" si="809"/>
        <v>2.6005237403827777</v>
      </c>
      <c r="BD951" s="4">
        <f t="shared" si="810"/>
        <v>1.8837180996608249</v>
      </c>
      <c r="BE951" s="7">
        <f t="shared" si="811"/>
        <v>0.31465592525486386</v>
      </c>
      <c r="BF951">
        <f t="shared" si="812"/>
        <v>0.29660696915532608</v>
      </c>
      <c r="BG951">
        <f t="shared" si="813"/>
        <v>0.453601120450289</v>
      </c>
      <c r="BH951">
        <f t="shared" si="814"/>
        <v>0.42299608269274341</v>
      </c>
      <c r="BI951" s="4">
        <f t="shared" si="815"/>
        <v>0.73656998058970591</v>
      </c>
      <c r="BJ951" s="7">
        <f t="shared" si="816"/>
        <v>0.31734275552914115</v>
      </c>
      <c r="BK951">
        <f t="shared" si="817"/>
        <v>5.7027487084678613E-4</v>
      </c>
      <c r="BL951">
        <f t="shared" si="818"/>
        <v>1.6680428014237156E-6</v>
      </c>
      <c r="BM951" s="4">
        <f t="shared" si="819"/>
        <v>7.9364797693662739E-2</v>
      </c>
      <c r="BN951" s="7">
        <f t="shared" si="820"/>
        <v>0.31734275552914115</v>
      </c>
      <c r="BO951">
        <f t="shared" si="821"/>
        <v>2.8386333530042622E-3</v>
      </c>
      <c r="BP951">
        <f t="shared" si="822"/>
        <v>7.1152570384814896E-6</v>
      </c>
      <c r="BQ951" s="4">
        <f t="shared" si="823"/>
        <v>0.19584058642178093</v>
      </c>
      <c r="BR951" s="7">
        <f t="shared" si="824"/>
        <v>5.7027487084678613E-4</v>
      </c>
      <c r="BS951">
        <f t="shared" si="825"/>
        <v>2.8386333530042622E-3</v>
      </c>
      <c r="BT951">
        <f t="shared" si="826"/>
        <v>3.259835567740163E-2</v>
      </c>
      <c r="BU951" s="4">
        <f t="shared" si="827"/>
        <v>0.35248536226326543</v>
      </c>
      <c r="BV951" s="7">
        <f t="shared" si="828"/>
        <v>1.6680428014237156E-6</v>
      </c>
      <c r="BW951">
        <f t="shared" si="829"/>
        <v>7.1152570384814896E-6</v>
      </c>
      <c r="BX951">
        <f t="shared" si="830"/>
        <v>3.259835567740163E-2</v>
      </c>
      <c r="BY951" s="4">
        <f t="shared" si="831"/>
        <v>1.8041614179104284E-2</v>
      </c>
      <c r="BZ951" s="7">
        <f t="shared" si="832"/>
        <v>7.9364797693662739E-2</v>
      </c>
      <c r="CA951">
        <f t="shared" si="833"/>
        <v>0.19584058642178093</v>
      </c>
      <c r="CB951">
        <f t="shared" si="834"/>
        <v>0.35248536226326543</v>
      </c>
      <c r="CC951" s="4">
        <f t="shared" si="835"/>
        <v>1.8041614179104284E-2</v>
      </c>
      <c r="CD951" s="7">
        <f t="shared" si="836"/>
        <v>12</v>
      </c>
      <c r="CE951" s="4">
        <f t="shared" si="837"/>
        <v>0</v>
      </c>
      <c r="CF951" s="7">
        <f t="shared" si="838"/>
        <v>0.31734275552914115</v>
      </c>
      <c r="CG951">
        <f t="shared" si="839"/>
        <v>6.7200837158707598E-6</v>
      </c>
      <c r="CH951" s="7">
        <f t="shared" si="840"/>
        <v>0.31734275552914115</v>
      </c>
      <c r="CI951" s="4">
        <f t="shared" si="841"/>
        <v>6.432824320578621E-5</v>
      </c>
      <c r="CJ951">
        <f t="shared" si="842"/>
        <v>6.7200837158707598E-6</v>
      </c>
      <c r="CK951">
        <f t="shared" si="843"/>
        <v>6.432824320578621E-5</v>
      </c>
      <c r="CL951" s="7">
        <f t="shared" si="844"/>
        <v>4</v>
      </c>
      <c r="CM951" s="4">
        <f t="shared" si="845"/>
        <v>0</v>
      </c>
      <c r="CN951" s="7">
        <f t="shared" si="846"/>
        <v>5.6023745572831045E-8</v>
      </c>
      <c r="CO951" s="4">
        <f t="shared" si="847"/>
        <v>1</v>
      </c>
      <c r="CP951" s="7">
        <f t="shared" si="848"/>
        <v>4</v>
      </c>
      <c r="CQ951" s="4" t="str">
        <f t="shared" si="849"/>
        <v>Glenfiddich 15</v>
      </c>
      <c r="CR951" s="7">
        <f t="shared" si="850"/>
        <v>74</v>
      </c>
      <c r="CS951">
        <f t="shared" si="851"/>
        <v>77</v>
      </c>
      <c r="CT951">
        <f ca="1">COUNTIF(INDIRECT(ADDRESS(ROW(),CR951,1,1)):INDIRECT(ADDRESS(ROW(),CS951,1,1)), "&lt;0.05")</f>
        <v>4</v>
      </c>
      <c r="CU951" s="4">
        <f t="shared" ca="1" si="852"/>
        <v>1</v>
      </c>
    </row>
    <row r="952" spans="1:99" x14ac:dyDescent="0.25">
      <c r="A952" s="48">
        <v>156</v>
      </c>
      <c r="B952" s="7">
        <v>6.2124528241003683</v>
      </c>
      <c r="C952">
        <v>4.9874497574147156</v>
      </c>
      <c r="D952">
        <v>5.5426338316323056</v>
      </c>
      <c r="E952">
        <v>3.1213641690998615</v>
      </c>
      <c r="F952">
        <v>4.1359438717904915</v>
      </c>
      <c r="G952">
        <v>5.0046840423674386</v>
      </c>
      <c r="H952">
        <v>5.7607468134706172</v>
      </c>
      <c r="I952">
        <v>4.9992479311289761</v>
      </c>
      <c r="J952">
        <v>5.8304630432384643</v>
      </c>
      <c r="K952" s="4">
        <v>5.3416386103680944</v>
      </c>
      <c r="L952" s="7">
        <v>5.731551841114217</v>
      </c>
      <c r="M952">
        <v>4.3138341643147582</v>
      </c>
      <c r="N952">
        <v>5.279969874165789</v>
      </c>
      <c r="O952">
        <v>3.8974221288882926</v>
      </c>
      <c r="P952" s="53">
        <v>5.6318371833398047</v>
      </c>
      <c r="Q952" s="53">
        <v>5.8374683732076873</v>
      </c>
      <c r="R952" s="53">
        <v>6.0606659173193309</v>
      </c>
      <c r="S952" s="53">
        <v>5.4213930554172949</v>
      </c>
      <c r="T952" s="53">
        <v>6.762280204528559</v>
      </c>
      <c r="U952" s="57">
        <v>5.8092729196629822</v>
      </c>
      <c r="V952" s="59">
        <v>9.5909142644307988</v>
      </c>
      <c r="W952" s="53">
        <v>11.120250474862438</v>
      </c>
      <c r="X952" s="53">
        <v>9.1785003881229184</v>
      </c>
      <c r="Y952" s="53">
        <v>8.111035815020422</v>
      </c>
      <c r="Z952" s="53">
        <v>8.4157137080640467</v>
      </c>
      <c r="AA952" s="53">
        <v>9.5909142644307988</v>
      </c>
      <c r="AB952" s="53">
        <v>11.120250474862438</v>
      </c>
      <c r="AC952" s="53">
        <v>9.1785003881229184</v>
      </c>
      <c r="AD952" s="53">
        <v>8.111035815020422</v>
      </c>
      <c r="AE952" s="57">
        <v>8.4157137080640467</v>
      </c>
      <c r="AF952" s="59">
        <v>13.203096673518369</v>
      </c>
      <c r="AG952" s="53">
        <v>9.3753886271633888</v>
      </c>
      <c r="AH952" s="53">
        <v>8.4755221272392003</v>
      </c>
      <c r="AI952" s="53">
        <v>8.5139164995901595</v>
      </c>
      <c r="AJ952" s="53">
        <v>11.216623660269823</v>
      </c>
      <c r="AK952" s="53">
        <v>13.203096673518369</v>
      </c>
      <c r="AL952" s="53">
        <v>9.3753886271633888</v>
      </c>
      <c r="AM952" s="53">
        <v>8.4755221272392003</v>
      </c>
      <c r="AN952" s="53">
        <v>8.5139164995901595</v>
      </c>
      <c r="AO952" s="57">
        <v>11.216623660269823</v>
      </c>
      <c r="AP952" s="59">
        <v>6.4732223465709779</v>
      </c>
      <c r="AQ952" s="53">
        <v>6.985522651591304</v>
      </c>
      <c r="AR952" s="53">
        <v>7.0551271808014029</v>
      </c>
      <c r="AS952" s="53">
        <v>9.3058646423690874</v>
      </c>
      <c r="AT952" s="53">
        <v>7.9317284234660885</v>
      </c>
      <c r="AU952" s="53">
        <v>6.4732223465709779</v>
      </c>
      <c r="AV952" s="53">
        <v>6.985522651591304</v>
      </c>
      <c r="AW952" s="53">
        <v>7.0551271808014029</v>
      </c>
      <c r="AX952" s="53">
        <v>9.3058646423690874</v>
      </c>
      <c r="AY952" s="57">
        <v>7.9317284234660885</v>
      </c>
      <c r="AZ952">
        <f t="shared" si="806"/>
        <v>5.0936624894611331</v>
      </c>
      <c r="BA952">
        <f t="shared" si="807"/>
        <v>5.4745695661958713</v>
      </c>
      <c r="BB952">
        <f t="shared" si="808"/>
        <v>9.2832829301001247</v>
      </c>
      <c r="BC952">
        <f t="shared" si="809"/>
        <v>10.156909517556187</v>
      </c>
      <c r="BD952" s="4">
        <f t="shared" si="810"/>
        <v>7.5502930489597713</v>
      </c>
      <c r="BE952" s="7">
        <f t="shared" si="811"/>
        <v>0.90295402979780659</v>
      </c>
      <c r="BF952">
        <f t="shared" si="812"/>
        <v>0.83076938814272094</v>
      </c>
      <c r="BG952">
        <f t="shared" si="813"/>
        <v>1.1162343275806481</v>
      </c>
      <c r="BH952">
        <f t="shared" si="814"/>
        <v>1.9171457238381362</v>
      </c>
      <c r="BI952" s="4">
        <f t="shared" si="815"/>
        <v>1.0489953607764797</v>
      </c>
      <c r="BJ952" s="7">
        <f t="shared" si="816"/>
        <v>0.3393488965907594</v>
      </c>
      <c r="BK952">
        <f t="shared" si="817"/>
        <v>4.3828840298892222E-8</v>
      </c>
      <c r="BL952">
        <f t="shared" si="818"/>
        <v>4.5526178111809311E-6</v>
      </c>
      <c r="BM952" s="4">
        <f t="shared" si="819"/>
        <v>2.7263891988367879E-5</v>
      </c>
      <c r="BN952" s="7">
        <f t="shared" si="820"/>
        <v>0.3393488965907594</v>
      </c>
      <c r="BO952">
        <f t="shared" si="821"/>
        <v>1.4585988711541218E-7</v>
      </c>
      <c r="BP952">
        <f t="shared" si="822"/>
        <v>1.1289974273521248E-5</v>
      </c>
      <c r="BQ952" s="4">
        <f t="shared" si="823"/>
        <v>1.3140302306864518E-4</v>
      </c>
      <c r="BR952" s="7">
        <f t="shared" si="824"/>
        <v>4.3828840298892222E-8</v>
      </c>
      <c r="BS952">
        <f t="shared" si="825"/>
        <v>1.4585988711541218E-7</v>
      </c>
      <c r="BT952">
        <f t="shared" si="826"/>
        <v>0.23280036041516361</v>
      </c>
      <c r="BU952" s="4">
        <f t="shared" si="827"/>
        <v>2.1622619373363162E-3</v>
      </c>
      <c r="BV952" s="7">
        <f t="shared" si="828"/>
        <v>4.5526178111809311E-6</v>
      </c>
      <c r="BW952">
        <f t="shared" si="829"/>
        <v>1.1289974273521248E-5</v>
      </c>
      <c r="BX952">
        <f t="shared" si="830"/>
        <v>0.23280036041516361</v>
      </c>
      <c r="BY952" s="4">
        <f t="shared" si="831"/>
        <v>2.0754649023565202E-3</v>
      </c>
      <c r="BZ952" s="7">
        <f t="shared" si="832"/>
        <v>2.7263891988367879E-5</v>
      </c>
      <c r="CA952">
        <f t="shared" si="833"/>
        <v>1.3140302306864518E-4</v>
      </c>
      <c r="CB952">
        <f t="shared" si="834"/>
        <v>2.1622619373363162E-3</v>
      </c>
      <c r="CC952" s="4">
        <f t="shared" si="835"/>
        <v>2.0754649023565202E-3</v>
      </c>
      <c r="CD952" s="7">
        <f t="shared" si="836"/>
        <v>16</v>
      </c>
      <c r="CE952" s="4">
        <f t="shared" si="837"/>
        <v>0</v>
      </c>
      <c r="CF952" s="7">
        <f t="shared" si="838"/>
        <v>0.3393488965907594</v>
      </c>
      <c r="CG952">
        <f t="shared" si="839"/>
        <v>3.1399680200150449E-10</v>
      </c>
      <c r="CH952" s="7">
        <f t="shared" si="840"/>
        <v>0.3393488965907594</v>
      </c>
      <c r="CI952" s="4">
        <f t="shared" si="841"/>
        <v>8.0014683704006555E-10</v>
      </c>
      <c r="CJ952">
        <f t="shared" si="842"/>
        <v>3.1399680200150449E-10</v>
      </c>
      <c r="CK952">
        <f t="shared" si="843"/>
        <v>8.0014683704006555E-10</v>
      </c>
      <c r="CL952" s="7">
        <f t="shared" si="844"/>
        <v>4</v>
      </c>
      <c r="CM952" s="4">
        <f t="shared" si="845"/>
        <v>0</v>
      </c>
      <c r="CN952" s="7">
        <f t="shared" si="846"/>
        <v>6.9621026376753408E-12</v>
      </c>
      <c r="CO952" s="4">
        <f t="shared" si="847"/>
        <v>1</v>
      </c>
      <c r="CP952" s="7">
        <f t="shared" si="848"/>
        <v>4</v>
      </c>
      <c r="CQ952" s="4" t="str">
        <f t="shared" si="849"/>
        <v>Glenfiddich 15</v>
      </c>
      <c r="CR952" s="7">
        <f t="shared" si="850"/>
        <v>74</v>
      </c>
      <c r="CS952">
        <f t="shared" si="851"/>
        <v>77</v>
      </c>
      <c r="CT952">
        <f ca="1">COUNTIF(INDIRECT(ADDRESS(ROW(),CR952,1,1)):INDIRECT(ADDRESS(ROW(),CS952,1,1)), "&lt;0.05")</f>
        <v>3</v>
      </c>
      <c r="CU952" s="4">
        <f t="shared" ca="1" si="852"/>
        <v>0</v>
      </c>
    </row>
    <row r="953" spans="1:99" x14ac:dyDescent="0.25">
      <c r="A953" s="48">
        <v>157</v>
      </c>
      <c r="B953" s="7">
        <v>11.914446759078803</v>
      </c>
      <c r="C953">
        <v>9.6169855736881491</v>
      </c>
      <c r="D953">
        <v>9.2712707135531449</v>
      </c>
      <c r="E953">
        <v>6.2414930190080158</v>
      </c>
      <c r="F953">
        <v>7.7516342575342394</v>
      </c>
      <c r="G953">
        <v>9.5457654103856786</v>
      </c>
      <c r="H953">
        <v>10.091330978559675</v>
      </c>
      <c r="I953">
        <v>9.5468973378236921</v>
      </c>
      <c r="J953">
        <v>11.056229656798678</v>
      </c>
      <c r="K953" s="4">
        <v>11.455937748081222</v>
      </c>
      <c r="L953" s="7">
        <v>11.70751082288151</v>
      </c>
      <c r="M953">
        <v>8.9375389817984772</v>
      </c>
      <c r="N953">
        <v>11.080584458743948</v>
      </c>
      <c r="O953">
        <v>9.2856651003757076</v>
      </c>
      <c r="P953" s="53">
        <v>10.970321818006003</v>
      </c>
      <c r="Q953" s="53">
        <v>11.658999970031999</v>
      </c>
      <c r="R953" s="53">
        <v>10.725551747151101</v>
      </c>
      <c r="S953" s="53">
        <v>9.3613553966724137</v>
      </c>
      <c r="T953" s="53">
        <v>11.65723113201696</v>
      </c>
      <c r="U953" s="57">
        <v>12.896405204425211</v>
      </c>
      <c r="V953" s="59">
        <v>16.200803196820086</v>
      </c>
      <c r="W953" s="53">
        <v>22.187204858939317</v>
      </c>
      <c r="X953" s="53">
        <v>20.821431397362634</v>
      </c>
      <c r="Y953" s="53">
        <v>16.716697473665267</v>
      </c>
      <c r="Z953" s="53">
        <v>16.765970883814859</v>
      </c>
      <c r="AA953" s="53">
        <v>16.200803196820086</v>
      </c>
      <c r="AB953" s="53">
        <v>22.187204858939317</v>
      </c>
      <c r="AC953" s="53">
        <v>20.821431397362634</v>
      </c>
      <c r="AD953" s="53">
        <v>16.716697473665267</v>
      </c>
      <c r="AE953" s="57">
        <v>16.765970883814859</v>
      </c>
      <c r="AF953" s="59">
        <v>28.907197377057212</v>
      </c>
      <c r="AG953" s="53">
        <v>19.696638542046973</v>
      </c>
      <c r="AH953" s="53">
        <v>20.411439546925326</v>
      </c>
      <c r="AI953" s="53">
        <v>17.084821893603916</v>
      </c>
      <c r="AJ953" s="53">
        <v>25.444858958879479</v>
      </c>
      <c r="AK953" s="53">
        <v>28.907197377057212</v>
      </c>
      <c r="AL953" s="53">
        <v>19.696638542046973</v>
      </c>
      <c r="AM953" s="53">
        <v>20.411439546925326</v>
      </c>
      <c r="AN953" s="53">
        <v>17.084821893603916</v>
      </c>
      <c r="AO953" s="57">
        <v>25.444858958879479</v>
      </c>
      <c r="AP953" s="59">
        <v>15.668192967895603</v>
      </c>
      <c r="AQ953" s="53">
        <v>17.27809882824581</v>
      </c>
      <c r="AR953" s="53">
        <v>15.076670275278543</v>
      </c>
      <c r="AS953" s="53">
        <v>17.88624281043418</v>
      </c>
      <c r="AT953" s="53">
        <v>17.47983322052719</v>
      </c>
      <c r="AU953" s="53">
        <v>15.668192967895603</v>
      </c>
      <c r="AV953" s="53">
        <v>17.27809882824581</v>
      </c>
      <c r="AW953" s="53">
        <v>15.076670275278543</v>
      </c>
      <c r="AX953" s="53">
        <v>17.88624281043418</v>
      </c>
      <c r="AY953" s="57">
        <v>17.47983322052719</v>
      </c>
      <c r="AZ953">
        <f t="shared" si="806"/>
        <v>9.6491991454511314</v>
      </c>
      <c r="BA953">
        <f t="shared" si="807"/>
        <v>10.828116463210332</v>
      </c>
      <c r="BB953">
        <f t="shared" si="808"/>
        <v>18.53842156212043</v>
      </c>
      <c r="BC953">
        <f t="shared" si="809"/>
        <v>22.30899126370258</v>
      </c>
      <c r="BD953" s="4">
        <f t="shared" si="810"/>
        <v>16.677807620476266</v>
      </c>
      <c r="BE953" s="7">
        <f t="shared" si="811"/>
        <v>1.6980090271412744</v>
      </c>
      <c r="BF953">
        <f t="shared" si="812"/>
        <v>1.2748969767406217</v>
      </c>
      <c r="BG953">
        <f t="shared" si="813"/>
        <v>2.6013019448913908</v>
      </c>
      <c r="BH953">
        <f t="shared" si="814"/>
        <v>4.4990622475659183</v>
      </c>
      <c r="BI953" s="4">
        <f t="shared" si="815"/>
        <v>1.1592020963177374</v>
      </c>
      <c r="BJ953" s="7">
        <f t="shared" si="816"/>
        <v>9.7453586900194622E-2</v>
      </c>
      <c r="BK953">
        <f t="shared" si="817"/>
        <v>1.4097446547949553E-7</v>
      </c>
      <c r="BL953">
        <f t="shared" si="818"/>
        <v>3.297701722677993E-6</v>
      </c>
      <c r="BM953" s="4">
        <f t="shared" si="819"/>
        <v>9.8524402870092088E-9</v>
      </c>
      <c r="BN953" s="7">
        <f t="shared" si="820"/>
        <v>9.7453586900194622E-2</v>
      </c>
      <c r="BO953">
        <f t="shared" si="821"/>
        <v>1.2182265349069397E-6</v>
      </c>
      <c r="BP953">
        <f t="shared" si="822"/>
        <v>1.1885799776158288E-5</v>
      </c>
      <c r="BQ953" s="4">
        <f t="shared" si="823"/>
        <v>3.2604951996543073E-9</v>
      </c>
      <c r="BR953" s="7">
        <f t="shared" si="824"/>
        <v>1.4097446547949553E-7</v>
      </c>
      <c r="BS953">
        <f t="shared" si="825"/>
        <v>1.2182265349069397E-6</v>
      </c>
      <c r="BT953">
        <f t="shared" si="826"/>
        <v>3.7266718575426773E-2</v>
      </c>
      <c r="BU953" s="4">
        <f t="shared" si="827"/>
        <v>6.0309535248697359E-2</v>
      </c>
      <c r="BV953" s="7">
        <f t="shared" si="828"/>
        <v>3.297701722677993E-6</v>
      </c>
      <c r="BW953">
        <f t="shared" si="829"/>
        <v>1.1885799776158288E-5</v>
      </c>
      <c r="BX953">
        <f t="shared" si="830"/>
        <v>3.7266718575426773E-2</v>
      </c>
      <c r="BY953" s="4">
        <f t="shared" si="831"/>
        <v>3.1923745944043599E-3</v>
      </c>
      <c r="BZ953" s="7">
        <f t="shared" si="832"/>
        <v>9.8524402870092088E-9</v>
      </c>
      <c r="CA953">
        <f t="shared" si="833"/>
        <v>3.2604951996543073E-9</v>
      </c>
      <c r="CB953">
        <f t="shared" si="834"/>
        <v>6.0309535248697359E-2</v>
      </c>
      <c r="CC953" s="4">
        <f t="shared" si="835"/>
        <v>3.1923745944043599E-3</v>
      </c>
      <c r="CD953" s="7">
        <f t="shared" si="836"/>
        <v>16</v>
      </c>
      <c r="CE953" s="4">
        <f t="shared" si="837"/>
        <v>0</v>
      </c>
      <c r="CF953" s="7">
        <f t="shared" si="838"/>
        <v>9.7453586900194622E-2</v>
      </c>
      <c r="CG953">
        <f t="shared" si="839"/>
        <v>1.1899003759567909E-12</v>
      </c>
      <c r="CH953" s="7">
        <f t="shared" si="840"/>
        <v>9.7453586900194622E-2</v>
      </c>
      <c r="CI953" s="4">
        <f t="shared" si="841"/>
        <v>1.1754652026369812E-12</v>
      </c>
      <c r="CJ953">
        <f t="shared" si="842"/>
        <v>1.1899003759567909E-12</v>
      </c>
      <c r="CK953">
        <f t="shared" si="843"/>
        <v>1.1754652026369812E-12</v>
      </c>
      <c r="CL953" s="7">
        <f t="shared" si="844"/>
        <v>4</v>
      </c>
      <c r="CM953" s="4">
        <f t="shared" si="845"/>
        <v>0</v>
      </c>
      <c r="CN953" s="7">
        <f t="shared" si="846"/>
        <v>1.5858768063597099E-10</v>
      </c>
      <c r="CO953" s="4">
        <f t="shared" si="847"/>
        <v>1</v>
      </c>
      <c r="CP953" s="7">
        <f t="shared" si="848"/>
        <v>4</v>
      </c>
      <c r="CQ953" s="4" t="str">
        <f t="shared" si="849"/>
        <v>Glenfiddich 15</v>
      </c>
      <c r="CR953" s="7">
        <f t="shared" si="850"/>
        <v>74</v>
      </c>
      <c r="CS953">
        <f t="shared" si="851"/>
        <v>77</v>
      </c>
      <c r="CT953">
        <f ca="1">COUNTIF(INDIRECT(ADDRESS(ROW(),CR953,1,1)):INDIRECT(ADDRESS(ROW(),CS953,1,1)), "&lt;0.05")</f>
        <v>4</v>
      </c>
      <c r="CU953" s="4">
        <f t="shared" ca="1" si="852"/>
        <v>1</v>
      </c>
    </row>
    <row r="954" spans="1:99" x14ac:dyDescent="0.25">
      <c r="A954" s="48">
        <v>158</v>
      </c>
      <c r="B954" s="7">
        <v>0.96165755627750937</v>
      </c>
      <c r="C954">
        <v>1.0414951260665741</v>
      </c>
      <c r="D954">
        <v>1.2203786484958747</v>
      </c>
      <c r="E954">
        <v>0.98637408707030727</v>
      </c>
      <c r="F954">
        <v>1.0962126065666682</v>
      </c>
      <c r="G954">
        <v>1.6610595106958022</v>
      </c>
      <c r="H954">
        <v>1.5431595657672896</v>
      </c>
      <c r="I954">
        <v>1.425759643594789</v>
      </c>
      <c r="J954">
        <v>1.731440896172086</v>
      </c>
      <c r="K954" s="4">
        <v>1.8349782479572563</v>
      </c>
      <c r="L954" s="7">
        <v>1.5511240013311525</v>
      </c>
      <c r="M954">
        <v>1.1184681780442924</v>
      </c>
      <c r="N954">
        <v>1.6169930064403835</v>
      </c>
      <c r="O954">
        <v>1.0191763871993065</v>
      </c>
      <c r="P954" s="53">
        <v>1.1161569679001544</v>
      </c>
      <c r="Q954" s="53">
        <v>1.259894410472526</v>
      </c>
      <c r="R954" s="53">
        <v>1.4403193182791678</v>
      </c>
      <c r="S954" s="53">
        <v>1.5618237051686981</v>
      </c>
      <c r="T954" s="53">
        <v>1.9316190868032475</v>
      </c>
      <c r="U954" s="57">
        <v>1.705463291066303</v>
      </c>
      <c r="V954" s="59">
        <v>1.7409965615603433</v>
      </c>
      <c r="W954" s="53">
        <v>2.5628804735827728</v>
      </c>
      <c r="X954" s="53">
        <v>2.8763221546063757</v>
      </c>
      <c r="Y954" s="53">
        <v>2.625416059778412</v>
      </c>
      <c r="Z954" s="53">
        <v>2.3375173858438369</v>
      </c>
      <c r="AA954" s="53">
        <v>1.7409965615603433</v>
      </c>
      <c r="AB954" s="53">
        <v>2.5628804735827728</v>
      </c>
      <c r="AC954" s="53">
        <v>2.8763221546063757</v>
      </c>
      <c r="AD954" s="53">
        <v>2.625416059778412</v>
      </c>
      <c r="AE954" s="57">
        <v>2.3375173858438369</v>
      </c>
      <c r="AF954" s="59">
        <v>2.0621760676379211</v>
      </c>
      <c r="AG954" s="53">
        <v>1.9769020670119732</v>
      </c>
      <c r="AH954" s="53">
        <v>2.8491597216235096</v>
      </c>
      <c r="AI954" s="53">
        <v>2.3325051278685818</v>
      </c>
      <c r="AJ954" s="53">
        <v>2.6759417048422303</v>
      </c>
      <c r="AK954" s="53">
        <v>2.0621760676379211</v>
      </c>
      <c r="AL954" s="53">
        <v>1.9769020670119732</v>
      </c>
      <c r="AM954" s="53">
        <v>2.8491597216235096</v>
      </c>
      <c r="AN954" s="53">
        <v>2.3325051278685818</v>
      </c>
      <c r="AO954" s="57">
        <v>2.6759417048422303</v>
      </c>
      <c r="AP954" s="59">
        <v>1.7240695207905921</v>
      </c>
      <c r="AQ954" s="53">
        <v>2.0140283427265637</v>
      </c>
      <c r="AR954" s="53">
        <v>2.0720726550425788</v>
      </c>
      <c r="AS954" s="53">
        <v>2.1437249865449561</v>
      </c>
      <c r="AT954" s="53">
        <v>1.8674017509635219</v>
      </c>
      <c r="AU954" s="53">
        <v>1.7240695207905921</v>
      </c>
      <c r="AV954" s="53">
        <v>2.0140283427265637</v>
      </c>
      <c r="AW954" s="53">
        <v>2.0720726550425788</v>
      </c>
      <c r="AX954" s="53">
        <v>2.1437249865449561</v>
      </c>
      <c r="AY954" s="57">
        <v>1.8674017509635219</v>
      </c>
      <c r="AZ954">
        <f t="shared" si="806"/>
        <v>1.3502515888664157</v>
      </c>
      <c r="BA954">
        <f t="shared" si="807"/>
        <v>1.4321038352705231</v>
      </c>
      <c r="BB954">
        <f t="shared" si="808"/>
        <v>2.4286265270743486</v>
      </c>
      <c r="BC954">
        <f t="shared" si="809"/>
        <v>2.3793369377968436</v>
      </c>
      <c r="BD954" s="4">
        <f t="shared" si="810"/>
        <v>1.9642594512136426</v>
      </c>
      <c r="BE954" s="7">
        <f t="shared" si="811"/>
        <v>0.32997091406439566</v>
      </c>
      <c r="BF954">
        <f t="shared" si="812"/>
        <v>0.2958679012261981</v>
      </c>
      <c r="BG954">
        <f t="shared" si="813"/>
        <v>0.40505622719014345</v>
      </c>
      <c r="BH954">
        <f t="shared" si="814"/>
        <v>0.35697678021015156</v>
      </c>
      <c r="BI954" s="4">
        <f t="shared" si="815"/>
        <v>0.15873186659577962</v>
      </c>
      <c r="BJ954" s="7">
        <f t="shared" si="816"/>
        <v>0.56652910016051861</v>
      </c>
      <c r="BK954">
        <f t="shared" si="817"/>
        <v>4.7517324419119555E-6</v>
      </c>
      <c r="BL954">
        <f t="shared" si="818"/>
        <v>2.8971616718073143E-6</v>
      </c>
      <c r="BM954" s="4">
        <f t="shared" si="819"/>
        <v>1.4493058969081461E-4</v>
      </c>
      <c r="BN954" s="7">
        <f t="shared" si="820"/>
        <v>0.56652910016051861</v>
      </c>
      <c r="BO954">
        <f t="shared" si="821"/>
        <v>9.544868912341869E-6</v>
      </c>
      <c r="BP954">
        <f t="shared" si="822"/>
        <v>5.2432946609160788E-6</v>
      </c>
      <c r="BQ954" s="4">
        <f t="shared" si="823"/>
        <v>1.9931612196927412E-4</v>
      </c>
      <c r="BR954" s="7">
        <f t="shared" si="824"/>
        <v>4.7517324419119555E-6</v>
      </c>
      <c r="BS954">
        <f t="shared" si="825"/>
        <v>9.544868912341869E-6</v>
      </c>
      <c r="BT954">
        <f t="shared" si="826"/>
        <v>0.7761675743656653</v>
      </c>
      <c r="BU954" s="4">
        <f t="shared" si="827"/>
        <v>5.7018306433044199E-3</v>
      </c>
      <c r="BV954" s="7">
        <f t="shared" si="828"/>
        <v>2.8971616718073143E-6</v>
      </c>
      <c r="BW954">
        <f t="shared" si="829"/>
        <v>5.2432946609160788E-6</v>
      </c>
      <c r="BX954">
        <f t="shared" si="830"/>
        <v>0.7761675743656653</v>
      </c>
      <c r="BY954" s="4">
        <f t="shared" si="831"/>
        <v>5.4269772817711563E-3</v>
      </c>
      <c r="BZ954" s="7">
        <f t="shared" si="832"/>
        <v>1.4493058969081461E-4</v>
      </c>
      <c r="CA954">
        <f t="shared" si="833"/>
        <v>1.9931612196927412E-4</v>
      </c>
      <c r="CB954">
        <f t="shared" si="834"/>
        <v>5.7018306433044199E-3</v>
      </c>
      <c r="CC954" s="4">
        <f t="shared" si="835"/>
        <v>5.4269772817711563E-3</v>
      </c>
      <c r="CD954" s="7">
        <f t="shared" si="836"/>
        <v>16</v>
      </c>
      <c r="CE954" s="4">
        <f t="shared" si="837"/>
        <v>0</v>
      </c>
      <c r="CF954" s="7">
        <f t="shared" si="838"/>
        <v>0.56652910016051861</v>
      </c>
      <c r="CG954">
        <f t="shared" si="839"/>
        <v>1.1179895334516583E-6</v>
      </c>
      <c r="CH954" s="7">
        <f t="shared" si="840"/>
        <v>0.56652910016051861</v>
      </c>
      <c r="CI954" s="4">
        <f t="shared" si="841"/>
        <v>7.7553389798424208E-7</v>
      </c>
      <c r="CJ954">
        <f t="shared" si="842"/>
        <v>1.1179895334516583E-6</v>
      </c>
      <c r="CK954">
        <f t="shared" si="843"/>
        <v>7.7553389798424208E-7</v>
      </c>
      <c r="CL954" s="7">
        <f t="shared" si="844"/>
        <v>4</v>
      </c>
      <c r="CM954" s="4">
        <f t="shared" si="845"/>
        <v>0</v>
      </c>
      <c r="CN954" s="7">
        <f t="shared" si="846"/>
        <v>2.8157288628758522E-11</v>
      </c>
      <c r="CO954" s="4">
        <f t="shared" si="847"/>
        <v>1</v>
      </c>
      <c r="CP954" s="7">
        <f t="shared" si="848"/>
        <v>3</v>
      </c>
      <c r="CQ954" s="4" t="str">
        <f t="shared" si="849"/>
        <v>Glenfiddich 12</v>
      </c>
      <c r="CR954" s="7">
        <f t="shared" si="850"/>
        <v>70</v>
      </c>
      <c r="CS954">
        <f t="shared" si="851"/>
        <v>73</v>
      </c>
      <c r="CT954">
        <f ca="1">COUNTIF(INDIRECT(ADDRESS(ROW(),CR954,1,1)):INDIRECT(ADDRESS(ROW(),CS954,1,1)), "&lt;0.05")</f>
        <v>3</v>
      </c>
      <c r="CU954" s="4">
        <f t="shared" ca="1" si="852"/>
        <v>0</v>
      </c>
    </row>
    <row r="955" spans="1:99" x14ac:dyDescent="0.25">
      <c r="A955" s="48">
        <v>159</v>
      </c>
      <c r="B955" s="7">
        <v>0.18621192058169458</v>
      </c>
      <c r="C955">
        <v>0.23005225649876068</v>
      </c>
      <c r="D955">
        <v>0.61717843926604499</v>
      </c>
      <c r="E955">
        <v>0.2725993656826356</v>
      </c>
      <c r="F955">
        <v>0.77143612121306393</v>
      </c>
      <c r="G955">
        <v>0.30185278238486768</v>
      </c>
      <c r="H955">
        <v>0.5608234100362357</v>
      </c>
      <c r="I955">
        <v>0.51609579540457795</v>
      </c>
      <c r="J955">
        <v>0.33942366290603604</v>
      </c>
      <c r="K955" s="4">
        <v>0.50137755984403998</v>
      </c>
      <c r="L955" s="7">
        <v>0.34232287573780174</v>
      </c>
      <c r="M955">
        <v>0.47158486338900052</v>
      </c>
      <c r="N955">
        <v>0.41307903447559696</v>
      </c>
      <c r="O955">
        <v>0.67644686057695336</v>
      </c>
      <c r="P955" s="53">
        <v>0.60636766153086752</v>
      </c>
      <c r="Q955" s="53">
        <v>0.44917858458541088</v>
      </c>
      <c r="R955" s="53">
        <v>0.43150011323432175</v>
      </c>
      <c r="S955" s="53">
        <v>0.31437984653317014</v>
      </c>
      <c r="T955" s="53">
        <v>0.43643806230633636</v>
      </c>
      <c r="U955" s="57">
        <v>0.52732493533152147</v>
      </c>
      <c r="V955" s="59">
        <v>0</v>
      </c>
      <c r="W955" s="53">
        <v>1.1196458495097055</v>
      </c>
      <c r="X955" s="53">
        <v>0.2121191185066609</v>
      </c>
      <c r="Y955" s="53">
        <v>1.0008270289771601</v>
      </c>
      <c r="Z955" s="53">
        <v>0.82292701744269836</v>
      </c>
      <c r="AA955" s="53">
        <v>0</v>
      </c>
      <c r="AB955" s="53">
        <v>1.1196458495097055</v>
      </c>
      <c r="AC955" s="53">
        <v>0.2121191185066609</v>
      </c>
      <c r="AD955" s="53">
        <v>1.0008270289771601</v>
      </c>
      <c r="AE955" s="57">
        <v>0.82292701744269836</v>
      </c>
      <c r="AF955" s="59">
        <v>0.66486287271553368</v>
      </c>
      <c r="AG955" s="53">
        <v>0.87017479618945859</v>
      </c>
      <c r="AH955" s="53">
        <v>1.1911667578365348</v>
      </c>
      <c r="AI955" s="53">
        <v>0.98592559603386798</v>
      </c>
      <c r="AJ955" s="53">
        <v>0.8589861686437773</v>
      </c>
      <c r="AK955" s="53">
        <v>0.66486287271553368</v>
      </c>
      <c r="AL955" s="53">
        <v>0.87017479618945859</v>
      </c>
      <c r="AM955" s="53">
        <v>1.1911667578365348</v>
      </c>
      <c r="AN955" s="53">
        <v>0.98592559603386798</v>
      </c>
      <c r="AO955" s="57">
        <v>0.8589861686437773</v>
      </c>
      <c r="AP955" s="59">
        <v>0.61470472136272247</v>
      </c>
      <c r="AQ955" s="53">
        <v>0.50485618936734955</v>
      </c>
      <c r="AR955" s="53">
        <v>0.31479844775123506</v>
      </c>
      <c r="AS955" s="53">
        <v>1.0077534714854568</v>
      </c>
      <c r="AT955" s="53">
        <v>0.83110501306333806</v>
      </c>
      <c r="AU955" s="53">
        <v>0.61470472136272247</v>
      </c>
      <c r="AV955" s="53">
        <v>0.50485618936734955</v>
      </c>
      <c r="AW955" s="53">
        <v>0.31479844775123506</v>
      </c>
      <c r="AX955" s="53">
        <v>1.0077534714854568</v>
      </c>
      <c r="AY955" s="57">
        <v>0.83110501306333806</v>
      </c>
      <c r="AZ955">
        <f t="shared" ref="AZ955:AZ1018" si="853">AVERAGE(B955:K955)</f>
        <v>0.42970513138179572</v>
      </c>
      <c r="BA955">
        <f t="shared" ref="BA955:BA1018" si="854">AVERAGE(L955:U955)</f>
        <v>0.46686228377009809</v>
      </c>
      <c r="BB955">
        <f t="shared" ref="BB955:BB1018" si="855">AVERAGE(V955:AE955)</f>
        <v>0.63110380288724488</v>
      </c>
      <c r="BC955">
        <f t="shared" ref="BC955:BC1018" si="856">AVERAGE(AF955:AO955)</f>
        <v>0.91422323828383456</v>
      </c>
      <c r="BD955" s="4">
        <f t="shared" ref="BD955:BD1018" si="857">AVERAGE(AP955:AY955)</f>
        <v>0.65464356860602035</v>
      </c>
      <c r="BE955" s="7">
        <f t="shared" ref="BE955:BE1018" si="858">STDEV(B955:K955)</f>
        <v>0.19149934722090406</v>
      </c>
      <c r="BF955">
        <f t="shared" ref="BF955:BF1018" si="859">STDEV(L955:U955)</f>
        <v>0.11115949779410253</v>
      </c>
      <c r="BG955">
        <f t="shared" ref="BG955:BG1018" si="860">STDEV(V955:AE955)</f>
        <v>0.46809422523320254</v>
      </c>
      <c r="BH955">
        <f t="shared" ref="BH955:BH1018" si="861">STDEV(AF955:AO955)</f>
        <v>0.18197126278549708</v>
      </c>
      <c r="BI955" s="4">
        <f t="shared" ref="BI955:BI1018" si="862">STDEV(AP955:AY955)</f>
        <v>0.25619060680091921</v>
      </c>
      <c r="BJ955" s="7">
        <f t="shared" ref="BJ955:BJ1018" si="863">_xlfn.T.TEST($B955:$K955,L955:U955,2,3)</f>
        <v>0.60371521885379664</v>
      </c>
      <c r="BK955">
        <f t="shared" ref="BK955:BK1018" si="864">_xlfn.T.TEST($B955:$K955,V955:AE955,2,3)</f>
        <v>0.23201204929617894</v>
      </c>
      <c r="BL955">
        <f t="shared" ref="BL955:BL1018" si="865">_xlfn.T.TEST($B955:$K955,AF955:AO955,2,3)</f>
        <v>1.7193840258269101E-5</v>
      </c>
      <c r="BM955" s="4">
        <f t="shared" ref="BM955:BM1018" si="866">_xlfn.T.TEST($B955:$K955,AP955:AY955,2,3)</f>
        <v>4.0287910300982936E-2</v>
      </c>
      <c r="BN955" s="7">
        <f t="shared" ref="BN955:BN1018" si="867">_xlfn.T.TEST($L955:$U955,B955:K955,2,3)</f>
        <v>0.60371521885379664</v>
      </c>
      <c r="BO955">
        <f t="shared" ref="BO955:BO1018" si="868">_xlfn.T.TEST($L955:$U955,V955:AE955,2,3)</f>
        <v>0.30566885252254794</v>
      </c>
      <c r="BP955">
        <f t="shared" ref="BP955:BP1018" si="869">_xlfn.T.TEST($L955:$U955,AF955:AO955,2,3)</f>
        <v>8.236727306361545E-6</v>
      </c>
      <c r="BQ955" s="4">
        <f t="shared" ref="BQ955:BQ1018" si="870">_xlfn.T.TEST($L955:$U955,AP955:AY955,2,3)</f>
        <v>5.4417278067316534E-2</v>
      </c>
      <c r="BR955" s="7">
        <f t="shared" ref="BR955:BR1018" si="871">_xlfn.T.TEST($V955:$AE955,B955:K955,2,3)</f>
        <v>0.23201204929617894</v>
      </c>
      <c r="BS955">
        <f t="shared" ref="BS955:BS1018" si="872">_xlfn.T.TEST($V955:$AE955,L955:U955,2,3)</f>
        <v>0.30566885252254794</v>
      </c>
      <c r="BT955">
        <f t="shared" ref="BT955:BT1018" si="873">_xlfn.T.TEST($V955:$AE955,AF955:AO955,2,3)</f>
        <v>0.10066842883184469</v>
      </c>
      <c r="BU955" s="4">
        <f t="shared" ref="BU955:BU1018" si="874">_xlfn.T.TEST($V955:$AE955,AP955:AY955,2,3)</f>
        <v>0.89104954793919633</v>
      </c>
      <c r="BV955" s="7">
        <f t="shared" ref="BV955:BV1018" si="875">_xlfn.T.TEST($AF955:$AO955,B955:K955,2,3)</f>
        <v>1.7193840258269101E-5</v>
      </c>
      <c r="BW955">
        <f t="shared" ref="BW955:BW1018" si="876">_xlfn.T.TEST($AF955:$AO955,L955:U955,2,3)</f>
        <v>8.236727306361545E-6</v>
      </c>
      <c r="BX955">
        <f t="shared" ref="BX955:BX1018" si="877">_xlfn.T.TEST($AF955:$AO955,V955:AE955,2,3)</f>
        <v>0.10066842883184469</v>
      </c>
      <c r="BY955" s="4">
        <f t="shared" ref="BY955:BY1018" si="878">_xlfn.T.TEST($AF955:$AO955,AP955:AY955,2,3)</f>
        <v>1.8702788599652076E-2</v>
      </c>
      <c r="BZ955" s="7">
        <f t="shared" ref="BZ955:BZ1018" si="879">_xlfn.T.TEST($AP955:$AY955,B955:K955,2,3)</f>
        <v>4.0287910300982936E-2</v>
      </c>
      <c r="CA955">
        <f t="shared" ref="CA955:CA1018" si="880">_xlfn.T.TEST($AP955:$AY955,L955:U955,2,3)</f>
        <v>5.4417278067316534E-2</v>
      </c>
      <c r="CB955">
        <f t="shared" ref="CB955:CB1018" si="881">_xlfn.T.TEST($AP955:$AY955,V955:AE955,2,3)</f>
        <v>0.89104954793919633</v>
      </c>
      <c r="CC955" s="4">
        <f t="shared" ref="CC955:CC1018" si="882">_xlfn.T.TEST($AP955:$AY955,AF955:AO955,2,3)</f>
        <v>1.8702788599652076E-2</v>
      </c>
      <c r="CD955" s="7">
        <f t="shared" ref="CD955:CD1018" si="883">COUNTIF(BJ955:CC955,"&lt;0.05")</f>
        <v>8</v>
      </c>
      <c r="CE955" s="4">
        <f t="shared" ref="CE955:CE1018" si="884">IF(CD955=20,1,0)</f>
        <v>0</v>
      </c>
      <c r="CF955" s="7">
        <f t="shared" ref="CF955:CF1018" si="885">_xlfn.T.TEST(B955:K955,L955:U955,2,3)</f>
        <v>0.60371521885379664</v>
      </c>
      <c r="CG955">
        <f t="shared" ref="CG955:CG1018" si="886">_xlfn.T.TEST(B955:K955,V955:AY955,2,3)</f>
        <v>1.5634139759937785E-3</v>
      </c>
      <c r="CH955" s="7">
        <f t="shared" ref="CH955:CH1018" si="887">_xlfn.T.TEST(L955:U955,B955:K955,2,3)</f>
        <v>0.60371521885379664</v>
      </c>
      <c r="CI955" s="4">
        <f t="shared" ref="CI955:CI1018" si="888">_xlfn.T.TEST(L955:U955,V955:AY955,2,3)</f>
        <v>6.1572412707687799E-4</v>
      </c>
      <c r="CJ955">
        <f t="shared" ref="CJ955:CJ1018" si="889">_xlfn.T.TEST(V955:AY955,B955:K955,2,3)</f>
        <v>1.5634139759937785E-3</v>
      </c>
      <c r="CK955">
        <f t="shared" ref="CK955:CK1018" si="890">_xlfn.T.TEST(V955:AY955,L955:U955,2,3)</f>
        <v>6.1572412707687799E-4</v>
      </c>
      <c r="CL955" s="7">
        <f t="shared" ref="CL955:CL1018" si="891">COUNTIF(CF955:CK955,"&lt;0.05")</f>
        <v>4</v>
      </c>
      <c r="CM955" s="4">
        <f t="shared" ref="CM955:CM1018" si="892">IF(CL955=6,1,0)</f>
        <v>0</v>
      </c>
      <c r="CN955" s="7">
        <f t="shared" ref="CN955:CN1018" si="893">_xlfn.T.TEST(B955:U955,V955:AO955,2,3)</f>
        <v>1.4294508536768097E-3</v>
      </c>
      <c r="CO955" s="4">
        <f t="shared" ref="CO955:CO1018" si="894">IF(CN955&lt;0.05,1,0)</f>
        <v>1</v>
      </c>
      <c r="CP955" s="7">
        <f t="shared" ref="CP955:CP1018" si="895">MATCH(MAX(AZ955:BD955),AZ955:BD955,0)</f>
        <v>4</v>
      </c>
      <c r="CQ955" s="4" t="str">
        <f t="shared" ref="CQ955:CQ1018" si="896">_xlfn.SWITCH(CP955,1, "Gentleman Jack", 2, "Jack Daniels", 3, "Glenfiddich 12", 4, "Glenfiddich 15", 5, "Glenfiddich 18")</f>
        <v>Glenfiddich 15</v>
      </c>
      <c r="CR955" s="7">
        <f t="shared" ref="CR955:CR1018" si="897">62+(CP955-1)*4</f>
        <v>74</v>
      </c>
      <c r="CS955">
        <f t="shared" ref="CS955:CS1018" si="898">CR955+3</f>
        <v>77</v>
      </c>
      <c r="CT955">
        <f ca="1">COUNTIF(INDIRECT(ADDRESS(ROW(),CR955,1,1)):INDIRECT(ADDRESS(ROW(),CS955,1,1)), "&lt;0.05")</f>
        <v>3</v>
      </c>
      <c r="CU955" s="4">
        <f t="shared" ref="CU955:CU1018" ca="1" si="899">IF(CT955=4,1,0)</f>
        <v>0</v>
      </c>
    </row>
    <row r="956" spans="1:99" x14ac:dyDescent="0.25">
      <c r="A956" s="48">
        <v>160</v>
      </c>
      <c r="B956" s="7">
        <v>0.32221003334073239</v>
      </c>
      <c r="C956">
        <v>0.22994361389522339</v>
      </c>
      <c r="D956">
        <v>0.21423823196163694</v>
      </c>
      <c r="E956">
        <v>0.16186133323364954</v>
      </c>
      <c r="F956">
        <v>0.37602223231225523</v>
      </c>
      <c r="G956">
        <v>0.26177265085922352</v>
      </c>
      <c r="H956">
        <v>0.33641749377102115</v>
      </c>
      <c r="I956">
        <v>0.31947671384189402</v>
      </c>
      <c r="J956">
        <v>0</v>
      </c>
      <c r="K956" s="4">
        <v>0.30574598754892512</v>
      </c>
      <c r="L956" s="7">
        <v>5.6997252551707449E-2</v>
      </c>
      <c r="M956">
        <v>0.34127622809289759</v>
      </c>
      <c r="N956">
        <v>0.13513531647570384</v>
      </c>
      <c r="O956">
        <v>0.28953786120555386</v>
      </c>
      <c r="P956" s="53">
        <v>0.16816902022125849</v>
      </c>
      <c r="Q956" s="53">
        <v>0.16790126210412992</v>
      </c>
      <c r="R956" s="53">
        <v>0.28791523627471305</v>
      </c>
      <c r="S956" s="53">
        <v>0.21126214212646577</v>
      </c>
      <c r="T956" s="53">
        <v>0.25826408594640193</v>
      </c>
      <c r="U956" s="57">
        <v>0.27818712326828843</v>
      </c>
      <c r="V956" s="59">
        <v>0.25017101680014908</v>
      </c>
      <c r="W956" s="53">
        <v>0.42949674594311632</v>
      </c>
      <c r="X956" s="53">
        <v>0.40057679313379901</v>
      </c>
      <c r="Y956" s="53">
        <v>0.31860910285501293</v>
      </c>
      <c r="Z956" s="53">
        <v>0.37700227446954437</v>
      </c>
      <c r="AA956" s="53">
        <v>0.25017101680014908</v>
      </c>
      <c r="AB956" s="53">
        <v>0.42949674594311632</v>
      </c>
      <c r="AC956" s="53">
        <v>0.40057679313379901</v>
      </c>
      <c r="AD956" s="53">
        <v>0.31860910285501293</v>
      </c>
      <c r="AE956" s="57">
        <v>0.37700227446954437</v>
      </c>
      <c r="AF956" s="59">
        <v>0.61604265944243775</v>
      </c>
      <c r="AG956" s="53">
        <v>0.52779427881769481</v>
      </c>
      <c r="AH956" s="53">
        <v>0.52749828485562344</v>
      </c>
      <c r="AI956" s="53">
        <v>0.45665101086632698</v>
      </c>
      <c r="AJ956" s="53">
        <v>0.7902451017520975</v>
      </c>
      <c r="AK956" s="53">
        <v>0.61604265944243775</v>
      </c>
      <c r="AL956" s="53">
        <v>0.52779427881769481</v>
      </c>
      <c r="AM956" s="53">
        <v>0.52749828485562344</v>
      </c>
      <c r="AN956" s="53">
        <v>0.45665101086632698</v>
      </c>
      <c r="AO956" s="57">
        <v>0.7902451017520975</v>
      </c>
      <c r="AP956" s="59">
        <v>0.42556928925121723</v>
      </c>
      <c r="AQ956" s="53">
        <v>0.22539310478988617</v>
      </c>
      <c r="AR956" s="53">
        <v>0.2548755608936572</v>
      </c>
      <c r="AS956" s="53">
        <v>0.60743460063622357</v>
      </c>
      <c r="AT956" s="53">
        <v>0.22521898541043961</v>
      </c>
      <c r="AU956" s="53">
        <v>0.42556928925121723</v>
      </c>
      <c r="AV956" s="53">
        <v>0.22539310478988617</v>
      </c>
      <c r="AW956" s="53">
        <v>0.2548755608936572</v>
      </c>
      <c r="AX956" s="53">
        <v>0.60743460063622357</v>
      </c>
      <c r="AY956" s="57">
        <v>0.22521898541043961</v>
      </c>
      <c r="AZ956">
        <f t="shared" si="853"/>
        <v>0.25276882907645615</v>
      </c>
      <c r="BA956">
        <f t="shared" si="854"/>
        <v>0.21946455282671201</v>
      </c>
      <c r="BB956">
        <f t="shared" si="855"/>
        <v>0.35517118664032438</v>
      </c>
      <c r="BC956">
        <f t="shared" si="856"/>
        <v>0.5836462671468361</v>
      </c>
      <c r="BD956" s="4">
        <f t="shared" si="857"/>
        <v>0.34769830819628467</v>
      </c>
      <c r="BE956" s="7">
        <f t="shared" si="858"/>
        <v>0.10980286501809684</v>
      </c>
      <c r="BF956">
        <f t="shared" si="859"/>
        <v>8.7083561920776903E-2</v>
      </c>
      <c r="BG956">
        <f t="shared" si="860"/>
        <v>6.7370247141713357E-2</v>
      </c>
      <c r="BH956">
        <f t="shared" si="861"/>
        <v>0.12122746326863551</v>
      </c>
      <c r="BI956" s="4">
        <f t="shared" si="862"/>
        <v>0.15783440056525527</v>
      </c>
      <c r="BJ956" s="7">
        <f t="shared" si="863"/>
        <v>0.4625650219130657</v>
      </c>
      <c r="BK956">
        <f t="shared" si="864"/>
        <v>2.390847031089862E-2</v>
      </c>
      <c r="BL956">
        <f t="shared" si="865"/>
        <v>5.2872271921777858E-6</v>
      </c>
      <c r="BM956" s="4">
        <f t="shared" si="866"/>
        <v>0.13794298847213052</v>
      </c>
      <c r="BN956" s="7">
        <f t="shared" si="867"/>
        <v>0.4625650219130657</v>
      </c>
      <c r="BO956">
        <f t="shared" si="868"/>
        <v>1.1651202046479869E-3</v>
      </c>
      <c r="BP956">
        <f t="shared" si="869"/>
        <v>7.7271667255511622E-7</v>
      </c>
      <c r="BQ956" s="4">
        <f t="shared" si="870"/>
        <v>4.107151966363027E-2</v>
      </c>
      <c r="BR956" s="7">
        <f t="shared" si="871"/>
        <v>2.390847031089862E-2</v>
      </c>
      <c r="BS956">
        <f t="shared" si="872"/>
        <v>1.1651202046479869E-3</v>
      </c>
      <c r="BT956">
        <f t="shared" si="873"/>
        <v>1.2999996729633954E-4</v>
      </c>
      <c r="BU956" s="4">
        <f t="shared" si="874"/>
        <v>0.892726847112848</v>
      </c>
      <c r="BV956" s="7">
        <f t="shared" si="875"/>
        <v>5.2872271921777858E-6</v>
      </c>
      <c r="BW956">
        <f t="shared" si="876"/>
        <v>7.7271667255511622E-7</v>
      </c>
      <c r="BX956">
        <f t="shared" si="877"/>
        <v>1.2999996729633954E-4</v>
      </c>
      <c r="BY956" s="4">
        <f t="shared" si="878"/>
        <v>1.6154601153988367E-3</v>
      </c>
      <c r="BZ956" s="7">
        <f t="shared" si="879"/>
        <v>0.13794298847213052</v>
      </c>
      <c r="CA956">
        <f t="shared" si="880"/>
        <v>4.107151966363027E-2</v>
      </c>
      <c r="CB956">
        <f t="shared" si="881"/>
        <v>0.892726847112848</v>
      </c>
      <c r="CC956" s="4">
        <f t="shared" si="882"/>
        <v>1.6154601153988367E-3</v>
      </c>
      <c r="CD956" s="7">
        <f t="shared" si="883"/>
        <v>14</v>
      </c>
      <c r="CE956" s="4">
        <f t="shared" si="884"/>
        <v>0</v>
      </c>
      <c r="CF956" s="7">
        <f t="shared" si="885"/>
        <v>0.4625650219130657</v>
      </c>
      <c r="CG956">
        <f t="shared" si="886"/>
        <v>7.8888503207026183E-4</v>
      </c>
      <c r="CH956" s="7">
        <f t="shared" si="887"/>
        <v>0.4625650219130657</v>
      </c>
      <c r="CI956" s="4">
        <f t="shared" si="888"/>
        <v>1.4384451471171235E-5</v>
      </c>
      <c r="CJ956">
        <f t="shared" si="889"/>
        <v>7.8888503207026183E-4</v>
      </c>
      <c r="CK956">
        <f t="shared" si="890"/>
        <v>1.4384451471171235E-5</v>
      </c>
      <c r="CL956" s="7">
        <f t="shared" si="891"/>
        <v>4</v>
      </c>
      <c r="CM956" s="4">
        <f t="shared" si="892"/>
        <v>0</v>
      </c>
      <c r="CN956" s="7">
        <f t="shared" si="893"/>
        <v>1.8632519270608373E-6</v>
      </c>
      <c r="CO956" s="4">
        <f t="shared" si="894"/>
        <v>1</v>
      </c>
      <c r="CP956" s="7">
        <f t="shared" si="895"/>
        <v>4</v>
      </c>
      <c r="CQ956" s="4" t="str">
        <f t="shared" si="896"/>
        <v>Glenfiddich 15</v>
      </c>
      <c r="CR956" s="7">
        <f t="shared" si="897"/>
        <v>74</v>
      </c>
      <c r="CS956">
        <f t="shared" si="898"/>
        <v>77</v>
      </c>
      <c r="CT956">
        <f ca="1">COUNTIF(INDIRECT(ADDRESS(ROW(),CR956,1,1)):INDIRECT(ADDRESS(ROW(),CS956,1,1)), "&lt;0.05")</f>
        <v>4</v>
      </c>
      <c r="CU956" s="4">
        <f t="shared" ca="1" si="899"/>
        <v>1</v>
      </c>
    </row>
    <row r="957" spans="1:99" x14ac:dyDescent="0.25">
      <c r="A957" s="48">
        <v>161</v>
      </c>
      <c r="B957" s="7">
        <v>0.15325837108949358</v>
      </c>
      <c r="C957">
        <v>0.50118377307538786</v>
      </c>
      <c r="D957">
        <v>0.34845544638132914</v>
      </c>
      <c r="E957">
        <v>0.41937156561297312</v>
      </c>
      <c r="F957">
        <v>0.38320676606167114</v>
      </c>
      <c r="G957">
        <v>0.50856507800868689</v>
      </c>
      <c r="H957">
        <v>0.7852126223922129</v>
      </c>
      <c r="I957">
        <v>0.35698709972581349</v>
      </c>
      <c r="J957">
        <v>0.15488272347900714</v>
      </c>
      <c r="K957" s="4">
        <v>0.18900881615688928</v>
      </c>
      <c r="L957" s="7">
        <v>6.9474514346576574E-2</v>
      </c>
      <c r="M957">
        <v>0.31460213899860284</v>
      </c>
      <c r="N957">
        <v>0.58893437149075334</v>
      </c>
      <c r="O957">
        <v>0.32138278557257627</v>
      </c>
      <c r="P957" s="53">
        <v>8.4720654127035493E-3</v>
      </c>
      <c r="Q957" s="53">
        <v>0.51351145594292646</v>
      </c>
      <c r="R957" s="53">
        <v>0.52477068189265996</v>
      </c>
      <c r="S957" s="53">
        <v>0.49580813644141136</v>
      </c>
      <c r="T957" s="53">
        <v>0.37320229604919258</v>
      </c>
      <c r="U957" s="57">
        <v>0.56658256474834146</v>
      </c>
      <c r="V957" s="59">
        <v>0.29659224757184133</v>
      </c>
      <c r="W957" s="53">
        <v>0.50360971511444386</v>
      </c>
      <c r="X957" s="53">
        <v>0.57026490970839905</v>
      </c>
      <c r="Y957" s="53">
        <v>0.91580213760724172</v>
      </c>
      <c r="Z957" s="53">
        <v>0.65290193309405564</v>
      </c>
      <c r="AA957" s="53">
        <v>0.29659224757184133</v>
      </c>
      <c r="AB957" s="53">
        <v>0.50360971511444386</v>
      </c>
      <c r="AC957" s="53">
        <v>0.57026490970839905</v>
      </c>
      <c r="AD957" s="53">
        <v>0.91580213760724172</v>
      </c>
      <c r="AE957" s="57">
        <v>0.65290193309405564</v>
      </c>
      <c r="AF957" s="59">
        <v>0.94087092198730671</v>
      </c>
      <c r="AG957" s="53">
        <v>0.96981728191432615</v>
      </c>
      <c r="AH957" s="53">
        <v>0.77282780538729667</v>
      </c>
      <c r="AI957" s="53">
        <v>1.3866861764574125</v>
      </c>
      <c r="AJ957" s="53">
        <v>1.3307683167857347</v>
      </c>
      <c r="AK957" s="53">
        <v>0.94087092198730671</v>
      </c>
      <c r="AL957" s="53">
        <v>0.96981728191432615</v>
      </c>
      <c r="AM957" s="53">
        <v>0.77282780538729667</v>
      </c>
      <c r="AN957" s="53">
        <v>1.3866861764574125</v>
      </c>
      <c r="AO957" s="57">
        <v>1.3307683167857347</v>
      </c>
      <c r="AP957" s="59">
        <v>0.88480246035170729</v>
      </c>
      <c r="AQ957" s="53">
        <v>0.63771628427025429</v>
      </c>
      <c r="AR957" s="53">
        <v>1.0042533750059304</v>
      </c>
      <c r="AS957" s="53">
        <v>0</v>
      </c>
      <c r="AT957" s="53">
        <v>0.74117943286693599</v>
      </c>
      <c r="AU957" s="53">
        <v>0.88480246035170729</v>
      </c>
      <c r="AV957" s="53">
        <v>0.63771628427025429</v>
      </c>
      <c r="AW957" s="53">
        <v>1.0042533750059304</v>
      </c>
      <c r="AX957" s="53">
        <v>0</v>
      </c>
      <c r="AY957" s="57">
        <v>0.74117943286693599</v>
      </c>
      <c r="AZ957">
        <f t="shared" si="853"/>
        <v>0.38001322619834649</v>
      </c>
      <c r="BA957">
        <f t="shared" si="854"/>
        <v>0.37767410108957444</v>
      </c>
      <c r="BB957">
        <f t="shared" si="855"/>
        <v>0.58783418861919623</v>
      </c>
      <c r="BC957">
        <f t="shared" si="856"/>
        <v>1.0801941005064153</v>
      </c>
      <c r="BD957" s="4">
        <f t="shared" si="857"/>
        <v>0.65359031049896565</v>
      </c>
      <c r="BE957" s="7">
        <f t="shared" si="858"/>
        <v>0.19352404285923613</v>
      </c>
      <c r="BF957">
        <f t="shared" si="859"/>
        <v>0.20353161395697408</v>
      </c>
      <c r="BG957">
        <f t="shared" si="860"/>
        <v>0.21292726805080137</v>
      </c>
      <c r="BH957">
        <f t="shared" si="861"/>
        <v>0.25068477772124703</v>
      </c>
      <c r="BI957" s="4">
        <f t="shared" si="862"/>
        <v>0.3686394734072776</v>
      </c>
      <c r="BJ957" s="7">
        <f t="shared" si="863"/>
        <v>0.97927845391527235</v>
      </c>
      <c r="BK957">
        <f t="shared" si="864"/>
        <v>3.4849842922747738E-2</v>
      </c>
      <c r="BL957">
        <f t="shared" si="865"/>
        <v>2.2326679363273003E-6</v>
      </c>
      <c r="BM957" s="4">
        <f t="shared" si="866"/>
        <v>5.7154595130939345E-2</v>
      </c>
      <c r="BN957" s="7">
        <f t="shared" si="867"/>
        <v>0.97927845391527235</v>
      </c>
      <c r="BO957">
        <f t="shared" si="868"/>
        <v>3.6759757383632068E-2</v>
      </c>
      <c r="BP957">
        <f t="shared" si="869"/>
        <v>2.448797497898859E-6</v>
      </c>
      <c r="BQ957" s="4">
        <f t="shared" si="870"/>
        <v>5.7183383185572013E-2</v>
      </c>
      <c r="BR957" s="7">
        <f t="shared" si="871"/>
        <v>3.4849842922747738E-2</v>
      </c>
      <c r="BS957">
        <f t="shared" si="872"/>
        <v>3.6759757383632068E-2</v>
      </c>
      <c r="BT957">
        <f t="shared" si="873"/>
        <v>1.7707226204288852E-4</v>
      </c>
      <c r="BU957" s="4">
        <f t="shared" si="874"/>
        <v>0.63258574018802083</v>
      </c>
      <c r="BV957" s="7">
        <f t="shared" si="875"/>
        <v>2.2326679363273003E-6</v>
      </c>
      <c r="BW957">
        <f t="shared" si="876"/>
        <v>2.448797497898859E-6</v>
      </c>
      <c r="BX957">
        <f t="shared" si="877"/>
        <v>1.7707226204288852E-4</v>
      </c>
      <c r="BY957" s="4">
        <f t="shared" si="878"/>
        <v>8.0935584206934426E-3</v>
      </c>
      <c r="BZ957" s="7">
        <f t="shared" si="879"/>
        <v>5.7154595130939345E-2</v>
      </c>
      <c r="CA957">
        <f t="shared" si="880"/>
        <v>5.7183383185572013E-2</v>
      </c>
      <c r="CB957">
        <f t="shared" si="881"/>
        <v>0.63258574018802083</v>
      </c>
      <c r="CC957" s="4">
        <f t="shared" si="882"/>
        <v>8.0935584206934426E-3</v>
      </c>
      <c r="CD957" s="7">
        <f t="shared" si="883"/>
        <v>12</v>
      </c>
      <c r="CE957" s="4">
        <f t="shared" si="884"/>
        <v>0</v>
      </c>
      <c r="CF957" s="7">
        <f t="shared" si="885"/>
        <v>0.97927845391527235</v>
      </c>
      <c r="CG957">
        <f t="shared" si="886"/>
        <v>1.2379795999921435E-4</v>
      </c>
      <c r="CH957" s="7">
        <f t="shared" si="887"/>
        <v>0.97927845391527235</v>
      </c>
      <c r="CI957" s="4">
        <f t="shared" si="888"/>
        <v>1.6977244453116231E-4</v>
      </c>
      <c r="CJ957">
        <f t="shared" si="889"/>
        <v>1.2379795999921435E-4</v>
      </c>
      <c r="CK957">
        <f t="shared" si="890"/>
        <v>1.6977244453116231E-4</v>
      </c>
      <c r="CL957" s="7">
        <f t="shared" si="891"/>
        <v>4</v>
      </c>
      <c r="CM957" s="4">
        <f t="shared" si="892"/>
        <v>0</v>
      </c>
      <c r="CN957" s="7">
        <f t="shared" si="893"/>
        <v>1.2527873798468601E-5</v>
      </c>
      <c r="CO957" s="4">
        <f t="shared" si="894"/>
        <v>1</v>
      </c>
      <c r="CP957" s="7">
        <f t="shared" si="895"/>
        <v>4</v>
      </c>
      <c r="CQ957" s="4" t="str">
        <f t="shared" si="896"/>
        <v>Glenfiddich 15</v>
      </c>
      <c r="CR957" s="7">
        <f t="shared" si="897"/>
        <v>74</v>
      </c>
      <c r="CS957">
        <f t="shared" si="898"/>
        <v>77</v>
      </c>
      <c r="CT957">
        <f ca="1">COUNTIF(INDIRECT(ADDRESS(ROW(),CR957,1,1)):INDIRECT(ADDRESS(ROW(),CS957,1,1)), "&lt;0.05")</f>
        <v>4</v>
      </c>
      <c r="CU957" s="4">
        <f t="shared" ca="1" si="899"/>
        <v>1</v>
      </c>
    </row>
    <row r="958" spans="1:99" x14ac:dyDescent="0.25">
      <c r="A958" s="48">
        <v>162</v>
      </c>
      <c r="B958" s="7">
        <v>0.57143246667234204</v>
      </c>
      <c r="C958">
        <v>0.52538178482377185</v>
      </c>
      <c r="D958">
        <v>0.36103840847439939</v>
      </c>
      <c r="E958">
        <v>0.40430497249523684</v>
      </c>
      <c r="F958">
        <v>0.52177141617730827</v>
      </c>
      <c r="G958">
        <v>0.84943321218956158</v>
      </c>
      <c r="H958">
        <v>1.1175183659785908</v>
      </c>
      <c r="I958">
        <v>0.72558813448832482</v>
      </c>
      <c r="J958">
        <v>0.79051857711863771</v>
      </c>
      <c r="K958" s="4">
        <v>0.38657410303441608</v>
      </c>
      <c r="L958" s="7">
        <v>0.99319230260035296</v>
      </c>
      <c r="M958">
        <v>0.44463008382525476</v>
      </c>
      <c r="N958">
        <v>0.66563066080524935</v>
      </c>
      <c r="O958">
        <v>0.48226933938644517</v>
      </c>
      <c r="P958" s="53">
        <v>0.49700588481454128</v>
      </c>
      <c r="Q958" s="53">
        <v>0.8381562791829732</v>
      </c>
      <c r="R958" s="53">
        <v>0.90848879823486495</v>
      </c>
      <c r="S958" s="53">
        <v>0.95919255104583723</v>
      </c>
      <c r="T958" s="53">
        <v>0.80812124551209441</v>
      </c>
      <c r="U958" s="57">
        <v>0.46267732639281345</v>
      </c>
      <c r="V958" s="59">
        <v>0.71622704120108227</v>
      </c>
      <c r="W958" s="53">
        <v>0.80235331783474739</v>
      </c>
      <c r="X958" s="53">
        <v>0.66309047943292854</v>
      </c>
      <c r="Y958" s="53">
        <v>0.60016794840134913</v>
      </c>
      <c r="Z958" s="53">
        <v>0.66800229308757919</v>
      </c>
      <c r="AA958" s="53">
        <v>0.71622704120108227</v>
      </c>
      <c r="AB958" s="53">
        <v>0.80235331783474739</v>
      </c>
      <c r="AC958" s="53">
        <v>0.66309047943292854</v>
      </c>
      <c r="AD958" s="53">
        <v>0.60016794840134913</v>
      </c>
      <c r="AE958" s="57">
        <v>0.66800229308757919</v>
      </c>
      <c r="AF958" s="59">
        <v>1.0289549887228997</v>
      </c>
      <c r="AG958" s="53">
        <v>0.83676730585480097</v>
      </c>
      <c r="AH958" s="53">
        <v>0.72771423296997262</v>
      </c>
      <c r="AI958" s="53">
        <v>0.8997375998421161</v>
      </c>
      <c r="AJ958" s="53">
        <v>0.25290524367401795</v>
      </c>
      <c r="AK958" s="53">
        <v>1.0289549887228997</v>
      </c>
      <c r="AL958" s="53">
        <v>0.83676730585480097</v>
      </c>
      <c r="AM958" s="53">
        <v>0.72771423296997262</v>
      </c>
      <c r="AN958" s="53">
        <v>0.8997375998421161</v>
      </c>
      <c r="AO958" s="57">
        <v>0.25290524367401795</v>
      </c>
      <c r="AP958" s="59">
        <v>0.76911909215167429</v>
      </c>
      <c r="AQ958" s="53">
        <v>0.51228693635000788</v>
      </c>
      <c r="AR958" s="53">
        <v>0.34921380071708902</v>
      </c>
      <c r="AS958" s="53">
        <v>0.50207376649310276</v>
      </c>
      <c r="AT958" s="53">
        <v>0.66839015052590101</v>
      </c>
      <c r="AU958" s="53">
        <v>0.76911909215167429</v>
      </c>
      <c r="AV958" s="53">
        <v>0.51228693635000788</v>
      </c>
      <c r="AW958" s="53">
        <v>0.34921380071708902</v>
      </c>
      <c r="AX958" s="53">
        <v>0.50207376649310276</v>
      </c>
      <c r="AY958" s="57">
        <v>0.66839015052590101</v>
      </c>
      <c r="AZ958">
        <f t="shared" si="853"/>
        <v>0.62535614414525897</v>
      </c>
      <c r="BA958">
        <f t="shared" si="854"/>
        <v>0.70593644718004267</v>
      </c>
      <c r="BB958">
        <f t="shared" si="855"/>
        <v>0.68996821599153724</v>
      </c>
      <c r="BC958">
        <f t="shared" si="856"/>
        <v>0.74921587421276148</v>
      </c>
      <c r="BD958" s="4">
        <f t="shared" si="857"/>
        <v>0.56021674924755493</v>
      </c>
      <c r="BE958" s="7">
        <f t="shared" si="858"/>
        <v>0.2424724604280494</v>
      </c>
      <c r="BF958">
        <f t="shared" si="859"/>
        <v>0.22069722329011573</v>
      </c>
      <c r="BG958">
        <f t="shared" si="860"/>
        <v>7.0850295331463434E-2</v>
      </c>
      <c r="BH958">
        <f t="shared" si="861"/>
        <v>0.28101505606869925</v>
      </c>
      <c r="BI958" s="4">
        <f t="shared" si="862"/>
        <v>0.15314611128772498</v>
      </c>
      <c r="BJ958" s="7">
        <f t="shared" si="863"/>
        <v>0.44723189174255229</v>
      </c>
      <c r="BK958">
        <f t="shared" si="864"/>
        <v>0.4365106459186836</v>
      </c>
      <c r="BL958">
        <f t="shared" si="865"/>
        <v>0.30555445208113857</v>
      </c>
      <c r="BM958" s="4">
        <f t="shared" si="866"/>
        <v>0.48349281233884789</v>
      </c>
      <c r="BN958" s="7">
        <f t="shared" si="867"/>
        <v>0.44723189174255229</v>
      </c>
      <c r="BO958">
        <f t="shared" si="868"/>
        <v>0.83159304824610714</v>
      </c>
      <c r="BP958">
        <f t="shared" si="869"/>
        <v>0.70643762544501365</v>
      </c>
      <c r="BQ958" s="4">
        <f t="shared" si="870"/>
        <v>0.10552521542004495</v>
      </c>
      <c r="BR958" s="7">
        <f t="shared" si="871"/>
        <v>0.4365106459186836</v>
      </c>
      <c r="BS958">
        <f t="shared" si="872"/>
        <v>0.83159304824610714</v>
      </c>
      <c r="BT958">
        <f t="shared" si="873"/>
        <v>0.53232419454798063</v>
      </c>
      <c r="BU958" s="4">
        <f t="shared" si="874"/>
        <v>3.0657152877050429E-2</v>
      </c>
      <c r="BV958" s="7">
        <f t="shared" si="875"/>
        <v>0.30555445208113857</v>
      </c>
      <c r="BW958">
        <f t="shared" si="876"/>
        <v>0.70643762544501365</v>
      </c>
      <c r="BX958">
        <f t="shared" si="877"/>
        <v>0.53232419454798063</v>
      </c>
      <c r="BY958" s="4">
        <f t="shared" si="878"/>
        <v>8.3041586963994093E-2</v>
      </c>
      <c r="BZ958" s="7">
        <f t="shared" si="879"/>
        <v>0.48349281233884789</v>
      </c>
      <c r="CA958">
        <f t="shared" si="880"/>
        <v>0.10552521542004495</v>
      </c>
      <c r="CB958">
        <f t="shared" si="881"/>
        <v>3.0657152877050429E-2</v>
      </c>
      <c r="CC958" s="4">
        <f t="shared" si="882"/>
        <v>8.3041586963994093E-2</v>
      </c>
      <c r="CD958" s="7">
        <f t="shared" si="883"/>
        <v>2</v>
      </c>
      <c r="CE958" s="4">
        <f t="shared" si="884"/>
        <v>0</v>
      </c>
      <c r="CF958" s="7">
        <f t="shared" si="885"/>
        <v>0.44723189174255229</v>
      </c>
      <c r="CG958">
        <f t="shared" si="886"/>
        <v>0.6360404371000663</v>
      </c>
      <c r="CH958" s="7">
        <f t="shared" si="887"/>
        <v>0.44723189174255229</v>
      </c>
      <c r="CI958" s="4">
        <f t="shared" si="888"/>
        <v>0.62376232634875084</v>
      </c>
      <c r="CJ958">
        <f t="shared" si="889"/>
        <v>0.6360404371000663</v>
      </c>
      <c r="CK958">
        <f t="shared" si="890"/>
        <v>0.62376232634875084</v>
      </c>
      <c r="CL958" s="7">
        <f t="shared" si="891"/>
        <v>0</v>
      </c>
      <c r="CM958" s="4">
        <f t="shared" si="892"/>
        <v>0</v>
      </c>
      <c r="CN958" s="7">
        <f t="shared" si="893"/>
        <v>0.43470276755571069</v>
      </c>
      <c r="CO958" s="4">
        <f t="shared" si="894"/>
        <v>0</v>
      </c>
      <c r="CP958" s="7">
        <f t="shared" si="895"/>
        <v>4</v>
      </c>
      <c r="CQ958" s="4" t="str">
        <f t="shared" si="896"/>
        <v>Glenfiddich 15</v>
      </c>
      <c r="CR958" s="7">
        <f t="shared" si="897"/>
        <v>74</v>
      </c>
      <c r="CS958">
        <f t="shared" si="898"/>
        <v>77</v>
      </c>
      <c r="CT958">
        <f ca="1">COUNTIF(INDIRECT(ADDRESS(ROW(),CR958,1,1)):INDIRECT(ADDRESS(ROW(),CS958,1,1)), "&lt;0.05")</f>
        <v>0</v>
      </c>
      <c r="CU958" s="4">
        <f t="shared" ca="1" si="899"/>
        <v>0</v>
      </c>
    </row>
    <row r="959" spans="1:99" x14ac:dyDescent="0.25">
      <c r="A959" s="48">
        <v>163</v>
      </c>
      <c r="B959" s="7">
        <v>0.99092481478144412</v>
      </c>
      <c r="C959">
        <v>0.46547984665048181</v>
      </c>
      <c r="D959">
        <v>0.69643505424739449</v>
      </c>
      <c r="E959">
        <v>0.52950057596827582</v>
      </c>
      <c r="F959">
        <v>0.63159095938343712</v>
      </c>
      <c r="G959">
        <v>0.79306428106462523</v>
      </c>
      <c r="H959">
        <v>1.1706293232864193</v>
      </c>
      <c r="I959">
        <v>0.74511555877284052</v>
      </c>
      <c r="J959">
        <v>0.95177698099251129</v>
      </c>
      <c r="K959" s="4">
        <v>0.7274645484654666</v>
      </c>
      <c r="L959" s="7">
        <v>1.4536175559346649</v>
      </c>
      <c r="M959">
        <v>1.1434780573214605</v>
      </c>
      <c r="N959">
        <v>0.91467524740899986</v>
      </c>
      <c r="O959">
        <v>1.1277424729828642</v>
      </c>
      <c r="P959" s="53">
        <v>1.0073199646856734</v>
      </c>
      <c r="Q959" s="53">
        <v>1.1452286231938436</v>
      </c>
      <c r="R959" s="53">
        <v>1.0367595161219014</v>
      </c>
      <c r="S959" s="53">
        <v>1.2907441353165747</v>
      </c>
      <c r="T959" s="53">
        <v>0.90562285031359013</v>
      </c>
      <c r="U959" s="57">
        <v>0.76806650238392515</v>
      </c>
      <c r="V959" s="59">
        <v>0.85277946941174199</v>
      </c>
      <c r="W959" s="53">
        <v>1.0331338476058813</v>
      </c>
      <c r="X959" s="53">
        <v>0.95654798476640501</v>
      </c>
      <c r="Y959" s="53">
        <v>0.93878731836052509</v>
      </c>
      <c r="Z959" s="53">
        <v>0.59893935354568639</v>
      </c>
      <c r="AA959" s="53">
        <v>0.85277946941174199</v>
      </c>
      <c r="AB959" s="53">
        <v>1.0331338476058813</v>
      </c>
      <c r="AC959" s="53">
        <v>0.95654798476640501</v>
      </c>
      <c r="AD959" s="53">
        <v>0.93878731836052509</v>
      </c>
      <c r="AE959" s="57">
        <v>0.59893935354568639</v>
      </c>
      <c r="AF959" s="59">
        <v>1.0832213955802841</v>
      </c>
      <c r="AG959" s="53">
        <v>0.72544171578803573</v>
      </c>
      <c r="AH959" s="53">
        <v>1.1950865062471689</v>
      </c>
      <c r="AI959" s="53">
        <v>0.79096858174656082</v>
      </c>
      <c r="AJ959" s="53">
        <v>0.49633540013011052</v>
      </c>
      <c r="AK959" s="53">
        <v>1.0832213955802841</v>
      </c>
      <c r="AL959" s="53">
        <v>0.72544171578803573</v>
      </c>
      <c r="AM959" s="53">
        <v>1.1950865062471689</v>
      </c>
      <c r="AN959" s="53">
        <v>0.79096858174656082</v>
      </c>
      <c r="AO959" s="57">
        <v>0.49633540013011052</v>
      </c>
      <c r="AP959" s="59">
        <v>0.69345307016335955</v>
      </c>
      <c r="AQ959" s="53">
        <v>0.62796911160586077</v>
      </c>
      <c r="AR959" s="53">
        <v>1.0225034990167758</v>
      </c>
      <c r="AS959" s="53">
        <v>0.23430463281890687</v>
      </c>
      <c r="AT959" s="53">
        <v>0.91131006540224946</v>
      </c>
      <c r="AU959" s="53">
        <v>0.69345307016335955</v>
      </c>
      <c r="AV959" s="53">
        <v>0.62796911160586077</v>
      </c>
      <c r="AW959" s="53">
        <v>1.0225034990167758</v>
      </c>
      <c r="AX959" s="53">
        <v>0.23430463281890687</v>
      </c>
      <c r="AY959" s="57">
        <v>0.91131006540224946</v>
      </c>
      <c r="AZ959">
        <f t="shared" si="853"/>
        <v>0.77019819436128956</v>
      </c>
      <c r="BA959">
        <f t="shared" si="854"/>
        <v>1.0793254925663498</v>
      </c>
      <c r="BB959">
        <f t="shared" si="855"/>
        <v>0.87603759473804799</v>
      </c>
      <c r="BC959">
        <f t="shared" si="856"/>
        <v>0.85821071989843212</v>
      </c>
      <c r="BD959" s="4">
        <f t="shared" si="857"/>
        <v>0.69790807580143044</v>
      </c>
      <c r="BE959" s="7">
        <f t="shared" si="858"/>
        <v>0.21614191020122331</v>
      </c>
      <c r="BF959">
        <f t="shared" si="859"/>
        <v>0.19909698862281761</v>
      </c>
      <c r="BG959">
        <f t="shared" si="860"/>
        <v>0.15805980517085863</v>
      </c>
      <c r="BH959">
        <f t="shared" si="861"/>
        <v>0.26550495297828658</v>
      </c>
      <c r="BI959" s="4">
        <f t="shared" si="862"/>
        <v>0.28703157242953531</v>
      </c>
      <c r="BJ959" s="7">
        <f t="shared" si="863"/>
        <v>3.7819090926681756E-3</v>
      </c>
      <c r="BK959">
        <f t="shared" si="864"/>
        <v>0.22877759572272535</v>
      </c>
      <c r="BL959">
        <f t="shared" si="865"/>
        <v>0.4273027885539129</v>
      </c>
      <c r="BM959" s="4">
        <f t="shared" si="866"/>
        <v>0.53324367905335701</v>
      </c>
      <c r="BN959" s="7">
        <f t="shared" si="867"/>
        <v>3.7819090926681756E-3</v>
      </c>
      <c r="BO959">
        <f t="shared" si="868"/>
        <v>2.1552445758237983E-2</v>
      </c>
      <c r="BP959">
        <f t="shared" si="869"/>
        <v>5.0565638183206273E-2</v>
      </c>
      <c r="BQ959" s="4">
        <f t="shared" si="870"/>
        <v>3.2658287866190122E-3</v>
      </c>
      <c r="BR959" s="7">
        <f t="shared" si="871"/>
        <v>0.22877759572272535</v>
      </c>
      <c r="BS959">
        <f t="shared" si="872"/>
        <v>2.1552445758237983E-2</v>
      </c>
      <c r="BT959">
        <f t="shared" si="873"/>
        <v>0.85773231174069231</v>
      </c>
      <c r="BU959" s="4">
        <f t="shared" si="874"/>
        <v>0.10762507760444968</v>
      </c>
      <c r="BV959" s="7">
        <f t="shared" si="875"/>
        <v>0.4273027885539129</v>
      </c>
      <c r="BW959">
        <f t="shared" si="876"/>
        <v>5.0565638183206273E-2</v>
      </c>
      <c r="BX959">
        <f t="shared" si="877"/>
        <v>0.85773231174069231</v>
      </c>
      <c r="BY959" s="4">
        <f t="shared" si="878"/>
        <v>0.21128401438290531</v>
      </c>
      <c r="BZ959" s="7">
        <f t="shared" si="879"/>
        <v>0.53324367905335701</v>
      </c>
      <c r="CA959">
        <f t="shared" si="880"/>
        <v>3.2658287866190122E-3</v>
      </c>
      <c r="CB959">
        <f t="shared" si="881"/>
        <v>0.10762507760444968</v>
      </c>
      <c r="CC959" s="4">
        <f t="shared" si="882"/>
        <v>0.21128401438290531</v>
      </c>
      <c r="CD959" s="7">
        <f t="shared" si="883"/>
        <v>6</v>
      </c>
      <c r="CE959" s="4">
        <f t="shared" si="884"/>
        <v>0</v>
      </c>
      <c r="CF959" s="7">
        <f t="shared" si="885"/>
        <v>3.7819090926681756E-3</v>
      </c>
      <c r="CG959">
        <f t="shared" si="886"/>
        <v>0.62752571508336619</v>
      </c>
      <c r="CH959" s="7">
        <f t="shared" si="887"/>
        <v>3.7819090926681756E-3</v>
      </c>
      <c r="CI959" s="4">
        <f t="shared" si="888"/>
        <v>2.5912840171258547E-3</v>
      </c>
      <c r="CJ959">
        <f t="shared" si="889"/>
        <v>0.62752571508336619</v>
      </c>
      <c r="CK959">
        <f t="shared" si="890"/>
        <v>2.5912840171258547E-3</v>
      </c>
      <c r="CL959" s="7">
        <f t="shared" si="891"/>
        <v>4</v>
      </c>
      <c r="CM959" s="4">
        <f t="shared" si="892"/>
        <v>0</v>
      </c>
      <c r="CN959" s="7">
        <f t="shared" si="893"/>
        <v>0.44480927463590392</v>
      </c>
      <c r="CO959" s="4">
        <f t="shared" si="894"/>
        <v>0</v>
      </c>
      <c r="CP959" s="7">
        <f t="shared" si="895"/>
        <v>2</v>
      </c>
      <c r="CQ959" s="4" t="str">
        <f t="shared" si="896"/>
        <v>Jack Daniels</v>
      </c>
      <c r="CR959" s="7">
        <f t="shared" si="897"/>
        <v>66</v>
      </c>
      <c r="CS959">
        <f t="shared" si="898"/>
        <v>69</v>
      </c>
      <c r="CT959">
        <f ca="1">COUNTIF(INDIRECT(ADDRESS(ROW(),CR959,1,1)):INDIRECT(ADDRESS(ROW(),CS959,1,1)), "&lt;0.05")</f>
        <v>3</v>
      </c>
      <c r="CU959" s="4">
        <f t="shared" ca="1" si="899"/>
        <v>0</v>
      </c>
    </row>
    <row r="960" spans="1:99" x14ac:dyDescent="0.25">
      <c r="A960" s="48">
        <v>164</v>
      </c>
      <c r="B960" s="7">
        <v>0.60839101041184318</v>
      </c>
      <c r="C960">
        <v>0.51538615762786866</v>
      </c>
      <c r="D960">
        <v>0.64111742768384661</v>
      </c>
      <c r="E960">
        <v>0.55144726399316657</v>
      </c>
      <c r="F960">
        <v>0.52040388892405343</v>
      </c>
      <c r="G960">
        <v>1.0149518514012268</v>
      </c>
      <c r="H960">
        <v>1.1436191672615275</v>
      </c>
      <c r="I960">
        <v>0.42427197904416369</v>
      </c>
      <c r="J960">
        <v>1.1008021504194208</v>
      </c>
      <c r="K960" s="4">
        <v>0.95034084750738146</v>
      </c>
      <c r="L960" s="7">
        <v>1.1573235681159115</v>
      </c>
      <c r="M960">
        <v>0.50542464699544321</v>
      </c>
      <c r="N960">
        <v>0.9705119208257027</v>
      </c>
      <c r="O960">
        <v>0.75929135993059027</v>
      </c>
      <c r="P960" s="53">
        <v>0.85959907976270311</v>
      </c>
      <c r="Q960" s="53">
        <v>1.0765449422757096</v>
      </c>
      <c r="R960" s="53">
        <v>1.454407231757203</v>
      </c>
      <c r="S960" s="53">
        <v>1.3528770942571733</v>
      </c>
      <c r="T960" s="53">
        <v>1.1080320452530483</v>
      </c>
      <c r="U960" s="57">
        <v>0.93890650262531627</v>
      </c>
      <c r="V960" s="59">
        <v>1.4964240802064637</v>
      </c>
      <c r="W960" s="53">
        <v>1.6245152701040846</v>
      </c>
      <c r="X960" s="53">
        <v>1.8048326874790612</v>
      </c>
      <c r="Y960" s="53">
        <v>1.1444376970635712</v>
      </c>
      <c r="Z960" s="53">
        <v>1.8852849172532049</v>
      </c>
      <c r="AA960" s="53">
        <v>1.4964240802064637</v>
      </c>
      <c r="AB960" s="53">
        <v>1.6245152701040846</v>
      </c>
      <c r="AC960" s="53">
        <v>1.8048326874790612</v>
      </c>
      <c r="AD960" s="53">
        <v>1.1444376970635712</v>
      </c>
      <c r="AE960" s="57">
        <v>1.8852849172532049</v>
      </c>
      <c r="AF960" s="59">
        <v>2.2614613233394771</v>
      </c>
      <c r="AG960" s="53">
        <v>1.560077606879875</v>
      </c>
      <c r="AH960" s="53">
        <v>1.5764309120697724</v>
      </c>
      <c r="AI960" s="53">
        <v>1.8708727240060017</v>
      </c>
      <c r="AJ960" s="53">
        <v>1.5536644143997245</v>
      </c>
      <c r="AK960" s="53">
        <v>2.2614613233394771</v>
      </c>
      <c r="AL960" s="53">
        <v>1.560077606879875</v>
      </c>
      <c r="AM960" s="53">
        <v>1.5764309120697724</v>
      </c>
      <c r="AN960" s="53">
        <v>1.8708727240060017</v>
      </c>
      <c r="AO960" s="57">
        <v>1.5536644143997245</v>
      </c>
      <c r="AP960" s="59">
        <v>0.88261920735509924</v>
      </c>
      <c r="AQ960" s="53">
        <v>0.672087379052282</v>
      </c>
      <c r="AR960" s="53">
        <v>0.88113217545222955</v>
      </c>
      <c r="AS960" s="53">
        <v>0.99720231730085584</v>
      </c>
      <c r="AT960" s="53">
        <v>0.67230901597633441</v>
      </c>
      <c r="AU960" s="53">
        <v>0.88261920735509924</v>
      </c>
      <c r="AV960" s="53">
        <v>0.672087379052282</v>
      </c>
      <c r="AW960" s="53">
        <v>0.88113217545222955</v>
      </c>
      <c r="AX960" s="53">
        <v>0.99720231730085584</v>
      </c>
      <c r="AY960" s="57">
        <v>0.67230901597633441</v>
      </c>
      <c r="AZ960">
        <f t="shared" si="853"/>
        <v>0.74707317442744992</v>
      </c>
      <c r="BA960">
        <f t="shared" si="854"/>
        <v>1.0182918391798803</v>
      </c>
      <c r="BB960">
        <f t="shared" si="855"/>
        <v>1.5910989304212773</v>
      </c>
      <c r="BC960">
        <f t="shared" si="856"/>
        <v>1.7645013961389697</v>
      </c>
      <c r="BD960" s="4">
        <f t="shared" si="857"/>
        <v>0.82107001902736021</v>
      </c>
      <c r="BE960" s="7">
        <f t="shared" si="858"/>
        <v>0.27354401546854912</v>
      </c>
      <c r="BF960">
        <f t="shared" si="859"/>
        <v>0.27824905471239125</v>
      </c>
      <c r="BG960">
        <f t="shared" si="860"/>
        <v>0.27560589824358056</v>
      </c>
      <c r="BH960">
        <f t="shared" si="861"/>
        <v>0.29055343899275332</v>
      </c>
      <c r="BI960" s="4">
        <f t="shared" si="862"/>
        <v>0.13560073316419546</v>
      </c>
      <c r="BJ960" s="7">
        <f t="shared" si="863"/>
        <v>4.1270577544696707E-2</v>
      </c>
      <c r="BK960">
        <f t="shared" si="864"/>
        <v>1.9819852880574075E-6</v>
      </c>
      <c r="BL960">
        <f t="shared" si="865"/>
        <v>2.2504452695257165E-7</v>
      </c>
      <c r="BM960" s="4">
        <f t="shared" si="866"/>
        <v>0.45693743158566846</v>
      </c>
      <c r="BN960" s="7">
        <f t="shared" si="867"/>
        <v>4.1270577544696707E-2</v>
      </c>
      <c r="BO960">
        <f t="shared" si="868"/>
        <v>2.1036121285656058E-4</v>
      </c>
      <c r="BP960">
        <f t="shared" si="869"/>
        <v>1.4970338093852848E-5</v>
      </c>
      <c r="BQ960" s="4">
        <f t="shared" si="870"/>
        <v>6.5003640443633756E-2</v>
      </c>
      <c r="BR960" s="7">
        <f t="shared" si="871"/>
        <v>1.9819852880574075E-6</v>
      </c>
      <c r="BS960">
        <f t="shared" si="872"/>
        <v>2.1036121285656058E-4</v>
      </c>
      <c r="BT960">
        <f t="shared" si="873"/>
        <v>0.18781336360475692</v>
      </c>
      <c r="BU960" s="4">
        <f t="shared" si="874"/>
        <v>2.3313102494991669E-6</v>
      </c>
      <c r="BV960" s="7">
        <f t="shared" si="875"/>
        <v>2.2504452695257165E-7</v>
      </c>
      <c r="BW960">
        <f t="shared" si="876"/>
        <v>1.4970338093852848E-5</v>
      </c>
      <c r="BX960">
        <f t="shared" si="877"/>
        <v>0.18781336360475692</v>
      </c>
      <c r="BY960" s="4">
        <f t="shared" si="878"/>
        <v>4.8368491477874233E-7</v>
      </c>
      <c r="BZ960" s="7">
        <f t="shared" si="879"/>
        <v>0.45693743158566846</v>
      </c>
      <c r="CA960">
        <f t="shared" si="880"/>
        <v>6.5003640443633756E-2</v>
      </c>
      <c r="CB960">
        <f t="shared" si="881"/>
        <v>2.3313102494991669E-6</v>
      </c>
      <c r="CC960" s="4">
        <f t="shared" si="882"/>
        <v>4.8368491477874233E-7</v>
      </c>
      <c r="CD960" s="7">
        <f t="shared" si="883"/>
        <v>14</v>
      </c>
      <c r="CE960" s="4">
        <f t="shared" si="884"/>
        <v>0</v>
      </c>
      <c r="CF960" s="7">
        <f t="shared" si="885"/>
        <v>4.1270577544696707E-2</v>
      </c>
      <c r="CG960">
        <f t="shared" si="886"/>
        <v>1.4509983849682773E-5</v>
      </c>
      <c r="CH960" s="7">
        <f t="shared" si="887"/>
        <v>4.1270577544696707E-2</v>
      </c>
      <c r="CI960" s="4">
        <f t="shared" si="888"/>
        <v>5.5092639019885528E-3</v>
      </c>
      <c r="CJ960">
        <f t="shared" si="889"/>
        <v>1.4509983849682773E-5</v>
      </c>
      <c r="CK960">
        <f t="shared" si="890"/>
        <v>5.5092639019885528E-3</v>
      </c>
      <c r="CL960" s="7">
        <f t="shared" si="891"/>
        <v>6</v>
      </c>
      <c r="CM960" s="4">
        <f t="shared" si="892"/>
        <v>1</v>
      </c>
      <c r="CN960" s="7">
        <f t="shared" si="893"/>
        <v>2.6525818914310626E-10</v>
      </c>
      <c r="CO960" s="4">
        <f t="shared" si="894"/>
        <v>1</v>
      </c>
      <c r="CP960" s="7">
        <f t="shared" si="895"/>
        <v>4</v>
      </c>
      <c r="CQ960" s="4" t="str">
        <f t="shared" si="896"/>
        <v>Glenfiddich 15</v>
      </c>
      <c r="CR960" s="7">
        <f t="shared" si="897"/>
        <v>74</v>
      </c>
      <c r="CS960">
        <f t="shared" si="898"/>
        <v>77</v>
      </c>
      <c r="CT960">
        <f ca="1">COUNTIF(INDIRECT(ADDRESS(ROW(),CR960,1,1)):INDIRECT(ADDRESS(ROW(),CS960,1,1)), "&lt;0.05")</f>
        <v>3</v>
      </c>
      <c r="CU960" s="4">
        <f t="shared" ca="1" si="899"/>
        <v>0</v>
      </c>
    </row>
    <row r="961" spans="1:99" x14ac:dyDescent="0.25">
      <c r="A961" s="48">
        <v>165</v>
      </c>
      <c r="B961" s="7">
        <v>0.7920937050184953</v>
      </c>
      <c r="C961">
        <v>0.52842033613481931</v>
      </c>
      <c r="D961">
        <v>0.85421726794211406</v>
      </c>
      <c r="E961">
        <v>0.7624101012792216</v>
      </c>
      <c r="F961">
        <v>0.58200519592221656</v>
      </c>
      <c r="G961">
        <v>1.4531376724931999</v>
      </c>
      <c r="H961">
        <v>1.6719133288431638</v>
      </c>
      <c r="I961">
        <v>1.0127562056180068</v>
      </c>
      <c r="J961">
        <v>1.5144734188939735</v>
      </c>
      <c r="K961" s="4">
        <v>1.5520025355091767</v>
      </c>
      <c r="L961" s="7">
        <v>1.2978908255974353</v>
      </c>
      <c r="M961">
        <v>1.0415182452395437</v>
      </c>
      <c r="N961">
        <v>1.308849842584237</v>
      </c>
      <c r="O961">
        <v>0.58664081415380476</v>
      </c>
      <c r="P961" s="53">
        <v>0.97935788602890639</v>
      </c>
      <c r="Q961" s="53">
        <v>1.2547859654785873</v>
      </c>
      <c r="R961" s="53">
        <v>2.3043135526686984</v>
      </c>
      <c r="S961" s="53">
        <v>1.4955569341767689</v>
      </c>
      <c r="T961" s="53">
        <v>1.6828784435914868</v>
      </c>
      <c r="U961" s="57">
        <v>1.0670018732260664</v>
      </c>
      <c r="V961" s="59">
        <v>1.4196349497774592</v>
      </c>
      <c r="W961" s="53">
        <v>2.0565267256586397</v>
      </c>
      <c r="X961" s="53">
        <v>1.8379843922015098</v>
      </c>
      <c r="Y961" s="53">
        <v>1.7211558396990554</v>
      </c>
      <c r="Z961" s="53">
        <v>2.8108272004976276</v>
      </c>
      <c r="AA961" s="53">
        <v>1.4196349497774592</v>
      </c>
      <c r="AB961" s="53">
        <v>2.0565267256586397</v>
      </c>
      <c r="AC961" s="53">
        <v>1.8379843922015098</v>
      </c>
      <c r="AD961" s="53">
        <v>1.7211558396990554</v>
      </c>
      <c r="AE961" s="57">
        <v>2.8108272004976276</v>
      </c>
      <c r="AF961" s="59">
        <v>3.4699917130050224</v>
      </c>
      <c r="AG961" s="53">
        <v>2.5357270439023933</v>
      </c>
      <c r="AH961" s="53">
        <v>1.7085458890435368</v>
      </c>
      <c r="AI961" s="53">
        <v>2.3569268786383111</v>
      </c>
      <c r="AJ961" s="53">
        <v>1.7615864131741044</v>
      </c>
      <c r="AK961" s="53">
        <v>3.4699917130050224</v>
      </c>
      <c r="AL961" s="53">
        <v>2.5357270439023933</v>
      </c>
      <c r="AM961" s="53">
        <v>1.7085458890435368</v>
      </c>
      <c r="AN961" s="53">
        <v>2.3569268786383111</v>
      </c>
      <c r="AO961" s="57">
        <v>1.7615864131741044</v>
      </c>
      <c r="AP961" s="59">
        <v>1.1920316935618522</v>
      </c>
      <c r="AQ961" s="53">
        <v>0.97685970003692957</v>
      </c>
      <c r="AR961" s="53">
        <v>1.3010716245934686</v>
      </c>
      <c r="AS961" s="53">
        <v>1.5897091353586112</v>
      </c>
      <c r="AT961" s="53">
        <v>1.5371415375937567</v>
      </c>
      <c r="AU961" s="53">
        <v>1.1920316935618522</v>
      </c>
      <c r="AV961" s="53">
        <v>0.97685970003692957</v>
      </c>
      <c r="AW961" s="53">
        <v>1.3010716245934686</v>
      </c>
      <c r="AX961" s="53">
        <v>1.5897091353586112</v>
      </c>
      <c r="AY961" s="57">
        <v>1.5371415375937567</v>
      </c>
      <c r="AZ961">
        <f t="shared" si="853"/>
        <v>1.0723429767654387</v>
      </c>
      <c r="BA961">
        <f t="shared" si="854"/>
        <v>1.3018794382745535</v>
      </c>
      <c r="BB961">
        <f t="shared" si="855"/>
        <v>1.9692258215668581</v>
      </c>
      <c r="BC961">
        <f t="shared" si="856"/>
        <v>2.366555587552674</v>
      </c>
      <c r="BD961" s="4">
        <f t="shared" si="857"/>
        <v>1.3193627382289237</v>
      </c>
      <c r="BE961" s="7">
        <f t="shared" si="858"/>
        <v>0.43359636319920086</v>
      </c>
      <c r="BF961">
        <f t="shared" si="859"/>
        <v>0.46288581762421444</v>
      </c>
      <c r="BG961">
        <f t="shared" si="860"/>
        <v>0.49367724137073943</v>
      </c>
      <c r="BH961">
        <f t="shared" si="861"/>
        <v>0.67416573002201119</v>
      </c>
      <c r="BI961" s="4">
        <f t="shared" si="862"/>
        <v>0.23775378059317892</v>
      </c>
      <c r="BJ961" s="7">
        <f t="shared" si="863"/>
        <v>0.26749459207532583</v>
      </c>
      <c r="BK961">
        <f t="shared" si="864"/>
        <v>4.3003205261548603E-4</v>
      </c>
      <c r="BL961">
        <f t="shared" si="865"/>
        <v>1.2001135687471153E-4</v>
      </c>
      <c r="BM961" s="4">
        <f t="shared" si="866"/>
        <v>0.13656532544745817</v>
      </c>
      <c r="BN961" s="7">
        <f t="shared" si="867"/>
        <v>0.26749459207532583</v>
      </c>
      <c r="BO961">
        <f t="shared" si="868"/>
        <v>5.9578742025246639E-3</v>
      </c>
      <c r="BP961">
        <f t="shared" si="869"/>
        <v>8.1280464577320746E-4</v>
      </c>
      <c r="BQ961" s="4">
        <f t="shared" si="870"/>
        <v>0.91695777188807359</v>
      </c>
      <c r="BR961" s="7">
        <f t="shared" si="871"/>
        <v>4.3003205261548603E-4</v>
      </c>
      <c r="BS961">
        <f t="shared" si="872"/>
        <v>5.9578742025246639E-3</v>
      </c>
      <c r="BT961">
        <f t="shared" si="873"/>
        <v>0.15156624478400224</v>
      </c>
      <c r="BU961" s="4">
        <f t="shared" si="874"/>
        <v>2.4370749390272089E-3</v>
      </c>
      <c r="BV961" s="7">
        <f t="shared" si="875"/>
        <v>1.2001135687471153E-4</v>
      </c>
      <c r="BW961">
        <f t="shared" si="876"/>
        <v>8.1280464577320746E-4</v>
      </c>
      <c r="BX961">
        <f t="shared" si="877"/>
        <v>0.15156624478400224</v>
      </c>
      <c r="BY961" s="4">
        <f t="shared" si="878"/>
        <v>6.9129644283881498E-4</v>
      </c>
      <c r="BZ961" s="7">
        <f t="shared" si="879"/>
        <v>0.13656532544745817</v>
      </c>
      <c r="CA961">
        <f t="shared" si="880"/>
        <v>0.91695777188807359</v>
      </c>
      <c r="CB961">
        <f t="shared" si="881"/>
        <v>2.4370749390272089E-3</v>
      </c>
      <c r="CC961" s="4">
        <f t="shared" si="882"/>
        <v>6.9129644283881498E-4</v>
      </c>
      <c r="CD961" s="7">
        <f t="shared" si="883"/>
        <v>12</v>
      </c>
      <c r="CE961" s="4">
        <f t="shared" si="884"/>
        <v>0</v>
      </c>
      <c r="CF961" s="7">
        <f t="shared" si="885"/>
        <v>0.26749459207532583</v>
      </c>
      <c r="CG961">
        <f t="shared" si="886"/>
        <v>1.6494766650014927E-4</v>
      </c>
      <c r="CH961" s="7">
        <f t="shared" si="887"/>
        <v>0.26749459207532583</v>
      </c>
      <c r="CI961" s="4">
        <f t="shared" si="888"/>
        <v>5.3848942862408577E-3</v>
      </c>
      <c r="CJ961">
        <f t="shared" si="889"/>
        <v>1.6494766650014927E-4</v>
      </c>
      <c r="CK961">
        <f t="shared" si="890"/>
        <v>5.3848942862408577E-3</v>
      </c>
      <c r="CL961" s="7">
        <f t="shared" si="891"/>
        <v>4</v>
      </c>
      <c r="CM961" s="4">
        <f t="shared" si="892"/>
        <v>0</v>
      </c>
      <c r="CN961" s="7">
        <f t="shared" si="893"/>
        <v>1.5198453479020864E-6</v>
      </c>
      <c r="CO961" s="4">
        <f t="shared" si="894"/>
        <v>1</v>
      </c>
      <c r="CP961" s="7">
        <f t="shared" si="895"/>
        <v>4</v>
      </c>
      <c r="CQ961" s="4" t="str">
        <f t="shared" si="896"/>
        <v>Glenfiddich 15</v>
      </c>
      <c r="CR961" s="7">
        <f t="shared" si="897"/>
        <v>74</v>
      </c>
      <c r="CS961">
        <f t="shared" si="898"/>
        <v>77</v>
      </c>
      <c r="CT961">
        <f ca="1">COUNTIF(INDIRECT(ADDRESS(ROW(),CR961,1,1)):INDIRECT(ADDRESS(ROW(),CS961,1,1)), "&lt;0.05")</f>
        <v>3</v>
      </c>
      <c r="CU961" s="4">
        <f t="shared" ca="1" si="899"/>
        <v>0</v>
      </c>
    </row>
    <row r="962" spans="1:99" x14ac:dyDescent="0.25">
      <c r="A962" s="48">
        <v>166</v>
      </c>
      <c r="B962" s="7">
        <v>0.74218852319615825</v>
      </c>
      <c r="C962">
        <v>0.18578218708812938</v>
      </c>
      <c r="D962">
        <v>0.36514221965099192</v>
      </c>
      <c r="E962">
        <v>0.13136242901261183</v>
      </c>
      <c r="F962">
        <v>0.27883439844972396</v>
      </c>
      <c r="G962">
        <v>0.79555977098689534</v>
      </c>
      <c r="H962">
        <v>0.58313621138453953</v>
      </c>
      <c r="I962">
        <v>0.44711353162364831</v>
      </c>
      <c r="J962">
        <v>0.532542327385914</v>
      </c>
      <c r="K962" s="4">
        <v>0.22044181614553596</v>
      </c>
      <c r="L962" s="7">
        <v>0.86660642091380313</v>
      </c>
      <c r="M962">
        <v>0.62930317309337536</v>
      </c>
      <c r="N962">
        <v>0.36696326030032494</v>
      </c>
      <c r="O962">
        <v>0.65823074960720085</v>
      </c>
      <c r="P962" s="53">
        <v>0.51484525966078165</v>
      </c>
      <c r="Q962" s="53">
        <v>0.65462433847670409</v>
      </c>
      <c r="R962" s="53">
        <v>0.78324878919683283</v>
      </c>
      <c r="S962" s="53">
        <v>0.46617976571291364</v>
      </c>
      <c r="T962" s="53">
        <v>0.67457891727890973</v>
      </c>
      <c r="U962" s="57">
        <v>0.75982657965431577</v>
      </c>
      <c r="V962" s="59">
        <v>1.2729103300728728</v>
      </c>
      <c r="W962" s="53">
        <v>1.0454494051496186</v>
      </c>
      <c r="X962" s="53">
        <v>0.98422912740426138</v>
      </c>
      <c r="Y962" s="53">
        <v>0.92831955042233594</v>
      </c>
      <c r="Z962" s="53">
        <v>1.102189045277673</v>
      </c>
      <c r="AA962" s="53">
        <v>1.2729103300728728</v>
      </c>
      <c r="AB962" s="53">
        <v>1.0454494051496186</v>
      </c>
      <c r="AC962" s="53">
        <v>0.98422912740426138</v>
      </c>
      <c r="AD962" s="53">
        <v>0.92831955042233594</v>
      </c>
      <c r="AE962" s="57">
        <v>1.102189045277673</v>
      </c>
      <c r="AF962" s="59">
        <v>1.4119827729670318</v>
      </c>
      <c r="AG962" s="53">
        <v>1.0632587863414291</v>
      </c>
      <c r="AH962" s="53">
        <v>0.85395672084009566</v>
      </c>
      <c r="AI962" s="53">
        <v>0.88947268397670642</v>
      </c>
      <c r="AJ962" s="53">
        <v>0.43214393403537105</v>
      </c>
      <c r="AK962" s="53">
        <v>1.4119827729670318</v>
      </c>
      <c r="AL962" s="53">
        <v>1.0632587863414291</v>
      </c>
      <c r="AM962" s="53">
        <v>0.85395672084009566</v>
      </c>
      <c r="AN962" s="53">
        <v>0.88947268397670642</v>
      </c>
      <c r="AO962" s="57">
        <v>0.43214393403537105</v>
      </c>
      <c r="AP962" s="59">
        <v>0.31366541123902691</v>
      </c>
      <c r="AQ962" s="53">
        <v>0.47828492257916805</v>
      </c>
      <c r="AR962" s="53">
        <v>0.65569700042213397</v>
      </c>
      <c r="AS962" s="53">
        <v>0.58123804163748138</v>
      </c>
      <c r="AT962" s="53">
        <v>0.57046102524403031</v>
      </c>
      <c r="AU962" s="53">
        <v>0.31366541123902691</v>
      </c>
      <c r="AV962" s="53">
        <v>0.47828492257916805</v>
      </c>
      <c r="AW962" s="53">
        <v>0.65569700042213397</v>
      </c>
      <c r="AX962" s="53">
        <v>0.58123804163748138</v>
      </c>
      <c r="AY962" s="57">
        <v>0.57046102524403031</v>
      </c>
      <c r="AZ962">
        <f t="shared" si="853"/>
        <v>0.42821034149241488</v>
      </c>
      <c r="BA962">
        <f t="shared" si="854"/>
        <v>0.63744072538951624</v>
      </c>
      <c r="BB962">
        <f t="shared" si="855"/>
        <v>1.0666194916653522</v>
      </c>
      <c r="BC962">
        <f t="shared" si="856"/>
        <v>0.93016297963212669</v>
      </c>
      <c r="BD962" s="4">
        <f t="shared" si="857"/>
        <v>0.51986928022436829</v>
      </c>
      <c r="BE962" s="7">
        <f t="shared" si="858"/>
        <v>0.23216876874955492</v>
      </c>
      <c r="BF962">
        <f t="shared" si="859"/>
        <v>0.15218636059780705</v>
      </c>
      <c r="BG962">
        <f t="shared" si="860"/>
        <v>0.12488601166133768</v>
      </c>
      <c r="BH962">
        <f t="shared" si="861"/>
        <v>0.33511221033810268</v>
      </c>
      <c r="BI962" s="4">
        <f t="shared" si="862"/>
        <v>0.12384947270414261</v>
      </c>
      <c r="BJ962" s="7">
        <f t="shared" si="863"/>
        <v>3.0304977937570234E-2</v>
      </c>
      <c r="BK962">
        <f t="shared" si="864"/>
        <v>2.4760845320951499E-6</v>
      </c>
      <c r="BL962">
        <f t="shared" si="865"/>
        <v>1.2882851659403391E-3</v>
      </c>
      <c r="BM962" s="4">
        <f t="shared" si="866"/>
        <v>0.28959418936917602</v>
      </c>
      <c r="BN962" s="7">
        <f t="shared" si="867"/>
        <v>3.0304977937570234E-2</v>
      </c>
      <c r="BO962">
        <f t="shared" si="868"/>
        <v>2.3350995494026331E-6</v>
      </c>
      <c r="BP962">
        <f t="shared" si="869"/>
        <v>2.6391311027542604E-2</v>
      </c>
      <c r="BQ962" s="4">
        <f t="shared" si="870"/>
        <v>7.4964153225621652E-2</v>
      </c>
      <c r="BR962" s="7">
        <f t="shared" si="871"/>
        <v>2.4760845320951499E-6</v>
      </c>
      <c r="BS962">
        <f t="shared" si="872"/>
        <v>2.3350995494026331E-6</v>
      </c>
      <c r="BT962">
        <f t="shared" si="873"/>
        <v>0.25191799454156188</v>
      </c>
      <c r="BU962" s="4">
        <f t="shared" si="874"/>
        <v>1.1624100415089772E-8</v>
      </c>
      <c r="BV962" s="7">
        <f t="shared" si="875"/>
        <v>1.2882851659403391E-3</v>
      </c>
      <c r="BW962">
        <f t="shared" si="876"/>
        <v>2.6391311027542604E-2</v>
      </c>
      <c r="BX962">
        <f t="shared" si="877"/>
        <v>0.25191799454156188</v>
      </c>
      <c r="BY962" s="4">
        <f t="shared" si="878"/>
        <v>3.7211805076273743E-3</v>
      </c>
      <c r="BZ962" s="7">
        <f t="shared" si="879"/>
        <v>0.28959418936917602</v>
      </c>
      <c r="CA962">
        <f t="shared" si="880"/>
        <v>7.4964153225621652E-2</v>
      </c>
      <c r="CB962">
        <f t="shared" si="881"/>
        <v>1.1624100415089772E-8</v>
      </c>
      <c r="CC962" s="4">
        <f t="shared" si="882"/>
        <v>3.7211805076273743E-3</v>
      </c>
      <c r="CD962" s="7">
        <f t="shared" si="883"/>
        <v>14</v>
      </c>
      <c r="CE962" s="4">
        <f t="shared" si="884"/>
        <v>0</v>
      </c>
      <c r="CF962" s="7">
        <f t="shared" si="885"/>
        <v>3.0304977937570234E-2</v>
      </c>
      <c r="CG962">
        <f t="shared" si="886"/>
        <v>2.5041107353402519E-4</v>
      </c>
      <c r="CH962" s="7">
        <f t="shared" si="887"/>
        <v>3.0304977937570234E-2</v>
      </c>
      <c r="CI962" s="4">
        <f t="shared" si="888"/>
        <v>1.1510468820546994E-2</v>
      </c>
      <c r="CJ962">
        <f t="shared" si="889"/>
        <v>2.5041107353402519E-4</v>
      </c>
      <c r="CK962">
        <f t="shared" si="890"/>
        <v>1.1510468820546994E-2</v>
      </c>
      <c r="CL962" s="7">
        <f t="shared" si="891"/>
        <v>6</v>
      </c>
      <c r="CM962" s="4">
        <f t="shared" si="892"/>
        <v>1</v>
      </c>
      <c r="CN962" s="7">
        <f t="shared" si="893"/>
        <v>3.5375140089847548E-7</v>
      </c>
      <c r="CO962" s="4">
        <f t="shared" si="894"/>
        <v>1</v>
      </c>
      <c r="CP962" s="7">
        <f t="shared" si="895"/>
        <v>3</v>
      </c>
      <c r="CQ962" s="4" t="str">
        <f t="shared" si="896"/>
        <v>Glenfiddich 12</v>
      </c>
      <c r="CR962" s="7">
        <f t="shared" si="897"/>
        <v>70</v>
      </c>
      <c r="CS962">
        <f t="shared" si="898"/>
        <v>73</v>
      </c>
      <c r="CT962">
        <f ca="1">COUNTIF(INDIRECT(ADDRESS(ROW(),CR962,1,1)):INDIRECT(ADDRESS(ROW(),CS962,1,1)), "&lt;0.05")</f>
        <v>3</v>
      </c>
      <c r="CU962" s="4">
        <f t="shared" ca="1" si="899"/>
        <v>0</v>
      </c>
    </row>
    <row r="963" spans="1:99" x14ac:dyDescent="0.25">
      <c r="A963" s="48">
        <v>167</v>
      </c>
      <c r="B963" s="7">
        <v>0.43230435392166905</v>
      </c>
      <c r="C963">
        <v>0.16889940907069814</v>
      </c>
      <c r="D963">
        <v>0.12127143425913038</v>
      </c>
      <c r="E963">
        <v>9.2511555387968875E-2</v>
      </c>
      <c r="F963">
        <v>0.25660214659986141</v>
      </c>
      <c r="G963">
        <v>0.67247783303607078</v>
      </c>
      <c r="H963">
        <v>0.40370970781069793</v>
      </c>
      <c r="I963">
        <v>0.38517549359815201</v>
      </c>
      <c r="J963">
        <v>5.4085919953797117E-3</v>
      </c>
      <c r="K963" s="4">
        <v>0.32722787614720544</v>
      </c>
      <c r="L963" s="7">
        <v>0.28914411914716887</v>
      </c>
      <c r="M963">
        <v>0.38467382369388031</v>
      </c>
      <c r="N963">
        <v>0.32264826970846683</v>
      </c>
      <c r="O963">
        <v>0.29333831527932408</v>
      </c>
      <c r="P963" s="53">
        <v>0.43885845208412738</v>
      </c>
      <c r="Q963" s="53">
        <v>0.29962163620147947</v>
      </c>
      <c r="R963" s="53">
        <v>0.78810487910067317</v>
      </c>
      <c r="S963" s="53">
        <v>0.57533267797165966</v>
      </c>
      <c r="T963" s="53">
        <v>0.78891646480545974</v>
      </c>
      <c r="U963" s="57">
        <v>0.41633276628952215</v>
      </c>
      <c r="V963" s="59">
        <v>1.1148470765450598</v>
      </c>
      <c r="W963" s="53">
        <v>1.1722275354906369</v>
      </c>
      <c r="X963" s="53">
        <v>0.8098402244357894</v>
      </c>
      <c r="Y963" s="53">
        <v>0.65895581571596784</v>
      </c>
      <c r="Z963" s="53">
        <v>0.76077627173867479</v>
      </c>
      <c r="AA963" s="53">
        <v>1.1148470765450598</v>
      </c>
      <c r="AB963" s="53">
        <v>1.1722275354906369</v>
      </c>
      <c r="AC963" s="53">
        <v>0.8098402244357894</v>
      </c>
      <c r="AD963" s="53">
        <v>0.65895581571596784</v>
      </c>
      <c r="AE963" s="57">
        <v>0.76077627173867479</v>
      </c>
      <c r="AF963" s="59">
        <v>0.39685144212104823</v>
      </c>
      <c r="AG963" s="53">
        <v>0.7222184581023855</v>
      </c>
      <c r="AH963" s="53">
        <v>1.1772750252841331</v>
      </c>
      <c r="AI963" s="53">
        <v>0.77463364049301886</v>
      </c>
      <c r="AJ963" s="53">
        <v>1.4560618894073243</v>
      </c>
      <c r="AK963" s="53">
        <v>0.39685144212104823</v>
      </c>
      <c r="AL963" s="53">
        <v>0.7222184581023855</v>
      </c>
      <c r="AM963" s="53">
        <v>1.1772750252841331</v>
      </c>
      <c r="AN963" s="53">
        <v>0.77463364049301886</v>
      </c>
      <c r="AO963" s="57">
        <v>1.4560618894073243</v>
      </c>
      <c r="AP963" s="59">
        <v>0.47022487943172897</v>
      </c>
      <c r="AQ963" s="53">
        <v>0.43861543421553834</v>
      </c>
      <c r="AR963" s="53">
        <v>0.29349631980089275</v>
      </c>
      <c r="AS963" s="53">
        <v>0.83368130781968175</v>
      </c>
      <c r="AT963" s="53">
        <v>0.58073008244458912</v>
      </c>
      <c r="AU963" s="53">
        <v>0.47022487943172897</v>
      </c>
      <c r="AV963" s="53">
        <v>0.43861543421553834</v>
      </c>
      <c r="AW963" s="53">
        <v>0.29349631980089275</v>
      </c>
      <c r="AX963" s="53">
        <v>0.83368130781968175</v>
      </c>
      <c r="AY963" s="57">
        <v>0.58073008244458912</v>
      </c>
      <c r="AZ963">
        <f t="shared" si="853"/>
        <v>0.28655884018268341</v>
      </c>
      <c r="BA963">
        <f t="shared" si="854"/>
        <v>0.45969714042817617</v>
      </c>
      <c r="BB963">
        <f t="shared" si="855"/>
        <v>0.90332938478522562</v>
      </c>
      <c r="BC963">
        <f t="shared" si="856"/>
        <v>0.90540809108158204</v>
      </c>
      <c r="BD963" s="4">
        <f t="shared" si="857"/>
        <v>0.52334960474248615</v>
      </c>
      <c r="BE963" s="7">
        <f t="shared" si="858"/>
        <v>0.19833743608980356</v>
      </c>
      <c r="BF963">
        <f t="shared" si="859"/>
        <v>0.1939994139820774</v>
      </c>
      <c r="BG963">
        <f t="shared" si="860"/>
        <v>0.21386704269602838</v>
      </c>
      <c r="BH963">
        <f t="shared" si="861"/>
        <v>0.39056127682065811</v>
      </c>
      <c r="BI963" s="4">
        <f t="shared" si="862"/>
        <v>0.18999001953248262</v>
      </c>
      <c r="BJ963" s="7">
        <f t="shared" si="863"/>
        <v>6.4008193817910272E-2</v>
      </c>
      <c r="BK963">
        <f t="shared" si="864"/>
        <v>2.932466286901134E-6</v>
      </c>
      <c r="BL963">
        <f t="shared" si="865"/>
        <v>5.9448863340812836E-4</v>
      </c>
      <c r="BM963" s="4">
        <f t="shared" si="866"/>
        <v>1.3869218533632479E-2</v>
      </c>
      <c r="BN963" s="7">
        <f t="shared" si="867"/>
        <v>6.4008193817910272E-2</v>
      </c>
      <c r="BO963">
        <f t="shared" si="868"/>
        <v>1.2947466663841366E-4</v>
      </c>
      <c r="BP963">
        <f t="shared" si="869"/>
        <v>6.444849363596853E-3</v>
      </c>
      <c r="BQ963" s="4">
        <f t="shared" si="870"/>
        <v>0.46808447188811231</v>
      </c>
      <c r="BR963" s="7">
        <f t="shared" si="871"/>
        <v>2.932466286901134E-6</v>
      </c>
      <c r="BS963">
        <f t="shared" si="872"/>
        <v>1.2947466663841366E-4</v>
      </c>
      <c r="BT963">
        <f t="shared" si="873"/>
        <v>0.98843076562353394</v>
      </c>
      <c r="BU963" s="4">
        <f t="shared" si="874"/>
        <v>5.5229216334695046E-4</v>
      </c>
      <c r="BV963" s="7">
        <f t="shared" si="875"/>
        <v>5.9448863340812836E-4</v>
      </c>
      <c r="BW963">
        <f t="shared" si="876"/>
        <v>6.444849363596853E-3</v>
      </c>
      <c r="BX963">
        <f t="shared" si="877"/>
        <v>0.98843076562353394</v>
      </c>
      <c r="BY963" s="4">
        <f t="shared" si="878"/>
        <v>1.553204007907967E-2</v>
      </c>
      <c r="BZ963" s="7">
        <f t="shared" si="879"/>
        <v>1.3869218533632479E-2</v>
      </c>
      <c r="CA963">
        <f t="shared" si="880"/>
        <v>0.46808447188811231</v>
      </c>
      <c r="CB963">
        <f t="shared" si="881"/>
        <v>5.5229216334695046E-4</v>
      </c>
      <c r="CC963" s="4">
        <f t="shared" si="882"/>
        <v>1.553204007907967E-2</v>
      </c>
      <c r="CD963" s="7">
        <f t="shared" si="883"/>
        <v>14</v>
      </c>
      <c r="CE963" s="4">
        <f t="shared" si="884"/>
        <v>0</v>
      </c>
      <c r="CF963" s="7">
        <f t="shared" si="885"/>
        <v>6.4008193817910272E-2</v>
      </c>
      <c r="CG963">
        <f t="shared" si="886"/>
        <v>5.7054657267849931E-6</v>
      </c>
      <c r="CH963" s="7">
        <f t="shared" si="887"/>
        <v>6.4008193817910272E-2</v>
      </c>
      <c r="CI963" s="4">
        <f t="shared" si="888"/>
        <v>9.4635199938697173E-4</v>
      </c>
      <c r="CJ963">
        <f t="shared" si="889"/>
        <v>5.7054657267849931E-6</v>
      </c>
      <c r="CK963">
        <f t="shared" si="890"/>
        <v>9.4635199938697173E-4</v>
      </c>
      <c r="CL963" s="7">
        <f t="shared" si="891"/>
        <v>4</v>
      </c>
      <c r="CM963" s="4">
        <f t="shared" si="892"/>
        <v>0</v>
      </c>
      <c r="CN963" s="7">
        <f t="shared" si="893"/>
        <v>2.8206460443249179E-7</v>
      </c>
      <c r="CO963" s="4">
        <f t="shared" si="894"/>
        <v>1</v>
      </c>
      <c r="CP963" s="7">
        <f t="shared" si="895"/>
        <v>4</v>
      </c>
      <c r="CQ963" s="4" t="str">
        <f t="shared" si="896"/>
        <v>Glenfiddich 15</v>
      </c>
      <c r="CR963" s="7">
        <f t="shared" si="897"/>
        <v>74</v>
      </c>
      <c r="CS963">
        <f t="shared" si="898"/>
        <v>77</v>
      </c>
      <c r="CT963">
        <f ca="1">COUNTIF(INDIRECT(ADDRESS(ROW(),CR963,1,1)):INDIRECT(ADDRESS(ROW(),CS963,1,1)), "&lt;0.05")</f>
        <v>3</v>
      </c>
      <c r="CU963" s="4">
        <f t="shared" ca="1" si="899"/>
        <v>0</v>
      </c>
    </row>
    <row r="964" spans="1:99" x14ac:dyDescent="0.25">
      <c r="A964" s="48">
        <v>168</v>
      </c>
      <c r="B964" s="7">
        <v>0.54533927672498683</v>
      </c>
      <c r="C964">
        <v>0.2952848998503409</v>
      </c>
      <c r="D964">
        <v>0.48761743898877363</v>
      </c>
      <c r="E964">
        <v>0.14492554802261362</v>
      </c>
      <c r="F964">
        <v>0.15009644975442218</v>
      </c>
      <c r="G964">
        <v>0</v>
      </c>
      <c r="H964">
        <v>0.54230368134013784</v>
      </c>
      <c r="I964">
        <v>0.41564478355182621</v>
      </c>
      <c r="J964">
        <v>8.4685873157119743E-2</v>
      </c>
      <c r="K964" s="4">
        <v>0.12820122661888195</v>
      </c>
      <c r="L964" s="7">
        <v>0.61071086973058963</v>
      </c>
      <c r="M964">
        <v>0.52301697747260112</v>
      </c>
      <c r="N964">
        <v>0.36180351365217239</v>
      </c>
      <c r="O964">
        <v>0.38865362397074621</v>
      </c>
      <c r="P964" s="53">
        <v>0.2086020130459435</v>
      </c>
      <c r="Q964" s="53">
        <v>0.41025757530704188</v>
      </c>
      <c r="R964" s="53">
        <v>0.37418245628054647</v>
      </c>
      <c r="S964" s="53">
        <v>0.19343462908231251</v>
      </c>
      <c r="T964" s="53">
        <v>0.44821933232387723</v>
      </c>
      <c r="U964" s="57">
        <v>0.1118535484624836</v>
      </c>
      <c r="V964" s="59">
        <v>0.46220459751053783</v>
      </c>
      <c r="W964" s="53">
        <v>0.87065214202407692</v>
      </c>
      <c r="X964" s="53">
        <v>0.57438740643922848</v>
      </c>
      <c r="Y964" s="53">
        <v>0.89972794711174864</v>
      </c>
      <c r="Z964" s="53">
        <v>0.61939294092494657</v>
      </c>
      <c r="AA964" s="53">
        <v>0.46220459751053783</v>
      </c>
      <c r="AB964" s="53">
        <v>0.87065214202407692</v>
      </c>
      <c r="AC964" s="53">
        <v>0.57438740643922848</v>
      </c>
      <c r="AD964" s="53">
        <v>0.89972794711174864</v>
      </c>
      <c r="AE964" s="57">
        <v>0.61939294092494657</v>
      </c>
      <c r="AF964" s="59">
        <v>0.7142323191293567</v>
      </c>
      <c r="AG964" s="53">
        <v>0.68510500075489944</v>
      </c>
      <c r="AH964" s="53">
        <v>0.62625774295303704</v>
      </c>
      <c r="AI964" s="53">
        <v>0.9144180126003989</v>
      </c>
      <c r="AJ964" s="53">
        <v>0.58992663003984436</v>
      </c>
      <c r="AK964" s="53">
        <v>0.7142323191293567</v>
      </c>
      <c r="AL964" s="53">
        <v>0.68510500075489944</v>
      </c>
      <c r="AM964" s="53">
        <v>0.62625774295303704</v>
      </c>
      <c r="AN964" s="53">
        <v>0.9144180126003989</v>
      </c>
      <c r="AO964" s="57">
        <v>0.58992663003984436</v>
      </c>
      <c r="AP964" s="59">
        <v>0.52776538571524623</v>
      </c>
      <c r="AQ964" s="53">
        <v>0.40281719560467155</v>
      </c>
      <c r="AR964" s="53">
        <v>0.6011670807095274</v>
      </c>
      <c r="AS964" s="53">
        <v>0.60776588093275852</v>
      </c>
      <c r="AT964" s="53">
        <v>0.48217291133294227</v>
      </c>
      <c r="AU964" s="53">
        <v>0.52776538571524623</v>
      </c>
      <c r="AV964" s="53">
        <v>0.40281719560467155</v>
      </c>
      <c r="AW964" s="53">
        <v>0.6011670807095274</v>
      </c>
      <c r="AX964" s="53">
        <v>0.60776588093275852</v>
      </c>
      <c r="AY964" s="57">
        <v>0.48217291133294227</v>
      </c>
      <c r="AZ964">
        <f t="shared" si="853"/>
        <v>0.27940991780091035</v>
      </c>
      <c r="BA964">
        <f t="shared" si="854"/>
        <v>0.36307345393283141</v>
      </c>
      <c r="BB964">
        <f t="shared" si="855"/>
        <v>0.68527300680210756</v>
      </c>
      <c r="BC964">
        <f t="shared" si="856"/>
        <v>0.70598794109550733</v>
      </c>
      <c r="BD964" s="4">
        <f t="shared" si="857"/>
        <v>0.52433769085902926</v>
      </c>
      <c r="BE964" s="7">
        <f t="shared" si="858"/>
        <v>0.20430187989993573</v>
      </c>
      <c r="BF964">
        <f t="shared" si="859"/>
        <v>0.15380794227927447</v>
      </c>
      <c r="BG964">
        <f t="shared" si="860"/>
        <v>0.18058648889446854</v>
      </c>
      <c r="BH964">
        <f t="shared" si="861"/>
        <v>0.11904648400591331</v>
      </c>
      <c r="BI964" s="4">
        <f t="shared" si="862"/>
        <v>8.0856342478020232E-2</v>
      </c>
      <c r="BJ964" s="7">
        <f t="shared" si="863"/>
        <v>0.31560081860161537</v>
      </c>
      <c r="BK964">
        <f t="shared" si="864"/>
        <v>1.8253216290050399E-4</v>
      </c>
      <c r="BL964">
        <f t="shared" si="865"/>
        <v>4.7767461172909606E-5</v>
      </c>
      <c r="BM964" s="4">
        <f t="shared" si="866"/>
        <v>4.3135615797928505E-3</v>
      </c>
      <c r="BN964" s="7">
        <f t="shared" si="867"/>
        <v>0.31560081860161537</v>
      </c>
      <c r="BO964">
        <f t="shared" si="868"/>
        <v>4.5848202074184787E-4</v>
      </c>
      <c r="BP964">
        <f t="shared" si="869"/>
        <v>3.3968718573019322E-5</v>
      </c>
      <c r="BQ964" s="4">
        <f t="shared" si="870"/>
        <v>1.1132946948075208E-2</v>
      </c>
      <c r="BR964" s="7">
        <f t="shared" si="871"/>
        <v>1.8253216290050399E-4</v>
      </c>
      <c r="BS964">
        <f t="shared" si="872"/>
        <v>4.5848202074184787E-4</v>
      </c>
      <c r="BT964">
        <f t="shared" si="873"/>
        <v>0.76600544548508998</v>
      </c>
      <c r="BU964" s="4">
        <f t="shared" si="874"/>
        <v>2.3836705141700748E-2</v>
      </c>
      <c r="BV964" s="7">
        <f t="shared" si="875"/>
        <v>4.7767461172909606E-5</v>
      </c>
      <c r="BW964">
        <f t="shared" si="876"/>
        <v>3.3968718573019322E-5</v>
      </c>
      <c r="BX964">
        <f t="shared" si="877"/>
        <v>0.76600544548508998</v>
      </c>
      <c r="BY964" s="4">
        <f t="shared" si="878"/>
        <v>1.0685425592265017E-3</v>
      </c>
      <c r="BZ964" s="7">
        <f t="shared" si="879"/>
        <v>4.3135615797928505E-3</v>
      </c>
      <c r="CA964">
        <f t="shared" si="880"/>
        <v>1.1132946948075208E-2</v>
      </c>
      <c r="CB964">
        <f t="shared" si="881"/>
        <v>2.3836705141700748E-2</v>
      </c>
      <c r="CC964" s="4">
        <f t="shared" si="882"/>
        <v>1.0685425592265017E-3</v>
      </c>
      <c r="CD964" s="7">
        <f t="shared" si="883"/>
        <v>16</v>
      </c>
      <c r="CE964" s="4">
        <f t="shared" si="884"/>
        <v>0</v>
      </c>
      <c r="CF964" s="7">
        <f t="shared" si="885"/>
        <v>0.31560081860161537</v>
      </c>
      <c r="CG964">
        <f t="shared" si="886"/>
        <v>2.2710680120625643E-4</v>
      </c>
      <c r="CH964" s="7">
        <f t="shared" si="887"/>
        <v>0.31560081860161537</v>
      </c>
      <c r="CI964" s="4">
        <f t="shared" si="888"/>
        <v>1.7472685616903012E-4</v>
      </c>
      <c r="CJ964">
        <f t="shared" si="889"/>
        <v>2.2710680120625643E-4</v>
      </c>
      <c r="CK964">
        <f t="shared" si="890"/>
        <v>1.7472685616903012E-4</v>
      </c>
      <c r="CL964" s="7">
        <f t="shared" si="891"/>
        <v>4</v>
      </c>
      <c r="CM964" s="4">
        <f t="shared" si="892"/>
        <v>0</v>
      </c>
      <c r="CN964" s="7">
        <f t="shared" si="893"/>
        <v>1.9850734200227221E-8</v>
      </c>
      <c r="CO964" s="4">
        <f t="shared" si="894"/>
        <v>1</v>
      </c>
      <c r="CP964" s="7">
        <f t="shared" si="895"/>
        <v>4</v>
      </c>
      <c r="CQ964" s="4" t="str">
        <f t="shared" si="896"/>
        <v>Glenfiddich 15</v>
      </c>
      <c r="CR964" s="7">
        <f t="shared" si="897"/>
        <v>74</v>
      </c>
      <c r="CS964">
        <f t="shared" si="898"/>
        <v>77</v>
      </c>
      <c r="CT964">
        <f ca="1">COUNTIF(INDIRECT(ADDRESS(ROW(),CR964,1,1)):INDIRECT(ADDRESS(ROW(),CS964,1,1)), "&lt;0.05")</f>
        <v>3</v>
      </c>
      <c r="CU964" s="4">
        <f t="shared" ca="1" si="899"/>
        <v>0</v>
      </c>
    </row>
    <row r="965" spans="1:99" x14ac:dyDescent="0.25">
      <c r="A965" s="48">
        <v>169</v>
      </c>
      <c r="B965" s="7">
        <v>0.88841013469312935</v>
      </c>
      <c r="C965">
        <v>0.65865768720894091</v>
      </c>
      <c r="D965">
        <v>0.97374735324576056</v>
      </c>
      <c r="E965">
        <v>0.17511043652210989</v>
      </c>
      <c r="F965">
        <v>0.33948201859977117</v>
      </c>
      <c r="G965">
        <v>0.57270676311160496</v>
      </c>
      <c r="H965">
        <v>1.1210454525151947</v>
      </c>
      <c r="I965">
        <v>0.44338687159913076</v>
      </c>
      <c r="J965">
        <v>0.67686568611044617</v>
      </c>
      <c r="K965" s="4">
        <v>0.27577234019446378</v>
      </c>
      <c r="L965" s="7">
        <v>0.51581154200385848</v>
      </c>
      <c r="M965">
        <v>0.90882121298671048</v>
      </c>
      <c r="N965">
        <v>0.58279459635226594</v>
      </c>
      <c r="O965">
        <v>0</v>
      </c>
      <c r="P965" s="53">
        <v>0.53220224339260358</v>
      </c>
      <c r="Q965" s="53">
        <v>0.36415552730833045</v>
      </c>
      <c r="R965" s="53">
        <v>1.0309383153636802</v>
      </c>
      <c r="S965" s="53">
        <v>0.59302323504173504</v>
      </c>
      <c r="T965" s="53">
        <v>0.18981345339183503</v>
      </c>
      <c r="U965" s="57">
        <v>0.59741892102442762</v>
      </c>
      <c r="V965" s="59">
        <v>1.0076824163769242</v>
      </c>
      <c r="W965" s="53">
        <v>1.4492614778301494</v>
      </c>
      <c r="X965" s="53">
        <v>1.6262423747649306</v>
      </c>
      <c r="Y965" s="53">
        <v>1.4818082307413782</v>
      </c>
      <c r="Z965" s="53">
        <v>1.1157557579381445</v>
      </c>
      <c r="AA965" s="53">
        <v>1.0076824163769242</v>
      </c>
      <c r="AB965" s="53">
        <v>1.4492614778301494</v>
      </c>
      <c r="AC965" s="53">
        <v>1.6262423747649306</v>
      </c>
      <c r="AD965" s="53">
        <v>1.4818082307413782</v>
      </c>
      <c r="AE965" s="57">
        <v>1.1157557579381445</v>
      </c>
      <c r="AF965" s="59">
        <v>2.3427120483100676</v>
      </c>
      <c r="AG965" s="53">
        <v>1.1738627666796955</v>
      </c>
      <c r="AH965" s="53">
        <v>1.39872749097697</v>
      </c>
      <c r="AI965" s="53">
        <v>2.4223296266702139</v>
      </c>
      <c r="AJ965" s="53">
        <v>1.4035943192749052</v>
      </c>
      <c r="AK965" s="53">
        <v>2.3427120483100676</v>
      </c>
      <c r="AL965" s="53">
        <v>1.1738627666796955</v>
      </c>
      <c r="AM965" s="53">
        <v>1.39872749097697</v>
      </c>
      <c r="AN965" s="53">
        <v>2.4223296266702139</v>
      </c>
      <c r="AO965" s="57">
        <v>1.4035943192749052</v>
      </c>
      <c r="AP965" s="59">
        <v>0.70409659004157654</v>
      </c>
      <c r="AQ965" s="53">
        <v>0.91584843001419247</v>
      </c>
      <c r="AR965" s="53">
        <v>1.0760226679128655</v>
      </c>
      <c r="AS965" s="53">
        <v>1.7800619803800231</v>
      </c>
      <c r="AT965" s="53">
        <v>1.0999812660616368</v>
      </c>
      <c r="AU965" s="53">
        <v>0.70409659004157654</v>
      </c>
      <c r="AV965" s="53">
        <v>0.91584843001419247</v>
      </c>
      <c r="AW965" s="53">
        <v>1.0760226679128655</v>
      </c>
      <c r="AX965" s="53">
        <v>1.7800619803800231</v>
      </c>
      <c r="AY965" s="57">
        <v>1.0999812660616368</v>
      </c>
      <c r="AZ965">
        <f t="shared" si="853"/>
        <v>0.61251847438005513</v>
      </c>
      <c r="BA965">
        <f t="shared" si="854"/>
        <v>0.53149790468654479</v>
      </c>
      <c r="BB965">
        <f t="shared" si="855"/>
        <v>1.3361500515303055</v>
      </c>
      <c r="BC965">
        <f t="shared" si="856"/>
        <v>1.7482452503823704</v>
      </c>
      <c r="BD965" s="4">
        <f t="shared" si="857"/>
        <v>1.1152021868820587</v>
      </c>
      <c r="BE965" s="7">
        <f t="shared" si="858"/>
        <v>0.31286040858436553</v>
      </c>
      <c r="BF965">
        <f t="shared" si="859"/>
        <v>0.30369286684021968</v>
      </c>
      <c r="BG965">
        <f t="shared" si="860"/>
        <v>0.24703966749472783</v>
      </c>
      <c r="BH965">
        <f t="shared" si="861"/>
        <v>0.55350252157033752</v>
      </c>
      <c r="BI965" s="4">
        <f t="shared" si="862"/>
        <v>0.38080470009889295</v>
      </c>
      <c r="BJ965" s="7">
        <f t="shared" si="863"/>
        <v>0.56409785053907946</v>
      </c>
      <c r="BK965">
        <f t="shared" si="864"/>
        <v>2.3583176132646802E-5</v>
      </c>
      <c r="BL965">
        <f t="shared" si="865"/>
        <v>5.6640935650004028E-5</v>
      </c>
      <c r="BM965" s="4">
        <f t="shared" si="866"/>
        <v>4.8680311160656121E-3</v>
      </c>
      <c r="BN965" s="7">
        <f t="shared" si="867"/>
        <v>0.56409785053907946</v>
      </c>
      <c r="BO965">
        <f t="shared" si="868"/>
        <v>5.0228380651183482E-6</v>
      </c>
      <c r="BP965">
        <f t="shared" si="869"/>
        <v>2.7957568621195912E-5</v>
      </c>
      <c r="BQ965" s="4">
        <f t="shared" si="870"/>
        <v>1.4437489866238008E-3</v>
      </c>
      <c r="BR965" s="7">
        <f t="shared" si="871"/>
        <v>2.3583176132646802E-5</v>
      </c>
      <c r="BS965">
        <f t="shared" si="872"/>
        <v>5.0228380651183482E-6</v>
      </c>
      <c r="BT965">
        <f t="shared" si="873"/>
        <v>5.1854780998456002E-2</v>
      </c>
      <c r="BU965" s="4">
        <f t="shared" si="874"/>
        <v>0.14398657850258104</v>
      </c>
      <c r="BV965" s="7">
        <f t="shared" si="875"/>
        <v>5.6640935650004028E-5</v>
      </c>
      <c r="BW965">
        <f t="shared" si="876"/>
        <v>2.7957568621195912E-5</v>
      </c>
      <c r="BX965">
        <f t="shared" si="877"/>
        <v>5.1854780998456002E-2</v>
      </c>
      <c r="BY965" s="4">
        <f t="shared" si="878"/>
        <v>8.8657872813518515E-3</v>
      </c>
      <c r="BZ965" s="7">
        <f t="shared" si="879"/>
        <v>4.8680311160656121E-3</v>
      </c>
      <c r="CA965">
        <f t="shared" si="880"/>
        <v>1.4437489866238008E-3</v>
      </c>
      <c r="CB965">
        <f t="shared" si="881"/>
        <v>0.14398657850258104</v>
      </c>
      <c r="CC965" s="4">
        <f t="shared" si="882"/>
        <v>8.8657872813518515E-3</v>
      </c>
      <c r="CD965" s="7">
        <f t="shared" si="883"/>
        <v>14</v>
      </c>
      <c r="CE965" s="4">
        <f t="shared" si="884"/>
        <v>0</v>
      </c>
      <c r="CF965" s="7">
        <f t="shared" si="885"/>
        <v>0.56409785053907946</v>
      </c>
      <c r="CG965">
        <f t="shared" si="886"/>
        <v>3.7412768969831936E-6</v>
      </c>
      <c r="CH965" s="7">
        <f t="shared" si="887"/>
        <v>0.56409785053907946</v>
      </c>
      <c r="CI965" s="4">
        <f t="shared" si="888"/>
        <v>5.4711793728537109E-7</v>
      </c>
      <c r="CJ965">
        <f t="shared" si="889"/>
        <v>3.7412768969831936E-6</v>
      </c>
      <c r="CK965">
        <f t="shared" si="890"/>
        <v>5.4711793728537109E-7</v>
      </c>
      <c r="CL965" s="7">
        <f t="shared" si="891"/>
        <v>4</v>
      </c>
      <c r="CM965" s="4">
        <f t="shared" si="892"/>
        <v>0</v>
      </c>
      <c r="CN965" s="7">
        <f t="shared" si="893"/>
        <v>6.2294838959348319E-9</v>
      </c>
      <c r="CO965" s="4">
        <f t="shared" si="894"/>
        <v>1</v>
      </c>
      <c r="CP965" s="7">
        <f t="shared" si="895"/>
        <v>4</v>
      </c>
      <c r="CQ965" s="4" t="str">
        <f t="shared" si="896"/>
        <v>Glenfiddich 15</v>
      </c>
      <c r="CR965" s="7">
        <f t="shared" si="897"/>
        <v>74</v>
      </c>
      <c r="CS965">
        <f t="shared" si="898"/>
        <v>77</v>
      </c>
      <c r="CT965">
        <f ca="1">COUNTIF(INDIRECT(ADDRESS(ROW(),CR965,1,1)):INDIRECT(ADDRESS(ROW(),CS965,1,1)), "&lt;0.05")</f>
        <v>3</v>
      </c>
      <c r="CU965" s="4">
        <f t="shared" ca="1" si="899"/>
        <v>0</v>
      </c>
    </row>
    <row r="966" spans="1:99" x14ac:dyDescent="0.25">
      <c r="A966" s="48">
        <v>170</v>
      </c>
      <c r="B966" s="7">
        <v>6.2105584649384094</v>
      </c>
      <c r="C966">
        <v>4.5768806167381344</v>
      </c>
      <c r="D966">
        <v>4.0664428200216856</v>
      </c>
      <c r="E966">
        <v>3.3799907613495681</v>
      </c>
      <c r="F966">
        <v>2.5751182577171647</v>
      </c>
      <c r="G966">
        <v>3.6142509936986191</v>
      </c>
      <c r="H966">
        <v>3.5120071086685436</v>
      </c>
      <c r="I966">
        <v>4.020131441267103</v>
      </c>
      <c r="J966">
        <v>4.7179847930678012</v>
      </c>
      <c r="K966" s="4">
        <v>4.6741704460820914</v>
      </c>
      <c r="L966" s="7">
        <v>3.619458679078372</v>
      </c>
      <c r="M966">
        <v>4.2509190217714377</v>
      </c>
      <c r="N966">
        <v>4.6629431907364625</v>
      </c>
      <c r="O966">
        <v>3.5368393682137711</v>
      </c>
      <c r="P966" s="53">
        <v>4.2935575485091544</v>
      </c>
      <c r="Q966" s="53">
        <v>4.5758772837939983</v>
      </c>
      <c r="R966" s="53">
        <v>4.6017750338291545</v>
      </c>
      <c r="S966" s="53">
        <v>3.4493097831544084</v>
      </c>
      <c r="T966" s="53">
        <v>4.5307431239375013</v>
      </c>
      <c r="U966" s="57">
        <v>4.8336959944076829</v>
      </c>
      <c r="V966" s="59">
        <v>9.8875475347615431</v>
      </c>
      <c r="W966" s="53">
        <v>11.268001274359527</v>
      </c>
      <c r="X966" s="53">
        <v>16.219196471911079</v>
      </c>
      <c r="Y966" s="53">
        <v>12.873601619480985</v>
      </c>
      <c r="Z966" s="53">
        <v>12.346414253738139</v>
      </c>
      <c r="AA966" s="53">
        <v>9.8875475347615431</v>
      </c>
      <c r="AB966" s="53">
        <v>11.268001274359527</v>
      </c>
      <c r="AC966" s="53">
        <v>16.219196471911079</v>
      </c>
      <c r="AD966" s="53">
        <v>12.873601619480985</v>
      </c>
      <c r="AE966" s="57">
        <v>12.346414253738139</v>
      </c>
      <c r="AF966" s="59">
        <v>30.119549748604253</v>
      </c>
      <c r="AG966" s="53">
        <v>20.338391493249279</v>
      </c>
      <c r="AH966" s="53">
        <v>19.83953098995843</v>
      </c>
      <c r="AI966" s="53">
        <v>14.163634939740824</v>
      </c>
      <c r="AJ966" s="53">
        <v>19.188248981292499</v>
      </c>
      <c r="AK966" s="53">
        <v>30.119549748604253</v>
      </c>
      <c r="AL966" s="53">
        <v>20.338391493249279</v>
      </c>
      <c r="AM966" s="53">
        <v>19.83953098995843</v>
      </c>
      <c r="AN966" s="53">
        <v>14.163634939740824</v>
      </c>
      <c r="AO966" s="57">
        <v>19.188248981292499</v>
      </c>
      <c r="AP966" s="59">
        <v>16.698969737032293</v>
      </c>
      <c r="AQ966" s="53">
        <v>20.906766566920691</v>
      </c>
      <c r="AR966" s="53">
        <v>20.657409086000111</v>
      </c>
      <c r="AS966" s="53">
        <v>20.939987304245587</v>
      </c>
      <c r="AT966" s="53">
        <v>21.291980453081536</v>
      </c>
      <c r="AU966" s="53">
        <v>16.698969737032293</v>
      </c>
      <c r="AV966" s="53">
        <v>20.906766566920691</v>
      </c>
      <c r="AW966" s="53">
        <v>20.657409086000111</v>
      </c>
      <c r="AX966" s="53">
        <v>20.939987304245587</v>
      </c>
      <c r="AY966" s="57">
        <v>21.291980453081536</v>
      </c>
      <c r="AZ966">
        <f t="shared" si="853"/>
        <v>4.1347535703549125</v>
      </c>
      <c r="BA966">
        <f t="shared" si="854"/>
        <v>4.2355119027431947</v>
      </c>
      <c r="BB966">
        <f t="shared" si="855"/>
        <v>12.518952230850251</v>
      </c>
      <c r="BC966">
        <f t="shared" si="856"/>
        <v>20.729871230569056</v>
      </c>
      <c r="BD966" s="4">
        <f t="shared" si="857"/>
        <v>20.099022629456044</v>
      </c>
      <c r="BE966" s="7">
        <f t="shared" si="858"/>
        <v>0.98962627040646478</v>
      </c>
      <c r="BF966">
        <f t="shared" si="859"/>
        <v>0.51284238376839963</v>
      </c>
      <c r="BG966">
        <f t="shared" si="860"/>
        <v>2.2279298790106998</v>
      </c>
      <c r="BH966">
        <f t="shared" si="861"/>
        <v>5.4691880971145705</v>
      </c>
      <c r="BI966" s="4">
        <f t="shared" si="862"/>
        <v>1.804622172080165</v>
      </c>
      <c r="BJ966" s="7">
        <f t="shared" si="863"/>
        <v>0.77932067276378647</v>
      </c>
      <c r="BK966">
        <f t="shared" si="864"/>
        <v>1.0414458126762411E-7</v>
      </c>
      <c r="BL966">
        <f t="shared" si="865"/>
        <v>3.6525822370098343E-6</v>
      </c>
      <c r="BM966" s="4">
        <f t="shared" si="866"/>
        <v>7.006129523097748E-13</v>
      </c>
      <c r="BN966" s="7">
        <f t="shared" si="867"/>
        <v>0.77932067276378647</v>
      </c>
      <c r="BO966">
        <f t="shared" si="868"/>
        <v>4.7113925802440893E-7</v>
      </c>
      <c r="BP966">
        <f t="shared" si="869"/>
        <v>4.8517643138676848E-6</v>
      </c>
      <c r="BQ966" s="4">
        <f t="shared" si="870"/>
        <v>5.8489379502773915E-11</v>
      </c>
      <c r="BR966" s="7">
        <f t="shared" si="871"/>
        <v>1.0414458126762411E-7</v>
      </c>
      <c r="BS966">
        <f t="shared" si="872"/>
        <v>4.7113925802440893E-7</v>
      </c>
      <c r="BT966">
        <f t="shared" si="873"/>
        <v>8.8643685398009323E-4</v>
      </c>
      <c r="BU966" s="4">
        <f t="shared" si="874"/>
        <v>1.7834809201100438E-7</v>
      </c>
      <c r="BV966" s="7">
        <f t="shared" si="875"/>
        <v>3.6525822370098343E-6</v>
      </c>
      <c r="BW966">
        <f t="shared" si="876"/>
        <v>4.8517643138676848E-6</v>
      </c>
      <c r="BX966">
        <f t="shared" si="877"/>
        <v>8.8643685398009323E-4</v>
      </c>
      <c r="BY966" s="4">
        <f t="shared" si="878"/>
        <v>0.73562443107341491</v>
      </c>
      <c r="BZ966" s="7">
        <f t="shared" si="879"/>
        <v>7.006129523097748E-13</v>
      </c>
      <c r="CA966">
        <f t="shared" si="880"/>
        <v>5.8489379502773915E-11</v>
      </c>
      <c r="CB966">
        <f t="shared" si="881"/>
        <v>1.7834809201100438E-7</v>
      </c>
      <c r="CC966" s="4">
        <f t="shared" si="882"/>
        <v>0.73562443107341491</v>
      </c>
      <c r="CD966" s="7">
        <f t="shared" si="883"/>
        <v>16</v>
      </c>
      <c r="CE966" s="4">
        <f t="shared" si="884"/>
        <v>0</v>
      </c>
      <c r="CF966" s="7">
        <f t="shared" si="885"/>
        <v>0.77932067276378647</v>
      </c>
      <c r="CG966">
        <f t="shared" si="886"/>
        <v>1.2264466321465417E-15</v>
      </c>
      <c r="CH966" s="7">
        <f t="shared" si="887"/>
        <v>0.77932067276378647</v>
      </c>
      <c r="CI966" s="4">
        <f t="shared" si="888"/>
        <v>4.3213897767479468E-15</v>
      </c>
      <c r="CJ966">
        <f t="shared" si="889"/>
        <v>1.2264466321465417E-15</v>
      </c>
      <c r="CK966">
        <f t="shared" si="890"/>
        <v>4.3213897767479468E-15</v>
      </c>
      <c r="CL966" s="7">
        <f t="shared" si="891"/>
        <v>4</v>
      </c>
      <c r="CM966" s="4">
        <f t="shared" si="892"/>
        <v>0</v>
      </c>
      <c r="CN966" s="7">
        <f t="shared" si="893"/>
        <v>9.9800930763624063E-9</v>
      </c>
      <c r="CO966" s="4">
        <f t="shared" si="894"/>
        <v>1</v>
      </c>
      <c r="CP966" s="7">
        <f t="shared" si="895"/>
        <v>4</v>
      </c>
      <c r="CQ966" s="4" t="str">
        <f t="shared" si="896"/>
        <v>Glenfiddich 15</v>
      </c>
      <c r="CR966" s="7">
        <f t="shared" si="897"/>
        <v>74</v>
      </c>
      <c r="CS966">
        <f t="shared" si="898"/>
        <v>77</v>
      </c>
      <c r="CT966">
        <f ca="1">COUNTIF(INDIRECT(ADDRESS(ROW(),CR966,1,1)):INDIRECT(ADDRESS(ROW(),CS966,1,1)), "&lt;0.05")</f>
        <v>3</v>
      </c>
      <c r="CU966" s="4">
        <f t="shared" ca="1" si="899"/>
        <v>0</v>
      </c>
    </row>
    <row r="967" spans="1:99" x14ac:dyDescent="0.25">
      <c r="A967" s="48">
        <v>171</v>
      </c>
      <c r="B967" s="7">
        <v>12.816278493141633</v>
      </c>
      <c r="C967">
        <v>10.248407063327431</v>
      </c>
      <c r="D967">
        <v>10.434511672257585</v>
      </c>
      <c r="E967">
        <v>7.9106496463525913</v>
      </c>
      <c r="F967">
        <v>7.6982235823019618</v>
      </c>
      <c r="G967">
        <v>10.574622749206766</v>
      </c>
      <c r="H967">
        <v>10.203037460071709</v>
      </c>
      <c r="I967">
        <v>9.2274343039263034</v>
      </c>
      <c r="J967">
        <v>10.875223424914381</v>
      </c>
      <c r="K967" s="4">
        <v>10.338080919669475</v>
      </c>
      <c r="L967" s="7">
        <v>8.7695812830864721</v>
      </c>
      <c r="M967">
        <v>11.643704460644347</v>
      </c>
      <c r="N967">
        <v>11.808987057124162</v>
      </c>
      <c r="O967">
        <v>10.223444407686737</v>
      </c>
      <c r="P967" s="53">
        <v>9.9288837159103807</v>
      </c>
      <c r="Q967" s="53">
        <v>10.371746398426328</v>
      </c>
      <c r="R967" s="53">
        <v>11.215731419425568</v>
      </c>
      <c r="S967" s="53">
        <v>9.3766195313574876</v>
      </c>
      <c r="T967" s="53">
        <v>11.38133608122091</v>
      </c>
      <c r="U967" s="57">
        <v>12.389215864976988</v>
      </c>
      <c r="V967" s="59">
        <v>23.345202470417917</v>
      </c>
      <c r="W967" s="53">
        <v>25.234650219520148</v>
      </c>
      <c r="X967" s="53">
        <v>31.313822909659184</v>
      </c>
      <c r="Y967" s="53">
        <v>28.825055959451745</v>
      </c>
      <c r="Z967" s="53">
        <v>27.552792735095682</v>
      </c>
      <c r="AA967" s="53">
        <v>23.345202470417917</v>
      </c>
      <c r="AB967" s="53">
        <v>25.234650219520148</v>
      </c>
      <c r="AC967" s="53">
        <v>31.313822909659184</v>
      </c>
      <c r="AD967" s="53">
        <v>28.825055959451745</v>
      </c>
      <c r="AE967" s="57">
        <v>27.552792735095682</v>
      </c>
      <c r="AF967" s="59">
        <v>71.591911904256648</v>
      </c>
      <c r="AG967" s="53">
        <v>46.060868272241017</v>
      </c>
      <c r="AH967" s="53">
        <v>54.576923089622149</v>
      </c>
      <c r="AI967" s="53">
        <v>42.88497576804199</v>
      </c>
      <c r="AJ967" s="53">
        <v>61.309462080006604</v>
      </c>
      <c r="AK967" s="53">
        <v>71.591911904256648</v>
      </c>
      <c r="AL967" s="53">
        <v>46.060868272241017</v>
      </c>
      <c r="AM967" s="53">
        <v>54.576923089622149</v>
      </c>
      <c r="AN967" s="53">
        <v>42.88497576804199</v>
      </c>
      <c r="AO967" s="57">
        <v>61.309462080006604</v>
      </c>
      <c r="AP967" s="59">
        <v>53.248787913999848</v>
      </c>
      <c r="AQ967" s="53">
        <v>55.059895455152827</v>
      </c>
      <c r="AR967" s="53">
        <v>57.553632910437905</v>
      </c>
      <c r="AS967" s="53">
        <v>56.282798594073384</v>
      </c>
      <c r="AT967" s="53">
        <v>55.875939422101439</v>
      </c>
      <c r="AU967" s="53">
        <v>53.248787913999848</v>
      </c>
      <c r="AV967" s="53">
        <v>55.059895455152827</v>
      </c>
      <c r="AW967" s="53">
        <v>57.553632910437905</v>
      </c>
      <c r="AX967" s="53">
        <v>56.282798594073384</v>
      </c>
      <c r="AY967" s="57">
        <v>55.875939422101439</v>
      </c>
      <c r="AZ967">
        <f t="shared" si="853"/>
        <v>10.032646931516984</v>
      </c>
      <c r="BA967">
        <f t="shared" si="854"/>
        <v>10.710925021985938</v>
      </c>
      <c r="BB967">
        <f t="shared" si="855"/>
        <v>27.254304858828938</v>
      </c>
      <c r="BC967">
        <f t="shared" si="856"/>
        <v>55.284828222833688</v>
      </c>
      <c r="BD967" s="4">
        <f t="shared" si="857"/>
        <v>55.604210859153078</v>
      </c>
      <c r="BE967" s="7">
        <f t="shared" si="858"/>
        <v>1.478866697845385</v>
      </c>
      <c r="BF967">
        <f t="shared" si="859"/>
        <v>1.1599910489307395</v>
      </c>
      <c r="BG967">
        <f t="shared" si="860"/>
        <v>2.921039662044405</v>
      </c>
      <c r="BH967">
        <f t="shared" si="861"/>
        <v>10.970223324519988</v>
      </c>
      <c r="BI967" s="4">
        <f t="shared" si="862"/>
        <v>1.5039843800554182</v>
      </c>
      <c r="BJ967" s="7">
        <f t="shared" si="863"/>
        <v>0.26958052156115003</v>
      </c>
      <c r="BK967">
        <f t="shared" si="864"/>
        <v>2.6644011893869277E-10</v>
      </c>
      <c r="BL967">
        <f t="shared" si="865"/>
        <v>2.8869298537826443E-7</v>
      </c>
      <c r="BM967" s="4">
        <f t="shared" si="866"/>
        <v>3.4232646319638724E-23</v>
      </c>
      <c r="BN967" s="7">
        <f t="shared" si="867"/>
        <v>0.26958052156115003</v>
      </c>
      <c r="BO967">
        <f t="shared" si="868"/>
        <v>1.5338934062059488E-9</v>
      </c>
      <c r="BP967">
        <f t="shared" si="869"/>
        <v>3.6476611130879426E-7</v>
      </c>
      <c r="BQ967" s="4">
        <f t="shared" si="870"/>
        <v>9.4159722513866257E-23</v>
      </c>
      <c r="BR967" s="7">
        <f t="shared" si="871"/>
        <v>2.6644011893869277E-10</v>
      </c>
      <c r="BS967">
        <f t="shared" si="872"/>
        <v>1.5338934062059488E-9</v>
      </c>
      <c r="BT967">
        <f t="shared" si="873"/>
        <v>1.2430180740415682E-5</v>
      </c>
      <c r="BU967" s="4">
        <f t="shared" si="874"/>
        <v>3.5642502211860866E-13</v>
      </c>
      <c r="BV967" s="7">
        <f t="shared" si="875"/>
        <v>2.8869298537826443E-7</v>
      </c>
      <c r="BW967">
        <f t="shared" si="876"/>
        <v>3.6476611130879426E-7</v>
      </c>
      <c r="BX967">
        <f t="shared" si="877"/>
        <v>1.2430180740415682E-5</v>
      </c>
      <c r="BY967" s="4">
        <f t="shared" si="878"/>
        <v>0.92925082592102304</v>
      </c>
      <c r="BZ967" s="7">
        <f t="shared" si="879"/>
        <v>3.4232646319638724E-23</v>
      </c>
      <c r="CA967">
        <f t="shared" si="880"/>
        <v>9.4159722513866257E-23</v>
      </c>
      <c r="CB967">
        <f t="shared" si="881"/>
        <v>3.5642502211860866E-13</v>
      </c>
      <c r="CC967" s="4">
        <f t="shared" si="882"/>
        <v>0.92925082592102304</v>
      </c>
      <c r="CD967" s="7">
        <f t="shared" si="883"/>
        <v>16</v>
      </c>
      <c r="CE967" s="4">
        <f t="shared" si="884"/>
        <v>0</v>
      </c>
      <c r="CF967" s="7">
        <f t="shared" si="885"/>
        <v>0.26958052156115003</v>
      </c>
      <c r="CG967">
        <f t="shared" si="886"/>
        <v>5.1447178660677213E-14</v>
      </c>
      <c r="CH967" s="7">
        <f t="shared" si="887"/>
        <v>0.26958052156115003</v>
      </c>
      <c r="CI967" s="4">
        <f t="shared" si="888"/>
        <v>1.0089249226970057E-13</v>
      </c>
      <c r="CJ967">
        <f t="shared" si="889"/>
        <v>5.1447178660677213E-14</v>
      </c>
      <c r="CK967">
        <f t="shared" si="890"/>
        <v>1.0089249226970057E-13</v>
      </c>
      <c r="CL967" s="7">
        <f t="shared" si="891"/>
        <v>4</v>
      </c>
      <c r="CM967" s="4">
        <f t="shared" si="892"/>
        <v>0</v>
      </c>
      <c r="CN967" s="7">
        <f t="shared" si="893"/>
        <v>7.0785161745717745E-8</v>
      </c>
      <c r="CO967" s="4">
        <f t="shared" si="894"/>
        <v>1</v>
      </c>
      <c r="CP967" s="7">
        <f t="shared" si="895"/>
        <v>5</v>
      </c>
      <c r="CQ967" s="4" t="str">
        <f t="shared" si="896"/>
        <v>Glenfiddich 18</v>
      </c>
      <c r="CR967" s="7">
        <f t="shared" si="897"/>
        <v>78</v>
      </c>
      <c r="CS967">
        <f t="shared" si="898"/>
        <v>81</v>
      </c>
      <c r="CT967">
        <f ca="1">COUNTIF(INDIRECT(ADDRESS(ROW(),CR967,1,1)):INDIRECT(ADDRESS(ROW(),CS967,1,1)), "&lt;0.05")</f>
        <v>3</v>
      </c>
      <c r="CU967" s="4">
        <f t="shared" ca="1" si="899"/>
        <v>0</v>
      </c>
    </row>
    <row r="968" spans="1:99" x14ac:dyDescent="0.25">
      <c r="A968" s="48">
        <v>172</v>
      </c>
      <c r="B968" s="7">
        <v>1.2734469576818579</v>
      </c>
      <c r="C968">
        <v>1.4215352225118552</v>
      </c>
      <c r="D968">
        <v>1.5133550181397657</v>
      </c>
      <c r="E968">
        <v>1.0460927305218561</v>
      </c>
      <c r="F968">
        <v>1.1491010737543979</v>
      </c>
      <c r="G968">
        <v>1.615783068842124</v>
      </c>
      <c r="H968">
        <v>1.3058879571982807</v>
      </c>
      <c r="I968">
        <v>1.0919149971610658</v>
      </c>
      <c r="J968">
        <v>1.5562384646209149</v>
      </c>
      <c r="K968" s="4">
        <v>1.5729947515382032</v>
      </c>
      <c r="L968" s="7">
        <v>1.2998317492949301</v>
      </c>
      <c r="M968">
        <v>1.3914090202949927</v>
      </c>
      <c r="N968">
        <v>1.399967870973243</v>
      </c>
      <c r="O968">
        <v>1.3278895132839315</v>
      </c>
      <c r="P968" s="53">
        <v>1.2891079340548002</v>
      </c>
      <c r="Q968" s="53">
        <v>1.2094506905643281</v>
      </c>
      <c r="R968" s="53">
        <v>1.6466733167549492</v>
      </c>
      <c r="S968" s="53">
        <v>1.6201627113938228</v>
      </c>
      <c r="T968" s="53">
        <v>1.788948107325903</v>
      </c>
      <c r="U968" s="57">
        <v>1.2144248296211457</v>
      </c>
      <c r="V968" s="59">
        <v>2.6151455481380941</v>
      </c>
      <c r="W968" s="53">
        <v>3.2241690831562066</v>
      </c>
      <c r="X968" s="53">
        <v>4.5796610548429815</v>
      </c>
      <c r="Y968" s="53">
        <v>3.6091583277515626</v>
      </c>
      <c r="Z968" s="53">
        <v>3.7048070155021113</v>
      </c>
      <c r="AA968" s="53">
        <v>2.6151455481380941</v>
      </c>
      <c r="AB968" s="53">
        <v>3.2241690831562066</v>
      </c>
      <c r="AC968" s="53">
        <v>4.5796610548429815</v>
      </c>
      <c r="AD968" s="53">
        <v>3.6091583277515626</v>
      </c>
      <c r="AE968" s="57">
        <v>3.7048070155021113</v>
      </c>
      <c r="AF968" s="59">
        <v>9.060171369859102</v>
      </c>
      <c r="AG968" s="53">
        <v>6.3889037152393087</v>
      </c>
      <c r="AH968" s="53">
        <v>6.3038459560147508</v>
      </c>
      <c r="AI968" s="53">
        <v>4.387554301857933</v>
      </c>
      <c r="AJ968" s="53">
        <v>8.1495573665425525</v>
      </c>
      <c r="AK968" s="53">
        <v>9.060171369859102</v>
      </c>
      <c r="AL968" s="53">
        <v>6.3889037152393087</v>
      </c>
      <c r="AM968" s="53">
        <v>6.3038459560147508</v>
      </c>
      <c r="AN968" s="53">
        <v>4.387554301857933</v>
      </c>
      <c r="AO968" s="57">
        <v>8.1495573665425525</v>
      </c>
      <c r="AP968" s="59">
        <v>6.1299498106376875</v>
      </c>
      <c r="AQ968" s="53">
        <v>6.7949897290591643</v>
      </c>
      <c r="AR968" s="53">
        <v>6.2248348320823581</v>
      </c>
      <c r="AS968" s="53">
        <v>5.8714033434523669</v>
      </c>
      <c r="AT968" s="53">
        <v>5.7554734140247774</v>
      </c>
      <c r="AU968" s="53">
        <v>6.1299498106376875</v>
      </c>
      <c r="AV968" s="53">
        <v>6.7949897290591643</v>
      </c>
      <c r="AW968" s="53">
        <v>6.2248348320823581</v>
      </c>
      <c r="AX968" s="53">
        <v>5.8714033434523669</v>
      </c>
      <c r="AY968" s="57">
        <v>5.7554734140247774</v>
      </c>
      <c r="AZ968">
        <f t="shared" si="853"/>
        <v>1.3546350241970322</v>
      </c>
      <c r="BA968">
        <f t="shared" si="854"/>
        <v>1.4187865743562047</v>
      </c>
      <c r="BB968">
        <f t="shared" si="855"/>
        <v>3.5465882058781908</v>
      </c>
      <c r="BC968">
        <f t="shared" si="856"/>
        <v>6.8580065419027294</v>
      </c>
      <c r="BD968" s="4">
        <f t="shared" si="857"/>
        <v>6.1553302258512703</v>
      </c>
      <c r="BE968" s="7">
        <f t="shared" si="858"/>
        <v>0.21124578497072524</v>
      </c>
      <c r="BF968">
        <f t="shared" si="859"/>
        <v>0.19872433763175301</v>
      </c>
      <c r="BG968">
        <f t="shared" si="860"/>
        <v>0.67786056227467917</v>
      </c>
      <c r="BH968">
        <f t="shared" si="861"/>
        <v>1.7093155972424625</v>
      </c>
      <c r="BI968" s="4">
        <f t="shared" si="862"/>
        <v>0.38155799917960059</v>
      </c>
      <c r="BJ968" s="7">
        <f t="shared" si="863"/>
        <v>0.4932337717552675</v>
      </c>
      <c r="BK968">
        <f t="shared" si="864"/>
        <v>1.1427006275322621E-6</v>
      </c>
      <c r="BL968">
        <f t="shared" si="865"/>
        <v>2.606220361886485E-6</v>
      </c>
      <c r="BM968" s="4">
        <f t="shared" si="866"/>
        <v>4.945049657006124E-15</v>
      </c>
      <c r="BN968" s="7">
        <f t="shared" si="867"/>
        <v>0.4932337717552675</v>
      </c>
      <c r="BO968">
        <f t="shared" si="868"/>
        <v>1.6706679638551021E-6</v>
      </c>
      <c r="BP968">
        <f t="shared" si="869"/>
        <v>2.9355420751493081E-6</v>
      </c>
      <c r="BQ968" s="4">
        <f t="shared" si="870"/>
        <v>1.1930010114090071E-14</v>
      </c>
      <c r="BR968" s="7">
        <f t="shared" si="871"/>
        <v>1.1427006275322621E-6</v>
      </c>
      <c r="BS968">
        <f t="shared" si="872"/>
        <v>1.6706679638551021E-6</v>
      </c>
      <c r="BT968">
        <f t="shared" si="873"/>
        <v>1.0788691313860063E-4</v>
      </c>
      <c r="BU968" s="4">
        <f t="shared" si="874"/>
        <v>3.9619488923414258E-8</v>
      </c>
      <c r="BV968" s="7">
        <f t="shared" si="875"/>
        <v>2.606220361886485E-6</v>
      </c>
      <c r="BW968">
        <f t="shared" si="876"/>
        <v>2.9355420751493081E-6</v>
      </c>
      <c r="BX968">
        <f t="shared" si="877"/>
        <v>1.0788691313860063E-4</v>
      </c>
      <c r="BY968" s="4">
        <f t="shared" si="878"/>
        <v>0.23356664011774686</v>
      </c>
      <c r="BZ968" s="7">
        <f t="shared" si="879"/>
        <v>4.945049657006124E-15</v>
      </c>
      <c r="CA968">
        <f t="shared" si="880"/>
        <v>1.1930010114090071E-14</v>
      </c>
      <c r="CB968">
        <f t="shared" si="881"/>
        <v>3.9619488923414258E-8</v>
      </c>
      <c r="CC968" s="4">
        <f t="shared" si="882"/>
        <v>0.23356664011774686</v>
      </c>
      <c r="CD968" s="7">
        <f t="shared" si="883"/>
        <v>16</v>
      </c>
      <c r="CE968" s="4">
        <f t="shared" si="884"/>
        <v>0</v>
      </c>
      <c r="CF968" s="7">
        <f t="shared" si="885"/>
        <v>0.4932337717552675</v>
      </c>
      <c r="CG968">
        <f t="shared" si="886"/>
        <v>1.027812080084228E-13</v>
      </c>
      <c r="CH968" s="7">
        <f t="shared" si="887"/>
        <v>0.4932337717552675</v>
      </c>
      <c r="CI968" s="4">
        <f t="shared" si="888"/>
        <v>1.6400636490444841E-13</v>
      </c>
      <c r="CJ968">
        <f t="shared" si="889"/>
        <v>1.027812080084228E-13</v>
      </c>
      <c r="CK968">
        <f t="shared" si="890"/>
        <v>1.6400636490444841E-13</v>
      </c>
      <c r="CL968" s="7">
        <f t="shared" si="891"/>
        <v>4</v>
      </c>
      <c r="CM968" s="4">
        <f t="shared" si="892"/>
        <v>0</v>
      </c>
      <c r="CN968" s="7">
        <f t="shared" si="893"/>
        <v>1.4236712886928665E-7</v>
      </c>
      <c r="CO968" s="4">
        <f t="shared" si="894"/>
        <v>1</v>
      </c>
      <c r="CP968" s="7">
        <f t="shared" si="895"/>
        <v>4</v>
      </c>
      <c r="CQ968" s="4" t="str">
        <f t="shared" si="896"/>
        <v>Glenfiddich 15</v>
      </c>
      <c r="CR968" s="7">
        <f t="shared" si="897"/>
        <v>74</v>
      </c>
      <c r="CS968">
        <f t="shared" si="898"/>
        <v>77</v>
      </c>
      <c r="CT968">
        <f ca="1">COUNTIF(INDIRECT(ADDRESS(ROW(),CR968,1,1)):INDIRECT(ADDRESS(ROW(),CS968,1,1)), "&lt;0.05")</f>
        <v>3</v>
      </c>
      <c r="CU968" s="4">
        <f t="shared" ca="1" si="899"/>
        <v>0</v>
      </c>
    </row>
    <row r="969" spans="1:99" x14ac:dyDescent="0.25">
      <c r="A969" s="48">
        <v>173</v>
      </c>
      <c r="B969" s="7">
        <v>0.7006484271569412</v>
      </c>
      <c r="C969">
        <v>0.53169290674934822</v>
      </c>
      <c r="D969">
        <v>0.62218740583122278</v>
      </c>
      <c r="E969">
        <v>0.60204360996821837</v>
      </c>
      <c r="F969">
        <v>0.44745777317692026</v>
      </c>
      <c r="G969">
        <v>0.64667442625349691</v>
      </c>
      <c r="H969">
        <v>0.58739800147722132</v>
      </c>
      <c r="I969">
        <v>0.47132538832994164</v>
      </c>
      <c r="J969">
        <v>0.55157812241581994</v>
      </c>
      <c r="K969" s="4">
        <v>0.1857324473279939</v>
      </c>
      <c r="L969" s="7">
        <v>0.29434424923648433</v>
      </c>
      <c r="M969">
        <v>0.37000036420126209</v>
      </c>
      <c r="N969">
        <v>0.26635313161898266</v>
      </c>
      <c r="O969">
        <v>0.20872368938648295</v>
      </c>
      <c r="P969" s="53">
        <v>0.3984542635330876</v>
      </c>
      <c r="Q969" s="53">
        <v>0.65608453543097867</v>
      </c>
      <c r="R969" s="53">
        <v>0.4445135095569937</v>
      </c>
      <c r="S969" s="53">
        <v>0.50538112855976403</v>
      </c>
      <c r="T969" s="53">
        <v>0.45011403404313127</v>
      </c>
      <c r="U969" s="57">
        <v>0.36269737520773376</v>
      </c>
      <c r="V969" s="59">
        <v>1.0909620116971388</v>
      </c>
      <c r="W969" s="53">
        <v>0.69613995133649864</v>
      </c>
      <c r="X969" s="53">
        <v>0.79977123795682803</v>
      </c>
      <c r="Y969" s="53">
        <v>0.76881066208084559</v>
      </c>
      <c r="Z969" s="53">
        <v>0.68710850604179041</v>
      </c>
      <c r="AA969" s="53">
        <v>1.0909620116971388</v>
      </c>
      <c r="AB969" s="53">
        <v>0.69613995133649864</v>
      </c>
      <c r="AC969" s="53">
        <v>0.79977123795682803</v>
      </c>
      <c r="AD969" s="53">
        <v>0.76881066208084559</v>
      </c>
      <c r="AE969" s="57">
        <v>0.68710850604179041</v>
      </c>
      <c r="AF969" s="59">
        <v>1.8595564187144136</v>
      </c>
      <c r="AG969" s="53">
        <v>0.92632164944505158</v>
      </c>
      <c r="AH969" s="53">
        <v>1.1542558680292085</v>
      </c>
      <c r="AI969" s="53">
        <v>0.83898530665077753</v>
      </c>
      <c r="AJ969" s="53">
        <v>0.96772155236878432</v>
      </c>
      <c r="AK969" s="53">
        <v>1.8595564187144136</v>
      </c>
      <c r="AL969" s="53">
        <v>0.92632164944505158</v>
      </c>
      <c r="AM969" s="53">
        <v>1.1542558680292085</v>
      </c>
      <c r="AN969" s="53">
        <v>0.83898530665077753</v>
      </c>
      <c r="AO969" s="57">
        <v>0.96772155236878432</v>
      </c>
      <c r="AP969" s="59">
        <v>0.62456285765590769</v>
      </c>
      <c r="AQ969" s="53">
        <v>0.71621378175600792</v>
      </c>
      <c r="AR969" s="53">
        <v>0.70419807624342179</v>
      </c>
      <c r="AS969" s="53">
        <v>0.83779202450902213</v>
      </c>
      <c r="AT969" s="53">
        <v>1.042849651093454</v>
      </c>
      <c r="AU969" s="53">
        <v>0.62456285765590769</v>
      </c>
      <c r="AV969" s="53">
        <v>0.71621378175600792</v>
      </c>
      <c r="AW969" s="53">
        <v>0.70419807624342179</v>
      </c>
      <c r="AX969" s="53">
        <v>0.83779202450902213</v>
      </c>
      <c r="AY969" s="57">
        <v>1.042849651093454</v>
      </c>
      <c r="AZ969">
        <f t="shared" si="853"/>
        <v>0.53467385086871244</v>
      </c>
      <c r="BA969">
        <f t="shared" si="854"/>
        <v>0.39566662807749009</v>
      </c>
      <c r="BB969">
        <f t="shared" si="855"/>
        <v>0.80855847382262025</v>
      </c>
      <c r="BC969">
        <f t="shared" si="856"/>
        <v>1.1493681590416471</v>
      </c>
      <c r="BD969" s="4">
        <f t="shared" si="857"/>
        <v>0.78512327825156281</v>
      </c>
      <c r="BE969" s="7">
        <f t="shared" si="858"/>
        <v>0.14481530271524978</v>
      </c>
      <c r="BF969">
        <f t="shared" si="859"/>
        <v>0.12862290392523712</v>
      </c>
      <c r="BG969">
        <f t="shared" si="860"/>
        <v>0.15548982183795312</v>
      </c>
      <c r="BH969">
        <f t="shared" si="861"/>
        <v>0.3897218392915246</v>
      </c>
      <c r="BI969" s="4">
        <f t="shared" si="862"/>
        <v>0.15367638131241368</v>
      </c>
      <c r="BJ969" s="7">
        <f t="shared" si="863"/>
        <v>3.5946856276829052E-2</v>
      </c>
      <c r="BK969">
        <f t="shared" si="864"/>
        <v>7.1536055953941497E-4</v>
      </c>
      <c r="BL969">
        <f t="shared" si="865"/>
        <v>6.0944581034601242E-4</v>
      </c>
      <c r="BM969" s="4">
        <f t="shared" si="866"/>
        <v>1.4712084764476039E-3</v>
      </c>
      <c r="BN969" s="7">
        <f t="shared" si="867"/>
        <v>3.5946856276829052E-2</v>
      </c>
      <c r="BO969">
        <f t="shared" si="868"/>
        <v>5.1612266571701404E-6</v>
      </c>
      <c r="BP969">
        <f t="shared" si="869"/>
        <v>1.206385462967311E-4</v>
      </c>
      <c r="BQ969" s="4">
        <f t="shared" si="870"/>
        <v>9.5845750635997886E-6</v>
      </c>
      <c r="BR969" s="7">
        <f t="shared" si="871"/>
        <v>7.1536055953941497E-4</v>
      </c>
      <c r="BS969">
        <f t="shared" si="872"/>
        <v>5.1612266571701404E-6</v>
      </c>
      <c r="BT969">
        <f t="shared" si="873"/>
        <v>2.4899682352717837E-2</v>
      </c>
      <c r="BU969" s="4">
        <f t="shared" si="874"/>
        <v>0.73854205612309487</v>
      </c>
      <c r="BV969" s="7">
        <f t="shared" si="875"/>
        <v>6.0944581034601242E-4</v>
      </c>
      <c r="BW969">
        <f t="shared" si="876"/>
        <v>1.206385462967311E-4</v>
      </c>
      <c r="BX969">
        <f t="shared" si="877"/>
        <v>2.4899682352717837E-2</v>
      </c>
      <c r="BY969" s="4">
        <f t="shared" si="878"/>
        <v>1.7938130486437904E-2</v>
      </c>
      <c r="BZ969" s="7">
        <f t="shared" si="879"/>
        <v>1.4712084764476039E-3</v>
      </c>
      <c r="CA969">
        <f t="shared" si="880"/>
        <v>9.5845750635997886E-6</v>
      </c>
      <c r="CB969">
        <f t="shared" si="881"/>
        <v>0.73854205612309487</v>
      </c>
      <c r="CC969" s="4">
        <f t="shared" si="882"/>
        <v>1.7938130486437904E-2</v>
      </c>
      <c r="CD969" s="7">
        <f t="shared" si="883"/>
        <v>18</v>
      </c>
      <c r="CE969" s="4">
        <f t="shared" si="884"/>
        <v>0</v>
      </c>
      <c r="CF969" s="7">
        <f t="shared" si="885"/>
        <v>3.5946856276829052E-2</v>
      </c>
      <c r="CG969">
        <f t="shared" si="886"/>
        <v>7.7106428194948069E-6</v>
      </c>
      <c r="CH969" s="7">
        <f t="shared" si="887"/>
        <v>3.5946856276829052E-2</v>
      </c>
      <c r="CI969" s="4">
        <f t="shared" si="888"/>
        <v>6.4212060088227626E-9</v>
      </c>
      <c r="CJ969">
        <f t="shared" si="889"/>
        <v>7.7106428194948069E-6</v>
      </c>
      <c r="CK969">
        <f t="shared" si="890"/>
        <v>6.4212060088227626E-9</v>
      </c>
      <c r="CL969" s="7">
        <f t="shared" si="891"/>
        <v>6</v>
      </c>
      <c r="CM969" s="4">
        <f t="shared" si="892"/>
        <v>1</v>
      </c>
      <c r="CN969" s="7">
        <f t="shared" si="893"/>
        <v>1.3528684784562763E-6</v>
      </c>
      <c r="CO969" s="4">
        <f t="shared" si="894"/>
        <v>1</v>
      </c>
      <c r="CP969" s="7">
        <f t="shared" si="895"/>
        <v>4</v>
      </c>
      <c r="CQ969" s="4" t="str">
        <f t="shared" si="896"/>
        <v>Glenfiddich 15</v>
      </c>
      <c r="CR969" s="7">
        <f t="shared" si="897"/>
        <v>74</v>
      </c>
      <c r="CS969">
        <f t="shared" si="898"/>
        <v>77</v>
      </c>
      <c r="CT969">
        <f ca="1">COUNTIF(INDIRECT(ADDRESS(ROW(),CR969,1,1)):INDIRECT(ADDRESS(ROW(),CS969,1,1)), "&lt;0.05")</f>
        <v>4</v>
      </c>
      <c r="CU969" s="4">
        <f t="shared" ca="1" si="899"/>
        <v>1</v>
      </c>
    </row>
    <row r="970" spans="1:99" x14ac:dyDescent="0.25">
      <c r="A970" s="48">
        <v>174</v>
      </c>
      <c r="B970" s="7">
        <v>0.2832830083879494</v>
      </c>
      <c r="C970">
        <v>0.18019822459649829</v>
      </c>
      <c r="D970">
        <v>0.2234924046986308</v>
      </c>
      <c r="E970">
        <v>0.18424173962252646</v>
      </c>
      <c r="F970">
        <v>0.12334790430887556</v>
      </c>
      <c r="G970">
        <v>0.21778730473264749</v>
      </c>
      <c r="H970">
        <v>0.34201183332843993</v>
      </c>
      <c r="I970">
        <v>0.21941881914041597</v>
      </c>
      <c r="J970">
        <v>0.19227653650577758</v>
      </c>
      <c r="K970" s="4">
        <v>3.8499908212280497E-3</v>
      </c>
      <c r="L970" s="7">
        <v>5.8582795662526992E-2</v>
      </c>
      <c r="M970">
        <v>0.28273165072160333</v>
      </c>
      <c r="N970">
        <v>0.14090389453585256</v>
      </c>
      <c r="O970">
        <v>0.12016682248113396</v>
      </c>
      <c r="P970" s="53">
        <v>9.0136605698731359E-2</v>
      </c>
      <c r="Q970" s="53">
        <v>0.13734003992955454</v>
      </c>
      <c r="R970" s="53">
        <v>0.20282427199897016</v>
      </c>
      <c r="S970" s="53">
        <v>0.33822462504879702</v>
      </c>
      <c r="T970" s="53">
        <v>0.22587793142089951</v>
      </c>
      <c r="U970" s="57">
        <v>0.15737365178846213</v>
      </c>
      <c r="V970" s="59">
        <v>0</v>
      </c>
      <c r="W970" s="53">
        <v>0.41333786237665199</v>
      </c>
      <c r="X970" s="53">
        <v>0.34080625766208289</v>
      </c>
      <c r="Y970" s="53">
        <v>0.16291850743971761</v>
      </c>
      <c r="Z970" s="53">
        <v>0.23901761355651702</v>
      </c>
      <c r="AA970" s="53">
        <v>0</v>
      </c>
      <c r="AB970" s="53">
        <v>0.41333786237665199</v>
      </c>
      <c r="AC970" s="53">
        <v>0.34080625766208289</v>
      </c>
      <c r="AD970" s="53">
        <v>0.16291850743971761</v>
      </c>
      <c r="AE970" s="57">
        <v>0.23901761355651702</v>
      </c>
      <c r="AF970" s="59">
        <v>0.71853394764693301</v>
      </c>
      <c r="AG970" s="53">
        <v>0.471804650001171</v>
      </c>
      <c r="AH970" s="53">
        <v>0.42091901292375083</v>
      </c>
      <c r="AI970" s="53">
        <v>0.17161711462149859</v>
      </c>
      <c r="AJ970" s="53">
        <v>0.54225798852411122</v>
      </c>
      <c r="AK970" s="53">
        <v>0.71853394764693301</v>
      </c>
      <c r="AL970" s="53">
        <v>0.471804650001171</v>
      </c>
      <c r="AM970" s="53">
        <v>0.42091901292375083</v>
      </c>
      <c r="AN970" s="53">
        <v>0.17161711462149859</v>
      </c>
      <c r="AO970" s="57">
        <v>0.54225798852411122</v>
      </c>
      <c r="AP970" s="59">
        <v>0.1299213293382975</v>
      </c>
      <c r="AQ970" s="53">
        <v>0.21177119967134411</v>
      </c>
      <c r="AR970" s="53">
        <v>0.23805384993541151</v>
      </c>
      <c r="AS970" s="53">
        <v>8.5757738470064973E-2</v>
      </c>
      <c r="AT970" s="53">
        <v>0.32288862546625524</v>
      </c>
      <c r="AU970" s="53">
        <v>0.1299213293382975</v>
      </c>
      <c r="AV970" s="53">
        <v>0.21177119967134411</v>
      </c>
      <c r="AW970" s="53">
        <v>0.23805384993541151</v>
      </c>
      <c r="AX970" s="53">
        <v>8.5757738470064973E-2</v>
      </c>
      <c r="AY970" s="57">
        <v>0.32288862546625524</v>
      </c>
      <c r="AZ970">
        <f t="shared" si="853"/>
        <v>0.19699077661429892</v>
      </c>
      <c r="BA970">
        <f t="shared" si="854"/>
        <v>0.17541622892865316</v>
      </c>
      <c r="BB970">
        <f t="shared" si="855"/>
        <v>0.2312160482069939</v>
      </c>
      <c r="BC970">
        <f t="shared" si="856"/>
        <v>0.46502654274349292</v>
      </c>
      <c r="BD970" s="4">
        <f t="shared" si="857"/>
        <v>0.19767854857627468</v>
      </c>
      <c r="BE970" s="7">
        <f t="shared" si="858"/>
        <v>9.0251926852229172E-2</v>
      </c>
      <c r="BF970">
        <f t="shared" si="859"/>
        <v>8.7090216320497224E-2</v>
      </c>
      <c r="BG970">
        <f t="shared" si="860"/>
        <v>0.15155831195364841</v>
      </c>
      <c r="BH970">
        <f t="shared" si="861"/>
        <v>0.18756403943063346</v>
      </c>
      <c r="BI970" s="4">
        <f t="shared" si="862"/>
        <v>8.7716259259573076E-2</v>
      </c>
      <c r="BJ970" s="7">
        <f t="shared" si="863"/>
        <v>0.59314456080759514</v>
      </c>
      <c r="BK970">
        <f t="shared" si="864"/>
        <v>0.54889987167664356</v>
      </c>
      <c r="BL970">
        <f t="shared" si="865"/>
        <v>1.3293313762516919E-3</v>
      </c>
      <c r="BM970" s="4">
        <f t="shared" si="866"/>
        <v>0.98640257746189586</v>
      </c>
      <c r="BN970" s="7">
        <f t="shared" si="867"/>
        <v>0.59314456080759514</v>
      </c>
      <c r="BO970">
        <f t="shared" si="868"/>
        <v>0.32945712055097043</v>
      </c>
      <c r="BP970">
        <f t="shared" si="869"/>
        <v>7.1827483204710263E-4</v>
      </c>
      <c r="BQ970" s="4">
        <f t="shared" si="870"/>
        <v>0.57602882206624706</v>
      </c>
      <c r="BR970" s="7">
        <f t="shared" si="871"/>
        <v>0.54889987167664356</v>
      </c>
      <c r="BS970">
        <f t="shared" si="872"/>
        <v>0.32945712055097043</v>
      </c>
      <c r="BT970">
        <f t="shared" si="873"/>
        <v>6.9081614745329679E-3</v>
      </c>
      <c r="BU970" s="4">
        <f t="shared" si="874"/>
        <v>0.55416555487211361</v>
      </c>
      <c r="BV970" s="7">
        <f t="shared" si="875"/>
        <v>1.3293313762516919E-3</v>
      </c>
      <c r="BW970">
        <f t="shared" si="876"/>
        <v>7.1827483204710263E-4</v>
      </c>
      <c r="BX970">
        <f t="shared" si="877"/>
        <v>6.9081614745329679E-3</v>
      </c>
      <c r="BY970" s="4">
        <f t="shared" si="878"/>
        <v>1.3430772352125088E-3</v>
      </c>
      <c r="BZ970" s="7">
        <f t="shared" si="879"/>
        <v>0.98640257746189586</v>
      </c>
      <c r="CA970">
        <f t="shared" si="880"/>
        <v>0.57602882206624706</v>
      </c>
      <c r="CB970">
        <f t="shared" si="881"/>
        <v>0.55416555487211361</v>
      </c>
      <c r="CC970" s="4">
        <f t="shared" si="882"/>
        <v>1.3430772352125088E-3</v>
      </c>
      <c r="CD970" s="7">
        <f t="shared" si="883"/>
        <v>8</v>
      </c>
      <c r="CE970" s="4">
        <f t="shared" si="884"/>
        <v>0</v>
      </c>
      <c r="CF970" s="7">
        <f t="shared" si="885"/>
        <v>0.59314456080759514</v>
      </c>
      <c r="CG970">
        <f t="shared" si="886"/>
        <v>3.012622913684149E-2</v>
      </c>
      <c r="CH970" s="7">
        <f t="shared" si="887"/>
        <v>0.59314456080759514</v>
      </c>
      <c r="CI970" s="4">
        <f t="shared" si="888"/>
        <v>8.600233513002457E-3</v>
      </c>
      <c r="CJ970">
        <f t="shared" si="889"/>
        <v>3.012622913684149E-2</v>
      </c>
      <c r="CK970">
        <f t="shared" si="890"/>
        <v>8.600233513002457E-3</v>
      </c>
      <c r="CL970" s="7">
        <f t="shared" si="891"/>
        <v>4</v>
      </c>
      <c r="CM970" s="4">
        <f t="shared" si="892"/>
        <v>0</v>
      </c>
      <c r="CN970" s="7">
        <f t="shared" si="893"/>
        <v>3.1818371427197131E-3</v>
      </c>
      <c r="CO970" s="4">
        <f t="shared" si="894"/>
        <v>1</v>
      </c>
      <c r="CP970" s="7">
        <f t="shared" si="895"/>
        <v>4</v>
      </c>
      <c r="CQ970" s="4" t="str">
        <f t="shared" si="896"/>
        <v>Glenfiddich 15</v>
      </c>
      <c r="CR970" s="7">
        <f t="shared" si="897"/>
        <v>74</v>
      </c>
      <c r="CS970">
        <f t="shared" si="898"/>
        <v>77</v>
      </c>
      <c r="CT970">
        <f ca="1">COUNTIF(INDIRECT(ADDRESS(ROW(),CR970,1,1)):INDIRECT(ADDRESS(ROW(),CS970,1,1)), "&lt;0.05")</f>
        <v>4</v>
      </c>
      <c r="CU970" s="4">
        <f t="shared" ca="1" si="899"/>
        <v>1</v>
      </c>
    </row>
    <row r="971" spans="1:99" x14ac:dyDescent="0.25">
      <c r="A971" s="48">
        <v>175</v>
      </c>
      <c r="B971" s="7">
        <v>3.8048715590523204E-2</v>
      </c>
      <c r="C971">
        <v>0.17148244134206711</v>
      </c>
      <c r="D971">
        <v>0.19246518130859877</v>
      </c>
      <c r="E971">
        <v>0.16837904505572546</v>
      </c>
      <c r="F971">
        <v>0.13798692101294005</v>
      </c>
      <c r="G971">
        <v>0.31707068322364323</v>
      </c>
      <c r="H971">
        <v>0.21891416003136957</v>
      </c>
      <c r="I971">
        <v>0.17447549605686413</v>
      </c>
      <c r="J971">
        <v>0.2118223967764081</v>
      </c>
      <c r="K971" s="4">
        <v>0.16242889554428047</v>
      </c>
      <c r="L971" s="7">
        <v>0.2253289690504183</v>
      </c>
      <c r="M971">
        <v>0.18064532032632991</v>
      </c>
      <c r="N971">
        <v>0.10530376892998165</v>
      </c>
      <c r="O971">
        <v>7.4020338198693997E-2</v>
      </c>
      <c r="P971" s="53">
        <v>1.3000752646369171E-2</v>
      </c>
      <c r="Q971" s="53">
        <v>0.24254533094109468</v>
      </c>
      <c r="R971" s="53">
        <v>0.27513551398460379</v>
      </c>
      <c r="S971" s="53">
        <v>0.25492356543255029</v>
      </c>
      <c r="T971" s="53">
        <v>0.29751355073247476</v>
      </c>
      <c r="U971" s="57">
        <v>0.21643897491191219</v>
      </c>
      <c r="V971" s="59">
        <v>0.25846636926758565</v>
      </c>
      <c r="W971" s="53">
        <v>0.29940731796231512</v>
      </c>
      <c r="X971" s="53">
        <v>0.36303357018528359</v>
      </c>
      <c r="Y971" s="53">
        <v>0.29709680997951621</v>
      </c>
      <c r="Z971" s="53">
        <v>0.38563314350799915</v>
      </c>
      <c r="AA971" s="53">
        <v>0.25846636926758565</v>
      </c>
      <c r="AB971" s="53">
        <v>0.29940731796231512</v>
      </c>
      <c r="AC971" s="53">
        <v>0.36303357018528359</v>
      </c>
      <c r="AD971" s="53">
        <v>0.29709680997951621</v>
      </c>
      <c r="AE971" s="57">
        <v>0.38563314350799915</v>
      </c>
      <c r="AF971" s="59">
        <v>0.39278557262595692</v>
      </c>
      <c r="AG971" s="53">
        <v>0.10596023771985001</v>
      </c>
      <c r="AH971" s="53">
        <v>7.740960261358106E-3</v>
      </c>
      <c r="AI971" s="53">
        <v>0.43240149892742169</v>
      </c>
      <c r="AJ971" s="53">
        <v>8.3290364445927995E-2</v>
      </c>
      <c r="AK971" s="53">
        <v>0.39278557262595692</v>
      </c>
      <c r="AL971" s="53">
        <v>0.10596023771985001</v>
      </c>
      <c r="AM971" s="53">
        <v>7.740960261358106E-3</v>
      </c>
      <c r="AN971" s="53">
        <v>0.43240149892742169</v>
      </c>
      <c r="AO971" s="57">
        <v>8.3290364445927995E-2</v>
      </c>
      <c r="AP971" s="59">
        <v>9.8996963098423291E-2</v>
      </c>
      <c r="AQ971" s="53">
        <v>0.12227352187186816</v>
      </c>
      <c r="AR971" s="53">
        <v>7.6519487676387096E-2</v>
      </c>
      <c r="AS971" s="53">
        <v>0.41528906599586485</v>
      </c>
      <c r="AT971" s="53">
        <v>0.10619916950002894</v>
      </c>
      <c r="AU971" s="53">
        <v>9.8996963098423291E-2</v>
      </c>
      <c r="AV971" s="53">
        <v>0.12227352187186816</v>
      </c>
      <c r="AW971" s="53">
        <v>7.6519487676387096E-2</v>
      </c>
      <c r="AX971" s="53">
        <v>0.41528906599586485</v>
      </c>
      <c r="AY971" s="57">
        <v>0.10619916950002894</v>
      </c>
      <c r="AZ971">
        <f t="shared" si="853"/>
        <v>0.17930739359424203</v>
      </c>
      <c r="BA971">
        <f t="shared" si="854"/>
        <v>0.18848560851544285</v>
      </c>
      <c r="BB971">
        <f t="shared" si="855"/>
        <v>0.32072744218053995</v>
      </c>
      <c r="BC971">
        <f t="shared" si="856"/>
        <v>0.20443572679610295</v>
      </c>
      <c r="BD971" s="4">
        <f t="shared" si="857"/>
        <v>0.16385564162851446</v>
      </c>
      <c r="BE971" s="7">
        <f t="shared" si="858"/>
        <v>6.9863404744190019E-2</v>
      </c>
      <c r="BF971">
        <f t="shared" si="859"/>
        <v>9.4132589245255638E-2</v>
      </c>
      <c r="BG971">
        <f t="shared" si="860"/>
        <v>4.9197909184878402E-2</v>
      </c>
      <c r="BH971">
        <f t="shared" si="861"/>
        <v>0.18288217800144088</v>
      </c>
      <c r="BI971" s="4">
        <f t="shared" si="862"/>
        <v>0.13342193749211176</v>
      </c>
      <c r="BJ971" s="7">
        <f t="shared" si="863"/>
        <v>0.80748567071805932</v>
      </c>
      <c r="BK971">
        <f t="shared" si="864"/>
        <v>7.9277258716158313E-5</v>
      </c>
      <c r="BL971">
        <f t="shared" si="865"/>
        <v>0.69222521500978007</v>
      </c>
      <c r="BM971" s="4">
        <f t="shared" si="866"/>
        <v>0.75054483640501146</v>
      </c>
      <c r="BN971" s="7">
        <f t="shared" si="867"/>
        <v>0.80748567071805932</v>
      </c>
      <c r="BO971">
        <f t="shared" si="868"/>
        <v>1.5734577488262557E-3</v>
      </c>
      <c r="BP971">
        <f t="shared" si="869"/>
        <v>0.80998516721629898</v>
      </c>
      <c r="BQ971" s="4">
        <f t="shared" si="870"/>
        <v>0.63974370609883313</v>
      </c>
      <c r="BR971" s="7">
        <f t="shared" si="871"/>
        <v>7.9277258716158313E-5</v>
      </c>
      <c r="BS971">
        <f t="shared" si="872"/>
        <v>1.5734577488262557E-3</v>
      </c>
      <c r="BT971">
        <f t="shared" si="873"/>
        <v>8.0005006597273567E-2</v>
      </c>
      <c r="BU971" s="4">
        <f t="shared" si="874"/>
        <v>4.8146843771255544E-3</v>
      </c>
      <c r="BV971" s="7">
        <f t="shared" si="875"/>
        <v>0.69222521500978007</v>
      </c>
      <c r="BW971">
        <f t="shared" si="876"/>
        <v>0.80998516721629898</v>
      </c>
      <c r="BX971">
        <f t="shared" si="877"/>
        <v>8.0005006597273567E-2</v>
      </c>
      <c r="BY971" s="4">
        <f t="shared" si="878"/>
        <v>0.57845429014212912</v>
      </c>
      <c r="BZ971" s="7">
        <f t="shared" si="879"/>
        <v>0.75054483640501146</v>
      </c>
      <c r="CA971">
        <f t="shared" si="880"/>
        <v>0.63974370609883313</v>
      </c>
      <c r="CB971">
        <f t="shared" si="881"/>
        <v>4.8146843771255544E-3</v>
      </c>
      <c r="CC971" s="4">
        <f t="shared" si="882"/>
        <v>0.57845429014212912</v>
      </c>
      <c r="CD971" s="7">
        <f t="shared" si="883"/>
        <v>6</v>
      </c>
      <c r="CE971" s="4">
        <f t="shared" si="884"/>
        <v>0</v>
      </c>
      <c r="CF971" s="7">
        <f t="shared" si="885"/>
        <v>0.80748567071805932</v>
      </c>
      <c r="CG971">
        <f t="shared" si="886"/>
        <v>0.15477975138504479</v>
      </c>
      <c r="CH971" s="7">
        <f t="shared" si="887"/>
        <v>0.80748567071805932</v>
      </c>
      <c r="CI971" s="4">
        <f t="shared" si="888"/>
        <v>0.31236177668525233</v>
      </c>
      <c r="CJ971">
        <f t="shared" si="889"/>
        <v>0.15477975138504479</v>
      </c>
      <c r="CK971">
        <f t="shared" si="890"/>
        <v>0.31236177668525233</v>
      </c>
      <c r="CL971" s="7">
        <f t="shared" si="891"/>
        <v>0</v>
      </c>
      <c r="CM971" s="4">
        <f t="shared" si="892"/>
        <v>0</v>
      </c>
      <c r="CN971" s="7">
        <f t="shared" si="893"/>
        <v>4.0755398353171331E-2</v>
      </c>
      <c r="CO971" s="4">
        <f t="shared" si="894"/>
        <v>1</v>
      </c>
      <c r="CP971" s="7">
        <f t="shared" si="895"/>
        <v>3</v>
      </c>
      <c r="CQ971" s="4" t="str">
        <f t="shared" si="896"/>
        <v>Glenfiddich 12</v>
      </c>
      <c r="CR971" s="7">
        <f t="shared" si="897"/>
        <v>70</v>
      </c>
      <c r="CS971">
        <f t="shared" si="898"/>
        <v>73</v>
      </c>
      <c r="CT971">
        <f ca="1">COUNTIF(INDIRECT(ADDRESS(ROW(),CR971,1,1)):INDIRECT(ADDRESS(ROW(),CS971,1,1)), "&lt;0.05")</f>
        <v>3</v>
      </c>
      <c r="CU971" s="4">
        <f t="shared" ca="1" si="899"/>
        <v>0</v>
      </c>
    </row>
    <row r="972" spans="1:99" x14ac:dyDescent="0.25">
      <c r="A972" s="48">
        <v>176</v>
      </c>
      <c r="B972" s="7">
        <v>3.9123724751473916E-2</v>
      </c>
      <c r="C972">
        <v>0.21330833331220117</v>
      </c>
      <c r="D972">
        <v>0.13276852790633739</v>
      </c>
      <c r="E972">
        <v>0.15491875090301657</v>
      </c>
      <c r="F972">
        <v>7.29000651589191E-2</v>
      </c>
      <c r="G972">
        <v>0.24615036177856384</v>
      </c>
      <c r="H972">
        <v>0.21860245044346338</v>
      </c>
      <c r="I972">
        <v>0.1879448420549665</v>
      </c>
      <c r="J972">
        <v>0.11292747058982011</v>
      </c>
      <c r="K972" s="4">
        <v>3.1534232185119221E-2</v>
      </c>
      <c r="L972" s="7">
        <v>0.14519308966341049</v>
      </c>
      <c r="M972">
        <v>5.3560478392968403E-2</v>
      </c>
      <c r="N972">
        <v>9.859130299908507E-2</v>
      </c>
      <c r="O972">
        <v>4.2013949582220288E-2</v>
      </c>
      <c r="P972" s="53">
        <v>0.12287166940339719</v>
      </c>
      <c r="Q972" s="53">
        <v>0.10079126294743375</v>
      </c>
      <c r="R972" s="53">
        <v>0</v>
      </c>
      <c r="S972" s="53">
        <v>9.8101781526716947E-2</v>
      </c>
      <c r="T972" s="53">
        <v>0.20193423771535365</v>
      </c>
      <c r="U972" s="57">
        <v>0.16699694241842242</v>
      </c>
      <c r="V972" s="59">
        <v>0</v>
      </c>
      <c r="W972" s="53">
        <v>0.33390550167318139</v>
      </c>
      <c r="X972" s="53">
        <v>0.42921273641281382</v>
      </c>
      <c r="Y972" s="53">
        <v>0.29554509461626766</v>
      </c>
      <c r="Z972" s="53">
        <v>0.20554211231228753</v>
      </c>
      <c r="AA972" s="53">
        <v>0</v>
      </c>
      <c r="AB972" s="53">
        <v>0.33390550167318139</v>
      </c>
      <c r="AC972" s="53">
        <v>0.42921273641281382</v>
      </c>
      <c r="AD972" s="53">
        <v>0.29554509461626766</v>
      </c>
      <c r="AE972" s="57">
        <v>0.20554211231228753</v>
      </c>
      <c r="AF972" s="59">
        <v>0.4894278095511263</v>
      </c>
      <c r="AG972" s="53">
        <v>0.31503223891446314</v>
      </c>
      <c r="AH972" s="53">
        <v>0.21100021518619405</v>
      </c>
      <c r="AI972" s="53">
        <v>0.38188290812231906</v>
      </c>
      <c r="AJ972" s="53">
        <v>0.37678547655269273</v>
      </c>
      <c r="AK972" s="53">
        <v>0.4894278095511263</v>
      </c>
      <c r="AL972" s="53">
        <v>0.31503223891446314</v>
      </c>
      <c r="AM972" s="53">
        <v>0.21100021518619405</v>
      </c>
      <c r="AN972" s="53">
        <v>0.38188290812231906</v>
      </c>
      <c r="AO972" s="57">
        <v>0.37678547655269273</v>
      </c>
      <c r="AP972" s="59">
        <v>0.19602123677429686</v>
      </c>
      <c r="AQ972" s="53">
        <v>3.8503671498000533E-2</v>
      </c>
      <c r="AR972" s="53">
        <v>0.14171122273162115</v>
      </c>
      <c r="AS972" s="53">
        <v>0.29708157519131556</v>
      </c>
      <c r="AT972" s="53">
        <v>0</v>
      </c>
      <c r="AU972" s="53">
        <v>0.19602123677429686</v>
      </c>
      <c r="AV972" s="53">
        <v>3.8503671498000533E-2</v>
      </c>
      <c r="AW972" s="53">
        <v>0.14171122273162115</v>
      </c>
      <c r="AX972" s="53">
        <v>0.29708157519131556</v>
      </c>
      <c r="AY972" s="57">
        <v>0</v>
      </c>
      <c r="AZ972">
        <f t="shared" si="853"/>
        <v>0.14101787590838813</v>
      </c>
      <c r="BA972">
        <f t="shared" si="854"/>
        <v>0.10300547146490083</v>
      </c>
      <c r="BB972">
        <f t="shared" si="855"/>
        <v>0.25284108900291008</v>
      </c>
      <c r="BC972">
        <f t="shared" si="856"/>
        <v>0.35482572966535908</v>
      </c>
      <c r="BD972" s="4">
        <f t="shared" si="857"/>
        <v>0.13466354123904681</v>
      </c>
      <c r="BE972" s="7">
        <f t="shared" si="858"/>
        <v>7.641970043970979E-2</v>
      </c>
      <c r="BF972">
        <f t="shared" si="859"/>
        <v>6.0442446552434942E-2</v>
      </c>
      <c r="BG972">
        <f t="shared" si="860"/>
        <v>0.15323753427005102</v>
      </c>
      <c r="BH972">
        <f t="shared" si="861"/>
        <v>9.6149584641524913E-2</v>
      </c>
      <c r="BI972" s="4">
        <f t="shared" si="862"/>
        <v>0.11311257347969078</v>
      </c>
      <c r="BJ972" s="7">
        <f t="shared" si="863"/>
        <v>0.2340017965471414</v>
      </c>
      <c r="BK972">
        <f t="shared" si="864"/>
        <v>5.9111033220842837E-2</v>
      </c>
      <c r="BL972">
        <f t="shared" si="865"/>
        <v>3.7630428516405774E-5</v>
      </c>
      <c r="BM972" s="4">
        <f t="shared" si="866"/>
        <v>0.88483506072395446</v>
      </c>
      <c r="BN972" s="7">
        <f t="shared" si="867"/>
        <v>0.2340017965471414</v>
      </c>
      <c r="BO972">
        <f t="shared" si="868"/>
        <v>1.4205107445791662E-2</v>
      </c>
      <c r="BP972">
        <f t="shared" si="869"/>
        <v>3.9687837804070985E-6</v>
      </c>
      <c r="BQ972" s="4">
        <f t="shared" si="870"/>
        <v>0.44826368501660019</v>
      </c>
      <c r="BR972" s="7">
        <f t="shared" si="871"/>
        <v>5.9111033220842837E-2</v>
      </c>
      <c r="BS972">
        <f t="shared" si="872"/>
        <v>1.4205107445791662E-2</v>
      </c>
      <c r="BT972">
        <f t="shared" si="873"/>
        <v>9.4695121594438936E-2</v>
      </c>
      <c r="BU972" s="4">
        <f t="shared" si="874"/>
        <v>6.6777207013987941E-2</v>
      </c>
      <c r="BV972" s="7">
        <f t="shared" si="875"/>
        <v>3.7630428516405774E-5</v>
      </c>
      <c r="BW972">
        <f t="shared" si="876"/>
        <v>3.9687837804070985E-6</v>
      </c>
      <c r="BX972">
        <f t="shared" si="877"/>
        <v>9.4695121594438936E-2</v>
      </c>
      <c r="BY972" s="4">
        <f t="shared" si="878"/>
        <v>1.9463177018895291E-4</v>
      </c>
      <c r="BZ972" s="7">
        <f t="shared" si="879"/>
        <v>0.88483506072395446</v>
      </c>
      <c r="CA972">
        <f t="shared" si="880"/>
        <v>0.44826368501660019</v>
      </c>
      <c r="CB972">
        <f t="shared" si="881"/>
        <v>6.6777207013987941E-2</v>
      </c>
      <c r="CC972" s="4">
        <f t="shared" si="882"/>
        <v>1.9463177018895291E-4</v>
      </c>
      <c r="CD972" s="7">
        <f t="shared" si="883"/>
        <v>8</v>
      </c>
      <c r="CE972" s="4">
        <f t="shared" si="884"/>
        <v>0</v>
      </c>
      <c r="CF972" s="7">
        <f t="shared" si="885"/>
        <v>0.2340017965471414</v>
      </c>
      <c r="CG972">
        <f t="shared" si="886"/>
        <v>6.563632629806697E-3</v>
      </c>
      <c r="CH972" s="7">
        <f t="shared" si="887"/>
        <v>0.2340017965471414</v>
      </c>
      <c r="CI972" s="4">
        <f t="shared" si="888"/>
        <v>1.1389164221567247E-4</v>
      </c>
      <c r="CJ972">
        <f t="shared" si="889"/>
        <v>6.563632629806697E-3</v>
      </c>
      <c r="CK972">
        <f t="shared" si="890"/>
        <v>1.1389164221567247E-4</v>
      </c>
      <c r="CL972" s="7">
        <f t="shared" si="891"/>
        <v>4</v>
      </c>
      <c r="CM972" s="4">
        <f t="shared" si="892"/>
        <v>0</v>
      </c>
      <c r="CN972" s="7">
        <f t="shared" si="893"/>
        <v>1.017558959256757E-5</v>
      </c>
      <c r="CO972" s="4">
        <f t="shared" si="894"/>
        <v>1</v>
      </c>
      <c r="CP972" s="7">
        <f t="shared" si="895"/>
        <v>4</v>
      </c>
      <c r="CQ972" s="4" t="str">
        <f t="shared" si="896"/>
        <v>Glenfiddich 15</v>
      </c>
      <c r="CR972" s="7">
        <f t="shared" si="897"/>
        <v>74</v>
      </c>
      <c r="CS972">
        <f t="shared" si="898"/>
        <v>77</v>
      </c>
      <c r="CT972">
        <f ca="1">COUNTIF(INDIRECT(ADDRESS(ROW(),CR972,1,1)):INDIRECT(ADDRESS(ROW(),CS972,1,1)), "&lt;0.05")</f>
        <v>3</v>
      </c>
      <c r="CU972" s="4">
        <f t="shared" ca="1" si="899"/>
        <v>0</v>
      </c>
    </row>
    <row r="973" spans="1:99" x14ac:dyDescent="0.25">
      <c r="A973" s="48">
        <v>177</v>
      </c>
      <c r="B973" s="7">
        <v>0.17353545924226413</v>
      </c>
      <c r="C973">
        <v>0.38545349881905233</v>
      </c>
      <c r="D973">
        <v>0.21079982703085107</v>
      </c>
      <c r="E973">
        <v>0.174258708494517</v>
      </c>
      <c r="F973">
        <v>0.29556053410552174</v>
      </c>
      <c r="G973">
        <v>0.2220501242027513</v>
      </c>
      <c r="H973">
        <v>0.22461689820394273</v>
      </c>
      <c r="I973">
        <v>9.7401320437151013E-3</v>
      </c>
      <c r="J973">
        <v>0.15825066312256553</v>
      </c>
      <c r="K973" s="4">
        <v>0.35762514336289414</v>
      </c>
      <c r="L973" s="7">
        <v>0.45531071073649487</v>
      </c>
      <c r="M973">
        <v>0.29536464249275102</v>
      </c>
      <c r="N973">
        <v>0.20339301057001513</v>
      </c>
      <c r="O973">
        <v>0</v>
      </c>
      <c r="P973" s="53">
        <v>0.15333723080654094</v>
      </c>
      <c r="Q973" s="53">
        <v>0.30534983445590919</v>
      </c>
      <c r="R973" s="53">
        <v>0.27064312568911475</v>
      </c>
      <c r="S973" s="53">
        <v>0.2674487953515885</v>
      </c>
      <c r="T973" s="53">
        <v>0.21335081482750698</v>
      </c>
      <c r="U973" s="57">
        <v>0.26983556645874274</v>
      </c>
      <c r="V973" s="59">
        <v>2.8713360364259394E-2</v>
      </c>
      <c r="W973" s="53">
        <v>0.48221764722660149</v>
      </c>
      <c r="X973" s="53">
        <v>1.6644213440385185E-2</v>
      </c>
      <c r="Y973" s="53">
        <v>0.4211946279707327</v>
      </c>
      <c r="Z973" s="53">
        <v>0.53132328850380284</v>
      </c>
      <c r="AA973" s="53">
        <v>2.8713360364259394E-2</v>
      </c>
      <c r="AB973" s="53">
        <v>0.48221764722660149</v>
      </c>
      <c r="AC973" s="53">
        <v>1.6644213440385185E-2</v>
      </c>
      <c r="AD973" s="53">
        <v>0.4211946279707327</v>
      </c>
      <c r="AE973" s="57">
        <v>0.53132328850380284</v>
      </c>
      <c r="AF973" s="59">
        <v>0.65629689128042867</v>
      </c>
      <c r="AG973" s="53">
        <v>0.46298582376410297</v>
      </c>
      <c r="AH973" s="53">
        <v>0.51497218803879596</v>
      </c>
      <c r="AI973" s="53">
        <v>0.92970469902698027</v>
      </c>
      <c r="AJ973" s="53">
        <v>0.46890445044129103</v>
      </c>
      <c r="AK973" s="53">
        <v>0.65629689128042867</v>
      </c>
      <c r="AL973" s="53">
        <v>0.46298582376410297</v>
      </c>
      <c r="AM973" s="53">
        <v>0.51497218803879596</v>
      </c>
      <c r="AN973" s="53">
        <v>0.92970469902698027</v>
      </c>
      <c r="AO973" s="57">
        <v>0.46890445044129103</v>
      </c>
      <c r="AP973" s="59">
        <v>0.46902930756023614</v>
      </c>
      <c r="AQ973" s="53">
        <v>0.29356894032326114</v>
      </c>
      <c r="AR973" s="53">
        <v>0.39071387252334538</v>
      </c>
      <c r="AS973" s="53">
        <v>0.54151440282866758</v>
      </c>
      <c r="AT973" s="53">
        <v>7.3003246698161467E-2</v>
      </c>
      <c r="AU973" s="53">
        <v>0.46902930756023614</v>
      </c>
      <c r="AV973" s="53">
        <v>0.29356894032326114</v>
      </c>
      <c r="AW973" s="53">
        <v>0.39071387252334538</v>
      </c>
      <c r="AX973" s="53">
        <v>0.54151440282866758</v>
      </c>
      <c r="AY973" s="57">
        <v>7.3003246698161467E-2</v>
      </c>
      <c r="AZ973">
        <f t="shared" si="853"/>
        <v>0.22118909886280752</v>
      </c>
      <c r="BA973">
        <f t="shared" si="854"/>
        <v>0.24340337313886637</v>
      </c>
      <c r="BB973">
        <f t="shared" si="855"/>
        <v>0.29601862750115632</v>
      </c>
      <c r="BC973">
        <f t="shared" si="856"/>
        <v>0.60657281051031986</v>
      </c>
      <c r="BD973" s="4">
        <f t="shared" si="857"/>
        <v>0.35356595398673429</v>
      </c>
      <c r="BE973" s="7">
        <f t="shared" si="858"/>
        <v>0.10770039153211008</v>
      </c>
      <c r="BF973">
        <f t="shared" si="859"/>
        <v>0.11705744175229429</v>
      </c>
      <c r="BG973">
        <f t="shared" si="860"/>
        <v>0.23814540777562002</v>
      </c>
      <c r="BH973">
        <f t="shared" si="861"/>
        <v>0.18550062937832748</v>
      </c>
      <c r="BI973" s="4">
        <f t="shared" si="862"/>
        <v>0.17149761751617518</v>
      </c>
      <c r="BJ973" s="7">
        <f t="shared" si="863"/>
        <v>0.66405428173828196</v>
      </c>
      <c r="BK973">
        <f t="shared" si="864"/>
        <v>0.38234750443694399</v>
      </c>
      <c r="BL973">
        <f t="shared" si="865"/>
        <v>5.0236977968822005E-5</v>
      </c>
      <c r="BM973" s="4">
        <f t="shared" si="866"/>
        <v>5.6261701513492177E-2</v>
      </c>
      <c r="BN973" s="7">
        <f t="shared" si="867"/>
        <v>0.66405428173828196</v>
      </c>
      <c r="BO973">
        <f t="shared" si="868"/>
        <v>0.54141713315391593</v>
      </c>
      <c r="BP973">
        <f t="shared" si="869"/>
        <v>9.6667631767758037E-5</v>
      </c>
      <c r="BQ973" s="4">
        <f t="shared" si="870"/>
        <v>0.11295299706579813</v>
      </c>
      <c r="BR973" s="7">
        <f t="shared" si="871"/>
        <v>0.38234750443694399</v>
      </c>
      <c r="BS973">
        <f t="shared" si="872"/>
        <v>0.54141713315391593</v>
      </c>
      <c r="BT973">
        <f t="shared" si="873"/>
        <v>4.6835915249322513E-3</v>
      </c>
      <c r="BU973" s="4">
        <f t="shared" si="874"/>
        <v>0.5437357073506105</v>
      </c>
      <c r="BV973" s="7">
        <f t="shared" si="875"/>
        <v>5.0236977968822005E-5</v>
      </c>
      <c r="BW973">
        <f t="shared" si="876"/>
        <v>9.6667631767758037E-5</v>
      </c>
      <c r="BX973">
        <f t="shared" si="877"/>
        <v>4.6835915249322513E-3</v>
      </c>
      <c r="BY973" s="4">
        <f t="shared" si="878"/>
        <v>5.366327874786172E-3</v>
      </c>
      <c r="BZ973" s="7">
        <f t="shared" si="879"/>
        <v>5.6261701513492177E-2</v>
      </c>
      <c r="CA973">
        <f t="shared" si="880"/>
        <v>0.11295299706579813</v>
      </c>
      <c r="CB973">
        <f t="shared" si="881"/>
        <v>0.5437357073506105</v>
      </c>
      <c r="CC973" s="4">
        <f t="shared" si="882"/>
        <v>5.366327874786172E-3</v>
      </c>
      <c r="CD973" s="7">
        <f t="shared" si="883"/>
        <v>8</v>
      </c>
      <c r="CE973" s="4">
        <f t="shared" si="884"/>
        <v>0</v>
      </c>
      <c r="CF973" s="7">
        <f t="shared" si="885"/>
        <v>0.66405428173828196</v>
      </c>
      <c r="CG973">
        <f t="shared" si="886"/>
        <v>1.0413191938163546E-3</v>
      </c>
      <c r="CH973" s="7">
        <f t="shared" si="887"/>
        <v>0.66405428173828196</v>
      </c>
      <c r="CI973" s="4">
        <f t="shared" si="888"/>
        <v>4.2607120462794263E-3</v>
      </c>
      <c r="CJ973">
        <f t="shared" si="889"/>
        <v>1.0413191938163546E-3</v>
      </c>
      <c r="CK973">
        <f t="shared" si="890"/>
        <v>4.2607120462794263E-3</v>
      </c>
      <c r="CL973" s="7">
        <f t="shared" si="891"/>
        <v>4</v>
      </c>
      <c r="CM973" s="4">
        <f t="shared" si="892"/>
        <v>0</v>
      </c>
      <c r="CN973" s="7">
        <f t="shared" si="893"/>
        <v>1.9686425306482832E-3</v>
      </c>
      <c r="CO973" s="4">
        <f t="shared" si="894"/>
        <v>1</v>
      </c>
      <c r="CP973" s="7">
        <f t="shared" si="895"/>
        <v>4</v>
      </c>
      <c r="CQ973" s="4" t="str">
        <f t="shared" si="896"/>
        <v>Glenfiddich 15</v>
      </c>
      <c r="CR973" s="7">
        <f t="shared" si="897"/>
        <v>74</v>
      </c>
      <c r="CS973">
        <f t="shared" si="898"/>
        <v>77</v>
      </c>
      <c r="CT973">
        <f ca="1">COUNTIF(INDIRECT(ADDRESS(ROW(),CR973,1,1)):INDIRECT(ADDRESS(ROW(),CS973,1,1)), "&lt;0.05")</f>
        <v>4</v>
      </c>
      <c r="CU973" s="4">
        <f t="shared" ca="1" si="899"/>
        <v>1</v>
      </c>
    </row>
    <row r="974" spans="1:99" x14ac:dyDescent="0.25">
      <c r="A974" s="48">
        <v>178</v>
      </c>
      <c r="B974" s="7">
        <v>0.33504091709804584</v>
      </c>
      <c r="C974">
        <v>0.18116504944841821</v>
      </c>
      <c r="D974">
        <v>8.4563159800873242E-2</v>
      </c>
      <c r="E974">
        <v>4.6441953269311768E-2</v>
      </c>
      <c r="F974">
        <v>0.33164066098320566</v>
      </c>
      <c r="G974">
        <v>0.49175894952567245</v>
      </c>
      <c r="H974">
        <v>0.32991337560001782</v>
      </c>
      <c r="I974">
        <v>0.19741167363416978</v>
      </c>
      <c r="J974">
        <v>0.15076584622697672</v>
      </c>
      <c r="K974" s="4">
        <v>0.33402450562466485</v>
      </c>
      <c r="L974" s="7">
        <v>0.32934121641041292</v>
      </c>
      <c r="M974">
        <v>0.53336967231396692</v>
      </c>
      <c r="N974">
        <v>0.28059345404841146</v>
      </c>
      <c r="O974">
        <v>0</v>
      </c>
      <c r="P974" s="53">
        <v>0.44890623787195344</v>
      </c>
      <c r="Q974" s="53">
        <v>0.3740745847977231</v>
      </c>
      <c r="R974" s="53">
        <v>0.45165016057962049</v>
      </c>
      <c r="S974" s="53">
        <v>1.4263364509081403E-2</v>
      </c>
      <c r="T974" s="53">
        <v>0.41495605056264112</v>
      </c>
      <c r="U974" s="57">
        <v>0.17104922993682556</v>
      </c>
      <c r="V974" s="59">
        <v>0.22001679181361225</v>
      </c>
      <c r="W974" s="53">
        <v>0.50392958200524629</v>
      </c>
      <c r="X974" s="53">
        <v>0.32103849424032377</v>
      </c>
      <c r="Y974" s="53">
        <v>0.47620520069348071</v>
      </c>
      <c r="Z974" s="53">
        <v>6.884832192552838E-2</v>
      </c>
      <c r="AA974" s="53">
        <v>0.22001679181361225</v>
      </c>
      <c r="AB974" s="53">
        <v>0.50392958200524629</v>
      </c>
      <c r="AC974" s="53">
        <v>0.32103849424032377</v>
      </c>
      <c r="AD974" s="53">
        <v>0.47620520069348071</v>
      </c>
      <c r="AE974" s="57">
        <v>6.884832192552838E-2</v>
      </c>
      <c r="AF974" s="59">
        <v>0.11759605792413277</v>
      </c>
      <c r="AG974" s="53">
        <v>0.31094000545715261</v>
      </c>
      <c r="AH974" s="53">
        <v>0.42879736564919407</v>
      </c>
      <c r="AI974" s="53">
        <v>0.31798811496854218</v>
      </c>
      <c r="AJ974" s="53">
        <v>0.70067136233219152</v>
      </c>
      <c r="AK974" s="53">
        <v>0.11759605792413277</v>
      </c>
      <c r="AL974" s="53">
        <v>0.31094000545715261</v>
      </c>
      <c r="AM974" s="53">
        <v>0.42879736564919407</v>
      </c>
      <c r="AN974" s="53">
        <v>0.31798811496854218</v>
      </c>
      <c r="AO974" s="57">
        <v>0.70067136233219152</v>
      </c>
      <c r="AP974" s="59">
        <v>0.26068911920377119</v>
      </c>
      <c r="AQ974" s="53">
        <v>0.13458313368720221</v>
      </c>
      <c r="AR974" s="53">
        <v>0.26179029621482103</v>
      </c>
      <c r="AS974" s="53">
        <v>0</v>
      </c>
      <c r="AT974" s="53">
        <v>0</v>
      </c>
      <c r="AU974" s="53">
        <v>0.26068911920377119</v>
      </c>
      <c r="AV974" s="53">
        <v>0.13458313368720221</v>
      </c>
      <c r="AW974" s="53">
        <v>0.26179029621482103</v>
      </c>
      <c r="AX974" s="53">
        <v>0</v>
      </c>
      <c r="AY974" s="57">
        <v>0</v>
      </c>
      <c r="AZ974">
        <f t="shared" si="853"/>
        <v>0.24827260912113563</v>
      </c>
      <c r="BA974">
        <f t="shared" si="854"/>
        <v>0.30182039710306363</v>
      </c>
      <c r="BB974">
        <f t="shared" si="855"/>
        <v>0.31800767813563835</v>
      </c>
      <c r="BC974">
        <f t="shared" si="856"/>
        <v>0.37519858126624267</v>
      </c>
      <c r="BD974" s="4">
        <f t="shared" si="857"/>
        <v>0.13141250982115887</v>
      </c>
      <c r="BE974" s="7">
        <f t="shared" si="858"/>
        <v>0.13820974293583788</v>
      </c>
      <c r="BF974">
        <f t="shared" si="859"/>
        <v>0.18493611179794814</v>
      </c>
      <c r="BG974">
        <f t="shared" si="860"/>
        <v>0.17080540904615649</v>
      </c>
      <c r="BH974">
        <f t="shared" si="861"/>
        <v>0.20142085457147696</v>
      </c>
      <c r="BI974" s="4">
        <f t="shared" si="862"/>
        <v>0.12316146335339025</v>
      </c>
      <c r="BJ974" s="7">
        <f t="shared" si="863"/>
        <v>0.47348387973458617</v>
      </c>
      <c r="BK974">
        <f t="shared" si="864"/>
        <v>0.32941848897398984</v>
      </c>
      <c r="BL974">
        <f t="shared" si="865"/>
        <v>0.1199421933000254</v>
      </c>
      <c r="BM974" s="4">
        <f t="shared" si="866"/>
        <v>6.1472489387624001E-2</v>
      </c>
      <c r="BN974" s="7">
        <f t="shared" si="867"/>
        <v>0.47348387973458617</v>
      </c>
      <c r="BO974">
        <f t="shared" si="868"/>
        <v>0.84116844639173438</v>
      </c>
      <c r="BP974">
        <f t="shared" si="869"/>
        <v>0.40733292489096706</v>
      </c>
      <c r="BQ974" s="4">
        <f t="shared" si="870"/>
        <v>2.777807264338002E-2</v>
      </c>
      <c r="BR974" s="7">
        <f t="shared" si="871"/>
        <v>0.32941848897398984</v>
      </c>
      <c r="BS974">
        <f t="shared" si="872"/>
        <v>0.84116844639173438</v>
      </c>
      <c r="BT974">
        <f t="shared" si="873"/>
        <v>0.5024169645089327</v>
      </c>
      <c r="BU974" s="4">
        <f t="shared" si="874"/>
        <v>1.2580312658667877E-2</v>
      </c>
      <c r="BV974" s="7">
        <f t="shared" si="875"/>
        <v>0.1199421933000254</v>
      </c>
      <c r="BW974">
        <f t="shared" si="876"/>
        <v>0.40733292489096706</v>
      </c>
      <c r="BX974">
        <f t="shared" si="877"/>
        <v>0.5024169645089327</v>
      </c>
      <c r="BY974" s="4">
        <f t="shared" si="878"/>
        <v>5.2537686761812159E-3</v>
      </c>
      <c r="BZ974" s="7">
        <f t="shared" si="879"/>
        <v>6.1472489387624001E-2</v>
      </c>
      <c r="CA974">
        <f t="shared" si="880"/>
        <v>2.777807264338002E-2</v>
      </c>
      <c r="CB974">
        <f t="shared" si="881"/>
        <v>1.2580312658667877E-2</v>
      </c>
      <c r="CC974" s="4">
        <f t="shared" si="882"/>
        <v>5.2537686761812159E-3</v>
      </c>
      <c r="CD974" s="7">
        <f t="shared" si="883"/>
        <v>6</v>
      </c>
      <c r="CE974" s="4">
        <f t="shared" si="884"/>
        <v>0</v>
      </c>
      <c r="CF974" s="7">
        <f t="shared" si="885"/>
        <v>0.47348387973458617</v>
      </c>
      <c r="CG974">
        <f t="shared" si="886"/>
        <v>0.64090170793173007</v>
      </c>
      <c r="CH974" s="7">
        <f t="shared" si="887"/>
        <v>0.47348387973458617</v>
      </c>
      <c r="CI974" s="4">
        <f t="shared" si="888"/>
        <v>0.69857081665181275</v>
      </c>
      <c r="CJ974">
        <f t="shared" si="889"/>
        <v>0.64090170793173007</v>
      </c>
      <c r="CK974">
        <f t="shared" si="890"/>
        <v>0.69857081665181275</v>
      </c>
      <c r="CL974" s="7">
        <f t="shared" si="891"/>
        <v>0</v>
      </c>
      <c r="CM974" s="4">
        <f t="shared" si="892"/>
        <v>0</v>
      </c>
      <c r="CN974" s="7">
        <f t="shared" si="893"/>
        <v>0.19902913190946409</v>
      </c>
      <c r="CO974" s="4">
        <f t="shared" si="894"/>
        <v>0</v>
      </c>
      <c r="CP974" s="7">
        <f t="shared" si="895"/>
        <v>4</v>
      </c>
      <c r="CQ974" s="4" t="str">
        <f t="shared" si="896"/>
        <v>Glenfiddich 15</v>
      </c>
      <c r="CR974" s="7">
        <f t="shared" si="897"/>
        <v>74</v>
      </c>
      <c r="CS974">
        <f t="shared" si="898"/>
        <v>77</v>
      </c>
      <c r="CT974">
        <f ca="1">COUNTIF(INDIRECT(ADDRESS(ROW(),CR974,1,1)):INDIRECT(ADDRESS(ROW(),CS974,1,1)), "&lt;0.05")</f>
        <v>1</v>
      </c>
      <c r="CU974" s="4">
        <f t="shared" ca="1" si="899"/>
        <v>0</v>
      </c>
    </row>
    <row r="975" spans="1:99" x14ac:dyDescent="0.25">
      <c r="A975" s="48">
        <v>179</v>
      </c>
      <c r="B975" s="7">
        <v>0.16828792610387894</v>
      </c>
      <c r="C975">
        <v>0.1317051764560575</v>
      </c>
      <c r="D975">
        <v>0.29491819018155502</v>
      </c>
      <c r="E975">
        <v>0.2661982111340801</v>
      </c>
      <c r="F975">
        <v>0.29536727338757196</v>
      </c>
      <c r="G975">
        <v>0.28379049805384438</v>
      </c>
      <c r="H975">
        <v>0.40481960195564165</v>
      </c>
      <c r="I975">
        <v>0.27219307426191586</v>
      </c>
      <c r="J975">
        <v>9.5731983143546459E-2</v>
      </c>
      <c r="K975" s="4">
        <v>0.11734721963192143</v>
      </c>
      <c r="L975" s="7">
        <v>0.19540599948595105</v>
      </c>
      <c r="M975">
        <v>0.15256326598322126</v>
      </c>
      <c r="N975">
        <v>0.30225846772494758</v>
      </c>
      <c r="O975">
        <v>0.21524259224715933</v>
      </c>
      <c r="P975" s="53">
        <v>0.51804731065176357</v>
      </c>
      <c r="Q975" s="53">
        <v>0.55066127794617825</v>
      </c>
      <c r="R975" s="53">
        <v>0.38576671414479208</v>
      </c>
      <c r="S975" s="53">
        <v>0.29456340274965892</v>
      </c>
      <c r="T975" s="53">
        <v>0.67463204570836088</v>
      </c>
      <c r="U975" s="57">
        <v>0.42606160547822891</v>
      </c>
      <c r="V975" s="59">
        <v>0.53773960761605288</v>
      </c>
      <c r="W975" s="53">
        <v>0.7064313803332134</v>
      </c>
      <c r="X975" s="53">
        <v>0.38209626859509754</v>
      </c>
      <c r="Y975" s="53">
        <v>0.50340515054712298</v>
      </c>
      <c r="Z975" s="53">
        <v>0.22387523147673136</v>
      </c>
      <c r="AA975" s="53">
        <v>0.53773960761605288</v>
      </c>
      <c r="AB975" s="53">
        <v>0.7064313803332134</v>
      </c>
      <c r="AC975" s="53">
        <v>0.38209626859509754</v>
      </c>
      <c r="AD975" s="53">
        <v>0.50340515054712298</v>
      </c>
      <c r="AE975" s="57">
        <v>0.22387523147673136</v>
      </c>
      <c r="AF975" s="59">
        <v>0.81993590831149421</v>
      </c>
      <c r="AG975" s="53">
        <v>0.4369630153286686</v>
      </c>
      <c r="AH975" s="53">
        <v>0.29030796366436246</v>
      </c>
      <c r="AI975" s="53">
        <v>0.52349418237470291</v>
      </c>
      <c r="AJ975" s="53">
        <v>0.73738787831074415</v>
      </c>
      <c r="AK975" s="53">
        <v>0.81993590831149421</v>
      </c>
      <c r="AL975" s="53">
        <v>0.4369630153286686</v>
      </c>
      <c r="AM975" s="53">
        <v>0.29030796366436246</v>
      </c>
      <c r="AN975" s="53">
        <v>0.52349418237470291</v>
      </c>
      <c r="AO975" s="57">
        <v>0.73738787831074415</v>
      </c>
      <c r="AP975" s="59">
        <v>0.34661956475083894</v>
      </c>
      <c r="AQ975" s="53">
        <v>0.34985172460408509</v>
      </c>
      <c r="AR975" s="53">
        <v>0.36024639268401837</v>
      </c>
      <c r="AS975" s="53">
        <v>0.63749245268414478</v>
      </c>
      <c r="AT975" s="53">
        <v>0.3731676717456609</v>
      </c>
      <c r="AU975" s="53">
        <v>0.34661956475083894</v>
      </c>
      <c r="AV975" s="53">
        <v>0.34985172460408509</v>
      </c>
      <c r="AW975" s="53">
        <v>0.36024639268401837</v>
      </c>
      <c r="AX975" s="53">
        <v>0.63749245268414478</v>
      </c>
      <c r="AY975" s="57">
        <v>0.3731676717456609</v>
      </c>
      <c r="AZ975">
        <f t="shared" si="853"/>
        <v>0.23303591543100133</v>
      </c>
      <c r="BA975">
        <f t="shared" si="854"/>
        <v>0.37152026821202622</v>
      </c>
      <c r="BB975">
        <f t="shared" si="855"/>
        <v>0.47070952771364361</v>
      </c>
      <c r="BC975">
        <f t="shared" si="856"/>
        <v>0.56161778959799458</v>
      </c>
      <c r="BD975" s="4">
        <f t="shared" si="857"/>
        <v>0.41347556129374963</v>
      </c>
      <c r="BE975" s="7">
        <f t="shared" si="858"/>
        <v>9.9515360406008183E-2</v>
      </c>
      <c r="BF975">
        <f t="shared" si="859"/>
        <v>0.17085302862454824</v>
      </c>
      <c r="BG975">
        <f t="shared" si="860"/>
        <v>0.1699060568255143</v>
      </c>
      <c r="BH975">
        <f t="shared" si="861"/>
        <v>0.2045181971614474</v>
      </c>
      <c r="BI975" s="4">
        <f t="shared" si="862"/>
        <v>0.11847114496110567</v>
      </c>
      <c r="BJ975" s="7">
        <f t="shared" si="863"/>
        <v>4.3270905818338819E-2</v>
      </c>
      <c r="BK975">
        <f t="shared" si="864"/>
        <v>1.774778526344354E-3</v>
      </c>
      <c r="BL975">
        <f t="shared" si="865"/>
        <v>5.2351678735910426E-4</v>
      </c>
      <c r="BM975" s="4">
        <f t="shared" si="866"/>
        <v>1.7542993269068939E-3</v>
      </c>
      <c r="BN975" s="7">
        <f t="shared" si="867"/>
        <v>4.3270905818338819E-2</v>
      </c>
      <c r="BO975">
        <f t="shared" si="868"/>
        <v>0.20941352542116415</v>
      </c>
      <c r="BP975">
        <f t="shared" si="869"/>
        <v>3.7189755451312818E-2</v>
      </c>
      <c r="BQ975" s="4">
        <f t="shared" si="870"/>
        <v>0.53239640799239796</v>
      </c>
      <c r="BR975" s="7">
        <f t="shared" si="871"/>
        <v>1.774778526344354E-3</v>
      </c>
      <c r="BS975">
        <f t="shared" si="872"/>
        <v>0.20941352542116415</v>
      </c>
      <c r="BT975">
        <f t="shared" si="873"/>
        <v>0.294353197546812</v>
      </c>
      <c r="BU975" s="4">
        <f t="shared" si="874"/>
        <v>0.39509612194352539</v>
      </c>
      <c r="BV975" s="7">
        <f t="shared" si="875"/>
        <v>5.2351678735910426E-4</v>
      </c>
      <c r="BW975">
        <f t="shared" si="876"/>
        <v>3.7189755451312818E-2</v>
      </c>
      <c r="BX975">
        <f t="shared" si="877"/>
        <v>0.294353197546812</v>
      </c>
      <c r="BY975" s="4">
        <f t="shared" si="878"/>
        <v>6.6852044414957457E-2</v>
      </c>
      <c r="BZ975" s="7">
        <f t="shared" si="879"/>
        <v>1.7542993269068939E-3</v>
      </c>
      <c r="CA975">
        <f t="shared" si="880"/>
        <v>0.53239640799239796</v>
      </c>
      <c r="CB975">
        <f t="shared" si="881"/>
        <v>0.39509612194352539</v>
      </c>
      <c r="CC975" s="4">
        <f t="shared" si="882"/>
        <v>6.6852044414957457E-2</v>
      </c>
      <c r="CD975" s="7">
        <f t="shared" si="883"/>
        <v>10</v>
      </c>
      <c r="CE975" s="4">
        <f t="shared" si="884"/>
        <v>0</v>
      </c>
      <c r="CF975" s="7">
        <f t="shared" si="885"/>
        <v>4.3270905818338819E-2</v>
      </c>
      <c r="CG975">
        <f t="shared" si="886"/>
        <v>6.0451352834446213E-6</v>
      </c>
      <c r="CH975" s="7">
        <f t="shared" si="887"/>
        <v>4.3270905818338819E-2</v>
      </c>
      <c r="CI975" s="4">
        <f t="shared" si="888"/>
        <v>9.7429686645479824E-2</v>
      </c>
      <c r="CJ975">
        <f t="shared" si="889"/>
        <v>6.0451352834446213E-6</v>
      </c>
      <c r="CK975">
        <f t="shared" si="890"/>
        <v>9.7429686645479824E-2</v>
      </c>
      <c r="CL975" s="7">
        <f t="shared" si="891"/>
        <v>4</v>
      </c>
      <c r="CM975" s="4">
        <f t="shared" si="892"/>
        <v>0</v>
      </c>
      <c r="CN975" s="7">
        <f t="shared" si="893"/>
        <v>3.635914959172024E-4</v>
      </c>
      <c r="CO975" s="4">
        <f t="shared" si="894"/>
        <v>1</v>
      </c>
      <c r="CP975" s="7">
        <f t="shared" si="895"/>
        <v>4</v>
      </c>
      <c r="CQ975" s="4" t="str">
        <f t="shared" si="896"/>
        <v>Glenfiddich 15</v>
      </c>
      <c r="CR975" s="7">
        <f t="shared" si="897"/>
        <v>74</v>
      </c>
      <c r="CS975">
        <f t="shared" si="898"/>
        <v>77</v>
      </c>
      <c r="CT975">
        <f ca="1">COUNTIF(INDIRECT(ADDRESS(ROW(),CR975,1,1)):INDIRECT(ADDRESS(ROW(),CS975,1,1)), "&lt;0.05")</f>
        <v>2</v>
      </c>
      <c r="CU975" s="4">
        <f t="shared" ca="1" si="899"/>
        <v>0</v>
      </c>
    </row>
    <row r="976" spans="1:99" x14ac:dyDescent="0.25">
      <c r="A976" s="48">
        <v>180</v>
      </c>
      <c r="B976" s="7">
        <v>0.80472653359901092</v>
      </c>
      <c r="C976">
        <v>0.67133467235441702</v>
      </c>
      <c r="D976">
        <v>0.58104359450396892</v>
      </c>
      <c r="E976">
        <v>0.43407697825875002</v>
      </c>
      <c r="F976">
        <v>0.29244330034227423</v>
      </c>
      <c r="G976">
        <v>0.74341395791548215</v>
      </c>
      <c r="H976">
        <v>0.83703989260912126</v>
      </c>
      <c r="I976">
        <v>0.70586785637639649</v>
      </c>
      <c r="J976">
        <v>0.53696388455796518</v>
      </c>
      <c r="K976" s="4">
        <v>0.28034681215571372</v>
      </c>
      <c r="L976" s="7">
        <v>0.45794586224747019</v>
      </c>
      <c r="M976">
        <v>0.25646394465587624</v>
      </c>
      <c r="N976">
        <v>0.67140712949272896</v>
      </c>
      <c r="O976">
        <v>0.22124190367295776</v>
      </c>
      <c r="P976" s="53">
        <v>0.95949324918493673</v>
      </c>
      <c r="Q976" s="53">
        <v>0.75295248618638888</v>
      </c>
      <c r="R976" s="53">
        <v>1.1559780541504321</v>
      </c>
      <c r="S976" s="53">
        <v>0.83841057259552265</v>
      </c>
      <c r="T976" s="53">
        <v>1.2467335968823741</v>
      </c>
      <c r="U976" s="57">
        <v>0.6749101700182506</v>
      </c>
      <c r="V976" s="59">
        <v>0.8334873431978288</v>
      </c>
      <c r="W976" s="53">
        <v>1.2235701854912755</v>
      </c>
      <c r="X976" s="53">
        <v>1.0284543948571228</v>
      </c>
      <c r="Y976" s="53">
        <v>0.96335252348241107</v>
      </c>
      <c r="Z976" s="53">
        <v>0.88966814660775195</v>
      </c>
      <c r="AA976" s="53">
        <v>0.8334873431978288</v>
      </c>
      <c r="AB976" s="53">
        <v>1.2235701854912755</v>
      </c>
      <c r="AC976" s="53">
        <v>1.0284543948571228</v>
      </c>
      <c r="AD976" s="53">
        <v>0.96335252348241107</v>
      </c>
      <c r="AE976" s="57">
        <v>0.88966814660775195</v>
      </c>
      <c r="AF976" s="59">
        <v>0.87531612727374486</v>
      </c>
      <c r="AG976" s="53">
        <v>0.73461567124491911</v>
      </c>
      <c r="AH976" s="53">
        <v>0.98870184426105212</v>
      </c>
      <c r="AI976" s="53">
        <v>0.99238712031015597</v>
      </c>
      <c r="AJ976" s="53">
        <v>1.0463141602531087</v>
      </c>
      <c r="AK976" s="53">
        <v>0.87531612727374486</v>
      </c>
      <c r="AL976" s="53">
        <v>0.73461567124491911</v>
      </c>
      <c r="AM976" s="53">
        <v>0.98870184426105212</v>
      </c>
      <c r="AN976" s="53">
        <v>0.99238712031015597</v>
      </c>
      <c r="AO976" s="57">
        <v>1.0463141602531087</v>
      </c>
      <c r="AP976" s="59">
        <v>0.73230768823327108</v>
      </c>
      <c r="AQ976" s="53">
        <v>0.42792343108862041</v>
      </c>
      <c r="AR976" s="53">
        <v>0.83080914902564817</v>
      </c>
      <c r="AS976" s="53">
        <v>0.81993027190543744</v>
      </c>
      <c r="AT976" s="53">
        <v>0.58502404812032349</v>
      </c>
      <c r="AU976" s="53">
        <v>0.73230768823327108</v>
      </c>
      <c r="AV976" s="53">
        <v>0.42792343108862041</v>
      </c>
      <c r="AW976" s="53">
        <v>0.83080914902564817</v>
      </c>
      <c r="AX976" s="53">
        <v>0.81993027190543744</v>
      </c>
      <c r="AY976" s="57">
        <v>0.58502404812032349</v>
      </c>
      <c r="AZ976">
        <f t="shared" si="853"/>
        <v>0.58872574826731006</v>
      </c>
      <c r="BA976">
        <f t="shared" si="854"/>
        <v>0.72355369690869387</v>
      </c>
      <c r="BB976">
        <f t="shared" si="855"/>
        <v>0.98770651872727799</v>
      </c>
      <c r="BC976">
        <f t="shared" si="856"/>
        <v>0.92746698466859612</v>
      </c>
      <c r="BD976" s="4">
        <f t="shared" si="857"/>
        <v>0.67919891767466012</v>
      </c>
      <c r="BE976" s="7">
        <f t="shared" si="858"/>
        <v>0.2006452394017815</v>
      </c>
      <c r="BF976">
        <f t="shared" si="859"/>
        <v>0.34585720380632701</v>
      </c>
      <c r="BG976">
        <f t="shared" si="860"/>
        <v>0.14242366555977182</v>
      </c>
      <c r="BH976">
        <f t="shared" si="861"/>
        <v>0.1173790859676446</v>
      </c>
      <c r="BI976" s="4">
        <f t="shared" si="862"/>
        <v>0.16167167967403229</v>
      </c>
      <c r="BJ976" s="7">
        <f t="shared" si="863"/>
        <v>0.30378059244265104</v>
      </c>
      <c r="BK976">
        <f t="shared" si="864"/>
        <v>9.6816135815426996E-5</v>
      </c>
      <c r="BL976">
        <f t="shared" si="865"/>
        <v>3.7080244532538219E-4</v>
      </c>
      <c r="BM976" s="4">
        <f t="shared" si="866"/>
        <v>0.28212471357574898</v>
      </c>
      <c r="BN976" s="7">
        <f t="shared" si="867"/>
        <v>0.30378059244265104</v>
      </c>
      <c r="BO976">
        <f t="shared" si="868"/>
        <v>4.5399735808760271E-2</v>
      </c>
      <c r="BP976">
        <f t="shared" si="869"/>
        <v>0.10506426289772244</v>
      </c>
      <c r="BQ976" s="4">
        <f t="shared" si="870"/>
        <v>0.71935147087560969</v>
      </c>
      <c r="BR976" s="7">
        <f t="shared" si="871"/>
        <v>9.6816135815426996E-5</v>
      </c>
      <c r="BS976">
        <f t="shared" si="872"/>
        <v>4.5399735808760271E-2</v>
      </c>
      <c r="BT976">
        <f t="shared" si="873"/>
        <v>0.316161205816334</v>
      </c>
      <c r="BU976" s="4">
        <f t="shared" si="874"/>
        <v>2.7010818665931189E-4</v>
      </c>
      <c r="BV976" s="7">
        <f t="shared" si="875"/>
        <v>3.7080244532538219E-4</v>
      </c>
      <c r="BW976">
        <f t="shared" si="876"/>
        <v>0.10506426289772244</v>
      </c>
      <c r="BX976">
        <f t="shared" si="877"/>
        <v>0.316161205816334</v>
      </c>
      <c r="BY976" s="4">
        <f t="shared" si="878"/>
        <v>1.1445060713097684E-3</v>
      </c>
      <c r="BZ976" s="7">
        <f t="shared" si="879"/>
        <v>0.28212471357574898</v>
      </c>
      <c r="CA976">
        <f t="shared" si="880"/>
        <v>0.71935147087560969</v>
      </c>
      <c r="CB976">
        <f t="shared" si="881"/>
        <v>2.7010818665931189E-4</v>
      </c>
      <c r="CC976" s="4">
        <f t="shared" si="882"/>
        <v>1.1445060713097684E-3</v>
      </c>
      <c r="CD976" s="7">
        <f t="shared" si="883"/>
        <v>10</v>
      </c>
      <c r="CE976" s="4">
        <f t="shared" si="884"/>
        <v>0</v>
      </c>
      <c r="CF976" s="7">
        <f t="shared" si="885"/>
        <v>0.30378059244265104</v>
      </c>
      <c r="CG976">
        <f t="shared" si="886"/>
        <v>1.7349647017911344E-3</v>
      </c>
      <c r="CH976" s="7">
        <f t="shared" si="887"/>
        <v>0.30378059244265104</v>
      </c>
      <c r="CI976" s="4">
        <f t="shared" si="888"/>
        <v>0.24476707195679437</v>
      </c>
      <c r="CJ976">
        <f t="shared" si="889"/>
        <v>1.7349647017911344E-3</v>
      </c>
      <c r="CK976">
        <f t="shared" si="890"/>
        <v>0.24476707195679437</v>
      </c>
      <c r="CL976" s="7">
        <f t="shared" si="891"/>
        <v>2</v>
      </c>
      <c r="CM976" s="4">
        <f t="shared" si="892"/>
        <v>0</v>
      </c>
      <c r="CN976" s="7">
        <f t="shared" si="893"/>
        <v>1.9501520735786727E-4</v>
      </c>
      <c r="CO976" s="4">
        <f t="shared" si="894"/>
        <v>1</v>
      </c>
      <c r="CP976" s="7">
        <f t="shared" si="895"/>
        <v>3</v>
      </c>
      <c r="CQ976" s="4" t="str">
        <f t="shared" si="896"/>
        <v>Glenfiddich 12</v>
      </c>
      <c r="CR976" s="7">
        <f t="shared" si="897"/>
        <v>70</v>
      </c>
      <c r="CS976">
        <f t="shared" si="898"/>
        <v>73</v>
      </c>
      <c r="CT976">
        <f ca="1">COUNTIF(INDIRECT(ADDRESS(ROW(),CR976,1,1)):INDIRECT(ADDRESS(ROW(),CS976,1,1)), "&lt;0.05")</f>
        <v>3</v>
      </c>
      <c r="CU976" s="4">
        <f t="shared" ca="1" si="899"/>
        <v>0</v>
      </c>
    </row>
    <row r="977" spans="1:99" x14ac:dyDescent="0.25">
      <c r="A977" s="48">
        <v>181</v>
      </c>
      <c r="B977" s="7">
        <v>0.26395135375714379</v>
      </c>
      <c r="C977">
        <v>0.43229721444556096</v>
      </c>
      <c r="D977">
        <v>0.40574945835774012</v>
      </c>
      <c r="E977">
        <v>9.7935510725268238E-2</v>
      </c>
      <c r="F977">
        <v>0.43650224878369398</v>
      </c>
      <c r="G977">
        <v>0.94165805253989598</v>
      </c>
      <c r="H977">
        <v>1.6008164656739969</v>
      </c>
      <c r="I977">
        <v>3.3500445328996709E-2</v>
      </c>
      <c r="J977">
        <v>2.0065904746991488E-2</v>
      </c>
      <c r="K977" s="4">
        <v>2.1452850723957726E-2</v>
      </c>
      <c r="L977" s="7">
        <v>0.49878038914298428</v>
      </c>
      <c r="M977">
        <v>1.5078078879577023E-3</v>
      </c>
      <c r="N977">
        <v>0</v>
      </c>
      <c r="O977">
        <v>0.30206498340682825</v>
      </c>
      <c r="P977" s="53">
        <v>0.68288906767166169</v>
      </c>
      <c r="Q977" s="53">
        <v>0.35091153051326551</v>
      </c>
      <c r="R977" s="53">
        <v>0.9631520820997389</v>
      </c>
      <c r="S977" s="53">
        <v>0</v>
      </c>
      <c r="T977" s="53">
        <v>0.64104424949153405</v>
      </c>
      <c r="U977" s="57">
        <v>0</v>
      </c>
      <c r="V977" s="59">
        <v>0.406894887598231</v>
      </c>
      <c r="W977" s="53">
        <v>1.1569340854360204</v>
      </c>
      <c r="X977" s="53">
        <v>0.56841018903008556</v>
      </c>
      <c r="Y977" s="53">
        <v>0.59495394166938331</v>
      </c>
      <c r="Z977" s="53">
        <v>3.2299240736057569E-2</v>
      </c>
      <c r="AA977" s="53">
        <v>0.406894887598231</v>
      </c>
      <c r="AB977" s="53">
        <v>1.1569340854360204</v>
      </c>
      <c r="AC977" s="53">
        <v>0.56841018903008556</v>
      </c>
      <c r="AD977" s="53">
        <v>0.59495394166938331</v>
      </c>
      <c r="AE977" s="57">
        <v>3.2299240736057569E-2</v>
      </c>
      <c r="AF977" s="59">
        <v>0</v>
      </c>
      <c r="AG977" s="53">
        <v>1.1167759266434065</v>
      </c>
      <c r="AH977" s="53">
        <v>1.8590491573919836</v>
      </c>
      <c r="AI977" s="53">
        <v>1.5620955541564772</v>
      </c>
      <c r="AJ977" s="53">
        <v>0</v>
      </c>
      <c r="AK977" s="53">
        <v>0</v>
      </c>
      <c r="AL977" s="53">
        <v>1.1167759266434065</v>
      </c>
      <c r="AM977" s="53">
        <v>1.8590491573919836</v>
      </c>
      <c r="AN977" s="53">
        <v>1.5620955541564772</v>
      </c>
      <c r="AO977" s="57">
        <v>0</v>
      </c>
      <c r="AP977" s="59">
        <v>0.6209300773050952</v>
      </c>
      <c r="AQ977" s="53">
        <v>0.30577655907238327</v>
      </c>
      <c r="AR977" s="53">
        <v>0.55563564292743961</v>
      </c>
      <c r="AS977" s="53">
        <v>0.25179027107856305</v>
      </c>
      <c r="AT977" s="53">
        <v>0</v>
      </c>
      <c r="AU977" s="53">
        <v>0.6209300773050952</v>
      </c>
      <c r="AV977" s="53">
        <v>0.30577655907238327</v>
      </c>
      <c r="AW977" s="53">
        <v>0.55563564292743961</v>
      </c>
      <c r="AX977" s="53">
        <v>0.25179027107856305</v>
      </c>
      <c r="AY977" s="57">
        <v>0</v>
      </c>
      <c r="AZ977">
        <f t="shared" si="853"/>
        <v>0.42539295050832465</v>
      </c>
      <c r="BA977">
        <f t="shared" si="854"/>
        <v>0.34403501102139705</v>
      </c>
      <c r="BB977">
        <f t="shared" si="855"/>
        <v>0.55189846889395566</v>
      </c>
      <c r="BC977">
        <f t="shared" si="856"/>
        <v>0.90758412763837337</v>
      </c>
      <c r="BD977" s="4">
        <f t="shared" si="857"/>
        <v>0.34682651007669624</v>
      </c>
      <c r="BE977" s="7">
        <f t="shared" si="858"/>
        <v>0.50144637085785693</v>
      </c>
      <c r="BF977">
        <f t="shared" si="859"/>
        <v>0.34713150890080607</v>
      </c>
      <c r="BG977">
        <f t="shared" si="860"/>
        <v>0.38273980265480478</v>
      </c>
      <c r="BH977">
        <f t="shared" si="861"/>
        <v>0.81987126584875492</v>
      </c>
      <c r="BI977" s="4">
        <f t="shared" si="862"/>
        <v>0.23557949015686597</v>
      </c>
      <c r="BJ977" s="7">
        <f t="shared" si="863"/>
        <v>0.67874251628296345</v>
      </c>
      <c r="BK977">
        <f t="shared" si="864"/>
        <v>0.5344996023955173</v>
      </c>
      <c r="BL977">
        <f t="shared" si="865"/>
        <v>0.13358309026180706</v>
      </c>
      <c r="BM977" s="4">
        <f t="shared" si="866"/>
        <v>0.66133836862511131</v>
      </c>
      <c r="BN977" s="7">
        <f t="shared" si="867"/>
        <v>0.67874251628296345</v>
      </c>
      <c r="BO977">
        <f t="shared" si="868"/>
        <v>0.21966853874428341</v>
      </c>
      <c r="BP977">
        <f t="shared" si="869"/>
        <v>6.8215105579130381E-2</v>
      </c>
      <c r="BQ977" s="4">
        <f t="shared" si="870"/>
        <v>0.9834750751886554</v>
      </c>
      <c r="BR977" s="7">
        <f t="shared" si="871"/>
        <v>0.5344996023955173</v>
      </c>
      <c r="BS977">
        <f t="shared" si="872"/>
        <v>0.21966853874428341</v>
      </c>
      <c r="BT977">
        <f t="shared" si="873"/>
        <v>0.2362106059034168</v>
      </c>
      <c r="BU977" s="4">
        <f t="shared" si="874"/>
        <v>0.16964799564165928</v>
      </c>
      <c r="BV977" s="7">
        <f t="shared" si="875"/>
        <v>0.13358309026180706</v>
      </c>
      <c r="BW977">
        <f t="shared" si="876"/>
        <v>6.8215105579130381E-2</v>
      </c>
      <c r="BX977">
        <f t="shared" si="877"/>
        <v>0.2362106059034168</v>
      </c>
      <c r="BY977" s="4">
        <f t="shared" si="878"/>
        <v>6.3080794330109255E-2</v>
      </c>
      <c r="BZ977" s="7">
        <f t="shared" si="879"/>
        <v>0.66133836862511131</v>
      </c>
      <c r="CA977">
        <f t="shared" si="880"/>
        <v>0.9834750751886554</v>
      </c>
      <c r="CB977">
        <f t="shared" si="881"/>
        <v>0.16964799564165928</v>
      </c>
      <c r="CC977" s="4">
        <f t="shared" si="882"/>
        <v>6.3080794330109255E-2</v>
      </c>
      <c r="CD977" s="7">
        <f t="shared" si="883"/>
        <v>0</v>
      </c>
      <c r="CE977" s="4">
        <f t="shared" si="884"/>
        <v>0</v>
      </c>
      <c r="CF977" s="7">
        <f t="shared" si="885"/>
        <v>0.67874251628296345</v>
      </c>
      <c r="CG977">
        <f t="shared" si="886"/>
        <v>0.36461998838683141</v>
      </c>
      <c r="CH977" s="7">
        <f t="shared" si="887"/>
        <v>0.67874251628296345</v>
      </c>
      <c r="CI977" s="4">
        <f t="shared" si="888"/>
        <v>0.10034449411221252</v>
      </c>
      <c r="CJ977">
        <f t="shared" si="889"/>
        <v>0.36461998838683141</v>
      </c>
      <c r="CK977">
        <f t="shared" si="890"/>
        <v>0.10034449411221252</v>
      </c>
      <c r="CL977" s="7">
        <f t="shared" si="891"/>
        <v>0</v>
      </c>
      <c r="CM977" s="4">
        <f t="shared" si="892"/>
        <v>0</v>
      </c>
      <c r="CN977" s="7">
        <f t="shared" si="893"/>
        <v>5.4606153894358765E-2</v>
      </c>
      <c r="CO977" s="4">
        <f t="shared" si="894"/>
        <v>0</v>
      </c>
      <c r="CP977" s="7">
        <f t="shared" si="895"/>
        <v>4</v>
      </c>
      <c r="CQ977" s="4" t="str">
        <f t="shared" si="896"/>
        <v>Glenfiddich 15</v>
      </c>
      <c r="CR977" s="7">
        <f t="shared" si="897"/>
        <v>74</v>
      </c>
      <c r="CS977">
        <f t="shared" si="898"/>
        <v>77</v>
      </c>
      <c r="CT977">
        <f ca="1">COUNTIF(INDIRECT(ADDRESS(ROW(),CR977,1,1)):INDIRECT(ADDRESS(ROW(),CS977,1,1)), "&lt;0.05")</f>
        <v>0</v>
      </c>
      <c r="CU977" s="4">
        <f t="shared" ca="1" si="899"/>
        <v>0</v>
      </c>
    </row>
    <row r="978" spans="1:99" x14ac:dyDescent="0.25">
      <c r="A978" s="48">
        <v>182</v>
      </c>
      <c r="B978" s="7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0.27674741137706155</v>
      </c>
      <c r="I978">
        <v>0</v>
      </c>
      <c r="J978">
        <v>0</v>
      </c>
      <c r="K978" s="4">
        <v>0</v>
      </c>
      <c r="L978" s="7">
        <v>6.4410226146905614E-2</v>
      </c>
      <c r="M978">
        <v>0</v>
      </c>
      <c r="N978">
        <v>0</v>
      </c>
      <c r="O978">
        <v>0</v>
      </c>
      <c r="P978" s="53">
        <v>0</v>
      </c>
      <c r="Q978" s="53">
        <v>0</v>
      </c>
      <c r="R978" s="53">
        <v>0.45360550635491598</v>
      </c>
      <c r="S978" s="53">
        <v>0</v>
      </c>
      <c r="T978" s="53">
        <v>0</v>
      </c>
      <c r="U978" s="57">
        <v>0</v>
      </c>
      <c r="V978" s="59">
        <v>0</v>
      </c>
      <c r="W978" s="53">
        <v>9.8509449977903854E-2</v>
      </c>
      <c r="X978" s="53">
        <v>2.6491648265917524E-2</v>
      </c>
      <c r="Y978" s="53">
        <v>0</v>
      </c>
      <c r="Z978" s="53">
        <v>0</v>
      </c>
      <c r="AA978" s="53">
        <v>0</v>
      </c>
      <c r="AB978" s="53">
        <v>9.8509449977903854E-2</v>
      </c>
      <c r="AC978" s="53">
        <v>2.6491648265917524E-2</v>
      </c>
      <c r="AD978" s="53">
        <v>0</v>
      </c>
      <c r="AE978" s="57">
        <v>0</v>
      </c>
      <c r="AF978" s="59">
        <v>0</v>
      </c>
      <c r="AG978" s="53">
        <v>0.5404120885964423</v>
      </c>
      <c r="AH978" s="53">
        <v>0.54580076963303392</v>
      </c>
      <c r="AI978" s="53">
        <v>1.1105532152958153</v>
      </c>
      <c r="AJ978" s="53">
        <v>0</v>
      </c>
      <c r="AK978" s="53">
        <v>0</v>
      </c>
      <c r="AL978" s="53">
        <v>0.5404120885964423</v>
      </c>
      <c r="AM978" s="53">
        <v>0.54580076963303392</v>
      </c>
      <c r="AN978" s="53">
        <v>1.1105532152958153</v>
      </c>
      <c r="AO978" s="57">
        <v>0</v>
      </c>
      <c r="AP978" s="59">
        <v>0.15523547902376972</v>
      </c>
      <c r="AQ978" s="53">
        <v>0.21433211408065636</v>
      </c>
      <c r="AR978" s="53">
        <v>0</v>
      </c>
      <c r="AS978" s="53">
        <v>0</v>
      </c>
      <c r="AT978" s="53">
        <v>0</v>
      </c>
      <c r="AU978" s="53">
        <v>0.15523547902376972</v>
      </c>
      <c r="AV978" s="53">
        <v>0.21433211408065636</v>
      </c>
      <c r="AW978" s="53">
        <v>0</v>
      </c>
      <c r="AX978" s="53">
        <v>0</v>
      </c>
      <c r="AY978" s="57">
        <v>0</v>
      </c>
      <c r="AZ978">
        <f t="shared" si="853"/>
        <v>2.7674741137706155E-2</v>
      </c>
      <c r="BA978">
        <f t="shared" si="854"/>
        <v>5.1801573250182156E-2</v>
      </c>
      <c r="BB978">
        <f t="shared" si="855"/>
        <v>2.5000219648764276E-2</v>
      </c>
      <c r="BC978">
        <f t="shared" si="856"/>
        <v>0.43935321470505839</v>
      </c>
      <c r="BD978" s="4">
        <f t="shared" si="857"/>
        <v>7.3913518620885216E-2</v>
      </c>
      <c r="BE978" s="7">
        <f t="shared" si="858"/>
        <v>8.751521565071102E-2</v>
      </c>
      <c r="BF978">
        <f t="shared" si="859"/>
        <v>0.14262328106505512</v>
      </c>
      <c r="BG978">
        <f t="shared" si="860"/>
        <v>4.022399574151931E-2</v>
      </c>
      <c r="BH978">
        <f t="shared" si="861"/>
        <v>0.43668343817123007</v>
      </c>
      <c r="BI978" s="4">
        <f t="shared" si="862"/>
        <v>9.7434043673340631E-2</v>
      </c>
      <c r="BJ978" s="7">
        <f t="shared" si="863"/>
        <v>0.65498392193656574</v>
      </c>
      <c r="BK978">
        <f t="shared" si="864"/>
        <v>0.93140340237193553</v>
      </c>
      <c r="BL978">
        <f t="shared" si="865"/>
        <v>1.5657998388167838E-2</v>
      </c>
      <c r="BM978" s="4">
        <f t="shared" si="866"/>
        <v>0.2790711514756517</v>
      </c>
      <c r="BN978" s="7">
        <f t="shared" si="867"/>
        <v>0.65498392193656574</v>
      </c>
      <c r="BO978">
        <f t="shared" si="868"/>
        <v>0.57949146860633649</v>
      </c>
      <c r="BP978">
        <f t="shared" si="869"/>
        <v>2.2036501711053955E-2</v>
      </c>
      <c r="BQ978" s="4">
        <f t="shared" si="870"/>
        <v>0.69100212587020859</v>
      </c>
      <c r="BR978" s="7">
        <f t="shared" si="871"/>
        <v>0.93140340237193553</v>
      </c>
      <c r="BS978">
        <f t="shared" si="872"/>
        <v>0.57949146860633649</v>
      </c>
      <c r="BT978">
        <f t="shared" si="873"/>
        <v>1.497524153783922E-2</v>
      </c>
      <c r="BU978" s="4">
        <f t="shared" si="874"/>
        <v>0.16802646914387759</v>
      </c>
      <c r="BV978" s="7">
        <f t="shared" si="875"/>
        <v>1.5657998388167838E-2</v>
      </c>
      <c r="BW978">
        <f t="shared" si="876"/>
        <v>2.2036501711053955E-2</v>
      </c>
      <c r="BX978">
        <f t="shared" si="877"/>
        <v>1.497524153783922E-2</v>
      </c>
      <c r="BY978" s="4">
        <f t="shared" si="878"/>
        <v>2.7499972905337823E-2</v>
      </c>
      <c r="BZ978" s="7">
        <f t="shared" si="879"/>
        <v>0.2790711514756517</v>
      </c>
      <c r="CA978">
        <f t="shared" si="880"/>
        <v>0.69100212587020859</v>
      </c>
      <c r="CB978">
        <f t="shared" si="881"/>
        <v>0.16802646914387759</v>
      </c>
      <c r="CC978" s="4">
        <f t="shared" si="882"/>
        <v>2.7499972905337823E-2</v>
      </c>
      <c r="CD978" s="7">
        <f t="shared" si="883"/>
        <v>8</v>
      </c>
      <c r="CE978" s="4">
        <f t="shared" si="884"/>
        <v>0</v>
      </c>
      <c r="CF978" s="7">
        <f t="shared" si="885"/>
        <v>0.65498392193656574</v>
      </c>
      <c r="CG978">
        <f t="shared" si="886"/>
        <v>2.198933627652306E-2</v>
      </c>
      <c r="CH978" s="7">
        <f t="shared" si="887"/>
        <v>0.65498392193656574</v>
      </c>
      <c r="CI978" s="4">
        <f t="shared" si="888"/>
        <v>8.8640907185091905E-2</v>
      </c>
      <c r="CJ978">
        <f t="shared" si="889"/>
        <v>2.198933627652306E-2</v>
      </c>
      <c r="CK978">
        <f t="shared" si="890"/>
        <v>8.8640907185091905E-2</v>
      </c>
      <c r="CL978" s="7">
        <f t="shared" si="891"/>
        <v>2</v>
      </c>
      <c r="CM978" s="4">
        <f t="shared" si="892"/>
        <v>0</v>
      </c>
      <c r="CN978" s="7">
        <f t="shared" si="893"/>
        <v>3.6356707699886762E-2</v>
      </c>
      <c r="CO978" s="4">
        <f t="shared" si="894"/>
        <v>1</v>
      </c>
      <c r="CP978" s="7">
        <f t="shared" si="895"/>
        <v>4</v>
      </c>
      <c r="CQ978" s="4" t="str">
        <f t="shared" si="896"/>
        <v>Glenfiddich 15</v>
      </c>
      <c r="CR978" s="7">
        <f t="shared" si="897"/>
        <v>74</v>
      </c>
      <c r="CS978">
        <f t="shared" si="898"/>
        <v>77</v>
      </c>
      <c r="CT978">
        <f ca="1">COUNTIF(INDIRECT(ADDRESS(ROW(),CR978,1,1)):INDIRECT(ADDRESS(ROW(),CS978,1,1)), "&lt;0.05")</f>
        <v>4</v>
      </c>
      <c r="CU978" s="4">
        <f t="shared" ca="1" si="899"/>
        <v>1</v>
      </c>
    </row>
    <row r="979" spans="1:99" x14ac:dyDescent="0.25">
      <c r="A979" s="48">
        <v>183</v>
      </c>
      <c r="B979" s="7">
        <v>0</v>
      </c>
      <c r="C979">
        <v>0</v>
      </c>
      <c r="D979">
        <v>5.5211747785873067E-2</v>
      </c>
      <c r="E979">
        <v>0.17797063832366833</v>
      </c>
      <c r="F979">
        <v>0.1418661027377745</v>
      </c>
      <c r="G979">
        <v>0.37289919846863756</v>
      </c>
      <c r="H979">
        <v>0.23110989231812623</v>
      </c>
      <c r="I979">
        <v>0.11399839592879728</v>
      </c>
      <c r="J979">
        <v>0.3206439795038234</v>
      </c>
      <c r="K979" s="4">
        <v>0</v>
      </c>
      <c r="L979" s="7">
        <v>0</v>
      </c>
      <c r="M979">
        <v>0</v>
      </c>
      <c r="N979">
        <v>0.21063181877069909</v>
      </c>
      <c r="O979">
        <v>1.6475723167145004E-2</v>
      </c>
      <c r="P979" s="53">
        <v>0.39874075156644506</v>
      </c>
      <c r="Q979" s="53">
        <v>0.14157782296205687</v>
      </c>
      <c r="R979" s="53">
        <v>0.35077016981989168</v>
      </c>
      <c r="S979" s="53">
        <v>0</v>
      </c>
      <c r="T979" s="53">
        <v>0.30761084117187698</v>
      </c>
      <c r="U979" s="57">
        <v>0</v>
      </c>
      <c r="V979" s="59">
        <v>0</v>
      </c>
      <c r="W979" s="53">
        <v>0.43231412188597357</v>
      </c>
      <c r="X979" s="53">
        <v>0</v>
      </c>
      <c r="Y979" s="53">
        <v>0.69660208086236186</v>
      </c>
      <c r="Z979" s="53">
        <v>0.5329070838918506</v>
      </c>
      <c r="AA979" s="53">
        <v>0</v>
      </c>
      <c r="AB979" s="53">
        <v>0.43231412188597357</v>
      </c>
      <c r="AC979" s="53">
        <v>0</v>
      </c>
      <c r="AD979" s="53">
        <v>0.69660208086236186</v>
      </c>
      <c r="AE979" s="57">
        <v>0.5329070838918506</v>
      </c>
      <c r="AF979" s="59">
        <v>0.13662502434151594</v>
      </c>
      <c r="AG979" s="53">
        <v>0.34886166149978037</v>
      </c>
      <c r="AH979" s="53">
        <v>0.53468695583922898</v>
      </c>
      <c r="AI979" s="53">
        <v>0.35808449492170102</v>
      </c>
      <c r="AJ979" s="53">
        <v>1.2803565162130248</v>
      </c>
      <c r="AK979" s="53">
        <v>0.13662502434151594</v>
      </c>
      <c r="AL979" s="53">
        <v>0.34886166149978037</v>
      </c>
      <c r="AM979" s="53">
        <v>0.53468695583922898</v>
      </c>
      <c r="AN979" s="53">
        <v>0.35808449492170102</v>
      </c>
      <c r="AO979" s="57">
        <v>1.2803565162130248</v>
      </c>
      <c r="AP979" s="59">
        <v>0.62111551593076519</v>
      </c>
      <c r="AQ979" s="53">
        <v>0.38357031263282609</v>
      </c>
      <c r="AR979" s="53">
        <v>0.17091394164770699</v>
      </c>
      <c r="AS979" s="53">
        <v>0.21258062803636929</v>
      </c>
      <c r="AT979" s="53">
        <v>0.19745144901933928</v>
      </c>
      <c r="AU979" s="53">
        <v>0.62111551593076519</v>
      </c>
      <c r="AV979" s="53">
        <v>0.38357031263282609</v>
      </c>
      <c r="AW979" s="53">
        <v>0.17091394164770699</v>
      </c>
      <c r="AX979" s="53">
        <v>0.21258062803636929</v>
      </c>
      <c r="AY979" s="57">
        <v>0.19745144901933928</v>
      </c>
      <c r="AZ979">
        <f t="shared" si="853"/>
        <v>0.14136999550667004</v>
      </c>
      <c r="BA979">
        <f t="shared" si="854"/>
        <v>0.14258071274581147</v>
      </c>
      <c r="BB979">
        <f t="shared" si="855"/>
        <v>0.33236465732803716</v>
      </c>
      <c r="BC979">
        <f t="shared" si="856"/>
        <v>0.5317229305630502</v>
      </c>
      <c r="BD979" s="4">
        <f t="shared" si="857"/>
        <v>0.31712636945340134</v>
      </c>
      <c r="BE979" s="7">
        <f t="shared" si="858"/>
        <v>0.13468766767830179</v>
      </c>
      <c r="BF979">
        <f t="shared" si="859"/>
        <v>0.16263361160661147</v>
      </c>
      <c r="BG979">
        <f t="shared" si="860"/>
        <v>0.29955841274264244</v>
      </c>
      <c r="BH979">
        <f t="shared" si="861"/>
        <v>0.41637374678820599</v>
      </c>
      <c r="BI979" s="4">
        <f t="shared" si="862"/>
        <v>0.17854608582500689</v>
      </c>
      <c r="BJ979" s="7">
        <f t="shared" si="863"/>
        <v>0.98574068149898064</v>
      </c>
      <c r="BK979">
        <f t="shared" si="864"/>
        <v>8.9803756496112067E-2</v>
      </c>
      <c r="BL979">
        <f t="shared" si="865"/>
        <v>1.6830880123175216E-2</v>
      </c>
      <c r="BM979" s="4">
        <f t="shared" si="866"/>
        <v>2.3842604871273793E-2</v>
      </c>
      <c r="BN979" s="7">
        <f t="shared" si="867"/>
        <v>0.98574068149898064</v>
      </c>
      <c r="BO979">
        <f t="shared" si="868"/>
        <v>0.10029288115908214</v>
      </c>
      <c r="BP979">
        <f t="shared" si="869"/>
        <v>1.7886832173351835E-2</v>
      </c>
      <c r="BQ979" s="4">
        <f t="shared" si="870"/>
        <v>3.4745804185195045E-2</v>
      </c>
      <c r="BR979" s="7">
        <f t="shared" si="871"/>
        <v>8.9803756496112067E-2</v>
      </c>
      <c r="BS979">
        <f t="shared" si="872"/>
        <v>0.10029288115908214</v>
      </c>
      <c r="BT979">
        <f t="shared" si="873"/>
        <v>0.23644848425984596</v>
      </c>
      <c r="BU979" s="4">
        <f t="shared" si="874"/>
        <v>0.8919761720896231</v>
      </c>
      <c r="BV979" s="7">
        <f t="shared" si="875"/>
        <v>1.6830880123175216E-2</v>
      </c>
      <c r="BW979">
        <f t="shared" si="876"/>
        <v>1.7886832173351835E-2</v>
      </c>
      <c r="BX979">
        <f t="shared" si="877"/>
        <v>0.23644848425984596</v>
      </c>
      <c r="BY979" s="4">
        <f t="shared" si="878"/>
        <v>0.15957398772320552</v>
      </c>
      <c r="BZ979" s="7">
        <f t="shared" si="879"/>
        <v>2.3842604871273793E-2</v>
      </c>
      <c r="CA979">
        <f t="shared" si="880"/>
        <v>3.4745804185195045E-2</v>
      </c>
      <c r="CB979">
        <f t="shared" si="881"/>
        <v>0.8919761720896231</v>
      </c>
      <c r="CC979" s="4">
        <f t="shared" si="882"/>
        <v>0.15957398772320552</v>
      </c>
      <c r="CD979" s="7">
        <f t="shared" si="883"/>
        <v>8</v>
      </c>
      <c r="CE979" s="4">
        <f t="shared" si="884"/>
        <v>0</v>
      </c>
      <c r="CF979" s="7">
        <f t="shared" si="885"/>
        <v>0.98574068149898064</v>
      </c>
      <c r="CG979">
        <f t="shared" si="886"/>
        <v>1.2683616894207524E-3</v>
      </c>
      <c r="CH979" s="7">
        <f t="shared" si="887"/>
        <v>0.98574068149898064</v>
      </c>
      <c r="CI979" s="4">
        <f t="shared" si="888"/>
        <v>2.886364091171953E-3</v>
      </c>
      <c r="CJ979">
        <f t="shared" si="889"/>
        <v>1.2683616894207524E-3</v>
      </c>
      <c r="CK979">
        <f t="shared" si="890"/>
        <v>2.886364091171953E-3</v>
      </c>
      <c r="CL979" s="7">
        <f t="shared" si="891"/>
        <v>4</v>
      </c>
      <c r="CM979" s="4">
        <f t="shared" si="892"/>
        <v>0</v>
      </c>
      <c r="CN979" s="7">
        <f t="shared" si="893"/>
        <v>3.0569836909382629E-3</v>
      </c>
      <c r="CO979" s="4">
        <f t="shared" si="894"/>
        <v>1</v>
      </c>
      <c r="CP979" s="7">
        <f t="shared" si="895"/>
        <v>4</v>
      </c>
      <c r="CQ979" s="4" t="str">
        <f t="shared" si="896"/>
        <v>Glenfiddich 15</v>
      </c>
      <c r="CR979" s="7">
        <f t="shared" si="897"/>
        <v>74</v>
      </c>
      <c r="CS979">
        <f t="shared" si="898"/>
        <v>77</v>
      </c>
      <c r="CT979">
        <f ca="1">COUNTIF(INDIRECT(ADDRESS(ROW(),CR979,1,1)):INDIRECT(ADDRESS(ROW(),CS979,1,1)), "&lt;0.05")</f>
        <v>2</v>
      </c>
      <c r="CU979" s="4">
        <f t="shared" ca="1" si="899"/>
        <v>0</v>
      </c>
    </row>
    <row r="980" spans="1:99" x14ac:dyDescent="0.25">
      <c r="A980" s="48">
        <v>184</v>
      </c>
      <c r="B980" s="7">
        <v>1.0535618634054134</v>
      </c>
      <c r="C980">
        <v>0.89866768181585566</v>
      </c>
      <c r="D980">
        <v>0.81421672375182563</v>
      </c>
      <c r="E980">
        <v>0.74925329324415346</v>
      </c>
      <c r="F980">
        <v>0.60929660039605915</v>
      </c>
      <c r="G980">
        <v>0.36006902824405618</v>
      </c>
      <c r="H980">
        <v>0.94126191272518767</v>
      </c>
      <c r="I980">
        <v>0.9416782782643347</v>
      </c>
      <c r="J980">
        <v>0.84247572052735098</v>
      </c>
      <c r="K980" s="4">
        <v>0.1270197334116368</v>
      </c>
      <c r="L980" s="7">
        <v>0.27815166743784003</v>
      </c>
      <c r="M980">
        <v>0.3486711231661152</v>
      </c>
      <c r="N980">
        <v>0.80390007915870776</v>
      </c>
      <c r="O980">
        <v>0.82511925269911079</v>
      </c>
      <c r="P980" s="53">
        <v>9.6761890032650649E-2</v>
      </c>
      <c r="Q980" s="53">
        <v>5.2235268349831727E-2</v>
      </c>
      <c r="R980" s="53">
        <v>0.67314335352488996</v>
      </c>
      <c r="S980" s="53">
        <v>0.67791609677543907</v>
      </c>
      <c r="T980" s="53">
        <v>0.72261283781501873</v>
      </c>
      <c r="U980" s="57">
        <v>0.61508603840029208</v>
      </c>
      <c r="V980" s="59">
        <v>1.1400603176235704</v>
      </c>
      <c r="W980" s="53">
        <v>1.7167886390211986</v>
      </c>
      <c r="X980" s="53">
        <v>0.51403666272676629</v>
      </c>
      <c r="Y980" s="53">
        <v>1.116781268228203</v>
      </c>
      <c r="Z980" s="53">
        <v>0.76597854627855289</v>
      </c>
      <c r="AA980" s="53">
        <v>1.1400603176235704</v>
      </c>
      <c r="AB980" s="53">
        <v>1.7167886390211986</v>
      </c>
      <c r="AC980" s="53">
        <v>0.51403666272676629</v>
      </c>
      <c r="AD980" s="53">
        <v>1.116781268228203</v>
      </c>
      <c r="AE980" s="57">
        <v>0.76597854627855289</v>
      </c>
      <c r="AF980" s="59">
        <v>1.2603498340264594</v>
      </c>
      <c r="AG980" s="53">
        <v>1.130825157008817</v>
      </c>
      <c r="AH980" s="53">
        <v>1.4127619659497581</v>
      </c>
      <c r="AI980" s="53">
        <v>1.023619731808721</v>
      </c>
      <c r="AJ980" s="53">
        <v>1.3673777194242236</v>
      </c>
      <c r="AK980" s="53">
        <v>1.2603498340264594</v>
      </c>
      <c r="AL980" s="53">
        <v>1.130825157008817</v>
      </c>
      <c r="AM980" s="53">
        <v>1.4127619659497581</v>
      </c>
      <c r="AN980" s="53">
        <v>1.023619731808721</v>
      </c>
      <c r="AO980" s="57">
        <v>1.3673777194242236</v>
      </c>
      <c r="AP980" s="59">
        <v>0.33249609306380801</v>
      </c>
      <c r="AQ980" s="53">
        <v>0.7107929357135071</v>
      </c>
      <c r="AR980" s="53">
        <v>1.1600378754856222</v>
      </c>
      <c r="AS980" s="53">
        <v>1.0111047232099226</v>
      </c>
      <c r="AT980" s="53">
        <v>0.23763220507643634</v>
      </c>
      <c r="AU980" s="53">
        <v>0.33249609306380801</v>
      </c>
      <c r="AV980" s="53">
        <v>0.7107929357135071</v>
      </c>
      <c r="AW980" s="53">
        <v>1.1600378754856222</v>
      </c>
      <c r="AX980" s="53">
        <v>1.0111047232099226</v>
      </c>
      <c r="AY980" s="57">
        <v>0.23763220507643634</v>
      </c>
      <c r="AZ980">
        <f t="shared" si="853"/>
        <v>0.7337500835785874</v>
      </c>
      <c r="BA980">
        <f t="shared" si="854"/>
        <v>0.50935976073598965</v>
      </c>
      <c r="BB980">
        <f t="shared" si="855"/>
        <v>1.0507290867756585</v>
      </c>
      <c r="BC980">
        <f t="shared" si="856"/>
        <v>1.2389868816435956</v>
      </c>
      <c r="BD980" s="4">
        <f t="shared" si="857"/>
        <v>0.69041276650985917</v>
      </c>
      <c r="BE980" s="7">
        <f t="shared" si="858"/>
        <v>0.29012585283170456</v>
      </c>
      <c r="BF980">
        <f t="shared" si="859"/>
        <v>0.28998603518072541</v>
      </c>
      <c r="BG980">
        <f t="shared" si="860"/>
        <v>0.42820034640129234</v>
      </c>
      <c r="BH980">
        <f t="shared" si="861"/>
        <v>0.15291270624488593</v>
      </c>
      <c r="BI980" s="4">
        <f t="shared" si="862"/>
        <v>0.38207649243226288</v>
      </c>
      <c r="BJ980" s="7">
        <f t="shared" si="863"/>
        <v>0.10076752321073024</v>
      </c>
      <c r="BK980">
        <f t="shared" si="864"/>
        <v>7.0681353306341621E-2</v>
      </c>
      <c r="BL980">
        <f t="shared" si="865"/>
        <v>2.6590313580017786E-4</v>
      </c>
      <c r="BM980" s="4">
        <f t="shared" si="866"/>
        <v>0.7786319700282619</v>
      </c>
      <c r="BN980" s="7">
        <f t="shared" si="867"/>
        <v>0.10076752321073024</v>
      </c>
      <c r="BO980">
        <f t="shared" si="868"/>
        <v>4.4778782265131175E-3</v>
      </c>
      <c r="BP980">
        <f t="shared" si="869"/>
        <v>6.7733066566603194E-6</v>
      </c>
      <c r="BQ980" s="4">
        <f t="shared" si="870"/>
        <v>0.24921844205170318</v>
      </c>
      <c r="BR980" s="7">
        <f t="shared" si="871"/>
        <v>7.0681353306341621E-2</v>
      </c>
      <c r="BS980">
        <f t="shared" si="872"/>
        <v>4.4778782265131175E-3</v>
      </c>
      <c r="BT980">
        <f t="shared" si="873"/>
        <v>0.21651959061123691</v>
      </c>
      <c r="BU980" s="4">
        <f t="shared" si="874"/>
        <v>6.2744387694715978E-2</v>
      </c>
      <c r="BV980" s="7">
        <f t="shared" si="875"/>
        <v>2.6590313580017786E-4</v>
      </c>
      <c r="BW980">
        <f t="shared" si="876"/>
        <v>6.7733066566603194E-6</v>
      </c>
      <c r="BX980">
        <f t="shared" si="877"/>
        <v>0.21651959061123691</v>
      </c>
      <c r="BY980" s="4">
        <f t="shared" si="878"/>
        <v>1.2407122526279929E-3</v>
      </c>
      <c r="BZ980" s="7">
        <f t="shared" si="879"/>
        <v>0.7786319700282619</v>
      </c>
      <c r="CA980">
        <f t="shared" si="880"/>
        <v>0.24921844205170318</v>
      </c>
      <c r="CB980">
        <f t="shared" si="881"/>
        <v>6.2744387694715978E-2</v>
      </c>
      <c r="CC980" s="4">
        <f t="shared" si="882"/>
        <v>1.2407122526279929E-3</v>
      </c>
      <c r="CD980" s="7">
        <f t="shared" si="883"/>
        <v>8</v>
      </c>
      <c r="CE980" s="4">
        <f t="shared" si="884"/>
        <v>0</v>
      </c>
      <c r="CF980" s="7">
        <f t="shared" si="885"/>
        <v>0.10076752321073024</v>
      </c>
      <c r="CG980">
        <f t="shared" si="886"/>
        <v>3.8351692452604641E-2</v>
      </c>
      <c r="CH980" s="7">
        <f t="shared" si="887"/>
        <v>0.10076752321073024</v>
      </c>
      <c r="CI980" s="4">
        <f t="shared" si="888"/>
        <v>4.7191302700531722E-4</v>
      </c>
      <c r="CJ980">
        <f t="shared" si="889"/>
        <v>3.8351692452604641E-2</v>
      </c>
      <c r="CK980">
        <f t="shared" si="890"/>
        <v>4.7191302700531722E-4</v>
      </c>
      <c r="CL980" s="7">
        <f t="shared" si="891"/>
        <v>4</v>
      </c>
      <c r="CM980" s="4">
        <f t="shared" si="892"/>
        <v>0</v>
      </c>
      <c r="CN980" s="7">
        <f t="shared" si="893"/>
        <v>6.5377509984666006E-6</v>
      </c>
      <c r="CO980" s="4">
        <f t="shared" si="894"/>
        <v>1</v>
      </c>
      <c r="CP980" s="7">
        <f t="shared" si="895"/>
        <v>4</v>
      </c>
      <c r="CQ980" s="4" t="str">
        <f t="shared" si="896"/>
        <v>Glenfiddich 15</v>
      </c>
      <c r="CR980" s="7">
        <f t="shared" si="897"/>
        <v>74</v>
      </c>
      <c r="CS980">
        <f t="shared" si="898"/>
        <v>77</v>
      </c>
      <c r="CT980">
        <f ca="1">COUNTIF(INDIRECT(ADDRESS(ROW(),CR980,1,1)):INDIRECT(ADDRESS(ROW(),CS980,1,1)), "&lt;0.05")</f>
        <v>3</v>
      </c>
      <c r="CU980" s="4">
        <f t="shared" ca="1" si="899"/>
        <v>0</v>
      </c>
    </row>
    <row r="981" spans="1:99" x14ac:dyDescent="0.25">
      <c r="A981" s="48">
        <v>185</v>
      </c>
      <c r="B981" s="7">
        <v>2.2969019943588451</v>
      </c>
      <c r="C981">
        <v>1.8440172098614527</v>
      </c>
      <c r="D981">
        <v>1.7859598061310447</v>
      </c>
      <c r="E981">
        <v>1.6192680862479831</v>
      </c>
      <c r="F981">
        <v>1.0783696952214186</v>
      </c>
      <c r="G981">
        <v>2.0270806944782982</v>
      </c>
      <c r="H981">
        <v>1.6598689649741754</v>
      </c>
      <c r="I981">
        <v>1.7582118306700378</v>
      </c>
      <c r="J981">
        <v>2.0888148502392254</v>
      </c>
      <c r="K981" s="4">
        <v>1.4081940479431581</v>
      </c>
      <c r="L981" s="7">
        <v>1.1783473343260091</v>
      </c>
      <c r="M981">
        <v>1.5869340343726013</v>
      </c>
      <c r="N981">
        <v>1.0601215318917527</v>
      </c>
      <c r="O981">
        <v>1.1063170832147242</v>
      </c>
      <c r="P981" s="53">
        <v>0.92408606426384399</v>
      </c>
      <c r="Q981" s="53">
        <v>0.9987912463549633</v>
      </c>
      <c r="R981" s="53">
        <v>1.6061361685987654</v>
      </c>
      <c r="S981" s="53">
        <v>1.5362250889731672</v>
      </c>
      <c r="T981" s="53">
        <v>1.5591261662994231</v>
      </c>
      <c r="U981" s="57">
        <v>1.2076681706273003</v>
      </c>
      <c r="V981" s="59">
        <v>3.4893194618642154</v>
      </c>
      <c r="W981" s="53">
        <v>3.1309594360537489</v>
      </c>
      <c r="X981" s="53">
        <v>2.7399384821009698</v>
      </c>
      <c r="Y981" s="53">
        <v>2.0375334328235781</v>
      </c>
      <c r="Z981" s="53">
        <v>2.8585770708186478</v>
      </c>
      <c r="AA981" s="53">
        <v>3.4893194618642154</v>
      </c>
      <c r="AB981" s="53">
        <v>3.1309594360537489</v>
      </c>
      <c r="AC981" s="53">
        <v>2.7399384821009698</v>
      </c>
      <c r="AD981" s="53">
        <v>2.0375334328235781</v>
      </c>
      <c r="AE981" s="57">
        <v>2.8585770708186478</v>
      </c>
      <c r="AF981" s="59">
        <v>4.1535306142236559</v>
      </c>
      <c r="AG981" s="53">
        <v>3.7174782164727431</v>
      </c>
      <c r="AH981" s="53">
        <v>3.8784627925271207</v>
      </c>
      <c r="AI981" s="53">
        <v>2.7970392248995277</v>
      </c>
      <c r="AJ981" s="53">
        <v>2.923452225098635</v>
      </c>
      <c r="AK981" s="53">
        <v>4.1535306142236559</v>
      </c>
      <c r="AL981" s="53">
        <v>3.7174782164727431</v>
      </c>
      <c r="AM981" s="53">
        <v>3.8784627925271207</v>
      </c>
      <c r="AN981" s="53">
        <v>2.7970392248995277</v>
      </c>
      <c r="AO981" s="57">
        <v>2.923452225098635</v>
      </c>
      <c r="AP981" s="59">
        <v>2.4659443536720564</v>
      </c>
      <c r="AQ981" s="53">
        <v>1.6422469693225916</v>
      </c>
      <c r="AR981" s="53">
        <v>2.0690677822602885</v>
      </c>
      <c r="AS981" s="53">
        <v>2.7160131705730359</v>
      </c>
      <c r="AT981" s="53">
        <v>1.8526382004451978</v>
      </c>
      <c r="AU981" s="53">
        <v>2.4659443536720564</v>
      </c>
      <c r="AV981" s="53">
        <v>1.6422469693225916</v>
      </c>
      <c r="AW981" s="53">
        <v>2.0690677822602885</v>
      </c>
      <c r="AX981" s="53">
        <v>2.7160131705730359</v>
      </c>
      <c r="AY981" s="57">
        <v>1.8526382004451978</v>
      </c>
      <c r="AZ981">
        <f t="shared" si="853"/>
        <v>1.7566687180125637</v>
      </c>
      <c r="BA981">
        <f t="shared" si="854"/>
        <v>1.276375288892255</v>
      </c>
      <c r="BB981">
        <f t="shared" si="855"/>
        <v>2.8512655767322324</v>
      </c>
      <c r="BC981">
        <f t="shared" si="856"/>
        <v>3.4939926146443363</v>
      </c>
      <c r="BD981" s="4">
        <f t="shared" si="857"/>
        <v>2.1491820952546337</v>
      </c>
      <c r="BE981" s="7">
        <f t="shared" si="858"/>
        <v>0.34857791682877509</v>
      </c>
      <c r="BF981">
        <f t="shared" si="859"/>
        <v>0.2674644683833296</v>
      </c>
      <c r="BG981">
        <f t="shared" si="860"/>
        <v>0.50770695774655261</v>
      </c>
      <c r="BH981">
        <f t="shared" si="861"/>
        <v>0.56647327452398233</v>
      </c>
      <c r="BI981" s="4">
        <f t="shared" si="862"/>
        <v>0.41445428722688898</v>
      </c>
      <c r="BJ981" s="7">
        <f t="shared" si="863"/>
        <v>3.0414674827340176E-3</v>
      </c>
      <c r="BK981">
        <f t="shared" si="864"/>
        <v>3.8832241912535058E-5</v>
      </c>
      <c r="BL981">
        <f t="shared" si="865"/>
        <v>5.9035681486392674E-7</v>
      </c>
      <c r="BM981" s="4">
        <f t="shared" si="866"/>
        <v>3.4557753560405913E-2</v>
      </c>
      <c r="BN981" s="7">
        <f t="shared" si="867"/>
        <v>3.0414674827340176E-3</v>
      </c>
      <c r="BO981">
        <f t="shared" si="868"/>
        <v>6.3707336742479069E-7</v>
      </c>
      <c r="BP981">
        <f t="shared" si="869"/>
        <v>5.4822792817750165E-8</v>
      </c>
      <c r="BQ981" s="4">
        <f t="shared" si="870"/>
        <v>4.646332312303927E-5</v>
      </c>
      <c r="BR981" s="7">
        <f t="shared" si="871"/>
        <v>3.8832241912535058E-5</v>
      </c>
      <c r="BS981">
        <f t="shared" si="872"/>
        <v>6.3707336742479069E-7</v>
      </c>
      <c r="BT981">
        <f t="shared" si="873"/>
        <v>1.5660901559474506E-2</v>
      </c>
      <c r="BU981" s="4">
        <f t="shared" si="874"/>
        <v>3.4297585358860285E-3</v>
      </c>
      <c r="BV981" s="7">
        <f t="shared" si="875"/>
        <v>5.9035681486392674E-7</v>
      </c>
      <c r="BW981">
        <f t="shared" si="876"/>
        <v>5.4822792817750165E-8</v>
      </c>
      <c r="BX981">
        <f t="shared" si="877"/>
        <v>1.5660901559474506E-2</v>
      </c>
      <c r="BY981" s="4">
        <f t="shared" si="878"/>
        <v>1.4563851652067036E-5</v>
      </c>
      <c r="BZ981" s="7">
        <f t="shared" si="879"/>
        <v>3.4557753560405913E-2</v>
      </c>
      <c r="CA981">
        <f t="shared" si="880"/>
        <v>4.646332312303927E-5</v>
      </c>
      <c r="CB981">
        <f t="shared" si="881"/>
        <v>3.4297585358860285E-3</v>
      </c>
      <c r="CC981" s="4">
        <f t="shared" si="882"/>
        <v>1.4563851652067036E-5</v>
      </c>
      <c r="CD981" s="7">
        <f t="shared" si="883"/>
        <v>20</v>
      </c>
      <c r="CE981" s="4">
        <f t="shared" si="884"/>
        <v>1</v>
      </c>
      <c r="CF981" s="7">
        <f t="shared" si="885"/>
        <v>3.0414674827340176E-3</v>
      </c>
      <c r="CG981">
        <f t="shared" si="886"/>
        <v>5.7443265449656124E-7</v>
      </c>
      <c r="CH981" s="7">
        <f t="shared" si="887"/>
        <v>3.0414674827340176E-3</v>
      </c>
      <c r="CI981" s="4">
        <f t="shared" si="888"/>
        <v>7.2644357627845054E-12</v>
      </c>
      <c r="CJ981">
        <f t="shared" si="889"/>
        <v>5.7443265449656124E-7</v>
      </c>
      <c r="CK981">
        <f t="shared" si="890"/>
        <v>7.2644357627845054E-12</v>
      </c>
      <c r="CL981" s="7">
        <f t="shared" si="891"/>
        <v>6</v>
      </c>
      <c r="CM981" s="4">
        <f t="shared" si="892"/>
        <v>1</v>
      </c>
      <c r="CN981" s="7">
        <f t="shared" si="893"/>
        <v>1.6422643663685108E-11</v>
      </c>
      <c r="CO981" s="4">
        <f t="shared" si="894"/>
        <v>1</v>
      </c>
      <c r="CP981" s="7">
        <f t="shared" si="895"/>
        <v>4</v>
      </c>
      <c r="CQ981" s="4" t="str">
        <f t="shared" si="896"/>
        <v>Glenfiddich 15</v>
      </c>
      <c r="CR981" s="7">
        <f t="shared" si="897"/>
        <v>74</v>
      </c>
      <c r="CS981">
        <f t="shared" si="898"/>
        <v>77</v>
      </c>
      <c r="CT981">
        <f ca="1">COUNTIF(INDIRECT(ADDRESS(ROW(),CR981,1,1)):INDIRECT(ADDRESS(ROW(),CS981,1,1)), "&lt;0.05")</f>
        <v>4</v>
      </c>
      <c r="CU981" s="4">
        <f t="shared" ca="1" si="899"/>
        <v>1</v>
      </c>
    </row>
    <row r="982" spans="1:99" x14ac:dyDescent="0.25">
      <c r="A982" s="48">
        <v>186</v>
      </c>
      <c r="B982" s="7">
        <v>0.50783488667034149</v>
      </c>
      <c r="C982">
        <v>0.38844349745506129</v>
      </c>
      <c r="D982">
        <v>0.46444503838650919</v>
      </c>
      <c r="E982">
        <v>0.47407093036079989</v>
      </c>
      <c r="F982">
        <v>0.35370823789910621</v>
      </c>
      <c r="G982">
        <v>0.39274331541372487</v>
      </c>
      <c r="H982">
        <v>0.25022239025005416</v>
      </c>
      <c r="I982">
        <v>0.35501778015118879</v>
      </c>
      <c r="J982">
        <v>0.21217349597153998</v>
      </c>
      <c r="K982" s="4">
        <v>0.5283159178113076</v>
      </c>
      <c r="L982" s="7">
        <v>0.27952712445284483</v>
      </c>
      <c r="M982">
        <v>0.1571177891227884</v>
      </c>
      <c r="N982">
        <v>7.9477470241300779E-2</v>
      </c>
      <c r="O982">
        <v>0.12899730127484893</v>
      </c>
      <c r="P982" s="53">
        <v>0.24465545367025426</v>
      </c>
      <c r="Q982" s="53">
        <v>0.15434568508608812</v>
      </c>
      <c r="R982" s="53">
        <v>0.32051514667853509</v>
      </c>
      <c r="S982" s="53">
        <v>0.34088166749093607</v>
      </c>
      <c r="T982" s="53">
        <v>0.27195554022944957</v>
      </c>
      <c r="U982" s="57">
        <v>0.24345051112669183</v>
      </c>
      <c r="V982" s="59">
        <v>0.40876798114847135</v>
      </c>
      <c r="W982" s="53">
        <v>0.93486675019198218</v>
      </c>
      <c r="X982" s="53">
        <v>0.2388235363042808</v>
      </c>
      <c r="Y982" s="53">
        <v>0.2774655905123618</v>
      </c>
      <c r="Z982" s="53">
        <v>0.78647160697657703</v>
      </c>
      <c r="AA982" s="53">
        <v>0.40876798114847135</v>
      </c>
      <c r="AB982" s="53">
        <v>0.93486675019198218</v>
      </c>
      <c r="AC982" s="53">
        <v>0.2388235363042808</v>
      </c>
      <c r="AD982" s="53">
        <v>0.2774655905123618</v>
      </c>
      <c r="AE982" s="57">
        <v>0.78647160697657703</v>
      </c>
      <c r="AF982" s="59">
        <v>1.0420692118754988</v>
      </c>
      <c r="AG982" s="53">
        <v>0.69983853214800895</v>
      </c>
      <c r="AH982" s="53">
        <v>0.78979882048858374</v>
      </c>
      <c r="AI982" s="53">
        <v>0.17693500661143682</v>
      </c>
      <c r="AJ982" s="53">
        <v>0.46697921042226564</v>
      </c>
      <c r="AK982" s="53">
        <v>1.0420692118754988</v>
      </c>
      <c r="AL982" s="53">
        <v>0.69983853214800895</v>
      </c>
      <c r="AM982" s="53">
        <v>0.78979882048858374</v>
      </c>
      <c r="AN982" s="53">
        <v>0.17693500661143682</v>
      </c>
      <c r="AO982" s="57">
        <v>0.46697921042226564</v>
      </c>
      <c r="AP982" s="59">
        <v>0.46868521208508684</v>
      </c>
      <c r="AQ982" s="53">
        <v>0.31486923148207768</v>
      </c>
      <c r="AR982" s="53">
        <v>0.45795570663595642</v>
      </c>
      <c r="AS982" s="53">
        <v>0.48906925653623479</v>
      </c>
      <c r="AT982" s="53">
        <v>0.6690224060234401</v>
      </c>
      <c r="AU982" s="53">
        <v>0.46868521208508684</v>
      </c>
      <c r="AV982" s="53">
        <v>0.31486923148207768</v>
      </c>
      <c r="AW982" s="53">
        <v>0.45795570663595642</v>
      </c>
      <c r="AX982" s="53">
        <v>0.48906925653623479</v>
      </c>
      <c r="AY982" s="57">
        <v>0.6690224060234401</v>
      </c>
      <c r="AZ982">
        <f t="shared" si="853"/>
        <v>0.39269754903696324</v>
      </c>
      <c r="BA982">
        <f t="shared" si="854"/>
        <v>0.22209236893737377</v>
      </c>
      <c r="BB982">
        <f t="shared" si="855"/>
        <v>0.5292790930267347</v>
      </c>
      <c r="BC982">
        <f t="shared" si="856"/>
        <v>0.63512415630915886</v>
      </c>
      <c r="BD982" s="4">
        <f t="shared" si="857"/>
        <v>0.47992036255255915</v>
      </c>
      <c r="BE982" s="7">
        <f t="shared" si="858"/>
        <v>0.10502085131830331</v>
      </c>
      <c r="BF982">
        <f t="shared" si="859"/>
        <v>8.7155863447880177E-2</v>
      </c>
      <c r="BG982">
        <f t="shared" si="860"/>
        <v>0.29550210957783402</v>
      </c>
      <c r="BH982">
        <f t="shared" si="861"/>
        <v>0.30981230882840782</v>
      </c>
      <c r="BI982" s="4">
        <f t="shared" si="862"/>
        <v>0.11897136507878604</v>
      </c>
      <c r="BJ982" s="7">
        <f t="shared" si="863"/>
        <v>9.8598226628548503E-4</v>
      </c>
      <c r="BK982">
        <f t="shared" si="864"/>
        <v>0.1952568256460582</v>
      </c>
      <c r="BL982">
        <f t="shared" si="865"/>
        <v>3.8851731637889644E-2</v>
      </c>
      <c r="BM982" s="4">
        <f t="shared" si="866"/>
        <v>9.9534732687324601E-2</v>
      </c>
      <c r="BN982" s="7">
        <f t="shared" si="867"/>
        <v>9.8598226628548503E-4</v>
      </c>
      <c r="BO982">
        <f t="shared" si="868"/>
        <v>9.64520940260849E-3</v>
      </c>
      <c r="BP982">
        <f t="shared" si="869"/>
        <v>2.1097146696567016E-3</v>
      </c>
      <c r="BQ982" s="4">
        <f t="shared" si="870"/>
        <v>4.1027233320416026E-5</v>
      </c>
      <c r="BR982" s="7">
        <f t="shared" si="871"/>
        <v>0.1952568256460582</v>
      </c>
      <c r="BS982">
        <f t="shared" si="872"/>
        <v>9.64520940260849E-3</v>
      </c>
      <c r="BT982">
        <f t="shared" si="873"/>
        <v>0.44453009029006929</v>
      </c>
      <c r="BU982" s="4">
        <f t="shared" si="874"/>
        <v>0.63309541538002478</v>
      </c>
      <c r="BV982" s="7">
        <f t="shared" si="875"/>
        <v>3.8851731637889644E-2</v>
      </c>
      <c r="BW982">
        <f t="shared" si="876"/>
        <v>2.1097146696567016E-3</v>
      </c>
      <c r="BX982">
        <f t="shared" si="877"/>
        <v>0.44453009029006929</v>
      </c>
      <c r="BY982" s="4">
        <f t="shared" si="878"/>
        <v>0.16581127299636489</v>
      </c>
      <c r="BZ982" s="7">
        <f t="shared" si="879"/>
        <v>9.9534732687324601E-2</v>
      </c>
      <c r="CA982">
        <f t="shared" si="880"/>
        <v>4.1027233320416026E-5</v>
      </c>
      <c r="CB982">
        <f t="shared" si="881"/>
        <v>0.63309541538002478</v>
      </c>
      <c r="CC982" s="4">
        <f t="shared" si="882"/>
        <v>0.16581127299636489</v>
      </c>
      <c r="CD982" s="7">
        <f t="shared" si="883"/>
        <v>10</v>
      </c>
      <c r="CE982" s="4">
        <f t="shared" si="884"/>
        <v>0</v>
      </c>
      <c r="CF982" s="7">
        <f t="shared" si="885"/>
        <v>9.8598226628548503E-4</v>
      </c>
      <c r="CG982">
        <f t="shared" si="886"/>
        <v>1.0248114539223899E-2</v>
      </c>
      <c r="CH982" s="7">
        <f t="shared" si="887"/>
        <v>9.8598226628548503E-4</v>
      </c>
      <c r="CI982" s="4">
        <f t="shared" si="888"/>
        <v>5.6420723315755947E-7</v>
      </c>
      <c r="CJ982">
        <f t="shared" si="889"/>
        <v>1.0248114539223899E-2</v>
      </c>
      <c r="CK982">
        <f t="shared" si="890"/>
        <v>5.6420723315755947E-7</v>
      </c>
      <c r="CL982" s="7">
        <f t="shared" si="891"/>
        <v>6</v>
      </c>
      <c r="CM982" s="4">
        <f t="shared" si="892"/>
        <v>1</v>
      </c>
      <c r="CN982" s="7">
        <f t="shared" si="893"/>
        <v>8.592638791657005E-4</v>
      </c>
      <c r="CO982" s="4">
        <f t="shared" si="894"/>
        <v>1</v>
      </c>
      <c r="CP982" s="7">
        <f t="shared" si="895"/>
        <v>4</v>
      </c>
      <c r="CQ982" s="4" t="str">
        <f t="shared" si="896"/>
        <v>Glenfiddich 15</v>
      </c>
      <c r="CR982" s="7">
        <f t="shared" si="897"/>
        <v>74</v>
      </c>
      <c r="CS982">
        <f t="shared" si="898"/>
        <v>77</v>
      </c>
      <c r="CT982">
        <f ca="1">COUNTIF(INDIRECT(ADDRESS(ROW(),CR982,1,1)):INDIRECT(ADDRESS(ROW(),CS982,1,1)), "&lt;0.05")</f>
        <v>2</v>
      </c>
      <c r="CU982" s="4">
        <f t="shared" ca="1" si="899"/>
        <v>0</v>
      </c>
    </row>
    <row r="983" spans="1:99" x14ac:dyDescent="0.25">
      <c r="A983" s="48">
        <v>187</v>
      </c>
      <c r="B983" s="7">
        <v>0.71882990214749032</v>
      </c>
      <c r="C983">
        <v>0.35704314134676401</v>
      </c>
      <c r="D983">
        <v>0.52576167541767749</v>
      </c>
      <c r="E983">
        <v>0.35380540468192351</v>
      </c>
      <c r="F983">
        <v>0.2683768083079795</v>
      </c>
      <c r="G983">
        <v>0.56041122169455471</v>
      </c>
      <c r="H983">
        <v>0.49003458896895824</v>
      </c>
      <c r="I983">
        <v>0.16559373074875566</v>
      </c>
      <c r="J983">
        <v>0.41556211738377163</v>
      </c>
      <c r="K983" s="4">
        <v>0.30098129447394445</v>
      </c>
      <c r="L983" s="7">
        <v>0.29093923709399105</v>
      </c>
      <c r="M983">
        <v>0.39689535836376594</v>
      </c>
      <c r="N983">
        <v>0.26903337674934169</v>
      </c>
      <c r="O983">
        <v>0.37471816718348755</v>
      </c>
      <c r="P983" s="53">
        <v>0.11506824954548769</v>
      </c>
      <c r="Q983" s="53">
        <v>0.10450265825604126</v>
      </c>
      <c r="R983" s="53">
        <v>0.19847361028133076</v>
      </c>
      <c r="S983" s="53">
        <v>0.18204875834201853</v>
      </c>
      <c r="T983" s="53">
        <v>0.15868441684578916</v>
      </c>
      <c r="U983" s="57">
        <v>0</v>
      </c>
      <c r="V983" s="59">
        <v>0.33884625401928953</v>
      </c>
      <c r="W983" s="53">
        <v>0.73220703223391426</v>
      </c>
      <c r="X983" s="53">
        <v>0.12974379553413493</v>
      </c>
      <c r="Y983" s="53">
        <v>0.30529555851586426</v>
      </c>
      <c r="Z983" s="53">
        <v>0.38869548486297439</v>
      </c>
      <c r="AA983" s="53">
        <v>0.33884625401928953</v>
      </c>
      <c r="AB983" s="53">
        <v>0.73220703223391426</v>
      </c>
      <c r="AC983" s="53">
        <v>0.12974379553413493</v>
      </c>
      <c r="AD983" s="53">
        <v>0.30529555851586426</v>
      </c>
      <c r="AE983" s="57">
        <v>0.38869548486297439</v>
      </c>
      <c r="AF983" s="59">
        <v>0.95539951562789938</v>
      </c>
      <c r="AG983" s="53">
        <v>0.78490069652908412</v>
      </c>
      <c r="AH983" s="53">
        <v>0.81416362972264222</v>
      </c>
      <c r="AI983" s="53">
        <v>0.52189931433400549</v>
      </c>
      <c r="AJ983" s="53">
        <v>0.62895038595797292</v>
      </c>
      <c r="AK983" s="53">
        <v>0.95539951562789938</v>
      </c>
      <c r="AL983" s="53">
        <v>0.78490069652908412</v>
      </c>
      <c r="AM983" s="53">
        <v>0.81416362972264222</v>
      </c>
      <c r="AN983" s="53">
        <v>0.52189931433400549</v>
      </c>
      <c r="AO983" s="57">
        <v>0.62895038595797292</v>
      </c>
      <c r="AP983" s="59">
        <v>0.50462572886064305</v>
      </c>
      <c r="AQ983" s="53">
        <v>0.33164057895753918</v>
      </c>
      <c r="AR983" s="53">
        <v>0.36778159609296596</v>
      </c>
      <c r="AS983" s="53">
        <v>0.46910077274787687</v>
      </c>
      <c r="AT983" s="53">
        <v>0.53785017252256562</v>
      </c>
      <c r="AU983" s="53">
        <v>0.50462572886064305</v>
      </c>
      <c r="AV983" s="53">
        <v>0.33164057895753918</v>
      </c>
      <c r="AW983" s="53">
        <v>0.36778159609296596</v>
      </c>
      <c r="AX983" s="53">
        <v>0.46910077274787687</v>
      </c>
      <c r="AY983" s="57">
        <v>0.53785017252256562</v>
      </c>
      <c r="AZ983">
        <f t="shared" si="853"/>
        <v>0.41563998851718187</v>
      </c>
      <c r="BA983">
        <f t="shared" si="854"/>
        <v>0.20903638326612536</v>
      </c>
      <c r="BB983">
        <f t="shared" si="855"/>
        <v>0.37895762503323549</v>
      </c>
      <c r="BC983">
        <f t="shared" si="856"/>
        <v>0.74106270843432076</v>
      </c>
      <c r="BD983" s="4">
        <f t="shared" si="857"/>
        <v>0.44219976983631809</v>
      </c>
      <c r="BE983" s="7">
        <f t="shared" si="858"/>
        <v>0.16164346221592857</v>
      </c>
      <c r="BF983">
        <f t="shared" si="859"/>
        <v>0.12466751723503176</v>
      </c>
      <c r="BG983">
        <f t="shared" si="860"/>
        <v>0.20764420667388903</v>
      </c>
      <c r="BH983">
        <f t="shared" si="861"/>
        <v>0.1590300788991024</v>
      </c>
      <c r="BI983" s="4">
        <f t="shared" si="862"/>
        <v>8.3707245302850342E-2</v>
      </c>
      <c r="BJ983" s="7">
        <f t="shared" si="863"/>
        <v>5.2696071034675895E-3</v>
      </c>
      <c r="BK983">
        <f t="shared" si="864"/>
        <v>0.66490299884219128</v>
      </c>
      <c r="BL983">
        <f t="shared" si="865"/>
        <v>2.5477676507450946E-4</v>
      </c>
      <c r="BM983" s="4">
        <f t="shared" si="866"/>
        <v>0.65185625655014423</v>
      </c>
      <c r="BN983" s="7">
        <f t="shared" si="867"/>
        <v>5.2696071034675895E-3</v>
      </c>
      <c r="BO983">
        <f t="shared" si="868"/>
        <v>4.2651692915913995E-2</v>
      </c>
      <c r="BP983">
        <f t="shared" si="869"/>
        <v>2.0837422905154274E-7</v>
      </c>
      <c r="BQ983" s="4">
        <f t="shared" si="870"/>
        <v>1.6426402158822907E-4</v>
      </c>
      <c r="BR983" s="7">
        <f t="shared" si="871"/>
        <v>0.66490299884219128</v>
      </c>
      <c r="BS983">
        <f t="shared" si="872"/>
        <v>4.2651692915913995E-2</v>
      </c>
      <c r="BT983">
        <f t="shared" si="873"/>
        <v>4.1768041789021465E-4</v>
      </c>
      <c r="BU983" s="4">
        <f t="shared" si="874"/>
        <v>0.38948802273237593</v>
      </c>
      <c r="BV983" s="7">
        <f t="shared" si="875"/>
        <v>2.5477676507450946E-4</v>
      </c>
      <c r="BW983">
        <f t="shared" si="876"/>
        <v>2.0837422905154274E-7</v>
      </c>
      <c r="BX983">
        <f t="shared" si="877"/>
        <v>4.1768041789021465E-4</v>
      </c>
      <c r="BY983" s="4">
        <f t="shared" si="878"/>
        <v>1.3203270767376171E-4</v>
      </c>
      <c r="BZ983" s="7">
        <f t="shared" si="879"/>
        <v>0.65185625655014423</v>
      </c>
      <c r="CA983">
        <f t="shared" si="880"/>
        <v>1.6426402158822907E-4</v>
      </c>
      <c r="CB983">
        <f t="shared" si="881"/>
        <v>0.38948802273237593</v>
      </c>
      <c r="CC983" s="4">
        <f t="shared" si="882"/>
        <v>1.3203270767376171E-4</v>
      </c>
      <c r="CD983" s="7">
        <f t="shared" si="883"/>
        <v>14</v>
      </c>
      <c r="CE983" s="4">
        <f t="shared" si="884"/>
        <v>0</v>
      </c>
      <c r="CF983" s="7">
        <f t="shared" si="885"/>
        <v>5.2696071034675895E-3</v>
      </c>
      <c r="CG983">
        <f t="shared" si="886"/>
        <v>0.12180435477336539</v>
      </c>
      <c r="CH983" s="7">
        <f t="shared" si="887"/>
        <v>5.2696071034675895E-3</v>
      </c>
      <c r="CI983" s="4">
        <f t="shared" si="888"/>
        <v>6.6022619009220146E-6</v>
      </c>
      <c r="CJ983">
        <f t="shared" si="889"/>
        <v>0.12180435477336539</v>
      </c>
      <c r="CK983">
        <f t="shared" si="890"/>
        <v>6.6022619009220146E-6</v>
      </c>
      <c r="CL983" s="7">
        <f t="shared" si="891"/>
        <v>4</v>
      </c>
      <c r="CM983" s="4">
        <f t="shared" si="892"/>
        <v>0</v>
      </c>
      <c r="CN983" s="7">
        <f t="shared" si="893"/>
        <v>1.1981065995390707E-3</v>
      </c>
      <c r="CO983" s="4">
        <f t="shared" si="894"/>
        <v>1</v>
      </c>
      <c r="CP983" s="7">
        <f t="shared" si="895"/>
        <v>4</v>
      </c>
      <c r="CQ983" s="4" t="str">
        <f t="shared" si="896"/>
        <v>Glenfiddich 15</v>
      </c>
      <c r="CR983" s="7">
        <f t="shared" si="897"/>
        <v>74</v>
      </c>
      <c r="CS983">
        <f t="shared" si="898"/>
        <v>77</v>
      </c>
      <c r="CT983">
        <f ca="1">COUNTIF(INDIRECT(ADDRESS(ROW(),CR983,1,1)):INDIRECT(ADDRESS(ROW(),CS983,1,1)), "&lt;0.05")</f>
        <v>4</v>
      </c>
      <c r="CU983" s="4">
        <f t="shared" ca="1" si="899"/>
        <v>1</v>
      </c>
    </row>
    <row r="984" spans="1:99" x14ac:dyDescent="0.25">
      <c r="A984" s="48">
        <v>188</v>
      </c>
      <c r="B984" s="7">
        <v>0</v>
      </c>
      <c r="C984">
        <v>0.13528698682036253</v>
      </c>
      <c r="D984">
        <v>0.19421669720919732</v>
      </c>
      <c r="E984">
        <v>0.21315912072975407</v>
      </c>
      <c r="F984">
        <v>0.1203468826857633</v>
      </c>
      <c r="G984">
        <v>0.2836714870824113</v>
      </c>
      <c r="H984">
        <v>0.10292338484402258</v>
      </c>
      <c r="I984">
        <v>0.15633946997176987</v>
      </c>
      <c r="J984">
        <v>0.19272590382883203</v>
      </c>
      <c r="K984" s="4">
        <v>3.7204827007178733E-2</v>
      </c>
      <c r="L984" s="7">
        <v>0.18642341000897633</v>
      </c>
      <c r="M984">
        <v>0.11342798184663089</v>
      </c>
      <c r="N984">
        <v>0.26237417819403075</v>
      </c>
      <c r="O984">
        <v>7.8469234088392223E-2</v>
      </c>
      <c r="P984" s="53">
        <v>0.19907445480774452</v>
      </c>
      <c r="Q984" s="53">
        <v>4.5769222851606332E-2</v>
      </c>
      <c r="R984" s="53">
        <v>5.4664981564502134E-2</v>
      </c>
      <c r="S984" s="53">
        <v>0.25689621588446165</v>
      </c>
      <c r="T984" s="53">
        <v>0.21140361435224156</v>
      </c>
      <c r="U984" s="57">
        <v>0.19667605216349196</v>
      </c>
      <c r="V984" s="59">
        <v>0.22143971909332422</v>
      </c>
      <c r="W984" s="53">
        <v>0.27924180635558965</v>
      </c>
      <c r="X984" s="53">
        <v>0.1720737357315883</v>
      </c>
      <c r="Y984" s="53">
        <v>0.12439760585986971</v>
      </c>
      <c r="Z984" s="53">
        <v>0.33793168941540369</v>
      </c>
      <c r="AA984" s="53">
        <v>0.22143971909332422</v>
      </c>
      <c r="AB984" s="53">
        <v>0.27924180635558965</v>
      </c>
      <c r="AC984" s="53">
        <v>0.1720737357315883</v>
      </c>
      <c r="AD984" s="53">
        <v>0.12439760585986971</v>
      </c>
      <c r="AE984" s="57">
        <v>0.33793168941540369</v>
      </c>
      <c r="AF984" s="59">
        <v>0.41502968907942106</v>
      </c>
      <c r="AG984" s="53">
        <v>0.35413988057780543</v>
      </c>
      <c r="AH984" s="53">
        <v>0.34188928155334808</v>
      </c>
      <c r="AI984" s="53">
        <v>0.17301322142811992</v>
      </c>
      <c r="AJ984" s="53">
        <v>0.3634671799093957</v>
      </c>
      <c r="AK984" s="53">
        <v>0.41502968907942106</v>
      </c>
      <c r="AL984" s="53">
        <v>0.35413988057780543</v>
      </c>
      <c r="AM984" s="53">
        <v>0.34188928155334808</v>
      </c>
      <c r="AN984" s="53">
        <v>0.17301322142811992</v>
      </c>
      <c r="AO984" s="57">
        <v>0.3634671799093957</v>
      </c>
      <c r="AP984" s="59">
        <v>0.12904618360424705</v>
      </c>
      <c r="AQ984" s="53">
        <v>0.15983820008607708</v>
      </c>
      <c r="AR984" s="53">
        <v>0.22335616662635663</v>
      </c>
      <c r="AS984" s="53">
        <v>0.24238681189988259</v>
      </c>
      <c r="AT984" s="53">
        <v>0.16321184461277091</v>
      </c>
      <c r="AU984" s="53">
        <v>0.12904618360424705</v>
      </c>
      <c r="AV984" s="53">
        <v>0.15983820008607708</v>
      </c>
      <c r="AW984" s="53">
        <v>0.22335616662635663</v>
      </c>
      <c r="AX984" s="53">
        <v>0.24238681189988259</v>
      </c>
      <c r="AY984" s="57">
        <v>0.16321184461277091</v>
      </c>
      <c r="AZ984">
        <f t="shared" si="853"/>
        <v>0.14358747601792918</v>
      </c>
      <c r="BA984">
        <f t="shared" si="854"/>
        <v>0.16051793457620783</v>
      </c>
      <c r="BB984">
        <f t="shared" si="855"/>
        <v>0.22701691129115509</v>
      </c>
      <c r="BC984">
        <f t="shared" si="856"/>
        <v>0.32950785050961806</v>
      </c>
      <c r="BD984" s="4">
        <f t="shared" si="857"/>
        <v>0.18356784136586685</v>
      </c>
      <c r="BE984" s="7">
        <f t="shared" si="858"/>
        <v>8.4196518316691324E-2</v>
      </c>
      <c r="BF984">
        <f t="shared" si="859"/>
        <v>8.0993480985214597E-2</v>
      </c>
      <c r="BG984">
        <f t="shared" si="860"/>
        <v>7.9735823722845156E-2</v>
      </c>
      <c r="BH984">
        <f t="shared" si="861"/>
        <v>8.6561252040863221E-2</v>
      </c>
      <c r="BI984" s="4">
        <f t="shared" si="862"/>
        <v>4.4703606033693929E-2</v>
      </c>
      <c r="BJ984" s="7">
        <f t="shared" si="863"/>
        <v>0.65225332035868011</v>
      </c>
      <c r="BK984">
        <f t="shared" si="864"/>
        <v>3.5398596235731779E-2</v>
      </c>
      <c r="BL984">
        <f t="shared" si="865"/>
        <v>1.2369240598217277E-4</v>
      </c>
      <c r="BM984" s="4">
        <f t="shared" si="866"/>
        <v>0.20644225204894076</v>
      </c>
      <c r="BN984" s="7">
        <f t="shared" si="867"/>
        <v>0.65225332035868011</v>
      </c>
      <c r="BO984">
        <f t="shared" si="868"/>
        <v>8.0772572300695497E-2</v>
      </c>
      <c r="BP984">
        <f t="shared" si="869"/>
        <v>2.7493085230316711E-4</v>
      </c>
      <c r="BQ984" s="4">
        <f t="shared" si="870"/>
        <v>0.44387212393383568</v>
      </c>
      <c r="BR984" s="7">
        <f t="shared" si="871"/>
        <v>3.5398596235731779E-2</v>
      </c>
      <c r="BS984">
        <f t="shared" si="872"/>
        <v>8.0772572300695497E-2</v>
      </c>
      <c r="BT984">
        <f t="shared" si="873"/>
        <v>1.3118762503950417E-2</v>
      </c>
      <c r="BU984" s="4">
        <f t="shared" si="874"/>
        <v>0.15481276746476241</v>
      </c>
      <c r="BV984" s="7">
        <f t="shared" si="875"/>
        <v>1.2369240598217277E-4</v>
      </c>
      <c r="BW984">
        <f t="shared" si="876"/>
        <v>2.7493085230316711E-4</v>
      </c>
      <c r="BX984">
        <f t="shared" si="877"/>
        <v>1.3118762503950417E-2</v>
      </c>
      <c r="BY984" s="4">
        <f t="shared" si="878"/>
        <v>3.520078370755515E-4</v>
      </c>
      <c r="BZ984" s="7">
        <f t="shared" si="879"/>
        <v>0.20644225204894076</v>
      </c>
      <c r="CA984">
        <f t="shared" si="880"/>
        <v>0.44387212393383568</v>
      </c>
      <c r="CB984">
        <f t="shared" si="881"/>
        <v>0.15481276746476241</v>
      </c>
      <c r="CC984" s="4">
        <f t="shared" si="882"/>
        <v>3.520078370755515E-4</v>
      </c>
      <c r="CD984" s="7">
        <f t="shared" si="883"/>
        <v>10</v>
      </c>
      <c r="CE984" s="4">
        <f t="shared" si="884"/>
        <v>0</v>
      </c>
      <c r="CF984" s="7">
        <f t="shared" si="885"/>
        <v>0.65225332035868011</v>
      </c>
      <c r="CG984">
        <f t="shared" si="886"/>
        <v>4.6160718075022285E-3</v>
      </c>
      <c r="CH984" s="7">
        <f t="shared" si="887"/>
        <v>0.65225332035868011</v>
      </c>
      <c r="CI984" s="4">
        <f t="shared" si="888"/>
        <v>1.2018581356677105E-2</v>
      </c>
      <c r="CJ984">
        <f t="shared" si="889"/>
        <v>4.6160718075022285E-3</v>
      </c>
      <c r="CK984">
        <f t="shared" si="890"/>
        <v>1.2018581356677105E-2</v>
      </c>
      <c r="CL984" s="7">
        <f t="shared" si="891"/>
        <v>4</v>
      </c>
      <c r="CM984" s="4">
        <f t="shared" si="892"/>
        <v>0</v>
      </c>
      <c r="CN984" s="7">
        <f t="shared" si="893"/>
        <v>6.9615039608038735E-5</v>
      </c>
      <c r="CO984" s="4">
        <f t="shared" si="894"/>
        <v>1</v>
      </c>
      <c r="CP984" s="7">
        <f t="shared" si="895"/>
        <v>4</v>
      </c>
      <c r="CQ984" s="4" t="str">
        <f t="shared" si="896"/>
        <v>Glenfiddich 15</v>
      </c>
      <c r="CR984" s="7">
        <f t="shared" si="897"/>
        <v>74</v>
      </c>
      <c r="CS984">
        <f t="shared" si="898"/>
        <v>77</v>
      </c>
      <c r="CT984">
        <f ca="1">COUNTIF(INDIRECT(ADDRESS(ROW(),CR984,1,1)):INDIRECT(ADDRESS(ROW(),CS984,1,1)), "&lt;0.05")</f>
        <v>4</v>
      </c>
      <c r="CU984" s="4">
        <f t="shared" ca="1" si="899"/>
        <v>1</v>
      </c>
    </row>
    <row r="985" spans="1:99" x14ac:dyDescent="0.25">
      <c r="A985" s="48">
        <v>189</v>
      </c>
      <c r="B985" s="7">
        <v>0.43243985335239293</v>
      </c>
      <c r="C985">
        <v>0.52960978981725571</v>
      </c>
      <c r="D985">
        <v>0.35178184393757078</v>
      </c>
      <c r="E985">
        <v>0.23981270449487713</v>
      </c>
      <c r="F985">
        <v>0.35146057340825598</v>
      </c>
      <c r="G985">
        <v>0.87944023207452859</v>
      </c>
      <c r="H985">
        <v>1.3055959790654472</v>
      </c>
      <c r="I985">
        <v>0.78786178726965039</v>
      </c>
      <c r="J985">
        <v>0.61153903339673932</v>
      </c>
      <c r="K985" s="4">
        <v>0.39360503363416827</v>
      </c>
      <c r="L985" s="7">
        <v>0.25879959958533888</v>
      </c>
      <c r="M985">
        <v>0.34643555259523306</v>
      </c>
      <c r="N985">
        <v>9.0343348939492765E-2</v>
      </c>
      <c r="O985">
        <v>0.54869348154693043</v>
      </c>
      <c r="P985" s="53">
        <v>0.42386318952148117</v>
      </c>
      <c r="Q985" s="53">
        <v>0.50314008748758821</v>
      </c>
      <c r="R985" s="53">
        <v>1.1712007979797026</v>
      </c>
      <c r="S985" s="53">
        <v>0.25317541450111453</v>
      </c>
      <c r="T985" s="53">
        <v>0.35030022066826388</v>
      </c>
      <c r="U985" s="57">
        <v>0.28076866250792937</v>
      </c>
      <c r="V985" s="59">
        <v>0</v>
      </c>
      <c r="W985" s="53">
        <v>1.1356634578008995</v>
      </c>
      <c r="X985" s="53">
        <v>0.73221007768318591</v>
      </c>
      <c r="Y985" s="53">
        <v>0.71264157817526441</v>
      </c>
      <c r="Z985" s="53">
        <v>0.80399713227808467</v>
      </c>
      <c r="AA985" s="53">
        <v>0</v>
      </c>
      <c r="AB985" s="53">
        <v>1.1356634578008995</v>
      </c>
      <c r="AC985" s="53">
        <v>0.73221007768318591</v>
      </c>
      <c r="AD985" s="53">
        <v>0.71264157817526441</v>
      </c>
      <c r="AE985" s="57">
        <v>0.80399713227808467</v>
      </c>
      <c r="AF985" s="59">
        <v>1.1353385975303318</v>
      </c>
      <c r="AG985" s="53">
        <v>0.98636744628770745</v>
      </c>
      <c r="AH985" s="53">
        <v>1.3104524005744487</v>
      </c>
      <c r="AI985" s="53">
        <v>0.99543169461964043</v>
      </c>
      <c r="AJ985" s="53">
        <v>0.71255613667589524</v>
      </c>
      <c r="AK985" s="53">
        <v>1.1353385975303318</v>
      </c>
      <c r="AL985" s="53">
        <v>0.98636744628770745</v>
      </c>
      <c r="AM985" s="53">
        <v>1.3104524005744487</v>
      </c>
      <c r="AN985" s="53">
        <v>0.99543169461964043</v>
      </c>
      <c r="AO985" s="57">
        <v>0.71255613667589524</v>
      </c>
      <c r="AP985" s="59">
        <v>0.72257069868778678</v>
      </c>
      <c r="AQ985" s="53">
        <v>0.70002452827808648</v>
      </c>
      <c r="AR985" s="53">
        <v>0.57268220743894638</v>
      </c>
      <c r="AS985" s="53">
        <v>1.120442791506034</v>
      </c>
      <c r="AT985" s="53">
        <v>0.53586592799725064</v>
      </c>
      <c r="AU985" s="53">
        <v>0.72257069868778678</v>
      </c>
      <c r="AV985" s="53">
        <v>0.70002452827808648</v>
      </c>
      <c r="AW985" s="53">
        <v>0.57268220743894638</v>
      </c>
      <c r="AX985" s="53">
        <v>1.120442791506034</v>
      </c>
      <c r="AY985" s="57">
        <v>0.53586592799725064</v>
      </c>
      <c r="AZ985">
        <f t="shared" si="853"/>
        <v>0.58831468304508872</v>
      </c>
      <c r="BA985">
        <f t="shared" si="854"/>
        <v>0.42267203553330746</v>
      </c>
      <c r="BB985">
        <f t="shared" si="855"/>
        <v>0.67690244918748688</v>
      </c>
      <c r="BC985">
        <f t="shared" si="856"/>
        <v>1.0280292551376047</v>
      </c>
      <c r="BD985" s="4">
        <f t="shared" si="857"/>
        <v>0.73031723078162081</v>
      </c>
      <c r="BE985" s="7">
        <f t="shared" si="858"/>
        <v>0.3229656529808077</v>
      </c>
      <c r="BF985">
        <f t="shared" si="859"/>
        <v>0.29436657479892614</v>
      </c>
      <c r="BG985">
        <f t="shared" si="860"/>
        <v>0.39133613466360656</v>
      </c>
      <c r="BH985">
        <f t="shared" si="861"/>
        <v>0.20741784118243886</v>
      </c>
      <c r="BI985" s="4">
        <f t="shared" si="862"/>
        <v>0.21900569219074881</v>
      </c>
      <c r="BJ985" s="7">
        <f t="shared" si="863"/>
        <v>0.24632759700246457</v>
      </c>
      <c r="BK985">
        <f t="shared" si="864"/>
        <v>0.58790437052525768</v>
      </c>
      <c r="BL985">
        <f t="shared" si="865"/>
        <v>2.4262969986046374E-3</v>
      </c>
      <c r="BM985" s="4">
        <f t="shared" si="866"/>
        <v>0.26691133284266855</v>
      </c>
      <c r="BN985" s="7">
        <f t="shared" si="867"/>
        <v>0.24632759700246457</v>
      </c>
      <c r="BO985">
        <f t="shared" si="868"/>
        <v>0.1193210752204361</v>
      </c>
      <c r="BP985">
        <f t="shared" si="869"/>
        <v>6.7189254552357352E-5</v>
      </c>
      <c r="BQ985" s="4">
        <f t="shared" si="870"/>
        <v>1.7010272936926425E-2</v>
      </c>
      <c r="BR985" s="7">
        <f t="shared" si="871"/>
        <v>0.58790437052525768</v>
      </c>
      <c r="BS985">
        <f t="shared" si="872"/>
        <v>0.1193210752204361</v>
      </c>
      <c r="BT985">
        <f t="shared" si="873"/>
        <v>2.5455521601598807E-2</v>
      </c>
      <c r="BU985" s="4">
        <f t="shared" si="874"/>
        <v>0.7120220204083596</v>
      </c>
      <c r="BV985" s="7">
        <f t="shared" si="875"/>
        <v>2.4262969986046374E-3</v>
      </c>
      <c r="BW985">
        <f t="shared" si="876"/>
        <v>6.7189254552357352E-5</v>
      </c>
      <c r="BX985">
        <f t="shared" si="877"/>
        <v>2.5455521601598807E-2</v>
      </c>
      <c r="BY985" s="4">
        <f t="shared" si="878"/>
        <v>5.9159133983072891E-3</v>
      </c>
      <c r="BZ985" s="7">
        <f t="shared" si="879"/>
        <v>0.26691133284266855</v>
      </c>
      <c r="CA985">
        <f t="shared" si="880"/>
        <v>1.7010272936926425E-2</v>
      </c>
      <c r="CB985">
        <f t="shared" si="881"/>
        <v>0.7120220204083596</v>
      </c>
      <c r="CC985" s="4">
        <f t="shared" si="882"/>
        <v>5.9159133983072891E-3</v>
      </c>
      <c r="CD985" s="7">
        <f t="shared" si="883"/>
        <v>10</v>
      </c>
      <c r="CE985" s="4">
        <f t="shared" si="884"/>
        <v>0</v>
      </c>
      <c r="CF985" s="7">
        <f t="shared" si="885"/>
        <v>0.24632759700246457</v>
      </c>
      <c r="CG985">
        <f t="shared" si="886"/>
        <v>7.6069183081218614E-2</v>
      </c>
      <c r="CH985" s="7">
        <f t="shared" si="887"/>
        <v>0.24632759700246457</v>
      </c>
      <c r="CI985" s="4">
        <f t="shared" si="888"/>
        <v>2.554518533847402E-3</v>
      </c>
      <c r="CJ985">
        <f t="shared" si="889"/>
        <v>7.6069183081218614E-2</v>
      </c>
      <c r="CK985">
        <f t="shared" si="890"/>
        <v>2.554518533847402E-3</v>
      </c>
      <c r="CL985" s="7">
        <f t="shared" si="891"/>
        <v>2</v>
      </c>
      <c r="CM985" s="4">
        <f t="shared" si="892"/>
        <v>0</v>
      </c>
      <c r="CN985" s="7">
        <f t="shared" si="893"/>
        <v>2.2154995398600413E-3</v>
      </c>
      <c r="CO985" s="4">
        <f t="shared" si="894"/>
        <v>1</v>
      </c>
      <c r="CP985" s="7">
        <f t="shared" si="895"/>
        <v>4</v>
      </c>
      <c r="CQ985" s="4" t="str">
        <f t="shared" si="896"/>
        <v>Glenfiddich 15</v>
      </c>
      <c r="CR985" s="7">
        <f t="shared" si="897"/>
        <v>74</v>
      </c>
      <c r="CS985">
        <f t="shared" si="898"/>
        <v>77</v>
      </c>
      <c r="CT985">
        <f ca="1">COUNTIF(INDIRECT(ADDRESS(ROW(),CR985,1,1)):INDIRECT(ADDRESS(ROW(),CS985,1,1)), "&lt;0.05")</f>
        <v>4</v>
      </c>
      <c r="CU985" s="4">
        <f t="shared" ca="1" si="899"/>
        <v>1</v>
      </c>
    </row>
    <row r="986" spans="1:99" x14ac:dyDescent="0.25">
      <c r="A986" s="48">
        <v>190</v>
      </c>
      <c r="B986" s="7">
        <v>0.68108832175115419</v>
      </c>
      <c r="C986">
        <v>0.53862605185950263</v>
      </c>
      <c r="D986">
        <v>0</v>
      </c>
      <c r="E986">
        <v>0.34466016795740562</v>
      </c>
      <c r="F986">
        <v>0.24908635469459595</v>
      </c>
      <c r="G986">
        <v>0.38364614508135808</v>
      </c>
      <c r="H986">
        <v>0.74452765677251509</v>
      </c>
      <c r="I986">
        <v>1.1688729824729229</v>
      </c>
      <c r="J986">
        <v>0.12894754443839029</v>
      </c>
      <c r="K986" s="4">
        <v>0.32545048184079012</v>
      </c>
      <c r="L986" s="7">
        <v>0.81574332753984558</v>
      </c>
      <c r="M986">
        <v>0.25612096455343247</v>
      </c>
      <c r="N986">
        <v>0.20777635688562404</v>
      </c>
      <c r="O986">
        <v>0.30940660094639177</v>
      </c>
      <c r="P986" s="53">
        <v>0.48591993115399457</v>
      </c>
      <c r="Q986" s="53">
        <v>0.60596951445555325</v>
      </c>
      <c r="R986" s="53">
        <v>1.3628279273469859</v>
      </c>
      <c r="S986" s="53">
        <v>0.33424624428885519</v>
      </c>
      <c r="T986" s="53">
        <v>0.29832700303708393</v>
      </c>
      <c r="U986" s="57">
        <v>0.63317280357022199</v>
      </c>
      <c r="V986" s="59">
        <v>0.16227032995934271</v>
      </c>
      <c r="W986" s="53">
        <v>0.72352180372211261</v>
      </c>
      <c r="X986" s="53">
        <v>0.91230016823254567</v>
      </c>
      <c r="Y986" s="53">
        <v>0.65980645963968276</v>
      </c>
      <c r="Z986" s="53">
        <v>0.82765355464339008</v>
      </c>
      <c r="AA986" s="53">
        <v>0.16227032995934271</v>
      </c>
      <c r="AB986" s="53">
        <v>0.72352180372211261</v>
      </c>
      <c r="AC986" s="53">
        <v>0.91230016823254567</v>
      </c>
      <c r="AD986" s="53">
        <v>0.65980645963968276</v>
      </c>
      <c r="AE986" s="57">
        <v>0.82765355464339008</v>
      </c>
      <c r="AF986" s="59">
        <v>0.9966159588559379</v>
      </c>
      <c r="AG986" s="53">
        <v>1.2341508028836492</v>
      </c>
      <c r="AH986" s="53">
        <v>0.9210793685031412</v>
      </c>
      <c r="AI986" s="53">
        <v>0.53531232389591799</v>
      </c>
      <c r="AJ986" s="53">
        <v>0.60149119716519017</v>
      </c>
      <c r="AK986" s="53">
        <v>0.9966159588559379</v>
      </c>
      <c r="AL986" s="53">
        <v>1.2341508028836492</v>
      </c>
      <c r="AM986" s="53">
        <v>0.9210793685031412</v>
      </c>
      <c r="AN986" s="53">
        <v>0.53531232389591799</v>
      </c>
      <c r="AO986" s="57">
        <v>0.60149119716519017</v>
      </c>
      <c r="AP986" s="59">
        <v>0.83843742755107542</v>
      </c>
      <c r="AQ986" s="53">
        <v>0.58361634290729769</v>
      </c>
      <c r="AR986" s="53">
        <v>0.29082448127314675</v>
      </c>
      <c r="AS986" s="53">
        <v>0.55278834492970619</v>
      </c>
      <c r="AT986" s="53">
        <v>0.68564648867940636</v>
      </c>
      <c r="AU986" s="53">
        <v>0.83843742755107542</v>
      </c>
      <c r="AV986" s="53">
        <v>0.58361634290729769</v>
      </c>
      <c r="AW986" s="53">
        <v>0.29082448127314675</v>
      </c>
      <c r="AX986" s="53">
        <v>0.55278834492970619</v>
      </c>
      <c r="AY986" s="57">
        <v>0.68564648867940636</v>
      </c>
      <c r="AZ986">
        <f t="shared" si="853"/>
        <v>0.45649057068686361</v>
      </c>
      <c r="BA986">
        <f t="shared" si="854"/>
        <v>0.53095106737779885</v>
      </c>
      <c r="BB986">
        <f t="shared" si="855"/>
        <v>0.6571104632394148</v>
      </c>
      <c r="BC986">
        <f t="shared" si="856"/>
        <v>0.85772993026076738</v>
      </c>
      <c r="BD986" s="4">
        <f t="shared" si="857"/>
        <v>0.59026261706812644</v>
      </c>
      <c r="BE986" s="7">
        <f t="shared" si="858"/>
        <v>0.34014913213276227</v>
      </c>
      <c r="BF986">
        <f t="shared" si="859"/>
        <v>0.35167737232449214</v>
      </c>
      <c r="BG986">
        <f t="shared" si="860"/>
        <v>0.27628134758532913</v>
      </c>
      <c r="BH986">
        <f t="shared" si="861"/>
        <v>0.27268482207005529</v>
      </c>
      <c r="BI986" s="4">
        <f t="shared" si="862"/>
        <v>0.18961980131170242</v>
      </c>
      <c r="BJ986" s="7">
        <f t="shared" si="863"/>
        <v>0.63613369772748563</v>
      </c>
      <c r="BK986">
        <f t="shared" si="864"/>
        <v>0.16560037278603915</v>
      </c>
      <c r="BL986">
        <f t="shared" si="865"/>
        <v>9.6631539486357991E-3</v>
      </c>
      <c r="BM986" s="4">
        <f t="shared" si="866"/>
        <v>0.29558463724657336</v>
      </c>
      <c r="BN986" s="7">
        <f t="shared" si="867"/>
        <v>0.63613369772748563</v>
      </c>
      <c r="BO986">
        <f t="shared" si="868"/>
        <v>0.38477996905428002</v>
      </c>
      <c r="BP986">
        <f t="shared" si="869"/>
        <v>3.2940346970128473E-2</v>
      </c>
      <c r="BQ986" s="4">
        <f t="shared" si="870"/>
        <v>0.6460742600479713</v>
      </c>
      <c r="BR986" s="7">
        <f t="shared" si="871"/>
        <v>0.16560037278603915</v>
      </c>
      <c r="BS986">
        <f t="shared" si="872"/>
        <v>0.38477996905428002</v>
      </c>
      <c r="BT986">
        <f t="shared" si="873"/>
        <v>0.11956542892062223</v>
      </c>
      <c r="BU986" s="4">
        <f t="shared" si="874"/>
        <v>0.53708340240224306</v>
      </c>
      <c r="BV986" s="7">
        <f t="shared" si="875"/>
        <v>9.6631539486357991E-3</v>
      </c>
      <c r="BW986">
        <f t="shared" si="876"/>
        <v>3.2940346970128473E-2</v>
      </c>
      <c r="BX986">
        <f t="shared" si="877"/>
        <v>0.11956542892062223</v>
      </c>
      <c r="BY986" s="4">
        <f t="shared" si="878"/>
        <v>2.1511243167021282E-2</v>
      </c>
      <c r="BZ986" s="7">
        <f t="shared" si="879"/>
        <v>0.29558463724657336</v>
      </c>
      <c r="CA986">
        <f t="shared" si="880"/>
        <v>0.6460742600479713</v>
      </c>
      <c r="CB986">
        <f t="shared" si="881"/>
        <v>0.53708340240224306</v>
      </c>
      <c r="CC986" s="4">
        <f t="shared" si="882"/>
        <v>2.1511243167021282E-2</v>
      </c>
      <c r="CD986" s="7">
        <f t="shared" si="883"/>
        <v>6</v>
      </c>
      <c r="CE986" s="4">
        <f t="shared" si="884"/>
        <v>0</v>
      </c>
      <c r="CF986" s="7">
        <f t="shared" si="885"/>
        <v>0.63613369772748563</v>
      </c>
      <c r="CG986">
        <f t="shared" si="886"/>
        <v>5.8403440885411724E-2</v>
      </c>
      <c r="CH986" s="7">
        <f t="shared" si="887"/>
        <v>0.63613369772748563</v>
      </c>
      <c r="CI986" s="4">
        <f t="shared" si="888"/>
        <v>0.18375274951233928</v>
      </c>
      <c r="CJ986">
        <f t="shared" si="889"/>
        <v>5.8403440885411724E-2</v>
      </c>
      <c r="CK986">
        <f t="shared" si="890"/>
        <v>0.18375274951233928</v>
      </c>
      <c r="CL986" s="7">
        <f t="shared" si="891"/>
        <v>0</v>
      </c>
      <c r="CM986" s="4">
        <f t="shared" si="892"/>
        <v>0</v>
      </c>
      <c r="CN986" s="7">
        <f t="shared" si="893"/>
        <v>1.1537623650688101E-2</v>
      </c>
      <c r="CO986" s="4">
        <f t="shared" si="894"/>
        <v>1</v>
      </c>
      <c r="CP986" s="7">
        <f t="shared" si="895"/>
        <v>4</v>
      </c>
      <c r="CQ986" s="4" t="str">
        <f t="shared" si="896"/>
        <v>Glenfiddich 15</v>
      </c>
      <c r="CR986" s="7">
        <f t="shared" si="897"/>
        <v>74</v>
      </c>
      <c r="CS986">
        <f t="shared" si="898"/>
        <v>77</v>
      </c>
      <c r="CT986">
        <f ca="1">COUNTIF(INDIRECT(ADDRESS(ROW(),CR986,1,1)):INDIRECT(ADDRESS(ROW(),CS986,1,1)), "&lt;0.05")</f>
        <v>3</v>
      </c>
      <c r="CU986" s="4">
        <f t="shared" ca="1" si="899"/>
        <v>0</v>
      </c>
    </row>
    <row r="987" spans="1:99" x14ac:dyDescent="0.25">
      <c r="A987" s="48">
        <v>191</v>
      </c>
      <c r="B987" s="7">
        <v>0.27002883685778623</v>
      </c>
      <c r="C987">
        <v>6.5993037999070817E-2</v>
      </c>
      <c r="D987">
        <v>0.13669253575032747</v>
      </c>
      <c r="E987">
        <v>0.20154849956392448</v>
      </c>
      <c r="F987">
        <v>0.16352261580380015</v>
      </c>
      <c r="G987">
        <v>0</v>
      </c>
      <c r="H987">
        <v>0.37015620274636013</v>
      </c>
      <c r="I987">
        <v>7.6063368419712687E-2</v>
      </c>
      <c r="J987">
        <v>2.6547888065734115E-2</v>
      </c>
      <c r="K987" s="4">
        <v>0.28327652757983146</v>
      </c>
      <c r="L987" s="7">
        <v>2.5935018622648218E-2</v>
      </c>
      <c r="M987">
        <v>0.30748280380370285</v>
      </c>
      <c r="N987">
        <v>5.2240126171491888E-2</v>
      </c>
      <c r="O987">
        <v>0.18948881182760641</v>
      </c>
      <c r="P987" s="53">
        <v>0.31809590353669426</v>
      </c>
      <c r="Q987" s="53">
        <v>0.27427766991759744</v>
      </c>
      <c r="R987" s="53">
        <v>0.2857935171365415</v>
      </c>
      <c r="S987" s="53">
        <v>0</v>
      </c>
      <c r="T987" s="53">
        <v>0</v>
      </c>
      <c r="U987" s="57">
        <v>0.17745017383901013</v>
      </c>
      <c r="V987" s="59">
        <v>0.11102295783387643</v>
      </c>
      <c r="W987" s="53">
        <v>0.35225249381258422</v>
      </c>
      <c r="X987" s="53">
        <v>0.16248752958328888</v>
      </c>
      <c r="Y987" s="53">
        <v>0.15865587400442618</v>
      </c>
      <c r="Z987" s="53">
        <v>0.43324948596549795</v>
      </c>
      <c r="AA987" s="53">
        <v>0.11102295783387643</v>
      </c>
      <c r="AB987" s="53">
        <v>0.35225249381258422</v>
      </c>
      <c r="AC987" s="53">
        <v>0.16248752958328888</v>
      </c>
      <c r="AD987" s="53">
        <v>0.15865587400442618</v>
      </c>
      <c r="AE987" s="57">
        <v>0.43324948596549795</v>
      </c>
      <c r="AF987" s="59">
        <v>0.61419648223728007</v>
      </c>
      <c r="AG987" s="53">
        <v>0.41735505314901516</v>
      </c>
      <c r="AH987" s="53">
        <v>0.28017376842364589</v>
      </c>
      <c r="AI987" s="53">
        <v>0.40062420849128511</v>
      </c>
      <c r="AJ987" s="53">
        <v>0.3675767749054869</v>
      </c>
      <c r="AK987" s="53">
        <v>0.61419648223728007</v>
      </c>
      <c r="AL987" s="53">
        <v>0.41735505314901516</v>
      </c>
      <c r="AM987" s="53">
        <v>0.28017376842364589</v>
      </c>
      <c r="AN987" s="53">
        <v>0.40062420849128511</v>
      </c>
      <c r="AO987" s="57">
        <v>0.3675767749054869</v>
      </c>
      <c r="AP987" s="59">
        <v>9.2624682615887022E-2</v>
      </c>
      <c r="AQ987" s="53">
        <v>0.16679862739992277</v>
      </c>
      <c r="AR987" s="53">
        <v>0.21158364063957633</v>
      </c>
      <c r="AS987" s="53">
        <v>0.18190661989095575</v>
      </c>
      <c r="AT987" s="53">
        <v>0.2106196652996844</v>
      </c>
      <c r="AU987" s="53">
        <v>9.2624682615887022E-2</v>
      </c>
      <c r="AV987" s="53">
        <v>0.16679862739992277</v>
      </c>
      <c r="AW987" s="53">
        <v>0.21158364063957633</v>
      </c>
      <c r="AX987" s="53">
        <v>0.18190661989095575</v>
      </c>
      <c r="AY987" s="57">
        <v>0.2106196652996844</v>
      </c>
      <c r="AZ987">
        <f t="shared" si="853"/>
        <v>0.15938295127865476</v>
      </c>
      <c r="BA987">
        <f t="shared" si="854"/>
        <v>0.16307640248552929</v>
      </c>
      <c r="BB987">
        <f t="shared" si="855"/>
        <v>0.24353366823993472</v>
      </c>
      <c r="BC987">
        <f t="shared" si="856"/>
        <v>0.41598525744134263</v>
      </c>
      <c r="BD987" s="4">
        <f t="shared" si="857"/>
        <v>0.17270664716920522</v>
      </c>
      <c r="BE987" s="7">
        <f t="shared" si="858"/>
        <v>0.12158185490863145</v>
      </c>
      <c r="BF987">
        <f t="shared" si="859"/>
        <v>0.13228502587426452</v>
      </c>
      <c r="BG987">
        <f t="shared" si="860"/>
        <v>0.13261781298732181</v>
      </c>
      <c r="BH987">
        <f t="shared" si="861"/>
        <v>0.11577148903561965</v>
      </c>
      <c r="BI987" s="4">
        <f t="shared" si="862"/>
        <v>4.5902028053601968E-2</v>
      </c>
      <c r="BJ987" s="7">
        <f t="shared" si="863"/>
        <v>0.94889052451991285</v>
      </c>
      <c r="BK987">
        <f t="shared" si="864"/>
        <v>0.15653754542583445</v>
      </c>
      <c r="BL987">
        <f t="shared" si="865"/>
        <v>1.3418702366752394E-4</v>
      </c>
      <c r="BM987" s="4">
        <f t="shared" si="866"/>
        <v>0.75159549770035861</v>
      </c>
      <c r="BN987" s="7">
        <f t="shared" si="867"/>
        <v>0.94889052451991285</v>
      </c>
      <c r="BO987">
        <f t="shared" si="868"/>
        <v>0.19115280685528518</v>
      </c>
      <c r="BP987">
        <f t="shared" si="869"/>
        <v>2.5866393227650666E-4</v>
      </c>
      <c r="BQ987" s="4">
        <f t="shared" si="870"/>
        <v>0.83176010668742228</v>
      </c>
      <c r="BR987" s="7">
        <f t="shared" si="871"/>
        <v>0.15653754542583445</v>
      </c>
      <c r="BS987">
        <f t="shared" si="872"/>
        <v>0.19115280685528518</v>
      </c>
      <c r="BT987">
        <f t="shared" si="873"/>
        <v>6.3094173709184534E-3</v>
      </c>
      <c r="BU987" s="4">
        <f t="shared" si="874"/>
        <v>0.13848527773928387</v>
      </c>
      <c r="BV987" s="7">
        <f t="shared" si="875"/>
        <v>1.3418702366752394E-4</v>
      </c>
      <c r="BW987">
        <f t="shared" si="876"/>
        <v>2.5866393227650666E-4</v>
      </c>
      <c r="BX987">
        <f t="shared" si="877"/>
        <v>6.3094173709184534E-3</v>
      </c>
      <c r="BY987" s="4">
        <f t="shared" si="878"/>
        <v>5.1822976220712543E-5</v>
      </c>
      <c r="BZ987" s="7">
        <f t="shared" si="879"/>
        <v>0.75159549770035861</v>
      </c>
      <c r="CA987">
        <f t="shared" si="880"/>
        <v>0.83176010668742228</v>
      </c>
      <c r="CB987">
        <f t="shared" si="881"/>
        <v>0.13848527773928387</v>
      </c>
      <c r="CC987" s="4">
        <f t="shared" si="882"/>
        <v>5.1822976220712543E-5</v>
      </c>
      <c r="CD987" s="7">
        <f t="shared" si="883"/>
        <v>8</v>
      </c>
      <c r="CE987" s="4">
        <f t="shared" si="884"/>
        <v>0</v>
      </c>
      <c r="CF987" s="7">
        <f t="shared" si="885"/>
        <v>0.94889052451991285</v>
      </c>
      <c r="CG987">
        <f t="shared" si="886"/>
        <v>2.0892084463893398E-2</v>
      </c>
      <c r="CH987" s="7">
        <f t="shared" si="887"/>
        <v>0.94889052451991285</v>
      </c>
      <c r="CI987" s="4">
        <f t="shared" si="888"/>
        <v>3.3923497193899213E-2</v>
      </c>
      <c r="CJ987">
        <f t="shared" si="889"/>
        <v>2.0892084463893398E-2</v>
      </c>
      <c r="CK987">
        <f t="shared" si="890"/>
        <v>3.3923497193899213E-2</v>
      </c>
      <c r="CL987" s="7">
        <f t="shared" si="891"/>
        <v>4</v>
      </c>
      <c r="CM987" s="4">
        <f t="shared" si="892"/>
        <v>0</v>
      </c>
      <c r="CN987" s="7">
        <f t="shared" si="893"/>
        <v>4.2286253031773073E-4</v>
      </c>
      <c r="CO987" s="4">
        <f t="shared" si="894"/>
        <v>1</v>
      </c>
      <c r="CP987" s="7">
        <f t="shared" si="895"/>
        <v>4</v>
      </c>
      <c r="CQ987" s="4" t="str">
        <f t="shared" si="896"/>
        <v>Glenfiddich 15</v>
      </c>
      <c r="CR987" s="7">
        <f t="shared" si="897"/>
        <v>74</v>
      </c>
      <c r="CS987">
        <f t="shared" si="898"/>
        <v>77</v>
      </c>
      <c r="CT987">
        <f ca="1">COUNTIF(INDIRECT(ADDRESS(ROW(),CR987,1,1)):INDIRECT(ADDRESS(ROW(),CS987,1,1)), "&lt;0.05")</f>
        <v>4</v>
      </c>
      <c r="CU987" s="4">
        <f t="shared" ca="1" si="899"/>
        <v>1</v>
      </c>
    </row>
    <row r="988" spans="1:99" x14ac:dyDescent="0.25">
      <c r="A988" s="48">
        <v>192</v>
      </c>
      <c r="B988" s="7">
        <v>0.27190237412262475</v>
      </c>
      <c r="C988">
        <v>0.18323476373094805</v>
      </c>
      <c r="D988">
        <v>0.13704928938987682</v>
      </c>
      <c r="E988">
        <v>0.15309074500122855</v>
      </c>
      <c r="F988">
        <v>0.12592985885513663</v>
      </c>
      <c r="G988">
        <v>0.21463319302190328</v>
      </c>
      <c r="H988">
        <v>0.35759398163734663</v>
      </c>
      <c r="I988">
        <v>0.27806945289893259</v>
      </c>
      <c r="J988">
        <v>0.49185344983831714</v>
      </c>
      <c r="K988" s="4">
        <v>0.13066742290408484</v>
      </c>
      <c r="L988" s="7">
        <v>0</v>
      </c>
      <c r="M988">
        <v>0.30781821828357009</v>
      </c>
      <c r="N988">
        <v>9.4385606785271303E-2</v>
      </c>
      <c r="O988">
        <v>0.35891835292177415</v>
      </c>
      <c r="P988" s="53">
        <v>0.29077316367939182</v>
      </c>
      <c r="Q988" s="53">
        <v>0.40341924770474213</v>
      </c>
      <c r="R988" s="53">
        <v>0.32748327922352727</v>
      </c>
      <c r="S988" s="53">
        <v>0.20558257730482604</v>
      </c>
      <c r="T988" s="53">
        <v>5.8183015650055313E-2</v>
      </c>
      <c r="U988" s="57">
        <v>0.26303982681798999</v>
      </c>
      <c r="V988" s="59">
        <v>9.7114662006983973E-2</v>
      </c>
      <c r="W988" s="53">
        <v>0.32662544891252332</v>
      </c>
      <c r="X988" s="53">
        <v>0.73277920142838571</v>
      </c>
      <c r="Y988" s="53">
        <v>0.23711616952681361</v>
      </c>
      <c r="Z988" s="53">
        <v>0.39921285408173096</v>
      </c>
      <c r="AA988" s="53">
        <v>9.7114662006983973E-2</v>
      </c>
      <c r="AB988" s="53">
        <v>0.32662544891252332</v>
      </c>
      <c r="AC988" s="53">
        <v>0.73277920142838571</v>
      </c>
      <c r="AD988" s="53">
        <v>0.23711616952681361</v>
      </c>
      <c r="AE988" s="57">
        <v>0.39921285408173096</v>
      </c>
      <c r="AF988" s="59">
        <v>0.59435358175624431</v>
      </c>
      <c r="AG988" s="53">
        <v>0.39616437936326643</v>
      </c>
      <c r="AH988" s="53">
        <v>0.340593267212986</v>
      </c>
      <c r="AI988" s="53">
        <v>0.38200787506963602</v>
      </c>
      <c r="AJ988" s="53">
        <v>9.328471635674207E-2</v>
      </c>
      <c r="AK988" s="53">
        <v>0.59435358175624431</v>
      </c>
      <c r="AL988" s="53">
        <v>0.39616437936326643</v>
      </c>
      <c r="AM988" s="53">
        <v>0.340593267212986</v>
      </c>
      <c r="AN988" s="53">
        <v>0.38200787506963602</v>
      </c>
      <c r="AO988" s="57">
        <v>9.328471635674207E-2</v>
      </c>
      <c r="AP988" s="59">
        <v>4.0520929182604255E-2</v>
      </c>
      <c r="AQ988" s="53">
        <v>0.21532337030642512</v>
      </c>
      <c r="AR988" s="53">
        <v>0.43810657403562314</v>
      </c>
      <c r="AS988" s="53">
        <v>0.42816534014369356</v>
      </c>
      <c r="AT988" s="53">
        <v>0.33870440283890502</v>
      </c>
      <c r="AU988" s="53">
        <v>4.0520929182604255E-2</v>
      </c>
      <c r="AV988" s="53">
        <v>0.21532337030642512</v>
      </c>
      <c r="AW988" s="53">
        <v>0.43810657403562314</v>
      </c>
      <c r="AX988" s="53">
        <v>0.42816534014369356</v>
      </c>
      <c r="AY988" s="57">
        <v>0.33870440283890502</v>
      </c>
      <c r="AZ988">
        <f t="shared" si="853"/>
        <v>0.23440245314003993</v>
      </c>
      <c r="BA988">
        <f t="shared" si="854"/>
        <v>0.23096032883711484</v>
      </c>
      <c r="BB988">
        <f t="shared" si="855"/>
        <v>0.35856966719128758</v>
      </c>
      <c r="BC988">
        <f t="shared" si="856"/>
        <v>0.361280763951775</v>
      </c>
      <c r="BD988" s="4">
        <f t="shared" si="857"/>
        <v>0.2921641233014502</v>
      </c>
      <c r="BE988" s="7">
        <f t="shared" si="858"/>
        <v>0.11850722809776211</v>
      </c>
      <c r="BF988">
        <f t="shared" si="859"/>
        <v>0.13680366205857741</v>
      </c>
      <c r="BG988">
        <f t="shared" si="860"/>
        <v>0.22401128397513925</v>
      </c>
      <c r="BH988">
        <f t="shared" si="861"/>
        <v>0.1687992049788154</v>
      </c>
      <c r="BI988" s="4">
        <f t="shared" si="862"/>
        <v>0.15719084366567454</v>
      </c>
      <c r="BJ988" s="7">
        <f t="shared" si="863"/>
        <v>0.95272057779391672</v>
      </c>
      <c r="BK988">
        <f t="shared" si="864"/>
        <v>0.14412575256032348</v>
      </c>
      <c r="BL988">
        <f t="shared" si="865"/>
        <v>6.9363746680623214E-2</v>
      </c>
      <c r="BM988" s="4">
        <f t="shared" si="866"/>
        <v>0.3666665147457141</v>
      </c>
      <c r="BN988" s="7">
        <f t="shared" si="867"/>
        <v>0.95272057779391672</v>
      </c>
      <c r="BO988">
        <f t="shared" si="868"/>
        <v>0.14516852240936098</v>
      </c>
      <c r="BP988">
        <f t="shared" si="869"/>
        <v>7.4729418976032413E-2</v>
      </c>
      <c r="BQ988" s="4">
        <f t="shared" si="870"/>
        <v>0.36552296469201617</v>
      </c>
      <c r="BR988" s="7">
        <f t="shared" si="871"/>
        <v>0.14412575256032348</v>
      </c>
      <c r="BS988">
        <f t="shared" si="872"/>
        <v>0.14516852240936098</v>
      </c>
      <c r="BT988">
        <f t="shared" si="873"/>
        <v>0.97597791029209191</v>
      </c>
      <c r="BU988" s="4">
        <f t="shared" si="874"/>
        <v>0.45395880355247709</v>
      </c>
      <c r="BV988" s="7">
        <f t="shared" si="875"/>
        <v>6.9363746680623214E-2</v>
      </c>
      <c r="BW988">
        <f t="shared" si="876"/>
        <v>7.4729418976032413E-2</v>
      </c>
      <c r="BX988">
        <f t="shared" si="877"/>
        <v>0.97597791029209191</v>
      </c>
      <c r="BY988" s="4">
        <f t="shared" si="878"/>
        <v>0.35595247441430888</v>
      </c>
      <c r="BZ988" s="7">
        <f t="shared" si="879"/>
        <v>0.3666665147457141</v>
      </c>
      <c r="CA988">
        <f t="shared" si="880"/>
        <v>0.36552296469201617</v>
      </c>
      <c r="CB988">
        <f t="shared" si="881"/>
        <v>0.45395880355247709</v>
      </c>
      <c r="CC988" s="4">
        <f t="shared" si="882"/>
        <v>0.35595247441430888</v>
      </c>
      <c r="CD988" s="7">
        <f t="shared" si="883"/>
        <v>0</v>
      </c>
      <c r="CE988" s="4">
        <f t="shared" si="884"/>
        <v>0</v>
      </c>
      <c r="CF988" s="7">
        <f t="shared" si="885"/>
        <v>0.95272057779391672</v>
      </c>
      <c r="CG988">
        <f t="shared" si="886"/>
        <v>5.0874863675789063E-2</v>
      </c>
      <c r="CH988" s="7">
        <f t="shared" si="887"/>
        <v>0.95272057779391672</v>
      </c>
      <c r="CI988" s="4">
        <f t="shared" si="888"/>
        <v>6.4967743700595507E-2</v>
      </c>
      <c r="CJ988">
        <f t="shared" si="889"/>
        <v>5.0874863675789063E-2</v>
      </c>
      <c r="CK988">
        <f t="shared" si="890"/>
        <v>6.4967743700595507E-2</v>
      </c>
      <c r="CL988" s="7">
        <f t="shared" si="891"/>
        <v>0</v>
      </c>
      <c r="CM988" s="4">
        <f t="shared" si="892"/>
        <v>0</v>
      </c>
      <c r="CN988" s="7">
        <f t="shared" si="893"/>
        <v>1.8645977235720316E-2</v>
      </c>
      <c r="CO988" s="4">
        <f t="shared" si="894"/>
        <v>1</v>
      </c>
      <c r="CP988" s="7">
        <f t="shared" si="895"/>
        <v>4</v>
      </c>
      <c r="CQ988" s="4" t="str">
        <f t="shared" si="896"/>
        <v>Glenfiddich 15</v>
      </c>
      <c r="CR988" s="7">
        <f t="shared" si="897"/>
        <v>74</v>
      </c>
      <c r="CS988">
        <f t="shared" si="898"/>
        <v>77</v>
      </c>
      <c r="CT988">
        <f ca="1">COUNTIF(INDIRECT(ADDRESS(ROW(),CR988,1,1)):INDIRECT(ADDRESS(ROW(),CS988,1,1)), "&lt;0.05")</f>
        <v>0</v>
      </c>
      <c r="CU988" s="4">
        <f t="shared" ca="1" si="899"/>
        <v>0</v>
      </c>
    </row>
    <row r="989" spans="1:99" x14ac:dyDescent="0.25">
      <c r="A989" s="48">
        <v>193</v>
      </c>
      <c r="B989" s="7">
        <v>0.13670296844903235</v>
      </c>
      <c r="C989">
        <v>0.20139521983084732</v>
      </c>
      <c r="D989">
        <v>0.19148625619297854</v>
      </c>
      <c r="E989">
        <v>0.22581866162377537</v>
      </c>
      <c r="F989">
        <v>9.7733367336453436E-2</v>
      </c>
      <c r="G989">
        <v>0.27017534293079931</v>
      </c>
      <c r="H989">
        <v>0.45519099589064932</v>
      </c>
      <c r="I989">
        <v>3.3020230224168806E-2</v>
      </c>
      <c r="J989">
        <v>0.25600120988683484</v>
      </c>
      <c r="K989" s="4">
        <v>0.3417392108796784</v>
      </c>
      <c r="L989" s="7">
        <v>0.3656119974342194</v>
      </c>
      <c r="M989">
        <v>0.10220413839445107</v>
      </c>
      <c r="N989">
        <v>0.18391577141588231</v>
      </c>
      <c r="O989">
        <v>0.21357084947558733</v>
      </c>
      <c r="P989" s="53">
        <v>0.20662740090406184</v>
      </c>
      <c r="Q989" s="53">
        <v>0.57876680190638718</v>
      </c>
      <c r="R989" s="53">
        <v>0.16716583009397437</v>
      </c>
      <c r="S989" s="53">
        <v>0.23755383197386834</v>
      </c>
      <c r="T989" s="53">
        <v>0</v>
      </c>
      <c r="U989" s="57">
        <v>0.42040457830375405</v>
      </c>
      <c r="V989" s="59">
        <v>0</v>
      </c>
      <c r="W989" s="53">
        <v>0.45966761968949454</v>
      </c>
      <c r="X989" s="53">
        <v>0</v>
      </c>
      <c r="Y989" s="53">
        <v>0.31977940375677483</v>
      </c>
      <c r="Z989" s="53">
        <v>0.29615491117764192</v>
      </c>
      <c r="AA989" s="53">
        <v>0</v>
      </c>
      <c r="AB989" s="53">
        <v>0.45966761968949454</v>
      </c>
      <c r="AC989" s="53">
        <v>0</v>
      </c>
      <c r="AD989" s="53">
        <v>0.31977940375677483</v>
      </c>
      <c r="AE989" s="57">
        <v>0.29615491117764192</v>
      </c>
      <c r="AF989" s="59">
        <v>0.75682687098294021</v>
      </c>
      <c r="AG989" s="53">
        <v>0.27661717043924394</v>
      </c>
      <c r="AH989" s="53">
        <v>0.22726955482277894</v>
      </c>
      <c r="AI989" s="53">
        <v>0.45468516546450405</v>
      </c>
      <c r="AJ989" s="53">
        <v>0.43920798445500625</v>
      </c>
      <c r="AK989" s="53">
        <v>0.75682687098294021</v>
      </c>
      <c r="AL989" s="53">
        <v>0.27661717043924394</v>
      </c>
      <c r="AM989" s="53">
        <v>0.22726955482277894</v>
      </c>
      <c r="AN989" s="53">
        <v>0.45468516546450405</v>
      </c>
      <c r="AO989" s="57">
        <v>0.43920798445500625</v>
      </c>
      <c r="AP989" s="59">
        <v>0.14115008614386559</v>
      </c>
      <c r="AQ989" s="53">
        <v>0.28378425588446654</v>
      </c>
      <c r="AR989" s="53">
        <v>9.4806006751873173E-2</v>
      </c>
      <c r="AS989" s="53">
        <v>0.20099649442738599</v>
      </c>
      <c r="AT989" s="53">
        <v>0.16680040536921834</v>
      </c>
      <c r="AU989" s="53">
        <v>0.14115008614386559</v>
      </c>
      <c r="AV989" s="53">
        <v>0.28378425588446654</v>
      </c>
      <c r="AW989" s="53">
        <v>9.4806006751873173E-2</v>
      </c>
      <c r="AX989" s="53">
        <v>0.20099649442738599</v>
      </c>
      <c r="AY989" s="57">
        <v>0.16680040536921834</v>
      </c>
      <c r="AZ989">
        <f t="shared" si="853"/>
        <v>0.22092634632452182</v>
      </c>
      <c r="BA989">
        <f t="shared" si="854"/>
        <v>0.24758211999021862</v>
      </c>
      <c r="BB989">
        <f t="shared" si="855"/>
        <v>0.21512038692478225</v>
      </c>
      <c r="BC989">
        <f t="shared" si="856"/>
        <v>0.43092134923289471</v>
      </c>
      <c r="BD989" s="4">
        <f t="shared" si="857"/>
        <v>0.17750744971536195</v>
      </c>
      <c r="BE989" s="7">
        <f t="shared" si="858"/>
        <v>0.12109789358553733</v>
      </c>
      <c r="BF989">
        <f t="shared" si="859"/>
        <v>0.16645600586409659</v>
      </c>
      <c r="BG989">
        <f t="shared" si="860"/>
        <v>0.19429474443589337</v>
      </c>
      <c r="BH989">
        <f t="shared" si="861"/>
        <v>0.19557983840195475</v>
      </c>
      <c r="BI989" s="4">
        <f t="shared" si="862"/>
        <v>6.6870558384143797E-2</v>
      </c>
      <c r="BJ989" s="7">
        <f t="shared" si="863"/>
        <v>0.68746052315017636</v>
      </c>
      <c r="BK989">
        <f t="shared" si="864"/>
        <v>0.93713732831349916</v>
      </c>
      <c r="BL989">
        <f t="shared" si="865"/>
        <v>1.1283191845120062E-2</v>
      </c>
      <c r="BM989" s="4">
        <f t="shared" si="866"/>
        <v>0.33775326125691496</v>
      </c>
      <c r="BN989" s="7">
        <f t="shared" si="867"/>
        <v>0.68746052315017636</v>
      </c>
      <c r="BO989">
        <f t="shared" si="868"/>
        <v>0.69308629888550388</v>
      </c>
      <c r="BP989">
        <f t="shared" si="869"/>
        <v>3.6982361712062962E-2</v>
      </c>
      <c r="BQ989" s="4">
        <f t="shared" si="870"/>
        <v>0.24068667872207564</v>
      </c>
      <c r="BR989" s="7">
        <f t="shared" si="871"/>
        <v>0.93713732831349916</v>
      </c>
      <c r="BS989">
        <f t="shared" si="872"/>
        <v>0.69308629888550388</v>
      </c>
      <c r="BT989">
        <f t="shared" si="873"/>
        <v>2.3478282403115086E-2</v>
      </c>
      <c r="BU989" s="4">
        <f t="shared" si="874"/>
        <v>0.57424472620913491</v>
      </c>
      <c r="BV989" s="7">
        <f t="shared" si="875"/>
        <v>1.1283191845120062E-2</v>
      </c>
      <c r="BW989">
        <f t="shared" si="876"/>
        <v>3.6982361712062962E-2</v>
      </c>
      <c r="BX989">
        <f t="shared" si="877"/>
        <v>2.3478282403115086E-2</v>
      </c>
      <c r="BY989" s="4">
        <f t="shared" si="878"/>
        <v>2.544272048770451E-3</v>
      </c>
      <c r="BZ989" s="7">
        <f t="shared" si="879"/>
        <v>0.33775326125691496</v>
      </c>
      <c r="CA989">
        <f t="shared" si="880"/>
        <v>0.24068667872207564</v>
      </c>
      <c r="CB989">
        <f t="shared" si="881"/>
        <v>0.57424472620913491</v>
      </c>
      <c r="CC989" s="4">
        <f t="shared" si="882"/>
        <v>2.544272048770451E-3</v>
      </c>
      <c r="CD989" s="7">
        <f t="shared" si="883"/>
        <v>8</v>
      </c>
      <c r="CE989" s="4">
        <f t="shared" si="884"/>
        <v>0</v>
      </c>
      <c r="CF989" s="7">
        <f t="shared" si="885"/>
        <v>0.68746052315017636</v>
      </c>
      <c r="CG989">
        <f t="shared" si="886"/>
        <v>0.31464592939778901</v>
      </c>
      <c r="CH989" s="7">
        <f t="shared" si="887"/>
        <v>0.68746052315017636</v>
      </c>
      <c r="CI989" s="4">
        <f t="shared" si="888"/>
        <v>0.67653112930258674</v>
      </c>
      <c r="CJ989">
        <f t="shared" si="889"/>
        <v>0.31464592939778901</v>
      </c>
      <c r="CK989">
        <f t="shared" si="890"/>
        <v>0.67653112930258674</v>
      </c>
      <c r="CL989" s="7">
        <f t="shared" si="891"/>
        <v>0</v>
      </c>
      <c r="CM989" s="4">
        <f t="shared" si="892"/>
        <v>0</v>
      </c>
      <c r="CN989" s="7">
        <f t="shared" si="893"/>
        <v>0.13901399155860761</v>
      </c>
      <c r="CO989" s="4">
        <f t="shared" si="894"/>
        <v>0</v>
      </c>
      <c r="CP989" s="7">
        <f t="shared" si="895"/>
        <v>4</v>
      </c>
      <c r="CQ989" s="4" t="str">
        <f t="shared" si="896"/>
        <v>Glenfiddich 15</v>
      </c>
      <c r="CR989" s="7">
        <f t="shared" si="897"/>
        <v>74</v>
      </c>
      <c r="CS989">
        <f t="shared" si="898"/>
        <v>77</v>
      </c>
      <c r="CT989">
        <f ca="1">COUNTIF(INDIRECT(ADDRESS(ROW(),CR989,1,1)):INDIRECT(ADDRESS(ROW(),CS989,1,1)), "&lt;0.05")</f>
        <v>4</v>
      </c>
      <c r="CU989" s="4">
        <f t="shared" ca="1" si="899"/>
        <v>1</v>
      </c>
    </row>
    <row r="990" spans="1:99" x14ac:dyDescent="0.25">
      <c r="A990" s="48">
        <v>194</v>
      </c>
      <c r="B990" s="7">
        <v>0</v>
      </c>
      <c r="C990">
        <v>7.7530370081755728E-2</v>
      </c>
      <c r="D990">
        <v>7.6995276447089103E-2</v>
      </c>
      <c r="E990">
        <v>6.4107662414847194E-2</v>
      </c>
      <c r="F990">
        <v>0.21610197429588252</v>
      </c>
      <c r="G990">
        <v>0.22803374708726995</v>
      </c>
      <c r="H990">
        <v>0</v>
      </c>
      <c r="I990">
        <v>0.33942688089042211</v>
      </c>
      <c r="J990">
        <v>0.14716496757412631</v>
      </c>
      <c r="K990" s="4">
        <v>0</v>
      </c>
      <c r="L990" s="7">
        <v>0.215493519167198</v>
      </c>
      <c r="M990">
        <v>0</v>
      </c>
      <c r="N990">
        <v>7.8957133777777022E-2</v>
      </c>
      <c r="O990">
        <v>0.28842923053687747</v>
      </c>
      <c r="P990" s="53">
        <v>0.15532349970836148</v>
      </c>
      <c r="Q990" s="53">
        <v>0</v>
      </c>
      <c r="R990" s="53">
        <v>0.20907130787436354</v>
      </c>
      <c r="S990" s="53">
        <v>0.2846319599328993</v>
      </c>
      <c r="T990" s="53">
        <v>0.16528387649685525</v>
      </c>
      <c r="U990" s="57">
        <v>0.26887550365917096</v>
      </c>
      <c r="V990" s="59">
        <v>7.4053365142199526E-2</v>
      </c>
      <c r="W990" s="53">
        <v>0.41355217356840179</v>
      </c>
      <c r="X990" s="53">
        <v>0.11518959760060769</v>
      </c>
      <c r="Y990" s="53">
        <v>0.48389830343489199</v>
      </c>
      <c r="Z990" s="53">
        <v>0.47713303521041278</v>
      </c>
      <c r="AA990" s="53">
        <v>7.4053365142199526E-2</v>
      </c>
      <c r="AB990" s="53">
        <v>0.41355217356840179</v>
      </c>
      <c r="AC990" s="53">
        <v>0.11518959760060769</v>
      </c>
      <c r="AD990" s="53">
        <v>0.48389830343489199</v>
      </c>
      <c r="AE990" s="57">
        <v>0.47713303521041278</v>
      </c>
      <c r="AF990" s="59">
        <v>0.62580856043535971</v>
      </c>
      <c r="AG990" s="53">
        <v>0.16394628288436508</v>
      </c>
      <c r="AH990" s="53">
        <v>0.21633897131216201</v>
      </c>
      <c r="AI990" s="53">
        <v>0.13113679815123705</v>
      </c>
      <c r="AJ990" s="53">
        <v>0</v>
      </c>
      <c r="AK990" s="53">
        <v>0.62580856043535971</v>
      </c>
      <c r="AL990" s="53">
        <v>0.16394628288436508</v>
      </c>
      <c r="AM990" s="53">
        <v>0.21633897131216201</v>
      </c>
      <c r="AN990" s="53">
        <v>0.13113679815123705</v>
      </c>
      <c r="AO990" s="57">
        <v>0</v>
      </c>
      <c r="AP990" s="59">
        <v>0.21221314212496728</v>
      </c>
      <c r="AQ990" s="53">
        <v>0.29578463867501903</v>
      </c>
      <c r="AR990" s="53">
        <v>0</v>
      </c>
      <c r="AS990" s="53">
        <v>9.5365728660888729E-2</v>
      </c>
      <c r="AT990" s="53">
        <v>0.27258662434825526</v>
      </c>
      <c r="AU990" s="53">
        <v>0.21221314212496728</v>
      </c>
      <c r="AV990" s="53">
        <v>0.29578463867501903</v>
      </c>
      <c r="AW990" s="53">
        <v>0</v>
      </c>
      <c r="AX990" s="53">
        <v>9.5365728660888729E-2</v>
      </c>
      <c r="AY990" s="57">
        <v>0.27258662434825526</v>
      </c>
      <c r="AZ990">
        <f t="shared" si="853"/>
        <v>0.1149360878791393</v>
      </c>
      <c r="BA990">
        <f t="shared" si="854"/>
        <v>0.1666066031153503</v>
      </c>
      <c r="BB990">
        <f t="shared" si="855"/>
        <v>0.31276529499130273</v>
      </c>
      <c r="BC990">
        <f t="shared" si="856"/>
        <v>0.2274461225566248</v>
      </c>
      <c r="BD990" s="4">
        <f t="shared" si="857"/>
        <v>0.17519002676182605</v>
      </c>
      <c r="BE990" s="7">
        <f t="shared" si="858"/>
        <v>0.11523578174440392</v>
      </c>
      <c r="BF990">
        <f t="shared" si="859"/>
        <v>0.10890865440572786</v>
      </c>
      <c r="BG990">
        <f t="shared" si="860"/>
        <v>0.19001800917498324</v>
      </c>
      <c r="BH990">
        <f t="shared" si="861"/>
        <v>0.22303734365613123</v>
      </c>
      <c r="BI990" s="4">
        <f t="shared" si="862"/>
        <v>0.11781655491975232</v>
      </c>
      <c r="BJ990" s="7">
        <f t="shared" si="863"/>
        <v>0.31645728747559071</v>
      </c>
      <c r="BK990">
        <f t="shared" si="864"/>
        <v>1.3168681655051022E-2</v>
      </c>
      <c r="BL990">
        <f t="shared" si="865"/>
        <v>0.17910891843443907</v>
      </c>
      <c r="BM990" s="4">
        <f t="shared" si="866"/>
        <v>0.26273589627523236</v>
      </c>
      <c r="BN990" s="7">
        <f t="shared" si="867"/>
        <v>0.31645728747559071</v>
      </c>
      <c r="BO990">
        <f t="shared" si="868"/>
        <v>5.2855926015432105E-2</v>
      </c>
      <c r="BP990">
        <f t="shared" si="869"/>
        <v>0.45207194534688699</v>
      </c>
      <c r="BQ990" s="4">
        <f t="shared" si="870"/>
        <v>0.86755578031215186</v>
      </c>
      <c r="BR990" s="7">
        <f t="shared" si="871"/>
        <v>1.3168681655051022E-2</v>
      </c>
      <c r="BS990">
        <f t="shared" si="872"/>
        <v>5.2855926015432105E-2</v>
      </c>
      <c r="BT990">
        <f t="shared" si="873"/>
        <v>0.36962961771348501</v>
      </c>
      <c r="BU990" s="4">
        <f t="shared" si="874"/>
        <v>7.0620205550463208E-2</v>
      </c>
      <c r="BV990" s="7">
        <f t="shared" si="875"/>
        <v>0.17910891843443907</v>
      </c>
      <c r="BW990">
        <f t="shared" si="876"/>
        <v>0.45207194534688699</v>
      </c>
      <c r="BX990">
        <f t="shared" si="877"/>
        <v>0.36962961771348501</v>
      </c>
      <c r="BY990" s="4">
        <f t="shared" si="878"/>
        <v>0.52327280839810197</v>
      </c>
      <c r="BZ990" s="7">
        <f t="shared" si="879"/>
        <v>0.26273589627523236</v>
      </c>
      <c r="CA990">
        <f t="shared" si="880"/>
        <v>0.86755578031215186</v>
      </c>
      <c r="CB990">
        <f t="shared" si="881"/>
        <v>7.0620205550463208E-2</v>
      </c>
      <c r="CC990" s="4">
        <f t="shared" si="882"/>
        <v>0.52327280839810197</v>
      </c>
      <c r="CD990" s="7">
        <f t="shared" si="883"/>
        <v>2</v>
      </c>
      <c r="CE990" s="4">
        <f t="shared" si="884"/>
        <v>0</v>
      </c>
      <c r="CF990" s="7">
        <f t="shared" si="885"/>
        <v>0.31645728747559071</v>
      </c>
      <c r="CG990">
        <f t="shared" si="886"/>
        <v>1.9891935489329417E-2</v>
      </c>
      <c r="CH990" s="7">
        <f t="shared" si="887"/>
        <v>0.31645728747559071</v>
      </c>
      <c r="CI990" s="4">
        <f t="shared" si="888"/>
        <v>0.1480692710007098</v>
      </c>
      <c r="CJ990">
        <f t="shared" si="889"/>
        <v>1.9891935489329417E-2</v>
      </c>
      <c r="CK990">
        <f t="shared" si="890"/>
        <v>0.1480692710007098</v>
      </c>
      <c r="CL990" s="7">
        <f t="shared" si="891"/>
        <v>2</v>
      </c>
      <c r="CM990" s="4">
        <f t="shared" si="892"/>
        <v>0</v>
      </c>
      <c r="CN990" s="7">
        <f t="shared" si="893"/>
        <v>1.9924610524629183E-2</v>
      </c>
      <c r="CO990" s="4">
        <f t="shared" si="894"/>
        <v>1</v>
      </c>
      <c r="CP990" s="7">
        <f t="shared" si="895"/>
        <v>3</v>
      </c>
      <c r="CQ990" s="4" t="str">
        <f t="shared" si="896"/>
        <v>Glenfiddich 12</v>
      </c>
      <c r="CR990" s="7">
        <f t="shared" si="897"/>
        <v>70</v>
      </c>
      <c r="CS990">
        <f t="shared" si="898"/>
        <v>73</v>
      </c>
      <c r="CT990">
        <f ca="1">COUNTIF(INDIRECT(ADDRESS(ROW(),CR990,1,1)):INDIRECT(ADDRESS(ROW(),CS990,1,1)), "&lt;0.05")</f>
        <v>1</v>
      </c>
      <c r="CU990" s="4">
        <f t="shared" ca="1" si="899"/>
        <v>0</v>
      </c>
    </row>
    <row r="991" spans="1:99" x14ac:dyDescent="0.25">
      <c r="A991" s="48">
        <v>195</v>
      </c>
      <c r="B991" s="7">
        <v>0.20221253626615679</v>
      </c>
      <c r="C991">
        <v>6.7246074562448577E-2</v>
      </c>
      <c r="D991">
        <v>8.3259751803100635E-2</v>
      </c>
      <c r="E991">
        <v>0.38226098655783114</v>
      </c>
      <c r="F991">
        <v>0.2123832843329429</v>
      </c>
      <c r="G991">
        <v>0.14620017191786458</v>
      </c>
      <c r="H991">
        <v>0.24782502626795183</v>
      </c>
      <c r="I991">
        <v>0.19017390667572087</v>
      </c>
      <c r="J991">
        <v>8.8108637978284984E-2</v>
      </c>
      <c r="K991" s="4">
        <v>0.40968227898347082</v>
      </c>
      <c r="L991" s="7">
        <v>0.13616062324410433</v>
      </c>
      <c r="M991">
        <v>8.5188290218992033E-3</v>
      </c>
      <c r="N991">
        <v>0.24992506719000196</v>
      </c>
      <c r="O991">
        <v>7.8641939253676407E-2</v>
      </c>
      <c r="P991" s="53">
        <v>0.27387085566225355</v>
      </c>
      <c r="Q991" s="53">
        <v>0.46085946694772306</v>
      </c>
      <c r="R991" s="53">
        <v>0.39160808107524192</v>
      </c>
      <c r="S991" s="53">
        <v>0.40749231051885026</v>
      </c>
      <c r="T991" s="53">
        <v>0.42418718750586237</v>
      </c>
      <c r="U991" s="57">
        <v>0.18778806679157337</v>
      </c>
      <c r="V991" s="59">
        <v>0.25717376553847759</v>
      </c>
      <c r="W991" s="53">
        <v>0.59446658311260203</v>
      </c>
      <c r="X991" s="53">
        <v>8.696992438637062E-2</v>
      </c>
      <c r="Y991" s="53">
        <v>0.25428749273450518</v>
      </c>
      <c r="Z991" s="53">
        <v>0.66172216784391036</v>
      </c>
      <c r="AA991" s="53">
        <v>0.25717376553847759</v>
      </c>
      <c r="AB991" s="53">
        <v>0.59446658311260203</v>
      </c>
      <c r="AC991" s="53">
        <v>8.696992438637062E-2</v>
      </c>
      <c r="AD991" s="53">
        <v>0.25428749273450518</v>
      </c>
      <c r="AE991" s="57">
        <v>0.66172216784391036</v>
      </c>
      <c r="AF991" s="59">
        <v>1.0054427729976807</v>
      </c>
      <c r="AG991" s="53">
        <v>0.75387216314380445</v>
      </c>
      <c r="AH991" s="53">
        <v>0.45714495000518857</v>
      </c>
      <c r="AI991" s="53">
        <v>0.46999185348946854</v>
      </c>
      <c r="AJ991" s="53">
        <v>0.58322300867100396</v>
      </c>
      <c r="AK991" s="53">
        <v>1.0054427729976807</v>
      </c>
      <c r="AL991" s="53">
        <v>0.75387216314380445</v>
      </c>
      <c r="AM991" s="53">
        <v>0.45714495000518857</v>
      </c>
      <c r="AN991" s="53">
        <v>0.46999185348946854</v>
      </c>
      <c r="AO991" s="57">
        <v>0.58322300867100396</v>
      </c>
      <c r="AP991" s="59">
        <v>0.32210745805272567</v>
      </c>
      <c r="AQ991" s="53">
        <v>0.30528445076662108</v>
      </c>
      <c r="AR991" s="53">
        <v>6.4297277325079852E-2</v>
      </c>
      <c r="AS991" s="53">
        <v>0.10828616397854046</v>
      </c>
      <c r="AT991" s="53">
        <v>0.20206884965018551</v>
      </c>
      <c r="AU991" s="53">
        <v>0.32210745805272567</v>
      </c>
      <c r="AV991" s="53">
        <v>0.30528445076662108</v>
      </c>
      <c r="AW991" s="53">
        <v>6.4297277325079852E-2</v>
      </c>
      <c r="AX991" s="53">
        <v>0.10828616397854046</v>
      </c>
      <c r="AY991" s="57">
        <v>0.20206884965018551</v>
      </c>
      <c r="AZ991">
        <f t="shared" si="853"/>
        <v>0.2029352655345773</v>
      </c>
      <c r="BA991">
        <f t="shared" si="854"/>
        <v>0.26190524272111865</v>
      </c>
      <c r="BB991">
        <f t="shared" si="855"/>
        <v>0.37092398672317317</v>
      </c>
      <c r="BC991">
        <f t="shared" si="856"/>
        <v>0.65393494966142929</v>
      </c>
      <c r="BD991" s="4">
        <f t="shared" si="857"/>
        <v>0.20040883995463049</v>
      </c>
      <c r="BE991" s="7">
        <f t="shared" si="858"/>
        <v>0.11846592687031855</v>
      </c>
      <c r="BF991">
        <f t="shared" si="859"/>
        <v>0.15752196043266165</v>
      </c>
      <c r="BG991">
        <f t="shared" si="860"/>
        <v>0.23176039763838685</v>
      </c>
      <c r="BH991">
        <f t="shared" si="861"/>
        <v>0.21659318841134956</v>
      </c>
      <c r="BI991" s="4">
        <f t="shared" si="862"/>
        <v>0.10834630479554112</v>
      </c>
      <c r="BJ991" s="7">
        <f t="shared" si="863"/>
        <v>0.35756204783528056</v>
      </c>
      <c r="BK991">
        <f t="shared" si="864"/>
        <v>6.1458744264525321E-2</v>
      </c>
      <c r="BL991">
        <f t="shared" si="865"/>
        <v>4.8706607977466214E-5</v>
      </c>
      <c r="BM991" s="4">
        <f t="shared" si="866"/>
        <v>0.96086210482045997</v>
      </c>
      <c r="BN991" s="7">
        <f t="shared" si="867"/>
        <v>0.35756204783528056</v>
      </c>
      <c r="BO991">
        <f t="shared" si="868"/>
        <v>0.23654669765066427</v>
      </c>
      <c r="BP991">
        <f t="shared" si="869"/>
        <v>2.6052202585266372E-4</v>
      </c>
      <c r="BQ991" s="4">
        <f t="shared" si="870"/>
        <v>0.32424669409869178</v>
      </c>
      <c r="BR991" s="7">
        <f t="shared" si="871"/>
        <v>6.1458744264525321E-2</v>
      </c>
      <c r="BS991">
        <f t="shared" si="872"/>
        <v>0.23654669765066427</v>
      </c>
      <c r="BT991">
        <f t="shared" si="873"/>
        <v>1.1343402148785082E-2</v>
      </c>
      <c r="BU991" s="4">
        <f t="shared" si="874"/>
        <v>5.5438728865740819E-2</v>
      </c>
      <c r="BV991" s="7">
        <f t="shared" si="875"/>
        <v>4.8706607977466214E-5</v>
      </c>
      <c r="BW991">
        <f t="shared" si="876"/>
        <v>2.6052202585266372E-4</v>
      </c>
      <c r="BX991">
        <f t="shared" si="877"/>
        <v>1.1343402148785082E-2</v>
      </c>
      <c r="BY991" s="4">
        <f t="shared" si="878"/>
        <v>4.6872472936351188E-5</v>
      </c>
      <c r="BZ991" s="7">
        <f t="shared" si="879"/>
        <v>0.96086210482045997</v>
      </c>
      <c r="CA991">
        <f t="shared" si="880"/>
        <v>0.32424669409869178</v>
      </c>
      <c r="CB991">
        <f t="shared" si="881"/>
        <v>5.5438728865740819E-2</v>
      </c>
      <c r="CC991" s="4">
        <f t="shared" si="882"/>
        <v>4.6872472936351188E-5</v>
      </c>
      <c r="CD991" s="7">
        <f t="shared" si="883"/>
        <v>8</v>
      </c>
      <c r="CE991" s="4">
        <f t="shared" si="884"/>
        <v>0</v>
      </c>
      <c r="CF991" s="7">
        <f t="shared" si="885"/>
        <v>0.35756204783528056</v>
      </c>
      <c r="CG991">
        <f t="shared" si="886"/>
        <v>1.9898525071566325E-3</v>
      </c>
      <c r="CH991" s="7">
        <f t="shared" si="887"/>
        <v>0.35756204783528056</v>
      </c>
      <c r="CI991" s="4">
        <f t="shared" si="888"/>
        <v>4.4914061450455726E-2</v>
      </c>
      <c r="CJ991">
        <f t="shared" si="889"/>
        <v>1.9898525071566325E-3</v>
      </c>
      <c r="CK991">
        <f t="shared" si="890"/>
        <v>4.4914061450455726E-2</v>
      </c>
      <c r="CL991" s="7">
        <f t="shared" si="891"/>
        <v>4</v>
      </c>
      <c r="CM991" s="4">
        <f t="shared" si="892"/>
        <v>0</v>
      </c>
      <c r="CN991" s="7">
        <f t="shared" si="893"/>
        <v>2.2082019974130899E-4</v>
      </c>
      <c r="CO991" s="4">
        <f t="shared" si="894"/>
        <v>1</v>
      </c>
      <c r="CP991" s="7">
        <f t="shared" si="895"/>
        <v>4</v>
      </c>
      <c r="CQ991" s="4" t="str">
        <f t="shared" si="896"/>
        <v>Glenfiddich 15</v>
      </c>
      <c r="CR991" s="7">
        <f t="shared" si="897"/>
        <v>74</v>
      </c>
      <c r="CS991">
        <f t="shared" si="898"/>
        <v>77</v>
      </c>
      <c r="CT991">
        <f ca="1">COUNTIF(INDIRECT(ADDRESS(ROW(),CR991,1,1)):INDIRECT(ADDRESS(ROW(),CS991,1,1)), "&lt;0.05")</f>
        <v>4</v>
      </c>
      <c r="CU991" s="4">
        <f t="shared" ca="1" si="899"/>
        <v>1</v>
      </c>
    </row>
    <row r="992" spans="1:99" x14ac:dyDescent="0.25">
      <c r="A992" s="48">
        <v>196</v>
      </c>
      <c r="B992" s="7">
        <v>0.24794486577517588</v>
      </c>
      <c r="C992">
        <v>0.20192959538892108</v>
      </c>
      <c r="D992">
        <v>3.6026602183365133E-2</v>
      </c>
      <c r="E992">
        <v>0.21004284957180736</v>
      </c>
      <c r="F992">
        <v>8.4198525165774848E-2</v>
      </c>
      <c r="G992">
        <v>0.35771342450536542</v>
      </c>
      <c r="H992">
        <v>0.36083596716687899</v>
      </c>
      <c r="I992">
        <v>0.23607145887298492</v>
      </c>
      <c r="J992">
        <v>0.27446509283017995</v>
      </c>
      <c r="K992" s="4">
        <v>0</v>
      </c>
      <c r="L992" s="7">
        <v>0.23600215850776318</v>
      </c>
      <c r="M992">
        <v>7.725855785411162E-2</v>
      </c>
      <c r="N992">
        <v>0.15358348274029393</v>
      </c>
      <c r="O992">
        <v>0.34554206762381662</v>
      </c>
      <c r="P992" s="53">
        <v>5.8932820923664232E-2</v>
      </c>
      <c r="Q992" s="53">
        <v>2.2036288669800307E-2</v>
      </c>
      <c r="R992" s="53">
        <v>0.66296293624125591</v>
      </c>
      <c r="S992" s="53">
        <v>0.28104696251950784</v>
      </c>
      <c r="T992" s="53">
        <v>0.40009098809479005</v>
      </c>
      <c r="U992" s="57">
        <v>0.28447844767358654</v>
      </c>
      <c r="V992" s="59">
        <v>0.48980314317951495</v>
      </c>
      <c r="W992" s="53">
        <v>0.84935478599178893</v>
      </c>
      <c r="X992" s="53">
        <v>0.31681080875680728</v>
      </c>
      <c r="Y992" s="53">
        <v>0.38788846560414997</v>
      </c>
      <c r="Z992" s="53">
        <v>0.47838812389522467</v>
      </c>
      <c r="AA992" s="53">
        <v>0.48980314317951495</v>
      </c>
      <c r="AB992" s="53">
        <v>0.84935478599178893</v>
      </c>
      <c r="AC992" s="53">
        <v>0.31681080875680728</v>
      </c>
      <c r="AD992" s="53">
        <v>0.38788846560414997</v>
      </c>
      <c r="AE992" s="57">
        <v>0.47838812389522467</v>
      </c>
      <c r="AF992" s="59">
        <v>1.0470201517425806</v>
      </c>
      <c r="AG992" s="53">
        <v>0.90100084238079359</v>
      </c>
      <c r="AH992" s="53">
        <v>0.64651421083136673</v>
      </c>
      <c r="AI992" s="53">
        <v>0.14301809669142987</v>
      </c>
      <c r="AJ992" s="53">
        <v>0.93209654997851865</v>
      </c>
      <c r="AK992" s="53">
        <v>1.0470201517425806</v>
      </c>
      <c r="AL992" s="53">
        <v>0.90100084238079359</v>
      </c>
      <c r="AM992" s="53">
        <v>0.64651421083136673</v>
      </c>
      <c r="AN992" s="53">
        <v>0.14301809669142987</v>
      </c>
      <c r="AO992" s="57">
        <v>0.93209654997851865</v>
      </c>
      <c r="AP992" s="59">
        <v>0.48213934694526278</v>
      </c>
      <c r="AQ992" s="53">
        <v>0.14325184956594225</v>
      </c>
      <c r="AR992" s="53">
        <v>0.3170911048427057</v>
      </c>
      <c r="AS992" s="53">
        <v>0</v>
      </c>
      <c r="AT992" s="53">
        <v>2.7970019140411577E-2</v>
      </c>
      <c r="AU992" s="53">
        <v>0.48213934694526278</v>
      </c>
      <c r="AV992" s="53">
        <v>0.14325184956594225</v>
      </c>
      <c r="AW992" s="53">
        <v>0.3170911048427057</v>
      </c>
      <c r="AX992" s="53">
        <v>0</v>
      </c>
      <c r="AY992" s="57">
        <v>2.7970019140411577E-2</v>
      </c>
      <c r="AZ992">
        <f t="shared" si="853"/>
        <v>0.20092283814604536</v>
      </c>
      <c r="BA992">
        <f t="shared" si="854"/>
        <v>0.25219347108485901</v>
      </c>
      <c r="BB992">
        <f t="shared" si="855"/>
        <v>0.50444906548549717</v>
      </c>
      <c r="BC992">
        <f t="shared" si="856"/>
        <v>0.73392997032493779</v>
      </c>
      <c r="BD992" s="4">
        <f t="shared" si="857"/>
        <v>0.19409046409886446</v>
      </c>
      <c r="BE992" s="7">
        <f t="shared" si="858"/>
        <v>0.12484655719104436</v>
      </c>
      <c r="BF992">
        <f t="shared" si="859"/>
        <v>0.19209498604971803</v>
      </c>
      <c r="BG992">
        <f t="shared" si="860"/>
        <v>0.19359070259333222</v>
      </c>
      <c r="BH992">
        <f t="shared" si="861"/>
        <v>0.340596368705813</v>
      </c>
      <c r="BI992" s="4">
        <f t="shared" si="862"/>
        <v>0.19203760728183059</v>
      </c>
      <c r="BJ992" s="7">
        <f t="shared" si="863"/>
        <v>0.48967617433845079</v>
      </c>
      <c r="BK992">
        <f t="shared" si="864"/>
        <v>7.862250935441403E-4</v>
      </c>
      <c r="BL992">
        <f t="shared" si="865"/>
        <v>6.4904720067047842E-4</v>
      </c>
      <c r="BM992" s="4">
        <f t="shared" si="866"/>
        <v>0.92606146244590914</v>
      </c>
      <c r="BN992" s="7">
        <f t="shared" si="867"/>
        <v>0.48967617433845079</v>
      </c>
      <c r="BO992">
        <f t="shared" si="868"/>
        <v>9.0445369529857794E-3</v>
      </c>
      <c r="BP992">
        <f t="shared" si="869"/>
        <v>1.5756933605490637E-3</v>
      </c>
      <c r="BQ992" s="4">
        <f t="shared" si="870"/>
        <v>0.50735808667133497</v>
      </c>
      <c r="BR992" s="7">
        <f t="shared" si="871"/>
        <v>7.862250935441403E-4</v>
      </c>
      <c r="BS992">
        <f t="shared" si="872"/>
        <v>9.0445369529857794E-3</v>
      </c>
      <c r="BT992">
        <f t="shared" si="873"/>
        <v>8.4783469634673758E-2</v>
      </c>
      <c r="BU992" s="4">
        <f t="shared" si="874"/>
        <v>2.0510061033061988E-3</v>
      </c>
      <c r="BV992" s="7">
        <f t="shared" si="875"/>
        <v>6.4904720067047842E-4</v>
      </c>
      <c r="BW992">
        <f t="shared" si="876"/>
        <v>1.5756933605490637E-3</v>
      </c>
      <c r="BX992">
        <f t="shared" si="877"/>
        <v>8.4783469634673758E-2</v>
      </c>
      <c r="BY992" s="4">
        <f t="shared" si="878"/>
        <v>6.2576167867494324E-4</v>
      </c>
      <c r="BZ992" s="7">
        <f t="shared" si="879"/>
        <v>0.92606146244590914</v>
      </c>
      <c r="CA992">
        <f t="shared" si="880"/>
        <v>0.50735808667133497</v>
      </c>
      <c r="CB992">
        <f t="shared" si="881"/>
        <v>2.0510061033061988E-3</v>
      </c>
      <c r="CC992" s="4">
        <f t="shared" si="882"/>
        <v>6.2576167867494324E-4</v>
      </c>
      <c r="CD992" s="7">
        <f t="shared" si="883"/>
        <v>12</v>
      </c>
      <c r="CE992" s="4">
        <f t="shared" si="884"/>
        <v>0</v>
      </c>
      <c r="CF992" s="7">
        <f t="shared" si="885"/>
        <v>0.48967617433845079</v>
      </c>
      <c r="CG992">
        <f t="shared" si="886"/>
        <v>4.7693158598863836E-4</v>
      </c>
      <c r="CH992" s="7">
        <f t="shared" si="887"/>
        <v>0.48967617433845079</v>
      </c>
      <c r="CI992" s="4">
        <f t="shared" si="888"/>
        <v>1.390269298545172E-2</v>
      </c>
      <c r="CJ992">
        <f t="shared" si="889"/>
        <v>4.7693158598863836E-4</v>
      </c>
      <c r="CK992">
        <f t="shared" si="890"/>
        <v>1.390269298545172E-2</v>
      </c>
      <c r="CL992" s="7">
        <f t="shared" si="891"/>
        <v>4</v>
      </c>
      <c r="CM992" s="4">
        <f t="shared" si="892"/>
        <v>0</v>
      </c>
      <c r="CN992" s="7">
        <f t="shared" si="893"/>
        <v>1.2477746655114575E-5</v>
      </c>
      <c r="CO992" s="4">
        <f t="shared" si="894"/>
        <v>1</v>
      </c>
      <c r="CP992" s="7">
        <f t="shared" si="895"/>
        <v>4</v>
      </c>
      <c r="CQ992" s="4" t="str">
        <f t="shared" si="896"/>
        <v>Glenfiddich 15</v>
      </c>
      <c r="CR992" s="7">
        <f t="shared" si="897"/>
        <v>74</v>
      </c>
      <c r="CS992">
        <f t="shared" si="898"/>
        <v>77</v>
      </c>
      <c r="CT992">
        <f ca="1">COUNTIF(INDIRECT(ADDRESS(ROW(),CR992,1,1)):INDIRECT(ADDRESS(ROW(),CS992,1,1)), "&lt;0.05")</f>
        <v>3</v>
      </c>
      <c r="CU992" s="4">
        <f t="shared" ca="1" si="899"/>
        <v>0</v>
      </c>
    </row>
    <row r="993" spans="1:99" x14ac:dyDescent="0.25">
      <c r="A993" s="48">
        <v>197</v>
      </c>
      <c r="B993" s="7">
        <v>0.31972322033529921</v>
      </c>
      <c r="C993">
        <v>0.27127611662981238</v>
      </c>
      <c r="D993">
        <v>0.55109154263758775</v>
      </c>
      <c r="E993">
        <v>0.31378332167996947</v>
      </c>
      <c r="F993">
        <v>0.30942086438729688</v>
      </c>
      <c r="G993">
        <v>0.15462968431185181</v>
      </c>
      <c r="H993">
        <v>0.49261427875392222</v>
      </c>
      <c r="I993">
        <v>0.30928543009248433</v>
      </c>
      <c r="J993">
        <v>0</v>
      </c>
      <c r="K993" s="4">
        <v>0.36519136731090851</v>
      </c>
      <c r="L993" s="7">
        <v>4.6533911079105331E-2</v>
      </c>
      <c r="M993">
        <v>0.52482986505217566</v>
      </c>
      <c r="N993">
        <v>1.4844859320791461E-2</v>
      </c>
      <c r="O993">
        <v>0.36239843877952127</v>
      </c>
      <c r="P993" s="53">
        <v>0.41055070816252476</v>
      </c>
      <c r="Q993" s="53">
        <v>0</v>
      </c>
      <c r="R993" s="53">
        <v>0.57628439953442689</v>
      </c>
      <c r="S993" s="53">
        <v>8.8809405307476177E-2</v>
      </c>
      <c r="T993" s="53">
        <v>9.0015147761282929E-2</v>
      </c>
      <c r="U993" s="57">
        <v>0.32812653788942753</v>
      </c>
      <c r="V993" s="59">
        <v>0.65776912572454016</v>
      </c>
      <c r="W993" s="53">
        <v>0.75973406395087351</v>
      </c>
      <c r="X993" s="53">
        <v>0.40836721560927491</v>
      </c>
      <c r="Y993" s="53">
        <v>0.44547211578955054</v>
      </c>
      <c r="Z993" s="53">
        <v>0.32863858524894768</v>
      </c>
      <c r="AA993" s="53">
        <v>0.65776912572454016</v>
      </c>
      <c r="AB993" s="53">
        <v>0.75973406395087351</v>
      </c>
      <c r="AC993" s="53">
        <v>0.40836721560927491</v>
      </c>
      <c r="AD993" s="53">
        <v>0.44547211578955054</v>
      </c>
      <c r="AE993" s="57">
        <v>0.32863858524894768</v>
      </c>
      <c r="AF993" s="59">
        <v>0.39599913050530078</v>
      </c>
      <c r="AG993" s="53">
        <v>0.55936116351903764</v>
      </c>
      <c r="AH993" s="53">
        <v>0.82816133910065726</v>
      </c>
      <c r="AI993" s="53">
        <v>0.93742161547038372</v>
      </c>
      <c r="AJ993" s="53">
        <v>0.26573120576853132</v>
      </c>
      <c r="AK993" s="53">
        <v>0.39599913050530078</v>
      </c>
      <c r="AL993" s="53">
        <v>0.55936116351903764</v>
      </c>
      <c r="AM993" s="53">
        <v>0.82816133910065726</v>
      </c>
      <c r="AN993" s="53">
        <v>0.93742161547038372</v>
      </c>
      <c r="AO993" s="57">
        <v>0.26573120576853132</v>
      </c>
      <c r="AP993" s="59">
        <v>0.5743071401494112</v>
      </c>
      <c r="AQ993" s="53">
        <v>0.30548813560942661</v>
      </c>
      <c r="AR993" s="53">
        <v>0.52282027990541469</v>
      </c>
      <c r="AS993" s="53">
        <v>0.47947972696830837</v>
      </c>
      <c r="AT993" s="53">
        <v>0.42811472614423751</v>
      </c>
      <c r="AU993" s="53">
        <v>0.5743071401494112</v>
      </c>
      <c r="AV993" s="53">
        <v>0.30548813560942661</v>
      </c>
      <c r="AW993" s="53">
        <v>0.52282027990541469</v>
      </c>
      <c r="AX993" s="53">
        <v>0.47947972696830837</v>
      </c>
      <c r="AY993" s="57">
        <v>0.42811472614423751</v>
      </c>
      <c r="AZ993">
        <f t="shared" si="853"/>
        <v>0.30870158261391328</v>
      </c>
      <c r="BA993">
        <f t="shared" si="854"/>
        <v>0.2442393272886732</v>
      </c>
      <c r="BB993">
        <f t="shared" si="855"/>
        <v>0.5199962212646374</v>
      </c>
      <c r="BC993">
        <f t="shared" si="856"/>
        <v>0.59733489087278213</v>
      </c>
      <c r="BD993" s="4">
        <f t="shared" si="857"/>
        <v>0.4620420017553597</v>
      </c>
      <c r="BE993" s="7">
        <f t="shared" si="858"/>
        <v>0.15504533730130746</v>
      </c>
      <c r="BF993">
        <f t="shared" si="859"/>
        <v>0.22034033164609892</v>
      </c>
      <c r="BG993">
        <f t="shared" si="860"/>
        <v>0.17067723175706545</v>
      </c>
      <c r="BH993">
        <f t="shared" si="861"/>
        <v>0.26703263462465421</v>
      </c>
      <c r="BI993" s="4">
        <f t="shared" si="862"/>
        <v>9.690970332078884E-2</v>
      </c>
      <c r="BJ993" s="7">
        <f t="shared" si="863"/>
        <v>0.46017606278583156</v>
      </c>
      <c r="BK993">
        <f t="shared" si="864"/>
        <v>9.6572667977482748E-3</v>
      </c>
      <c r="BL993">
        <f t="shared" si="865"/>
        <v>1.0137004327648119E-2</v>
      </c>
      <c r="BM993" s="4">
        <f t="shared" si="866"/>
        <v>1.803867681931217E-2</v>
      </c>
      <c r="BN993" s="7">
        <f t="shared" si="867"/>
        <v>0.46017606278583156</v>
      </c>
      <c r="BO993">
        <f t="shared" si="868"/>
        <v>6.1355544413939818E-3</v>
      </c>
      <c r="BP993">
        <f t="shared" si="869"/>
        <v>4.8624393128091446E-3</v>
      </c>
      <c r="BQ993" s="4">
        <f t="shared" si="870"/>
        <v>1.3957239930761069E-2</v>
      </c>
      <c r="BR993" s="7">
        <f t="shared" si="871"/>
        <v>9.6572667977482748E-3</v>
      </c>
      <c r="BS993">
        <f t="shared" si="872"/>
        <v>6.1355544413939818E-3</v>
      </c>
      <c r="BT993">
        <f t="shared" si="873"/>
        <v>0.45204490003269304</v>
      </c>
      <c r="BU993" s="4">
        <f t="shared" si="874"/>
        <v>0.3659801380282578</v>
      </c>
      <c r="BV993" s="7">
        <f t="shared" si="875"/>
        <v>1.0137004327648119E-2</v>
      </c>
      <c r="BW993">
        <f t="shared" si="876"/>
        <v>4.8624393128091446E-3</v>
      </c>
      <c r="BX993">
        <f t="shared" si="877"/>
        <v>0.45204490003269304</v>
      </c>
      <c r="BY993" s="4">
        <f t="shared" si="878"/>
        <v>0.15941102076989735</v>
      </c>
      <c r="BZ993" s="7">
        <f t="shared" si="879"/>
        <v>1.803867681931217E-2</v>
      </c>
      <c r="CA993">
        <f t="shared" si="880"/>
        <v>1.3957239930761069E-2</v>
      </c>
      <c r="CB993">
        <f t="shared" si="881"/>
        <v>0.3659801380282578</v>
      </c>
      <c r="CC993" s="4">
        <f t="shared" si="882"/>
        <v>0.15941102076989735</v>
      </c>
      <c r="CD993" s="7">
        <f t="shared" si="883"/>
        <v>12</v>
      </c>
      <c r="CE993" s="4">
        <f t="shared" si="884"/>
        <v>0</v>
      </c>
      <c r="CF993" s="7">
        <f t="shared" si="885"/>
        <v>0.46017606278583156</v>
      </c>
      <c r="CG993">
        <f t="shared" si="886"/>
        <v>1.866177105500042E-3</v>
      </c>
      <c r="CH993" s="7">
        <f t="shared" si="887"/>
        <v>0.46017606278583156</v>
      </c>
      <c r="CI993" s="4">
        <f t="shared" si="888"/>
        <v>2.8436802534489054E-3</v>
      </c>
      <c r="CJ993">
        <f t="shared" si="889"/>
        <v>1.866177105500042E-3</v>
      </c>
      <c r="CK993">
        <f t="shared" si="890"/>
        <v>2.8436802534489054E-3</v>
      </c>
      <c r="CL993" s="7">
        <f t="shared" si="891"/>
        <v>4</v>
      </c>
      <c r="CM993" s="4">
        <f t="shared" si="892"/>
        <v>0</v>
      </c>
      <c r="CN993" s="7">
        <f t="shared" si="893"/>
        <v>1.063581920063717E-4</v>
      </c>
      <c r="CO993" s="4">
        <f t="shared" si="894"/>
        <v>1</v>
      </c>
      <c r="CP993" s="7">
        <f t="shared" si="895"/>
        <v>4</v>
      </c>
      <c r="CQ993" s="4" t="str">
        <f t="shared" si="896"/>
        <v>Glenfiddich 15</v>
      </c>
      <c r="CR993" s="7">
        <f t="shared" si="897"/>
        <v>74</v>
      </c>
      <c r="CS993">
        <f t="shared" si="898"/>
        <v>77</v>
      </c>
      <c r="CT993">
        <f ca="1">COUNTIF(INDIRECT(ADDRESS(ROW(),CR993,1,1)):INDIRECT(ADDRESS(ROW(),CS993,1,1)), "&lt;0.05")</f>
        <v>2</v>
      </c>
      <c r="CU993" s="4">
        <f t="shared" ca="1" si="899"/>
        <v>0</v>
      </c>
    </row>
    <row r="994" spans="1:99" x14ac:dyDescent="0.25">
      <c r="A994" s="48">
        <v>198</v>
      </c>
      <c r="B994" s="7">
        <v>0.81119633544454117</v>
      </c>
      <c r="C994">
        <v>0.49575329723842687</v>
      </c>
      <c r="D994">
        <v>0.51737898737453647</v>
      </c>
      <c r="E994">
        <v>0.48887199263043257</v>
      </c>
      <c r="F994">
        <v>0.30336627893853685</v>
      </c>
      <c r="G994">
        <v>0.83157088711714233</v>
      </c>
      <c r="H994">
        <v>0.4217093502770356</v>
      </c>
      <c r="I994">
        <v>0.30384678092508566</v>
      </c>
      <c r="J994">
        <v>0.51163834389698348</v>
      </c>
      <c r="K994" s="4">
        <v>0.60183600106209478</v>
      </c>
      <c r="L994" s="7">
        <v>0.41928798667338979</v>
      </c>
      <c r="M994">
        <v>0.69945109311735165</v>
      </c>
      <c r="N994">
        <v>0.2078402087493719</v>
      </c>
      <c r="O994">
        <v>0.26543815807362142</v>
      </c>
      <c r="P994" s="53">
        <v>0.40180891911451766</v>
      </c>
      <c r="Q994" s="53">
        <v>0.11460994546631074</v>
      </c>
      <c r="R994" s="53">
        <v>0.36987025977743404</v>
      </c>
      <c r="S994" s="53">
        <v>0.23107851083125253</v>
      </c>
      <c r="T994" s="53">
        <v>0.54339339297775924</v>
      </c>
      <c r="U994" s="57">
        <v>0.46382678298504765</v>
      </c>
      <c r="V994" s="59">
        <v>1.3114990118946326</v>
      </c>
      <c r="W994" s="53">
        <v>1.0881816002599962</v>
      </c>
      <c r="X994" s="53">
        <v>0.69613688569908327</v>
      </c>
      <c r="Y994" s="53">
        <v>0.70245739555465836</v>
      </c>
      <c r="Z994" s="53">
        <v>0.46623825479839293</v>
      </c>
      <c r="AA994" s="53">
        <v>1.3114990118946326</v>
      </c>
      <c r="AB994" s="53">
        <v>1.0881816002599962</v>
      </c>
      <c r="AC994" s="53">
        <v>0.69613688569908327</v>
      </c>
      <c r="AD994" s="53">
        <v>0.70245739555465836</v>
      </c>
      <c r="AE994" s="57">
        <v>0.46623825479839293</v>
      </c>
      <c r="AF994" s="59">
        <v>1.1267809353322016</v>
      </c>
      <c r="AG994" s="53">
        <v>0.91240338603000826</v>
      </c>
      <c r="AH994" s="53">
        <v>0.66553067853518078</v>
      </c>
      <c r="AI994" s="53">
        <v>1.121171431924779</v>
      </c>
      <c r="AJ994" s="53">
        <v>0.62905521042561141</v>
      </c>
      <c r="AK994" s="53">
        <v>1.1267809353322016</v>
      </c>
      <c r="AL994" s="53">
        <v>0.91240338603000826</v>
      </c>
      <c r="AM994" s="53">
        <v>0.66553067853518078</v>
      </c>
      <c r="AN994" s="53">
        <v>1.121171431924779</v>
      </c>
      <c r="AO994" s="57">
        <v>0.62905521042561141</v>
      </c>
      <c r="AP994" s="59">
        <v>0.75002847766513037</v>
      </c>
      <c r="AQ994" s="53">
        <v>0.46473104849861613</v>
      </c>
      <c r="AR994" s="53">
        <v>0.54990083588391636</v>
      </c>
      <c r="AS994" s="53">
        <v>1.2037021962730114</v>
      </c>
      <c r="AT994" s="53">
        <v>1.1095021933875306</v>
      </c>
      <c r="AU994" s="53">
        <v>0.75002847766513037</v>
      </c>
      <c r="AV994" s="53">
        <v>0.46473104849861613</v>
      </c>
      <c r="AW994" s="53">
        <v>0.54990083588391636</v>
      </c>
      <c r="AX994" s="53">
        <v>1.2037021962730114</v>
      </c>
      <c r="AY994" s="57">
        <v>1.1095021933875306</v>
      </c>
      <c r="AZ994">
        <f t="shared" si="853"/>
        <v>0.5287168254904816</v>
      </c>
      <c r="BA994">
        <f t="shared" si="854"/>
        <v>0.37166052577660563</v>
      </c>
      <c r="BB994">
        <f t="shared" si="855"/>
        <v>0.85290262964135266</v>
      </c>
      <c r="BC994">
        <f t="shared" si="856"/>
        <v>0.89098832844955633</v>
      </c>
      <c r="BD994" s="4">
        <f t="shared" si="857"/>
        <v>0.81557295034164101</v>
      </c>
      <c r="BE994" s="7">
        <f t="shared" si="858"/>
        <v>0.18035646849649195</v>
      </c>
      <c r="BF994">
        <f t="shared" si="859"/>
        <v>0.17402827031595766</v>
      </c>
      <c r="BG994">
        <f t="shared" si="860"/>
        <v>0.32055002782960945</v>
      </c>
      <c r="BH994">
        <f t="shared" si="861"/>
        <v>0.22532994548726859</v>
      </c>
      <c r="BI994" s="4">
        <f t="shared" si="862"/>
        <v>0.31091495866679797</v>
      </c>
      <c r="BJ994" s="7">
        <f t="shared" si="863"/>
        <v>6.3022216979516973E-2</v>
      </c>
      <c r="BK994">
        <f t="shared" si="864"/>
        <v>1.440098876654624E-2</v>
      </c>
      <c r="BL994">
        <f t="shared" si="865"/>
        <v>9.738012082205975E-4</v>
      </c>
      <c r="BM994" s="4">
        <f t="shared" si="866"/>
        <v>2.3893215210682932E-2</v>
      </c>
      <c r="BN994" s="7">
        <f t="shared" si="867"/>
        <v>6.3022216979516973E-2</v>
      </c>
      <c r="BO994">
        <f t="shared" si="868"/>
        <v>9.5632763981584026E-4</v>
      </c>
      <c r="BP994">
        <f t="shared" si="869"/>
        <v>2.3149390964546692E-5</v>
      </c>
      <c r="BQ994" s="4">
        <f t="shared" si="870"/>
        <v>1.4558718435564455E-3</v>
      </c>
      <c r="BR994" s="7">
        <f t="shared" si="871"/>
        <v>1.440098876654624E-2</v>
      </c>
      <c r="BS994">
        <f t="shared" si="872"/>
        <v>9.5632763981584026E-4</v>
      </c>
      <c r="BT994">
        <f t="shared" si="873"/>
        <v>0.76248511412793119</v>
      </c>
      <c r="BU994" s="4">
        <f t="shared" si="874"/>
        <v>0.79452061614753533</v>
      </c>
      <c r="BV994" s="7">
        <f t="shared" si="875"/>
        <v>9.738012082205975E-4</v>
      </c>
      <c r="BW994">
        <f t="shared" si="876"/>
        <v>2.3149390964546692E-5</v>
      </c>
      <c r="BX994">
        <f t="shared" si="877"/>
        <v>0.76248511412793119</v>
      </c>
      <c r="BY994" s="4">
        <f t="shared" si="878"/>
        <v>0.54307642640013287</v>
      </c>
      <c r="BZ994" s="7">
        <f t="shared" si="879"/>
        <v>2.3893215210682932E-2</v>
      </c>
      <c r="CA994">
        <f t="shared" si="880"/>
        <v>1.4558718435564455E-3</v>
      </c>
      <c r="CB994">
        <f t="shared" si="881"/>
        <v>0.79452061614753533</v>
      </c>
      <c r="CC994" s="4">
        <f t="shared" si="882"/>
        <v>0.54307642640013287</v>
      </c>
      <c r="CD994" s="7">
        <f t="shared" si="883"/>
        <v>12</v>
      </c>
      <c r="CE994" s="4">
        <f t="shared" si="884"/>
        <v>0</v>
      </c>
      <c r="CF994" s="7">
        <f t="shared" si="885"/>
        <v>6.3022216979516973E-2</v>
      </c>
      <c r="CG994">
        <f t="shared" si="886"/>
        <v>2.8292238625189983E-4</v>
      </c>
      <c r="CH994" s="7">
        <f t="shared" si="887"/>
        <v>6.3022216979516973E-2</v>
      </c>
      <c r="CI994" s="4">
        <f t="shared" si="888"/>
        <v>9.6925307514109061E-7</v>
      </c>
      <c r="CJ994">
        <f t="shared" si="889"/>
        <v>2.8292238625189983E-4</v>
      </c>
      <c r="CK994">
        <f t="shared" si="890"/>
        <v>9.6925307514109061E-7</v>
      </c>
      <c r="CL994" s="7">
        <f t="shared" si="891"/>
        <v>4</v>
      </c>
      <c r="CM994" s="4">
        <f t="shared" si="892"/>
        <v>0</v>
      </c>
      <c r="CN994" s="7">
        <f t="shared" si="893"/>
        <v>2.0639516725157728E-6</v>
      </c>
      <c r="CO994" s="4">
        <f t="shared" si="894"/>
        <v>1</v>
      </c>
      <c r="CP994" s="7">
        <f t="shared" si="895"/>
        <v>4</v>
      </c>
      <c r="CQ994" s="4" t="str">
        <f t="shared" si="896"/>
        <v>Glenfiddich 15</v>
      </c>
      <c r="CR994" s="7">
        <f t="shared" si="897"/>
        <v>74</v>
      </c>
      <c r="CS994">
        <f t="shared" si="898"/>
        <v>77</v>
      </c>
      <c r="CT994">
        <f ca="1">COUNTIF(INDIRECT(ADDRESS(ROW(),CR994,1,1)):INDIRECT(ADDRESS(ROW(),CS994,1,1)), "&lt;0.05")</f>
        <v>2</v>
      </c>
      <c r="CU994" s="4">
        <f t="shared" ca="1" si="899"/>
        <v>0</v>
      </c>
    </row>
    <row r="995" spans="1:99" x14ac:dyDescent="0.25">
      <c r="A995" s="48">
        <v>199</v>
      </c>
      <c r="B995" s="7">
        <v>1.8154807215150905</v>
      </c>
      <c r="C995">
        <v>1.2666713091135997</v>
      </c>
      <c r="D995">
        <v>1.0874115320782065</v>
      </c>
      <c r="E995">
        <v>0.99491039833971662</v>
      </c>
      <c r="F995">
        <v>1.274969580958522</v>
      </c>
      <c r="G995">
        <v>1.1585368829468463</v>
      </c>
      <c r="H995">
        <v>1.7710617999714391</v>
      </c>
      <c r="I995">
        <v>0.7985621464347753</v>
      </c>
      <c r="J995">
        <v>0.92626523108550107</v>
      </c>
      <c r="K995" s="4">
        <v>1.1098705765218442</v>
      </c>
      <c r="L995" s="7">
        <v>0.95965170326062166</v>
      </c>
      <c r="M995">
        <v>0.73607360698521929</v>
      </c>
      <c r="N995">
        <v>0.92489342703003519</v>
      </c>
      <c r="O995">
        <v>1.2003793498253224</v>
      </c>
      <c r="P995" s="53">
        <v>0.64805148926449219</v>
      </c>
      <c r="Q995" s="53">
        <v>0.72625159290680108</v>
      </c>
      <c r="R995" s="53">
        <v>0.95032145909820676</v>
      </c>
      <c r="S995" s="53">
        <v>0.84395370492191735</v>
      </c>
      <c r="T995" s="53">
        <v>0.89689235409519441</v>
      </c>
      <c r="U995" s="57">
        <v>0.87544371804272769</v>
      </c>
      <c r="V995" s="59">
        <v>2.1887234116656678</v>
      </c>
      <c r="W995" s="53">
        <v>2.0373654281591196</v>
      </c>
      <c r="X995" s="53">
        <v>2.6139698315906816</v>
      </c>
      <c r="Y995" s="53">
        <v>1.623867189657104</v>
      </c>
      <c r="Z995" s="53">
        <v>1.1226754271435009</v>
      </c>
      <c r="AA995" s="53">
        <v>2.1887234116656678</v>
      </c>
      <c r="AB995" s="53">
        <v>2.0373654281591196</v>
      </c>
      <c r="AC995" s="53">
        <v>2.6139698315906816</v>
      </c>
      <c r="AD995" s="53">
        <v>1.623867189657104</v>
      </c>
      <c r="AE995" s="57">
        <v>1.1226754271435009</v>
      </c>
      <c r="AF995" s="59">
        <v>1.4230274767921196</v>
      </c>
      <c r="AG995" s="53">
        <v>2.7209211200686232</v>
      </c>
      <c r="AH995" s="53">
        <v>2.7607072081904755</v>
      </c>
      <c r="AI995" s="53">
        <v>2.5273714192144623</v>
      </c>
      <c r="AJ995" s="53">
        <v>2.1405412018725012</v>
      </c>
      <c r="AK995" s="53">
        <v>1.4230274767921196</v>
      </c>
      <c r="AL995" s="53">
        <v>2.7209211200686232</v>
      </c>
      <c r="AM995" s="53">
        <v>2.7607072081904755</v>
      </c>
      <c r="AN995" s="53">
        <v>2.5273714192144623</v>
      </c>
      <c r="AO995" s="57">
        <v>2.1405412018725012</v>
      </c>
      <c r="AP995" s="59">
        <v>1.9940372771828085</v>
      </c>
      <c r="AQ995" s="53">
        <v>1.4917478692890287</v>
      </c>
      <c r="AR995" s="53">
        <v>2.0172811553018786</v>
      </c>
      <c r="AS995" s="53">
        <v>2.575979701896455</v>
      </c>
      <c r="AT995" s="53">
        <v>2.1582057229742477</v>
      </c>
      <c r="AU995" s="53">
        <v>1.9940372771828085</v>
      </c>
      <c r="AV995" s="53">
        <v>1.4917478692890287</v>
      </c>
      <c r="AW995" s="53">
        <v>2.0172811553018786</v>
      </c>
      <c r="AX995" s="53">
        <v>2.575979701896455</v>
      </c>
      <c r="AY995" s="57">
        <v>2.1582057229742477</v>
      </c>
      <c r="AZ995">
        <f t="shared" si="853"/>
        <v>1.2203740178965543</v>
      </c>
      <c r="BA995">
        <f t="shared" si="854"/>
        <v>0.87619124054305375</v>
      </c>
      <c r="BB995">
        <f t="shared" si="855"/>
        <v>1.9173202576432149</v>
      </c>
      <c r="BC995">
        <f t="shared" si="856"/>
        <v>2.3145136852276362</v>
      </c>
      <c r="BD995" s="4">
        <f t="shared" si="857"/>
        <v>2.0474503453288841</v>
      </c>
      <c r="BE995" s="7">
        <f t="shared" si="858"/>
        <v>0.33524552831171833</v>
      </c>
      <c r="BF995">
        <f t="shared" si="859"/>
        <v>0.15476208270344699</v>
      </c>
      <c r="BG995">
        <f t="shared" si="860"/>
        <v>0.53561309701211501</v>
      </c>
      <c r="BH995">
        <f t="shared" si="861"/>
        <v>0.52378497766874554</v>
      </c>
      <c r="BI995" s="4">
        <f t="shared" si="862"/>
        <v>0.36641761608051737</v>
      </c>
      <c r="BJ995" s="7">
        <f t="shared" si="863"/>
        <v>1.1593825446592777E-2</v>
      </c>
      <c r="BK995">
        <f t="shared" si="864"/>
        <v>3.27211780404725E-3</v>
      </c>
      <c r="BL995">
        <f t="shared" si="865"/>
        <v>5.0232514218634615E-5</v>
      </c>
      <c r="BM995" s="4">
        <f t="shared" si="866"/>
        <v>5.3704382761121903E-5</v>
      </c>
      <c r="BN995" s="7">
        <f t="shared" si="867"/>
        <v>1.1593825446592777E-2</v>
      </c>
      <c r="BO995">
        <f t="shared" si="868"/>
        <v>1.2375043897479526E-4</v>
      </c>
      <c r="BP995">
        <f t="shared" si="869"/>
        <v>5.8179380955249678E-6</v>
      </c>
      <c r="BQ995" s="4">
        <f t="shared" si="870"/>
        <v>7.1565609727813467E-7</v>
      </c>
      <c r="BR995" s="7">
        <f t="shared" si="871"/>
        <v>3.27211780404725E-3</v>
      </c>
      <c r="BS995">
        <f t="shared" si="872"/>
        <v>1.2375043897479526E-4</v>
      </c>
      <c r="BT995">
        <f t="shared" si="873"/>
        <v>0.11090932073119471</v>
      </c>
      <c r="BU995" s="4">
        <f t="shared" si="874"/>
        <v>0.53502207426558335</v>
      </c>
      <c r="BV995" s="7">
        <f t="shared" si="875"/>
        <v>5.0232514218634615E-5</v>
      </c>
      <c r="BW995">
        <f t="shared" si="876"/>
        <v>5.8179380955249678E-6</v>
      </c>
      <c r="BX995">
        <f t="shared" si="877"/>
        <v>0.11090932073119471</v>
      </c>
      <c r="BY995" s="4">
        <f t="shared" si="878"/>
        <v>0.20490725189459918</v>
      </c>
      <c r="BZ995" s="7">
        <f t="shared" si="879"/>
        <v>5.3704382761121903E-5</v>
      </c>
      <c r="CA995">
        <f t="shared" si="880"/>
        <v>7.1565609727813467E-7</v>
      </c>
      <c r="CB995">
        <f t="shared" si="881"/>
        <v>0.53502207426558335</v>
      </c>
      <c r="CC995" s="4">
        <f t="shared" si="882"/>
        <v>0.20490725189459918</v>
      </c>
      <c r="CD995" s="7">
        <f t="shared" si="883"/>
        <v>14</v>
      </c>
      <c r="CE995" s="4">
        <f t="shared" si="884"/>
        <v>0</v>
      </c>
      <c r="CF995" s="7">
        <f t="shared" si="885"/>
        <v>1.1593825446592777E-2</v>
      </c>
      <c r="CG995">
        <f t="shared" si="886"/>
        <v>2.131616398944457E-6</v>
      </c>
      <c r="CH995" s="7">
        <f t="shared" si="887"/>
        <v>1.1593825446592777E-2</v>
      </c>
      <c r="CI995" s="4">
        <f t="shared" si="888"/>
        <v>2.4639481769159364E-14</v>
      </c>
      <c r="CJ995">
        <f t="shared" si="889"/>
        <v>2.131616398944457E-6</v>
      </c>
      <c r="CK995">
        <f t="shared" si="890"/>
        <v>2.4639481769159364E-14</v>
      </c>
      <c r="CL995" s="7">
        <f t="shared" si="891"/>
        <v>6</v>
      </c>
      <c r="CM995" s="4">
        <f t="shared" si="892"/>
        <v>1</v>
      </c>
      <c r="CN995" s="7">
        <f t="shared" si="893"/>
        <v>2.3036610849796112E-8</v>
      </c>
      <c r="CO995" s="4">
        <f t="shared" si="894"/>
        <v>1</v>
      </c>
      <c r="CP995" s="7">
        <f t="shared" si="895"/>
        <v>4</v>
      </c>
      <c r="CQ995" s="4" t="str">
        <f t="shared" si="896"/>
        <v>Glenfiddich 15</v>
      </c>
      <c r="CR995" s="7">
        <f t="shared" si="897"/>
        <v>74</v>
      </c>
      <c r="CS995">
        <f t="shared" si="898"/>
        <v>77</v>
      </c>
      <c r="CT995">
        <f ca="1">COUNTIF(INDIRECT(ADDRESS(ROW(),CR995,1,1)):INDIRECT(ADDRESS(ROW(),CS995,1,1)), "&lt;0.05")</f>
        <v>2</v>
      </c>
      <c r="CU995" s="4">
        <f t="shared" ca="1" si="899"/>
        <v>0</v>
      </c>
    </row>
    <row r="996" spans="1:99" x14ac:dyDescent="0.25">
      <c r="A996" s="48">
        <v>200</v>
      </c>
      <c r="B996" s="7">
        <v>0.4606438867683007</v>
      </c>
      <c r="C996">
        <v>0.40722683830747758</v>
      </c>
      <c r="D996">
        <v>0.37915497515312635</v>
      </c>
      <c r="E996">
        <v>0.26960991936916601</v>
      </c>
      <c r="F996">
        <v>0.16218929295436077</v>
      </c>
      <c r="G996">
        <v>0.25246864899088217</v>
      </c>
      <c r="H996">
        <v>0.38300354808689913</v>
      </c>
      <c r="I996">
        <v>0.31275251312820151</v>
      </c>
      <c r="J996">
        <v>0.31088037339179242</v>
      </c>
      <c r="K996" s="4">
        <v>0.42126331280469076</v>
      </c>
      <c r="L996" s="7">
        <v>0.20488776899924369</v>
      </c>
      <c r="M996">
        <v>0.27558576645712074</v>
      </c>
      <c r="N996">
        <v>0.12675673993572775</v>
      </c>
      <c r="O996">
        <v>0.15211437278812104</v>
      </c>
      <c r="P996" s="53">
        <v>0.10614728793903362</v>
      </c>
      <c r="Q996" s="53">
        <v>0.28284839731828182</v>
      </c>
      <c r="R996" s="53">
        <v>0.21068096378874712</v>
      </c>
      <c r="S996" s="53">
        <v>0.13203108120557611</v>
      </c>
      <c r="T996" s="53">
        <v>0.24042397856265552</v>
      </c>
      <c r="U996" s="57">
        <v>0.23826781970495176</v>
      </c>
      <c r="V996" s="59">
        <v>0.79249699652657357</v>
      </c>
      <c r="W996" s="53">
        <v>0.563798916238612</v>
      </c>
      <c r="X996" s="53">
        <v>0.47920800384455731</v>
      </c>
      <c r="Y996" s="53">
        <v>0.48585736038132371</v>
      </c>
      <c r="Z996" s="53">
        <v>0.29849105062720582</v>
      </c>
      <c r="AA996" s="53">
        <v>0.79249699652657357</v>
      </c>
      <c r="AB996" s="53">
        <v>0.563798916238612</v>
      </c>
      <c r="AC996" s="53">
        <v>0.47920800384455731</v>
      </c>
      <c r="AD996" s="53">
        <v>0.48585736038132371</v>
      </c>
      <c r="AE996" s="57">
        <v>0.29849105062720582</v>
      </c>
      <c r="AF996" s="59">
        <v>0.68730874280388887</v>
      </c>
      <c r="AG996" s="53">
        <v>0.49217318804591692</v>
      </c>
      <c r="AH996" s="53">
        <v>0.34009049779672917</v>
      </c>
      <c r="AI996" s="53">
        <v>0.6493201015611505</v>
      </c>
      <c r="AJ996" s="53">
        <v>0.1642355490776479</v>
      </c>
      <c r="AK996" s="53">
        <v>0.68730874280388887</v>
      </c>
      <c r="AL996" s="53">
        <v>0.49217318804591692</v>
      </c>
      <c r="AM996" s="53">
        <v>0.34009049779672917</v>
      </c>
      <c r="AN996" s="53">
        <v>0.6493201015611505</v>
      </c>
      <c r="AO996" s="57">
        <v>0.1642355490776479</v>
      </c>
      <c r="AP996" s="59">
        <v>0.4221023718056327</v>
      </c>
      <c r="AQ996" s="53">
        <v>0.1965975407438125</v>
      </c>
      <c r="AR996" s="53">
        <v>0.27825339260135568</v>
      </c>
      <c r="AS996" s="53">
        <v>0.69512773765524771</v>
      </c>
      <c r="AT996" s="53">
        <v>0.31629080908123752</v>
      </c>
      <c r="AU996" s="53">
        <v>0.4221023718056327</v>
      </c>
      <c r="AV996" s="53">
        <v>0.1965975407438125</v>
      </c>
      <c r="AW996" s="53">
        <v>0.27825339260135568</v>
      </c>
      <c r="AX996" s="53">
        <v>0.69512773765524771</v>
      </c>
      <c r="AY996" s="57">
        <v>0.31629080908123752</v>
      </c>
      <c r="AZ996">
        <f t="shared" si="853"/>
        <v>0.3359193308954897</v>
      </c>
      <c r="BA996">
        <f t="shared" si="854"/>
        <v>0.19697441766994592</v>
      </c>
      <c r="BB996">
        <f t="shared" si="855"/>
        <v>0.52397046552365445</v>
      </c>
      <c r="BC996">
        <f t="shared" si="856"/>
        <v>0.46662561585706663</v>
      </c>
      <c r="BD996" s="4">
        <f t="shared" si="857"/>
        <v>0.38167437037745727</v>
      </c>
      <c r="BE996" s="7">
        <f t="shared" si="858"/>
        <v>9.1115035001957806E-2</v>
      </c>
      <c r="BF996">
        <f t="shared" si="859"/>
        <v>6.3951140036236906E-2</v>
      </c>
      <c r="BG996">
        <f t="shared" si="860"/>
        <v>0.16864825765152197</v>
      </c>
      <c r="BH996">
        <f t="shared" si="861"/>
        <v>0.20557879519912467</v>
      </c>
      <c r="BI996" s="4">
        <f t="shared" si="862"/>
        <v>0.18203282875865148</v>
      </c>
      <c r="BJ996" s="7">
        <f t="shared" si="863"/>
        <v>1.1368433938175899E-3</v>
      </c>
      <c r="BK996">
        <f t="shared" si="864"/>
        <v>7.8868041127628293E-3</v>
      </c>
      <c r="BL996">
        <f t="shared" si="865"/>
        <v>9.0102359435965923E-2</v>
      </c>
      <c r="BM996" s="4">
        <f t="shared" si="866"/>
        <v>0.48954521044157251</v>
      </c>
      <c r="BN996" s="7">
        <f t="shared" si="867"/>
        <v>1.1368433938175899E-3</v>
      </c>
      <c r="BO996">
        <f t="shared" si="868"/>
        <v>1.0958879576153651E-4</v>
      </c>
      <c r="BP996">
        <f t="shared" si="869"/>
        <v>2.3426524594025392E-3</v>
      </c>
      <c r="BQ996" s="4">
        <f t="shared" si="870"/>
        <v>1.1304095059788927E-2</v>
      </c>
      <c r="BR996" s="7">
        <f t="shared" si="871"/>
        <v>7.8868041127628293E-3</v>
      </c>
      <c r="BS996">
        <f t="shared" si="872"/>
        <v>1.0958879576153651E-4</v>
      </c>
      <c r="BT996">
        <f t="shared" si="873"/>
        <v>0.5042631060578151</v>
      </c>
      <c r="BU996" s="4">
        <f t="shared" si="874"/>
        <v>8.6585976446151111E-2</v>
      </c>
      <c r="BV996" s="7">
        <f t="shared" si="875"/>
        <v>9.0102359435965923E-2</v>
      </c>
      <c r="BW996">
        <f t="shared" si="876"/>
        <v>2.3426524594025392E-3</v>
      </c>
      <c r="BX996">
        <f t="shared" si="877"/>
        <v>0.5042631060578151</v>
      </c>
      <c r="BY996" s="4">
        <f t="shared" si="878"/>
        <v>0.34106216008388113</v>
      </c>
      <c r="BZ996" s="7">
        <f t="shared" si="879"/>
        <v>0.48954521044157251</v>
      </c>
      <c r="CA996">
        <f t="shared" si="880"/>
        <v>1.1304095059788927E-2</v>
      </c>
      <c r="CB996">
        <f t="shared" si="881"/>
        <v>8.6585976446151111E-2</v>
      </c>
      <c r="CC996" s="4">
        <f t="shared" si="882"/>
        <v>0.34106216008388113</v>
      </c>
      <c r="CD996" s="7">
        <f t="shared" si="883"/>
        <v>10</v>
      </c>
      <c r="CE996" s="4">
        <f t="shared" si="884"/>
        <v>0</v>
      </c>
      <c r="CF996" s="7">
        <f t="shared" si="885"/>
        <v>1.1368433938175899E-3</v>
      </c>
      <c r="CG996">
        <f t="shared" si="886"/>
        <v>1.0858464165931126E-2</v>
      </c>
      <c r="CH996" s="7">
        <f t="shared" si="887"/>
        <v>1.1368433938175899E-3</v>
      </c>
      <c r="CI996" s="4">
        <f t="shared" si="888"/>
        <v>1.1530750978376785E-7</v>
      </c>
      <c r="CJ996">
        <f t="shared" si="889"/>
        <v>1.0858464165931126E-2</v>
      </c>
      <c r="CK996">
        <f t="shared" si="890"/>
        <v>1.1530750978376785E-7</v>
      </c>
      <c r="CL996" s="7">
        <f t="shared" si="891"/>
        <v>6</v>
      </c>
      <c r="CM996" s="4">
        <f t="shared" si="892"/>
        <v>1</v>
      </c>
      <c r="CN996" s="7">
        <f t="shared" si="893"/>
        <v>4.0038333085938583E-5</v>
      </c>
      <c r="CO996" s="4">
        <f t="shared" si="894"/>
        <v>1</v>
      </c>
      <c r="CP996" s="7">
        <f t="shared" si="895"/>
        <v>3</v>
      </c>
      <c r="CQ996" s="4" t="str">
        <f t="shared" si="896"/>
        <v>Glenfiddich 12</v>
      </c>
      <c r="CR996" s="7">
        <f t="shared" si="897"/>
        <v>70</v>
      </c>
      <c r="CS996">
        <f t="shared" si="898"/>
        <v>73</v>
      </c>
      <c r="CT996">
        <f ca="1">COUNTIF(INDIRECT(ADDRESS(ROW(),CR996,1,1)):INDIRECT(ADDRESS(ROW(),CS996,1,1)), "&lt;0.05")</f>
        <v>2</v>
      </c>
      <c r="CU996" s="4">
        <f t="shared" ca="1" si="899"/>
        <v>0</v>
      </c>
    </row>
    <row r="997" spans="1:99" x14ac:dyDescent="0.25">
      <c r="A997" s="48">
        <v>201</v>
      </c>
      <c r="B997" s="7">
        <v>0.49916338386010323</v>
      </c>
      <c r="C997">
        <v>0.35903687516638433</v>
      </c>
      <c r="D997">
        <v>0.42241217198744885</v>
      </c>
      <c r="E997">
        <v>0.32377919123821897</v>
      </c>
      <c r="F997">
        <v>0.10528505214421986</v>
      </c>
      <c r="G997">
        <v>0.45540152020363484</v>
      </c>
      <c r="H997">
        <v>0.51818973316414518</v>
      </c>
      <c r="I997">
        <v>0.23779100701420236</v>
      </c>
      <c r="J997">
        <v>9.0453027958233317E-2</v>
      </c>
      <c r="K997" s="4">
        <v>9.5787807262856461E-2</v>
      </c>
      <c r="L997" s="7">
        <v>0.15737575526077205</v>
      </c>
      <c r="M997">
        <v>0.14866174437426397</v>
      </c>
      <c r="N997">
        <v>0.21239638083355591</v>
      </c>
      <c r="O997">
        <v>0.18229481557504718</v>
      </c>
      <c r="P997" s="53">
        <v>0.22093326450737549</v>
      </c>
      <c r="Q997" s="53">
        <v>0.19701612683412922</v>
      </c>
      <c r="R997" s="53">
        <v>0.11632260912942877</v>
      </c>
      <c r="S997" s="53">
        <v>0.17388481434499736</v>
      </c>
      <c r="T997" s="53">
        <v>0.35262156553067964</v>
      </c>
      <c r="U997" s="57">
        <v>0.14128261591304495</v>
      </c>
      <c r="V997" s="59">
        <v>0.64969661271277956</v>
      </c>
      <c r="W997" s="53">
        <v>0.67205265515372903</v>
      </c>
      <c r="X997" s="53">
        <v>0.64841214528924718</v>
      </c>
      <c r="Y997" s="53">
        <v>0.52326612538043271</v>
      </c>
      <c r="Z997" s="53">
        <v>0</v>
      </c>
      <c r="AA997" s="53">
        <v>0.64969661271277956</v>
      </c>
      <c r="AB997" s="53">
        <v>0.67205265515372903</v>
      </c>
      <c r="AC997" s="53">
        <v>0.64841214528924718</v>
      </c>
      <c r="AD997" s="53">
        <v>0.52326612538043271</v>
      </c>
      <c r="AE997" s="57">
        <v>0</v>
      </c>
      <c r="AF997" s="59">
        <v>0.46765544625533845</v>
      </c>
      <c r="AG997" s="53">
        <v>0.19574886463443714</v>
      </c>
      <c r="AH997" s="53">
        <v>0.42803081314685149</v>
      </c>
      <c r="AI997" s="53">
        <v>0.26756235684703833</v>
      </c>
      <c r="AJ997" s="53">
        <v>0.38991758367583806</v>
      </c>
      <c r="AK997" s="53">
        <v>0.46765544625533845</v>
      </c>
      <c r="AL997" s="53">
        <v>0.19574886463443714</v>
      </c>
      <c r="AM997" s="53">
        <v>0.42803081314685149</v>
      </c>
      <c r="AN997" s="53">
        <v>0.26756235684703833</v>
      </c>
      <c r="AO997" s="57">
        <v>0.38991758367583806</v>
      </c>
      <c r="AP997" s="59">
        <v>0.16397723064192743</v>
      </c>
      <c r="AQ997" s="53">
        <v>0.24518459716584989</v>
      </c>
      <c r="AR997" s="53">
        <v>0.28466158438840472</v>
      </c>
      <c r="AS997" s="53">
        <v>0.39717959750895815</v>
      </c>
      <c r="AT997" s="53">
        <v>0.30097008329065145</v>
      </c>
      <c r="AU997" s="53">
        <v>0.16397723064192743</v>
      </c>
      <c r="AV997" s="53">
        <v>0.24518459716584989</v>
      </c>
      <c r="AW997" s="53">
        <v>0.28466158438840472</v>
      </c>
      <c r="AX997" s="53">
        <v>0.39717959750895815</v>
      </c>
      <c r="AY997" s="57">
        <v>0.30097008329065145</v>
      </c>
      <c r="AZ997">
        <f t="shared" si="853"/>
        <v>0.3107299769999447</v>
      </c>
      <c r="BA997">
        <f t="shared" si="854"/>
        <v>0.19027896923032944</v>
      </c>
      <c r="BB997">
        <f t="shared" si="855"/>
        <v>0.49868550770723774</v>
      </c>
      <c r="BC997">
        <f t="shared" si="856"/>
        <v>0.34978301291190067</v>
      </c>
      <c r="BD997" s="4">
        <f t="shared" si="857"/>
        <v>0.27839461859915832</v>
      </c>
      <c r="BE997" s="7">
        <f t="shared" si="858"/>
        <v>0.1688862493065364</v>
      </c>
      <c r="BF997">
        <f t="shared" si="859"/>
        <v>6.5698545000871841E-2</v>
      </c>
      <c r="BG997">
        <f t="shared" si="860"/>
        <v>0.26856409539655463</v>
      </c>
      <c r="BH997">
        <f t="shared" si="861"/>
        <v>0.1076147115857901</v>
      </c>
      <c r="BI997" s="4">
        <f t="shared" si="862"/>
        <v>8.0073635377276076E-2</v>
      </c>
      <c r="BJ997" s="7">
        <f t="shared" si="863"/>
        <v>5.8000830419486227E-2</v>
      </c>
      <c r="BK997">
        <f t="shared" si="864"/>
        <v>8.0416455428928474E-2</v>
      </c>
      <c r="BL997">
        <f t="shared" si="865"/>
        <v>0.54652488082828787</v>
      </c>
      <c r="BM997" s="4">
        <f t="shared" si="866"/>
        <v>0.5936962991710113</v>
      </c>
      <c r="BN997" s="7">
        <f t="shared" si="867"/>
        <v>5.8000830419486227E-2</v>
      </c>
      <c r="BO997">
        <f t="shared" si="868"/>
        <v>5.409705069809344E-3</v>
      </c>
      <c r="BP997">
        <f t="shared" si="869"/>
        <v>1.1737784480978907E-3</v>
      </c>
      <c r="BQ997" s="4">
        <f t="shared" si="870"/>
        <v>1.530044533945818E-2</v>
      </c>
      <c r="BR997" s="7">
        <f t="shared" si="871"/>
        <v>8.0416455428928474E-2</v>
      </c>
      <c r="BS997">
        <f t="shared" si="872"/>
        <v>5.409705069809344E-3</v>
      </c>
      <c r="BT997">
        <f t="shared" si="873"/>
        <v>0.12998137029611487</v>
      </c>
      <c r="BU997" s="4">
        <f t="shared" si="874"/>
        <v>3.1023653717418966E-2</v>
      </c>
      <c r="BV997" s="7">
        <f t="shared" si="875"/>
        <v>0.54652488082828787</v>
      </c>
      <c r="BW997">
        <f t="shared" si="876"/>
        <v>1.1737784480978907E-3</v>
      </c>
      <c r="BX997">
        <f t="shared" si="877"/>
        <v>0.12998137029611487</v>
      </c>
      <c r="BY997" s="4">
        <f t="shared" si="878"/>
        <v>0.11105865102982219</v>
      </c>
      <c r="BZ997" s="7">
        <f t="shared" si="879"/>
        <v>0.5936962991710113</v>
      </c>
      <c r="CA997">
        <f t="shared" si="880"/>
        <v>1.530044533945818E-2</v>
      </c>
      <c r="CB997">
        <f t="shared" si="881"/>
        <v>3.1023653717418966E-2</v>
      </c>
      <c r="CC997" s="4">
        <f t="shared" si="882"/>
        <v>0.11105865102982219</v>
      </c>
      <c r="CD997" s="7">
        <f t="shared" si="883"/>
        <v>8</v>
      </c>
      <c r="CE997" s="4">
        <f t="shared" si="884"/>
        <v>0</v>
      </c>
      <c r="CF997" s="7">
        <f t="shared" si="885"/>
        <v>5.8000830419486227E-2</v>
      </c>
      <c r="CG997">
        <f t="shared" si="886"/>
        <v>0.32331622077710509</v>
      </c>
      <c r="CH997" s="7">
        <f t="shared" si="887"/>
        <v>5.8000830419486227E-2</v>
      </c>
      <c r="CI997" s="4">
        <f t="shared" si="888"/>
        <v>5.2731423282458069E-5</v>
      </c>
      <c r="CJ997">
        <f t="shared" si="889"/>
        <v>0.32331622077710509</v>
      </c>
      <c r="CK997">
        <f t="shared" si="890"/>
        <v>5.2731423282458069E-5</v>
      </c>
      <c r="CL997" s="7">
        <f t="shared" si="891"/>
        <v>2</v>
      </c>
      <c r="CM997" s="4">
        <f t="shared" si="892"/>
        <v>0</v>
      </c>
      <c r="CN997" s="7">
        <f t="shared" si="893"/>
        <v>4.5043740361489547E-3</v>
      </c>
      <c r="CO997" s="4">
        <f t="shared" si="894"/>
        <v>1</v>
      </c>
      <c r="CP997" s="7">
        <f t="shared" si="895"/>
        <v>3</v>
      </c>
      <c r="CQ997" s="4" t="str">
        <f t="shared" si="896"/>
        <v>Glenfiddich 12</v>
      </c>
      <c r="CR997" s="7">
        <f t="shared" si="897"/>
        <v>70</v>
      </c>
      <c r="CS997">
        <f t="shared" si="898"/>
        <v>73</v>
      </c>
      <c r="CT997">
        <f ca="1">COUNTIF(INDIRECT(ADDRESS(ROW(),CR997,1,1)):INDIRECT(ADDRESS(ROW(),CS997,1,1)), "&lt;0.05")</f>
        <v>2</v>
      </c>
      <c r="CU997" s="4">
        <f t="shared" ca="1" si="899"/>
        <v>0</v>
      </c>
    </row>
    <row r="998" spans="1:99" x14ac:dyDescent="0.25">
      <c r="A998" s="48">
        <v>202</v>
      </c>
      <c r="B998" s="7">
        <v>0.16316510718205268</v>
      </c>
      <c r="C998">
        <v>8.8475427844616372E-2</v>
      </c>
      <c r="D998">
        <v>0.13558237139041968</v>
      </c>
      <c r="E998">
        <v>3.9798618549470317E-2</v>
      </c>
      <c r="F998">
        <v>0.1224353740565423</v>
      </c>
      <c r="G998">
        <v>1.3814629650334129E-2</v>
      </c>
      <c r="H998">
        <v>0</v>
      </c>
      <c r="I998">
        <v>0.12777532870380992</v>
      </c>
      <c r="J998">
        <v>1.3216451760501735E-2</v>
      </c>
      <c r="K998" s="4">
        <v>5.0948649408077947E-3</v>
      </c>
      <c r="L998" s="7">
        <v>8.3352904691913796E-2</v>
      </c>
      <c r="M998">
        <v>3.5945986998168498E-2</v>
      </c>
      <c r="N998">
        <v>0</v>
      </c>
      <c r="O998">
        <v>2.3142223425411956E-2</v>
      </c>
      <c r="P998" s="53">
        <v>0.13705154874156492</v>
      </c>
      <c r="Q998" s="53">
        <v>2.4893617634105688E-2</v>
      </c>
      <c r="R998" s="53">
        <v>1.4449483316486305E-2</v>
      </c>
      <c r="S998" s="53">
        <v>0.11314242156663722</v>
      </c>
      <c r="T998" s="53">
        <v>0.13494423509216696</v>
      </c>
      <c r="U998" s="57">
        <v>8.0311294249441195E-2</v>
      </c>
      <c r="V998" s="59">
        <v>0.16881807595582926</v>
      </c>
      <c r="W998" s="53">
        <v>0.12495548578641413</v>
      </c>
      <c r="X998" s="53">
        <v>6.7730857776133482E-2</v>
      </c>
      <c r="Y998" s="53">
        <v>6.7649801280403529E-2</v>
      </c>
      <c r="Z998" s="53">
        <v>2.0302825042234934E-2</v>
      </c>
      <c r="AA998" s="53">
        <v>0.16881807595582926</v>
      </c>
      <c r="AB998" s="53">
        <v>0.12495548578641413</v>
      </c>
      <c r="AC998" s="53">
        <v>6.7730857776133482E-2</v>
      </c>
      <c r="AD998" s="53">
        <v>6.7649801280403529E-2</v>
      </c>
      <c r="AE998" s="57">
        <v>2.0302825042234934E-2</v>
      </c>
      <c r="AF998" s="59">
        <v>0.12682478052206034</v>
      </c>
      <c r="AG998" s="53">
        <v>9.3931430578623576E-2</v>
      </c>
      <c r="AH998" s="53">
        <v>0.22610037179387571</v>
      </c>
      <c r="AI998" s="53">
        <v>0</v>
      </c>
      <c r="AJ998" s="53">
        <v>0.15758229109836061</v>
      </c>
      <c r="AK998" s="53">
        <v>0.12682478052206034</v>
      </c>
      <c r="AL998" s="53">
        <v>9.3931430578623576E-2</v>
      </c>
      <c r="AM998" s="53">
        <v>0.22610037179387571</v>
      </c>
      <c r="AN998" s="53">
        <v>0</v>
      </c>
      <c r="AO998" s="57">
        <v>0.15758229109836061</v>
      </c>
      <c r="AP998" s="59">
        <v>7.0158221673792251E-2</v>
      </c>
      <c r="AQ998" s="53">
        <v>8.1204281333999498E-2</v>
      </c>
      <c r="AR998" s="53">
        <v>2.4356557357479356E-2</v>
      </c>
      <c r="AS998" s="53">
        <v>0.12208476694683008</v>
      </c>
      <c r="AT998" s="53">
        <v>7.6257923490723217E-2</v>
      </c>
      <c r="AU998" s="53">
        <v>7.0158221673792251E-2</v>
      </c>
      <c r="AV998" s="53">
        <v>8.1204281333999498E-2</v>
      </c>
      <c r="AW998" s="53">
        <v>2.4356557357479356E-2</v>
      </c>
      <c r="AX998" s="53">
        <v>0.12208476694683008</v>
      </c>
      <c r="AY998" s="57">
        <v>7.6257923490723217E-2</v>
      </c>
      <c r="AZ998">
        <f t="shared" si="853"/>
        <v>7.0935817407855484E-2</v>
      </c>
      <c r="BA998">
        <f t="shared" si="854"/>
        <v>6.4723371571589666E-2</v>
      </c>
      <c r="BB998">
        <f t="shared" si="855"/>
        <v>8.9891409168203068E-2</v>
      </c>
      <c r="BC998">
        <f t="shared" si="856"/>
        <v>0.12088777479858406</v>
      </c>
      <c r="BD998" s="4">
        <f t="shared" si="857"/>
        <v>7.4812350160564894E-2</v>
      </c>
      <c r="BE998" s="7">
        <f t="shared" si="858"/>
        <v>6.3075609632953999E-2</v>
      </c>
      <c r="BF998">
        <f t="shared" si="859"/>
        <v>5.1593388720588641E-2</v>
      </c>
      <c r="BG998">
        <f t="shared" si="860"/>
        <v>5.4338973939081658E-2</v>
      </c>
      <c r="BH998">
        <f t="shared" si="861"/>
        <v>7.8587424381862017E-2</v>
      </c>
      <c r="BI998" s="4">
        <f t="shared" si="862"/>
        <v>3.2812855863221371E-2</v>
      </c>
      <c r="BJ998" s="7">
        <f t="shared" si="863"/>
        <v>0.81232238061568829</v>
      </c>
      <c r="BK998">
        <f t="shared" si="864"/>
        <v>0.48097188685899928</v>
      </c>
      <c r="BL998">
        <f t="shared" si="865"/>
        <v>0.13520286077903182</v>
      </c>
      <c r="BM998" s="4">
        <f t="shared" si="866"/>
        <v>0.86566249718737942</v>
      </c>
      <c r="BN998" s="7">
        <f t="shared" si="867"/>
        <v>0.81232238061568829</v>
      </c>
      <c r="BO998">
        <f t="shared" si="868"/>
        <v>0.3022439179116263</v>
      </c>
      <c r="BP998">
        <f t="shared" si="869"/>
        <v>7.7662901541703994E-2</v>
      </c>
      <c r="BQ998" s="4">
        <f t="shared" si="870"/>
        <v>0.60930956311237339</v>
      </c>
      <c r="BR998" s="7">
        <f t="shared" si="871"/>
        <v>0.48097188685899928</v>
      </c>
      <c r="BS998">
        <f t="shared" si="872"/>
        <v>0.3022439179116263</v>
      </c>
      <c r="BT998">
        <f t="shared" si="873"/>
        <v>0.32019421612927434</v>
      </c>
      <c r="BU998" s="4">
        <f t="shared" si="874"/>
        <v>0.4643176224480029</v>
      </c>
      <c r="BV998" s="7">
        <f t="shared" si="875"/>
        <v>0.13520286077903182</v>
      </c>
      <c r="BW998">
        <f t="shared" si="876"/>
        <v>7.7662901541703994E-2</v>
      </c>
      <c r="BX998">
        <f t="shared" si="877"/>
        <v>0.32019421612927434</v>
      </c>
      <c r="BY998" s="4">
        <f t="shared" si="878"/>
        <v>0.1127086318441792</v>
      </c>
      <c r="BZ998" s="7">
        <f t="shared" si="879"/>
        <v>0.86566249718737942</v>
      </c>
      <c r="CA998">
        <f t="shared" si="880"/>
        <v>0.60930956311237339</v>
      </c>
      <c r="CB998">
        <f t="shared" si="881"/>
        <v>0.4643176224480029</v>
      </c>
      <c r="CC998" s="4">
        <f t="shared" si="882"/>
        <v>0.1127086318441792</v>
      </c>
      <c r="CD998" s="7">
        <f t="shared" si="883"/>
        <v>0</v>
      </c>
      <c r="CE998" s="4">
        <f t="shared" si="884"/>
        <v>0</v>
      </c>
      <c r="CF998" s="7">
        <f t="shared" si="885"/>
        <v>0.81232238061568829</v>
      </c>
      <c r="CG998">
        <f t="shared" si="886"/>
        <v>0.30272912433090637</v>
      </c>
      <c r="CH998" s="7">
        <f t="shared" si="887"/>
        <v>0.81232238061568829</v>
      </c>
      <c r="CI998" s="4">
        <f t="shared" si="888"/>
        <v>0.13784353139186012</v>
      </c>
      <c r="CJ998">
        <f t="shared" si="889"/>
        <v>0.30272912433090637</v>
      </c>
      <c r="CK998">
        <f t="shared" si="890"/>
        <v>0.13784353139186012</v>
      </c>
      <c r="CL998" s="7">
        <f t="shared" si="891"/>
        <v>0</v>
      </c>
      <c r="CM998" s="4">
        <f t="shared" si="892"/>
        <v>0</v>
      </c>
      <c r="CN998" s="7">
        <f t="shared" si="893"/>
        <v>6.3933440333684269E-2</v>
      </c>
      <c r="CO998" s="4">
        <f t="shared" si="894"/>
        <v>0</v>
      </c>
      <c r="CP998" s="7">
        <f t="shared" si="895"/>
        <v>4</v>
      </c>
      <c r="CQ998" s="4" t="str">
        <f t="shared" si="896"/>
        <v>Glenfiddich 15</v>
      </c>
      <c r="CR998" s="7">
        <f t="shared" si="897"/>
        <v>74</v>
      </c>
      <c r="CS998">
        <f t="shared" si="898"/>
        <v>77</v>
      </c>
      <c r="CT998">
        <f ca="1">COUNTIF(INDIRECT(ADDRESS(ROW(),CR998,1,1)):INDIRECT(ADDRESS(ROW(),CS998,1,1)), "&lt;0.05")</f>
        <v>0</v>
      </c>
      <c r="CU998" s="4">
        <f t="shared" ca="1" si="899"/>
        <v>0</v>
      </c>
    </row>
    <row r="999" spans="1:99" x14ac:dyDescent="0.25">
      <c r="A999" s="48">
        <v>203</v>
      </c>
      <c r="B999" s="7">
        <v>2.71693433660803E-2</v>
      </c>
      <c r="C999">
        <v>0.10270083155616461</v>
      </c>
      <c r="D999">
        <v>2.0578299645591186E-2</v>
      </c>
      <c r="E999">
        <v>0.16123402722738653</v>
      </c>
      <c r="F999">
        <v>6.7368528486006884E-2</v>
      </c>
      <c r="G999">
        <v>5.7444364720665705E-2</v>
      </c>
      <c r="H999">
        <v>6.5824903213340349E-2</v>
      </c>
      <c r="I999">
        <v>9.3867332804589837E-2</v>
      </c>
      <c r="J999">
        <v>9.2326608480181815E-2</v>
      </c>
      <c r="K999" s="4">
        <v>2.3509375332332591E-2</v>
      </c>
      <c r="L999" s="7">
        <v>8.4657471224074812E-2</v>
      </c>
      <c r="M999">
        <v>4.0475303461322339E-2</v>
      </c>
      <c r="N999">
        <v>5.4893373273886728E-2</v>
      </c>
      <c r="O999">
        <v>0.11631089104019253</v>
      </c>
      <c r="P999" s="53">
        <v>6.4187299841718296E-2</v>
      </c>
      <c r="Q999" s="53">
        <v>0.13832444906541086</v>
      </c>
      <c r="R999" s="53">
        <v>0</v>
      </c>
      <c r="S999" s="53">
        <v>3.6680657842745587E-2</v>
      </c>
      <c r="T999" s="53">
        <v>1.3653666506389056E-2</v>
      </c>
      <c r="U999" s="57">
        <v>1.7372388021183256E-2</v>
      </c>
      <c r="V999" s="59">
        <v>5.1865234814583668E-2</v>
      </c>
      <c r="W999" s="53">
        <v>8.1915020006570125E-2</v>
      </c>
      <c r="X999" s="53">
        <v>4.0343930858388721E-2</v>
      </c>
      <c r="Y999" s="53">
        <v>1.068192417599923E-2</v>
      </c>
      <c r="Z999" s="53">
        <v>0.29612701639959571</v>
      </c>
      <c r="AA999" s="53">
        <v>5.1865234814583668E-2</v>
      </c>
      <c r="AB999" s="53">
        <v>8.1915020006570125E-2</v>
      </c>
      <c r="AC999" s="53">
        <v>4.0343930858388721E-2</v>
      </c>
      <c r="AD999" s="53">
        <v>1.068192417599923E-2</v>
      </c>
      <c r="AE999" s="57">
        <v>0.29612701639959571</v>
      </c>
      <c r="AF999" s="59">
        <v>0.27529416031674653</v>
      </c>
      <c r="AG999" s="53">
        <v>0.24393915891681869</v>
      </c>
      <c r="AH999" s="53">
        <v>0.25224142730677857</v>
      </c>
      <c r="AI999" s="53">
        <v>0</v>
      </c>
      <c r="AJ999" s="53">
        <v>0.14751296053482532</v>
      </c>
      <c r="AK999" s="53">
        <v>0.27529416031674653</v>
      </c>
      <c r="AL999" s="53">
        <v>0.24393915891681869</v>
      </c>
      <c r="AM999" s="53">
        <v>0.25224142730677857</v>
      </c>
      <c r="AN999" s="53">
        <v>0</v>
      </c>
      <c r="AO999" s="57">
        <v>0.14751296053482532</v>
      </c>
      <c r="AP999" s="59">
        <v>5.7569965701196296E-2</v>
      </c>
      <c r="AQ999" s="53">
        <v>5.9690650203975452E-2</v>
      </c>
      <c r="AR999" s="53">
        <v>8.4205828956643511E-2</v>
      </c>
      <c r="AS999" s="53">
        <v>0.18690312525481051</v>
      </c>
      <c r="AT999" s="53">
        <v>3.1212931987995782E-2</v>
      </c>
      <c r="AU999" s="53">
        <v>5.7569965701196296E-2</v>
      </c>
      <c r="AV999" s="53">
        <v>5.9690650203975452E-2</v>
      </c>
      <c r="AW999" s="53">
        <v>8.4205828956643511E-2</v>
      </c>
      <c r="AX999" s="53">
        <v>0.18690312525481051</v>
      </c>
      <c r="AY999" s="57">
        <v>3.1212931987995782E-2</v>
      </c>
      <c r="AZ999">
        <f t="shared" si="853"/>
        <v>7.1202361483233972E-2</v>
      </c>
      <c r="BA999">
        <f t="shared" si="854"/>
        <v>5.6655550027692347E-2</v>
      </c>
      <c r="BB999">
        <f t="shared" si="855"/>
        <v>9.6186625251027488E-2</v>
      </c>
      <c r="BC999">
        <f t="shared" si="856"/>
        <v>0.18379754141503382</v>
      </c>
      <c r="BD999" s="4">
        <f t="shared" si="857"/>
        <v>8.3916500420924328E-2</v>
      </c>
      <c r="BE999" s="7">
        <f t="shared" si="858"/>
        <v>4.354692264550087E-2</v>
      </c>
      <c r="BF999">
        <f t="shared" si="859"/>
        <v>4.5136196048441858E-2</v>
      </c>
      <c r="BG999">
        <f t="shared" si="860"/>
        <v>0.10808811714119114</v>
      </c>
      <c r="BH999">
        <f t="shared" si="861"/>
        <v>0.10726013858528136</v>
      </c>
      <c r="BI999" s="4">
        <f t="shared" si="862"/>
        <v>5.7086730199103285E-2</v>
      </c>
      <c r="BJ999" s="7">
        <f t="shared" si="863"/>
        <v>0.47273977624766206</v>
      </c>
      <c r="BK999">
        <f t="shared" si="864"/>
        <v>0.5108004246098875</v>
      </c>
      <c r="BL999">
        <f t="shared" si="865"/>
        <v>9.7086356421144052E-3</v>
      </c>
      <c r="BM999" s="4">
        <f t="shared" si="866"/>
        <v>0.58288102520673679</v>
      </c>
      <c r="BN999" s="7">
        <f t="shared" si="867"/>
        <v>0.47273977624766206</v>
      </c>
      <c r="BO999">
        <f t="shared" si="868"/>
        <v>0.3067914974440592</v>
      </c>
      <c r="BP999">
        <f t="shared" si="869"/>
        <v>4.7115923080296839E-3</v>
      </c>
      <c r="BQ999" s="4">
        <f t="shared" si="870"/>
        <v>0.25240056257640808</v>
      </c>
      <c r="BR999" s="7">
        <f t="shared" si="871"/>
        <v>0.5108004246098875</v>
      </c>
      <c r="BS999">
        <f t="shared" si="872"/>
        <v>0.3067914974440592</v>
      </c>
      <c r="BT999">
        <f t="shared" si="873"/>
        <v>8.5525747988069098E-2</v>
      </c>
      <c r="BU999" s="4">
        <f t="shared" si="874"/>
        <v>0.75571918202771027</v>
      </c>
      <c r="BV999" s="7">
        <f t="shared" si="875"/>
        <v>9.7086356421144052E-3</v>
      </c>
      <c r="BW999">
        <f t="shared" si="876"/>
        <v>4.7115923080296839E-3</v>
      </c>
      <c r="BX999">
        <f t="shared" si="877"/>
        <v>8.5525747988069098E-2</v>
      </c>
      <c r="BY999" s="4">
        <f t="shared" si="878"/>
        <v>2.1270007928061999E-2</v>
      </c>
      <c r="BZ999" s="7">
        <f t="shared" si="879"/>
        <v>0.58288102520673679</v>
      </c>
      <c r="CA999">
        <f t="shared" si="880"/>
        <v>0.25240056257640808</v>
      </c>
      <c r="CB999">
        <f t="shared" si="881"/>
        <v>0.75571918202771027</v>
      </c>
      <c r="CC999" s="4">
        <f t="shared" si="882"/>
        <v>2.1270007928061999E-2</v>
      </c>
      <c r="CD999" s="7">
        <f t="shared" si="883"/>
        <v>6</v>
      </c>
      <c r="CE999" s="4">
        <f t="shared" si="884"/>
        <v>0</v>
      </c>
      <c r="CF999" s="7">
        <f t="shared" si="885"/>
        <v>0.47273977624766206</v>
      </c>
      <c r="CG999">
        <f t="shared" si="886"/>
        <v>3.6581187534256016E-2</v>
      </c>
      <c r="CH999" s="7">
        <f t="shared" si="887"/>
        <v>0.47273977624766206</v>
      </c>
      <c r="CI999" s="4">
        <f t="shared" si="888"/>
        <v>9.0194327630281814E-3</v>
      </c>
      <c r="CJ999">
        <f t="shared" si="889"/>
        <v>3.6581187534256016E-2</v>
      </c>
      <c r="CK999">
        <f t="shared" si="890"/>
        <v>9.0194327630281814E-3</v>
      </c>
      <c r="CL999" s="7">
        <f t="shared" si="891"/>
        <v>4</v>
      </c>
      <c r="CM999" s="4">
        <f t="shared" si="892"/>
        <v>0</v>
      </c>
      <c r="CN999" s="7">
        <f t="shared" si="893"/>
        <v>1.0177930128590331E-2</v>
      </c>
      <c r="CO999" s="4">
        <f t="shared" si="894"/>
        <v>1</v>
      </c>
      <c r="CP999" s="7">
        <f t="shared" si="895"/>
        <v>4</v>
      </c>
      <c r="CQ999" s="4" t="str">
        <f t="shared" si="896"/>
        <v>Glenfiddich 15</v>
      </c>
      <c r="CR999" s="7">
        <f t="shared" si="897"/>
        <v>74</v>
      </c>
      <c r="CS999">
        <f t="shared" si="898"/>
        <v>77</v>
      </c>
      <c r="CT999">
        <f ca="1">COUNTIF(INDIRECT(ADDRESS(ROW(),CR999,1,1)):INDIRECT(ADDRESS(ROW(),CS999,1,1)), "&lt;0.05")</f>
        <v>3</v>
      </c>
      <c r="CU999" s="4">
        <f t="shared" ca="1" si="899"/>
        <v>0</v>
      </c>
    </row>
    <row r="1000" spans="1:99" x14ac:dyDescent="0.25">
      <c r="A1000" s="48">
        <v>204</v>
      </c>
      <c r="B1000" s="7">
        <v>0.22177091275010749</v>
      </c>
      <c r="C1000">
        <v>0.13043958458304458</v>
      </c>
      <c r="D1000">
        <v>6.810020275985916E-2</v>
      </c>
      <c r="E1000">
        <v>1.5706543284566461E-2</v>
      </c>
      <c r="F1000">
        <v>6.1002906177788821E-2</v>
      </c>
      <c r="G1000">
        <v>0.14063685368776152</v>
      </c>
      <c r="H1000">
        <v>0.26137384117453649</v>
      </c>
      <c r="I1000">
        <v>5.2850141241043348E-2</v>
      </c>
      <c r="J1000">
        <v>0.17121716970869053</v>
      </c>
      <c r="K1000" s="4">
        <v>0.14108408587552462</v>
      </c>
      <c r="L1000" s="7">
        <v>0.12888614402497056</v>
      </c>
      <c r="M1000">
        <v>0.20839425459082489</v>
      </c>
      <c r="N1000">
        <v>0.20740628297386596</v>
      </c>
      <c r="O1000">
        <v>5.0481687120849668E-2</v>
      </c>
      <c r="P1000" s="53">
        <v>1.8392637741745009E-2</v>
      </c>
      <c r="Q1000" s="53">
        <v>3.594409504395631E-3</v>
      </c>
      <c r="R1000" s="53">
        <v>0.18060081462731434</v>
      </c>
      <c r="S1000" s="53">
        <v>8.1220481292552049E-2</v>
      </c>
      <c r="T1000" s="53">
        <v>3.3978989768847105E-2</v>
      </c>
      <c r="U1000" s="57">
        <v>0.14817626887347926</v>
      </c>
      <c r="V1000" s="59">
        <v>0.1434350700252697</v>
      </c>
      <c r="W1000" s="53">
        <v>0.26791932857836942</v>
      </c>
      <c r="X1000" s="53">
        <v>0.32123916962623683</v>
      </c>
      <c r="Y1000" s="53">
        <v>0.41539469714013866</v>
      </c>
      <c r="Z1000" s="53">
        <v>0.35804195785269194</v>
      </c>
      <c r="AA1000" s="53">
        <v>0.1434350700252697</v>
      </c>
      <c r="AB1000" s="53">
        <v>0.26791932857836942</v>
      </c>
      <c r="AC1000" s="53">
        <v>0.32123916962623683</v>
      </c>
      <c r="AD1000" s="53">
        <v>0.41539469714013866</v>
      </c>
      <c r="AE1000" s="57">
        <v>0.35804195785269194</v>
      </c>
      <c r="AF1000" s="59">
        <v>0.49350603284209821</v>
      </c>
      <c r="AG1000" s="53">
        <v>0.26937936040388483</v>
      </c>
      <c r="AH1000" s="53">
        <v>8.0612713996921492E-2</v>
      </c>
      <c r="AI1000" s="53">
        <v>0.15422590294888874</v>
      </c>
      <c r="AJ1000" s="53">
        <v>0</v>
      </c>
      <c r="AK1000" s="53">
        <v>0.49350603284209821</v>
      </c>
      <c r="AL1000" s="53">
        <v>0.26937936040388483</v>
      </c>
      <c r="AM1000" s="53">
        <v>8.0612713996921492E-2</v>
      </c>
      <c r="AN1000" s="53">
        <v>0.15422590294888874</v>
      </c>
      <c r="AO1000" s="57">
        <v>0</v>
      </c>
      <c r="AP1000" s="59">
        <v>0.18884126558449849</v>
      </c>
      <c r="AQ1000" s="53">
        <v>0.27822087145335378</v>
      </c>
      <c r="AR1000" s="53">
        <v>3.6314687701900043E-2</v>
      </c>
      <c r="AS1000" s="53">
        <v>1.5406347254025501E-2</v>
      </c>
      <c r="AT1000" s="53">
        <v>0.10051952442347176</v>
      </c>
      <c r="AU1000" s="53">
        <v>0.18884126558449849</v>
      </c>
      <c r="AV1000" s="53">
        <v>0.27822087145335378</v>
      </c>
      <c r="AW1000" s="53">
        <v>3.6314687701900043E-2</v>
      </c>
      <c r="AX1000" s="53">
        <v>1.5406347254025501E-2</v>
      </c>
      <c r="AY1000" s="57">
        <v>0.10051952442347176</v>
      </c>
      <c r="AZ1000">
        <f t="shared" si="853"/>
        <v>0.12641822412429232</v>
      </c>
      <c r="BA1000">
        <f t="shared" si="854"/>
        <v>0.10611319705188445</v>
      </c>
      <c r="BB1000">
        <f t="shared" si="855"/>
        <v>0.30120604464454132</v>
      </c>
      <c r="BC1000">
        <f t="shared" si="856"/>
        <v>0.19954480203835864</v>
      </c>
      <c r="BD1000" s="4">
        <f t="shared" si="857"/>
        <v>0.12386053928344994</v>
      </c>
      <c r="BE1000" s="7">
        <f t="shared" si="858"/>
        <v>7.8241096139464852E-2</v>
      </c>
      <c r="BF1000">
        <f t="shared" si="859"/>
        <v>7.8655982795107257E-2</v>
      </c>
      <c r="BG1000">
        <f t="shared" si="860"/>
        <v>9.7377137841922867E-2</v>
      </c>
      <c r="BH1000">
        <f t="shared" si="861"/>
        <v>0.18092775903895575</v>
      </c>
      <c r="BI1000" s="4">
        <f t="shared" si="862"/>
        <v>0.10330214347652721</v>
      </c>
      <c r="BJ1000" s="7">
        <f t="shared" si="863"/>
        <v>0.56992005818590741</v>
      </c>
      <c r="BK1000">
        <f t="shared" si="864"/>
        <v>3.6132922083007371E-4</v>
      </c>
      <c r="BL1000">
        <f t="shared" si="865"/>
        <v>0.26304898453029868</v>
      </c>
      <c r="BM1000" s="4">
        <f t="shared" si="866"/>
        <v>0.95097095310161395</v>
      </c>
      <c r="BN1000" s="7">
        <f t="shared" si="867"/>
        <v>0.56992005818590741</v>
      </c>
      <c r="BO1000">
        <f t="shared" si="868"/>
        <v>1.2239354563733836E-4</v>
      </c>
      <c r="BP1000">
        <f t="shared" si="869"/>
        <v>0.15948261589787474</v>
      </c>
      <c r="BQ1000" s="4">
        <f t="shared" si="870"/>
        <v>0.67105764730528805</v>
      </c>
      <c r="BR1000" s="7">
        <f t="shared" si="871"/>
        <v>3.6132922083007371E-4</v>
      </c>
      <c r="BS1000">
        <f t="shared" si="872"/>
        <v>1.2239354563733836E-4</v>
      </c>
      <c r="BT1000">
        <f t="shared" si="873"/>
        <v>0.14028989674242356</v>
      </c>
      <c r="BU1000" s="4">
        <f t="shared" si="874"/>
        <v>9.4333235368427551E-4</v>
      </c>
      <c r="BV1000" s="7">
        <f t="shared" si="875"/>
        <v>0.26304898453029868</v>
      </c>
      <c r="BW1000">
        <f t="shared" si="876"/>
        <v>0.15948261589787474</v>
      </c>
      <c r="BX1000">
        <f t="shared" si="877"/>
        <v>0.14028989674242356</v>
      </c>
      <c r="BY1000" s="4">
        <f t="shared" si="878"/>
        <v>0.26950211706612714</v>
      </c>
      <c r="BZ1000" s="7">
        <f t="shared" si="879"/>
        <v>0.95097095310161395</v>
      </c>
      <c r="CA1000">
        <f t="shared" si="880"/>
        <v>0.67105764730528805</v>
      </c>
      <c r="CB1000">
        <f t="shared" si="881"/>
        <v>9.4333235368427551E-4</v>
      </c>
      <c r="CC1000" s="4">
        <f t="shared" si="882"/>
        <v>0.26950211706612714</v>
      </c>
      <c r="CD1000" s="7">
        <f t="shared" si="883"/>
        <v>6</v>
      </c>
      <c r="CE1000" s="4">
        <f t="shared" si="884"/>
        <v>0</v>
      </c>
      <c r="CF1000" s="7">
        <f t="shared" si="885"/>
        <v>0.56992005818590741</v>
      </c>
      <c r="CG1000">
        <f t="shared" si="886"/>
        <v>3.3152448235693951E-2</v>
      </c>
      <c r="CH1000" s="7">
        <f t="shared" si="887"/>
        <v>0.56992005818590741</v>
      </c>
      <c r="CI1000" s="4">
        <f t="shared" si="888"/>
        <v>9.3005143152390356E-3</v>
      </c>
      <c r="CJ1000">
        <f t="shared" si="889"/>
        <v>3.3152448235693951E-2</v>
      </c>
      <c r="CK1000">
        <f t="shared" si="890"/>
        <v>9.3005143152390356E-3</v>
      </c>
      <c r="CL1000" s="7">
        <f t="shared" si="891"/>
        <v>4</v>
      </c>
      <c r="CM1000" s="4">
        <f t="shared" si="892"/>
        <v>0</v>
      </c>
      <c r="CN1000" s="7">
        <f t="shared" si="893"/>
        <v>1.3947252321163909E-3</v>
      </c>
      <c r="CO1000" s="4">
        <f t="shared" si="894"/>
        <v>1</v>
      </c>
      <c r="CP1000" s="7">
        <f t="shared" si="895"/>
        <v>3</v>
      </c>
      <c r="CQ1000" s="4" t="str">
        <f t="shared" si="896"/>
        <v>Glenfiddich 12</v>
      </c>
      <c r="CR1000" s="7">
        <f t="shared" si="897"/>
        <v>70</v>
      </c>
      <c r="CS1000">
        <f t="shared" si="898"/>
        <v>73</v>
      </c>
      <c r="CT1000">
        <f ca="1">COUNTIF(INDIRECT(ADDRESS(ROW(),CR1000,1,1)):INDIRECT(ADDRESS(ROW(),CS1000,1,1)), "&lt;0.05")</f>
        <v>3</v>
      </c>
      <c r="CU1000" s="4">
        <f t="shared" ca="1" si="899"/>
        <v>0</v>
      </c>
    </row>
    <row r="1001" spans="1:99" x14ac:dyDescent="0.25">
      <c r="A1001" s="48">
        <v>205</v>
      </c>
      <c r="B1001" s="7">
        <v>0.26271022643062941</v>
      </c>
      <c r="C1001">
        <v>0.13538552405627924</v>
      </c>
      <c r="D1001">
        <v>0.18075358172673103</v>
      </c>
      <c r="E1001">
        <v>0.23806864159282073</v>
      </c>
      <c r="F1001">
        <v>0.20616274356245812</v>
      </c>
      <c r="G1001">
        <v>0.30715476589498902</v>
      </c>
      <c r="H1001">
        <v>0.18434415694740836</v>
      </c>
      <c r="I1001">
        <v>8.440870134407373E-2</v>
      </c>
      <c r="J1001">
        <v>0.3226598136957845</v>
      </c>
      <c r="K1001" s="4">
        <v>0.41193143894552831</v>
      </c>
      <c r="L1001" s="7">
        <v>0.38973396047646036</v>
      </c>
      <c r="M1001">
        <v>0.29183968317672909</v>
      </c>
      <c r="N1001">
        <v>0</v>
      </c>
      <c r="O1001">
        <v>0.10931094771174613</v>
      </c>
      <c r="P1001" s="53">
        <v>8.5357139806568949E-2</v>
      </c>
      <c r="Q1001" s="53">
        <v>0.26421775512199563</v>
      </c>
      <c r="R1001" s="53">
        <v>0.12731346344027961</v>
      </c>
      <c r="S1001" s="53">
        <v>0.68377850023610287</v>
      </c>
      <c r="T1001" s="53">
        <v>2.0275992459158228E-2</v>
      </c>
      <c r="U1001" s="57">
        <v>0.30700245112734464</v>
      </c>
      <c r="V1001" s="59">
        <v>0.26077117136228439</v>
      </c>
      <c r="W1001" s="53">
        <v>0.25288558852447368</v>
      </c>
      <c r="X1001" s="53">
        <v>0.70096567778305341</v>
      </c>
      <c r="Y1001" s="53">
        <v>0.27481519007478222</v>
      </c>
      <c r="Z1001" s="53">
        <v>0.22985013197168366</v>
      </c>
      <c r="AA1001" s="53">
        <v>0.26077117136228439</v>
      </c>
      <c r="AB1001" s="53">
        <v>0.25288558852447368</v>
      </c>
      <c r="AC1001" s="53">
        <v>0.70096567778305341</v>
      </c>
      <c r="AD1001" s="53">
        <v>0.27481519007478222</v>
      </c>
      <c r="AE1001" s="57">
        <v>0.22985013197168366</v>
      </c>
      <c r="AF1001" s="59">
        <v>0.91537494565210664</v>
      </c>
      <c r="AG1001" s="53">
        <v>0.68754798601641787</v>
      </c>
      <c r="AH1001" s="53">
        <v>0.70871546633661775</v>
      </c>
      <c r="AI1001" s="53">
        <v>0.31955168054591621</v>
      </c>
      <c r="AJ1001" s="53">
        <v>0.70424936845014274</v>
      </c>
      <c r="AK1001" s="53">
        <v>0.91537494565210664</v>
      </c>
      <c r="AL1001" s="53">
        <v>0.68754798601641787</v>
      </c>
      <c r="AM1001" s="53">
        <v>0.70871546633661775</v>
      </c>
      <c r="AN1001" s="53">
        <v>0.31955168054591621</v>
      </c>
      <c r="AO1001" s="57">
        <v>0.70424936845014274</v>
      </c>
      <c r="AP1001" s="59">
        <v>0.44204767356751878</v>
      </c>
      <c r="AQ1001" s="53">
        <v>0.68574958892994231</v>
      </c>
      <c r="AR1001" s="53">
        <v>0.35576693826030376</v>
      </c>
      <c r="AS1001" s="53">
        <v>0.11144262237670804</v>
      </c>
      <c r="AT1001" s="53">
        <v>5.2284897819484664E-2</v>
      </c>
      <c r="AU1001" s="53">
        <v>0.44204767356751878</v>
      </c>
      <c r="AV1001" s="53">
        <v>0.68574958892994231</v>
      </c>
      <c r="AW1001" s="53">
        <v>0.35576693826030376</v>
      </c>
      <c r="AX1001" s="53">
        <v>0.11144262237670804</v>
      </c>
      <c r="AY1001" s="57">
        <v>5.2284897819484664E-2</v>
      </c>
      <c r="AZ1001">
        <f t="shared" si="853"/>
        <v>0.23335795941967025</v>
      </c>
      <c r="BA1001">
        <f t="shared" si="854"/>
        <v>0.22788298935563853</v>
      </c>
      <c r="BB1001">
        <f t="shared" si="855"/>
        <v>0.34385755194325551</v>
      </c>
      <c r="BC1001">
        <f t="shared" si="856"/>
        <v>0.66708788940024033</v>
      </c>
      <c r="BD1001" s="4">
        <f t="shared" si="857"/>
        <v>0.32945834419079151</v>
      </c>
      <c r="BE1001" s="7">
        <f t="shared" si="858"/>
        <v>9.6543977452635682E-2</v>
      </c>
      <c r="BF1001">
        <f t="shared" si="859"/>
        <v>0.20688846034162153</v>
      </c>
      <c r="BG1001">
        <f t="shared" si="860"/>
        <v>0.18883855411910791</v>
      </c>
      <c r="BH1001">
        <f t="shared" si="861"/>
        <v>0.20328432469893951</v>
      </c>
      <c r="BI1001" s="4">
        <f t="shared" si="862"/>
        <v>0.24251823510850687</v>
      </c>
      <c r="BJ1001" s="7">
        <f t="shared" si="863"/>
        <v>0.94072876949064077</v>
      </c>
      <c r="BK1001">
        <f t="shared" si="864"/>
        <v>0.12266961208700451</v>
      </c>
      <c r="BL1001">
        <f t="shared" si="865"/>
        <v>3.9908467780454811E-5</v>
      </c>
      <c r="BM1001" s="4">
        <f t="shared" si="866"/>
        <v>0.26736460833916303</v>
      </c>
      <c r="BN1001" s="7">
        <f t="shared" si="867"/>
        <v>0.94072876949064077</v>
      </c>
      <c r="BO1001">
        <f t="shared" si="868"/>
        <v>0.20704345158994622</v>
      </c>
      <c r="BP1001">
        <f t="shared" si="869"/>
        <v>1.4716583647195796E-4</v>
      </c>
      <c r="BQ1001" s="4">
        <f t="shared" si="870"/>
        <v>0.32731081175416843</v>
      </c>
      <c r="BR1001" s="7">
        <f t="shared" si="871"/>
        <v>0.12266961208700451</v>
      </c>
      <c r="BS1001">
        <f t="shared" si="872"/>
        <v>0.20704345158994622</v>
      </c>
      <c r="BT1001">
        <f t="shared" si="873"/>
        <v>1.7112404671551632E-3</v>
      </c>
      <c r="BU1001" s="4">
        <f t="shared" si="874"/>
        <v>0.88397524739558486</v>
      </c>
      <c r="BV1001" s="7">
        <f t="shared" si="875"/>
        <v>3.9908467780454811E-5</v>
      </c>
      <c r="BW1001">
        <f t="shared" si="876"/>
        <v>1.4716583647195796E-4</v>
      </c>
      <c r="BX1001">
        <f t="shared" si="877"/>
        <v>1.7112404671551632E-3</v>
      </c>
      <c r="BY1001" s="4">
        <f t="shared" si="878"/>
        <v>3.4964563344598645E-3</v>
      </c>
      <c r="BZ1001" s="7">
        <f t="shared" si="879"/>
        <v>0.26736460833916303</v>
      </c>
      <c r="CA1001">
        <f t="shared" si="880"/>
        <v>0.32731081175416843</v>
      </c>
      <c r="CB1001">
        <f t="shared" si="881"/>
        <v>0.88397524739558486</v>
      </c>
      <c r="CC1001" s="4">
        <f t="shared" si="882"/>
        <v>3.4964563344598645E-3</v>
      </c>
      <c r="CD1001" s="7">
        <f t="shared" si="883"/>
        <v>8</v>
      </c>
      <c r="CE1001" s="4">
        <f t="shared" si="884"/>
        <v>0</v>
      </c>
      <c r="CF1001" s="7">
        <f t="shared" si="885"/>
        <v>0.94072876949064077</v>
      </c>
      <c r="CG1001">
        <f t="shared" si="886"/>
        <v>5.3611243192218003E-4</v>
      </c>
      <c r="CH1001" s="7">
        <f t="shared" si="887"/>
        <v>0.94072876949064077</v>
      </c>
      <c r="CI1001" s="4">
        <f t="shared" si="888"/>
        <v>1.3758804176601344E-2</v>
      </c>
      <c r="CJ1001">
        <f t="shared" si="889"/>
        <v>5.3611243192218003E-4</v>
      </c>
      <c r="CK1001">
        <f t="shared" si="890"/>
        <v>1.3758804176601344E-2</v>
      </c>
      <c r="CL1001" s="7">
        <f t="shared" si="891"/>
        <v>4</v>
      </c>
      <c r="CM1001" s="4">
        <f t="shared" si="892"/>
        <v>0</v>
      </c>
      <c r="CN1001" s="7">
        <f t="shared" si="893"/>
        <v>2.4657339316712005E-4</v>
      </c>
      <c r="CO1001" s="4">
        <f t="shared" si="894"/>
        <v>1</v>
      </c>
      <c r="CP1001" s="7">
        <f t="shared" si="895"/>
        <v>4</v>
      </c>
      <c r="CQ1001" s="4" t="str">
        <f t="shared" si="896"/>
        <v>Glenfiddich 15</v>
      </c>
      <c r="CR1001" s="7">
        <f t="shared" si="897"/>
        <v>74</v>
      </c>
      <c r="CS1001">
        <f t="shared" si="898"/>
        <v>77</v>
      </c>
      <c r="CT1001">
        <f ca="1">COUNTIF(INDIRECT(ADDRESS(ROW(),CR1001,1,1)):INDIRECT(ADDRESS(ROW(),CS1001,1,1)), "&lt;0.05")</f>
        <v>4</v>
      </c>
      <c r="CU1001" s="4">
        <f t="shared" ca="1" si="899"/>
        <v>1</v>
      </c>
    </row>
    <row r="1002" spans="1:99" x14ac:dyDescent="0.25">
      <c r="A1002" s="48">
        <v>206</v>
      </c>
      <c r="B1002" s="7">
        <v>0</v>
      </c>
      <c r="C1002">
        <v>9.3710809499249356E-2</v>
      </c>
      <c r="D1002">
        <v>3.4843292260039793E-2</v>
      </c>
      <c r="E1002">
        <v>5.13296503738946E-2</v>
      </c>
      <c r="F1002">
        <v>0.12993688980206566</v>
      </c>
      <c r="G1002">
        <v>0.1434937476179384</v>
      </c>
      <c r="H1002">
        <v>9.1096083258220259E-2</v>
      </c>
      <c r="I1002">
        <v>0.17241135548932821</v>
      </c>
      <c r="J1002">
        <v>2.3148128037718717E-2</v>
      </c>
      <c r="K1002" s="4">
        <v>0.26202211625718663</v>
      </c>
      <c r="L1002" s="7">
        <v>0</v>
      </c>
      <c r="M1002">
        <v>0.11573063024311989</v>
      </c>
      <c r="N1002">
        <v>0</v>
      </c>
      <c r="O1002">
        <v>0.19006850660286498</v>
      </c>
      <c r="P1002" s="53">
        <v>0.13045315342622521</v>
      </c>
      <c r="Q1002" s="53">
        <v>9.8651702483936773E-2</v>
      </c>
      <c r="R1002" s="53">
        <v>0</v>
      </c>
      <c r="S1002" s="53">
        <v>0.43148188056007303</v>
      </c>
      <c r="T1002" s="53">
        <v>0.12730459813416178</v>
      </c>
      <c r="U1002" s="57">
        <v>0.18936646315618672</v>
      </c>
      <c r="V1002" s="59">
        <v>0.30510379591788739</v>
      </c>
      <c r="W1002" s="53">
        <v>0.16286192322043691</v>
      </c>
      <c r="X1002" s="53">
        <v>0.88454813929149068</v>
      </c>
      <c r="Y1002" s="53">
        <v>0.89640039941510552</v>
      </c>
      <c r="Z1002" s="53">
        <v>0.50562746450205254</v>
      </c>
      <c r="AA1002" s="53">
        <v>0.30510379591788739</v>
      </c>
      <c r="AB1002" s="53">
        <v>0.16286192322043691</v>
      </c>
      <c r="AC1002" s="53">
        <v>0.88454813929149068</v>
      </c>
      <c r="AD1002" s="53">
        <v>0.89640039941510552</v>
      </c>
      <c r="AE1002" s="57">
        <v>0.50562746450205254</v>
      </c>
      <c r="AF1002" s="59">
        <v>0.95936412284335182</v>
      </c>
      <c r="AG1002" s="53">
        <v>0.89174388393345216</v>
      </c>
      <c r="AH1002" s="53">
        <v>1.0392529818230576</v>
      </c>
      <c r="AI1002" s="53">
        <v>0.82144891160105138</v>
      </c>
      <c r="AJ1002" s="53">
        <v>0.41761677322226259</v>
      </c>
      <c r="AK1002" s="53">
        <v>0.95936412284335182</v>
      </c>
      <c r="AL1002" s="53">
        <v>0.89174388393345216</v>
      </c>
      <c r="AM1002" s="53">
        <v>1.0392529818230576</v>
      </c>
      <c r="AN1002" s="53">
        <v>0.82144891160105138</v>
      </c>
      <c r="AO1002" s="57">
        <v>0.41761677322226259</v>
      </c>
      <c r="AP1002" s="59">
        <v>0</v>
      </c>
      <c r="AQ1002" s="53">
        <v>0.26991913593535971</v>
      </c>
      <c r="AR1002" s="53">
        <v>0.59742843393622225</v>
      </c>
      <c r="AS1002" s="53">
        <v>0</v>
      </c>
      <c r="AT1002" s="53">
        <v>0</v>
      </c>
      <c r="AU1002" s="53">
        <v>0</v>
      </c>
      <c r="AV1002" s="53">
        <v>0.26991913593535971</v>
      </c>
      <c r="AW1002" s="53">
        <v>0.59742843393622225</v>
      </c>
      <c r="AX1002" s="53">
        <v>0</v>
      </c>
      <c r="AY1002" s="57">
        <v>0</v>
      </c>
      <c r="AZ1002">
        <f t="shared" si="853"/>
        <v>0.10019920725956415</v>
      </c>
      <c r="BA1002">
        <f t="shared" si="854"/>
        <v>0.12830569346065684</v>
      </c>
      <c r="BB1002">
        <f t="shared" si="855"/>
        <v>0.55090834446939463</v>
      </c>
      <c r="BC1002">
        <f t="shared" si="856"/>
        <v>0.82588533468463532</v>
      </c>
      <c r="BD1002" s="4">
        <f t="shared" si="857"/>
        <v>0.1734695139743164</v>
      </c>
      <c r="BE1002" s="7">
        <f t="shared" si="858"/>
        <v>7.9527312253683979E-2</v>
      </c>
      <c r="BF1002">
        <f t="shared" si="859"/>
        <v>0.1290516783662779</v>
      </c>
      <c r="BG1002">
        <f t="shared" si="860"/>
        <v>0.31401717290014253</v>
      </c>
      <c r="BH1002">
        <f t="shared" si="861"/>
        <v>0.22822142677242932</v>
      </c>
      <c r="BI1002" s="4">
        <f t="shared" si="862"/>
        <v>0.24914017126783622</v>
      </c>
      <c r="BJ1002" s="7">
        <f t="shared" si="863"/>
        <v>0.56638859950013565</v>
      </c>
      <c r="BK1002">
        <f t="shared" si="864"/>
        <v>1.2885068571428799E-3</v>
      </c>
      <c r="BL1002">
        <f t="shared" si="865"/>
        <v>1.1110802783349201E-6</v>
      </c>
      <c r="BM1002" s="4">
        <f t="shared" si="866"/>
        <v>0.39491105057293974</v>
      </c>
      <c r="BN1002" s="7">
        <f t="shared" si="867"/>
        <v>0.56638859950013565</v>
      </c>
      <c r="BO1002">
        <f t="shared" si="868"/>
        <v>1.9895871450101976E-3</v>
      </c>
      <c r="BP1002">
        <f t="shared" si="869"/>
        <v>6.7689973766050309E-7</v>
      </c>
      <c r="BQ1002" s="4">
        <f t="shared" si="870"/>
        <v>0.61895327063028438</v>
      </c>
      <c r="BR1002" s="7">
        <f t="shared" si="871"/>
        <v>1.2885068571428799E-3</v>
      </c>
      <c r="BS1002">
        <f t="shared" si="872"/>
        <v>1.9895871450101976E-3</v>
      </c>
      <c r="BT1002">
        <f t="shared" si="873"/>
        <v>3.9235351738026947E-2</v>
      </c>
      <c r="BU1002" s="4">
        <f t="shared" si="874"/>
        <v>8.4017667303521396E-3</v>
      </c>
      <c r="BV1002" s="7">
        <f t="shared" si="875"/>
        <v>1.1110802783349201E-6</v>
      </c>
      <c r="BW1002">
        <f t="shared" si="876"/>
        <v>6.7689973766050309E-7</v>
      </c>
      <c r="BX1002">
        <f t="shared" si="877"/>
        <v>3.9235351738026947E-2</v>
      </c>
      <c r="BY1002" s="4">
        <f t="shared" si="878"/>
        <v>9.3787746419788132E-6</v>
      </c>
      <c r="BZ1002" s="7">
        <f t="shared" si="879"/>
        <v>0.39491105057293974</v>
      </c>
      <c r="CA1002">
        <f t="shared" si="880"/>
        <v>0.61895327063028438</v>
      </c>
      <c r="CB1002">
        <f t="shared" si="881"/>
        <v>8.4017667303521396E-3</v>
      </c>
      <c r="CC1002" s="4">
        <f t="shared" si="882"/>
        <v>9.3787746419788132E-6</v>
      </c>
      <c r="CD1002" s="7">
        <f t="shared" si="883"/>
        <v>14</v>
      </c>
      <c r="CE1002" s="4">
        <f t="shared" si="884"/>
        <v>0</v>
      </c>
      <c r="CF1002" s="7">
        <f t="shared" si="885"/>
        <v>0.56638859950013565</v>
      </c>
      <c r="CG1002">
        <f t="shared" si="886"/>
        <v>1.7449209304304189E-6</v>
      </c>
      <c r="CH1002" s="7">
        <f t="shared" si="887"/>
        <v>0.56638859950013565</v>
      </c>
      <c r="CI1002" s="4">
        <f t="shared" si="888"/>
        <v>1.9376220964756413E-5</v>
      </c>
      <c r="CJ1002">
        <f t="shared" si="889"/>
        <v>1.7449209304304189E-6</v>
      </c>
      <c r="CK1002">
        <f t="shared" si="890"/>
        <v>1.9376220964756413E-5</v>
      </c>
      <c r="CL1002" s="7">
        <f t="shared" si="891"/>
        <v>4</v>
      </c>
      <c r="CM1002" s="4">
        <f t="shared" si="892"/>
        <v>0</v>
      </c>
      <c r="CN1002" s="7">
        <f t="shared" si="893"/>
        <v>3.424653254884628E-8</v>
      </c>
      <c r="CO1002" s="4">
        <f t="shared" si="894"/>
        <v>1</v>
      </c>
      <c r="CP1002" s="7">
        <f t="shared" si="895"/>
        <v>4</v>
      </c>
      <c r="CQ1002" s="4" t="str">
        <f t="shared" si="896"/>
        <v>Glenfiddich 15</v>
      </c>
      <c r="CR1002" s="7">
        <f t="shared" si="897"/>
        <v>74</v>
      </c>
      <c r="CS1002">
        <f t="shared" si="898"/>
        <v>77</v>
      </c>
      <c r="CT1002">
        <f ca="1">COUNTIF(INDIRECT(ADDRESS(ROW(),CR1002,1,1)):INDIRECT(ADDRESS(ROW(),CS1002,1,1)), "&lt;0.05")</f>
        <v>4</v>
      </c>
      <c r="CU1002" s="4">
        <f t="shared" ca="1" si="899"/>
        <v>1</v>
      </c>
    </row>
    <row r="1003" spans="1:99" x14ac:dyDescent="0.25">
      <c r="A1003" s="48">
        <v>207</v>
      </c>
      <c r="B1003" s="7">
        <v>4.0318872902593825E-2</v>
      </c>
      <c r="C1003">
        <v>2.8378848620224374E-2</v>
      </c>
      <c r="D1003">
        <v>0.17551786677091602</v>
      </c>
      <c r="E1003">
        <v>0.19544570663233998</v>
      </c>
      <c r="F1003">
        <v>8.7651207230660458E-2</v>
      </c>
      <c r="G1003">
        <v>0.18162631505828988</v>
      </c>
      <c r="H1003">
        <v>0.45758007842818293</v>
      </c>
      <c r="I1003">
        <v>0.22240712004053712</v>
      </c>
      <c r="J1003">
        <v>0</v>
      </c>
      <c r="K1003" s="4">
        <v>0.29721128995163154</v>
      </c>
      <c r="L1003" s="7">
        <v>0.20815146593457809</v>
      </c>
      <c r="M1003">
        <v>0</v>
      </c>
      <c r="N1003">
        <v>0</v>
      </c>
      <c r="O1003">
        <v>0</v>
      </c>
      <c r="P1003" s="53">
        <v>0.17928249823842868</v>
      </c>
      <c r="Q1003" s="53">
        <v>0.30608756480448923</v>
      </c>
      <c r="R1003" s="53">
        <v>0.33418459206824536</v>
      </c>
      <c r="S1003" s="53">
        <v>0.87522626768069767</v>
      </c>
      <c r="T1003" s="53">
        <v>0.46555471440467078</v>
      </c>
      <c r="U1003" s="57">
        <v>0.51508565490258351</v>
      </c>
      <c r="V1003" s="59">
        <v>0.6301651316071647</v>
      </c>
      <c r="W1003" s="53">
        <v>0.46577522856556314</v>
      </c>
      <c r="X1003" s="53">
        <v>1.5053283159773634</v>
      </c>
      <c r="Y1003" s="53">
        <v>1.8130103210438384</v>
      </c>
      <c r="Z1003" s="53">
        <v>1.170333116980836</v>
      </c>
      <c r="AA1003" s="53">
        <v>0.6301651316071647</v>
      </c>
      <c r="AB1003" s="53">
        <v>0.46577522856556314</v>
      </c>
      <c r="AC1003" s="53">
        <v>1.5053283159773634</v>
      </c>
      <c r="AD1003" s="53">
        <v>1.8130103210438384</v>
      </c>
      <c r="AE1003" s="57">
        <v>1.170333116980836</v>
      </c>
      <c r="AF1003" s="59">
        <v>2.6165374296151369</v>
      </c>
      <c r="AG1003" s="53">
        <v>1.9515260031528285</v>
      </c>
      <c r="AH1003" s="53">
        <v>1.7656897057721592</v>
      </c>
      <c r="AI1003" s="53">
        <v>2.0908275008576971</v>
      </c>
      <c r="AJ1003" s="53">
        <v>1.015712299494504</v>
      </c>
      <c r="AK1003" s="53">
        <v>2.6165374296151369</v>
      </c>
      <c r="AL1003" s="53">
        <v>1.9515260031528285</v>
      </c>
      <c r="AM1003" s="53">
        <v>1.7656897057721592</v>
      </c>
      <c r="AN1003" s="53">
        <v>2.0908275008576971</v>
      </c>
      <c r="AO1003" s="57">
        <v>1.015712299494504</v>
      </c>
      <c r="AP1003" s="59">
        <v>0.14256118499543632</v>
      </c>
      <c r="AQ1003" s="53">
        <v>0.64937006959793153</v>
      </c>
      <c r="AR1003" s="53">
        <v>1.6985481939113019</v>
      </c>
      <c r="AS1003" s="53">
        <v>0.20902704486985726</v>
      </c>
      <c r="AT1003" s="53">
        <v>3.392022678125324E-2</v>
      </c>
      <c r="AU1003" s="53">
        <v>0.14256118499543632</v>
      </c>
      <c r="AV1003" s="53">
        <v>0.64937006959793153</v>
      </c>
      <c r="AW1003" s="53">
        <v>1.6985481939113019</v>
      </c>
      <c r="AX1003" s="53">
        <v>0.20902704486985726</v>
      </c>
      <c r="AY1003" s="57">
        <v>3.392022678125324E-2</v>
      </c>
      <c r="AZ1003">
        <f t="shared" si="853"/>
        <v>0.16861373056353762</v>
      </c>
      <c r="BA1003">
        <f t="shared" si="854"/>
        <v>0.28835727580336934</v>
      </c>
      <c r="BB1003">
        <f t="shared" si="855"/>
        <v>1.116922422834953</v>
      </c>
      <c r="BC1003">
        <f t="shared" si="856"/>
        <v>1.888058587778465</v>
      </c>
      <c r="BD1003" s="4">
        <f t="shared" si="857"/>
        <v>0.5466853440311561</v>
      </c>
      <c r="BE1003" s="7">
        <f t="shared" si="858"/>
        <v>0.13943555801750077</v>
      </c>
      <c r="BF1003">
        <f t="shared" si="859"/>
        <v>0.27837114401676166</v>
      </c>
      <c r="BG1003">
        <f t="shared" si="860"/>
        <v>0.53731338492294212</v>
      </c>
      <c r="BH1003">
        <f t="shared" si="861"/>
        <v>0.54808494027347665</v>
      </c>
      <c r="BI1003" s="4">
        <f t="shared" si="862"/>
        <v>0.6459428433909391</v>
      </c>
      <c r="BJ1003" s="7">
        <f t="shared" si="863"/>
        <v>0.24512158380670096</v>
      </c>
      <c r="BK1003">
        <f t="shared" si="864"/>
        <v>2.7995750939469402E-4</v>
      </c>
      <c r="BL1003">
        <f t="shared" si="865"/>
        <v>2.0185160393783032E-6</v>
      </c>
      <c r="BM1003" s="4">
        <f t="shared" si="866"/>
        <v>0.10102857681549665</v>
      </c>
      <c r="BN1003" s="7">
        <f t="shared" si="867"/>
        <v>0.24512158380670096</v>
      </c>
      <c r="BO1003">
        <f t="shared" si="868"/>
        <v>7.4991294180042154E-4</v>
      </c>
      <c r="BP1003">
        <f t="shared" si="869"/>
        <v>1.3641798142191868E-6</v>
      </c>
      <c r="BQ1003" s="4">
        <f t="shared" si="870"/>
        <v>0.2676380788131309</v>
      </c>
      <c r="BR1003" s="7">
        <f t="shared" si="871"/>
        <v>2.7995750939469402E-4</v>
      </c>
      <c r="BS1003">
        <f t="shared" si="872"/>
        <v>7.4991294180042154E-4</v>
      </c>
      <c r="BT1003">
        <f t="shared" si="873"/>
        <v>5.2201144369382561E-3</v>
      </c>
      <c r="BU1003" s="4">
        <f t="shared" si="874"/>
        <v>4.621559706748618E-2</v>
      </c>
      <c r="BV1003" s="7">
        <f t="shared" si="875"/>
        <v>2.0185160393783032E-6</v>
      </c>
      <c r="BW1003">
        <f t="shared" si="876"/>
        <v>1.3641798142191868E-6</v>
      </c>
      <c r="BX1003">
        <f t="shared" si="877"/>
        <v>5.2201144369382561E-3</v>
      </c>
      <c r="BY1003" s="4">
        <f t="shared" si="878"/>
        <v>9.8609869383434117E-5</v>
      </c>
      <c r="BZ1003" s="7">
        <f t="shared" si="879"/>
        <v>0.10102857681549665</v>
      </c>
      <c r="CA1003">
        <f t="shared" si="880"/>
        <v>0.2676380788131309</v>
      </c>
      <c r="CB1003">
        <f t="shared" si="881"/>
        <v>4.621559706748618E-2</v>
      </c>
      <c r="CC1003" s="4">
        <f t="shared" si="882"/>
        <v>9.8609869383434117E-5</v>
      </c>
      <c r="CD1003" s="7">
        <f t="shared" si="883"/>
        <v>14</v>
      </c>
      <c r="CE1003" s="4">
        <f t="shared" si="884"/>
        <v>0</v>
      </c>
      <c r="CF1003" s="7">
        <f t="shared" si="885"/>
        <v>0.24512158380670096</v>
      </c>
      <c r="CG1003">
        <f t="shared" si="886"/>
        <v>1.0344253877146206E-7</v>
      </c>
      <c r="CH1003" s="7">
        <f t="shared" si="887"/>
        <v>0.24512158380670096</v>
      </c>
      <c r="CI1003" s="4">
        <f t="shared" si="888"/>
        <v>5.3155826139261678E-6</v>
      </c>
      <c r="CJ1003">
        <f t="shared" si="889"/>
        <v>1.0344253877146206E-7</v>
      </c>
      <c r="CK1003">
        <f t="shared" si="890"/>
        <v>5.3155826139261678E-6</v>
      </c>
      <c r="CL1003" s="7">
        <f t="shared" si="891"/>
        <v>4</v>
      </c>
      <c r="CM1003" s="4">
        <f t="shared" si="892"/>
        <v>0</v>
      </c>
      <c r="CN1003" s="7">
        <f t="shared" si="893"/>
        <v>2.6733420478497753E-8</v>
      </c>
      <c r="CO1003" s="4">
        <f t="shared" si="894"/>
        <v>1</v>
      </c>
      <c r="CP1003" s="7">
        <f t="shared" si="895"/>
        <v>4</v>
      </c>
      <c r="CQ1003" s="4" t="str">
        <f t="shared" si="896"/>
        <v>Glenfiddich 15</v>
      </c>
      <c r="CR1003" s="7">
        <f t="shared" si="897"/>
        <v>74</v>
      </c>
      <c r="CS1003">
        <f t="shared" si="898"/>
        <v>77</v>
      </c>
      <c r="CT1003">
        <f ca="1">COUNTIF(INDIRECT(ADDRESS(ROW(),CR1003,1,1)):INDIRECT(ADDRESS(ROW(),CS1003,1,1)), "&lt;0.05")</f>
        <v>4</v>
      </c>
      <c r="CU1003" s="4">
        <f t="shared" ca="1" si="899"/>
        <v>1</v>
      </c>
    </row>
    <row r="1004" spans="1:99" x14ac:dyDescent="0.25">
      <c r="A1004" s="48">
        <v>208</v>
      </c>
      <c r="B1004" s="7">
        <v>0.51513778359661067</v>
      </c>
      <c r="C1004">
        <v>0.18634172400689233</v>
      </c>
      <c r="D1004">
        <v>5.3385397370679419E-2</v>
      </c>
      <c r="E1004">
        <v>4.1319004849793034E-2</v>
      </c>
      <c r="F1004">
        <v>0</v>
      </c>
      <c r="G1004">
        <v>0.25730624770214516</v>
      </c>
      <c r="H1004">
        <v>0.39420295005358841</v>
      </c>
      <c r="I1004">
        <v>0</v>
      </c>
      <c r="J1004">
        <v>0.21193447095219892</v>
      </c>
      <c r="K1004" s="4">
        <v>7.155746529099628E-3</v>
      </c>
      <c r="L1004" s="7">
        <v>0</v>
      </c>
      <c r="M1004">
        <v>0.62454233757651034</v>
      </c>
      <c r="N1004">
        <v>0</v>
      </c>
      <c r="O1004">
        <v>0</v>
      </c>
      <c r="P1004" s="53">
        <v>0</v>
      </c>
      <c r="Q1004" s="53">
        <v>0.14039095405989485</v>
      </c>
      <c r="R1004" s="53">
        <v>0.67462397484570102</v>
      </c>
      <c r="S1004" s="53">
        <v>0</v>
      </c>
      <c r="T1004" s="53">
        <v>0.18731044743065245</v>
      </c>
      <c r="U1004" s="57">
        <v>0</v>
      </c>
      <c r="V1004" s="59">
        <v>0.64121441361348475</v>
      </c>
      <c r="W1004" s="53">
        <v>0.48306769811052463</v>
      </c>
      <c r="X1004" s="53">
        <v>0.71419933794858759</v>
      </c>
      <c r="Y1004" s="53">
        <v>0.31151421236184684</v>
      </c>
      <c r="Z1004" s="53">
        <v>0.37867997193013264</v>
      </c>
      <c r="AA1004" s="53">
        <v>0.64121441361348475</v>
      </c>
      <c r="AB1004" s="53">
        <v>0.48306769811052463</v>
      </c>
      <c r="AC1004" s="53">
        <v>0.71419933794858759</v>
      </c>
      <c r="AD1004" s="53">
        <v>0.31151421236184684</v>
      </c>
      <c r="AE1004" s="57">
        <v>0.37867997193013264</v>
      </c>
      <c r="AF1004" s="59">
        <v>0</v>
      </c>
      <c r="AG1004" s="53">
        <v>0.70479996199142603</v>
      </c>
      <c r="AH1004" s="53">
        <v>0.27741167726493171</v>
      </c>
      <c r="AI1004" s="53">
        <v>0.54893865275512033</v>
      </c>
      <c r="AJ1004" s="53">
        <v>0.6744841206457397</v>
      </c>
      <c r="AK1004" s="53">
        <v>0</v>
      </c>
      <c r="AL1004" s="53">
        <v>0.70479996199142603</v>
      </c>
      <c r="AM1004" s="53">
        <v>0.27741167726493171</v>
      </c>
      <c r="AN1004" s="53">
        <v>0.54893865275512033</v>
      </c>
      <c r="AO1004" s="57">
        <v>0.6744841206457397</v>
      </c>
      <c r="AP1004" s="59">
        <v>0.10419595515585127</v>
      </c>
      <c r="AQ1004" s="53">
        <v>0.5013707512072233</v>
      </c>
      <c r="AR1004" s="53">
        <v>0.55738997861554396</v>
      </c>
      <c r="AS1004" s="53">
        <v>0.3437587379549612</v>
      </c>
      <c r="AT1004" s="53">
        <v>0.37696721091105506</v>
      </c>
      <c r="AU1004" s="53">
        <v>0.10419595515585127</v>
      </c>
      <c r="AV1004" s="53">
        <v>0.5013707512072233</v>
      </c>
      <c r="AW1004" s="53">
        <v>0.55738997861554396</v>
      </c>
      <c r="AX1004" s="53">
        <v>0.3437587379549612</v>
      </c>
      <c r="AY1004" s="57">
        <v>0.37696721091105506</v>
      </c>
      <c r="AZ1004">
        <f t="shared" si="853"/>
        <v>0.16667833250610076</v>
      </c>
      <c r="BA1004">
        <f t="shared" si="854"/>
        <v>0.16268677139127588</v>
      </c>
      <c r="BB1004">
        <f t="shared" si="855"/>
        <v>0.50573512679291532</v>
      </c>
      <c r="BC1004">
        <f t="shared" si="856"/>
        <v>0.4411268825314435</v>
      </c>
      <c r="BD1004" s="4">
        <f t="shared" si="857"/>
        <v>0.37673652676892699</v>
      </c>
      <c r="BE1004" s="7">
        <f t="shared" si="858"/>
        <v>0.1805549055804343</v>
      </c>
      <c r="BF1004">
        <f t="shared" si="859"/>
        <v>0.26568477702877957</v>
      </c>
      <c r="BG1004">
        <f t="shared" si="860"/>
        <v>0.16068641150658353</v>
      </c>
      <c r="BH1004">
        <f t="shared" si="861"/>
        <v>0.28166097277809876</v>
      </c>
      <c r="BI1004" s="4">
        <f t="shared" si="862"/>
        <v>0.16568732970457567</v>
      </c>
      <c r="BJ1004" s="7">
        <f t="shared" si="863"/>
        <v>0.96914655918589698</v>
      </c>
      <c r="BK1004">
        <f t="shared" si="864"/>
        <v>3.2858263576514263E-4</v>
      </c>
      <c r="BL1004">
        <f t="shared" si="865"/>
        <v>2.007530171061175E-2</v>
      </c>
      <c r="BM1004" s="4">
        <f t="shared" si="866"/>
        <v>1.438787251057588E-2</v>
      </c>
      <c r="BN1004" s="7">
        <f t="shared" si="867"/>
        <v>0.96914655918589698</v>
      </c>
      <c r="BO1004">
        <f t="shared" si="868"/>
        <v>3.3209702776894178E-3</v>
      </c>
      <c r="BP1004">
        <f t="shared" si="869"/>
        <v>3.5482524918840332E-2</v>
      </c>
      <c r="BQ1004" s="4">
        <f t="shared" si="870"/>
        <v>4.7115943875861002E-2</v>
      </c>
      <c r="BR1004" s="7">
        <f t="shared" si="871"/>
        <v>3.2858263576514263E-4</v>
      </c>
      <c r="BS1004">
        <f t="shared" si="872"/>
        <v>3.3209702776894178E-3</v>
      </c>
      <c r="BT1004">
        <f t="shared" si="873"/>
        <v>0.53859988188758723</v>
      </c>
      <c r="BU1004" s="4">
        <f t="shared" si="874"/>
        <v>9.4126690221392778E-2</v>
      </c>
      <c r="BV1004" s="7">
        <f t="shared" si="875"/>
        <v>2.007530171061175E-2</v>
      </c>
      <c r="BW1004">
        <f t="shared" si="876"/>
        <v>3.5482524918840332E-2</v>
      </c>
      <c r="BX1004">
        <f t="shared" si="877"/>
        <v>0.53859988188758723</v>
      </c>
      <c r="BY1004" s="4">
        <f t="shared" si="878"/>
        <v>0.54284785887333309</v>
      </c>
      <c r="BZ1004" s="7">
        <f t="shared" si="879"/>
        <v>1.438787251057588E-2</v>
      </c>
      <c r="CA1004">
        <f t="shared" si="880"/>
        <v>4.7115943875861002E-2</v>
      </c>
      <c r="CB1004">
        <f t="shared" si="881"/>
        <v>9.4126690221392778E-2</v>
      </c>
      <c r="CC1004" s="4">
        <f t="shared" si="882"/>
        <v>0.54284785887333309</v>
      </c>
      <c r="CD1004" s="7">
        <f t="shared" si="883"/>
        <v>12</v>
      </c>
      <c r="CE1004" s="4">
        <f t="shared" si="884"/>
        <v>0</v>
      </c>
      <c r="CF1004" s="7">
        <f t="shared" si="885"/>
        <v>0.96914655918589698</v>
      </c>
      <c r="CG1004">
        <f t="shared" si="886"/>
        <v>8.696000312020918E-4</v>
      </c>
      <c r="CH1004" s="7">
        <f t="shared" si="887"/>
        <v>0.96914655918589698</v>
      </c>
      <c r="CI1004" s="4">
        <f t="shared" si="888"/>
        <v>9.9558676388762733E-3</v>
      </c>
      <c r="CJ1004">
        <f t="shared" si="889"/>
        <v>8.696000312020918E-4</v>
      </c>
      <c r="CK1004">
        <f t="shared" si="890"/>
        <v>9.9558676388762733E-3</v>
      </c>
      <c r="CL1004" s="7">
        <f t="shared" si="891"/>
        <v>4</v>
      </c>
      <c r="CM1004" s="4">
        <f t="shared" si="892"/>
        <v>0</v>
      </c>
      <c r="CN1004" s="7">
        <f t="shared" si="893"/>
        <v>9.2640069894935076E-5</v>
      </c>
      <c r="CO1004" s="4">
        <f t="shared" si="894"/>
        <v>1</v>
      </c>
      <c r="CP1004" s="7">
        <f t="shared" si="895"/>
        <v>3</v>
      </c>
      <c r="CQ1004" s="4" t="str">
        <f t="shared" si="896"/>
        <v>Glenfiddich 12</v>
      </c>
      <c r="CR1004" s="7">
        <f t="shared" si="897"/>
        <v>70</v>
      </c>
      <c r="CS1004">
        <f t="shared" si="898"/>
        <v>73</v>
      </c>
      <c r="CT1004">
        <f ca="1">COUNTIF(INDIRECT(ADDRESS(ROW(),CR1004,1,1)):INDIRECT(ADDRESS(ROW(),CS1004,1,1)), "&lt;0.05")</f>
        <v>2</v>
      </c>
      <c r="CU1004" s="4">
        <f t="shared" ca="1" si="899"/>
        <v>0</v>
      </c>
    </row>
    <row r="1005" spans="1:99" x14ac:dyDescent="0.25">
      <c r="A1005" s="48">
        <v>209</v>
      </c>
      <c r="B1005" s="7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 s="4">
        <v>0</v>
      </c>
      <c r="L1005" s="7">
        <v>0</v>
      </c>
      <c r="M1005">
        <v>0</v>
      </c>
      <c r="N1005">
        <v>0</v>
      </c>
      <c r="O1005">
        <v>0</v>
      </c>
      <c r="P1005" s="53">
        <v>0</v>
      </c>
      <c r="Q1005" s="53">
        <v>0</v>
      </c>
      <c r="R1005" s="53">
        <v>0.66803549760603931</v>
      </c>
      <c r="S1005" s="53">
        <v>0</v>
      </c>
      <c r="T1005" s="53">
        <v>0</v>
      </c>
      <c r="U1005" s="57">
        <v>0</v>
      </c>
      <c r="V1005" s="59">
        <v>0</v>
      </c>
      <c r="W1005" s="53">
        <v>0.18465128144121981</v>
      </c>
      <c r="X1005" s="53">
        <v>0</v>
      </c>
      <c r="Y1005" s="53">
        <v>0</v>
      </c>
      <c r="Z1005" s="53">
        <v>0</v>
      </c>
      <c r="AA1005" s="53">
        <v>0</v>
      </c>
      <c r="AB1005" s="53">
        <v>0.18465128144121981</v>
      </c>
      <c r="AC1005" s="53">
        <v>0</v>
      </c>
      <c r="AD1005" s="53">
        <v>0</v>
      </c>
      <c r="AE1005" s="57">
        <v>0</v>
      </c>
      <c r="AF1005" s="59">
        <v>0</v>
      </c>
      <c r="AG1005" s="53">
        <v>0</v>
      </c>
      <c r="AH1005" s="53">
        <v>0</v>
      </c>
      <c r="AI1005" s="53">
        <v>0.24230838255014381</v>
      </c>
      <c r="AJ1005" s="53">
        <v>0</v>
      </c>
      <c r="AK1005" s="53">
        <v>0</v>
      </c>
      <c r="AL1005" s="53">
        <v>0</v>
      </c>
      <c r="AM1005" s="53">
        <v>0</v>
      </c>
      <c r="AN1005" s="53">
        <v>0.24230838255014381</v>
      </c>
      <c r="AO1005" s="57">
        <v>0</v>
      </c>
      <c r="AP1005" s="59">
        <v>0</v>
      </c>
      <c r="AQ1005" s="53">
        <v>0.22625745415633075</v>
      </c>
      <c r="AR1005" s="53">
        <v>0</v>
      </c>
      <c r="AS1005" s="53">
        <v>0</v>
      </c>
      <c r="AT1005" s="53">
        <v>0</v>
      </c>
      <c r="AU1005" s="53">
        <v>0</v>
      </c>
      <c r="AV1005" s="53">
        <v>0.22625745415633075</v>
      </c>
      <c r="AW1005" s="53">
        <v>0</v>
      </c>
      <c r="AX1005" s="53">
        <v>0</v>
      </c>
      <c r="AY1005" s="57">
        <v>0</v>
      </c>
      <c r="AZ1005">
        <f t="shared" si="853"/>
        <v>0</v>
      </c>
      <c r="BA1005">
        <f t="shared" si="854"/>
        <v>6.6803549760603931E-2</v>
      </c>
      <c r="BB1005">
        <f t="shared" si="855"/>
        <v>3.6930256288243965E-2</v>
      </c>
      <c r="BC1005">
        <f t="shared" si="856"/>
        <v>4.8461676510028764E-2</v>
      </c>
      <c r="BD1005" s="4">
        <f t="shared" si="857"/>
        <v>4.5251490831266152E-2</v>
      </c>
      <c r="BE1005" s="7">
        <f t="shared" si="858"/>
        <v>0</v>
      </c>
      <c r="BF1005">
        <f t="shared" si="859"/>
        <v>0.2112513730279045</v>
      </c>
      <c r="BG1005">
        <f t="shared" si="860"/>
        <v>7.7855816296404451E-2</v>
      </c>
      <c r="BH1005">
        <f t="shared" si="861"/>
        <v>0.10216618466798044</v>
      </c>
      <c r="BI1005" s="4">
        <f t="shared" si="862"/>
        <v>9.5398519030018128E-2</v>
      </c>
      <c r="BJ1005" s="7">
        <f t="shared" si="863"/>
        <v>0.34343639613791355</v>
      </c>
      <c r="BK1005">
        <f t="shared" si="864"/>
        <v>0.16785065605707486</v>
      </c>
      <c r="BL1005">
        <f t="shared" si="865"/>
        <v>0.16785065605707486</v>
      </c>
      <c r="BM1005" s="4">
        <f t="shared" si="866"/>
        <v>0.16785065605707486</v>
      </c>
      <c r="BN1005" s="7">
        <f t="shared" si="867"/>
        <v>0.34343639613791355</v>
      </c>
      <c r="BO1005">
        <f t="shared" si="868"/>
        <v>0.68258140830237202</v>
      </c>
      <c r="BP1005">
        <f t="shared" si="869"/>
        <v>0.80863544669674503</v>
      </c>
      <c r="BQ1005" s="4">
        <f t="shared" si="870"/>
        <v>0.77355287757774982</v>
      </c>
      <c r="BR1005" s="7">
        <f t="shared" si="871"/>
        <v>0.16785065605707486</v>
      </c>
      <c r="BS1005">
        <f t="shared" si="872"/>
        <v>0.68258140830237202</v>
      </c>
      <c r="BT1005">
        <f t="shared" si="873"/>
        <v>0.77996133369458176</v>
      </c>
      <c r="BU1005" s="4">
        <f t="shared" si="874"/>
        <v>0.83327894498678856</v>
      </c>
      <c r="BV1005" s="7">
        <f t="shared" si="875"/>
        <v>0.16785065605707486</v>
      </c>
      <c r="BW1005">
        <f t="shared" si="876"/>
        <v>0.80863544669674503</v>
      </c>
      <c r="BX1005">
        <f t="shared" si="877"/>
        <v>0.77996133369458176</v>
      </c>
      <c r="BY1005" s="4">
        <f t="shared" si="878"/>
        <v>0.94290983083880575</v>
      </c>
      <c r="BZ1005" s="7">
        <f t="shared" si="879"/>
        <v>0.16785065605707486</v>
      </c>
      <c r="CA1005">
        <f t="shared" si="880"/>
        <v>0.77355287757774982</v>
      </c>
      <c r="CB1005">
        <f t="shared" si="881"/>
        <v>0.83327894498678856</v>
      </c>
      <c r="CC1005" s="4">
        <f t="shared" si="882"/>
        <v>0.94290983083880575</v>
      </c>
      <c r="CD1005" s="7">
        <f t="shared" si="883"/>
        <v>0</v>
      </c>
      <c r="CE1005" s="4">
        <f t="shared" si="884"/>
        <v>0</v>
      </c>
      <c r="CF1005" s="7">
        <f t="shared" si="885"/>
        <v>0.34343639613791355</v>
      </c>
      <c r="CG1005">
        <f t="shared" si="886"/>
        <v>1.2244771739626761E-2</v>
      </c>
      <c r="CH1005" s="7">
        <f t="shared" si="887"/>
        <v>0.34343639613791355</v>
      </c>
      <c r="CI1005" s="4">
        <f t="shared" si="888"/>
        <v>0.74214185271183586</v>
      </c>
      <c r="CJ1005">
        <f t="shared" si="889"/>
        <v>1.2244771739626761E-2</v>
      </c>
      <c r="CK1005">
        <f t="shared" si="890"/>
        <v>0.74214185271183586</v>
      </c>
      <c r="CL1005" s="7">
        <f t="shared" si="891"/>
        <v>2</v>
      </c>
      <c r="CM1005" s="4">
        <f t="shared" si="892"/>
        <v>0</v>
      </c>
      <c r="CN1005" s="7">
        <f t="shared" si="893"/>
        <v>0.81243690697743698</v>
      </c>
      <c r="CO1005" s="4">
        <f t="shared" si="894"/>
        <v>0</v>
      </c>
      <c r="CP1005" s="7">
        <f t="shared" si="895"/>
        <v>2</v>
      </c>
      <c r="CQ1005" s="4" t="str">
        <f t="shared" si="896"/>
        <v>Jack Daniels</v>
      </c>
      <c r="CR1005" s="7">
        <f t="shared" si="897"/>
        <v>66</v>
      </c>
      <c r="CS1005">
        <f t="shared" si="898"/>
        <v>69</v>
      </c>
      <c r="CT1005">
        <f ca="1">COUNTIF(INDIRECT(ADDRESS(ROW(),CR1005,1,1)):INDIRECT(ADDRESS(ROW(),CS1005,1,1)), "&lt;0.05")</f>
        <v>0</v>
      </c>
      <c r="CU1005" s="4">
        <f t="shared" ca="1" si="899"/>
        <v>0</v>
      </c>
    </row>
    <row r="1006" spans="1:99" x14ac:dyDescent="0.25">
      <c r="A1006" s="48">
        <v>210</v>
      </c>
      <c r="B1006" s="7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 s="4">
        <v>0</v>
      </c>
      <c r="L1006" s="7">
        <v>0</v>
      </c>
      <c r="M1006">
        <v>0</v>
      </c>
      <c r="N1006">
        <v>0</v>
      </c>
      <c r="O1006">
        <v>0</v>
      </c>
      <c r="P1006" s="53">
        <v>0</v>
      </c>
      <c r="Q1006" s="53">
        <v>0</v>
      </c>
      <c r="R1006" s="53">
        <v>1.3022751861895134</v>
      </c>
      <c r="S1006" s="53">
        <v>0</v>
      </c>
      <c r="T1006" s="53">
        <v>0.86373501344389603</v>
      </c>
      <c r="U1006" s="57">
        <v>0</v>
      </c>
      <c r="V1006" s="59">
        <v>0</v>
      </c>
      <c r="W1006" s="53">
        <v>0.30920538078561038</v>
      </c>
      <c r="X1006" s="53">
        <v>0</v>
      </c>
      <c r="Y1006" s="53">
        <v>0</v>
      </c>
      <c r="Z1006" s="53">
        <v>0</v>
      </c>
      <c r="AA1006" s="53">
        <v>0</v>
      </c>
      <c r="AB1006" s="53">
        <v>0.30920538078561038</v>
      </c>
      <c r="AC1006" s="53">
        <v>0</v>
      </c>
      <c r="AD1006" s="53">
        <v>0</v>
      </c>
      <c r="AE1006" s="57">
        <v>0</v>
      </c>
      <c r="AF1006" s="59">
        <v>0</v>
      </c>
      <c r="AG1006" s="53">
        <v>0.11128862003557433</v>
      </c>
      <c r="AH1006" s="53">
        <v>0</v>
      </c>
      <c r="AI1006" s="53">
        <v>0</v>
      </c>
      <c r="AJ1006" s="53">
        <v>0</v>
      </c>
      <c r="AK1006" s="53">
        <v>0</v>
      </c>
      <c r="AL1006" s="53">
        <v>0.11128862003557433</v>
      </c>
      <c r="AM1006" s="53">
        <v>0</v>
      </c>
      <c r="AN1006" s="53">
        <v>0</v>
      </c>
      <c r="AO1006" s="57">
        <v>0</v>
      </c>
      <c r="AP1006" s="59">
        <v>0</v>
      </c>
      <c r="AQ1006" s="53">
        <v>0</v>
      </c>
      <c r="AR1006" s="53">
        <v>0</v>
      </c>
      <c r="AS1006" s="53">
        <v>0</v>
      </c>
      <c r="AT1006" s="53">
        <v>0</v>
      </c>
      <c r="AU1006" s="53">
        <v>0</v>
      </c>
      <c r="AV1006" s="53">
        <v>0</v>
      </c>
      <c r="AW1006" s="53">
        <v>0</v>
      </c>
      <c r="AX1006" s="53">
        <v>0</v>
      </c>
      <c r="AY1006" s="57">
        <v>0</v>
      </c>
      <c r="AZ1006">
        <f t="shared" si="853"/>
        <v>0</v>
      </c>
      <c r="BA1006">
        <f t="shared" si="854"/>
        <v>0.21660101996334094</v>
      </c>
      <c r="BB1006">
        <f t="shared" si="855"/>
        <v>6.1841076157122074E-2</v>
      </c>
      <c r="BC1006">
        <f t="shared" si="856"/>
        <v>2.2257724007114864E-2</v>
      </c>
      <c r="BD1006" s="4">
        <f t="shared" si="857"/>
        <v>0</v>
      </c>
      <c r="BE1006" s="7">
        <f t="shared" si="858"/>
        <v>0</v>
      </c>
      <c r="BF1006">
        <f t="shared" si="859"/>
        <v>0.46818785587770489</v>
      </c>
      <c r="BG1006">
        <f t="shared" si="860"/>
        <v>0.13037243574162571</v>
      </c>
      <c r="BH1006">
        <f t="shared" si="861"/>
        <v>4.6923402262595171E-2</v>
      </c>
      <c r="BI1006" s="4">
        <f t="shared" si="862"/>
        <v>0</v>
      </c>
      <c r="BJ1006" s="7">
        <f t="shared" si="863"/>
        <v>0.17749818408948348</v>
      </c>
      <c r="BK1006">
        <f t="shared" si="864"/>
        <v>0.16785065605707486</v>
      </c>
      <c r="BL1006">
        <f t="shared" si="865"/>
        <v>0.16785065605707486</v>
      </c>
      <c r="BM1006" s="4" t="e">
        <f t="shared" si="866"/>
        <v>#DIV/0!</v>
      </c>
      <c r="BN1006" s="7">
        <f t="shared" si="867"/>
        <v>0.17749818408948348</v>
      </c>
      <c r="BO1006">
        <f t="shared" si="868"/>
        <v>0.33682484662571732</v>
      </c>
      <c r="BP1006">
        <f t="shared" si="869"/>
        <v>0.2232901937121938</v>
      </c>
      <c r="BQ1006" s="4">
        <f t="shared" si="870"/>
        <v>0.17749818408948348</v>
      </c>
      <c r="BR1006" s="7">
        <f t="shared" si="871"/>
        <v>0.16785065605707486</v>
      </c>
      <c r="BS1006">
        <f t="shared" si="872"/>
        <v>0.33682484662571732</v>
      </c>
      <c r="BT1006">
        <f t="shared" si="873"/>
        <v>0.38518314301682288</v>
      </c>
      <c r="BU1006" s="4">
        <f t="shared" si="874"/>
        <v>0.16785065605707486</v>
      </c>
      <c r="BV1006" s="7">
        <f t="shared" si="875"/>
        <v>0.16785065605707486</v>
      </c>
      <c r="BW1006">
        <f t="shared" si="876"/>
        <v>0.2232901937121938</v>
      </c>
      <c r="BX1006">
        <f t="shared" si="877"/>
        <v>0.38518314301682288</v>
      </c>
      <c r="BY1006" s="4">
        <f t="shared" si="878"/>
        <v>0.16785065605707486</v>
      </c>
      <c r="BZ1006" s="7" t="e">
        <f t="shared" si="879"/>
        <v>#DIV/0!</v>
      </c>
      <c r="CA1006">
        <f t="shared" si="880"/>
        <v>0.17749818408948348</v>
      </c>
      <c r="CB1006">
        <f t="shared" si="881"/>
        <v>0.16785065605707486</v>
      </c>
      <c r="CC1006" s="4">
        <f t="shared" si="882"/>
        <v>0.16785065605707486</v>
      </c>
      <c r="CD1006" s="7">
        <f t="shared" si="883"/>
        <v>0</v>
      </c>
      <c r="CE1006" s="4">
        <f t="shared" si="884"/>
        <v>0</v>
      </c>
      <c r="CF1006" s="7">
        <f t="shared" si="885"/>
        <v>0.17749818408948348</v>
      </c>
      <c r="CG1006">
        <f t="shared" si="886"/>
        <v>6.9485237520625909E-2</v>
      </c>
      <c r="CH1006" s="7">
        <f t="shared" si="887"/>
        <v>0.17749818408948348</v>
      </c>
      <c r="CI1006" s="4">
        <f t="shared" si="888"/>
        <v>0.23625499708628933</v>
      </c>
      <c r="CJ1006">
        <f t="shared" si="889"/>
        <v>6.9485237520625909E-2</v>
      </c>
      <c r="CK1006">
        <f t="shared" si="890"/>
        <v>0.23625499708628933</v>
      </c>
      <c r="CL1006" s="7">
        <f t="shared" si="891"/>
        <v>0</v>
      </c>
      <c r="CM1006" s="4">
        <f t="shared" si="892"/>
        <v>0</v>
      </c>
      <c r="CN1006" s="7">
        <f t="shared" si="893"/>
        <v>0.41225442348756824</v>
      </c>
      <c r="CO1006" s="4">
        <f t="shared" si="894"/>
        <v>0</v>
      </c>
      <c r="CP1006" s="7">
        <f t="shared" si="895"/>
        <v>2</v>
      </c>
      <c r="CQ1006" s="4" t="str">
        <f t="shared" si="896"/>
        <v>Jack Daniels</v>
      </c>
      <c r="CR1006" s="7">
        <f t="shared" si="897"/>
        <v>66</v>
      </c>
      <c r="CS1006">
        <f t="shared" si="898"/>
        <v>69</v>
      </c>
      <c r="CT1006">
        <f ca="1">COUNTIF(INDIRECT(ADDRESS(ROW(),CR1006,1,1)):INDIRECT(ADDRESS(ROW(),CS1006,1,1)), "&lt;0.05")</f>
        <v>0</v>
      </c>
      <c r="CU1006" s="4">
        <f t="shared" ca="1" si="899"/>
        <v>0</v>
      </c>
    </row>
    <row r="1007" spans="1:99" x14ac:dyDescent="0.25">
      <c r="A1007" s="48">
        <v>211</v>
      </c>
      <c r="B1007" s="7">
        <v>25.4954183859887</v>
      </c>
      <c r="C1007">
        <v>10.027383915770791</v>
      </c>
      <c r="D1007">
        <v>9.7231733200711226</v>
      </c>
      <c r="E1007">
        <v>10.655027743957511</v>
      </c>
      <c r="F1007">
        <v>11.403576003398964</v>
      </c>
      <c r="G1007">
        <v>22.328836647105515</v>
      </c>
      <c r="H1007">
        <v>38.328214591081291</v>
      </c>
      <c r="I1007">
        <v>27.758279331865872</v>
      </c>
      <c r="J1007">
        <v>24.952865784322555</v>
      </c>
      <c r="K1007" s="4">
        <v>16.631334832372495</v>
      </c>
      <c r="L1007" s="7">
        <v>21.373628245720504</v>
      </c>
      <c r="M1007">
        <v>23.418508208087697</v>
      </c>
      <c r="N1007">
        <v>22.078560332025617</v>
      </c>
      <c r="O1007">
        <v>22.034368729487486</v>
      </c>
      <c r="P1007" s="53">
        <v>20.716484823777041</v>
      </c>
      <c r="Q1007" s="53">
        <v>38.054082871080659</v>
      </c>
      <c r="R1007" s="53">
        <v>35.557213422971579</v>
      </c>
      <c r="S1007" s="53">
        <v>21.930513453661789</v>
      </c>
      <c r="T1007" s="53">
        <v>25.238700967099412</v>
      </c>
      <c r="U1007" s="57">
        <v>24.72227951899329</v>
      </c>
      <c r="V1007" s="59">
        <v>35.654257210579026</v>
      </c>
      <c r="W1007" s="53">
        <v>41.668424877482835</v>
      </c>
      <c r="X1007" s="53">
        <v>37.831481492712328</v>
      </c>
      <c r="Y1007" s="53">
        <v>39.133831989378869</v>
      </c>
      <c r="Z1007" s="53">
        <v>53.35143238217276</v>
      </c>
      <c r="AA1007" s="53">
        <v>35.654257210579026</v>
      </c>
      <c r="AB1007" s="53">
        <v>41.668424877482835</v>
      </c>
      <c r="AC1007" s="53">
        <v>37.831481492712328</v>
      </c>
      <c r="AD1007" s="53">
        <v>39.133831989378869</v>
      </c>
      <c r="AE1007" s="57">
        <v>53.35143238217276</v>
      </c>
      <c r="AF1007" s="59">
        <v>43.363703478061979</v>
      </c>
      <c r="AG1007" s="53">
        <v>60.700796400339001</v>
      </c>
      <c r="AH1007" s="53">
        <v>46.759062210374893</v>
      </c>
      <c r="AI1007" s="53">
        <v>46.154259537732074</v>
      </c>
      <c r="AJ1007" s="53">
        <v>38.282758387307304</v>
      </c>
      <c r="AK1007" s="53">
        <v>43.363703478061979</v>
      </c>
      <c r="AL1007" s="53">
        <v>60.700796400339001</v>
      </c>
      <c r="AM1007" s="53">
        <v>46.759062210374893</v>
      </c>
      <c r="AN1007" s="53">
        <v>46.154259537732074</v>
      </c>
      <c r="AO1007" s="57">
        <v>38.282758387307304</v>
      </c>
      <c r="AP1007" s="59">
        <v>29.555543929609989</v>
      </c>
      <c r="AQ1007" s="53">
        <v>21.690887359008343</v>
      </c>
      <c r="AR1007" s="53">
        <v>35.264434221062508</v>
      </c>
      <c r="AS1007" s="53">
        <v>47.234902322711214</v>
      </c>
      <c r="AT1007" s="53">
        <v>24.746388779149999</v>
      </c>
      <c r="AU1007" s="53">
        <v>29.555543929609989</v>
      </c>
      <c r="AV1007" s="53">
        <v>21.690887359008343</v>
      </c>
      <c r="AW1007" s="53">
        <v>35.264434221062508</v>
      </c>
      <c r="AX1007" s="53">
        <v>47.234902322711214</v>
      </c>
      <c r="AY1007" s="57">
        <v>24.746388779149999</v>
      </c>
      <c r="AZ1007">
        <f t="shared" si="853"/>
        <v>19.730411055593482</v>
      </c>
      <c r="BA1007">
        <f t="shared" si="854"/>
        <v>25.512434057290506</v>
      </c>
      <c r="BB1007">
        <f t="shared" si="855"/>
        <v>41.527885590465168</v>
      </c>
      <c r="BC1007">
        <f t="shared" si="856"/>
        <v>47.05211600276305</v>
      </c>
      <c r="BD1007" s="4">
        <f t="shared" si="857"/>
        <v>31.698431322308416</v>
      </c>
      <c r="BE1007" s="7">
        <f t="shared" si="858"/>
        <v>9.6216347901882742</v>
      </c>
      <c r="BF1007">
        <f t="shared" si="859"/>
        <v>6.1474816155997081</v>
      </c>
      <c r="BG1007">
        <f t="shared" si="860"/>
        <v>6.5610029089504431</v>
      </c>
      <c r="BH1007">
        <f t="shared" si="861"/>
        <v>7.8554230848974091</v>
      </c>
      <c r="BI1007" s="4">
        <f t="shared" si="862"/>
        <v>9.5122389687921132</v>
      </c>
      <c r="BJ1007" s="7">
        <f t="shared" si="863"/>
        <v>0.12973549928918335</v>
      </c>
      <c r="BK1007">
        <f t="shared" si="864"/>
        <v>2.226979109100522E-5</v>
      </c>
      <c r="BL1007">
        <f t="shared" si="865"/>
        <v>2.1008673389888199E-6</v>
      </c>
      <c r="BM1007" s="4">
        <f t="shared" si="866"/>
        <v>1.1908362440502302E-2</v>
      </c>
      <c r="BN1007" s="7">
        <f t="shared" si="867"/>
        <v>0.12973549928918335</v>
      </c>
      <c r="BO1007">
        <f t="shared" si="868"/>
        <v>2.4488863890323291E-5</v>
      </c>
      <c r="BP1007">
        <f t="shared" si="869"/>
        <v>2.9191678684658578E-6</v>
      </c>
      <c r="BQ1007" s="4">
        <f t="shared" si="870"/>
        <v>0.10412907553882282</v>
      </c>
      <c r="BR1007" s="7">
        <f t="shared" si="871"/>
        <v>2.226979109100522E-5</v>
      </c>
      <c r="BS1007">
        <f t="shared" si="872"/>
        <v>2.4488863890323291E-5</v>
      </c>
      <c r="BT1007">
        <f t="shared" si="873"/>
        <v>0.10559214337708736</v>
      </c>
      <c r="BU1007" s="4">
        <f t="shared" si="874"/>
        <v>1.6111580928876358E-2</v>
      </c>
      <c r="BV1007" s="7">
        <f t="shared" si="875"/>
        <v>2.1008673389888199E-6</v>
      </c>
      <c r="BW1007">
        <f t="shared" si="876"/>
        <v>2.9191678684658578E-6</v>
      </c>
      <c r="BX1007">
        <f t="shared" si="877"/>
        <v>0.10559214337708736</v>
      </c>
      <c r="BY1007" s="4">
        <f t="shared" si="878"/>
        <v>1.0273263665455128E-3</v>
      </c>
      <c r="BZ1007" s="7">
        <f t="shared" si="879"/>
        <v>1.1908362440502302E-2</v>
      </c>
      <c r="CA1007">
        <f t="shared" si="880"/>
        <v>0.10412907553882282</v>
      </c>
      <c r="CB1007">
        <f t="shared" si="881"/>
        <v>1.6111580928876358E-2</v>
      </c>
      <c r="CC1007" s="4">
        <f t="shared" si="882"/>
        <v>1.0273263665455128E-3</v>
      </c>
      <c r="CD1007" s="7">
        <f t="shared" si="883"/>
        <v>14</v>
      </c>
      <c r="CE1007" s="4">
        <f t="shared" si="884"/>
        <v>0</v>
      </c>
      <c r="CF1007" s="7">
        <f t="shared" si="885"/>
        <v>0.12973549928918335</v>
      </c>
      <c r="CG1007">
        <f t="shared" si="886"/>
        <v>3.0276026902720387E-5</v>
      </c>
      <c r="CH1007" s="7">
        <f t="shared" si="887"/>
        <v>0.12973549928918335</v>
      </c>
      <c r="CI1007" s="4">
        <f t="shared" si="888"/>
        <v>1.0621541802424145E-5</v>
      </c>
      <c r="CJ1007">
        <f t="shared" si="889"/>
        <v>3.0276026902720387E-5</v>
      </c>
      <c r="CK1007">
        <f t="shared" si="890"/>
        <v>1.0621541802424145E-5</v>
      </c>
      <c r="CL1007" s="7">
        <f t="shared" si="891"/>
        <v>4</v>
      </c>
      <c r="CM1007" s="4">
        <f t="shared" si="892"/>
        <v>0</v>
      </c>
      <c r="CN1007" s="7">
        <f t="shared" si="893"/>
        <v>2.3269680662710081E-10</v>
      </c>
      <c r="CO1007" s="4">
        <f t="shared" si="894"/>
        <v>1</v>
      </c>
      <c r="CP1007" s="7">
        <f t="shared" si="895"/>
        <v>4</v>
      </c>
      <c r="CQ1007" s="4" t="str">
        <f t="shared" si="896"/>
        <v>Glenfiddich 15</v>
      </c>
      <c r="CR1007" s="7">
        <f t="shared" si="897"/>
        <v>74</v>
      </c>
      <c r="CS1007">
        <f t="shared" si="898"/>
        <v>77</v>
      </c>
      <c r="CT1007">
        <f ca="1">COUNTIF(INDIRECT(ADDRESS(ROW(),CR1007,1,1)):INDIRECT(ADDRESS(ROW(),CS1007,1,1)), "&lt;0.05")</f>
        <v>3</v>
      </c>
      <c r="CU1007" s="4">
        <f t="shared" ca="1" si="899"/>
        <v>0</v>
      </c>
    </row>
    <row r="1008" spans="1:99" x14ac:dyDescent="0.25">
      <c r="A1008" s="48">
        <v>212</v>
      </c>
      <c r="B1008" s="7">
        <v>41.683317055876664</v>
      </c>
      <c r="C1008">
        <v>18.943076324601218</v>
      </c>
      <c r="D1008">
        <v>18.601773969255277</v>
      </c>
      <c r="E1008">
        <v>16.605673325699559</v>
      </c>
      <c r="F1008">
        <v>23.08099483907818</v>
      </c>
      <c r="G1008">
        <v>46.415440308280481</v>
      </c>
      <c r="H1008">
        <v>68.084201977912969</v>
      </c>
      <c r="I1008">
        <v>43.473212023248223</v>
      </c>
      <c r="J1008">
        <v>31.502132597374015</v>
      </c>
      <c r="K1008" s="4">
        <v>22.652333765646755</v>
      </c>
      <c r="L1008" s="7">
        <v>38.955938872908291</v>
      </c>
      <c r="M1008">
        <v>43.141856377014228</v>
      </c>
      <c r="N1008">
        <v>34.866516739717291</v>
      </c>
      <c r="O1008">
        <v>35.399861897781115</v>
      </c>
      <c r="P1008" s="53">
        <v>32.141084375057893</v>
      </c>
      <c r="Q1008" s="53">
        <v>50.484287053081061</v>
      </c>
      <c r="R1008" s="53">
        <v>61.903202747046656</v>
      </c>
      <c r="S1008" s="53">
        <v>43.501832822529799</v>
      </c>
      <c r="T1008" s="53">
        <v>39.853938573235766</v>
      </c>
      <c r="U1008" s="57">
        <v>39.242717475906652</v>
      </c>
      <c r="V1008" s="59">
        <v>41.5169403335751</v>
      </c>
      <c r="W1008" s="53">
        <v>55.638932192068665</v>
      </c>
      <c r="X1008" s="53">
        <v>50.369516035958533</v>
      </c>
      <c r="Y1008" s="53">
        <v>59.378771150868999</v>
      </c>
      <c r="Z1008" s="53">
        <v>68.859168490272566</v>
      </c>
      <c r="AA1008" s="53">
        <v>41.5169403335751</v>
      </c>
      <c r="AB1008" s="53">
        <v>55.638932192068665</v>
      </c>
      <c r="AC1008" s="53">
        <v>50.369516035958533</v>
      </c>
      <c r="AD1008" s="53">
        <v>59.378771150868999</v>
      </c>
      <c r="AE1008" s="57">
        <v>68.859168490272566</v>
      </c>
      <c r="AF1008" s="59">
        <v>53.047880317420635</v>
      </c>
      <c r="AG1008" s="53">
        <v>88.301955628943162</v>
      </c>
      <c r="AH1008" s="53">
        <v>75.066213423926001</v>
      </c>
      <c r="AI1008" s="53">
        <v>73.129182423371645</v>
      </c>
      <c r="AJ1008" s="53">
        <v>61.389515361464511</v>
      </c>
      <c r="AK1008" s="53">
        <v>53.047880317420635</v>
      </c>
      <c r="AL1008" s="53">
        <v>88.301955628943162</v>
      </c>
      <c r="AM1008" s="53">
        <v>75.066213423926001</v>
      </c>
      <c r="AN1008" s="53">
        <v>73.129182423371645</v>
      </c>
      <c r="AO1008" s="57">
        <v>61.389515361464511</v>
      </c>
      <c r="AP1008" s="59">
        <v>42.256989120875055</v>
      </c>
      <c r="AQ1008" s="53">
        <v>36.537194275615924</v>
      </c>
      <c r="AR1008" s="53">
        <v>53.925871892592617</v>
      </c>
      <c r="AS1008" s="53">
        <v>73.242946507980577</v>
      </c>
      <c r="AT1008" s="53">
        <v>32.067875081873979</v>
      </c>
      <c r="AU1008" s="53">
        <v>42.256989120875055</v>
      </c>
      <c r="AV1008" s="53">
        <v>36.537194275615924</v>
      </c>
      <c r="AW1008" s="53">
        <v>53.925871892592617</v>
      </c>
      <c r="AX1008" s="53">
        <v>73.242946507980577</v>
      </c>
      <c r="AY1008" s="57">
        <v>32.067875081873979</v>
      </c>
      <c r="AZ1008">
        <f t="shared" si="853"/>
        <v>33.104215618697332</v>
      </c>
      <c r="BA1008">
        <f t="shared" si="854"/>
        <v>41.949123693427879</v>
      </c>
      <c r="BB1008">
        <f t="shared" si="855"/>
        <v>55.152665640548776</v>
      </c>
      <c r="BC1008">
        <f t="shared" si="856"/>
        <v>70.186949431025184</v>
      </c>
      <c r="BD1008" s="4">
        <f t="shared" si="857"/>
        <v>47.606175375787636</v>
      </c>
      <c r="BE1008" s="7">
        <f t="shared" si="858"/>
        <v>16.590624035898884</v>
      </c>
      <c r="BF1008">
        <f t="shared" si="859"/>
        <v>8.7227364374781455</v>
      </c>
      <c r="BG1008">
        <f t="shared" si="860"/>
        <v>9.6006500717411889</v>
      </c>
      <c r="BH1008">
        <f t="shared" si="861"/>
        <v>12.751992767437136</v>
      </c>
      <c r="BI1008" s="4">
        <f t="shared" si="862"/>
        <v>15.561758757776099</v>
      </c>
      <c r="BJ1008" s="7">
        <f t="shared" si="863"/>
        <v>0.15843494703787131</v>
      </c>
      <c r="BK1008">
        <f t="shared" si="864"/>
        <v>2.5759270395599443E-3</v>
      </c>
      <c r="BL1008">
        <f t="shared" si="865"/>
        <v>3.2427135494466897E-5</v>
      </c>
      <c r="BM1008" s="4">
        <f t="shared" si="866"/>
        <v>5.9030854044480399E-2</v>
      </c>
      <c r="BN1008" s="7">
        <f t="shared" si="867"/>
        <v>0.15843494703787131</v>
      </c>
      <c r="BO1008">
        <f t="shared" si="868"/>
        <v>4.8035577156660446E-3</v>
      </c>
      <c r="BP1008">
        <f t="shared" si="869"/>
        <v>2.8815806761104205E-5</v>
      </c>
      <c r="BQ1008" s="4">
        <f t="shared" si="870"/>
        <v>0.33281414147374955</v>
      </c>
      <c r="BR1008" s="7">
        <f t="shared" si="871"/>
        <v>2.5759270395599443E-3</v>
      </c>
      <c r="BS1008">
        <f t="shared" si="872"/>
        <v>4.8035577156660446E-3</v>
      </c>
      <c r="BT1008">
        <f t="shared" si="873"/>
        <v>8.5476553009881766E-3</v>
      </c>
      <c r="BU1008" s="4">
        <f t="shared" si="874"/>
        <v>0.21153910283238955</v>
      </c>
      <c r="BV1008" s="7">
        <f t="shared" si="875"/>
        <v>3.2427135494466897E-5</v>
      </c>
      <c r="BW1008">
        <f t="shared" si="876"/>
        <v>2.8815806761104205E-5</v>
      </c>
      <c r="BX1008">
        <f t="shared" si="877"/>
        <v>8.5476553009881766E-3</v>
      </c>
      <c r="BY1008" s="4">
        <f t="shared" si="878"/>
        <v>2.4057566893126089E-3</v>
      </c>
      <c r="BZ1008" s="7">
        <f t="shared" si="879"/>
        <v>5.9030854044480399E-2</v>
      </c>
      <c r="CA1008">
        <f t="shared" si="880"/>
        <v>0.33281414147374955</v>
      </c>
      <c r="CB1008">
        <f t="shared" si="881"/>
        <v>0.21153910283238955</v>
      </c>
      <c r="CC1008" s="4">
        <f t="shared" si="882"/>
        <v>2.4057566893126089E-3</v>
      </c>
      <c r="CD1008" s="7">
        <f t="shared" si="883"/>
        <v>12</v>
      </c>
      <c r="CE1008" s="4">
        <f t="shared" si="884"/>
        <v>0</v>
      </c>
      <c r="CF1008" s="7">
        <f t="shared" si="885"/>
        <v>0.15843494703787131</v>
      </c>
      <c r="CG1008">
        <f t="shared" si="886"/>
        <v>9.6388637384905627E-4</v>
      </c>
      <c r="CH1008" s="7">
        <f t="shared" si="887"/>
        <v>0.15843494703787131</v>
      </c>
      <c r="CI1008" s="4">
        <f t="shared" si="888"/>
        <v>4.6702145068103023E-4</v>
      </c>
      <c r="CJ1008">
        <f t="shared" si="889"/>
        <v>9.6388637384905627E-4</v>
      </c>
      <c r="CK1008">
        <f t="shared" si="890"/>
        <v>4.6702145068103023E-4</v>
      </c>
      <c r="CL1008" s="7">
        <f t="shared" si="891"/>
        <v>4</v>
      </c>
      <c r="CM1008" s="4">
        <f t="shared" si="892"/>
        <v>0</v>
      </c>
      <c r="CN1008" s="7">
        <f t="shared" si="893"/>
        <v>8.6467056596362133E-7</v>
      </c>
      <c r="CO1008" s="4">
        <f t="shared" si="894"/>
        <v>1</v>
      </c>
      <c r="CP1008" s="7">
        <f t="shared" si="895"/>
        <v>4</v>
      </c>
      <c r="CQ1008" s="4" t="str">
        <f t="shared" si="896"/>
        <v>Glenfiddich 15</v>
      </c>
      <c r="CR1008" s="7">
        <f t="shared" si="897"/>
        <v>74</v>
      </c>
      <c r="CS1008">
        <f t="shared" si="898"/>
        <v>77</v>
      </c>
      <c r="CT1008">
        <f ca="1">COUNTIF(INDIRECT(ADDRESS(ROW(),CR1008,1,1)):INDIRECT(ADDRESS(ROW(),CS1008,1,1)), "&lt;0.05")</f>
        <v>4</v>
      </c>
      <c r="CU1008" s="4">
        <f t="shared" ca="1" si="899"/>
        <v>1</v>
      </c>
    </row>
    <row r="1009" spans="1:99" x14ac:dyDescent="0.25">
      <c r="A1009" s="48">
        <v>213</v>
      </c>
      <c r="B1009" s="7">
        <v>6.2384194197202332</v>
      </c>
      <c r="C1009">
        <v>3.8926678814856825</v>
      </c>
      <c r="D1009">
        <v>3.7294455963277593</v>
      </c>
      <c r="E1009">
        <v>2.9754316803743652</v>
      </c>
      <c r="F1009">
        <v>6.3045962082847824</v>
      </c>
      <c r="G1009">
        <v>8.1741397905775628</v>
      </c>
      <c r="H1009">
        <v>11.387232140008452</v>
      </c>
      <c r="I1009">
        <v>6.6327270649379084</v>
      </c>
      <c r="J1009">
        <v>7.8278662957192759</v>
      </c>
      <c r="K1009" s="4">
        <v>5.4922050785554655</v>
      </c>
      <c r="L1009" s="7">
        <v>6.6780569986978193</v>
      </c>
      <c r="M1009">
        <v>8.15069020573827</v>
      </c>
      <c r="N1009">
        <v>5.0434062250189422</v>
      </c>
      <c r="O1009">
        <v>5.944232404575736</v>
      </c>
      <c r="P1009" s="53">
        <v>5.3217529979087699</v>
      </c>
      <c r="Q1009" s="53">
        <v>10.229312548781362</v>
      </c>
      <c r="R1009" s="53">
        <v>10.632642552456376</v>
      </c>
      <c r="S1009" s="53">
        <v>6.3197409003519747</v>
      </c>
      <c r="T1009" s="53">
        <v>7.5494894680725064</v>
      </c>
      <c r="U1009" s="57">
        <v>5.55754231008462</v>
      </c>
      <c r="V1009" s="59">
        <v>9.4440027009165952</v>
      </c>
      <c r="W1009" s="53">
        <v>11.524365264271291</v>
      </c>
      <c r="X1009" s="53">
        <v>10.85054413537838</v>
      </c>
      <c r="Y1009" s="53">
        <v>10.727361291683236</v>
      </c>
      <c r="Z1009" s="53">
        <v>12.388000899069578</v>
      </c>
      <c r="AA1009" s="53">
        <v>9.4440027009165952</v>
      </c>
      <c r="AB1009" s="53">
        <v>11.524365264271291</v>
      </c>
      <c r="AC1009" s="53">
        <v>10.85054413537838</v>
      </c>
      <c r="AD1009" s="53">
        <v>10.727361291683236</v>
      </c>
      <c r="AE1009" s="57">
        <v>12.388000899069578</v>
      </c>
      <c r="AF1009" s="59">
        <v>8.6331603038170464</v>
      </c>
      <c r="AG1009" s="53">
        <v>15.698400543076509</v>
      </c>
      <c r="AH1009" s="53">
        <v>14.137114786436333</v>
      </c>
      <c r="AI1009" s="53">
        <v>13.038590797696431</v>
      </c>
      <c r="AJ1009" s="53">
        <v>9.2799090456437483</v>
      </c>
      <c r="AK1009" s="53">
        <v>8.6331603038170464</v>
      </c>
      <c r="AL1009" s="53">
        <v>15.698400543076509</v>
      </c>
      <c r="AM1009" s="53">
        <v>14.137114786436333</v>
      </c>
      <c r="AN1009" s="53">
        <v>13.038590797696431</v>
      </c>
      <c r="AO1009" s="57">
        <v>9.2799090456437483</v>
      </c>
      <c r="AP1009" s="59">
        <v>5.7724997377670926</v>
      </c>
      <c r="AQ1009" s="53">
        <v>6.0012200647501199</v>
      </c>
      <c r="AR1009" s="53">
        <v>8.7672593228867637</v>
      </c>
      <c r="AS1009" s="53">
        <v>11.520524702633129</v>
      </c>
      <c r="AT1009" s="53">
        <v>5.9585501835550136</v>
      </c>
      <c r="AU1009" s="53">
        <v>5.7724997377670926</v>
      </c>
      <c r="AV1009" s="53">
        <v>6.0012200647501199</v>
      </c>
      <c r="AW1009" s="53">
        <v>8.7672593228867637</v>
      </c>
      <c r="AX1009" s="53">
        <v>11.520524702633129</v>
      </c>
      <c r="AY1009" s="57">
        <v>5.9585501835550136</v>
      </c>
      <c r="AZ1009">
        <f t="shared" si="853"/>
        <v>6.2654731155991481</v>
      </c>
      <c r="BA1009">
        <f t="shared" si="854"/>
        <v>7.1426866611686366</v>
      </c>
      <c r="BB1009">
        <f t="shared" si="855"/>
        <v>10.986854858263818</v>
      </c>
      <c r="BC1009">
        <f t="shared" si="856"/>
        <v>12.157435095334012</v>
      </c>
      <c r="BD1009" s="4">
        <f t="shared" si="857"/>
        <v>7.6040108023184247</v>
      </c>
      <c r="BE1009" s="7">
        <f t="shared" si="858"/>
        <v>2.4930479063871362</v>
      </c>
      <c r="BF1009">
        <f t="shared" si="859"/>
        <v>1.9847609591807258</v>
      </c>
      <c r="BG1009">
        <f t="shared" si="860"/>
        <v>1.0239832863146867</v>
      </c>
      <c r="BH1009">
        <f t="shared" si="861"/>
        <v>2.9034336885083438</v>
      </c>
      <c r="BI1009" s="4">
        <f t="shared" si="862"/>
        <v>2.3722066533491386</v>
      </c>
      <c r="BJ1009" s="7">
        <f t="shared" si="863"/>
        <v>0.39605010918796568</v>
      </c>
      <c r="BK1009">
        <f t="shared" si="864"/>
        <v>1.2971680153784509E-4</v>
      </c>
      <c r="BL1009">
        <f t="shared" si="865"/>
        <v>1.3130789172840563E-4</v>
      </c>
      <c r="BM1009" s="4">
        <f t="shared" si="866"/>
        <v>0.2345687850424743</v>
      </c>
      <c r="BN1009" s="7">
        <f t="shared" si="867"/>
        <v>0.39605010918796568</v>
      </c>
      <c r="BO1009">
        <f t="shared" si="868"/>
        <v>9.9159050289642802E-5</v>
      </c>
      <c r="BP1009">
        <f t="shared" si="869"/>
        <v>3.6195502811730434E-4</v>
      </c>
      <c r="BQ1009" s="4">
        <f t="shared" si="870"/>
        <v>0.64301303015980316</v>
      </c>
      <c r="BR1009" s="7">
        <f t="shared" si="871"/>
        <v>1.2971680153784509E-4</v>
      </c>
      <c r="BS1009">
        <f t="shared" si="872"/>
        <v>9.9159050289642802E-5</v>
      </c>
      <c r="BT1009">
        <f t="shared" si="873"/>
        <v>0.25402026069946049</v>
      </c>
      <c r="BU1009" s="4">
        <f t="shared" si="874"/>
        <v>1.3148840209728603E-3</v>
      </c>
      <c r="BV1009" s="7">
        <f t="shared" si="875"/>
        <v>1.3130789172840563E-4</v>
      </c>
      <c r="BW1009">
        <f t="shared" si="876"/>
        <v>3.6195502811730434E-4</v>
      </c>
      <c r="BX1009">
        <f t="shared" si="877"/>
        <v>0.25402026069946049</v>
      </c>
      <c r="BY1009" s="4">
        <f t="shared" si="878"/>
        <v>1.2733796682557819E-3</v>
      </c>
      <c r="BZ1009" s="7">
        <f t="shared" si="879"/>
        <v>0.2345687850424743</v>
      </c>
      <c r="CA1009">
        <f t="shared" si="880"/>
        <v>0.64301303015980316</v>
      </c>
      <c r="CB1009">
        <f t="shared" si="881"/>
        <v>1.3148840209728603E-3</v>
      </c>
      <c r="CC1009" s="4">
        <f t="shared" si="882"/>
        <v>1.2733796682557819E-3</v>
      </c>
      <c r="CD1009" s="7">
        <f t="shared" si="883"/>
        <v>12</v>
      </c>
      <c r="CE1009" s="4">
        <f t="shared" si="884"/>
        <v>0</v>
      </c>
      <c r="CF1009" s="7">
        <f t="shared" si="885"/>
        <v>0.39605010918796568</v>
      </c>
      <c r="CG1009">
        <f t="shared" si="886"/>
        <v>5.5869705770703298E-4</v>
      </c>
      <c r="CH1009" s="7">
        <f t="shared" si="887"/>
        <v>0.39605010918796568</v>
      </c>
      <c r="CI1009" s="4">
        <f t="shared" si="888"/>
        <v>9.9233475438955483E-4</v>
      </c>
      <c r="CJ1009">
        <f t="shared" si="889"/>
        <v>5.5869705770703298E-4</v>
      </c>
      <c r="CK1009">
        <f t="shared" si="890"/>
        <v>9.9233475438955483E-4</v>
      </c>
      <c r="CL1009" s="7">
        <f t="shared" si="891"/>
        <v>4</v>
      </c>
      <c r="CM1009" s="4">
        <f t="shared" si="892"/>
        <v>0</v>
      </c>
      <c r="CN1009" s="7">
        <f t="shared" si="893"/>
        <v>3.0428142520557238E-8</v>
      </c>
      <c r="CO1009" s="4">
        <f t="shared" si="894"/>
        <v>1</v>
      </c>
      <c r="CP1009" s="7">
        <f t="shared" si="895"/>
        <v>4</v>
      </c>
      <c r="CQ1009" s="4" t="str">
        <f t="shared" si="896"/>
        <v>Glenfiddich 15</v>
      </c>
      <c r="CR1009" s="7">
        <f t="shared" si="897"/>
        <v>74</v>
      </c>
      <c r="CS1009">
        <f t="shared" si="898"/>
        <v>77</v>
      </c>
      <c r="CT1009">
        <f ca="1">COUNTIF(INDIRECT(ADDRESS(ROW(),CR1009,1,1)):INDIRECT(ADDRESS(ROW(),CS1009,1,1)), "&lt;0.05")</f>
        <v>3</v>
      </c>
      <c r="CU1009" s="4">
        <f t="shared" ca="1" si="899"/>
        <v>0</v>
      </c>
    </row>
    <row r="1010" spans="1:99" x14ac:dyDescent="0.25">
      <c r="A1010" s="48">
        <v>214</v>
      </c>
      <c r="B1010" s="7">
        <v>1.8984825879194691</v>
      </c>
      <c r="C1010">
        <v>0.66996627710226264</v>
      </c>
      <c r="D1010">
        <v>1.0088181508841221</v>
      </c>
      <c r="E1010">
        <v>1.3347179184942257</v>
      </c>
      <c r="F1010">
        <v>2.1935311218144244</v>
      </c>
      <c r="G1010">
        <v>3.3975715911359363</v>
      </c>
      <c r="H1010">
        <v>3.1894786288493222</v>
      </c>
      <c r="I1010">
        <v>2.3666839384409952</v>
      </c>
      <c r="J1010">
        <v>2.9600085839814203</v>
      </c>
      <c r="K1010" s="4">
        <v>2.3305616966611664</v>
      </c>
      <c r="L1010" s="7">
        <v>2.6823312933412575</v>
      </c>
      <c r="M1010">
        <v>3.0338751960226489</v>
      </c>
      <c r="N1010">
        <v>1.4058577327019486</v>
      </c>
      <c r="O1010">
        <v>2.8638580595942922</v>
      </c>
      <c r="P1010" s="53">
        <v>1.7845237938540235</v>
      </c>
      <c r="Q1010" s="53">
        <v>3.2269394326483316</v>
      </c>
      <c r="R1010" s="53">
        <v>4.1250614945089286</v>
      </c>
      <c r="S1010" s="53">
        <v>3.3018619256278718</v>
      </c>
      <c r="T1010" s="53">
        <v>2.5549310150865239</v>
      </c>
      <c r="U1010" s="57">
        <v>2.3571459375251176</v>
      </c>
      <c r="V1010" s="59">
        <v>2.861278513594848</v>
      </c>
      <c r="W1010" s="53">
        <v>3.5395818388681834</v>
      </c>
      <c r="X1010" s="53">
        <v>3.4481220489613276</v>
      </c>
      <c r="Y1010" s="53">
        <v>4.381067731313415</v>
      </c>
      <c r="Z1010" s="53">
        <v>4.3376910668511623</v>
      </c>
      <c r="AA1010" s="53">
        <v>2.861278513594848</v>
      </c>
      <c r="AB1010" s="53">
        <v>3.5395818388681834</v>
      </c>
      <c r="AC1010" s="53">
        <v>3.4481220489613276</v>
      </c>
      <c r="AD1010" s="53">
        <v>4.381067731313415</v>
      </c>
      <c r="AE1010" s="57">
        <v>4.3376910668511623</v>
      </c>
      <c r="AF1010" s="59">
        <v>5.4539684213029265</v>
      </c>
      <c r="AG1010" s="53">
        <v>4.7788042997931779</v>
      </c>
      <c r="AH1010" s="53">
        <v>3.7370748421258839</v>
      </c>
      <c r="AI1010" s="53">
        <v>5.0410034764466145</v>
      </c>
      <c r="AJ1010" s="53">
        <v>5.4095045037099636</v>
      </c>
      <c r="AK1010" s="53">
        <v>5.4539684213029265</v>
      </c>
      <c r="AL1010" s="53">
        <v>4.7788042997931779</v>
      </c>
      <c r="AM1010" s="53">
        <v>3.7370748421258839</v>
      </c>
      <c r="AN1010" s="53">
        <v>5.0410034764466145</v>
      </c>
      <c r="AO1010" s="57">
        <v>5.4095045037099636</v>
      </c>
      <c r="AP1010" s="59">
        <v>2.8964727728803523</v>
      </c>
      <c r="AQ1010" s="53">
        <v>2.4130058863666717</v>
      </c>
      <c r="AR1010" s="53">
        <v>2.6386181279241185</v>
      </c>
      <c r="AS1010" s="53">
        <v>3.1030597065699057</v>
      </c>
      <c r="AT1010" s="53">
        <v>2.9645040244200866</v>
      </c>
      <c r="AU1010" s="53">
        <v>2.8964727728803523</v>
      </c>
      <c r="AV1010" s="53">
        <v>2.4130058863666717</v>
      </c>
      <c r="AW1010" s="53">
        <v>2.6386181279241185</v>
      </c>
      <c r="AX1010" s="53">
        <v>3.1030597065699057</v>
      </c>
      <c r="AY1010" s="57">
        <v>2.9645040244200866</v>
      </c>
      <c r="AZ1010">
        <f t="shared" si="853"/>
        <v>2.1349820495283347</v>
      </c>
      <c r="BA1010">
        <f t="shared" si="854"/>
        <v>2.7336385880910945</v>
      </c>
      <c r="BB1010">
        <f t="shared" si="855"/>
        <v>3.7135482399177873</v>
      </c>
      <c r="BC1010">
        <f t="shared" si="856"/>
        <v>4.8840711086757134</v>
      </c>
      <c r="BD1010" s="4">
        <f t="shared" si="857"/>
        <v>2.803132103632227</v>
      </c>
      <c r="BE1010" s="7">
        <f t="shared" si="858"/>
        <v>0.9185133121469129</v>
      </c>
      <c r="BF1010">
        <f t="shared" si="859"/>
        <v>0.7781400019861392</v>
      </c>
      <c r="BG1010">
        <f t="shared" si="860"/>
        <v>0.60776742586687971</v>
      </c>
      <c r="BH1010">
        <f t="shared" si="861"/>
        <v>0.65864718327167382</v>
      </c>
      <c r="BI1010" s="4">
        <f t="shared" si="862"/>
        <v>0.25990308362909786</v>
      </c>
      <c r="BJ1010" s="7">
        <f t="shared" si="863"/>
        <v>0.13368899580551549</v>
      </c>
      <c r="BK1010">
        <f t="shared" si="864"/>
        <v>3.6047131127707346E-4</v>
      </c>
      <c r="BL1010">
        <f t="shared" si="865"/>
        <v>8.0945789191528598E-7</v>
      </c>
      <c r="BM1010" s="4">
        <f t="shared" si="866"/>
        <v>5.019605605372341E-2</v>
      </c>
      <c r="BN1010" s="7">
        <f t="shared" si="867"/>
        <v>0.13368899580551549</v>
      </c>
      <c r="BO1010">
        <f t="shared" si="868"/>
        <v>5.9893407737569536E-3</v>
      </c>
      <c r="BP1010">
        <f t="shared" si="869"/>
        <v>3.3773555115640169E-6</v>
      </c>
      <c r="BQ1010" s="4">
        <f t="shared" si="870"/>
        <v>0.79376500649229864</v>
      </c>
      <c r="BR1010" s="7">
        <f t="shared" si="871"/>
        <v>3.6047131127707346E-4</v>
      </c>
      <c r="BS1010">
        <f t="shared" si="872"/>
        <v>5.9893407737569536E-3</v>
      </c>
      <c r="BT1010">
        <f t="shared" si="873"/>
        <v>6.3610654187331033E-4</v>
      </c>
      <c r="BU1010" s="4">
        <f t="shared" si="874"/>
        <v>9.034061824621033E-4</v>
      </c>
      <c r="BV1010" s="7">
        <f t="shared" si="875"/>
        <v>8.0945789191528598E-7</v>
      </c>
      <c r="BW1010">
        <f t="shared" si="876"/>
        <v>3.3773555115640169E-6</v>
      </c>
      <c r="BX1010">
        <f t="shared" si="877"/>
        <v>6.3610654187331033E-4</v>
      </c>
      <c r="BY1010" s="4">
        <f t="shared" si="878"/>
        <v>9.3312603149516158E-7</v>
      </c>
      <c r="BZ1010" s="7">
        <f t="shared" si="879"/>
        <v>5.019605605372341E-2</v>
      </c>
      <c r="CA1010">
        <f t="shared" si="880"/>
        <v>0.79376500649229864</v>
      </c>
      <c r="CB1010">
        <f t="shared" si="881"/>
        <v>9.034061824621033E-4</v>
      </c>
      <c r="CC1010" s="4">
        <f t="shared" si="882"/>
        <v>9.3312603149516158E-7</v>
      </c>
      <c r="CD1010" s="7">
        <f t="shared" si="883"/>
        <v>14</v>
      </c>
      <c r="CE1010" s="4">
        <f t="shared" si="884"/>
        <v>0</v>
      </c>
      <c r="CF1010" s="7">
        <f t="shared" si="885"/>
        <v>0.13368899580551549</v>
      </c>
      <c r="CG1010">
        <f t="shared" si="886"/>
        <v>1.5662307861284415E-4</v>
      </c>
      <c r="CH1010" s="7">
        <f t="shared" si="887"/>
        <v>0.13368899580551549</v>
      </c>
      <c r="CI1010" s="4">
        <f t="shared" si="888"/>
        <v>2.4270637818442136E-3</v>
      </c>
      <c r="CJ1010">
        <f t="shared" si="889"/>
        <v>1.5662307861284415E-4</v>
      </c>
      <c r="CK1010">
        <f t="shared" si="890"/>
        <v>2.4270637818442136E-3</v>
      </c>
      <c r="CL1010" s="7">
        <f t="shared" si="891"/>
        <v>4</v>
      </c>
      <c r="CM1010" s="4">
        <f t="shared" si="892"/>
        <v>0</v>
      </c>
      <c r="CN1010" s="7">
        <f t="shared" si="893"/>
        <v>5.2328308363916161E-8</v>
      </c>
      <c r="CO1010" s="4">
        <f t="shared" si="894"/>
        <v>1</v>
      </c>
      <c r="CP1010" s="7">
        <f t="shared" si="895"/>
        <v>4</v>
      </c>
      <c r="CQ1010" s="4" t="str">
        <f t="shared" si="896"/>
        <v>Glenfiddich 15</v>
      </c>
      <c r="CR1010" s="7">
        <f t="shared" si="897"/>
        <v>74</v>
      </c>
      <c r="CS1010">
        <f t="shared" si="898"/>
        <v>77</v>
      </c>
      <c r="CT1010">
        <f ca="1">COUNTIF(INDIRECT(ADDRESS(ROW(),CR1010,1,1)):INDIRECT(ADDRESS(ROW(),CS1010,1,1)), "&lt;0.05")</f>
        <v>4</v>
      </c>
      <c r="CU1010" s="4">
        <f t="shared" ca="1" si="899"/>
        <v>1</v>
      </c>
    </row>
    <row r="1011" spans="1:99" x14ac:dyDescent="0.25">
      <c r="A1011" s="48">
        <v>215</v>
      </c>
      <c r="B1011" s="7">
        <v>0.4143958506202019</v>
      </c>
      <c r="C1011">
        <v>0.4558181937865694</v>
      </c>
      <c r="D1011">
        <v>0.40960092523615099</v>
      </c>
      <c r="E1011">
        <v>0.15776669070048965</v>
      </c>
      <c r="F1011">
        <v>0.37659874517918707</v>
      </c>
      <c r="G1011">
        <v>0.72178824168373112</v>
      </c>
      <c r="H1011">
        <v>0.69336257429125525</v>
      </c>
      <c r="I1011">
        <v>0.31535685289384258</v>
      </c>
      <c r="J1011">
        <v>0.70924703093162511</v>
      </c>
      <c r="K1011" s="4">
        <v>0.47911565250101285</v>
      </c>
      <c r="L1011" s="7">
        <v>8.8992302266556911E-2</v>
      </c>
      <c r="M1011">
        <v>0.55305404799898805</v>
      </c>
      <c r="N1011">
        <v>0.23025800409840669</v>
      </c>
      <c r="O1011">
        <v>0.28048687354789853</v>
      </c>
      <c r="P1011" s="53">
        <v>0.31692349810901316</v>
      </c>
      <c r="Q1011" s="53">
        <v>0.48333346900659119</v>
      </c>
      <c r="R1011" s="53">
        <v>0.79665243340796976</v>
      </c>
      <c r="S1011" s="53">
        <v>0.25197590934690367</v>
      </c>
      <c r="T1011" s="53">
        <v>0.33922583784569693</v>
      </c>
      <c r="U1011" s="57">
        <v>0.31931142073326696</v>
      </c>
      <c r="V1011" s="59">
        <v>0.54924382879353917</v>
      </c>
      <c r="W1011" s="53">
        <v>0.74207943707029467</v>
      </c>
      <c r="X1011" s="53">
        <v>0.80454567330051718</v>
      </c>
      <c r="Y1011" s="53">
        <v>0.51134290802378513</v>
      </c>
      <c r="Z1011" s="53">
        <v>0.60369986973126322</v>
      </c>
      <c r="AA1011" s="53">
        <v>0.54924382879353917</v>
      </c>
      <c r="AB1011" s="53">
        <v>0.74207943707029467</v>
      </c>
      <c r="AC1011" s="53">
        <v>0.80454567330051718</v>
      </c>
      <c r="AD1011" s="53">
        <v>0.51134290802378513</v>
      </c>
      <c r="AE1011" s="57">
        <v>0.60369986973126322</v>
      </c>
      <c r="AF1011" s="59">
        <v>0.89434705884269539</v>
      </c>
      <c r="AG1011" s="53">
        <v>1.0171401381899858</v>
      </c>
      <c r="AH1011" s="53">
        <v>0.61445741216765637</v>
      </c>
      <c r="AI1011" s="53">
        <v>0.50295286351033652</v>
      </c>
      <c r="AJ1011" s="53">
        <v>1.0905052928198351</v>
      </c>
      <c r="AK1011" s="53">
        <v>0.89434705884269539</v>
      </c>
      <c r="AL1011" s="53">
        <v>1.0171401381899858</v>
      </c>
      <c r="AM1011" s="53">
        <v>0.61445741216765637</v>
      </c>
      <c r="AN1011" s="53">
        <v>0.50295286351033652</v>
      </c>
      <c r="AO1011" s="57">
        <v>1.0905052928198351</v>
      </c>
      <c r="AP1011" s="59">
        <v>0.26045632778463634</v>
      </c>
      <c r="AQ1011" s="53">
        <v>0.43091579013198739</v>
      </c>
      <c r="AR1011" s="53">
        <v>0.27474336436018915</v>
      </c>
      <c r="AS1011" s="53">
        <v>0.4170628361286739</v>
      </c>
      <c r="AT1011" s="53">
        <v>0.27590524088982771</v>
      </c>
      <c r="AU1011" s="53">
        <v>0.26045632778463634</v>
      </c>
      <c r="AV1011" s="53">
        <v>0.43091579013198739</v>
      </c>
      <c r="AW1011" s="53">
        <v>0.27474336436018915</v>
      </c>
      <c r="AX1011" s="53">
        <v>0.4170628361286739</v>
      </c>
      <c r="AY1011" s="57">
        <v>0.27590524088982771</v>
      </c>
      <c r="AZ1011">
        <f t="shared" si="853"/>
        <v>0.4733050757824066</v>
      </c>
      <c r="BA1011">
        <f t="shared" si="854"/>
        <v>0.36602137963612924</v>
      </c>
      <c r="BB1011">
        <f t="shared" si="855"/>
        <v>0.64218234338387992</v>
      </c>
      <c r="BC1011">
        <f t="shared" si="856"/>
        <v>0.82388055310610186</v>
      </c>
      <c r="BD1011" s="4">
        <f t="shared" si="857"/>
        <v>0.33181671185906286</v>
      </c>
      <c r="BE1011" s="7">
        <f t="shared" si="858"/>
        <v>0.1848633399112323</v>
      </c>
      <c r="BF1011">
        <f t="shared" si="859"/>
        <v>0.19860519126647039</v>
      </c>
      <c r="BG1011">
        <f t="shared" si="860"/>
        <v>0.1188637935216815</v>
      </c>
      <c r="BH1011">
        <f t="shared" si="861"/>
        <v>0.24048847576673593</v>
      </c>
      <c r="BI1011" s="4">
        <f t="shared" si="862"/>
        <v>7.9670561987688793E-2</v>
      </c>
      <c r="BJ1011" s="7">
        <f t="shared" si="863"/>
        <v>0.22725468301544208</v>
      </c>
      <c r="BK1011">
        <f t="shared" si="864"/>
        <v>2.7802661708174276E-2</v>
      </c>
      <c r="BL1011">
        <f t="shared" si="865"/>
        <v>1.9800490733213787E-3</v>
      </c>
      <c r="BM1011" s="4">
        <f t="shared" si="866"/>
        <v>4.5816404284428354E-2</v>
      </c>
      <c r="BN1011" s="7">
        <f t="shared" si="867"/>
        <v>0.22725468301544208</v>
      </c>
      <c r="BO1011">
        <f t="shared" si="868"/>
        <v>1.8992584339230614E-3</v>
      </c>
      <c r="BP1011">
        <f t="shared" si="869"/>
        <v>2.2079771965309114E-4</v>
      </c>
      <c r="BQ1011" s="4">
        <f t="shared" si="870"/>
        <v>0.62252081295234385</v>
      </c>
      <c r="BR1011" s="7">
        <f t="shared" si="871"/>
        <v>2.7802661708174276E-2</v>
      </c>
      <c r="BS1011">
        <f t="shared" si="872"/>
        <v>1.8992584339230614E-3</v>
      </c>
      <c r="BT1011">
        <f t="shared" si="873"/>
        <v>5.1486441483774716E-2</v>
      </c>
      <c r="BU1011" s="4">
        <f t="shared" si="874"/>
        <v>4.2110879588930242E-6</v>
      </c>
      <c r="BV1011" s="7">
        <f t="shared" si="875"/>
        <v>1.9800490733213787E-3</v>
      </c>
      <c r="BW1011">
        <f t="shared" si="876"/>
        <v>2.2079771965309114E-4</v>
      </c>
      <c r="BX1011">
        <f t="shared" si="877"/>
        <v>5.1486441483774716E-2</v>
      </c>
      <c r="BY1011" s="4">
        <f t="shared" si="878"/>
        <v>7.4269832173791251E-5</v>
      </c>
      <c r="BZ1011" s="7">
        <f t="shared" si="879"/>
        <v>4.5816404284428354E-2</v>
      </c>
      <c r="CA1011">
        <f t="shared" si="880"/>
        <v>0.62252081295234385</v>
      </c>
      <c r="CB1011">
        <f t="shared" si="881"/>
        <v>4.2110879588930242E-6</v>
      </c>
      <c r="CC1011" s="4">
        <f t="shared" si="882"/>
        <v>7.4269832173791251E-5</v>
      </c>
      <c r="CD1011" s="7">
        <f t="shared" si="883"/>
        <v>14</v>
      </c>
      <c r="CE1011" s="4">
        <f t="shared" si="884"/>
        <v>0</v>
      </c>
      <c r="CF1011" s="7">
        <f t="shared" si="885"/>
        <v>0.22725468301544208</v>
      </c>
      <c r="CG1011">
        <f t="shared" si="886"/>
        <v>0.1080702276339099</v>
      </c>
      <c r="CH1011" s="7">
        <f t="shared" si="887"/>
        <v>0.22725468301544208</v>
      </c>
      <c r="CI1011" s="4">
        <f t="shared" si="888"/>
        <v>7.583537746646574E-3</v>
      </c>
      <c r="CJ1011">
        <f t="shared" si="889"/>
        <v>0.1080702276339099</v>
      </c>
      <c r="CK1011">
        <f t="shared" si="890"/>
        <v>7.583537746646574E-3</v>
      </c>
      <c r="CL1011" s="7">
        <f t="shared" si="891"/>
        <v>2</v>
      </c>
      <c r="CM1011" s="4">
        <f t="shared" si="892"/>
        <v>0</v>
      </c>
      <c r="CN1011" s="7">
        <f t="shared" si="893"/>
        <v>1.6444583271015661E-5</v>
      </c>
      <c r="CO1011" s="4">
        <f t="shared" si="894"/>
        <v>1</v>
      </c>
      <c r="CP1011" s="7">
        <f t="shared" si="895"/>
        <v>4</v>
      </c>
      <c r="CQ1011" s="4" t="str">
        <f t="shared" si="896"/>
        <v>Glenfiddich 15</v>
      </c>
      <c r="CR1011" s="7">
        <f t="shared" si="897"/>
        <v>74</v>
      </c>
      <c r="CS1011">
        <f t="shared" si="898"/>
        <v>77</v>
      </c>
      <c r="CT1011">
        <f ca="1">COUNTIF(INDIRECT(ADDRESS(ROW(),CR1011,1,1)):INDIRECT(ADDRESS(ROW(),CS1011,1,1)), "&lt;0.05")</f>
        <v>3</v>
      </c>
      <c r="CU1011" s="4">
        <f t="shared" ca="1" si="899"/>
        <v>0</v>
      </c>
    </row>
    <row r="1012" spans="1:99" x14ac:dyDescent="0.25">
      <c r="A1012" s="48">
        <v>216</v>
      </c>
      <c r="B1012" s="7">
        <v>0.14778488812041848</v>
      </c>
      <c r="C1012">
        <v>0.15292801742947937</v>
      </c>
      <c r="D1012">
        <v>0.12116892221098852</v>
      </c>
      <c r="E1012">
        <v>7.9954885720931124E-2</v>
      </c>
      <c r="F1012">
        <v>0.13136297494297966</v>
      </c>
      <c r="G1012">
        <v>0</v>
      </c>
      <c r="H1012">
        <v>0.27536595547289816</v>
      </c>
      <c r="I1012">
        <v>0.31199083490795509</v>
      </c>
      <c r="J1012">
        <v>0.2646124875613366</v>
      </c>
      <c r="K1012" s="4">
        <v>0.11123791632927697</v>
      </c>
      <c r="L1012" s="7">
        <v>0</v>
      </c>
      <c r="M1012">
        <v>0.11808849283124001</v>
      </c>
      <c r="N1012">
        <v>0.16422381212693879</v>
      </c>
      <c r="O1012">
        <v>0.23278320098870364</v>
      </c>
      <c r="P1012" s="53">
        <v>0.20321769781238166</v>
      </c>
      <c r="Q1012" s="53">
        <v>0.10141978648019412</v>
      </c>
      <c r="R1012" s="53">
        <v>0.39257656745401903</v>
      </c>
      <c r="S1012" s="53">
        <v>0.29021606616776069</v>
      </c>
      <c r="T1012" s="53">
        <v>0.3788107125961071</v>
      </c>
      <c r="U1012" s="57">
        <v>0.25864014642192951</v>
      </c>
      <c r="V1012" s="59">
        <v>0.18483931818220495</v>
      </c>
      <c r="W1012" s="53">
        <v>0.18423209631732107</v>
      </c>
      <c r="X1012" s="53">
        <v>0.14644836429552185</v>
      </c>
      <c r="Y1012" s="53">
        <v>5.0469477257503517E-3</v>
      </c>
      <c r="Z1012" s="53">
        <v>0.4889299515200744</v>
      </c>
      <c r="AA1012" s="53">
        <v>0.18483931818220495</v>
      </c>
      <c r="AB1012" s="53">
        <v>0.18423209631732107</v>
      </c>
      <c r="AC1012" s="53">
        <v>0.14644836429552185</v>
      </c>
      <c r="AD1012" s="53">
        <v>5.0469477257503517E-3</v>
      </c>
      <c r="AE1012" s="57">
        <v>0.4889299515200744</v>
      </c>
      <c r="AF1012" s="59">
        <v>0.51296885919350654</v>
      </c>
      <c r="AG1012" s="53">
        <v>0.1666709925724254</v>
      </c>
      <c r="AH1012" s="53">
        <v>0.30144727982332947</v>
      </c>
      <c r="AI1012" s="53">
        <v>0.36232957807429156</v>
      </c>
      <c r="AJ1012" s="53">
        <v>0.47298724751539467</v>
      </c>
      <c r="AK1012" s="53">
        <v>0.51296885919350654</v>
      </c>
      <c r="AL1012" s="53">
        <v>0.1666709925724254</v>
      </c>
      <c r="AM1012" s="53">
        <v>0.30144727982332947</v>
      </c>
      <c r="AN1012" s="53">
        <v>0.36232957807429156</v>
      </c>
      <c r="AO1012" s="57">
        <v>0.47298724751539467</v>
      </c>
      <c r="AP1012" s="59">
        <v>0.17391304659425263</v>
      </c>
      <c r="AQ1012" s="53">
        <v>0.18766848391065274</v>
      </c>
      <c r="AR1012" s="53">
        <v>0.19225307394100613</v>
      </c>
      <c r="AS1012" s="53">
        <v>0.34268206372955751</v>
      </c>
      <c r="AT1012" s="53">
        <v>0.21703253951937923</v>
      </c>
      <c r="AU1012" s="53">
        <v>0.17391304659425263</v>
      </c>
      <c r="AV1012" s="53">
        <v>0.18766848391065274</v>
      </c>
      <c r="AW1012" s="53">
        <v>0.19225307394100613</v>
      </c>
      <c r="AX1012" s="53">
        <v>0.34268206372955751</v>
      </c>
      <c r="AY1012" s="57">
        <v>0.21703253951937923</v>
      </c>
      <c r="AZ1012">
        <f t="shared" si="853"/>
        <v>0.15964068826962641</v>
      </c>
      <c r="BA1012">
        <f t="shared" si="854"/>
        <v>0.21399764828792747</v>
      </c>
      <c r="BB1012">
        <f t="shared" si="855"/>
        <v>0.2018993356081745</v>
      </c>
      <c r="BC1012">
        <f t="shared" si="856"/>
        <v>0.36328079143578951</v>
      </c>
      <c r="BD1012" s="4">
        <f t="shared" si="857"/>
        <v>0.22270984153896967</v>
      </c>
      <c r="BE1012" s="7">
        <f t="shared" si="858"/>
        <v>9.6761513187324968E-2</v>
      </c>
      <c r="BF1012">
        <f t="shared" si="859"/>
        <v>0.12358975597247369</v>
      </c>
      <c r="BG1012">
        <f t="shared" si="860"/>
        <v>0.16654356977081491</v>
      </c>
      <c r="BH1012">
        <f t="shared" si="861"/>
        <v>0.13074294126590144</v>
      </c>
      <c r="BI1012" s="4">
        <f t="shared" si="862"/>
        <v>6.4913967833327174E-2</v>
      </c>
      <c r="BJ1012" s="7">
        <f t="shared" si="863"/>
        <v>0.28872226566495302</v>
      </c>
      <c r="BK1012">
        <f t="shared" si="864"/>
        <v>0.49880947247149254</v>
      </c>
      <c r="BL1012">
        <f t="shared" si="865"/>
        <v>1.0570698589043046E-3</v>
      </c>
      <c r="BM1012" s="4">
        <f t="shared" si="866"/>
        <v>0.10658980803941673</v>
      </c>
      <c r="BN1012" s="7">
        <f t="shared" si="867"/>
        <v>0.28872226566495302</v>
      </c>
      <c r="BO1012">
        <f t="shared" si="868"/>
        <v>0.85587605408404865</v>
      </c>
      <c r="BP1012">
        <f t="shared" si="869"/>
        <v>1.7240586180984153E-2</v>
      </c>
      <c r="BQ1012" s="4">
        <f t="shared" si="870"/>
        <v>0.84646824114582375</v>
      </c>
      <c r="BR1012" s="7">
        <f t="shared" si="871"/>
        <v>0.49880947247149254</v>
      </c>
      <c r="BS1012">
        <f t="shared" si="872"/>
        <v>0.85587605408404865</v>
      </c>
      <c r="BT1012">
        <f t="shared" si="873"/>
        <v>2.7518365754200604E-2</v>
      </c>
      <c r="BU1012" s="4">
        <f t="shared" si="874"/>
        <v>0.71933937783908153</v>
      </c>
      <c r="BV1012" s="7">
        <f t="shared" si="875"/>
        <v>1.0570698589043046E-3</v>
      </c>
      <c r="BW1012">
        <f t="shared" si="876"/>
        <v>1.7240586180984153E-2</v>
      </c>
      <c r="BX1012">
        <f t="shared" si="877"/>
        <v>2.7518365754200604E-2</v>
      </c>
      <c r="BY1012" s="4">
        <f t="shared" si="878"/>
        <v>9.2559204991544356E-3</v>
      </c>
      <c r="BZ1012" s="7">
        <f t="shared" si="879"/>
        <v>0.10658980803941673</v>
      </c>
      <c r="CA1012">
        <f t="shared" si="880"/>
        <v>0.84646824114582375</v>
      </c>
      <c r="CB1012">
        <f t="shared" si="881"/>
        <v>0.71933937783908153</v>
      </c>
      <c r="CC1012" s="4">
        <f t="shared" si="882"/>
        <v>9.2559204991544356E-3</v>
      </c>
      <c r="CD1012" s="7">
        <f t="shared" si="883"/>
        <v>8</v>
      </c>
      <c r="CE1012" s="4">
        <f t="shared" si="884"/>
        <v>0</v>
      </c>
      <c r="CF1012" s="7">
        <f t="shared" si="885"/>
        <v>0.28872226566495302</v>
      </c>
      <c r="CG1012">
        <f t="shared" si="886"/>
        <v>1.7532417633947105E-2</v>
      </c>
      <c r="CH1012" s="7">
        <f t="shared" si="887"/>
        <v>0.28872226566495302</v>
      </c>
      <c r="CI1012" s="4">
        <f t="shared" si="888"/>
        <v>0.31498829575100823</v>
      </c>
      <c r="CJ1012">
        <f t="shared" si="889"/>
        <v>1.7532417633947105E-2</v>
      </c>
      <c r="CK1012">
        <f t="shared" si="890"/>
        <v>0.31498829575100823</v>
      </c>
      <c r="CL1012" s="7">
        <f t="shared" si="891"/>
        <v>2</v>
      </c>
      <c r="CM1012" s="4">
        <f t="shared" si="892"/>
        <v>0</v>
      </c>
      <c r="CN1012" s="7">
        <f t="shared" si="893"/>
        <v>4.094232505927594E-2</v>
      </c>
      <c r="CO1012" s="4">
        <f t="shared" si="894"/>
        <v>1</v>
      </c>
      <c r="CP1012" s="7">
        <f t="shared" si="895"/>
        <v>4</v>
      </c>
      <c r="CQ1012" s="4" t="str">
        <f t="shared" si="896"/>
        <v>Glenfiddich 15</v>
      </c>
      <c r="CR1012" s="7">
        <f t="shared" si="897"/>
        <v>74</v>
      </c>
      <c r="CS1012">
        <f t="shared" si="898"/>
        <v>77</v>
      </c>
      <c r="CT1012">
        <f ca="1">COUNTIF(INDIRECT(ADDRESS(ROW(),CR1012,1,1)):INDIRECT(ADDRESS(ROW(),CS1012,1,1)), "&lt;0.05")</f>
        <v>4</v>
      </c>
      <c r="CU1012" s="4">
        <f t="shared" ca="1" si="899"/>
        <v>1</v>
      </c>
    </row>
    <row r="1013" spans="1:99" x14ac:dyDescent="0.25">
      <c r="A1013" s="48">
        <v>217</v>
      </c>
      <c r="B1013" s="7">
        <v>0.14186237268397042</v>
      </c>
      <c r="C1013">
        <v>9.8379868492278894E-2</v>
      </c>
      <c r="D1013">
        <v>0.13858682789358343</v>
      </c>
      <c r="E1013">
        <v>6.9659267720476994E-2</v>
      </c>
      <c r="F1013">
        <v>0.13470555899621819</v>
      </c>
      <c r="G1013">
        <v>0.12672537701935985</v>
      </c>
      <c r="H1013">
        <v>0.24241657543865996</v>
      </c>
      <c r="I1013">
        <v>0</v>
      </c>
      <c r="J1013">
        <v>0.24351324347147121</v>
      </c>
      <c r="K1013" s="4">
        <v>0.15307611132561108</v>
      </c>
      <c r="L1013" s="7">
        <v>0</v>
      </c>
      <c r="M1013">
        <v>0.33081169177651398</v>
      </c>
      <c r="N1013">
        <v>0.14098565674269806</v>
      </c>
      <c r="O1013">
        <v>0.25081148302762574</v>
      </c>
      <c r="P1013" s="53">
        <v>0.15881542364913992</v>
      </c>
      <c r="Q1013" s="53">
        <v>0.14682029027958146</v>
      </c>
      <c r="R1013" s="53">
        <v>0.16123064459453421</v>
      </c>
      <c r="S1013" s="53">
        <v>0.27333417263632803</v>
      </c>
      <c r="T1013" s="53">
        <v>0.33965569157802517</v>
      </c>
      <c r="U1013" s="57">
        <v>0.14672042081418576</v>
      </c>
      <c r="V1013" s="59">
        <v>0.22627073093317898</v>
      </c>
      <c r="W1013" s="53">
        <v>0.29182272584272279</v>
      </c>
      <c r="X1013" s="53">
        <v>0.50929306521500117</v>
      </c>
      <c r="Y1013" s="53">
        <v>0.65108774177698781</v>
      </c>
      <c r="Z1013" s="53">
        <v>0.30268030127893553</v>
      </c>
      <c r="AA1013" s="53">
        <v>0.22627073093317898</v>
      </c>
      <c r="AB1013" s="53">
        <v>0.29182272584272279</v>
      </c>
      <c r="AC1013" s="53">
        <v>0.50929306521500117</v>
      </c>
      <c r="AD1013" s="53">
        <v>0.65108774177698781</v>
      </c>
      <c r="AE1013" s="57">
        <v>0.30268030127893553</v>
      </c>
      <c r="AF1013" s="59">
        <v>1.0148024245931642</v>
      </c>
      <c r="AG1013" s="53">
        <v>0.40364480271756453</v>
      </c>
      <c r="AH1013" s="53">
        <v>0.65364067121478453</v>
      </c>
      <c r="AI1013" s="53">
        <v>0.52251329379774503</v>
      </c>
      <c r="AJ1013" s="53">
        <v>0.53044790741477199</v>
      </c>
      <c r="AK1013" s="53">
        <v>1.0148024245931642</v>
      </c>
      <c r="AL1013" s="53">
        <v>0.40364480271756453</v>
      </c>
      <c r="AM1013" s="53">
        <v>0.65364067121478453</v>
      </c>
      <c r="AN1013" s="53">
        <v>0.52251329379774503</v>
      </c>
      <c r="AO1013" s="57">
        <v>0.53044790741477199</v>
      </c>
      <c r="AP1013" s="59">
        <v>0.22251290270813825</v>
      </c>
      <c r="AQ1013" s="53">
        <v>0.18483630659364073</v>
      </c>
      <c r="AR1013" s="53">
        <v>3.7677085876854075E-2</v>
      </c>
      <c r="AS1013" s="53">
        <v>0.30766087394414759</v>
      </c>
      <c r="AT1013" s="53">
        <v>0.32890365978779179</v>
      </c>
      <c r="AU1013" s="53">
        <v>0.22251290270813825</v>
      </c>
      <c r="AV1013" s="53">
        <v>0.18483630659364073</v>
      </c>
      <c r="AW1013" s="53">
        <v>3.7677085876854075E-2</v>
      </c>
      <c r="AX1013" s="53">
        <v>0.30766087394414759</v>
      </c>
      <c r="AY1013" s="57">
        <v>0.32890365978779179</v>
      </c>
      <c r="AZ1013">
        <f t="shared" si="853"/>
        <v>0.13489252030416302</v>
      </c>
      <c r="BA1013">
        <f t="shared" si="854"/>
        <v>0.1949185475098632</v>
      </c>
      <c r="BB1013">
        <f t="shared" si="855"/>
        <v>0.39623091300936525</v>
      </c>
      <c r="BC1013">
        <f t="shared" si="856"/>
        <v>0.62500981994760607</v>
      </c>
      <c r="BD1013" s="4">
        <f t="shared" si="857"/>
        <v>0.21631816578211449</v>
      </c>
      <c r="BE1013" s="7">
        <f t="shared" si="858"/>
        <v>7.2727828901176517E-2</v>
      </c>
      <c r="BF1013">
        <f t="shared" si="859"/>
        <v>0.10363698772757395</v>
      </c>
      <c r="BG1013">
        <f t="shared" si="860"/>
        <v>0.16751404811722667</v>
      </c>
      <c r="BH1013">
        <f t="shared" si="861"/>
        <v>0.22171451328657574</v>
      </c>
      <c r="BI1013" s="4">
        <f t="shared" si="862"/>
        <v>0.10950504955190161</v>
      </c>
      <c r="BJ1013" s="7">
        <f t="shared" si="863"/>
        <v>0.15312125039440905</v>
      </c>
      <c r="BK1013">
        <f t="shared" si="864"/>
        <v>6.5700103657679806E-4</v>
      </c>
      <c r="BL1013">
        <f t="shared" si="865"/>
        <v>3.7893743127564426E-5</v>
      </c>
      <c r="BM1013" s="4">
        <f t="shared" si="866"/>
        <v>6.8211792816408323E-2</v>
      </c>
      <c r="BN1013" s="7">
        <f t="shared" si="867"/>
        <v>0.15312125039440905</v>
      </c>
      <c r="BO1013">
        <f t="shared" si="868"/>
        <v>5.5839871690793455E-3</v>
      </c>
      <c r="BP1013">
        <f t="shared" si="869"/>
        <v>9.9453829321536721E-5</v>
      </c>
      <c r="BQ1013" s="4">
        <f t="shared" si="870"/>
        <v>0.65892295072949059</v>
      </c>
      <c r="BR1013" s="7">
        <f t="shared" si="871"/>
        <v>6.5700103657679806E-4</v>
      </c>
      <c r="BS1013">
        <f t="shared" si="872"/>
        <v>5.5839871690793455E-3</v>
      </c>
      <c r="BT1013">
        <f t="shared" si="873"/>
        <v>1.870235716837023E-2</v>
      </c>
      <c r="BU1013" s="4">
        <f t="shared" si="874"/>
        <v>1.2036100597782238E-2</v>
      </c>
      <c r="BV1013" s="7">
        <f t="shared" si="875"/>
        <v>3.7893743127564426E-5</v>
      </c>
      <c r="BW1013">
        <f t="shared" si="876"/>
        <v>9.9453829321536721E-5</v>
      </c>
      <c r="BX1013">
        <f t="shared" si="877"/>
        <v>1.870235716837023E-2</v>
      </c>
      <c r="BY1013" s="4">
        <f t="shared" si="878"/>
        <v>1.5761740982682412E-4</v>
      </c>
      <c r="BZ1013" s="7">
        <f t="shared" si="879"/>
        <v>6.8211792816408323E-2</v>
      </c>
      <c r="CA1013">
        <f t="shared" si="880"/>
        <v>0.65892295072949059</v>
      </c>
      <c r="CB1013">
        <f t="shared" si="881"/>
        <v>1.2036100597782238E-2</v>
      </c>
      <c r="CC1013" s="4">
        <f t="shared" si="882"/>
        <v>1.5761740982682412E-4</v>
      </c>
      <c r="CD1013" s="7">
        <f t="shared" si="883"/>
        <v>14</v>
      </c>
      <c r="CE1013" s="4">
        <f t="shared" si="884"/>
        <v>0</v>
      </c>
      <c r="CF1013" s="7">
        <f t="shared" si="885"/>
        <v>0.15312125039440905</v>
      </c>
      <c r="CG1013">
        <f t="shared" si="886"/>
        <v>1.7410541330458178E-6</v>
      </c>
      <c r="CH1013" s="7">
        <f t="shared" si="887"/>
        <v>0.15312125039440905</v>
      </c>
      <c r="CI1013" s="4">
        <f t="shared" si="888"/>
        <v>3.141354026767929E-4</v>
      </c>
      <c r="CJ1013">
        <f t="shared" si="889"/>
        <v>1.7410541330458178E-6</v>
      </c>
      <c r="CK1013">
        <f t="shared" si="890"/>
        <v>3.141354026767929E-4</v>
      </c>
      <c r="CL1013" s="7">
        <f t="shared" si="891"/>
        <v>4</v>
      </c>
      <c r="CM1013" s="4">
        <f t="shared" si="892"/>
        <v>0</v>
      </c>
      <c r="CN1013" s="7">
        <f t="shared" si="893"/>
        <v>1.086521331855824E-6</v>
      </c>
      <c r="CO1013" s="4">
        <f t="shared" si="894"/>
        <v>1</v>
      </c>
      <c r="CP1013" s="7">
        <f t="shared" si="895"/>
        <v>4</v>
      </c>
      <c r="CQ1013" s="4" t="str">
        <f t="shared" si="896"/>
        <v>Glenfiddich 15</v>
      </c>
      <c r="CR1013" s="7">
        <f t="shared" si="897"/>
        <v>74</v>
      </c>
      <c r="CS1013">
        <f t="shared" si="898"/>
        <v>77</v>
      </c>
      <c r="CT1013">
        <f ca="1">COUNTIF(INDIRECT(ADDRESS(ROW(),CR1013,1,1)):INDIRECT(ADDRESS(ROW(),CS1013,1,1)), "&lt;0.05")</f>
        <v>4</v>
      </c>
      <c r="CU1013" s="4">
        <f t="shared" ca="1" si="899"/>
        <v>1</v>
      </c>
    </row>
    <row r="1014" spans="1:99" x14ac:dyDescent="0.25">
      <c r="A1014" s="48">
        <v>218</v>
      </c>
      <c r="B1014" s="7">
        <v>8.6240503223125459E-2</v>
      </c>
      <c r="C1014">
        <v>9.8664707065888896E-2</v>
      </c>
      <c r="D1014">
        <v>0.12588651297570286</v>
      </c>
      <c r="E1014">
        <v>6.5094180248976619E-2</v>
      </c>
      <c r="F1014">
        <v>0</v>
      </c>
      <c r="G1014">
        <v>0</v>
      </c>
      <c r="H1014">
        <v>0.18562982709226017</v>
      </c>
      <c r="I1014">
        <v>0.17509481823291534</v>
      </c>
      <c r="J1014">
        <v>0.12113671787966883</v>
      </c>
      <c r="K1014" s="4">
        <v>0.11101110150886818</v>
      </c>
      <c r="L1014" s="7">
        <v>0</v>
      </c>
      <c r="M1014">
        <v>0.16247442892821576</v>
      </c>
      <c r="N1014">
        <v>0.23092526439181843</v>
      </c>
      <c r="O1014">
        <v>0</v>
      </c>
      <c r="P1014" s="53">
        <v>0.21741171358063927</v>
      </c>
      <c r="Q1014" s="53">
        <v>0.26535407609652423</v>
      </c>
      <c r="R1014" s="53">
        <v>0.18134679581584823</v>
      </c>
      <c r="S1014" s="53">
        <v>0.39659834166140878</v>
      </c>
      <c r="T1014" s="53">
        <v>0</v>
      </c>
      <c r="U1014" s="57">
        <v>0.28544282950245764</v>
      </c>
      <c r="V1014" s="59">
        <v>0.39122847619319834</v>
      </c>
      <c r="W1014" s="53">
        <v>0.4278704965553552</v>
      </c>
      <c r="X1014" s="53">
        <v>1.003636116643273</v>
      </c>
      <c r="Y1014" s="53">
        <v>0.8842516664846215</v>
      </c>
      <c r="Z1014" s="53">
        <v>0.63767828080998679</v>
      </c>
      <c r="AA1014" s="53">
        <v>0.39122847619319834</v>
      </c>
      <c r="AB1014" s="53">
        <v>0.4278704965553552</v>
      </c>
      <c r="AC1014" s="53">
        <v>1.003636116643273</v>
      </c>
      <c r="AD1014" s="53">
        <v>0.8842516664846215</v>
      </c>
      <c r="AE1014" s="57">
        <v>0.63767828080998679</v>
      </c>
      <c r="AF1014" s="59">
        <v>0.97123728451623104</v>
      </c>
      <c r="AG1014" s="53">
        <v>0.68185772822479207</v>
      </c>
      <c r="AH1014" s="53">
        <v>1.2567086837328176</v>
      </c>
      <c r="AI1014" s="53">
        <v>0.63500319985676013</v>
      </c>
      <c r="AJ1014" s="53">
        <v>1.0041355577885331</v>
      </c>
      <c r="AK1014" s="53">
        <v>0.97123728451623104</v>
      </c>
      <c r="AL1014" s="53">
        <v>0.68185772822479207</v>
      </c>
      <c r="AM1014" s="53">
        <v>1.2567086837328176</v>
      </c>
      <c r="AN1014" s="53">
        <v>0.63500319985676013</v>
      </c>
      <c r="AO1014" s="57">
        <v>1.0041355577885331</v>
      </c>
      <c r="AP1014" s="59">
        <v>0.32722063720461492</v>
      </c>
      <c r="AQ1014" s="53">
        <v>0.48303907575559685</v>
      </c>
      <c r="AR1014" s="53">
        <v>0.47273478097080301</v>
      </c>
      <c r="AS1014" s="53">
        <v>0.72579852487315399</v>
      </c>
      <c r="AT1014" s="53">
        <v>0.31488529575336688</v>
      </c>
      <c r="AU1014" s="53">
        <v>0.32722063720461492</v>
      </c>
      <c r="AV1014" s="53">
        <v>0.48303907575559685</v>
      </c>
      <c r="AW1014" s="53">
        <v>0.47273478097080301</v>
      </c>
      <c r="AX1014" s="53">
        <v>0.72579852487315399</v>
      </c>
      <c r="AY1014" s="57">
        <v>0.31488529575336688</v>
      </c>
      <c r="AZ1014">
        <f t="shared" si="853"/>
        <v>9.6875836822740619E-2</v>
      </c>
      <c r="BA1014">
        <f t="shared" si="854"/>
        <v>0.17395534499769122</v>
      </c>
      <c r="BB1014">
        <f t="shared" si="855"/>
        <v>0.668933007337287</v>
      </c>
      <c r="BC1014">
        <f t="shared" si="856"/>
        <v>0.90978849082382696</v>
      </c>
      <c r="BD1014" s="4">
        <f t="shared" si="857"/>
        <v>0.46473566291150714</v>
      </c>
      <c r="BE1014" s="7">
        <f t="shared" si="858"/>
        <v>6.2824035405931622E-2</v>
      </c>
      <c r="BF1014">
        <f t="shared" si="859"/>
        <v>0.1359963030690568</v>
      </c>
      <c r="BG1014">
        <f t="shared" si="860"/>
        <v>0.25586285172110113</v>
      </c>
      <c r="BH1014">
        <f t="shared" si="861"/>
        <v>0.2405966344134873</v>
      </c>
      <c r="BI1014" s="4">
        <f t="shared" si="862"/>
        <v>0.1562891433918201</v>
      </c>
      <c r="BJ1014" s="7">
        <f t="shared" si="863"/>
        <v>0.12831174801461975</v>
      </c>
      <c r="BK1014">
        <f t="shared" si="864"/>
        <v>4.1978462571385638E-5</v>
      </c>
      <c r="BL1014">
        <f t="shared" si="865"/>
        <v>9.7871556446927443E-7</v>
      </c>
      <c r="BM1014" s="4">
        <f t="shared" si="866"/>
        <v>1.7597964254497166E-5</v>
      </c>
      <c r="BN1014" s="7">
        <f t="shared" si="867"/>
        <v>0.12831174801461975</v>
      </c>
      <c r="BO1014">
        <f t="shared" si="868"/>
        <v>1.0035212634774945E-4</v>
      </c>
      <c r="BP1014">
        <f t="shared" si="869"/>
        <v>6.7256840902811831E-7</v>
      </c>
      <c r="BQ1014" s="4">
        <f t="shared" si="870"/>
        <v>3.3086387260545218E-4</v>
      </c>
      <c r="BR1014" s="7">
        <f t="shared" si="871"/>
        <v>4.1978462571385638E-5</v>
      </c>
      <c r="BS1014">
        <f t="shared" si="872"/>
        <v>1.0035212634774945E-4</v>
      </c>
      <c r="BT1014">
        <f t="shared" si="873"/>
        <v>4.3808070180314303E-2</v>
      </c>
      <c r="BU1014" s="4">
        <f t="shared" si="874"/>
        <v>4.8057224796671003E-2</v>
      </c>
      <c r="BV1014" s="7">
        <f t="shared" si="875"/>
        <v>9.7871556446927443E-7</v>
      </c>
      <c r="BW1014">
        <f t="shared" si="876"/>
        <v>6.7256840902811831E-7</v>
      </c>
      <c r="BX1014">
        <f t="shared" si="877"/>
        <v>4.3808070180314303E-2</v>
      </c>
      <c r="BY1014" s="4">
        <f t="shared" si="878"/>
        <v>1.7504139538330454E-4</v>
      </c>
      <c r="BZ1014" s="7">
        <f t="shared" si="879"/>
        <v>1.7597964254497166E-5</v>
      </c>
      <c r="CA1014">
        <f t="shared" si="880"/>
        <v>3.3086387260545218E-4</v>
      </c>
      <c r="CB1014">
        <f t="shared" si="881"/>
        <v>4.8057224796671003E-2</v>
      </c>
      <c r="CC1014" s="4">
        <f t="shared" si="882"/>
        <v>1.7504139538330454E-4</v>
      </c>
      <c r="CD1014" s="7">
        <f t="shared" si="883"/>
        <v>18</v>
      </c>
      <c r="CE1014" s="4">
        <f t="shared" si="884"/>
        <v>0</v>
      </c>
      <c r="CF1014" s="7">
        <f t="shared" si="885"/>
        <v>0.12831174801461975</v>
      </c>
      <c r="CG1014">
        <f t="shared" si="886"/>
        <v>1.5964309513850512E-12</v>
      </c>
      <c r="CH1014" s="7">
        <f t="shared" si="887"/>
        <v>0.12831174801461975</v>
      </c>
      <c r="CI1014" s="4">
        <f t="shared" si="888"/>
        <v>1.2006417688244247E-8</v>
      </c>
      <c r="CJ1014">
        <f t="shared" si="889"/>
        <v>1.5964309513850512E-12</v>
      </c>
      <c r="CK1014">
        <f t="shared" si="890"/>
        <v>1.2006417688244247E-8</v>
      </c>
      <c r="CL1014" s="7">
        <f t="shared" si="891"/>
        <v>4</v>
      </c>
      <c r="CM1014" s="4">
        <f t="shared" si="892"/>
        <v>0</v>
      </c>
      <c r="CN1014" s="7">
        <f t="shared" si="893"/>
        <v>3.1819934978159816E-10</v>
      </c>
      <c r="CO1014" s="4">
        <f t="shared" si="894"/>
        <v>1</v>
      </c>
      <c r="CP1014" s="7">
        <f t="shared" si="895"/>
        <v>4</v>
      </c>
      <c r="CQ1014" s="4" t="str">
        <f t="shared" si="896"/>
        <v>Glenfiddich 15</v>
      </c>
      <c r="CR1014" s="7">
        <f t="shared" si="897"/>
        <v>74</v>
      </c>
      <c r="CS1014">
        <f t="shared" si="898"/>
        <v>77</v>
      </c>
      <c r="CT1014">
        <f ca="1">COUNTIF(INDIRECT(ADDRESS(ROW(),CR1014,1,1)):INDIRECT(ADDRESS(ROW(),CS1014,1,1)), "&lt;0.05")</f>
        <v>4</v>
      </c>
      <c r="CU1014" s="4">
        <f t="shared" ca="1" si="899"/>
        <v>1</v>
      </c>
    </row>
    <row r="1015" spans="1:99" x14ac:dyDescent="0.25">
      <c r="A1015" s="48">
        <v>219</v>
      </c>
      <c r="B1015" s="7">
        <v>0.26273050417928884</v>
      </c>
      <c r="C1015">
        <v>2.1215112693328597E-2</v>
      </c>
      <c r="D1015">
        <v>0.24663012992590222</v>
      </c>
      <c r="E1015">
        <v>0.20719620684956938</v>
      </c>
      <c r="F1015">
        <v>0.15083468152422935</v>
      </c>
      <c r="G1015">
        <v>0.28338263552393883</v>
      </c>
      <c r="H1015">
        <v>0.32143414408044757</v>
      </c>
      <c r="I1015">
        <v>0.37162788218010878</v>
      </c>
      <c r="J1015">
        <v>0.34114425161060197</v>
      </c>
      <c r="K1015" s="4">
        <v>0.39200992500881526</v>
      </c>
      <c r="L1015" s="7">
        <v>0.26049148639574027</v>
      </c>
      <c r="M1015">
        <v>0.26298909285402711</v>
      </c>
      <c r="N1015">
        <v>0.35647443080799351</v>
      </c>
      <c r="O1015">
        <v>0.32748655486318989</v>
      </c>
      <c r="P1015" s="53">
        <v>0.39082877120351722</v>
      </c>
      <c r="Q1015" s="53">
        <v>0.34680543342593051</v>
      </c>
      <c r="R1015" s="53">
        <v>0.46344000700519045</v>
      </c>
      <c r="S1015" s="53">
        <v>0.90132263456707351</v>
      </c>
      <c r="T1015" s="53">
        <v>0.65048389116305516</v>
      </c>
      <c r="U1015" s="57">
        <v>0.37600608777634925</v>
      </c>
      <c r="V1015" s="59">
        <v>0.98367721568211253</v>
      </c>
      <c r="W1015" s="53">
        <v>0.81886710526284168</v>
      </c>
      <c r="X1015" s="53">
        <v>2.7149901752333001</v>
      </c>
      <c r="Y1015" s="53">
        <v>2.3087053628138547</v>
      </c>
      <c r="Z1015" s="53">
        <v>1.7908491035454006</v>
      </c>
      <c r="AA1015" s="53">
        <v>0.98367721568211253</v>
      </c>
      <c r="AB1015" s="53">
        <v>0.81886710526284168</v>
      </c>
      <c r="AC1015" s="53">
        <v>2.7149901752333001</v>
      </c>
      <c r="AD1015" s="53">
        <v>2.3087053628138547</v>
      </c>
      <c r="AE1015" s="57">
        <v>1.7908491035454006</v>
      </c>
      <c r="AF1015" s="59">
        <v>3.1915377117994401</v>
      </c>
      <c r="AG1015" s="53">
        <v>1.5751335085610139</v>
      </c>
      <c r="AH1015" s="53">
        <v>2.1837494727251001</v>
      </c>
      <c r="AI1015" s="53">
        <v>1.5060645092271288</v>
      </c>
      <c r="AJ1015" s="53">
        <v>1.5006587593069491</v>
      </c>
      <c r="AK1015" s="53">
        <v>3.1915377117994401</v>
      </c>
      <c r="AL1015" s="53">
        <v>1.5751335085610139</v>
      </c>
      <c r="AM1015" s="53">
        <v>2.1837494727251001</v>
      </c>
      <c r="AN1015" s="53">
        <v>1.5060645092271288</v>
      </c>
      <c r="AO1015" s="57">
        <v>1.5006587593069491</v>
      </c>
      <c r="AP1015" s="59">
        <v>0.56692100643237009</v>
      </c>
      <c r="AQ1015" s="53">
        <v>0.82283176701848859</v>
      </c>
      <c r="AR1015" s="53">
        <v>0.64500825113729832</v>
      </c>
      <c r="AS1015" s="53">
        <v>1.1043069265952383</v>
      </c>
      <c r="AT1015" s="53">
        <v>0.6344297054365059</v>
      </c>
      <c r="AU1015" s="53">
        <v>0.56692100643237009</v>
      </c>
      <c r="AV1015" s="53">
        <v>0.82283176701848859</v>
      </c>
      <c r="AW1015" s="53">
        <v>0.64500825113729832</v>
      </c>
      <c r="AX1015" s="53">
        <v>1.1043069265952383</v>
      </c>
      <c r="AY1015" s="57">
        <v>0.6344297054365059</v>
      </c>
      <c r="AZ1015">
        <f t="shared" si="853"/>
        <v>0.25982054735762306</v>
      </c>
      <c r="BA1015">
        <f t="shared" si="854"/>
        <v>0.43363283900620669</v>
      </c>
      <c r="BB1015">
        <f t="shared" si="855"/>
        <v>1.723417792507502</v>
      </c>
      <c r="BC1015">
        <f t="shared" si="856"/>
        <v>1.9914287923239264</v>
      </c>
      <c r="BD1015" s="4">
        <f t="shared" si="857"/>
        <v>0.75469953132398016</v>
      </c>
      <c r="BE1015" s="7">
        <f t="shared" si="858"/>
        <v>0.11190378428446118</v>
      </c>
      <c r="BF1015">
        <f t="shared" si="859"/>
        <v>0.19878975204769803</v>
      </c>
      <c r="BG1015">
        <f t="shared" si="860"/>
        <v>0.77398713435254152</v>
      </c>
      <c r="BH1015">
        <f t="shared" si="861"/>
        <v>0.68750501228256944</v>
      </c>
      <c r="BI1015" s="4">
        <f t="shared" si="862"/>
        <v>0.20473566412846261</v>
      </c>
      <c r="BJ1015" s="7">
        <f t="shared" si="863"/>
        <v>3.011497509779024E-2</v>
      </c>
      <c r="BK1015">
        <f t="shared" si="864"/>
        <v>1.9049841869686442E-4</v>
      </c>
      <c r="BL1015">
        <f t="shared" si="865"/>
        <v>1.885223070641418E-5</v>
      </c>
      <c r="BM1015" s="4">
        <f t="shared" si="866"/>
        <v>1.0220102785141399E-5</v>
      </c>
      <c r="BN1015" s="7">
        <f t="shared" si="867"/>
        <v>3.011497509779024E-2</v>
      </c>
      <c r="BO1015">
        <f t="shared" si="868"/>
        <v>4.358794388859254E-4</v>
      </c>
      <c r="BP1015">
        <f t="shared" si="869"/>
        <v>3.3586888933106256E-5</v>
      </c>
      <c r="BQ1015" s="4">
        <f t="shared" si="870"/>
        <v>2.2506646953160802E-3</v>
      </c>
      <c r="BR1015" s="7">
        <f t="shared" si="871"/>
        <v>1.9049841869686442E-4</v>
      </c>
      <c r="BS1015">
        <f t="shared" si="872"/>
        <v>4.358794388859254E-4</v>
      </c>
      <c r="BT1015">
        <f t="shared" si="873"/>
        <v>0.42382492714675313</v>
      </c>
      <c r="BU1015" s="4">
        <f t="shared" si="874"/>
        <v>3.19095111584869E-3</v>
      </c>
      <c r="BV1015" s="7">
        <f t="shared" si="875"/>
        <v>1.885223070641418E-5</v>
      </c>
      <c r="BW1015">
        <f t="shared" si="876"/>
        <v>3.3586888933106256E-5</v>
      </c>
      <c r="BX1015">
        <f t="shared" si="877"/>
        <v>0.42382492714675313</v>
      </c>
      <c r="BY1015" s="4">
        <f t="shared" si="878"/>
        <v>2.2944110318925479E-4</v>
      </c>
      <c r="BZ1015" s="7">
        <f t="shared" si="879"/>
        <v>1.0220102785141399E-5</v>
      </c>
      <c r="CA1015">
        <f t="shared" si="880"/>
        <v>2.2506646953160802E-3</v>
      </c>
      <c r="CB1015">
        <f t="shared" si="881"/>
        <v>3.19095111584869E-3</v>
      </c>
      <c r="CC1015" s="4">
        <f t="shared" si="882"/>
        <v>2.2944110318925479E-4</v>
      </c>
      <c r="CD1015" s="7">
        <f t="shared" si="883"/>
        <v>18</v>
      </c>
      <c r="CE1015" s="4">
        <f t="shared" si="884"/>
        <v>0</v>
      </c>
      <c r="CF1015" s="7">
        <f t="shared" si="885"/>
        <v>3.011497509779024E-2</v>
      </c>
      <c r="CG1015">
        <f t="shared" si="886"/>
        <v>2.2091139783022672E-9</v>
      </c>
      <c r="CH1015" s="7">
        <f t="shared" si="887"/>
        <v>3.011497509779024E-2</v>
      </c>
      <c r="CI1015" s="4">
        <f t="shared" si="888"/>
        <v>8.5777652325989058E-8</v>
      </c>
      <c r="CJ1015">
        <f t="shared" si="889"/>
        <v>2.2091139783022672E-9</v>
      </c>
      <c r="CK1015">
        <f t="shared" si="890"/>
        <v>8.5777652325989058E-8</v>
      </c>
      <c r="CL1015" s="7">
        <f t="shared" si="891"/>
        <v>6</v>
      </c>
      <c r="CM1015" s="4">
        <f t="shared" si="892"/>
        <v>1</v>
      </c>
      <c r="CN1015" s="7">
        <f t="shared" si="893"/>
        <v>9.6422078240290985E-9</v>
      </c>
      <c r="CO1015" s="4">
        <f t="shared" si="894"/>
        <v>1</v>
      </c>
      <c r="CP1015" s="7">
        <f t="shared" si="895"/>
        <v>4</v>
      </c>
      <c r="CQ1015" s="4" t="str">
        <f t="shared" si="896"/>
        <v>Glenfiddich 15</v>
      </c>
      <c r="CR1015" s="7">
        <f t="shared" si="897"/>
        <v>74</v>
      </c>
      <c r="CS1015">
        <f t="shared" si="898"/>
        <v>77</v>
      </c>
      <c r="CT1015">
        <f ca="1">COUNTIF(INDIRECT(ADDRESS(ROW(),CR1015,1,1)):INDIRECT(ADDRESS(ROW(),CS1015,1,1)), "&lt;0.05")</f>
        <v>3</v>
      </c>
      <c r="CU1015" s="4">
        <f t="shared" ca="1" si="899"/>
        <v>0</v>
      </c>
    </row>
    <row r="1016" spans="1:99" x14ac:dyDescent="0.25">
      <c r="A1016" s="48">
        <v>220</v>
      </c>
      <c r="B1016" s="7">
        <v>0.60186396702795331</v>
      </c>
      <c r="C1016">
        <v>0.25945641117529411</v>
      </c>
      <c r="D1016">
        <v>0.50003850044638154</v>
      </c>
      <c r="E1016">
        <v>0.26037820978625159</v>
      </c>
      <c r="F1016">
        <v>0.36484026108542461</v>
      </c>
      <c r="G1016">
        <v>0.42236476575861304</v>
      </c>
      <c r="H1016">
        <v>0.47959302525789027</v>
      </c>
      <c r="I1016">
        <v>0.70374943987618044</v>
      </c>
      <c r="J1016">
        <v>0.59873258131848195</v>
      </c>
      <c r="K1016" s="4">
        <v>0.15642401602196615</v>
      </c>
      <c r="L1016" s="7">
        <v>0.51170934471293816</v>
      </c>
      <c r="M1016">
        <v>0.33565748790716188</v>
      </c>
      <c r="N1016">
        <v>0.46389218045289848</v>
      </c>
      <c r="O1016">
        <v>0.47051328456574798</v>
      </c>
      <c r="P1016" s="53">
        <v>0.27072616364755037</v>
      </c>
      <c r="Q1016" s="53">
        <v>0.33311598821118205</v>
      </c>
      <c r="R1016" s="53">
        <v>0.50417497751636275</v>
      </c>
      <c r="S1016" s="53">
        <v>1.5673054950421168</v>
      </c>
      <c r="T1016" s="53">
        <v>0.87407389389021894</v>
      </c>
      <c r="U1016" s="57">
        <v>0.33892732210691373</v>
      </c>
      <c r="V1016" s="59">
        <v>1.2138911958619276</v>
      </c>
      <c r="W1016" s="53">
        <v>0.84028553467214151</v>
      </c>
      <c r="X1016" s="53">
        <v>3.6197266951617504</v>
      </c>
      <c r="Y1016" s="53">
        <v>3.7068598982396934</v>
      </c>
      <c r="Z1016" s="53">
        <v>3.1422689577980636</v>
      </c>
      <c r="AA1016" s="53">
        <v>1.2138911958619276</v>
      </c>
      <c r="AB1016" s="53">
        <v>0.84028553467214151</v>
      </c>
      <c r="AC1016" s="53">
        <v>3.6197266951617504</v>
      </c>
      <c r="AD1016" s="53">
        <v>3.7068598982396934</v>
      </c>
      <c r="AE1016" s="57">
        <v>3.1422689577980636</v>
      </c>
      <c r="AF1016" s="59">
        <v>4.191921579522619</v>
      </c>
      <c r="AG1016" s="53">
        <v>3.5475040160243334</v>
      </c>
      <c r="AH1016" s="53">
        <v>3.4408293769343667</v>
      </c>
      <c r="AI1016" s="53">
        <v>2.8075828112911858</v>
      </c>
      <c r="AJ1016" s="53">
        <v>3.2948535843755593</v>
      </c>
      <c r="AK1016" s="53">
        <v>4.191921579522619</v>
      </c>
      <c r="AL1016" s="53">
        <v>3.5475040160243334</v>
      </c>
      <c r="AM1016" s="53">
        <v>3.4408293769343667</v>
      </c>
      <c r="AN1016" s="53">
        <v>2.8075828112911858</v>
      </c>
      <c r="AO1016" s="57">
        <v>3.2948535843755593</v>
      </c>
      <c r="AP1016" s="59">
        <v>0.5045448316640162</v>
      </c>
      <c r="AQ1016" s="53">
        <v>1.1695579620088636</v>
      </c>
      <c r="AR1016" s="53">
        <v>2.1743519334700974</v>
      </c>
      <c r="AS1016" s="53">
        <v>0.77062285290875265</v>
      </c>
      <c r="AT1016" s="53">
        <v>0.63268041713969814</v>
      </c>
      <c r="AU1016" s="53">
        <v>0.5045448316640162</v>
      </c>
      <c r="AV1016" s="53">
        <v>1.1695579620088636</v>
      </c>
      <c r="AW1016" s="53">
        <v>2.1743519334700974</v>
      </c>
      <c r="AX1016" s="53">
        <v>0.77062285290875265</v>
      </c>
      <c r="AY1016" s="57">
        <v>0.63268041713969814</v>
      </c>
      <c r="AZ1016">
        <f t="shared" si="853"/>
        <v>0.43474411777544375</v>
      </c>
      <c r="BA1016">
        <f t="shared" si="854"/>
        <v>0.56700961380530912</v>
      </c>
      <c r="BB1016">
        <f t="shared" si="855"/>
        <v>2.504606456346715</v>
      </c>
      <c r="BC1016">
        <f t="shared" si="856"/>
        <v>3.4565382736296129</v>
      </c>
      <c r="BD1016" s="4">
        <f t="shared" si="857"/>
        <v>1.0503515994382855</v>
      </c>
      <c r="BE1016" s="7">
        <f t="shared" si="858"/>
        <v>0.17546478942424537</v>
      </c>
      <c r="BF1016">
        <f t="shared" si="859"/>
        <v>0.39013770060432545</v>
      </c>
      <c r="BG1016">
        <f t="shared" si="860"/>
        <v>1.2936966813736708</v>
      </c>
      <c r="BH1016">
        <f t="shared" si="861"/>
        <v>0.4706013347360265</v>
      </c>
      <c r="BI1016" s="4">
        <f t="shared" si="862"/>
        <v>0.63738865235633502</v>
      </c>
      <c r="BJ1016" s="7">
        <f t="shared" si="863"/>
        <v>0.34674680606839248</v>
      </c>
      <c r="BK1016">
        <f t="shared" si="864"/>
        <v>6.500866075440612E-4</v>
      </c>
      <c r="BL1016">
        <f t="shared" si="865"/>
        <v>5.0323708871794199E-10</v>
      </c>
      <c r="BM1016" s="4">
        <f t="shared" si="866"/>
        <v>1.415776946446692E-2</v>
      </c>
      <c r="BN1016" s="7">
        <f t="shared" si="867"/>
        <v>0.34674680606839248</v>
      </c>
      <c r="BO1016">
        <f t="shared" si="868"/>
        <v>9.2979893518090983E-4</v>
      </c>
      <c r="BP1016">
        <f t="shared" si="869"/>
        <v>2.295516234048589E-11</v>
      </c>
      <c r="BQ1016" s="4">
        <f t="shared" si="870"/>
        <v>5.888917873008491E-2</v>
      </c>
      <c r="BR1016" s="7">
        <f t="shared" si="871"/>
        <v>6.500866075440612E-4</v>
      </c>
      <c r="BS1016">
        <f t="shared" si="872"/>
        <v>9.2979893518090983E-4</v>
      </c>
      <c r="BT1016">
        <f t="shared" si="873"/>
        <v>5.0553449353944478E-2</v>
      </c>
      <c r="BU1016" s="4">
        <f t="shared" si="874"/>
        <v>7.0445564932355275E-3</v>
      </c>
      <c r="BV1016" s="7">
        <f t="shared" si="875"/>
        <v>5.0323708871794199E-10</v>
      </c>
      <c r="BW1016">
        <f t="shared" si="876"/>
        <v>2.295516234048589E-11</v>
      </c>
      <c r="BX1016">
        <f t="shared" si="877"/>
        <v>5.0553449353944478E-2</v>
      </c>
      <c r="BY1016" s="4">
        <f t="shared" si="878"/>
        <v>3.5263672550399692E-8</v>
      </c>
      <c r="BZ1016" s="7">
        <f t="shared" si="879"/>
        <v>1.415776946446692E-2</v>
      </c>
      <c r="CA1016">
        <f t="shared" si="880"/>
        <v>5.888917873008491E-2</v>
      </c>
      <c r="CB1016">
        <f t="shared" si="881"/>
        <v>7.0445564932355275E-3</v>
      </c>
      <c r="CC1016" s="4">
        <f t="shared" si="882"/>
        <v>3.5263672550399692E-8</v>
      </c>
      <c r="CD1016" s="7">
        <f t="shared" si="883"/>
        <v>14</v>
      </c>
      <c r="CE1016" s="4">
        <f t="shared" si="884"/>
        <v>0</v>
      </c>
      <c r="CF1016" s="7">
        <f t="shared" si="885"/>
        <v>0.34674680606839248</v>
      </c>
      <c r="CG1016">
        <f t="shared" si="886"/>
        <v>8.4840898156171209E-9</v>
      </c>
      <c r="CH1016" s="7">
        <f t="shared" si="887"/>
        <v>0.34674680606839248</v>
      </c>
      <c r="CI1016" s="4">
        <f t="shared" si="888"/>
        <v>9.8949570058411496E-8</v>
      </c>
      <c r="CJ1016">
        <f t="shared" si="889"/>
        <v>8.4840898156171209E-9</v>
      </c>
      <c r="CK1016">
        <f t="shared" si="890"/>
        <v>9.8949570058411496E-8</v>
      </c>
      <c r="CL1016" s="7">
        <f t="shared" si="891"/>
        <v>4</v>
      </c>
      <c r="CM1016" s="4">
        <f t="shared" si="892"/>
        <v>0</v>
      </c>
      <c r="CN1016" s="7">
        <f t="shared" si="893"/>
        <v>1.1680483771909361E-9</v>
      </c>
      <c r="CO1016" s="4">
        <f t="shared" si="894"/>
        <v>1</v>
      </c>
      <c r="CP1016" s="7">
        <f t="shared" si="895"/>
        <v>4</v>
      </c>
      <c r="CQ1016" s="4" t="str">
        <f t="shared" si="896"/>
        <v>Glenfiddich 15</v>
      </c>
      <c r="CR1016" s="7">
        <f t="shared" si="897"/>
        <v>74</v>
      </c>
      <c r="CS1016">
        <f t="shared" si="898"/>
        <v>77</v>
      </c>
      <c r="CT1016">
        <f ca="1">COUNTIF(INDIRECT(ADDRESS(ROW(),CR1016,1,1)):INDIRECT(ADDRESS(ROW(),CS1016,1,1)), "&lt;0.05")</f>
        <v>3</v>
      </c>
      <c r="CU1016" s="4">
        <f t="shared" ca="1" si="899"/>
        <v>0</v>
      </c>
    </row>
    <row r="1017" spans="1:99" x14ac:dyDescent="0.25">
      <c r="A1017" s="48">
        <v>221</v>
      </c>
      <c r="B1017" s="7">
        <v>8.4370854359306593E-2</v>
      </c>
      <c r="C1017">
        <v>8.1726716667778615E-2</v>
      </c>
      <c r="D1017">
        <v>5.1905268955202331E-2</v>
      </c>
      <c r="E1017">
        <v>0.18293319843579764</v>
      </c>
      <c r="F1017">
        <v>8.7916409874488025E-2</v>
      </c>
      <c r="G1017">
        <v>0</v>
      </c>
      <c r="H1017">
        <v>2.3265000136005038E-2</v>
      </c>
      <c r="I1017">
        <v>0.25198321374750499</v>
      </c>
      <c r="J1017">
        <v>0.26820093303939907</v>
      </c>
      <c r="K1017" s="4">
        <v>0.14423282989053582</v>
      </c>
      <c r="L1017" s="7">
        <v>2.4172340532275658E-2</v>
      </c>
      <c r="M1017">
        <v>9.1393688011105798E-2</v>
      </c>
      <c r="N1017">
        <v>0.26723579908867201</v>
      </c>
      <c r="O1017">
        <v>0.1395553010632278</v>
      </c>
      <c r="P1017" s="53">
        <v>1.5191892325736018E-2</v>
      </c>
      <c r="Q1017" s="53">
        <v>0</v>
      </c>
      <c r="R1017" s="53">
        <v>0.19251016279145708</v>
      </c>
      <c r="S1017" s="53">
        <v>0.26392423997781972</v>
      </c>
      <c r="T1017" s="53">
        <v>0.11952878787021423</v>
      </c>
      <c r="U1017" s="57">
        <v>0.16200605596112475</v>
      </c>
      <c r="V1017" s="59">
        <v>0.26176226236167505</v>
      </c>
      <c r="W1017" s="53">
        <v>0.45473236984055515</v>
      </c>
      <c r="X1017" s="53">
        <v>0.75687853948212591</v>
      </c>
      <c r="Y1017" s="53">
        <v>0.74031164133829619</v>
      </c>
      <c r="Z1017" s="53">
        <v>0.60798803074786489</v>
      </c>
      <c r="AA1017" s="53">
        <v>0.26176226236167505</v>
      </c>
      <c r="AB1017" s="53">
        <v>0.45473236984055515</v>
      </c>
      <c r="AC1017" s="53">
        <v>0.75687853948212591</v>
      </c>
      <c r="AD1017" s="53">
        <v>0.74031164133829619</v>
      </c>
      <c r="AE1017" s="57">
        <v>0.60798803074786489</v>
      </c>
      <c r="AF1017" s="59">
        <v>1.3355108011637651</v>
      </c>
      <c r="AG1017" s="53">
        <v>0.4903158963153969</v>
      </c>
      <c r="AH1017" s="53">
        <v>0.42443748730258868</v>
      </c>
      <c r="AI1017" s="53">
        <v>0.45603754199339336</v>
      </c>
      <c r="AJ1017" s="53">
        <v>0.30531011290121185</v>
      </c>
      <c r="AK1017" s="53">
        <v>1.3355108011637651</v>
      </c>
      <c r="AL1017" s="53">
        <v>0.4903158963153969</v>
      </c>
      <c r="AM1017" s="53">
        <v>0.42443748730258868</v>
      </c>
      <c r="AN1017" s="53">
        <v>0.45603754199339336</v>
      </c>
      <c r="AO1017" s="57">
        <v>0.30531011290121185</v>
      </c>
      <c r="AP1017" s="59">
        <v>0.19623949662970205</v>
      </c>
      <c r="AQ1017" s="53">
        <v>8.5194671609387262E-2</v>
      </c>
      <c r="AR1017" s="53">
        <v>0.22751314216187565</v>
      </c>
      <c r="AS1017" s="53">
        <v>0.23148094875594716</v>
      </c>
      <c r="AT1017" s="53">
        <v>0</v>
      </c>
      <c r="AU1017" s="53">
        <v>0.19623949662970205</v>
      </c>
      <c r="AV1017" s="53">
        <v>8.5194671609387262E-2</v>
      </c>
      <c r="AW1017" s="53">
        <v>0.22751314216187565</v>
      </c>
      <c r="AX1017" s="53">
        <v>0.23148094875594716</v>
      </c>
      <c r="AY1017" s="57">
        <v>0</v>
      </c>
      <c r="AZ1017">
        <f t="shared" si="853"/>
        <v>0.11765344251060181</v>
      </c>
      <c r="BA1017">
        <f t="shared" si="854"/>
        <v>0.12755182676216331</v>
      </c>
      <c r="BB1017">
        <f t="shared" si="855"/>
        <v>0.56433456875410337</v>
      </c>
      <c r="BC1017">
        <f t="shared" si="856"/>
        <v>0.60232236793527116</v>
      </c>
      <c r="BD1017" s="4">
        <f t="shared" si="857"/>
        <v>0.14808565183138245</v>
      </c>
      <c r="BE1017" s="7">
        <f t="shared" si="858"/>
        <v>9.1914228762125572E-2</v>
      </c>
      <c r="BF1017">
        <f t="shared" si="859"/>
        <v>9.6961121439323575E-2</v>
      </c>
      <c r="BG1017">
        <f t="shared" si="860"/>
        <v>0.19636099300657428</v>
      </c>
      <c r="BH1017">
        <f t="shared" si="861"/>
        <v>0.39196635031417154</v>
      </c>
      <c r="BI1017" s="4">
        <f t="shared" si="862"/>
        <v>9.5994132007935593E-2</v>
      </c>
      <c r="BJ1017" s="7">
        <f t="shared" si="863"/>
        <v>0.81741350681255354</v>
      </c>
      <c r="BK1017">
        <f t="shared" si="864"/>
        <v>2.1379323852934416E-5</v>
      </c>
      <c r="BL1017">
        <f t="shared" si="865"/>
        <v>3.4547882453778824E-3</v>
      </c>
      <c r="BM1017" s="4">
        <f t="shared" si="866"/>
        <v>0.4783267024422162</v>
      </c>
      <c r="BN1017" s="7">
        <f t="shared" si="867"/>
        <v>0.81741350681255354</v>
      </c>
      <c r="BO1017">
        <f t="shared" si="868"/>
        <v>2.5817700761814025E-5</v>
      </c>
      <c r="BP1017">
        <f t="shared" si="869"/>
        <v>3.9212635422003483E-3</v>
      </c>
      <c r="BQ1017" s="4">
        <f t="shared" si="870"/>
        <v>0.63986562018914972</v>
      </c>
      <c r="BR1017" s="7">
        <f t="shared" si="871"/>
        <v>2.1379323852934416E-5</v>
      </c>
      <c r="BS1017">
        <f t="shared" si="872"/>
        <v>2.5817700761814025E-5</v>
      </c>
      <c r="BT1017">
        <f t="shared" si="873"/>
        <v>0.78829925041946169</v>
      </c>
      <c r="BU1017" s="4">
        <f t="shared" si="874"/>
        <v>4.1919949964877449E-5</v>
      </c>
      <c r="BV1017" s="7">
        <f t="shared" si="875"/>
        <v>3.4547882453778824E-3</v>
      </c>
      <c r="BW1017">
        <f t="shared" si="876"/>
        <v>3.9212635422003483E-3</v>
      </c>
      <c r="BX1017">
        <f t="shared" si="877"/>
        <v>0.78829925041946169</v>
      </c>
      <c r="BY1017" s="4">
        <f t="shared" si="878"/>
        <v>5.1252064156473457E-3</v>
      </c>
      <c r="BZ1017" s="7">
        <f t="shared" si="879"/>
        <v>0.4783267024422162</v>
      </c>
      <c r="CA1017">
        <f t="shared" si="880"/>
        <v>0.63986562018914972</v>
      </c>
      <c r="CB1017">
        <f t="shared" si="881"/>
        <v>4.1919949964877449E-5</v>
      </c>
      <c r="CC1017" s="4">
        <f t="shared" si="882"/>
        <v>5.1252064156473457E-3</v>
      </c>
      <c r="CD1017" s="7">
        <f t="shared" si="883"/>
        <v>12</v>
      </c>
      <c r="CE1017" s="4">
        <f t="shared" si="884"/>
        <v>0</v>
      </c>
      <c r="CF1017" s="7">
        <f t="shared" si="885"/>
        <v>0.81741350681255354</v>
      </c>
      <c r="CG1017">
        <f t="shared" si="886"/>
        <v>2.2380779172822629E-5</v>
      </c>
      <c r="CH1017" s="7">
        <f t="shared" si="887"/>
        <v>0.81741350681255354</v>
      </c>
      <c r="CI1017" s="4">
        <f t="shared" si="888"/>
        <v>4.0899717728812353E-5</v>
      </c>
      <c r="CJ1017">
        <f t="shared" si="889"/>
        <v>2.2380779172822629E-5</v>
      </c>
      <c r="CK1017">
        <f t="shared" si="890"/>
        <v>4.0899717728812353E-5</v>
      </c>
      <c r="CL1017" s="7">
        <f t="shared" si="891"/>
        <v>4</v>
      </c>
      <c r="CM1017" s="4">
        <f t="shared" si="892"/>
        <v>0</v>
      </c>
      <c r="CN1017" s="7">
        <f t="shared" si="893"/>
        <v>1.3239629921547095E-6</v>
      </c>
      <c r="CO1017" s="4">
        <f t="shared" si="894"/>
        <v>1</v>
      </c>
      <c r="CP1017" s="7">
        <f t="shared" si="895"/>
        <v>4</v>
      </c>
      <c r="CQ1017" s="4" t="str">
        <f t="shared" si="896"/>
        <v>Glenfiddich 15</v>
      </c>
      <c r="CR1017" s="7">
        <f t="shared" si="897"/>
        <v>74</v>
      </c>
      <c r="CS1017">
        <f t="shared" si="898"/>
        <v>77</v>
      </c>
      <c r="CT1017">
        <f ca="1">COUNTIF(INDIRECT(ADDRESS(ROW(),CR1017,1,1)):INDIRECT(ADDRESS(ROW(),CS1017,1,1)), "&lt;0.05")</f>
        <v>3</v>
      </c>
      <c r="CU1017" s="4">
        <f t="shared" ca="1" si="899"/>
        <v>0</v>
      </c>
    </row>
    <row r="1018" spans="1:99" x14ac:dyDescent="0.25">
      <c r="A1018" s="48">
        <v>222</v>
      </c>
      <c r="B1018" s="7">
        <v>1.7260504005314266</v>
      </c>
      <c r="C1018">
        <v>0.92692329639508764</v>
      </c>
      <c r="D1018">
        <v>1.0949288166173305</v>
      </c>
      <c r="E1018">
        <v>0.5907496921369032</v>
      </c>
      <c r="F1018">
        <v>0.75228081860468976</v>
      </c>
      <c r="G1018">
        <v>2.3166210722543457</v>
      </c>
      <c r="H1018">
        <v>1.9796964230095471</v>
      </c>
      <c r="I1018">
        <v>1.2677981533730596</v>
      </c>
      <c r="J1018">
        <v>2.3235546465184078</v>
      </c>
      <c r="K1018" s="4">
        <v>1.2131242926172372</v>
      </c>
      <c r="L1018" s="7">
        <v>1.1622533874431202</v>
      </c>
      <c r="M1018">
        <v>1.3497555349350967</v>
      </c>
      <c r="N1018">
        <v>1.5363391110264386</v>
      </c>
      <c r="O1018">
        <v>1.4311524143613668</v>
      </c>
      <c r="P1018" s="53">
        <v>1.0030076728752813</v>
      </c>
      <c r="Q1018" s="53">
        <v>1.5884526761935194</v>
      </c>
      <c r="R1018" s="53">
        <v>5.3429871338608015</v>
      </c>
      <c r="S1018" s="53">
        <v>2.9668087336122455</v>
      </c>
      <c r="T1018" s="53">
        <v>2.629513973588097</v>
      </c>
      <c r="U1018" s="57">
        <v>2.2213535385375476</v>
      </c>
      <c r="V1018" s="59">
        <v>2.3042496475454279</v>
      </c>
      <c r="W1018" s="53">
        <v>3.8252475952857874</v>
      </c>
      <c r="X1018" s="53">
        <v>3.352118719270043</v>
      </c>
      <c r="Y1018" s="53">
        <v>2.8590096212546428</v>
      </c>
      <c r="Z1018" s="53">
        <v>5.7330876464739102</v>
      </c>
      <c r="AA1018" s="53">
        <v>2.3042496475454279</v>
      </c>
      <c r="AB1018" s="53">
        <v>3.8252475952857874</v>
      </c>
      <c r="AC1018" s="53">
        <v>3.352118719270043</v>
      </c>
      <c r="AD1018" s="53">
        <v>2.8590096212546428</v>
      </c>
      <c r="AE1018" s="57">
        <v>5.7330876464739102</v>
      </c>
      <c r="AF1018" s="59">
        <v>5.2817429518340298</v>
      </c>
      <c r="AG1018" s="53">
        <v>3.4700402960880998</v>
      </c>
      <c r="AH1018" s="53">
        <v>2.8953006630021036</v>
      </c>
      <c r="AI1018" s="53">
        <v>3.5519363687352468</v>
      </c>
      <c r="AJ1018" s="53">
        <v>2.3841528076983907</v>
      </c>
      <c r="AK1018" s="53">
        <v>5.2817429518340298</v>
      </c>
      <c r="AL1018" s="53">
        <v>3.4700402960880998</v>
      </c>
      <c r="AM1018" s="53">
        <v>2.8953006630021036</v>
      </c>
      <c r="AN1018" s="53">
        <v>3.5519363687352468</v>
      </c>
      <c r="AO1018" s="57">
        <v>2.3841528076983907</v>
      </c>
      <c r="AP1018" s="59">
        <v>1.3573299177517204</v>
      </c>
      <c r="AQ1018" s="53">
        <v>1.3289472070295378</v>
      </c>
      <c r="AR1018" s="53">
        <v>1.900709216305924</v>
      </c>
      <c r="AS1018" s="53">
        <v>1.5028409703390027</v>
      </c>
      <c r="AT1018" s="53">
        <v>1.5189418863178137</v>
      </c>
      <c r="AU1018" s="53">
        <v>1.3573299177517204</v>
      </c>
      <c r="AV1018" s="53">
        <v>1.3289472070295378</v>
      </c>
      <c r="AW1018" s="53">
        <v>1.900709216305924</v>
      </c>
      <c r="AX1018" s="53">
        <v>1.5028409703390027</v>
      </c>
      <c r="AY1018" s="57">
        <v>1.5189418863178137</v>
      </c>
      <c r="AZ1018">
        <f t="shared" si="853"/>
        <v>1.4191727612058034</v>
      </c>
      <c r="BA1018">
        <f t="shared" si="854"/>
        <v>2.1231624176433512</v>
      </c>
      <c r="BB1018">
        <f t="shared" si="855"/>
        <v>3.6147426459659626</v>
      </c>
      <c r="BC1018">
        <f t="shared" si="856"/>
        <v>3.5166346174715741</v>
      </c>
      <c r="BD1018" s="4">
        <f t="shared" si="857"/>
        <v>1.5217538395487997</v>
      </c>
      <c r="BE1018" s="7">
        <f t="shared" si="858"/>
        <v>0.630301892872699</v>
      </c>
      <c r="BF1018">
        <f t="shared" si="859"/>
        <v>1.3008735813650827</v>
      </c>
      <c r="BG1018">
        <f t="shared" si="860"/>
        <v>1.2373083245754681</v>
      </c>
      <c r="BH1018">
        <f t="shared" si="861"/>
        <v>1.0314601956996143</v>
      </c>
      <c r="BI1018" s="4">
        <f t="shared" si="862"/>
        <v>0.2150877882159869</v>
      </c>
      <c r="BJ1018" s="7">
        <f t="shared" si="863"/>
        <v>0.14751597979451775</v>
      </c>
      <c r="BK1018">
        <f t="shared" si="864"/>
        <v>2.2298078334939597E-4</v>
      </c>
      <c r="BL1018">
        <f t="shared" si="865"/>
        <v>6.4080728830957835E-5</v>
      </c>
      <c r="BM1018" s="4">
        <f t="shared" si="866"/>
        <v>0.63570549603606619</v>
      </c>
      <c r="BN1018" s="7">
        <f t="shared" si="867"/>
        <v>0.14751597979451775</v>
      </c>
      <c r="BO1018">
        <f t="shared" si="868"/>
        <v>1.7113839632055892E-2</v>
      </c>
      <c r="BP1018">
        <f t="shared" si="869"/>
        <v>1.6627703063200407E-2</v>
      </c>
      <c r="BQ1018" s="4">
        <f t="shared" si="870"/>
        <v>0.1813697654302929</v>
      </c>
      <c r="BR1018" s="7">
        <f t="shared" si="871"/>
        <v>2.2298078334939597E-4</v>
      </c>
      <c r="BS1018">
        <f t="shared" si="872"/>
        <v>1.7113839632055892E-2</v>
      </c>
      <c r="BT1018">
        <f t="shared" si="873"/>
        <v>0.84950031608080634</v>
      </c>
      <c r="BU1018" s="4">
        <f t="shared" si="874"/>
        <v>4.2342475815399807E-4</v>
      </c>
      <c r="BV1018" s="7">
        <f t="shared" si="875"/>
        <v>6.4080728830957835E-5</v>
      </c>
      <c r="BW1018">
        <f t="shared" si="876"/>
        <v>1.6627703063200407E-2</v>
      </c>
      <c r="BX1018">
        <f t="shared" si="877"/>
        <v>0.84950031608080634</v>
      </c>
      <c r="BY1018" s="4">
        <f t="shared" si="878"/>
        <v>1.4704055386074449E-4</v>
      </c>
      <c r="BZ1018" s="7">
        <f t="shared" si="879"/>
        <v>0.63570549603606619</v>
      </c>
      <c r="CA1018">
        <f t="shared" si="880"/>
        <v>0.1813697654302929</v>
      </c>
      <c r="CB1018">
        <f t="shared" si="881"/>
        <v>4.2342475815399807E-4</v>
      </c>
      <c r="CC1018" s="4">
        <f t="shared" si="882"/>
        <v>1.4704055386074449E-4</v>
      </c>
      <c r="CD1018" s="7">
        <f t="shared" si="883"/>
        <v>12</v>
      </c>
      <c r="CE1018" s="4">
        <f t="shared" si="884"/>
        <v>0</v>
      </c>
      <c r="CF1018" s="7">
        <f t="shared" si="885"/>
        <v>0.14751597979451775</v>
      </c>
      <c r="CG1018">
        <f t="shared" si="886"/>
        <v>5.0709836983876614E-5</v>
      </c>
      <c r="CH1018" s="7">
        <f t="shared" si="887"/>
        <v>0.14751597979451775</v>
      </c>
      <c r="CI1018" s="4">
        <f t="shared" si="888"/>
        <v>0.13115729886018324</v>
      </c>
      <c r="CJ1018">
        <f t="shared" si="889"/>
        <v>5.0709836983876614E-5</v>
      </c>
      <c r="CK1018">
        <f t="shared" si="890"/>
        <v>0.13115729886018324</v>
      </c>
      <c r="CL1018" s="7">
        <f t="shared" si="891"/>
        <v>2</v>
      </c>
      <c r="CM1018" s="4">
        <f t="shared" si="892"/>
        <v>0</v>
      </c>
      <c r="CN1018" s="7">
        <f t="shared" si="893"/>
        <v>6.4340405789711582E-6</v>
      </c>
      <c r="CO1018" s="4">
        <f t="shared" si="894"/>
        <v>1</v>
      </c>
      <c r="CP1018" s="7">
        <f t="shared" si="895"/>
        <v>3</v>
      </c>
      <c r="CQ1018" s="4" t="str">
        <f t="shared" si="896"/>
        <v>Glenfiddich 12</v>
      </c>
      <c r="CR1018" s="7">
        <f t="shared" si="897"/>
        <v>70</v>
      </c>
      <c r="CS1018">
        <f t="shared" si="898"/>
        <v>73</v>
      </c>
      <c r="CT1018">
        <f ca="1">COUNTIF(INDIRECT(ADDRESS(ROW(),CR1018,1,1)):INDIRECT(ADDRESS(ROW(),CS1018,1,1)), "&lt;0.05")</f>
        <v>3</v>
      </c>
      <c r="CU1018" s="4">
        <f t="shared" ca="1" si="899"/>
        <v>0</v>
      </c>
    </row>
    <row r="1019" spans="1:99" x14ac:dyDescent="0.25">
      <c r="A1019" s="48">
        <v>223</v>
      </c>
      <c r="B1019" s="7">
        <v>2.4641226790050959</v>
      </c>
      <c r="C1019">
        <v>1.4060140348158081</v>
      </c>
      <c r="D1019">
        <v>1.4745703081441772</v>
      </c>
      <c r="E1019">
        <v>0.93616432957234408</v>
      </c>
      <c r="F1019">
        <v>1.5324564402749905</v>
      </c>
      <c r="G1019">
        <v>4.4726079240166472</v>
      </c>
      <c r="H1019">
        <v>2.614422425599233</v>
      </c>
      <c r="I1019">
        <v>2.3832652815144386</v>
      </c>
      <c r="J1019">
        <v>3.5308478787689248</v>
      </c>
      <c r="K1019" s="4">
        <v>1.462999524753223</v>
      </c>
      <c r="L1019" s="7">
        <v>1.2128401812129508</v>
      </c>
      <c r="M1019">
        <v>1.7546730185115962</v>
      </c>
      <c r="N1019">
        <v>2.8313432925489148</v>
      </c>
      <c r="O1019">
        <v>1.4539466351033909</v>
      </c>
      <c r="P1019" s="53">
        <v>1.5427087347516684</v>
      </c>
      <c r="Q1019" s="53">
        <v>2.7068306435675695</v>
      </c>
      <c r="R1019" s="53">
        <v>8.1792050004996284</v>
      </c>
      <c r="S1019" s="53">
        <v>3.4294881821054415</v>
      </c>
      <c r="T1019" s="53">
        <v>2.7918116102483652</v>
      </c>
      <c r="U1019" s="57">
        <v>2.5572299821840483</v>
      </c>
      <c r="V1019" s="59">
        <v>3.262157165940974</v>
      </c>
      <c r="W1019" s="53">
        <v>5.0404824363586735</v>
      </c>
      <c r="X1019" s="53">
        <v>4.531546598979185</v>
      </c>
      <c r="Y1019" s="53">
        <v>3.3065517894313428</v>
      </c>
      <c r="Z1019" s="53">
        <v>6.8320588991608284</v>
      </c>
      <c r="AA1019" s="53">
        <v>3.262157165940974</v>
      </c>
      <c r="AB1019" s="53">
        <v>5.0404824363586735</v>
      </c>
      <c r="AC1019" s="53">
        <v>4.531546598979185</v>
      </c>
      <c r="AD1019" s="53">
        <v>3.3065517894313428</v>
      </c>
      <c r="AE1019" s="57">
        <v>6.8320588991608284</v>
      </c>
      <c r="AF1019" s="59">
        <v>6.7147782997403276</v>
      </c>
      <c r="AG1019" s="53">
        <v>4.2730140819350577</v>
      </c>
      <c r="AH1019" s="53">
        <v>5.1017867589524126</v>
      </c>
      <c r="AI1019" s="53">
        <v>5.3797545341537925</v>
      </c>
      <c r="AJ1019" s="53">
        <v>3.679751799389344</v>
      </c>
      <c r="AK1019" s="53">
        <v>6.7147782997403276</v>
      </c>
      <c r="AL1019" s="53">
        <v>4.2730140819350577</v>
      </c>
      <c r="AM1019" s="53">
        <v>5.1017867589524126</v>
      </c>
      <c r="AN1019" s="53">
        <v>5.3797545341537925</v>
      </c>
      <c r="AO1019" s="57">
        <v>3.679751799389344</v>
      </c>
      <c r="AP1019" s="59">
        <v>2.3305948042758899</v>
      </c>
      <c r="AQ1019" s="53">
        <v>2.0174952806079363</v>
      </c>
      <c r="AR1019" s="53">
        <v>3.0370217230961862</v>
      </c>
      <c r="AS1019" s="53">
        <v>2.3705124557473471</v>
      </c>
      <c r="AT1019" s="53">
        <v>2.087541668823969</v>
      </c>
      <c r="AU1019" s="53">
        <v>2.3305948042758899</v>
      </c>
      <c r="AV1019" s="53">
        <v>2.0174952806079363</v>
      </c>
      <c r="AW1019" s="53">
        <v>3.0370217230961862</v>
      </c>
      <c r="AX1019" s="53">
        <v>2.3705124557473471</v>
      </c>
      <c r="AY1019" s="57">
        <v>2.087541668823969</v>
      </c>
      <c r="AZ1019">
        <f t="shared" ref="AZ1019:AZ1082" si="900">AVERAGE(B1019:K1019)</f>
        <v>2.2277470826464882</v>
      </c>
      <c r="BA1019">
        <f t="shared" ref="BA1019:BA1082" si="901">AVERAGE(L1019:U1019)</f>
        <v>2.8460077280733573</v>
      </c>
      <c r="BB1019">
        <f t="shared" ref="BB1019:BB1082" si="902">AVERAGE(V1019:AE1019)</f>
        <v>4.5945593779742007</v>
      </c>
      <c r="BC1019">
        <f t="shared" ref="BC1019:BC1082" si="903">AVERAGE(AF1019:AO1019)</f>
        <v>5.0298170948341872</v>
      </c>
      <c r="BD1019" s="4">
        <f t="shared" ref="BD1019:BD1082" si="904">AVERAGE(AP1019:AY1019)</f>
        <v>2.3686331865102654</v>
      </c>
      <c r="BE1019" s="7">
        <f t="shared" ref="BE1019:BE1082" si="905">STDEV(B1019:K1019)</f>
        <v>1.1028258351370297</v>
      </c>
      <c r="BF1019">
        <f t="shared" ref="BF1019:BF1082" si="906">STDEV(L1019:U1019)</f>
        <v>2.010639139291226</v>
      </c>
      <c r="BG1019">
        <f t="shared" ref="BG1019:BG1082" si="907">STDEV(V1019:AE1019)</f>
        <v>1.3859197743657528</v>
      </c>
      <c r="BH1019">
        <f t="shared" ref="BH1019:BH1082" si="908">STDEV(AF1019:AO1019)</f>
        <v>1.0915999682756576</v>
      </c>
      <c r="BI1019" s="4">
        <f t="shared" ref="BI1019:BI1082" si="909">STDEV(AP1019:AY1019)</f>
        <v>0.38020577945575124</v>
      </c>
      <c r="BJ1019" s="7">
        <f t="shared" ref="BJ1019:BJ1082" si="910">_xlfn.T.TEST($B1019:$K1019,L1019:U1019,2,3)</f>
        <v>0.40828749920374541</v>
      </c>
      <c r="BK1019">
        <f t="shared" ref="BK1019:BK1082" si="911">_xlfn.T.TEST($B1019:$K1019,V1019:AE1019,2,3)</f>
        <v>5.6014021831791506E-4</v>
      </c>
      <c r="BL1019">
        <f t="shared" ref="BL1019:BL1082" si="912">_xlfn.T.TEST($B1019:$K1019,AF1019:AO1019,2,3)</f>
        <v>2.0511209661734829E-5</v>
      </c>
      <c r="BM1019" s="4">
        <f t="shared" ref="BM1019:BM1082" si="913">_xlfn.T.TEST($B1019:$K1019,AP1019:AY1019,2,3)</f>
        <v>0.70972413462132633</v>
      </c>
      <c r="BN1019" s="7">
        <f t="shared" ref="BN1019:BN1082" si="914">_xlfn.T.TEST($L1019:$U1019,B1019:K1019,2,3)</f>
        <v>0.40828749920374541</v>
      </c>
      <c r="BO1019">
        <f t="shared" ref="BO1019:BO1082" si="915">_xlfn.T.TEST($L1019:$U1019,V1019:AE1019,2,3)</f>
        <v>3.7824923256490603E-2</v>
      </c>
      <c r="BP1019">
        <f t="shared" ref="BP1019:BP1082" si="916">_xlfn.T.TEST($L1019:$U1019,AF1019:AO1019,2,3)</f>
        <v>9.281793429523762E-3</v>
      </c>
      <c r="BQ1019" s="4">
        <f t="shared" ref="BQ1019:BQ1082" si="917">_xlfn.T.TEST($L1019:$U1019,AP1019:AY1019,2,3)</f>
        <v>0.47824782833224688</v>
      </c>
      <c r="BR1019" s="7">
        <f t="shared" ref="BR1019:BR1082" si="918">_xlfn.T.TEST($V1019:$AE1019,B1019:K1019,2,3)</f>
        <v>5.6014021831791506E-4</v>
      </c>
      <c r="BS1019">
        <f t="shared" ref="BS1019:BS1082" si="919">_xlfn.T.TEST($V1019:$AE1019,L1019:U1019,2,3)</f>
        <v>3.7824923256490603E-2</v>
      </c>
      <c r="BT1019">
        <f t="shared" ref="BT1019:BT1082" si="920">_xlfn.T.TEST($V1019:$AE1019,AF1019:AO1019,2,3)</f>
        <v>0.44596645887682995</v>
      </c>
      <c r="BU1019" s="4">
        <f t="shared" ref="BU1019:BU1082" si="921">_xlfn.T.TEST($V1019:$AE1019,AP1019:AY1019,2,3)</f>
        <v>5.6571644302406303E-4</v>
      </c>
      <c r="BV1019" s="7">
        <f t="shared" ref="BV1019:BV1082" si="922">_xlfn.T.TEST($AF1019:$AO1019,B1019:K1019,2,3)</f>
        <v>2.0511209661734829E-5</v>
      </c>
      <c r="BW1019">
        <f t="shared" ref="BW1019:BW1082" si="923">_xlfn.T.TEST($AF1019:$AO1019,L1019:U1019,2,3)</f>
        <v>9.281793429523762E-3</v>
      </c>
      <c r="BX1019">
        <f t="shared" ref="BX1019:BX1082" si="924">_xlfn.T.TEST($AF1019:$AO1019,V1019:AE1019,2,3)</f>
        <v>0.44596645887682995</v>
      </c>
      <c r="BY1019" s="4">
        <f t="shared" ref="BY1019:BY1082" si="925">_xlfn.T.TEST($AF1019:$AO1019,AP1019:AY1019,2,3)</f>
        <v>1.4663186649909008E-5</v>
      </c>
      <c r="BZ1019" s="7">
        <f t="shared" ref="BZ1019:BZ1082" si="926">_xlfn.T.TEST($AP1019:$AY1019,B1019:K1019,2,3)</f>
        <v>0.70972413462132633</v>
      </c>
      <c r="CA1019">
        <f t="shared" ref="CA1019:CA1082" si="927">_xlfn.T.TEST($AP1019:$AY1019,L1019:U1019,2,3)</f>
        <v>0.47824782833224688</v>
      </c>
      <c r="CB1019">
        <f t="shared" ref="CB1019:CB1082" si="928">_xlfn.T.TEST($AP1019:$AY1019,V1019:AE1019,2,3)</f>
        <v>5.6571644302406303E-4</v>
      </c>
      <c r="CC1019" s="4">
        <f t="shared" ref="CC1019:CC1079" si="929">_xlfn.T.TEST($AP1019:$AY1019,AF1019:AO1019,2,3)</f>
        <v>1.4663186649909008E-5</v>
      </c>
      <c r="CD1019" s="7">
        <f t="shared" ref="CD1019:CD1082" si="930">COUNTIF(BJ1019:CC1019,"&lt;0.05")</f>
        <v>12</v>
      </c>
      <c r="CE1019" s="4">
        <f t="shared" ref="CE1019:CE1082" si="931">IF(CD1019=20,1,0)</f>
        <v>0</v>
      </c>
      <c r="CF1019" s="7">
        <f t="shared" ref="CF1019:CF1082" si="932">_xlfn.T.TEST(B1019:K1019,L1019:U1019,2,3)</f>
        <v>0.40828749920374541</v>
      </c>
      <c r="CG1019">
        <f t="shared" ref="CG1019:CG1082" si="933">_xlfn.T.TEST(B1019:K1019,V1019:AY1019,2,3)</f>
        <v>7.0959774039878966E-4</v>
      </c>
      <c r="CH1019" s="7">
        <f t="shared" ref="CH1019:CH1082" si="934">_xlfn.T.TEST(L1019:U1019,B1019:K1019,2,3)</f>
        <v>0.40828749920374541</v>
      </c>
      <c r="CI1019" s="4">
        <f t="shared" ref="CI1019:CI1082" si="935">_xlfn.T.TEST(L1019:U1019,V1019:AY1019,2,3)</f>
        <v>0.12244928922548615</v>
      </c>
      <c r="CJ1019">
        <f t="shared" ref="CJ1019:CJ1082" si="936">_xlfn.T.TEST(V1019:AY1019,B1019:K1019,2,3)</f>
        <v>7.0959774039878966E-4</v>
      </c>
      <c r="CK1019">
        <f t="shared" ref="CK1019:CK1082" si="937">_xlfn.T.TEST(V1019:AY1019,L1019:U1019,2,3)</f>
        <v>0.12244928922548615</v>
      </c>
      <c r="CL1019" s="7">
        <f t="shared" ref="CL1019:CL1082" si="938">COUNTIF(CF1019:CK1019,"&lt;0.05")</f>
        <v>2</v>
      </c>
      <c r="CM1019" s="4">
        <f t="shared" ref="CM1019:CM1082" si="939">IF(CL1019=6,1,0)</f>
        <v>0</v>
      </c>
      <c r="CN1019" s="7">
        <f t="shared" ref="CN1019:CN1082" si="940">_xlfn.T.TEST(B1019:U1019,V1019:AO1019,2,3)</f>
        <v>1.4695786446392676E-5</v>
      </c>
      <c r="CO1019" s="4">
        <f t="shared" ref="CO1019:CO1082" si="941">IF(CN1019&lt;0.05,1,0)</f>
        <v>1</v>
      </c>
      <c r="CP1019" s="7">
        <f t="shared" ref="CP1019:CP1082" si="942">MATCH(MAX(AZ1019:BD1019),AZ1019:BD1019,0)</f>
        <v>4</v>
      </c>
      <c r="CQ1019" s="4" t="str">
        <f t="shared" ref="CQ1019:CQ1082" si="943">_xlfn.SWITCH(CP1019,1, "Gentleman Jack", 2, "Jack Daniels", 3, "Glenfiddich 12", 4, "Glenfiddich 15", 5, "Glenfiddich 18")</f>
        <v>Glenfiddich 15</v>
      </c>
      <c r="CR1019" s="7">
        <f t="shared" ref="CR1019:CR1082" si="944">62+(CP1019-1)*4</f>
        <v>74</v>
      </c>
      <c r="CS1019">
        <f t="shared" ref="CS1019:CS1082" si="945">CR1019+3</f>
        <v>77</v>
      </c>
      <c r="CT1019">
        <f ca="1">COUNTIF(INDIRECT(ADDRESS(ROW(),CR1019,1,1)):INDIRECT(ADDRESS(ROW(),CS1019,1,1)), "&lt;0.05")</f>
        <v>3</v>
      </c>
      <c r="CU1019" s="4">
        <f t="shared" ref="CU1019:CU1082" ca="1" si="946">IF(CT1019=4,1,0)</f>
        <v>0</v>
      </c>
    </row>
    <row r="1020" spans="1:99" x14ac:dyDescent="0.25">
      <c r="A1020" s="48">
        <v>224</v>
      </c>
      <c r="B1020" s="7">
        <v>0.94028021865406053</v>
      </c>
      <c r="C1020">
        <v>0.42415548623553251</v>
      </c>
      <c r="D1020">
        <v>0.94468585111712688</v>
      </c>
      <c r="E1020">
        <v>0.60527783572202332</v>
      </c>
      <c r="F1020">
        <v>0.65768981386211867</v>
      </c>
      <c r="G1020">
        <v>1.8457191540738691</v>
      </c>
      <c r="H1020">
        <v>1.1179486379225358</v>
      </c>
      <c r="I1020">
        <v>0.47989635192628799</v>
      </c>
      <c r="J1020">
        <v>1.4537751991991499</v>
      </c>
      <c r="K1020" s="4">
        <v>0.4287893993021677</v>
      </c>
      <c r="L1020" s="7">
        <v>0.43552038411679073</v>
      </c>
      <c r="M1020">
        <v>1.0283594277580888</v>
      </c>
      <c r="N1020">
        <v>1.3131892183662621</v>
      </c>
      <c r="O1020">
        <v>1.0265005337640083</v>
      </c>
      <c r="P1020" s="53">
        <v>1.2450050963804764</v>
      </c>
      <c r="Q1020" s="53">
        <v>1.1179229731343432</v>
      </c>
      <c r="R1020" s="53">
        <v>3.5143955702340577</v>
      </c>
      <c r="S1020" s="53">
        <v>1.146870787454777</v>
      </c>
      <c r="T1020" s="53">
        <v>1.5502777118092534</v>
      </c>
      <c r="U1020" s="57">
        <v>0.61508637810783362</v>
      </c>
      <c r="V1020" s="59">
        <v>0.87654872951209217</v>
      </c>
      <c r="W1020" s="53">
        <v>2.0489270054835056</v>
      </c>
      <c r="X1020" s="53">
        <v>1.924319577329376</v>
      </c>
      <c r="Y1020" s="53">
        <v>1.759378618927337</v>
      </c>
      <c r="Z1020" s="53">
        <v>2.767132023527231</v>
      </c>
      <c r="AA1020" s="53">
        <v>0.87654872951209217</v>
      </c>
      <c r="AB1020" s="53">
        <v>2.0489270054835056</v>
      </c>
      <c r="AC1020" s="53">
        <v>1.924319577329376</v>
      </c>
      <c r="AD1020" s="53">
        <v>1.759378618927337</v>
      </c>
      <c r="AE1020" s="57">
        <v>2.767132023527231</v>
      </c>
      <c r="AF1020" s="59">
        <v>1.635347070913107</v>
      </c>
      <c r="AG1020" s="53">
        <v>1.7596746606698359</v>
      </c>
      <c r="AH1020" s="53">
        <v>2.6322415287869307</v>
      </c>
      <c r="AI1020" s="53">
        <v>1.9956758751836603</v>
      </c>
      <c r="AJ1020" s="53">
        <v>1.1298096711752688</v>
      </c>
      <c r="AK1020" s="53">
        <v>1.635347070913107</v>
      </c>
      <c r="AL1020" s="53">
        <v>1.7596746606698359</v>
      </c>
      <c r="AM1020" s="53">
        <v>2.6322415287869307</v>
      </c>
      <c r="AN1020" s="53">
        <v>1.9956758751836603</v>
      </c>
      <c r="AO1020" s="57">
        <v>1.1298096711752688</v>
      </c>
      <c r="AP1020" s="59">
        <v>1.1305190866863166</v>
      </c>
      <c r="AQ1020" s="53">
        <v>0.87727845980773878</v>
      </c>
      <c r="AR1020" s="53">
        <v>0.83833304366921924</v>
      </c>
      <c r="AS1020" s="53">
        <v>0.8136732168515366</v>
      </c>
      <c r="AT1020" s="53">
        <v>0.4958718350694104</v>
      </c>
      <c r="AU1020" s="53">
        <v>1.1305190866863166</v>
      </c>
      <c r="AV1020" s="53">
        <v>0.87727845980773878</v>
      </c>
      <c r="AW1020" s="53">
        <v>0.83833304366921924</v>
      </c>
      <c r="AX1020" s="53">
        <v>0.8136732168515366</v>
      </c>
      <c r="AY1020" s="57">
        <v>0.4958718350694104</v>
      </c>
      <c r="AZ1020">
        <f t="shared" si="900"/>
        <v>0.88982179480148749</v>
      </c>
      <c r="BA1020">
        <f t="shared" si="901"/>
        <v>1.2993128081125889</v>
      </c>
      <c r="BB1020">
        <f t="shared" si="902"/>
        <v>1.8752611909559085</v>
      </c>
      <c r="BC1020">
        <f t="shared" si="903"/>
        <v>1.8305497613457606</v>
      </c>
      <c r="BD1020" s="4">
        <f t="shared" si="904"/>
        <v>0.83113512841684434</v>
      </c>
      <c r="BE1020" s="7">
        <f t="shared" si="905"/>
        <v>0.4739510696890149</v>
      </c>
      <c r="BF1020">
        <f t="shared" si="906"/>
        <v>0.84268111675217938</v>
      </c>
      <c r="BG1020">
        <f t="shared" si="907"/>
        <v>0.63924529695287957</v>
      </c>
      <c r="BH1020">
        <f t="shared" si="908"/>
        <v>0.51728787765813733</v>
      </c>
      <c r="BI1020" s="4">
        <f t="shared" si="909"/>
        <v>0.213186494103485</v>
      </c>
      <c r="BJ1020" s="7">
        <f t="shared" si="910"/>
        <v>0.20153150450071633</v>
      </c>
      <c r="BK1020">
        <f t="shared" si="911"/>
        <v>1.1577503046258509E-3</v>
      </c>
      <c r="BL1020">
        <f t="shared" si="912"/>
        <v>4.9970115831451663E-4</v>
      </c>
      <c r="BM1020" s="4">
        <f t="shared" si="913"/>
        <v>0.72697089716693264</v>
      </c>
      <c r="BN1020" s="7">
        <f t="shared" si="914"/>
        <v>0.20153150450071633</v>
      </c>
      <c r="BO1020">
        <f t="shared" si="915"/>
        <v>0.10345921914310238</v>
      </c>
      <c r="BP1020">
        <f t="shared" si="916"/>
        <v>0.11004676448313067</v>
      </c>
      <c r="BQ1020" s="4">
        <f t="shared" si="917"/>
        <v>0.11890416644566769</v>
      </c>
      <c r="BR1020" s="7">
        <f t="shared" si="918"/>
        <v>1.1577503046258509E-3</v>
      </c>
      <c r="BS1020">
        <f t="shared" si="919"/>
        <v>0.10345921914310238</v>
      </c>
      <c r="BT1020">
        <f t="shared" si="920"/>
        <v>0.86548664874171399</v>
      </c>
      <c r="BU1020" s="4">
        <f t="shared" si="921"/>
        <v>4.7453957993154924E-4</v>
      </c>
      <c r="BV1020" s="7">
        <f t="shared" si="922"/>
        <v>4.9970115831451663E-4</v>
      </c>
      <c r="BW1020">
        <f t="shared" si="923"/>
        <v>0.11004676448313067</v>
      </c>
      <c r="BX1020">
        <f t="shared" si="924"/>
        <v>0.86548664874171399</v>
      </c>
      <c r="BY1020" s="4">
        <f t="shared" si="925"/>
        <v>1.0846699069046794E-4</v>
      </c>
      <c r="BZ1020" s="7">
        <f t="shared" si="926"/>
        <v>0.72697089716693264</v>
      </c>
      <c r="CA1020">
        <f t="shared" si="927"/>
        <v>0.11890416644566769</v>
      </c>
      <c r="CB1020">
        <f t="shared" si="928"/>
        <v>4.7453957993154924E-4</v>
      </c>
      <c r="CC1020" s="4">
        <f t="shared" si="929"/>
        <v>1.0846699069046794E-4</v>
      </c>
      <c r="CD1020" s="7">
        <f t="shared" si="930"/>
        <v>8</v>
      </c>
      <c r="CE1020" s="4">
        <f t="shared" si="931"/>
        <v>0</v>
      </c>
      <c r="CF1020" s="7">
        <f t="shared" si="932"/>
        <v>0.20153150450071633</v>
      </c>
      <c r="CG1020">
        <f t="shared" si="933"/>
        <v>4.1124390217535632E-3</v>
      </c>
      <c r="CH1020" s="7">
        <f t="shared" si="934"/>
        <v>0.20153150450071633</v>
      </c>
      <c r="CI1020" s="4">
        <f t="shared" si="935"/>
        <v>0.48157598127790957</v>
      </c>
      <c r="CJ1020">
        <f t="shared" si="936"/>
        <v>4.1124390217535632E-3</v>
      </c>
      <c r="CK1020">
        <f t="shared" si="937"/>
        <v>0.48157598127790957</v>
      </c>
      <c r="CL1020" s="7">
        <f t="shared" si="938"/>
        <v>2</v>
      </c>
      <c r="CM1020" s="4">
        <f t="shared" si="939"/>
        <v>0</v>
      </c>
      <c r="CN1020" s="7">
        <f t="shared" si="940"/>
        <v>5.7309790574168701E-4</v>
      </c>
      <c r="CO1020" s="4">
        <f t="shared" si="941"/>
        <v>1</v>
      </c>
      <c r="CP1020" s="7">
        <f t="shared" si="942"/>
        <v>3</v>
      </c>
      <c r="CQ1020" s="4" t="str">
        <f t="shared" si="943"/>
        <v>Glenfiddich 12</v>
      </c>
      <c r="CR1020" s="7">
        <f t="shared" si="944"/>
        <v>70</v>
      </c>
      <c r="CS1020">
        <f t="shared" si="945"/>
        <v>73</v>
      </c>
      <c r="CT1020">
        <f ca="1">COUNTIF(INDIRECT(ADDRESS(ROW(),CR1020,1,1)):INDIRECT(ADDRESS(ROW(),CS1020,1,1)), "&lt;0.05")</f>
        <v>2</v>
      </c>
      <c r="CU1020" s="4">
        <f t="shared" ca="1" si="946"/>
        <v>0</v>
      </c>
    </row>
    <row r="1021" spans="1:99" x14ac:dyDescent="0.25">
      <c r="A1021" s="48">
        <v>225</v>
      </c>
      <c r="B1021" s="7">
        <v>0.23824625590693826</v>
      </c>
      <c r="C1021">
        <v>0.50940258212371203</v>
      </c>
      <c r="D1021">
        <v>1.0509044650592471E-2</v>
      </c>
      <c r="E1021">
        <v>0.24973236503191309</v>
      </c>
      <c r="F1021">
        <v>0</v>
      </c>
      <c r="G1021">
        <v>0.42392877109639043</v>
      </c>
      <c r="H1021">
        <v>0.37245984297608226</v>
      </c>
      <c r="I1021">
        <v>0.34763828381592188</v>
      </c>
      <c r="J1021">
        <v>0.69657146424975869</v>
      </c>
      <c r="K1021" s="4">
        <v>0</v>
      </c>
      <c r="L1021" s="7">
        <v>0</v>
      </c>
      <c r="M1021">
        <v>0</v>
      </c>
      <c r="N1021">
        <v>0.1201823625404163</v>
      </c>
      <c r="O1021">
        <v>0</v>
      </c>
      <c r="P1021" s="53">
        <v>0</v>
      </c>
      <c r="Q1021" s="53">
        <v>0.15052428671676762</v>
      </c>
      <c r="R1021" s="53">
        <v>1.5639925243858388</v>
      </c>
      <c r="S1021" s="53">
        <v>0</v>
      </c>
      <c r="T1021" s="53">
        <v>0.43740058272780347</v>
      </c>
      <c r="U1021" s="57">
        <v>0.46303825044789343</v>
      </c>
      <c r="V1021" s="59">
        <v>0</v>
      </c>
      <c r="W1021" s="53">
        <v>1.053091547448463</v>
      </c>
      <c r="X1021" s="53">
        <v>0.81763437467997924</v>
      </c>
      <c r="Y1021" s="53">
        <v>1.3220606226701883</v>
      </c>
      <c r="Z1021" s="53">
        <v>0.85909385645689196</v>
      </c>
      <c r="AA1021" s="53">
        <v>0</v>
      </c>
      <c r="AB1021" s="53">
        <v>1.053091547448463</v>
      </c>
      <c r="AC1021" s="53">
        <v>0.81763437467997924</v>
      </c>
      <c r="AD1021" s="53">
        <v>1.3220606226701883</v>
      </c>
      <c r="AE1021" s="57">
        <v>0.85909385645689196</v>
      </c>
      <c r="AF1021" s="59">
        <v>0</v>
      </c>
      <c r="AG1021" s="53">
        <v>0.42460555416988915</v>
      </c>
      <c r="AH1021" s="53">
        <v>0.47988379824030386</v>
      </c>
      <c r="AI1021" s="53">
        <v>1.425306354165238</v>
      </c>
      <c r="AJ1021" s="53">
        <v>0</v>
      </c>
      <c r="AK1021" s="53">
        <v>0</v>
      </c>
      <c r="AL1021" s="53">
        <v>0.42460555416988915</v>
      </c>
      <c r="AM1021" s="53">
        <v>0.47988379824030386</v>
      </c>
      <c r="AN1021" s="53">
        <v>1.425306354165238</v>
      </c>
      <c r="AO1021" s="57">
        <v>0</v>
      </c>
      <c r="AP1021" s="59">
        <v>0.67762497583650938</v>
      </c>
      <c r="AQ1021" s="53">
        <v>0.37913674997644492</v>
      </c>
      <c r="AR1021" s="53">
        <v>0</v>
      </c>
      <c r="AS1021" s="53">
        <v>0</v>
      </c>
      <c r="AT1021" s="53">
        <v>0</v>
      </c>
      <c r="AU1021" s="53">
        <v>0.67762497583650938</v>
      </c>
      <c r="AV1021" s="53">
        <v>0.37913674997644492</v>
      </c>
      <c r="AW1021" s="53">
        <v>0</v>
      </c>
      <c r="AX1021" s="53">
        <v>0</v>
      </c>
      <c r="AY1021" s="57">
        <v>0</v>
      </c>
      <c r="AZ1021">
        <f t="shared" si="900"/>
        <v>0.2848488609851309</v>
      </c>
      <c r="BA1021">
        <f t="shared" si="901"/>
        <v>0.27351380068187198</v>
      </c>
      <c r="BB1021">
        <f t="shared" si="902"/>
        <v>0.81037608025110452</v>
      </c>
      <c r="BC1021">
        <f t="shared" si="903"/>
        <v>0.4659591413150862</v>
      </c>
      <c r="BD1021" s="4">
        <f t="shared" si="904"/>
        <v>0.21135234516259085</v>
      </c>
      <c r="BE1021" s="7">
        <f t="shared" si="905"/>
        <v>0.23377252619235833</v>
      </c>
      <c r="BF1021">
        <f t="shared" si="906"/>
        <v>0.487715727425791</v>
      </c>
      <c r="BG1021">
        <f t="shared" si="907"/>
        <v>0.4666350858283298</v>
      </c>
      <c r="BH1021">
        <f t="shared" si="908"/>
        <v>0.54903692099971235</v>
      </c>
      <c r="BI1021" s="4">
        <f t="shared" si="909"/>
        <v>0.29042926621410919</v>
      </c>
      <c r="BJ1021" s="7">
        <f t="shared" si="910"/>
        <v>0.94817293555746029</v>
      </c>
      <c r="BK1021">
        <f t="shared" si="911"/>
        <v>7.0342757863864304E-3</v>
      </c>
      <c r="BL1021">
        <f t="shared" si="912"/>
        <v>0.35587266342907276</v>
      </c>
      <c r="BM1021" s="4">
        <f t="shared" si="913"/>
        <v>0.54119950864291844</v>
      </c>
      <c r="BN1021" s="7">
        <f t="shared" si="914"/>
        <v>0.94817293555746029</v>
      </c>
      <c r="BO1021">
        <f t="shared" si="915"/>
        <v>2.1636651990395474E-2</v>
      </c>
      <c r="BP1021">
        <f t="shared" si="916"/>
        <v>0.41828563131408647</v>
      </c>
      <c r="BQ1021" s="4">
        <f t="shared" si="917"/>
        <v>0.73403681711487956</v>
      </c>
      <c r="BR1021" s="7">
        <f t="shared" si="918"/>
        <v>7.0342757863864304E-3</v>
      </c>
      <c r="BS1021">
        <f t="shared" si="919"/>
        <v>2.1636651990395474E-2</v>
      </c>
      <c r="BT1021">
        <f t="shared" si="920"/>
        <v>0.14845245898670145</v>
      </c>
      <c r="BU1021" s="4">
        <f t="shared" si="921"/>
        <v>3.5789890896171677E-3</v>
      </c>
      <c r="BV1021" s="7">
        <f t="shared" si="922"/>
        <v>0.35587266342907276</v>
      </c>
      <c r="BW1021">
        <f t="shared" si="923"/>
        <v>0.41828563131408647</v>
      </c>
      <c r="BX1021">
        <f t="shared" si="924"/>
        <v>0.14845245898670145</v>
      </c>
      <c r="BY1021" s="4">
        <f t="shared" si="925"/>
        <v>0.21633978032019571</v>
      </c>
      <c r="BZ1021" s="7">
        <f t="shared" si="926"/>
        <v>0.54119950864291844</v>
      </c>
      <c r="CA1021">
        <f t="shared" si="927"/>
        <v>0.73403681711487956</v>
      </c>
      <c r="CB1021">
        <f t="shared" si="928"/>
        <v>3.5789890896171677E-3</v>
      </c>
      <c r="CC1021" s="4">
        <f t="shared" si="929"/>
        <v>0.21633978032019571</v>
      </c>
      <c r="CD1021" s="7">
        <f t="shared" si="930"/>
        <v>6</v>
      </c>
      <c r="CE1021" s="4">
        <f t="shared" si="931"/>
        <v>0</v>
      </c>
      <c r="CF1021" s="7">
        <f t="shared" si="932"/>
        <v>0.94817293555746029</v>
      </c>
      <c r="CG1021">
        <f t="shared" si="933"/>
        <v>8.1335436842214906E-2</v>
      </c>
      <c r="CH1021" s="7">
        <f t="shared" si="934"/>
        <v>0.94817293555746029</v>
      </c>
      <c r="CI1021" s="4">
        <f t="shared" si="935"/>
        <v>0.23269544315750362</v>
      </c>
      <c r="CJ1021">
        <f t="shared" si="936"/>
        <v>8.1335436842214906E-2</v>
      </c>
      <c r="CK1021">
        <f t="shared" si="937"/>
        <v>0.23269544315750362</v>
      </c>
      <c r="CL1021" s="7">
        <f t="shared" si="938"/>
        <v>0</v>
      </c>
      <c r="CM1021" s="4">
        <f t="shared" si="939"/>
        <v>0</v>
      </c>
      <c r="CN1021" s="7">
        <f t="shared" si="940"/>
        <v>1.7797352779451436E-2</v>
      </c>
      <c r="CO1021" s="4">
        <f t="shared" si="941"/>
        <v>1</v>
      </c>
      <c r="CP1021" s="7">
        <f t="shared" si="942"/>
        <v>3</v>
      </c>
      <c r="CQ1021" s="4" t="str">
        <f t="shared" si="943"/>
        <v>Glenfiddich 12</v>
      </c>
      <c r="CR1021" s="7">
        <f t="shared" si="944"/>
        <v>70</v>
      </c>
      <c r="CS1021">
        <f t="shared" si="945"/>
        <v>73</v>
      </c>
      <c r="CT1021">
        <f ca="1">COUNTIF(INDIRECT(ADDRESS(ROW(),CR1021,1,1)):INDIRECT(ADDRESS(ROW(),CS1021,1,1)), "&lt;0.05")</f>
        <v>3</v>
      </c>
      <c r="CU1021" s="4">
        <f t="shared" ca="1" si="946"/>
        <v>0</v>
      </c>
    </row>
    <row r="1022" spans="1:99" x14ac:dyDescent="0.25">
      <c r="A1022" s="48">
        <v>226</v>
      </c>
      <c r="B1022" s="7">
        <v>0.85377312016848939</v>
      </c>
      <c r="C1022">
        <v>1.0034041940772491</v>
      </c>
      <c r="D1022">
        <v>0.52657711128837736</v>
      </c>
      <c r="E1022">
        <v>0.41643463271172393</v>
      </c>
      <c r="F1022">
        <v>0.43059555890193457</v>
      </c>
      <c r="G1022">
        <v>0.35777539245512946</v>
      </c>
      <c r="H1022">
        <v>0.28538928146215742</v>
      </c>
      <c r="I1022">
        <v>0</v>
      </c>
      <c r="J1022">
        <v>7.6289836743445791E-2</v>
      </c>
      <c r="K1022" s="4">
        <v>0</v>
      </c>
      <c r="L1022" s="7">
        <v>0.34040718530606229</v>
      </c>
      <c r="M1022">
        <v>0.20574397405247197</v>
      </c>
      <c r="N1022">
        <v>0</v>
      </c>
      <c r="O1022">
        <v>0.25332728001839722</v>
      </c>
      <c r="P1022" s="53">
        <v>0.15762315116837475</v>
      </c>
      <c r="Q1022" s="53">
        <v>0.67685487900345143</v>
      </c>
      <c r="R1022" s="53">
        <v>1.4064609736316231</v>
      </c>
      <c r="S1022" s="53">
        <v>0</v>
      </c>
      <c r="T1022" s="53">
        <v>0</v>
      </c>
      <c r="U1022" s="57">
        <v>4.994278422536632E-2</v>
      </c>
      <c r="V1022" s="59">
        <v>0.69234394630515639</v>
      </c>
      <c r="W1022" s="53">
        <v>1.9306557135241398</v>
      </c>
      <c r="X1022" s="53">
        <v>1.0264776373660902</v>
      </c>
      <c r="Y1022" s="53">
        <v>0.69949975358797223</v>
      </c>
      <c r="Z1022" s="53">
        <v>1.0584765802893361</v>
      </c>
      <c r="AA1022" s="53">
        <v>0.69234394630515639</v>
      </c>
      <c r="AB1022" s="53">
        <v>1.9306557135241398</v>
      </c>
      <c r="AC1022" s="53">
        <v>1.0264776373660902</v>
      </c>
      <c r="AD1022" s="53">
        <v>0.69949975358797223</v>
      </c>
      <c r="AE1022" s="57">
        <v>1.0584765802893361</v>
      </c>
      <c r="AF1022" s="59">
        <v>1.2792615146300463</v>
      </c>
      <c r="AG1022" s="53">
        <v>0.45758364389676154</v>
      </c>
      <c r="AH1022" s="53">
        <v>0.63768795901871922</v>
      </c>
      <c r="AI1022" s="53">
        <v>0.96400184761728513</v>
      </c>
      <c r="AJ1022" s="53">
        <v>0</v>
      </c>
      <c r="AK1022" s="53">
        <v>1.2792615146300463</v>
      </c>
      <c r="AL1022" s="53">
        <v>0.45758364389676154</v>
      </c>
      <c r="AM1022" s="53">
        <v>0.63768795901871922</v>
      </c>
      <c r="AN1022" s="53">
        <v>0.96400184761728513</v>
      </c>
      <c r="AO1022" s="57">
        <v>0</v>
      </c>
      <c r="AP1022" s="59">
        <v>0.14092555142506588</v>
      </c>
      <c r="AQ1022" s="53">
        <v>0</v>
      </c>
      <c r="AR1022" s="53">
        <v>0</v>
      </c>
      <c r="AS1022" s="53">
        <v>0</v>
      </c>
      <c r="AT1022" s="53">
        <v>0.24054196038365969</v>
      </c>
      <c r="AU1022" s="53">
        <v>0.14092555142506588</v>
      </c>
      <c r="AV1022" s="53">
        <v>0</v>
      </c>
      <c r="AW1022" s="53">
        <v>0</v>
      </c>
      <c r="AX1022" s="53">
        <v>0</v>
      </c>
      <c r="AY1022" s="57">
        <v>0.24054196038365969</v>
      </c>
      <c r="AZ1022">
        <f t="shared" si="900"/>
        <v>0.39502391278085069</v>
      </c>
      <c r="BA1022">
        <f t="shared" si="901"/>
        <v>0.30903602274057473</v>
      </c>
      <c r="BB1022">
        <f t="shared" si="902"/>
        <v>1.0814907262145388</v>
      </c>
      <c r="BC1022">
        <f t="shared" si="903"/>
        <v>0.66770699303256242</v>
      </c>
      <c r="BD1022" s="4">
        <f t="shared" si="904"/>
        <v>7.6293502361745119E-2</v>
      </c>
      <c r="BE1022" s="7">
        <f t="shared" si="905"/>
        <v>0.33775300083180437</v>
      </c>
      <c r="BF1022">
        <f t="shared" si="906"/>
        <v>0.43855242294207847</v>
      </c>
      <c r="BG1022">
        <f t="shared" si="907"/>
        <v>0.47655933197402045</v>
      </c>
      <c r="BH1022">
        <f t="shared" si="908"/>
        <v>0.4601147602113258</v>
      </c>
      <c r="BI1022" s="4">
        <f t="shared" si="909"/>
        <v>0.1039411727175681</v>
      </c>
      <c r="BJ1022" s="7">
        <f t="shared" si="910"/>
        <v>0.62957959201516212</v>
      </c>
      <c r="BK1022">
        <f t="shared" si="911"/>
        <v>1.838450387637637E-3</v>
      </c>
      <c r="BL1022">
        <f t="shared" si="912"/>
        <v>0.14974531406506914</v>
      </c>
      <c r="BM1022" s="4">
        <f t="shared" si="913"/>
        <v>1.6151828349796386E-2</v>
      </c>
      <c r="BN1022" s="7">
        <f t="shared" si="914"/>
        <v>0.62957959201516212</v>
      </c>
      <c r="BO1022">
        <f t="shared" si="915"/>
        <v>1.4109407596872125E-3</v>
      </c>
      <c r="BP1022">
        <f t="shared" si="916"/>
        <v>9.1266393892852266E-2</v>
      </c>
      <c r="BQ1022" s="4">
        <f t="shared" si="917"/>
        <v>0.13349366319274966</v>
      </c>
      <c r="BR1022" s="7">
        <f t="shared" si="918"/>
        <v>1.838450387637637E-3</v>
      </c>
      <c r="BS1022">
        <f t="shared" si="919"/>
        <v>1.4109407596872125E-3</v>
      </c>
      <c r="BT1022">
        <f t="shared" si="920"/>
        <v>6.3791830888052223E-2</v>
      </c>
      <c r="BU1022" s="4">
        <f t="shared" si="921"/>
        <v>7.222256212879318E-5</v>
      </c>
      <c r="BV1022" s="7">
        <f t="shared" si="922"/>
        <v>0.14974531406506914</v>
      </c>
      <c r="BW1022">
        <f t="shared" si="923"/>
        <v>9.1266393892852266E-2</v>
      </c>
      <c r="BX1022">
        <f t="shared" si="924"/>
        <v>6.3791830888052223E-2</v>
      </c>
      <c r="BY1022" s="4">
        <f t="shared" si="925"/>
        <v>2.7100805277706377E-3</v>
      </c>
      <c r="BZ1022" s="7">
        <f t="shared" si="926"/>
        <v>1.6151828349796386E-2</v>
      </c>
      <c r="CA1022">
        <f t="shared" si="927"/>
        <v>0.13349366319274966</v>
      </c>
      <c r="CB1022">
        <f t="shared" si="928"/>
        <v>7.222256212879318E-5</v>
      </c>
      <c r="CC1022" s="4">
        <f t="shared" si="929"/>
        <v>2.7100805277706377E-3</v>
      </c>
      <c r="CD1022" s="7">
        <f t="shared" si="930"/>
        <v>10</v>
      </c>
      <c r="CE1022" s="4">
        <f t="shared" si="931"/>
        <v>0</v>
      </c>
      <c r="CF1022" s="7">
        <f t="shared" si="932"/>
        <v>0.62957959201516212</v>
      </c>
      <c r="CG1022">
        <f t="shared" si="933"/>
        <v>0.16120037511552338</v>
      </c>
      <c r="CH1022" s="7">
        <f t="shared" si="934"/>
        <v>0.62957959201516212</v>
      </c>
      <c r="CI1022" s="4">
        <f t="shared" si="935"/>
        <v>9.8147353818679076E-2</v>
      </c>
      <c r="CJ1022">
        <f t="shared" si="936"/>
        <v>0.16120037511552338</v>
      </c>
      <c r="CK1022">
        <f t="shared" si="937"/>
        <v>9.8147353818679076E-2</v>
      </c>
      <c r="CL1022" s="7">
        <f t="shared" si="938"/>
        <v>0</v>
      </c>
      <c r="CM1022" s="4">
        <f t="shared" si="939"/>
        <v>0</v>
      </c>
      <c r="CN1022" s="7">
        <f t="shared" si="940"/>
        <v>7.3599509000849949E-4</v>
      </c>
      <c r="CO1022" s="4">
        <f t="shared" si="941"/>
        <v>1</v>
      </c>
      <c r="CP1022" s="7">
        <f t="shared" si="942"/>
        <v>3</v>
      </c>
      <c r="CQ1022" s="4" t="str">
        <f t="shared" si="943"/>
        <v>Glenfiddich 12</v>
      </c>
      <c r="CR1022" s="7">
        <f t="shared" si="944"/>
        <v>70</v>
      </c>
      <c r="CS1022">
        <f t="shared" si="945"/>
        <v>73</v>
      </c>
      <c r="CT1022">
        <f ca="1">COUNTIF(INDIRECT(ADDRESS(ROW(),CR1022,1,1)):INDIRECT(ADDRESS(ROW(),CS1022,1,1)), "&lt;0.05")</f>
        <v>3</v>
      </c>
      <c r="CU1022" s="4">
        <f t="shared" ca="1" si="946"/>
        <v>0</v>
      </c>
    </row>
    <row r="1023" spans="1:99" x14ac:dyDescent="0.25">
      <c r="A1023" s="48">
        <v>227</v>
      </c>
      <c r="B1023" s="7">
        <v>4.5697756887805312</v>
      </c>
      <c r="C1023">
        <v>3.0674331393680871</v>
      </c>
      <c r="D1023">
        <v>3.2859338652815624</v>
      </c>
      <c r="E1023">
        <v>2.675839631119004</v>
      </c>
      <c r="F1023">
        <v>2.7334187734802287</v>
      </c>
      <c r="G1023">
        <v>2.9230689241143293</v>
      </c>
      <c r="H1023">
        <v>2.582629967808308</v>
      </c>
      <c r="I1023">
        <v>2.6480351109246931</v>
      </c>
      <c r="J1023">
        <v>3.3417406996467776</v>
      </c>
      <c r="K1023" s="4">
        <v>2.3941863646828296</v>
      </c>
      <c r="L1023" s="7">
        <v>2.1516065085137988</v>
      </c>
      <c r="M1023">
        <v>2.3598035430859166</v>
      </c>
      <c r="N1023">
        <v>2.0549788652030929</v>
      </c>
      <c r="O1023">
        <v>1.584065549319307</v>
      </c>
      <c r="P1023" s="53">
        <v>0.76632646988435338</v>
      </c>
      <c r="Q1023" s="53">
        <v>2.4430762479441892</v>
      </c>
      <c r="R1023" s="53">
        <v>2.170989707215647</v>
      </c>
      <c r="S1023" s="53">
        <v>1.8301691688639261</v>
      </c>
      <c r="T1023" s="53">
        <v>1.6360374865228362</v>
      </c>
      <c r="U1023" s="57">
        <v>1.5490577439586011</v>
      </c>
      <c r="V1023" s="59">
        <v>3.6533424176514684</v>
      </c>
      <c r="W1023" s="53">
        <v>3.4987429884353722</v>
      </c>
      <c r="X1023" s="53">
        <v>3.382014034825469</v>
      </c>
      <c r="Y1023" s="53">
        <v>2.1666943730139887</v>
      </c>
      <c r="Z1023" s="53">
        <v>1.6868510066992701</v>
      </c>
      <c r="AA1023" s="53">
        <v>3.6533424176514684</v>
      </c>
      <c r="AB1023" s="53">
        <v>3.4987429884353722</v>
      </c>
      <c r="AC1023" s="53">
        <v>3.382014034825469</v>
      </c>
      <c r="AD1023" s="53">
        <v>2.1666943730139887</v>
      </c>
      <c r="AE1023" s="57">
        <v>1.6868510066992701</v>
      </c>
      <c r="AF1023" s="59">
        <v>3.6799020835788334</v>
      </c>
      <c r="AG1023" s="53">
        <v>3.1368709420405883</v>
      </c>
      <c r="AH1023" s="53">
        <v>3.1010841559268219</v>
      </c>
      <c r="AI1023" s="53">
        <v>2.9208239479681888</v>
      </c>
      <c r="AJ1023" s="53">
        <v>3.3289440478022656</v>
      </c>
      <c r="AK1023" s="53">
        <v>3.6799020835788334</v>
      </c>
      <c r="AL1023" s="53">
        <v>3.1368709420405883</v>
      </c>
      <c r="AM1023" s="53">
        <v>3.1010841559268219</v>
      </c>
      <c r="AN1023" s="53">
        <v>2.9208239479681888</v>
      </c>
      <c r="AO1023" s="57">
        <v>3.3289440478022656</v>
      </c>
      <c r="AP1023" s="59">
        <v>1.7938794362752004</v>
      </c>
      <c r="AQ1023" s="53">
        <v>1.1812490865244232</v>
      </c>
      <c r="AR1023" s="53">
        <v>1.3932158552506522</v>
      </c>
      <c r="AS1023" s="53">
        <v>3.0045190211570536</v>
      </c>
      <c r="AT1023" s="53">
        <v>1.9790344699212463</v>
      </c>
      <c r="AU1023" s="53">
        <v>1.7938794362752004</v>
      </c>
      <c r="AV1023" s="53">
        <v>1.1812490865244232</v>
      </c>
      <c r="AW1023" s="53">
        <v>1.3932158552506522</v>
      </c>
      <c r="AX1023" s="53">
        <v>3.0045190211570536</v>
      </c>
      <c r="AY1023" s="57">
        <v>1.9790344699212463</v>
      </c>
      <c r="AZ1023">
        <f t="shared" si="900"/>
        <v>3.0222062165206354</v>
      </c>
      <c r="BA1023">
        <f t="shared" si="901"/>
        <v>1.8546111290511671</v>
      </c>
      <c r="BB1023">
        <f t="shared" si="902"/>
        <v>2.8775289641251138</v>
      </c>
      <c r="BC1023">
        <f t="shared" si="903"/>
        <v>3.2335250354633396</v>
      </c>
      <c r="BD1023" s="4">
        <f t="shared" si="904"/>
        <v>1.870379573825715</v>
      </c>
      <c r="BE1023" s="7">
        <f t="shared" si="905"/>
        <v>0.62445600637961274</v>
      </c>
      <c r="BF1023">
        <f t="shared" si="906"/>
        <v>0.49768939321226241</v>
      </c>
      <c r="BG1023">
        <f t="shared" si="907"/>
        <v>0.83868923915724025</v>
      </c>
      <c r="BH1023">
        <f t="shared" si="908"/>
        <v>0.27203832551416079</v>
      </c>
      <c r="BI1023" s="4">
        <f t="shared" si="909"/>
        <v>0.66775186448199497</v>
      </c>
      <c r="BJ1023" s="7">
        <f t="shared" si="910"/>
        <v>2.3737357224563199E-4</v>
      </c>
      <c r="BK1023">
        <f t="shared" si="911"/>
        <v>0.66734531897729543</v>
      </c>
      <c r="BL1023">
        <f t="shared" si="912"/>
        <v>0.34546351951063048</v>
      </c>
      <c r="BM1023" s="4">
        <f t="shared" si="913"/>
        <v>8.7681116508372535E-4</v>
      </c>
      <c r="BN1023" s="7">
        <f t="shared" si="914"/>
        <v>2.3737357224563199E-4</v>
      </c>
      <c r="BO1023">
        <f t="shared" si="915"/>
        <v>4.8280710673855066E-3</v>
      </c>
      <c r="BP1023">
        <f t="shared" si="916"/>
        <v>2.2315849801548928E-6</v>
      </c>
      <c r="BQ1023" s="4">
        <f t="shared" si="917"/>
        <v>0.95296914565081958</v>
      </c>
      <c r="BR1023" s="7">
        <f t="shared" si="918"/>
        <v>0.66734531897729543</v>
      </c>
      <c r="BS1023">
        <f t="shared" si="919"/>
        <v>4.8280710673855066E-3</v>
      </c>
      <c r="BT1023">
        <f t="shared" si="920"/>
        <v>0.22826803165893544</v>
      </c>
      <c r="BU1023" s="4">
        <f t="shared" si="921"/>
        <v>8.5143771257194627E-3</v>
      </c>
      <c r="BV1023" s="7">
        <f t="shared" si="922"/>
        <v>0.34546351951063048</v>
      </c>
      <c r="BW1023">
        <f t="shared" si="923"/>
        <v>2.2315849801548928E-6</v>
      </c>
      <c r="BX1023">
        <f t="shared" si="924"/>
        <v>0.22826803165893544</v>
      </c>
      <c r="BY1023" s="4">
        <f t="shared" si="925"/>
        <v>6.6366111933326399E-5</v>
      </c>
      <c r="BZ1023" s="7">
        <f t="shared" si="926"/>
        <v>8.7681116508372535E-4</v>
      </c>
      <c r="CA1023">
        <f t="shared" si="927"/>
        <v>0.95296914565081958</v>
      </c>
      <c r="CB1023">
        <f t="shared" si="928"/>
        <v>8.5143771257194627E-3</v>
      </c>
      <c r="CC1023" s="4">
        <f t="shared" si="929"/>
        <v>6.6366111933326399E-5</v>
      </c>
      <c r="CD1023" s="7">
        <f t="shared" si="930"/>
        <v>12</v>
      </c>
      <c r="CE1023" s="4">
        <f t="shared" si="931"/>
        <v>0</v>
      </c>
      <c r="CF1023" s="7">
        <f t="shared" si="932"/>
        <v>2.3737357224563199E-4</v>
      </c>
      <c r="CG1023">
        <f t="shared" si="933"/>
        <v>0.1646742979212639</v>
      </c>
      <c r="CH1023" s="7">
        <f t="shared" si="934"/>
        <v>2.3737357224563199E-4</v>
      </c>
      <c r="CI1023" s="4">
        <f t="shared" si="935"/>
        <v>1.1219780542908128E-3</v>
      </c>
      <c r="CJ1023">
        <f t="shared" si="936"/>
        <v>0.1646742979212639</v>
      </c>
      <c r="CK1023">
        <f t="shared" si="937"/>
        <v>1.1219780542908128E-3</v>
      </c>
      <c r="CL1023" s="7">
        <f t="shared" si="938"/>
        <v>4</v>
      </c>
      <c r="CM1023" s="4">
        <f t="shared" si="939"/>
        <v>0</v>
      </c>
      <c r="CN1023" s="7">
        <f t="shared" si="940"/>
        <v>1.111486912871322E-2</v>
      </c>
      <c r="CO1023" s="4">
        <f t="shared" si="941"/>
        <v>1</v>
      </c>
      <c r="CP1023" s="7">
        <f t="shared" si="942"/>
        <v>4</v>
      </c>
      <c r="CQ1023" s="4" t="str">
        <f t="shared" si="943"/>
        <v>Glenfiddich 15</v>
      </c>
      <c r="CR1023" s="7">
        <f t="shared" si="944"/>
        <v>74</v>
      </c>
      <c r="CS1023">
        <f t="shared" si="945"/>
        <v>77</v>
      </c>
      <c r="CT1023">
        <f ca="1">COUNTIF(INDIRECT(ADDRESS(ROW(),CR1023,1,1)):INDIRECT(ADDRESS(ROW(),CS1023,1,1)), "&lt;0.05")</f>
        <v>2</v>
      </c>
      <c r="CU1023" s="4">
        <f t="shared" ca="1" si="946"/>
        <v>0</v>
      </c>
    </row>
    <row r="1024" spans="1:99" x14ac:dyDescent="0.25">
      <c r="A1024" s="48">
        <v>228</v>
      </c>
      <c r="B1024" s="7">
        <v>1.0720319342981801</v>
      </c>
      <c r="C1024">
        <v>0.64142336595886162</v>
      </c>
      <c r="D1024">
        <v>0.62940820869695102</v>
      </c>
      <c r="E1024">
        <v>0.78142656584564629</v>
      </c>
      <c r="F1024">
        <v>0.70839550048579381</v>
      </c>
      <c r="G1024">
        <v>1.0561738469576576</v>
      </c>
      <c r="H1024">
        <v>0.72678372897622556</v>
      </c>
      <c r="I1024">
        <v>0.67618504620834818</v>
      </c>
      <c r="J1024">
        <v>1.2934040171286283</v>
      </c>
      <c r="K1024" s="4">
        <v>0.80023563111196516</v>
      </c>
      <c r="L1024" s="7">
        <v>0.81014669664524375</v>
      </c>
      <c r="M1024">
        <v>0.70887881287240084</v>
      </c>
      <c r="N1024">
        <v>0.52624447808765273</v>
      </c>
      <c r="O1024">
        <v>0.50330319058816342</v>
      </c>
      <c r="P1024" s="53">
        <v>0</v>
      </c>
      <c r="Q1024" s="53">
        <v>0.32946871569602371</v>
      </c>
      <c r="R1024" s="53">
        <v>0.4811067321325137</v>
      </c>
      <c r="S1024" s="53">
        <v>0.71011217699684326</v>
      </c>
      <c r="T1024" s="53">
        <v>0.89383653924285544</v>
      </c>
      <c r="U1024" s="57">
        <v>0.55280917831529264</v>
      </c>
      <c r="V1024" s="59">
        <v>4.531842681039637E-2</v>
      </c>
      <c r="W1024" s="53">
        <v>0.55011095767325302</v>
      </c>
      <c r="X1024" s="53">
        <v>1.224662708175801</v>
      </c>
      <c r="Y1024" s="53">
        <v>0.89120585815023123</v>
      </c>
      <c r="Z1024" s="53">
        <v>0.31696489972789554</v>
      </c>
      <c r="AA1024" s="53">
        <v>4.531842681039637E-2</v>
      </c>
      <c r="AB1024" s="53">
        <v>0.55011095767325302</v>
      </c>
      <c r="AC1024" s="53">
        <v>1.224662708175801</v>
      </c>
      <c r="AD1024" s="53">
        <v>0.89120585815023123</v>
      </c>
      <c r="AE1024" s="57">
        <v>0.31696489972789554</v>
      </c>
      <c r="AF1024" s="59">
        <v>1.2963850478154806</v>
      </c>
      <c r="AG1024" s="53">
        <v>0.67859362723359951</v>
      </c>
      <c r="AH1024" s="53">
        <v>1.0001067629383169</v>
      </c>
      <c r="AI1024" s="53">
        <v>1.004153566068519</v>
      </c>
      <c r="AJ1024" s="53">
        <v>1.2567854628124724</v>
      </c>
      <c r="AK1024" s="53">
        <v>1.2963850478154806</v>
      </c>
      <c r="AL1024" s="53">
        <v>0.67859362723359951</v>
      </c>
      <c r="AM1024" s="53">
        <v>1.0001067629383169</v>
      </c>
      <c r="AN1024" s="53">
        <v>1.004153566068519</v>
      </c>
      <c r="AO1024" s="57">
        <v>1.2567854628124724</v>
      </c>
      <c r="AP1024" s="59">
        <v>0.95915844205105838</v>
      </c>
      <c r="AQ1024" s="53">
        <v>0.69552126987436169</v>
      </c>
      <c r="AR1024" s="53">
        <v>0.85606136096385776</v>
      </c>
      <c r="AS1024" s="53">
        <v>0</v>
      </c>
      <c r="AT1024" s="53">
        <v>0.18470271357374157</v>
      </c>
      <c r="AU1024" s="53">
        <v>0.95915844205105838</v>
      </c>
      <c r="AV1024" s="53">
        <v>0.69552126987436169</v>
      </c>
      <c r="AW1024" s="53">
        <v>0.85606136096385776</v>
      </c>
      <c r="AX1024" s="53">
        <v>0</v>
      </c>
      <c r="AY1024" s="57">
        <v>0.18470271357374157</v>
      </c>
      <c r="AZ1024">
        <f t="shared" si="900"/>
        <v>0.83854678456682574</v>
      </c>
      <c r="BA1024">
        <f t="shared" si="901"/>
        <v>0.55159065205769886</v>
      </c>
      <c r="BB1024">
        <f t="shared" si="902"/>
        <v>0.60565257010751539</v>
      </c>
      <c r="BC1024">
        <f t="shared" si="903"/>
        <v>1.0472048933736775</v>
      </c>
      <c r="BD1024" s="4">
        <f t="shared" si="904"/>
        <v>0.53908875729260386</v>
      </c>
      <c r="BE1024" s="7">
        <f t="shared" si="905"/>
        <v>0.22407604780911136</v>
      </c>
      <c r="BF1024">
        <f t="shared" si="906"/>
        <v>0.2572042189442002</v>
      </c>
      <c r="BG1024">
        <f t="shared" si="907"/>
        <v>0.4384604442386642</v>
      </c>
      <c r="BH1024">
        <f t="shared" si="908"/>
        <v>0.23379035273916515</v>
      </c>
      <c r="BI1024" s="4">
        <f t="shared" si="909"/>
        <v>0.39933485218014841</v>
      </c>
      <c r="BJ1024" s="7">
        <f t="shared" si="910"/>
        <v>1.6116559721604258E-2</v>
      </c>
      <c r="BK1024">
        <f t="shared" si="911"/>
        <v>0.15790960372964305</v>
      </c>
      <c r="BL1024">
        <f t="shared" si="912"/>
        <v>5.6594743472732183E-2</v>
      </c>
      <c r="BM1024" s="4">
        <f t="shared" si="913"/>
        <v>5.741938259291357E-2</v>
      </c>
      <c r="BN1024" s="7">
        <f t="shared" si="914"/>
        <v>1.6116559721604258E-2</v>
      </c>
      <c r="BO1024">
        <f t="shared" si="915"/>
        <v>0.74143979198132282</v>
      </c>
      <c r="BP1024">
        <f t="shared" si="916"/>
        <v>2.771574225622044E-4</v>
      </c>
      <c r="BQ1024" s="4">
        <f t="shared" si="917"/>
        <v>0.93474219450288532</v>
      </c>
      <c r="BR1024" s="7">
        <f t="shared" si="918"/>
        <v>0.15790960372964305</v>
      </c>
      <c r="BS1024">
        <f t="shared" si="919"/>
        <v>0.74143979198132282</v>
      </c>
      <c r="BT1024">
        <f t="shared" si="920"/>
        <v>1.4111239647890706E-2</v>
      </c>
      <c r="BU1024" s="4">
        <f t="shared" si="921"/>
        <v>0.72680252813862922</v>
      </c>
      <c r="BV1024" s="7">
        <f t="shared" si="922"/>
        <v>5.6594743472732183E-2</v>
      </c>
      <c r="BW1024">
        <f t="shared" si="923"/>
        <v>2.771574225622044E-4</v>
      </c>
      <c r="BX1024">
        <f t="shared" si="924"/>
        <v>1.4111239647890706E-2</v>
      </c>
      <c r="BY1024" s="4">
        <f t="shared" si="925"/>
        <v>3.5588051985680708E-3</v>
      </c>
      <c r="BZ1024" s="7">
        <f t="shared" si="926"/>
        <v>5.741938259291357E-2</v>
      </c>
      <c r="CA1024">
        <f t="shared" si="927"/>
        <v>0.93474219450288532</v>
      </c>
      <c r="CB1024">
        <f t="shared" si="928"/>
        <v>0.72680252813862922</v>
      </c>
      <c r="CC1024" s="4">
        <f t="shared" si="929"/>
        <v>3.5588051985680708E-3</v>
      </c>
      <c r="CD1024" s="7">
        <f t="shared" si="930"/>
        <v>8</v>
      </c>
      <c r="CE1024" s="4">
        <f t="shared" si="931"/>
        <v>0</v>
      </c>
      <c r="CF1024" s="7">
        <f t="shared" si="932"/>
        <v>1.6116559721604258E-2</v>
      </c>
      <c r="CG1024">
        <f t="shared" si="933"/>
        <v>0.31135309031569119</v>
      </c>
      <c r="CH1024" s="7">
        <f t="shared" si="934"/>
        <v>1.6116559721604258E-2</v>
      </c>
      <c r="CI1024" s="4">
        <f t="shared" si="935"/>
        <v>0.12238059826751242</v>
      </c>
      <c r="CJ1024">
        <f t="shared" si="936"/>
        <v>0.31135309031569119</v>
      </c>
      <c r="CK1024">
        <f t="shared" si="937"/>
        <v>0.12238059826751242</v>
      </c>
      <c r="CL1024" s="7">
        <f t="shared" si="938"/>
        <v>2</v>
      </c>
      <c r="CM1024" s="4">
        <f t="shared" si="939"/>
        <v>0</v>
      </c>
      <c r="CN1024" s="7">
        <f t="shared" si="940"/>
        <v>0.24372164488003575</v>
      </c>
      <c r="CO1024" s="4">
        <f t="shared" si="941"/>
        <v>0</v>
      </c>
      <c r="CP1024" s="7">
        <f t="shared" si="942"/>
        <v>4</v>
      </c>
      <c r="CQ1024" s="4" t="str">
        <f t="shared" si="943"/>
        <v>Glenfiddich 15</v>
      </c>
      <c r="CR1024" s="7">
        <f t="shared" si="944"/>
        <v>74</v>
      </c>
      <c r="CS1024">
        <f t="shared" si="945"/>
        <v>77</v>
      </c>
      <c r="CT1024">
        <f ca="1">COUNTIF(INDIRECT(ADDRESS(ROW(),CR1024,1,1)):INDIRECT(ADDRESS(ROW(),CS1024,1,1)), "&lt;0.05")</f>
        <v>3</v>
      </c>
      <c r="CU1024" s="4">
        <f t="shared" ca="1" si="946"/>
        <v>0</v>
      </c>
    </row>
    <row r="1025" spans="1:99" x14ac:dyDescent="0.25">
      <c r="A1025" s="48">
        <v>229</v>
      </c>
      <c r="B1025" s="7">
        <v>8.5944987016526433E-2</v>
      </c>
      <c r="C1025">
        <v>8.0269179706549468E-2</v>
      </c>
      <c r="D1025">
        <v>0.2000135571252922</v>
      </c>
      <c r="E1025">
        <v>0.2566847095695714</v>
      </c>
      <c r="F1025">
        <v>0.19781085652919334</v>
      </c>
      <c r="G1025">
        <v>6.467159659898537E-3</v>
      </c>
      <c r="H1025">
        <v>7.4265338232738551E-2</v>
      </c>
      <c r="I1025">
        <v>0.19800548840816332</v>
      </c>
      <c r="J1025">
        <v>0.3200933957116357</v>
      </c>
      <c r="K1025" s="4">
        <v>0.3239640079842297</v>
      </c>
      <c r="L1025" s="7">
        <v>0.4355108925490157</v>
      </c>
      <c r="M1025">
        <v>0.12701863352614609</v>
      </c>
      <c r="N1025">
        <v>0.11193376121290531</v>
      </c>
      <c r="O1025">
        <v>0.19624117783860293</v>
      </c>
      <c r="P1025" s="53">
        <v>0.28977892537396616</v>
      </c>
      <c r="Q1025" s="53">
        <v>0.33127852097667015</v>
      </c>
      <c r="R1025" s="53">
        <v>0.18691976359316206</v>
      </c>
      <c r="S1025" s="53">
        <v>0.33041650803302491</v>
      </c>
      <c r="T1025" s="53">
        <v>0.29496192162748874</v>
      </c>
      <c r="U1025" s="57">
        <v>0.28234917134279858</v>
      </c>
      <c r="V1025" s="59">
        <v>0.18882405576543426</v>
      </c>
      <c r="W1025" s="53">
        <v>0.43315352404407365</v>
      </c>
      <c r="X1025" s="53">
        <v>0.2958001637225427</v>
      </c>
      <c r="Y1025" s="53">
        <v>0.29748586704489804</v>
      </c>
      <c r="Z1025" s="53">
        <v>0.11089034968904957</v>
      </c>
      <c r="AA1025" s="53">
        <v>0.18882405576543426</v>
      </c>
      <c r="AB1025" s="53">
        <v>0.43315352404407365</v>
      </c>
      <c r="AC1025" s="53">
        <v>0.2958001637225427</v>
      </c>
      <c r="AD1025" s="53">
        <v>0.29748586704489804</v>
      </c>
      <c r="AE1025" s="57">
        <v>0.11089034968904957</v>
      </c>
      <c r="AF1025" s="59">
        <v>0.35545264939990251</v>
      </c>
      <c r="AG1025" s="53">
        <v>0.45067860504830881</v>
      </c>
      <c r="AH1025" s="53">
        <v>0.39562649133230315</v>
      </c>
      <c r="AI1025" s="53">
        <v>0.54166916039522861</v>
      </c>
      <c r="AJ1025" s="53">
        <v>1.2588172333550821E-2</v>
      </c>
      <c r="AK1025" s="53">
        <v>0.35545264939990251</v>
      </c>
      <c r="AL1025" s="53">
        <v>0.45067860504830881</v>
      </c>
      <c r="AM1025" s="53">
        <v>0.39562649133230315</v>
      </c>
      <c r="AN1025" s="53">
        <v>0.54166916039522861</v>
      </c>
      <c r="AO1025" s="57">
        <v>1.2588172333550821E-2</v>
      </c>
      <c r="AP1025" s="59">
        <v>0.27793639501380091</v>
      </c>
      <c r="AQ1025" s="53">
        <v>0.16636492820333523</v>
      </c>
      <c r="AR1025" s="53">
        <v>0.31388258843973127</v>
      </c>
      <c r="AS1025" s="53">
        <v>0.23488778350159048</v>
      </c>
      <c r="AT1025" s="53">
        <v>0.48222518243869578</v>
      </c>
      <c r="AU1025" s="53">
        <v>0.27793639501380091</v>
      </c>
      <c r="AV1025" s="53">
        <v>0.16636492820333523</v>
      </c>
      <c r="AW1025" s="53">
        <v>0.31388258843973127</v>
      </c>
      <c r="AX1025" s="53">
        <v>0.23488778350159048</v>
      </c>
      <c r="AY1025" s="57">
        <v>0.48222518243869578</v>
      </c>
      <c r="AZ1025">
        <f t="shared" si="900"/>
        <v>0.17435186799437985</v>
      </c>
      <c r="BA1025">
        <f t="shared" si="901"/>
        <v>0.25864092760737811</v>
      </c>
      <c r="BB1025">
        <f t="shared" si="902"/>
        <v>0.26523079205319966</v>
      </c>
      <c r="BC1025">
        <f t="shared" si="903"/>
        <v>0.35120301570185875</v>
      </c>
      <c r="BD1025" s="4">
        <f t="shared" si="904"/>
        <v>0.29505937551943073</v>
      </c>
      <c r="BE1025" s="7">
        <f t="shared" si="905"/>
        <v>0.10905724281736649</v>
      </c>
      <c r="BF1025">
        <f t="shared" si="906"/>
        <v>0.10135026385778179</v>
      </c>
      <c r="BG1025">
        <f t="shared" si="907"/>
        <v>0.11530816851238923</v>
      </c>
      <c r="BH1025">
        <f t="shared" si="908"/>
        <v>0.19021874067807032</v>
      </c>
      <c r="BI1025" s="4">
        <f t="shared" si="909"/>
        <v>0.11141656603509344</v>
      </c>
      <c r="BJ1025" s="7">
        <f t="shared" si="910"/>
        <v>9.0325549144769396E-2</v>
      </c>
      <c r="BK1025">
        <f t="shared" si="911"/>
        <v>8.695886141313626E-2</v>
      </c>
      <c r="BL1025">
        <f t="shared" si="912"/>
        <v>2.2763033914645035E-2</v>
      </c>
      <c r="BM1025" s="4">
        <f t="shared" si="913"/>
        <v>2.4834903245636308E-2</v>
      </c>
      <c r="BN1025" s="7">
        <f t="shared" si="914"/>
        <v>9.0325549144769396E-2</v>
      </c>
      <c r="BO1025">
        <f t="shared" si="915"/>
        <v>0.89355583631506241</v>
      </c>
      <c r="BP1025">
        <f t="shared" si="916"/>
        <v>0.19634768537289349</v>
      </c>
      <c r="BQ1025" s="4">
        <f t="shared" si="917"/>
        <v>0.45449191933109245</v>
      </c>
      <c r="BR1025" s="7">
        <f t="shared" si="918"/>
        <v>8.695886141313626E-2</v>
      </c>
      <c r="BS1025">
        <f t="shared" si="919"/>
        <v>0.89355583631506241</v>
      </c>
      <c r="BT1025">
        <f t="shared" si="920"/>
        <v>0.2407011442962218</v>
      </c>
      <c r="BU1025" s="4">
        <f t="shared" si="921"/>
        <v>0.56366155396017303</v>
      </c>
      <c r="BV1025" s="7">
        <f t="shared" si="922"/>
        <v>2.2763033914645035E-2</v>
      </c>
      <c r="BW1025">
        <f t="shared" si="923"/>
        <v>0.19634768537289349</v>
      </c>
      <c r="BX1025">
        <f t="shared" si="924"/>
        <v>0.2407011442962218</v>
      </c>
      <c r="BY1025" s="4">
        <f t="shared" si="925"/>
        <v>0.4335917437146497</v>
      </c>
      <c r="BZ1025" s="7">
        <f t="shared" si="926"/>
        <v>2.4834903245636308E-2</v>
      </c>
      <c r="CA1025">
        <f t="shared" si="927"/>
        <v>0.45449191933109245</v>
      </c>
      <c r="CB1025">
        <f t="shared" si="928"/>
        <v>0.56366155396017303</v>
      </c>
      <c r="CC1025" s="4">
        <f t="shared" si="929"/>
        <v>0.4335917437146497</v>
      </c>
      <c r="CD1025" s="7">
        <f t="shared" si="930"/>
        <v>4</v>
      </c>
      <c r="CE1025" s="4">
        <f t="shared" si="931"/>
        <v>0</v>
      </c>
      <c r="CF1025" s="7">
        <f t="shared" si="932"/>
        <v>9.0325549144769396E-2</v>
      </c>
      <c r="CG1025">
        <f t="shared" si="933"/>
        <v>7.1459578220424477E-3</v>
      </c>
      <c r="CH1025" s="7">
        <f t="shared" si="934"/>
        <v>9.0325549144769396E-2</v>
      </c>
      <c r="CI1025" s="4">
        <f t="shared" si="935"/>
        <v>0.28649504092041178</v>
      </c>
      <c r="CJ1025">
        <f t="shared" si="936"/>
        <v>7.1459578220424477E-3</v>
      </c>
      <c r="CK1025">
        <f t="shared" si="937"/>
        <v>0.28649504092041178</v>
      </c>
      <c r="CL1025" s="7">
        <f t="shared" si="938"/>
        <v>2</v>
      </c>
      <c r="CM1025" s="4">
        <f t="shared" si="939"/>
        <v>0</v>
      </c>
      <c r="CN1025" s="7">
        <f t="shared" si="940"/>
        <v>4.2199737214074544E-2</v>
      </c>
      <c r="CO1025" s="4">
        <f t="shared" si="941"/>
        <v>1</v>
      </c>
      <c r="CP1025" s="7">
        <f t="shared" si="942"/>
        <v>4</v>
      </c>
      <c r="CQ1025" s="4" t="str">
        <f t="shared" si="943"/>
        <v>Glenfiddich 15</v>
      </c>
      <c r="CR1025" s="7">
        <f t="shared" si="944"/>
        <v>74</v>
      </c>
      <c r="CS1025">
        <f t="shared" si="945"/>
        <v>77</v>
      </c>
      <c r="CT1025">
        <f ca="1">COUNTIF(INDIRECT(ADDRESS(ROW(),CR1025,1,1)):INDIRECT(ADDRESS(ROW(),CS1025,1,1)), "&lt;0.05")</f>
        <v>1</v>
      </c>
      <c r="CU1025" s="4">
        <f t="shared" ca="1" si="946"/>
        <v>0</v>
      </c>
    </row>
    <row r="1026" spans="1:99" x14ac:dyDescent="0.25">
      <c r="A1026" s="48">
        <v>230</v>
      </c>
      <c r="B1026" s="7">
        <v>0.90690922423975506</v>
      </c>
      <c r="C1026">
        <v>0.48421697221393151</v>
      </c>
      <c r="D1026">
        <v>0.44542921721385303</v>
      </c>
      <c r="E1026">
        <v>0.40072660295742513</v>
      </c>
      <c r="F1026">
        <v>0.55857085488413938</v>
      </c>
      <c r="G1026">
        <v>0.1666287197767978</v>
      </c>
      <c r="H1026">
        <v>0.4964262601678972</v>
      </c>
      <c r="I1026">
        <v>0.27643631735408014</v>
      </c>
      <c r="J1026">
        <v>0.35130846773073582</v>
      </c>
      <c r="K1026" s="4">
        <v>0.33553159182885001</v>
      </c>
      <c r="L1026" s="7">
        <v>0.5842376817637579</v>
      </c>
      <c r="M1026">
        <v>0.4918945619332617</v>
      </c>
      <c r="N1026">
        <v>0.24794074728995841</v>
      </c>
      <c r="O1026">
        <v>0.53539267956617331</v>
      </c>
      <c r="P1026" s="53">
        <v>0.21281493951000188</v>
      </c>
      <c r="Q1026" s="53">
        <v>0.76432003318849828</v>
      </c>
      <c r="R1026" s="53">
        <v>0.81543203909339856</v>
      </c>
      <c r="S1026" s="53">
        <v>0.55404817153251518</v>
      </c>
      <c r="T1026" s="53">
        <v>0.20448006325040999</v>
      </c>
      <c r="U1026" s="57">
        <v>0.54159285208273167</v>
      </c>
      <c r="V1026" s="59">
        <v>0.47347061178841976</v>
      </c>
      <c r="W1026" s="53">
        <v>0.72496593347395144</v>
      </c>
      <c r="X1026" s="53">
        <v>0.39996666674195336</v>
      </c>
      <c r="Y1026" s="53">
        <v>0.85564863262357171</v>
      </c>
      <c r="Z1026" s="53">
        <v>0.45109501720591316</v>
      </c>
      <c r="AA1026" s="53">
        <v>0.47347061178841976</v>
      </c>
      <c r="AB1026" s="53">
        <v>0.72496593347395144</v>
      </c>
      <c r="AC1026" s="53">
        <v>0.39996666674195336</v>
      </c>
      <c r="AD1026" s="53">
        <v>0.85564863262357171</v>
      </c>
      <c r="AE1026" s="57">
        <v>0.45109501720591316</v>
      </c>
      <c r="AF1026" s="59">
        <v>0.50570212750057597</v>
      </c>
      <c r="AG1026" s="53">
        <v>0.51774070029830865</v>
      </c>
      <c r="AH1026" s="53">
        <v>0.63869948498575979</v>
      </c>
      <c r="AI1026" s="53">
        <v>0.77389912186733389</v>
      </c>
      <c r="AJ1026" s="53">
        <v>0.68599747578549908</v>
      </c>
      <c r="AK1026" s="53">
        <v>0.50570212750057597</v>
      </c>
      <c r="AL1026" s="53">
        <v>0.51774070029830865</v>
      </c>
      <c r="AM1026" s="53">
        <v>0.63869948498575979</v>
      </c>
      <c r="AN1026" s="53">
        <v>0.77389912186733389</v>
      </c>
      <c r="AO1026" s="57">
        <v>0.68599747578549908</v>
      </c>
      <c r="AP1026" s="59">
        <v>0.33237477271038923</v>
      </c>
      <c r="AQ1026" s="53">
        <v>0.49979118663735639</v>
      </c>
      <c r="AR1026" s="53">
        <v>0.32212106077831348</v>
      </c>
      <c r="AS1026" s="53">
        <v>0.88788679982970509</v>
      </c>
      <c r="AT1026" s="53">
        <v>0.5741884867829794</v>
      </c>
      <c r="AU1026" s="53">
        <v>0.33237477271038923</v>
      </c>
      <c r="AV1026" s="53">
        <v>0.49979118663735639</v>
      </c>
      <c r="AW1026" s="53">
        <v>0.32212106077831348</v>
      </c>
      <c r="AX1026" s="53">
        <v>0.88788679982970509</v>
      </c>
      <c r="AY1026" s="57">
        <v>0.5741884867829794</v>
      </c>
      <c r="AZ1026">
        <f t="shared" si="900"/>
        <v>0.44221842283674651</v>
      </c>
      <c r="BA1026">
        <f t="shared" si="901"/>
        <v>0.49521537692107076</v>
      </c>
      <c r="BB1026">
        <f t="shared" si="902"/>
        <v>0.58102937236676178</v>
      </c>
      <c r="BC1026">
        <f t="shared" si="903"/>
        <v>0.62440778208749559</v>
      </c>
      <c r="BD1026" s="4">
        <f t="shared" si="904"/>
        <v>0.52327246134774863</v>
      </c>
      <c r="BE1026" s="7">
        <f t="shared" si="905"/>
        <v>0.19971918291721302</v>
      </c>
      <c r="BF1026">
        <f t="shared" si="906"/>
        <v>0.21487468725996953</v>
      </c>
      <c r="BG1026">
        <f t="shared" si="907"/>
        <v>0.18700504967855358</v>
      </c>
      <c r="BH1026">
        <f t="shared" si="908"/>
        <v>0.1073044501293675</v>
      </c>
      <c r="BI1026" s="4">
        <f t="shared" si="909"/>
        <v>0.21755777838588722</v>
      </c>
      <c r="BJ1026" s="7">
        <f t="shared" si="910"/>
        <v>0.57490807728399129</v>
      </c>
      <c r="BK1026">
        <f t="shared" si="911"/>
        <v>0.12610994892390417</v>
      </c>
      <c r="BL1026">
        <f t="shared" si="912"/>
        <v>2.3723516021142897E-2</v>
      </c>
      <c r="BM1026" s="4">
        <f t="shared" si="913"/>
        <v>0.39695599217923361</v>
      </c>
      <c r="BN1026" s="7">
        <f t="shared" si="914"/>
        <v>0.57490807728399129</v>
      </c>
      <c r="BO1026">
        <f t="shared" si="915"/>
        <v>0.35362101442897464</v>
      </c>
      <c r="BP1026">
        <f t="shared" si="916"/>
        <v>0.11232085635577979</v>
      </c>
      <c r="BQ1026" s="4">
        <f t="shared" si="917"/>
        <v>0.77501394234469156</v>
      </c>
      <c r="BR1026" s="7">
        <f t="shared" si="918"/>
        <v>0.12610994892390417</v>
      </c>
      <c r="BS1026">
        <f t="shared" si="919"/>
        <v>0.35362101442897464</v>
      </c>
      <c r="BT1026">
        <f t="shared" si="920"/>
        <v>0.5346433638794561</v>
      </c>
      <c r="BU1026" s="4">
        <f t="shared" si="921"/>
        <v>0.53254780721985018</v>
      </c>
      <c r="BV1026" s="7">
        <f t="shared" si="922"/>
        <v>2.3723516021142897E-2</v>
      </c>
      <c r="BW1026">
        <f t="shared" si="923"/>
        <v>0.11232085635577979</v>
      </c>
      <c r="BX1026">
        <f t="shared" si="924"/>
        <v>0.5346433638794561</v>
      </c>
      <c r="BY1026" s="4">
        <f t="shared" si="925"/>
        <v>0.20990038559623073</v>
      </c>
      <c r="BZ1026" s="7">
        <f t="shared" si="926"/>
        <v>0.39695599217923361</v>
      </c>
      <c r="CA1026">
        <f t="shared" si="927"/>
        <v>0.77501394234469156</v>
      </c>
      <c r="CB1026">
        <f t="shared" si="928"/>
        <v>0.53254780721985018</v>
      </c>
      <c r="CC1026" s="4">
        <f t="shared" si="929"/>
        <v>0.20990038559623073</v>
      </c>
      <c r="CD1026" s="7">
        <f t="shared" si="930"/>
        <v>2</v>
      </c>
      <c r="CE1026" s="4">
        <f t="shared" si="931"/>
        <v>0</v>
      </c>
      <c r="CF1026" s="7">
        <f t="shared" si="932"/>
        <v>0.57490807728399129</v>
      </c>
      <c r="CG1026">
        <f t="shared" si="933"/>
        <v>7.9448131059061886E-2</v>
      </c>
      <c r="CH1026" s="7">
        <f t="shared" si="934"/>
        <v>0.57490807728399129</v>
      </c>
      <c r="CI1026" s="4">
        <f t="shared" si="935"/>
        <v>0.30017479255980922</v>
      </c>
      <c r="CJ1026">
        <f t="shared" si="936"/>
        <v>7.9448131059061886E-2</v>
      </c>
      <c r="CK1026">
        <f t="shared" si="937"/>
        <v>0.30017479255980922</v>
      </c>
      <c r="CL1026" s="7">
        <f t="shared" si="938"/>
        <v>0</v>
      </c>
      <c r="CM1026" s="4">
        <f t="shared" si="939"/>
        <v>0</v>
      </c>
      <c r="CN1026" s="7">
        <f t="shared" si="940"/>
        <v>2.3524489236284692E-2</v>
      </c>
      <c r="CO1026" s="4">
        <f t="shared" si="941"/>
        <v>1</v>
      </c>
      <c r="CP1026" s="7">
        <f t="shared" si="942"/>
        <v>4</v>
      </c>
      <c r="CQ1026" s="4" t="str">
        <f t="shared" si="943"/>
        <v>Glenfiddich 15</v>
      </c>
      <c r="CR1026" s="7">
        <f t="shared" si="944"/>
        <v>74</v>
      </c>
      <c r="CS1026">
        <f t="shared" si="945"/>
        <v>77</v>
      </c>
      <c r="CT1026">
        <f ca="1">COUNTIF(INDIRECT(ADDRESS(ROW(),CR1026,1,1)):INDIRECT(ADDRESS(ROW(),CS1026,1,1)), "&lt;0.05")</f>
        <v>1</v>
      </c>
      <c r="CU1026" s="4">
        <f t="shared" ca="1" si="946"/>
        <v>0</v>
      </c>
    </row>
    <row r="1027" spans="1:99" x14ac:dyDescent="0.25">
      <c r="A1027" s="48">
        <v>231</v>
      </c>
      <c r="B1027" s="7">
        <v>0.76243116360288143</v>
      </c>
      <c r="C1027">
        <v>0.44076062295858065</v>
      </c>
      <c r="D1027">
        <v>0.34393077100493219</v>
      </c>
      <c r="E1027">
        <v>0.56248691355790181</v>
      </c>
      <c r="F1027">
        <v>0.19156581216043633</v>
      </c>
      <c r="G1027">
        <v>0.38859238608564889</v>
      </c>
      <c r="H1027">
        <v>0.45421048360383054</v>
      </c>
      <c r="I1027">
        <v>0.35042152644358349</v>
      </c>
      <c r="J1027">
        <v>0.24565875183577635</v>
      </c>
      <c r="K1027" s="4">
        <v>0.46669889160315292</v>
      </c>
      <c r="L1027" s="7">
        <v>0.68964206661384864</v>
      </c>
      <c r="M1027">
        <v>0.30276045275918095</v>
      </c>
      <c r="N1027">
        <v>0.34487635646935555</v>
      </c>
      <c r="O1027">
        <v>0.81108272193534869</v>
      </c>
      <c r="P1027" s="53">
        <v>0.66399415955887564</v>
      </c>
      <c r="Q1027" s="53">
        <v>0.24564491473490466</v>
      </c>
      <c r="R1027" s="53">
        <v>0.52013388664269267</v>
      </c>
      <c r="S1027" s="53">
        <v>0.77459123556405829</v>
      </c>
      <c r="T1027" s="53">
        <v>0.57773034242374355</v>
      </c>
      <c r="U1027" s="57">
        <v>0.29037013860761474</v>
      </c>
      <c r="V1027" s="59">
        <v>0.22366872919426642</v>
      </c>
      <c r="W1027" s="53">
        <v>0.73824036590683351</v>
      </c>
      <c r="X1027" s="53">
        <v>0.71754048000511139</v>
      </c>
      <c r="Y1027" s="53">
        <v>0.30947404590131883</v>
      </c>
      <c r="Z1027" s="53">
        <v>0.38864738548033284</v>
      </c>
      <c r="AA1027" s="53">
        <v>0.22366872919426642</v>
      </c>
      <c r="AB1027" s="53">
        <v>0.73824036590683351</v>
      </c>
      <c r="AC1027" s="53">
        <v>0.71754048000511139</v>
      </c>
      <c r="AD1027" s="53">
        <v>0.30947404590131883</v>
      </c>
      <c r="AE1027" s="57">
        <v>0.38864738548033284</v>
      </c>
      <c r="AF1027" s="59">
        <v>1.2118176236701139</v>
      </c>
      <c r="AG1027" s="53">
        <v>0.91628895578431646</v>
      </c>
      <c r="AH1027" s="53">
        <v>0.36122803870577314</v>
      </c>
      <c r="AI1027" s="53">
        <v>1.1260779132057404</v>
      </c>
      <c r="AJ1027" s="53">
        <v>0.6809464439201186</v>
      </c>
      <c r="AK1027" s="53">
        <v>1.2118176236701139</v>
      </c>
      <c r="AL1027" s="53">
        <v>0.91628895578431646</v>
      </c>
      <c r="AM1027" s="53">
        <v>0.36122803870577314</v>
      </c>
      <c r="AN1027" s="53">
        <v>1.1260779132057404</v>
      </c>
      <c r="AO1027" s="57">
        <v>0.6809464439201186</v>
      </c>
      <c r="AP1027" s="59">
        <v>0.52574365679642576</v>
      </c>
      <c r="AQ1027" s="53">
        <v>0.23450730340852644</v>
      </c>
      <c r="AR1027" s="53">
        <v>0.85886275298346637</v>
      </c>
      <c r="AS1027" s="53">
        <v>0.3488205392329391</v>
      </c>
      <c r="AT1027" s="53">
        <v>2.5890550822674878E-2</v>
      </c>
      <c r="AU1027" s="53">
        <v>0.52574365679642576</v>
      </c>
      <c r="AV1027" s="53">
        <v>0.23450730340852644</v>
      </c>
      <c r="AW1027" s="53">
        <v>0.85886275298346637</v>
      </c>
      <c r="AX1027" s="53">
        <v>0.3488205392329391</v>
      </c>
      <c r="AY1027" s="57">
        <v>2.5890550822674878E-2</v>
      </c>
      <c r="AZ1027">
        <f t="shared" si="900"/>
        <v>0.42067573228567251</v>
      </c>
      <c r="BA1027">
        <f t="shared" si="901"/>
        <v>0.52208262753096224</v>
      </c>
      <c r="BB1027">
        <f t="shared" si="902"/>
        <v>0.47551420129757255</v>
      </c>
      <c r="BC1027">
        <f t="shared" si="903"/>
        <v>0.85927179505721241</v>
      </c>
      <c r="BD1027" s="4">
        <f t="shared" si="904"/>
        <v>0.39876496064880651</v>
      </c>
      <c r="BE1027" s="7">
        <f t="shared" si="905"/>
        <v>0.16177157493445946</v>
      </c>
      <c r="BF1027">
        <f t="shared" si="906"/>
        <v>0.2129710286603495</v>
      </c>
      <c r="BG1027">
        <f t="shared" si="907"/>
        <v>0.22417407713574697</v>
      </c>
      <c r="BH1027">
        <f t="shared" si="908"/>
        <v>0.32611263789271194</v>
      </c>
      <c r="BI1027" s="4">
        <f t="shared" si="909"/>
        <v>0.29676923937721711</v>
      </c>
      <c r="BJ1027" s="7">
        <f t="shared" si="910"/>
        <v>0.24716023164275353</v>
      </c>
      <c r="BK1027">
        <f t="shared" si="911"/>
        <v>0.53911709863501711</v>
      </c>
      <c r="BL1027">
        <f t="shared" si="912"/>
        <v>2.1169645715458686E-3</v>
      </c>
      <c r="BM1027" s="4">
        <f t="shared" si="913"/>
        <v>0.84054395193209874</v>
      </c>
      <c r="BN1027" s="7">
        <f t="shared" si="914"/>
        <v>0.24716023164275353</v>
      </c>
      <c r="BO1027">
        <f t="shared" si="915"/>
        <v>0.63963824212014853</v>
      </c>
      <c r="BP1027">
        <f t="shared" si="916"/>
        <v>1.4922390926612303E-2</v>
      </c>
      <c r="BQ1027" s="4">
        <f t="shared" si="917"/>
        <v>0.30124170806030387</v>
      </c>
      <c r="BR1027" s="7">
        <f t="shared" si="918"/>
        <v>0.53911709863501711</v>
      </c>
      <c r="BS1027">
        <f t="shared" si="919"/>
        <v>0.63963824212014853</v>
      </c>
      <c r="BT1027">
        <f t="shared" si="920"/>
        <v>7.3980353042993807E-3</v>
      </c>
      <c r="BU1027" s="4">
        <f t="shared" si="921"/>
        <v>0.52289510052335353</v>
      </c>
      <c r="BV1027" s="7">
        <f t="shared" si="922"/>
        <v>2.1169645715458686E-3</v>
      </c>
      <c r="BW1027">
        <f t="shared" si="923"/>
        <v>1.4922390926612303E-2</v>
      </c>
      <c r="BX1027">
        <f t="shared" si="924"/>
        <v>7.3980353042993807E-3</v>
      </c>
      <c r="BY1027" s="4">
        <f t="shared" si="925"/>
        <v>3.994730792968984E-3</v>
      </c>
      <c r="BZ1027" s="7">
        <f t="shared" si="926"/>
        <v>0.84054395193209874</v>
      </c>
      <c r="CA1027">
        <f t="shared" si="927"/>
        <v>0.30124170806030387</v>
      </c>
      <c r="CB1027">
        <f t="shared" si="928"/>
        <v>0.52289510052335353</v>
      </c>
      <c r="CC1027" s="4">
        <f t="shared" si="929"/>
        <v>3.994730792968984E-3</v>
      </c>
      <c r="CD1027" s="7">
        <f t="shared" si="930"/>
        <v>8</v>
      </c>
      <c r="CE1027" s="4">
        <f t="shared" si="931"/>
        <v>0</v>
      </c>
      <c r="CF1027" s="7">
        <f t="shared" si="932"/>
        <v>0.24716023164275353</v>
      </c>
      <c r="CG1027">
        <f t="shared" si="933"/>
        <v>6.0623285535116332E-2</v>
      </c>
      <c r="CH1027" s="7">
        <f t="shared" si="934"/>
        <v>0.24716023164275353</v>
      </c>
      <c r="CI1027" s="4">
        <f t="shared" si="935"/>
        <v>0.54982445151723924</v>
      </c>
      <c r="CJ1027">
        <f t="shared" si="936"/>
        <v>6.0623285535116332E-2</v>
      </c>
      <c r="CK1027">
        <f t="shared" si="937"/>
        <v>0.54982445151723924</v>
      </c>
      <c r="CL1027" s="7">
        <f t="shared" si="938"/>
        <v>0</v>
      </c>
      <c r="CM1027" s="4">
        <f t="shared" si="939"/>
        <v>0</v>
      </c>
      <c r="CN1027" s="7">
        <f t="shared" si="940"/>
        <v>3.0725330720928555E-2</v>
      </c>
      <c r="CO1027" s="4">
        <f t="shared" si="941"/>
        <v>1</v>
      </c>
      <c r="CP1027" s="7">
        <f t="shared" si="942"/>
        <v>4</v>
      </c>
      <c r="CQ1027" s="4" t="str">
        <f t="shared" si="943"/>
        <v>Glenfiddich 15</v>
      </c>
      <c r="CR1027" s="7">
        <f t="shared" si="944"/>
        <v>74</v>
      </c>
      <c r="CS1027">
        <f t="shared" si="945"/>
        <v>77</v>
      </c>
      <c r="CT1027">
        <f ca="1">COUNTIF(INDIRECT(ADDRESS(ROW(),CR1027,1,1)):INDIRECT(ADDRESS(ROW(),CS1027,1,1)), "&lt;0.05")</f>
        <v>4</v>
      </c>
      <c r="CU1027" s="4">
        <f t="shared" ca="1" si="946"/>
        <v>1</v>
      </c>
    </row>
    <row r="1028" spans="1:99" x14ac:dyDescent="0.25">
      <c r="A1028" s="48">
        <v>232</v>
      </c>
      <c r="B1028" s="7">
        <v>0.19064865222775551</v>
      </c>
      <c r="C1028">
        <v>0.21985515196191646</v>
      </c>
      <c r="D1028">
        <v>0.16898678433569173</v>
      </c>
      <c r="E1028">
        <v>0.10961705710710704</v>
      </c>
      <c r="F1028">
        <v>0.13508817124774133</v>
      </c>
      <c r="G1028">
        <v>0.17746743610151561</v>
      </c>
      <c r="H1028">
        <v>0.26116369683738389</v>
      </c>
      <c r="I1028">
        <v>0</v>
      </c>
      <c r="J1028">
        <v>9.033210365008762E-2</v>
      </c>
      <c r="K1028" s="4">
        <v>0.24901928915936539</v>
      </c>
      <c r="L1028" s="7">
        <v>0.25464833175572016</v>
      </c>
      <c r="M1028">
        <v>0.34004572983607673</v>
      </c>
      <c r="N1028">
        <v>0.10063863551687428</v>
      </c>
      <c r="O1028">
        <v>0.30850173661979813</v>
      </c>
      <c r="P1028" s="53">
        <v>0.10156312199549503</v>
      </c>
      <c r="Q1028" s="53">
        <v>0.30517126513702297</v>
      </c>
      <c r="R1028" s="53">
        <v>0.23753968685018734</v>
      </c>
      <c r="S1028" s="53">
        <v>0.50760031809634387</v>
      </c>
      <c r="T1028" s="53">
        <v>0.32001077830978736</v>
      </c>
      <c r="U1028" s="57">
        <v>0.2933621135301771</v>
      </c>
      <c r="V1028" s="59">
        <v>0.30711181266486631</v>
      </c>
      <c r="W1028" s="53">
        <v>0.29233689108344096</v>
      </c>
      <c r="X1028" s="53">
        <v>2.1491755274699386E-2</v>
      </c>
      <c r="Y1028" s="53">
        <v>0.32059869805793412</v>
      </c>
      <c r="Z1028" s="53">
        <v>0.36067339405166421</v>
      </c>
      <c r="AA1028" s="53">
        <v>0.30711181266486631</v>
      </c>
      <c r="AB1028" s="53">
        <v>0.29233689108344096</v>
      </c>
      <c r="AC1028" s="53">
        <v>2.1491755274699386E-2</v>
      </c>
      <c r="AD1028" s="53">
        <v>0.32059869805793412</v>
      </c>
      <c r="AE1028" s="57">
        <v>0.36067339405166421</v>
      </c>
      <c r="AF1028" s="59">
        <v>0.47366909705943572</v>
      </c>
      <c r="AG1028" s="53">
        <v>0.276107146230956</v>
      </c>
      <c r="AH1028" s="53">
        <v>0.3983209155975681</v>
      </c>
      <c r="AI1028" s="53">
        <v>0.25945246930995131</v>
      </c>
      <c r="AJ1028" s="53">
        <v>0.47397889772450408</v>
      </c>
      <c r="AK1028" s="53">
        <v>0.47366909705943572</v>
      </c>
      <c r="AL1028" s="53">
        <v>0.276107146230956</v>
      </c>
      <c r="AM1028" s="53">
        <v>0.3983209155975681</v>
      </c>
      <c r="AN1028" s="53">
        <v>0.25945246930995131</v>
      </c>
      <c r="AO1028" s="57">
        <v>0.47397889772450408</v>
      </c>
      <c r="AP1028" s="59">
        <v>0.12983002029632759</v>
      </c>
      <c r="AQ1028" s="53">
        <v>0.26226452559342867</v>
      </c>
      <c r="AR1028" s="53">
        <v>0.24002485983108485</v>
      </c>
      <c r="AS1028" s="53">
        <v>0.32881168757128587</v>
      </c>
      <c r="AT1028" s="53">
        <v>0</v>
      </c>
      <c r="AU1028" s="53">
        <v>0.12983002029632759</v>
      </c>
      <c r="AV1028" s="53">
        <v>0.26226452559342867</v>
      </c>
      <c r="AW1028" s="53">
        <v>0.24002485983108485</v>
      </c>
      <c r="AX1028" s="53">
        <v>0.32881168757128587</v>
      </c>
      <c r="AY1028" s="57">
        <v>0</v>
      </c>
      <c r="AZ1028">
        <f t="shared" si="900"/>
        <v>0.16021783426285646</v>
      </c>
      <c r="BA1028">
        <f t="shared" si="901"/>
        <v>0.27690817176474825</v>
      </c>
      <c r="BB1028">
        <f t="shared" si="902"/>
        <v>0.26044251022652098</v>
      </c>
      <c r="BC1028">
        <f t="shared" si="903"/>
        <v>0.37630570518448303</v>
      </c>
      <c r="BD1028" s="4">
        <f t="shared" si="904"/>
        <v>0.19218621865842539</v>
      </c>
      <c r="BE1028" s="7">
        <f t="shared" si="905"/>
        <v>7.9357532392720628E-2</v>
      </c>
      <c r="BF1028">
        <f t="shared" si="906"/>
        <v>0.11784780875982169</v>
      </c>
      <c r="BG1028">
        <f t="shared" si="907"/>
        <v>0.12819926817190261</v>
      </c>
      <c r="BH1028">
        <f t="shared" si="908"/>
        <v>9.7978208527996893E-2</v>
      </c>
      <c r="BI1028" s="4">
        <f t="shared" si="909"/>
        <v>0.12173729599627359</v>
      </c>
      <c r="BJ1028" s="7">
        <f t="shared" si="910"/>
        <v>1.9614766524902346E-2</v>
      </c>
      <c r="BK1028">
        <f t="shared" si="911"/>
        <v>5.2831007812418666E-2</v>
      </c>
      <c r="BL1028">
        <f t="shared" si="912"/>
        <v>4.368712589452565E-5</v>
      </c>
      <c r="BM1028" s="4">
        <f t="shared" si="913"/>
        <v>0.49695278946086796</v>
      </c>
      <c r="BN1028" s="7">
        <f t="shared" si="914"/>
        <v>1.9614766524902346E-2</v>
      </c>
      <c r="BO1028">
        <f t="shared" si="915"/>
        <v>0.76837792869193811</v>
      </c>
      <c r="BP1028">
        <f t="shared" si="916"/>
        <v>5.5625754409816493E-2</v>
      </c>
      <c r="BQ1028" s="4">
        <f t="shared" si="917"/>
        <v>0.13125644984062182</v>
      </c>
      <c r="BR1028" s="7">
        <f t="shared" si="918"/>
        <v>5.2831007812418666E-2</v>
      </c>
      <c r="BS1028">
        <f t="shared" si="919"/>
        <v>0.76837792869193811</v>
      </c>
      <c r="BT1028">
        <f t="shared" si="920"/>
        <v>3.6584291929541504E-2</v>
      </c>
      <c r="BU1028" s="4">
        <f t="shared" si="921"/>
        <v>0.23791464503251722</v>
      </c>
      <c r="BV1028" s="7">
        <f t="shared" si="922"/>
        <v>4.368712589452565E-5</v>
      </c>
      <c r="BW1028">
        <f t="shared" si="923"/>
        <v>5.5625754409816493E-2</v>
      </c>
      <c r="BX1028">
        <f t="shared" si="924"/>
        <v>3.6584291929541504E-2</v>
      </c>
      <c r="BY1028" s="4">
        <f t="shared" si="925"/>
        <v>1.650235150126185E-3</v>
      </c>
      <c r="BZ1028" s="7">
        <f t="shared" si="926"/>
        <v>0.49695278946086796</v>
      </c>
      <c r="CA1028">
        <f t="shared" si="927"/>
        <v>0.13125644984062182</v>
      </c>
      <c r="CB1028">
        <f t="shared" si="928"/>
        <v>0.23791464503251722</v>
      </c>
      <c r="CC1028" s="4">
        <f t="shared" si="929"/>
        <v>1.650235150126185E-3</v>
      </c>
      <c r="CD1028" s="7">
        <f t="shared" si="930"/>
        <v>8</v>
      </c>
      <c r="CE1028" s="4">
        <f t="shared" si="931"/>
        <v>0</v>
      </c>
      <c r="CF1028" s="7">
        <f t="shared" si="932"/>
        <v>1.9614766524902346E-2</v>
      </c>
      <c r="CG1028">
        <f t="shared" si="933"/>
        <v>2.8256742250877182E-3</v>
      </c>
      <c r="CH1028" s="7">
        <f t="shared" si="934"/>
        <v>1.9614766524902346E-2</v>
      </c>
      <c r="CI1028" s="4">
        <f t="shared" si="935"/>
        <v>0.9895310577361861</v>
      </c>
      <c r="CJ1028">
        <f t="shared" si="936"/>
        <v>2.8256742250877182E-3</v>
      </c>
      <c r="CK1028">
        <f t="shared" si="937"/>
        <v>0.9895310577361861</v>
      </c>
      <c r="CL1028" s="7">
        <f t="shared" si="938"/>
        <v>4</v>
      </c>
      <c r="CM1028" s="4">
        <f t="shared" si="939"/>
        <v>0</v>
      </c>
      <c r="CN1028" s="7">
        <f t="shared" si="940"/>
        <v>1.2581422051438361E-2</v>
      </c>
      <c r="CO1028" s="4">
        <f t="shared" si="941"/>
        <v>1</v>
      </c>
      <c r="CP1028" s="7">
        <f t="shared" si="942"/>
        <v>4</v>
      </c>
      <c r="CQ1028" s="4" t="str">
        <f t="shared" si="943"/>
        <v>Glenfiddich 15</v>
      </c>
      <c r="CR1028" s="7">
        <f t="shared" si="944"/>
        <v>74</v>
      </c>
      <c r="CS1028">
        <f t="shared" si="945"/>
        <v>77</v>
      </c>
      <c r="CT1028">
        <f ca="1">COUNTIF(INDIRECT(ADDRESS(ROW(),CR1028,1,1)):INDIRECT(ADDRESS(ROW(),CS1028,1,1)), "&lt;0.05")</f>
        <v>3</v>
      </c>
      <c r="CU1028" s="4">
        <f t="shared" ca="1" si="946"/>
        <v>0</v>
      </c>
    </row>
    <row r="1029" spans="1:99" x14ac:dyDescent="0.25">
      <c r="A1029" s="48">
        <v>233</v>
      </c>
      <c r="B1029" s="7">
        <v>0.20920275942064945</v>
      </c>
      <c r="C1029">
        <v>0.2695878251501781</v>
      </c>
      <c r="D1029">
        <v>0.14597205294241042</v>
      </c>
      <c r="E1029">
        <v>9.9972266784760788E-2</v>
      </c>
      <c r="F1029">
        <v>0.27433662376670492</v>
      </c>
      <c r="G1029">
        <v>0.18232325624381635</v>
      </c>
      <c r="H1029">
        <v>0</v>
      </c>
      <c r="I1029">
        <v>0.28003540684709821</v>
      </c>
      <c r="J1029">
        <v>0</v>
      </c>
      <c r="K1029" s="4">
        <v>0.49773230780592842</v>
      </c>
      <c r="L1029" s="7">
        <v>0.29718728483635554</v>
      </c>
      <c r="M1029">
        <v>0.20580837046286468</v>
      </c>
      <c r="N1029">
        <v>2.7284883873473342E-2</v>
      </c>
      <c r="O1029">
        <v>0.16593035182882845</v>
      </c>
      <c r="P1029" s="53">
        <v>0.28893063195121188</v>
      </c>
      <c r="Q1029" s="53">
        <v>0.17986613504432686</v>
      </c>
      <c r="R1029" s="53">
        <v>0.26766719000874051</v>
      </c>
      <c r="S1029" s="53">
        <v>0.35238967861717363</v>
      </c>
      <c r="T1029" s="53">
        <v>0.20327763848340169</v>
      </c>
      <c r="U1029" s="57">
        <v>5.0625963259709431E-2</v>
      </c>
      <c r="V1029" s="59">
        <v>0.10481727317881247</v>
      </c>
      <c r="W1029" s="53">
        <v>0.31375110193285399</v>
      </c>
      <c r="X1029" s="53">
        <v>0.69567759463789769</v>
      </c>
      <c r="Y1029" s="53">
        <v>0.51554556138102126</v>
      </c>
      <c r="Z1029" s="53">
        <v>0.1957052122687325</v>
      </c>
      <c r="AA1029" s="53">
        <v>0.10481727317881247</v>
      </c>
      <c r="AB1029" s="53">
        <v>0.31375110193285399</v>
      </c>
      <c r="AC1029" s="53">
        <v>0.69567759463789769</v>
      </c>
      <c r="AD1029" s="53">
        <v>0.51554556138102126</v>
      </c>
      <c r="AE1029" s="57">
        <v>0.1957052122687325</v>
      </c>
      <c r="AF1029" s="59">
        <v>0.4458954926941322</v>
      </c>
      <c r="AG1029" s="53">
        <v>0.2719366911092444</v>
      </c>
      <c r="AH1029" s="53">
        <v>0.78259932617401906</v>
      </c>
      <c r="AI1029" s="53">
        <v>0.44051306349226188</v>
      </c>
      <c r="AJ1029" s="53">
        <v>0.72722751394926533</v>
      </c>
      <c r="AK1029" s="53">
        <v>0.4458954926941322</v>
      </c>
      <c r="AL1029" s="53">
        <v>0.2719366911092444</v>
      </c>
      <c r="AM1029" s="53">
        <v>0.78259932617401906</v>
      </c>
      <c r="AN1029" s="53">
        <v>0.44051306349226188</v>
      </c>
      <c r="AO1029" s="57">
        <v>0.72722751394926533</v>
      </c>
      <c r="AP1029" s="59">
        <v>0.23772099950168168</v>
      </c>
      <c r="AQ1029" s="53">
        <v>0.48944425857645629</v>
      </c>
      <c r="AR1029" s="53">
        <v>0.3162444435027017</v>
      </c>
      <c r="AS1029" s="53">
        <v>0.48365748575337658</v>
      </c>
      <c r="AT1029" s="53">
        <v>0.27771464874837803</v>
      </c>
      <c r="AU1029" s="53">
        <v>0.23772099950168168</v>
      </c>
      <c r="AV1029" s="53">
        <v>0.48944425857645629</v>
      </c>
      <c r="AW1029" s="53">
        <v>0.3162444435027017</v>
      </c>
      <c r="AX1029" s="53">
        <v>0.48365748575337658</v>
      </c>
      <c r="AY1029" s="57">
        <v>0.27771464874837803</v>
      </c>
      <c r="AZ1029">
        <f t="shared" si="900"/>
        <v>0.19591624989615469</v>
      </c>
      <c r="BA1029">
        <f t="shared" si="901"/>
        <v>0.2038968128366086</v>
      </c>
      <c r="BB1029">
        <f t="shared" si="902"/>
        <v>0.3650993486798636</v>
      </c>
      <c r="BC1029">
        <f t="shared" si="903"/>
        <v>0.5336344174837846</v>
      </c>
      <c r="BD1029" s="4">
        <f t="shared" si="904"/>
        <v>0.36095636721651891</v>
      </c>
      <c r="BE1029" s="7">
        <f t="shared" si="905"/>
        <v>0.1485386395221778</v>
      </c>
      <c r="BF1029">
        <f t="shared" si="906"/>
        <v>0.10475227104390707</v>
      </c>
      <c r="BG1029">
        <f t="shared" si="907"/>
        <v>0.22656557271984051</v>
      </c>
      <c r="BH1029">
        <f t="shared" si="908"/>
        <v>0.2023842430407467</v>
      </c>
      <c r="BI1029" s="4">
        <f t="shared" si="909"/>
        <v>0.111235484334261</v>
      </c>
      <c r="BJ1029" s="7">
        <f t="shared" si="910"/>
        <v>0.89128529254697675</v>
      </c>
      <c r="BK1029">
        <f t="shared" si="911"/>
        <v>6.6345518366934211E-2</v>
      </c>
      <c r="BL1029">
        <f t="shared" si="912"/>
        <v>5.6785291932448035E-4</v>
      </c>
      <c r="BM1029" s="4">
        <f t="shared" si="913"/>
        <v>1.2150048751929042E-2</v>
      </c>
      <c r="BN1029" s="7">
        <f t="shared" si="914"/>
        <v>0.89128529254697675</v>
      </c>
      <c r="BO1029">
        <f t="shared" si="915"/>
        <v>6.2494788471164263E-2</v>
      </c>
      <c r="BP1029">
        <f t="shared" si="916"/>
        <v>4.7325140904476892E-4</v>
      </c>
      <c r="BQ1029" s="4">
        <f t="shared" si="917"/>
        <v>4.4562436700925287E-3</v>
      </c>
      <c r="BR1029" s="7">
        <f t="shared" si="918"/>
        <v>6.6345518366934211E-2</v>
      </c>
      <c r="BS1029">
        <f t="shared" si="919"/>
        <v>6.2494788471164263E-2</v>
      </c>
      <c r="BT1029">
        <f t="shared" si="920"/>
        <v>9.6597832960247543E-2</v>
      </c>
      <c r="BU1029" s="4">
        <f t="shared" si="921"/>
        <v>0.95938600334618129</v>
      </c>
      <c r="BV1029" s="7">
        <f t="shared" si="922"/>
        <v>5.6785291932448035E-4</v>
      </c>
      <c r="BW1029">
        <f t="shared" si="923"/>
        <v>4.7325140904476892E-4</v>
      </c>
      <c r="BX1029">
        <f t="shared" si="924"/>
        <v>9.6597832960247543E-2</v>
      </c>
      <c r="BY1029" s="4">
        <f t="shared" si="925"/>
        <v>3.3056456165507439E-2</v>
      </c>
      <c r="BZ1029" s="7">
        <f t="shared" si="926"/>
        <v>1.2150048751929042E-2</v>
      </c>
      <c r="CA1029">
        <f t="shared" si="927"/>
        <v>4.4562436700925287E-3</v>
      </c>
      <c r="CB1029">
        <f t="shared" si="928"/>
        <v>0.95938600334618129</v>
      </c>
      <c r="CC1029" s="4">
        <f t="shared" si="929"/>
        <v>3.3056456165507439E-2</v>
      </c>
      <c r="CD1029" s="7">
        <f t="shared" si="930"/>
        <v>10</v>
      </c>
      <c r="CE1029" s="4">
        <f t="shared" si="931"/>
        <v>0</v>
      </c>
      <c r="CF1029" s="7">
        <f t="shared" si="932"/>
        <v>0.89128529254697675</v>
      </c>
      <c r="CG1029">
        <f t="shared" si="933"/>
        <v>1.1320199244679728E-3</v>
      </c>
      <c r="CH1029" s="7">
        <f t="shared" si="934"/>
        <v>0.89128529254697675</v>
      </c>
      <c r="CI1029" s="4">
        <f t="shared" si="935"/>
        <v>1.238744137516996E-4</v>
      </c>
      <c r="CJ1029">
        <f t="shared" si="936"/>
        <v>1.1320199244679728E-3</v>
      </c>
      <c r="CK1029">
        <f t="shared" si="937"/>
        <v>1.238744137516996E-4</v>
      </c>
      <c r="CL1029" s="7">
        <f t="shared" si="938"/>
        <v>4</v>
      </c>
      <c r="CM1029" s="4">
        <f t="shared" si="939"/>
        <v>0</v>
      </c>
      <c r="CN1029" s="7">
        <f t="shared" si="940"/>
        <v>1.6316746953968546E-4</v>
      </c>
      <c r="CO1029" s="4">
        <f t="shared" si="941"/>
        <v>1</v>
      </c>
      <c r="CP1029" s="7">
        <f t="shared" si="942"/>
        <v>4</v>
      </c>
      <c r="CQ1029" s="4" t="str">
        <f t="shared" si="943"/>
        <v>Glenfiddich 15</v>
      </c>
      <c r="CR1029" s="7">
        <f t="shared" si="944"/>
        <v>74</v>
      </c>
      <c r="CS1029">
        <f t="shared" si="945"/>
        <v>77</v>
      </c>
      <c r="CT1029">
        <f ca="1">COUNTIF(INDIRECT(ADDRESS(ROW(),CR1029,1,1)):INDIRECT(ADDRESS(ROW(),CS1029,1,1)), "&lt;0.05")</f>
        <v>3</v>
      </c>
      <c r="CU1029" s="4">
        <f t="shared" ca="1" si="946"/>
        <v>0</v>
      </c>
    </row>
    <row r="1030" spans="1:99" x14ac:dyDescent="0.25">
      <c r="A1030" s="48">
        <v>234</v>
      </c>
      <c r="B1030" s="7">
        <v>0</v>
      </c>
      <c r="C1030">
        <v>0.17531065518788494</v>
      </c>
      <c r="D1030">
        <v>0</v>
      </c>
      <c r="E1030">
        <v>0.10878126935421831</v>
      </c>
      <c r="F1030">
        <v>5.5720079468784184E-2</v>
      </c>
      <c r="G1030">
        <v>7.3482444812163733E-2</v>
      </c>
      <c r="H1030">
        <v>0.29592990507338773</v>
      </c>
      <c r="I1030">
        <v>0.31212093167771027</v>
      </c>
      <c r="J1030">
        <v>0.17477351046773892</v>
      </c>
      <c r="K1030" s="4">
        <v>0.18324169151680372</v>
      </c>
      <c r="L1030" s="7">
        <v>0.137418973622081</v>
      </c>
      <c r="M1030">
        <v>0.29122614250926071</v>
      </c>
      <c r="N1030">
        <v>5.6698627079551027E-2</v>
      </c>
      <c r="O1030">
        <v>0.16664646186912482</v>
      </c>
      <c r="P1030" s="53">
        <v>0.21546822680839203</v>
      </c>
      <c r="Q1030" s="53">
        <v>0.27060247850126956</v>
      </c>
      <c r="R1030" s="53">
        <v>0.25091497403429819</v>
      </c>
      <c r="S1030" s="53">
        <v>0</v>
      </c>
      <c r="T1030" s="53">
        <v>0</v>
      </c>
      <c r="U1030" s="57">
        <v>0.18142293202002521</v>
      </c>
      <c r="V1030" s="59">
        <v>0.15931039615662779</v>
      </c>
      <c r="W1030" s="53">
        <v>0.20053035155289178</v>
      </c>
      <c r="X1030" s="53">
        <v>9.8865766344280862E-2</v>
      </c>
      <c r="Y1030" s="53">
        <v>0.36919707650232203</v>
      </c>
      <c r="Z1030" s="53">
        <v>0.19218517256994938</v>
      </c>
      <c r="AA1030" s="53">
        <v>0.15931039615662779</v>
      </c>
      <c r="AB1030" s="53">
        <v>0.20053035155289178</v>
      </c>
      <c r="AC1030" s="53">
        <v>9.8865766344280862E-2</v>
      </c>
      <c r="AD1030" s="53">
        <v>0.36919707650232203</v>
      </c>
      <c r="AE1030" s="57">
        <v>0.19218517256994938</v>
      </c>
      <c r="AF1030" s="59">
        <v>0.19477576051404025</v>
      </c>
      <c r="AG1030" s="53">
        <v>0.12396969482545404</v>
      </c>
      <c r="AH1030" s="53">
        <v>0.35021406867311217</v>
      </c>
      <c r="AI1030" s="53">
        <v>0.3368298645882698</v>
      </c>
      <c r="AJ1030" s="53">
        <v>0.36438519958038917</v>
      </c>
      <c r="AK1030" s="53">
        <v>0.19477576051404025</v>
      </c>
      <c r="AL1030" s="53">
        <v>0.12396969482545404</v>
      </c>
      <c r="AM1030" s="53">
        <v>0.35021406867311217</v>
      </c>
      <c r="AN1030" s="53">
        <v>0.3368298645882698</v>
      </c>
      <c r="AO1030" s="57">
        <v>0.36438519958038917</v>
      </c>
      <c r="AP1030" s="59">
        <v>0.11514851853565869</v>
      </c>
      <c r="AQ1030" s="53">
        <v>0.20813756889277232</v>
      </c>
      <c r="AR1030" s="53">
        <v>3.4915813575608357E-2</v>
      </c>
      <c r="AS1030" s="53">
        <v>0.31399073289566481</v>
      </c>
      <c r="AT1030" s="53">
        <v>0.19447873821320136</v>
      </c>
      <c r="AU1030" s="53">
        <v>0.11514851853565869</v>
      </c>
      <c r="AV1030" s="53">
        <v>0.20813756889277232</v>
      </c>
      <c r="AW1030" s="53">
        <v>3.4915813575608357E-2</v>
      </c>
      <c r="AX1030" s="53">
        <v>0.31399073289566481</v>
      </c>
      <c r="AY1030" s="57">
        <v>0.19447873821320136</v>
      </c>
      <c r="AZ1030">
        <f t="shared" si="900"/>
        <v>0.13793604875586921</v>
      </c>
      <c r="BA1030">
        <f t="shared" si="901"/>
        <v>0.15703988164440025</v>
      </c>
      <c r="BB1030">
        <f t="shared" si="902"/>
        <v>0.2040177526252144</v>
      </c>
      <c r="BC1030">
        <f t="shared" si="903"/>
        <v>0.27403491763625309</v>
      </c>
      <c r="BD1030" s="4">
        <f t="shared" si="904"/>
        <v>0.17333427442258109</v>
      </c>
      <c r="BE1030" s="7">
        <f t="shared" si="905"/>
        <v>0.1105166322584514</v>
      </c>
      <c r="BF1030">
        <f t="shared" si="906"/>
        <v>0.10728572250555972</v>
      </c>
      <c r="BG1030">
        <f t="shared" si="907"/>
        <v>9.4859040329131075E-2</v>
      </c>
      <c r="BH1030">
        <f t="shared" si="908"/>
        <v>0.10188362309546707</v>
      </c>
      <c r="BI1030" s="4">
        <f t="shared" si="909"/>
        <v>9.8868992394019958E-2</v>
      </c>
      <c r="BJ1030" s="7">
        <f t="shared" si="910"/>
        <v>0.69950802112284061</v>
      </c>
      <c r="BK1030">
        <f t="shared" si="911"/>
        <v>0.16888260777227623</v>
      </c>
      <c r="BL1030">
        <f t="shared" si="912"/>
        <v>1.0381660391638858E-2</v>
      </c>
      <c r="BM1030" s="4">
        <f t="shared" si="913"/>
        <v>0.4602024982810663</v>
      </c>
      <c r="BN1030" s="7">
        <f t="shared" si="914"/>
        <v>0.69950802112284061</v>
      </c>
      <c r="BO1030">
        <f t="shared" si="915"/>
        <v>0.31350969250546423</v>
      </c>
      <c r="BP1030">
        <f t="shared" si="916"/>
        <v>2.2310288680974871E-2</v>
      </c>
      <c r="BQ1030" s="4">
        <f t="shared" si="917"/>
        <v>0.72808162999838877</v>
      </c>
      <c r="BR1030" s="7">
        <f t="shared" si="918"/>
        <v>0.16888260777227623</v>
      </c>
      <c r="BS1030">
        <f t="shared" si="919"/>
        <v>0.31350969250546423</v>
      </c>
      <c r="BT1030">
        <f t="shared" si="920"/>
        <v>0.12921048226204504</v>
      </c>
      <c r="BU1030" s="4">
        <f t="shared" si="921"/>
        <v>0.48792841186394487</v>
      </c>
      <c r="BV1030" s="7">
        <f t="shared" si="922"/>
        <v>1.0381660391638858E-2</v>
      </c>
      <c r="BW1030">
        <f t="shared" si="923"/>
        <v>2.2310288680974871E-2</v>
      </c>
      <c r="BX1030">
        <f t="shared" si="924"/>
        <v>0.12921048226204504</v>
      </c>
      <c r="BY1030" s="4">
        <f t="shared" si="925"/>
        <v>3.7730637495361853E-2</v>
      </c>
      <c r="BZ1030" s="7">
        <f t="shared" si="926"/>
        <v>0.4602024982810663</v>
      </c>
      <c r="CA1030">
        <f t="shared" si="927"/>
        <v>0.72808162999838877</v>
      </c>
      <c r="CB1030">
        <f t="shared" si="928"/>
        <v>0.48792841186394487</v>
      </c>
      <c r="CC1030" s="4">
        <f t="shared" si="929"/>
        <v>3.7730637495361853E-2</v>
      </c>
      <c r="CD1030" s="7">
        <f t="shared" si="930"/>
        <v>6</v>
      </c>
      <c r="CE1030" s="4">
        <f t="shared" si="931"/>
        <v>0</v>
      </c>
      <c r="CF1030" s="7">
        <f t="shared" si="932"/>
        <v>0.69950802112284061</v>
      </c>
      <c r="CG1030">
        <f t="shared" si="933"/>
        <v>6.5516470203715371E-2</v>
      </c>
      <c r="CH1030" s="7">
        <f t="shared" si="934"/>
        <v>0.69950802112284061</v>
      </c>
      <c r="CI1030" s="4">
        <f t="shared" si="935"/>
        <v>0.14318981128072145</v>
      </c>
      <c r="CJ1030">
        <f t="shared" si="936"/>
        <v>6.5516470203715371E-2</v>
      </c>
      <c r="CK1030">
        <f t="shared" si="937"/>
        <v>0.14318981128072145</v>
      </c>
      <c r="CL1030" s="7">
        <f t="shared" si="938"/>
        <v>0</v>
      </c>
      <c r="CM1030" s="4">
        <f t="shared" si="939"/>
        <v>0</v>
      </c>
      <c r="CN1030" s="7">
        <f t="shared" si="940"/>
        <v>8.5768175038859803E-3</v>
      </c>
      <c r="CO1030" s="4">
        <f t="shared" si="941"/>
        <v>1</v>
      </c>
      <c r="CP1030" s="7">
        <f t="shared" si="942"/>
        <v>4</v>
      </c>
      <c r="CQ1030" s="4" t="str">
        <f t="shared" si="943"/>
        <v>Glenfiddich 15</v>
      </c>
      <c r="CR1030" s="7">
        <f t="shared" si="944"/>
        <v>74</v>
      </c>
      <c r="CS1030">
        <f t="shared" si="945"/>
        <v>77</v>
      </c>
      <c r="CT1030">
        <f ca="1">COUNTIF(INDIRECT(ADDRESS(ROW(),CR1030,1,1)):INDIRECT(ADDRESS(ROW(),CS1030,1,1)), "&lt;0.05")</f>
        <v>3</v>
      </c>
      <c r="CU1030" s="4">
        <f t="shared" ca="1" si="946"/>
        <v>0</v>
      </c>
    </row>
    <row r="1031" spans="1:99" x14ac:dyDescent="0.25">
      <c r="A1031" s="48">
        <v>235</v>
      </c>
      <c r="B1031" s="7">
        <v>0.21809809180463616</v>
      </c>
      <c r="C1031">
        <v>9.3877359666462351E-2</v>
      </c>
      <c r="D1031">
        <v>1.4002421143687818E-2</v>
      </c>
      <c r="E1031">
        <v>0.10210088155803883</v>
      </c>
      <c r="F1031">
        <v>2.9658145822284609E-2</v>
      </c>
      <c r="G1031">
        <v>0.10547197642739933</v>
      </c>
      <c r="H1031">
        <v>0.37579641288119142</v>
      </c>
      <c r="I1031">
        <v>0.32099893319907702</v>
      </c>
      <c r="J1031">
        <v>2.9066942424139396E-2</v>
      </c>
      <c r="K1031" s="4">
        <v>1.2611026104379797E-3</v>
      </c>
      <c r="L1031" s="7">
        <v>7.0176330383952198E-2</v>
      </c>
      <c r="M1031">
        <v>3.309667990136958E-2</v>
      </c>
      <c r="N1031">
        <v>9.8726466072625932E-2</v>
      </c>
      <c r="O1031">
        <v>0.24059662703871762</v>
      </c>
      <c r="P1031" s="53">
        <v>0.20845593986154362</v>
      </c>
      <c r="Q1031" s="53">
        <v>0.10640349791950446</v>
      </c>
      <c r="R1031" s="53">
        <v>0.11385266353636153</v>
      </c>
      <c r="S1031" s="53">
        <v>0.4127715697674067</v>
      </c>
      <c r="T1031" s="53">
        <v>0.1659916238691336</v>
      </c>
      <c r="U1031" s="57">
        <v>0.20868742926810144</v>
      </c>
      <c r="V1031" s="59">
        <v>0.17514039285160007</v>
      </c>
      <c r="W1031" s="53">
        <v>0.16747980041581165</v>
      </c>
      <c r="X1031" s="53">
        <v>0.48498522331871269</v>
      </c>
      <c r="Y1031" s="53">
        <v>0.23098546206235587</v>
      </c>
      <c r="Z1031" s="53">
        <v>0.2678125806235076</v>
      </c>
      <c r="AA1031" s="53">
        <v>0.17514039285160007</v>
      </c>
      <c r="AB1031" s="53">
        <v>0.16747980041581165</v>
      </c>
      <c r="AC1031" s="53">
        <v>0.48498522331871269</v>
      </c>
      <c r="AD1031" s="53">
        <v>0.23098546206235587</v>
      </c>
      <c r="AE1031" s="57">
        <v>0.2678125806235076</v>
      </c>
      <c r="AF1031" s="59">
        <v>0.75900891541470827</v>
      </c>
      <c r="AG1031" s="53">
        <v>0.55783002031924689</v>
      </c>
      <c r="AH1031" s="53">
        <v>0.55939674715568055</v>
      </c>
      <c r="AI1031" s="53">
        <v>0.53103435652266195</v>
      </c>
      <c r="AJ1031" s="53">
        <v>0.55574552932040044</v>
      </c>
      <c r="AK1031" s="53">
        <v>0.75900891541470827</v>
      </c>
      <c r="AL1031" s="53">
        <v>0.55783002031924689</v>
      </c>
      <c r="AM1031" s="53">
        <v>0.55939674715568055</v>
      </c>
      <c r="AN1031" s="53">
        <v>0.53103435652266195</v>
      </c>
      <c r="AO1031" s="57">
        <v>0.55574552932040044</v>
      </c>
      <c r="AP1031" s="59">
        <v>0.27264198807153883</v>
      </c>
      <c r="AQ1031" s="53">
        <v>0.19181179623271041</v>
      </c>
      <c r="AR1031" s="53">
        <v>0.527154339955623</v>
      </c>
      <c r="AS1031" s="53">
        <v>0.46964401926908167</v>
      </c>
      <c r="AT1031" s="53">
        <v>0.19778519465869829</v>
      </c>
      <c r="AU1031" s="53">
        <v>0.27264198807153883</v>
      </c>
      <c r="AV1031" s="53">
        <v>0.19181179623271041</v>
      </c>
      <c r="AW1031" s="53">
        <v>0.527154339955623</v>
      </c>
      <c r="AX1031" s="53">
        <v>0.46964401926908167</v>
      </c>
      <c r="AY1031" s="57">
        <v>0.19778519465869829</v>
      </c>
      <c r="AZ1031">
        <f t="shared" si="900"/>
        <v>0.12903322675373546</v>
      </c>
      <c r="BA1031">
        <f t="shared" si="901"/>
        <v>0.16587588276187168</v>
      </c>
      <c r="BB1031">
        <f t="shared" si="902"/>
        <v>0.26528069185439762</v>
      </c>
      <c r="BC1031">
        <f t="shared" si="903"/>
        <v>0.59260311374653973</v>
      </c>
      <c r="BD1031" s="4">
        <f t="shared" si="904"/>
        <v>0.33180746763753044</v>
      </c>
      <c r="BE1031" s="7">
        <f t="shared" si="905"/>
        <v>0.1323372535317294</v>
      </c>
      <c r="BF1031">
        <f t="shared" si="906"/>
        <v>0.10940633647951807</v>
      </c>
      <c r="BG1031">
        <f t="shared" si="907"/>
        <v>0.12215012826998142</v>
      </c>
      <c r="BH1031">
        <f t="shared" si="908"/>
        <v>8.8382898085945349E-2</v>
      </c>
      <c r="BI1031" s="4">
        <f t="shared" si="909"/>
        <v>0.14773897938136338</v>
      </c>
      <c r="BJ1031" s="7">
        <f t="shared" si="910"/>
        <v>0.50637114184644028</v>
      </c>
      <c r="BK1031">
        <f t="shared" si="911"/>
        <v>2.7935435625605895E-2</v>
      </c>
      <c r="BL1031">
        <f t="shared" si="912"/>
        <v>9.9818562225829719E-8</v>
      </c>
      <c r="BM1031" s="4">
        <f t="shared" si="913"/>
        <v>4.6708344124103121E-3</v>
      </c>
      <c r="BN1031" s="7">
        <f t="shared" si="914"/>
        <v>0.50637114184644028</v>
      </c>
      <c r="BO1031">
        <f t="shared" si="915"/>
        <v>7.1453898666582444E-2</v>
      </c>
      <c r="BP1031">
        <f t="shared" si="916"/>
        <v>2.4953580086240919E-8</v>
      </c>
      <c r="BQ1031" s="4">
        <f t="shared" si="917"/>
        <v>1.1173978506019436E-2</v>
      </c>
      <c r="BR1031" s="7">
        <f t="shared" si="918"/>
        <v>2.7935435625605895E-2</v>
      </c>
      <c r="BS1031">
        <f t="shared" si="919"/>
        <v>7.1453898666582444E-2</v>
      </c>
      <c r="BT1031">
        <f t="shared" si="920"/>
        <v>3.331009127035825E-6</v>
      </c>
      <c r="BU1031" s="4">
        <f t="shared" si="921"/>
        <v>0.28741447926513186</v>
      </c>
      <c r="BV1031" s="7">
        <f t="shared" si="922"/>
        <v>9.9818562225829719E-8</v>
      </c>
      <c r="BW1031">
        <f t="shared" si="923"/>
        <v>2.4953580086240919E-8</v>
      </c>
      <c r="BX1031">
        <f t="shared" si="924"/>
        <v>3.331009127035825E-6</v>
      </c>
      <c r="BY1031" s="4">
        <f t="shared" si="925"/>
        <v>2.5129373955664572E-4</v>
      </c>
      <c r="BZ1031" s="7">
        <f t="shared" si="926"/>
        <v>4.6708344124103121E-3</v>
      </c>
      <c r="CA1031">
        <f t="shared" si="927"/>
        <v>1.1173978506019436E-2</v>
      </c>
      <c r="CB1031">
        <f t="shared" si="928"/>
        <v>0.28741447926513186</v>
      </c>
      <c r="CC1031" s="4">
        <f t="shared" si="929"/>
        <v>2.5129373955664572E-4</v>
      </c>
      <c r="CD1031" s="7">
        <f t="shared" si="930"/>
        <v>14</v>
      </c>
      <c r="CE1031" s="4">
        <f t="shared" si="931"/>
        <v>0</v>
      </c>
      <c r="CF1031" s="7">
        <f t="shared" si="932"/>
        <v>0.50637114184644028</v>
      </c>
      <c r="CG1031">
        <f t="shared" si="933"/>
        <v>5.8596522379758508E-5</v>
      </c>
      <c r="CH1031" s="7">
        <f t="shared" si="934"/>
        <v>0.50637114184644028</v>
      </c>
      <c r="CI1031" s="4">
        <f t="shared" si="935"/>
        <v>5.8190316439834612E-5</v>
      </c>
      <c r="CJ1031">
        <f t="shared" si="936"/>
        <v>5.8596522379758508E-5</v>
      </c>
      <c r="CK1031">
        <f t="shared" si="937"/>
        <v>5.8190316439834612E-5</v>
      </c>
      <c r="CL1031" s="7">
        <f t="shared" si="938"/>
        <v>4</v>
      </c>
      <c r="CM1031" s="4">
        <f t="shared" si="939"/>
        <v>0</v>
      </c>
      <c r="CN1031" s="7">
        <f t="shared" si="940"/>
        <v>5.677557811432224E-6</v>
      </c>
      <c r="CO1031" s="4">
        <f t="shared" si="941"/>
        <v>1</v>
      </c>
      <c r="CP1031" s="7">
        <f t="shared" si="942"/>
        <v>4</v>
      </c>
      <c r="CQ1031" s="4" t="str">
        <f t="shared" si="943"/>
        <v>Glenfiddich 15</v>
      </c>
      <c r="CR1031" s="7">
        <f t="shared" si="944"/>
        <v>74</v>
      </c>
      <c r="CS1031">
        <f t="shared" si="945"/>
        <v>77</v>
      </c>
      <c r="CT1031">
        <f ca="1">COUNTIF(INDIRECT(ADDRESS(ROW(),CR1031,1,1)):INDIRECT(ADDRESS(ROW(),CS1031,1,1)), "&lt;0.05")</f>
        <v>4</v>
      </c>
      <c r="CU1031" s="4">
        <f t="shared" ca="1" si="946"/>
        <v>1</v>
      </c>
    </row>
    <row r="1032" spans="1:99" x14ac:dyDescent="0.25">
      <c r="A1032" s="48">
        <v>236</v>
      </c>
      <c r="B1032" s="7">
        <v>5.0353950757752723E-2</v>
      </c>
      <c r="C1032">
        <v>0.28962498343855164</v>
      </c>
      <c r="D1032">
        <v>0.18879372514350859</v>
      </c>
      <c r="E1032">
        <v>3.0430669867331721E-2</v>
      </c>
      <c r="F1032">
        <v>0.16596293720063923</v>
      </c>
      <c r="G1032">
        <v>0.36307963035197433</v>
      </c>
      <c r="H1032">
        <v>0.31638044079378214</v>
      </c>
      <c r="I1032">
        <v>0.18107900031096222</v>
      </c>
      <c r="J1032">
        <v>0.13858924239438025</v>
      </c>
      <c r="K1032" s="4">
        <v>0.13942837975416528</v>
      </c>
      <c r="L1032" s="7">
        <v>0.12188374995010644</v>
      </c>
      <c r="M1032">
        <v>0.22975060992750043</v>
      </c>
      <c r="N1032">
        <v>0.21817893911651282</v>
      </c>
      <c r="O1032">
        <v>0</v>
      </c>
      <c r="P1032" s="53">
        <v>0.20642599054448485</v>
      </c>
      <c r="Q1032" s="53">
        <v>0.29021507424042903</v>
      </c>
      <c r="R1032" s="53">
        <v>0.15671337166112026</v>
      </c>
      <c r="S1032" s="53">
        <v>0.22073669493171469</v>
      </c>
      <c r="T1032" s="53">
        <v>0.19759912201672519</v>
      </c>
      <c r="U1032" s="57">
        <v>0.15574120937681812</v>
      </c>
      <c r="V1032" s="59">
        <v>5.1221032650746193E-2</v>
      </c>
      <c r="W1032" s="53">
        <v>0.2073863606914649</v>
      </c>
      <c r="X1032" s="53">
        <v>0.48285292344744551</v>
      </c>
      <c r="Y1032" s="53">
        <v>0.35484195445250977</v>
      </c>
      <c r="Z1032" s="53">
        <v>0.43928125847504651</v>
      </c>
      <c r="AA1032" s="53">
        <v>5.1221032650746193E-2</v>
      </c>
      <c r="AB1032" s="53">
        <v>0.2073863606914649</v>
      </c>
      <c r="AC1032" s="53">
        <v>0.48285292344744551</v>
      </c>
      <c r="AD1032" s="53">
        <v>0.35484195445250977</v>
      </c>
      <c r="AE1032" s="57">
        <v>0.43928125847504651</v>
      </c>
      <c r="AF1032" s="59">
        <v>0.40666732760400426</v>
      </c>
      <c r="AG1032" s="53">
        <v>0.8728242475997654</v>
      </c>
      <c r="AH1032" s="53">
        <v>0.30897158425217264</v>
      </c>
      <c r="AI1032" s="53">
        <v>0.33030956554876362</v>
      </c>
      <c r="AJ1032" s="53">
        <v>0</v>
      </c>
      <c r="AK1032" s="53">
        <v>0.40666732760400426</v>
      </c>
      <c r="AL1032" s="53">
        <v>0.8728242475997654</v>
      </c>
      <c r="AM1032" s="53">
        <v>0.30897158425217264</v>
      </c>
      <c r="AN1032" s="53">
        <v>0.33030956554876362</v>
      </c>
      <c r="AO1032" s="57">
        <v>0</v>
      </c>
      <c r="AP1032" s="59">
        <v>7.3869771503897924E-2</v>
      </c>
      <c r="AQ1032" s="53">
        <v>0.17136727268777355</v>
      </c>
      <c r="AR1032" s="53">
        <v>0.2633702902217902</v>
      </c>
      <c r="AS1032" s="53">
        <v>0.49965222292029343</v>
      </c>
      <c r="AT1032" s="53">
        <v>5.0633008603994618E-2</v>
      </c>
      <c r="AU1032" s="53">
        <v>7.3869771503897924E-2</v>
      </c>
      <c r="AV1032" s="53">
        <v>0.17136727268777355</v>
      </c>
      <c r="AW1032" s="53">
        <v>0.2633702902217902</v>
      </c>
      <c r="AX1032" s="53">
        <v>0.49965222292029343</v>
      </c>
      <c r="AY1032" s="57">
        <v>5.0633008603994618E-2</v>
      </c>
      <c r="AZ1032">
        <f t="shared" si="900"/>
        <v>0.18637229600130478</v>
      </c>
      <c r="BA1032">
        <f t="shared" si="901"/>
        <v>0.17972447617654116</v>
      </c>
      <c r="BB1032">
        <f t="shared" si="902"/>
        <v>0.30711670594344265</v>
      </c>
      <c r="BC1032">
        <f t="shared" si="903"/>
        <v>0.38375454500094108</v>
      </c>
      <c r="BD1032" s="4">
        <f t="shared" si="904"/>
        <v>0.21177851318754995</v>
      </c>
      <c r="BE1032" s="7">
        <f t="shared" si="905"/>
        <v>0.10880404092906765</v>
      </c>
      <c r="BF1032">
        <f t="shared" si="906"/>
        <v>7.8637814570629017E-2</v>
      </c>
      <c r="BG1032">
        <f t="shared" si="907"/>
        <v>0.16736993212491658</v>
      </c>
      <c r="BH1032">
        <f t="shared" si="908"/>
        <v>0.29643458242646725</v>
      </c>
      <c r="BI1032" s="4">
        <f t="shared" si="909"/>
        <v>0.17136883370984762</v>
      </c>
      <c r="BJ1032" s="7">
        <f t="shared" si="910"/>
        <v>0.87747790461677988</v>
      </c>
      <c r="BK1032">
        <f t="shared" si="911"/>
        <v>7.4501682979603578E-2</v>
      </c>
      <c r="BL1032">
        <f t="shared" si="912"/>
        <v>7.2813877851793649E-2</v>
      </c>
      <c r="BM1032" s="4">
        <f t="shared" si="913"/>
        <v>0.69774686416857201</v>
      </c>
      <c r="BN1032" s="7">
        <f t="shared" si="914"/>
        <v>0.87747790461677988</v>
      </c>
      <c r="BO1032">
        <f t="shared" si="915"/>
        <v>4.8698755542955677E-2</v>
      </c>
      <c r="BP1032">
        <f t="shared" si="916"/>
        <v>6.0993770770466471E-2</v>
      </c>
      <c r="BQ1032" s="4">
        <f t="shared" si="917"/>
        <v>0.60020132420828709</v>
      </c>
      <c r="BR1032" s="7">
        <f t="shared" si="918"/>
        <v>7.4501682979603578E-2</v>
      </c>
      <c r="BS1032">
        <f t="shared" si="919"/>
        <v>4.8698755542955677E-2</v>
      </c>
      <c r="BT1032">
        <f t="shared" si="920"/>
        <v>0.48804329298127391</v>
      </c>
      <c r="BU1032" s="4">
        <f t="shared" si="921"/>
        <v>0.22426475260334228</v>
      </c>
      <c r="BV1032" s="7">
        <f t="shared" si="922"/>
        <v>7.2813877851793649E-2</v>
      </c>
      <c r="BW1032">
        <f t="shared" si="923"/>
        <v>6.0993770770466471E-2</v>
      </c>
      <c r="BX1032">
        <f t="shared" si="924"/>
        <v>0.48804329298127391</v>
      </c>
      <c r="BY1032" s="4">
        <f t="shared" si="925"/>
        <v>0.13391455638658795</v>
      </c>
      <c r="BZ1032" s="7">
        <f t="shared" si="926"/>
        <v>0.69774686416857201</v>
      </c>
      <c r="CA1032">
        <f t="shared" si="927"/>
        <v>0.60020132420828709</v>
      </c>
      <c r="CB1032">
        <f t="shared" si="928"/>
        <v>0.22426475260334228</v>
      </c>
      <c r="CC1032" s="4">
        <f t="shared" si="929"/>
        <v>0.13391455638658795</v>
      </c>
      <c r="CD1032" s="7">
        <f t="shared" si="930"/>
        <v>2</v>
      </c>
      <c r="CE1032" s="4">
        <f t="shared" si="931"/>
        <v>0</v>
      </c>
      <c r="CF1032" s="7">
        <f t="shared" si="932"/>
        <v>0.87747790461677988</v>
      </c>
      <c r="CG1032">
        <f t="shared" si="933"/>
        <v>3.9789568548501762E-2</v>
      </c>
      <c r="CH1032" s="7">
        <f t="shared" si="934"/>
        <v>0.87747790461677988</v>
      </c>
      <c r="CI1032" s="4">
        <f t="shared" si="935"/>
        <v>1.5663999563757039E-2</v>
      </c>
      <c r="CJ1032">
        <f t="shared" si="936"/>
        <v>3.9789568548501762E-2</v>
      </c>
      <c r="CK1032">
        <f t="shared" si="937"/>
        <v>1.5663999563757039E-2</v>
      </c>
      <c r="CL1032" s="7">
        <f t="shared" si="938"/>
        <v>4</v>
      </c>
      <c r="CM1032" s="4">
        <f t="shared" si="939"/>
        <v>0</v>
      </c>
      <c r="CN1032" s="7">
        <f t="shared" si="940"/>
        <v>8.7322979070894174E-3</v>
      </c>
      <c r="CO1032" s="4">
        <f t="shared" si="941"/>
        <v>1</v>
      </c>
      <c r="CP1032" s="7">
        <f t="shared" si="942"/>
        <v>4</v>
      </c>
      <c r="CQ1032" s="4" t="str">
        <f t="shared" si="943"/>
        <v>Glenfiddich 15</v>
      </c>
      <c r="CR1032" s="7">
        <f t="shared" si="944"/>
        <v>74</v>
      </c>
      <c r="CS1032">
        <f t="shared" si="945"/>
        <v>77</v>
      </c>
      <c r="CT1032">
        <f ca="1">COUNTIF(INDIRECT(ADDRESS(ROW(),CR1032,1,1)):INDIRECT(ADDRESS(ROW(),CS1032,1,1)), "&lt;0.05")</f>
        <v>0</v>
      </c>
      <c r="CU1032" s="4">
        <f t="shared" ca="1" si="946"/>
        <v>0</v>
      </c>
    </row>
    <row r="1033" spans="1:99" x14ac:dyDescent="0.25">
      <c r="A1033" s="48">
        <v>237</v>
      </c>
      <c r="B1033" s="7">
        <v>0.17147387292391048</v>
      </c>
      <c r="C1033">
        <v>0.16111202127171279</v>
      </c>
      <c r="D1033">
        <v>0.15979160777288803</v>
      </c>
      <c r="E1033">
        <v>0.12162904535078831</v>
      </c>
      <c r="F1033">
        <v>0.17943999954505058</v>
      </c>
      <c r="G1033">
        <v>0.25075171504687171</v>
      </c>
      <c r="H1033">
        <v>0.49568375999039271</v>
      </c>
      <c r="I1033">
        <v>0.17410862390147952</v>
      </c>
      <c r="J1033">
        <v>0.2664317153478683</v>
      </c>
      <c r="K1033" s="4">
        <v>7.396153260676803E-3</v>
      </c>
      <c r="L1033" s="7">
        <v>0.38687844121827586</v>
      </c>
      <c r="M1033">
        <v>0.35676230323796837</v>
      </c>
      <c r="N1033">
        <v>0.17705006954434993</v>
      </c>
      <c r="O1033">
        <v>0.12458524992755987</v>
      </c>
      <c r="P1033" s="53">
        <v>3.6334187596729815E-2</v>
      </c>
      <c r="Q1033" s="53">
        <v>9.0166422824490791E-2</v>
      </c>
      <c r="R1033" s="53">
        <v>0.23358932709350846</v>
      </c>
      <c r="S1033" s="53">
        <v>0.1577147263150015</v>
      </c>
      <c r="T1033" s="53">
        <v>6.4913310172232008E-2</v>
      </c>
      <c r="U1033" s="57">
        <v>0.20906742514153009</v>
      </c>
      <c r="V1033" s="59">
        <v>0</v>
      </c>
      <c r="W1033" s="53">
        <v>0.19805321234331361</v>
      </c>
      <c r="X1033" s="53">
        <v>0.46493953051079673</v>
      </c>
      <c r="Y1033" s="53">
        <v>0.21599151357978882</v>
      </c>
      <c r="Z1033" s="53">
        <v>0.43558708836189713</v>
      </c>
      <c r="AA1033" s="53">
        <v>0</v>
      </c>
      <c r="AB1033" s="53">
        <v>0.19805321234331361</v>
      </c>
      <c r="AC1033" s="53">
        <v>0.46493953051079673</v>
      </c>
      <c r="AD1033" s="53">
        <v>0.21599151357978882</v>
      </c>
      <c r="AE1033" s="57">
        <v>0.43558708836189713</v>
      </c>
      <c r="AF1033" s="59">
        <v>0.40369456646639368</v>
      </c>
      <c r="AG1033" s="53">
        <v>0.14370085313476769</v>
      </c>
      <c r="AH1033" s="53">
        <v>0.52832965128934239</v>
      </c>
      <c r="AI1033" s="53">
        <v>0.39783997775718311</v>
      </c>
      <c r="AJ1033" s="53">
        <v>0.21813079954667672</v>
      </c>
      <c r="AK1033" s="53">
        <v>0.40369456646639368</v>
      </c>
      <c r="AL1033" s="53">
        <v>0.14370085313476769</v>
      </c>
      <c r="AM1033" s="53">
        <v>0.52832965128934239</v>
      </c>
      <c r="AN1033" s="53">
        <v>0.39783997775718311</v>
      </c>
      <c r="AO1033" s="57">
        <v>0.21813079954667672</v>
      </c>
      <c r="AP1033" s="59">
        <v>6.4106435750899873E-2</v>
      </c>
      <c r="AQ1033" s="53">
        <v>0.10632900320636317</v>
      </c>
      <c r="AR1033" s="53">
        <v>0.13394613043693746</v>
      </c>
      <c r="AS1033" s="53">
        <v>0.13101266336224246</v>
      </c>
      <c r="AT1033" s="53">
        <v>0.22160410659030788</v>
      </c>
      <c r="AU1033" s="53">
        <v>6.4106435750899873E-2</v>
      </c>
      <c r="AV1033" s="53">
        <v>0.10632900320636317</v>
      </c>
      <c r="AW1033" s="53">
        <v>0.13394613043693746</v>
      </c>
      <c r="AX1033" s="53">
        <v>0.13101266336224246</v>
      </c>
      <c r="AY1033" s="57">
        <v>0.22160410659030788</v>
      </c>
      <c r="AZ1033">
        <f t="shared" si="900"/>
        <v>0.19878185144116392</v>
      </c>
      <c r="BA1033">
        <f t="shared" si="901"/>
        <v>0.1837061463071647</v>
      </c>
      <c r="BB1033">
        <f t="shared" si="902"/>
        <v>0.26291426895915926</v>
      </c>
      <c r="BC1033">
        <f t="shared" si="903"/>
        <v>0.33833916963887273</v>
      </c>
      <c r="BD1033" s="4">
        <f t="shared" si="904"/>
        <v>0.13139966786935017</v>
      </c>
      <c r="BE1033" s="7">
        <f t="shared" si="905"/>
        <v>0.12590870208855462</v>
      </c>
      <c r="BF1033">
        <f t="shared" si="906"/>
        <v>0.1169776762752143</v>
      </c>
      <c r="BG1033">
        <f t="shared" si="907"/>
        <v>0.1802237642028767</v>
      </c>
      <c r="BH1033">
        <f t="shared" si="908"/>
        <v>0.1462434679800676</v>
      </c>
      <c r="BI1033" s="4">
        <f t="shared" si="909"/>
        <v>5.4365823260678958E-2</v>
      </c>
      <c r="BJ1033" s="7">
        <f t="shared" si="910"/>
        <v>0.78465569591905848</v>
      </c>
      <c r="BK1033">
        <f t="shared" si="911"/>
        <v>0.36990488653937703</v>
      </c>
      <c r="BL1033">
        <f t="shared" si="912"/>
        <v>3.4818191553153764E-2</v>
      </c>
      <c r="BM1033" s="4">
        <f t="shared" si="913"/>
        <v>0.14571455113939535</v>
      </c>
      <c r="BN1033" s="7">
        <f t="shared" si="914"/>
        <v>0.78465569591905848</v>
      </c>
      <c r="BO1033">
        <f t="shared" si="915"/>
        <v>0.26139705706276878</v>
      </c>
      <c r="BP1033">
        <f t="shared" si="916"/>
        <v>1.8150992441094846E-2</v>
      </c>
      <c r="BQ1033" s="4">
        <f t="shared" si="917"/>
        <v>0.22262723895979367</v>
      </c>
      <c r="BR1033" s="7">
        <f t="shared" si="918"/>
        <v>0.36990488653937703</v>
      </c>
      <c r="BS1033">
        <f t="shared" si="919"/>
        <v>0.26139705706276878</v>
      </c>
      <c r="BT1033">
        <f t="shared" si="920"/>
        <v>0.3182900100901348</v>
      </c>
      <c r="BU1033" s="4">
        <f t="shared" si="921"/>
        <v>5.0106980934780748E-2</v>
      </c>
      <c r="BV1033" s="7">
        <f t="shared" si="922"/>
        <v>3.4818191553153764E-2</v>
      </c>
      <c r="BW1033">
        <f t="shared" si="923"/>
        <v>1.8150992441094846E-2</v>
      </c>
      <c r="BX1033">
        <f t="shared" si="924"/>
        <v>0.3182900100901348</v>
      </c>
      <c r="BY1033" s="4">
        <f t="shared" si="925"/>
        <v>1.3781954939990422E-3</v>
      </c>
      <c r="BZ1033" s="7">
        <f t="shared" si="926"/>
        <v>0.14571455113939535</v>
      </c>
      <c r="CA1033">
        <f t="shared" si="927"/>
        <v>0.22262723895979367</v>
      </c>
      <c r="CB1033">
        <f t="shared" si="928"/>
        <v>5.0106980934780748E-2</v>
      </c>
      <c r="CC1033" s="4">
        <f t="shared" si="929"/>
        <v>1.3781954939990422E-3</v>
      </c>
      <c r="CD1033" s="7">
        <f t="shared" si="930"/>
        <v>6</v>
      </c>
      <c r="CE1033" s="4">
        <f t="shared" si="931"/>
        <v>0</v>
      </c>
      <c r="CF1033" s="7">
        <f t="shared" si="932"/>
        <v>0.78465569591905848</v>
      </c>
      <c r="CG1033">
        <f t="shared" si="933"/>
        <v>0.36755680720112771</v>
      </c>
      <c r="CH1033" s="7">
        <f t="shared" si="934"/>
        <v>0.78465569591905848</v>
      </c>
      <c r="CI1033" s="4">
        <f t="shared" si="935"/>
        <v>0.21188013190107022</v>
      </c>
      <c r="CJ1033">
        <f t="shared" si="936"/>
        <v>0.36755680720112771</v>
      </c>
      <c r="CK1033">
        <f t="shared" si="937"/>
        <v>0.21188013190107022</v>
      </c>
      <c r="CL1033" s="7">
        <f t="shared" si="938"/>
        <v>0</v>
      </c>
      <c r="CM1033" s="4">
        <f t="shared" si="939"/>
        <v>0</v>
      </c>
      <c r="CN1033" s="7">
        <f t="shared" si="940"/>
        <v>2.1219631497084612E-2</v>
      </c>
      <c r="CO1033" s="4">
        <f t="shared" si="941"/>
        <v>1</v>
      </c>
      <c r="CP1033" s="7">
        <f t="shared" si="942"/>
        <v>4</v>
      </c>
      <c r="CQ1033" s="4" t="str">
        <f t="shared" si="943"/>
        <v>Glenfiddich 15</v>
      </c>
      <c r="CR1033" s="7">
        <f t="shared" si="944"/>
        <v>74</v>
      </c>
      <c r="CS1033">
        <f t="shared" si="945"/>
        <v>77</v>
      </c>
      <c r="CT1033">
        <f ca="1">COUNTIF(INDIRECT(ADDRESS(ROW(),CR1033,1,1)):INDIRECT(ADDRESS(ROW(),CS1033,1,1)), "&lt;0.05")</f>
        <v>3</v>
      </c>
      <c r="CU1033" s="4">
        <f t="shared" ca="1" si="946"/>
        <v>0</v>
      </c>
    </row>
    <row r="1034" spans="1:99" x14ac:dyDescent="0.25">
      <c r="A1034" s="48">
        <v>238</v>
      </c>
      <c r="B1034" s="7">
        <v>0.26350264664789302</v>
      </c>
      <c r="C1034">
        <v>7.0030862814009998E-2</v>
      </c>
      <c r="D1034">
        <v>0.43874263113597017</v>
      </c>
      <c r="E1034">
        <v>0.32697063132031345</v>
      </c>
      <c r="F1034">
        <v>4.4523858697801781E-2</v>
      </c>
      <c r="G1034">
        <v>0.48896711519915576</v>
      </c>
      <c r="H1034">
        <v>0.51114817162836101</v>
      </c>
      <c r="I1034">
        <v>0.47849531395193823</v>
      </c>
      <c r="J1034">
        <v>0.57298747249592696</v>
      </c>
      <c r="K1034" s="4">
        <v>3.5297908476678783E-2</v>
      </c>
      <c r="L1034" s="7">
        <v>0.17730793053058028</v>
      </c>
      <c r="M1034">
        <v>0.39680349644201185</v>
      </c>
      <c r="N1034">
        <v>0.46767041162626832</v>
      </c>
      <c r="O1034">
        <v>0.42826137304437489</v>
      </c>
      <c r="P1034" s="53">
        <v>0.24290991556479666</v>
      </c>
      <c r="Q1034" s="53">
        <v>0.63676388093268499</v>
      </c>
      <c r="R1034" s="53">
        <v>0.61559210020627575</v>
      </c>
      <c r="S1034" s="53">
        <v>0.37018623090619879</v>
      </c>
      <c r="T1034" s="53">
        <v>0.42394231780144054</v>
      </c>
      <c r="U1034" s="57">
        <v>0.35190588163198228</v>
      </c>
      <c r="V1034" s="59">
        <v>0.46855718050184553</v>
      </c>
      <c r="W1034" s="53">
        <v>0.8424240198149725</v>
      </c>
      <c r="X1034" s="53">
        <v>0.77161250373146684</v>
      </c>
      <c r="Y1034" s="53">
        <v>0.20352956632596356</v>
      </c>
      <c r="Z1034" s="53">
        <v>0.82097028595467925</v>
      </c>
      <c r="AA1034" s="53">
        <v>0.46855718050184553</v>
      </c>
      <c r="AB1034" s="53">
        <v>0.8424240198149725</v>
      </c>
      <c r="AC1034" s="53">
        <v>0.77161250373146684</v>
      </c>
      <c r="AD1034" s="53">
        <v>0.20352956632596356</v>
      </c>
      <c r="AE1034" s="57">
        <v>0.82097028595467925</v>
      </c>
      <c r="AF1034" s="59">
        <v>1.3123455446390679</v>
      </c>
      <c r="AG1034" s="53">
        <v>0.50475058564997921</v>
      </c>
      <c r="AH1034" s="53">
        <v>0.58535462805809368</v>
      </c>
      <c r="AI1034" s="53">
        <v>0.5354773161334585</v>
      </c>
      <c r="AJ1034" s="53">
        <v>0.14755040997736218</v>
      </c>
      <c r="AK1034" s="53">
        <v>1.3123455446390679</v>
      </c>
      <c r="AL1034" s="53">
        <v>0.50475058564997921</v>
      </c>
      <c r="AM1034" s="53">
        <v>0.58535462805809368</v>
      </c>
      <c r="AN1034" s="53">
        <v>0.5354773161334585</v>
      </c>
      <c r="AO1034" s="57">
        <v>0.14755040997736218</v>
      </c>
      <c r="AP1034" s="59">
        <v>0.14145269830393919</v>
      </c>
      <c r="AQ1034" s="53">
        <v>0.13464800963537468</v>
      </c>
      <c r="AR1034" s="53">
        <v>0.29627411347075755</v>
      </c>
      <c r="AS1034" s="53">
        <v>0.34182696044688665</v>
      </c>
      <c r="AT1034" s="53">
        <v>0.29325871099026057</v>
      </c>
      <c r="AU1034" s="53">
        <v>0.14145269830393919</v>
      </c>
      <c r="AV1034" s="53">
        <v>0.13464800963537468</v>
      </c>
      <c r="AW1034" s="53">
        <v>0.29627411347075755</v>
      </c>
      <c r="AX1034" s="53">
        <v>0.34182696044688665</v>
      </c>
      <c r="AY1034" s="57">
        <v>0.29325871099026057</v>
      </c>
      <c r="AZ1034">
        <f t="shared" si="900"/>
        <v>0.32306666123680489</v>
      </c>
      <c r="BA1034">
        <f t="shared" si="901"/>
        <v>0.41113435386866143</v>
      </c>
      <c r="BB1034">
        <f t="shared" si="902"/>
        <v>0.62141871126578552</v>
      </c>
      <c r="BC1034">
        <f t="shared" si="903"/>
        <v>0.61709569689159216</v>
      </c>
      <c r="BD1034" s="4">
        <f t="shared" si="904"/>
        <v>0.24149209856944376</v>
      </c>
      <c r="BE1034" s="7">
        <f t="shared" si="905"/>
        <v>0.20840244165361027</v>
      </c>
      <c r="BF1034">
        <f t="shared" si="906"/>
        <v>0.14326732981825141</v>
      </c>
      <c r="BG1034">
        <f t="shared" si="907"/>
        <v>0.26213666397892216</v>
      </c>
      <c r="BH1034">
        <f t="shared" si="908"/>
        <v>0.40114713477016772</v>
      </c>
      <c r="BI1034" s="4">
        <f t="shared" si="909"/>
        <v>9.0886347552892682E-2</v>
      </c>
      <c r="BJ1034" s="7">
        <f t="shared" si="910"/>
        <v>0.28714075556416246</v>
      </c>
      <c r="BK1034">
        <f t="shared" si="911"/>
        <v>1.1802017241419615E-2</v>
      </c>
      <c r="BL1034">
        <f t="shared" si="912"/>
        <v>5.9519218039202196E-2</v>
      </c>
      <c r="BM1034" s="4">
        <f t="shared" si="913"/>
        <v>0.27816340870089806</v>
      </c>
      <c r="BN1034" s="7">
        <f t="shared" si="914"/>
        <v>0.28714075556416246</v>
      </c>
      <c r="BO1034">
        <f t="shared" si="915"/>
        <v>4.3033621462307964E-2</v>
      </c>
      <c r="BP1034">
        <f t="shared" si="916"/>
        <v>0.15385456713277437</v>
      </c>
      <c r="BQ1034" s="4">
        <f t="shared" si="917"/>
        <v>6.3470013298870471E-3</v>
      </c>
      <c r="BR1034" s="7">
        <f t="shared" si="918"/>
        <v>1.1802017241419615E-2</v>
      </c>
      <c r="BS1034">
        <f t="shared" si="919"/>
        <v>4.3033621462307964E-2</v>
      </c>
      <c r="BT1034">
        <f t="shared" si="920"/>
        <v>0.97760526989280905</v>
      </c>
      <c r="BU1034" s="4">
        <f t="shared" si="921"/>
        <v>1.1613074789912998E-3</v>
      </c>
      <c r="BV1034" s="7">
        <f t="shared" si="922"/>
        <v>5.9519218039202196E-2</v>
      </c>
      <c r="BW1034">
        <f t="shared" si="923"/>
        <v>0.15385456713277437</v>
      </c>
      <c r="BX1034">
        <f t="shared" si="924"/>
        <v>0.97760526989280905</v>
      </c>
      <c r="BY1034" s="4">
        <f t="shared" si="925"/>
        <v>1.6294446898571509E-2</v>
      </c>
      <c r="BZ1034" s="7">
        <f t="shared" si="926"/>
        <v>0.27816340870089806</v>
      </c>
      <c r="CA1034">
        <f t="shared" si="927"/>
        <v>6.3470013298870471E-3</v>
      </c>
      <c r="CB1034">
        <f t="shared" si="928"/>
        <v>1.1613074789912998E-3</v>
      </c>
      <c r="CC1034" s="4">
        <f t="shared" si="929"/>
        <v>1.6294446898571509E-2</v>
      </c>
      <c r="CD1034" s="7">
        <f t="shared" si="930"/>
        <v>10</v>
      </c>
      <c r="CE1034" s="4">
        <f t="shared" si="931"/>
        <v>0</v>
      </c>
      <c r="CF1034" s="7">
        <f t="shared" si="932"/>
        <v>0.28714075556416246</v>
      </c>
      <c r="CG1034">
        <f t="shared" si="933"/>
        <v>6.7045505968136923E-2</v>
      </c>
      <c r="CH1034" s="7">
        <f t="shared" si="934"/>
        <v>0.28714075556416246</v>
      </c>
      <c r="CI1034" s="4">
        <f t="shared" si="935"/>
        <v>0.27985183693329529</v>
      </c>
      <c r="CJ1034">
        <f t="shared" si="936"/>
        <v>6.7045505968136923E-2</v>
      </c>
      <c r="CK1034">
        <f t="shared" si="937"/>
        <v>0.27985183693329529</v>
      </c>
      <c r="CL1034" s="7">
        <f t="shared" si="938"/>
        <v>0</v>
      </c>
      <c r="CM1034" s="4">
        <f t="shared" si="939"/>
        <v>0</v>
      </c>
      <c r="CN1034" s="7">
        <f t="shared" si="940"/>
        <v>5.4307548554063736E-3</v>
      </c>
      <c r="CO1034" s="4">
        <f t="shared" si="941"/>
        <v>1</v>
      </c>
      <c r="CP1034" s="7">
        <f t="shared" si="942"/>
        <v>3</v>
      </c>
      <c r="CQ1034" s="4" t="str">
        <f t="shared" si="943"/>
        <v>Glenfiddich 12</v>
      </c>
      <c r="CR1034" s="7">
        <f t="shared" si="944"/>
        <v>70</v>
      </c>
      <c r="CS1034">
        <f t="shared" si="945"/>
        <v>73</v>
      </c>
      <c r="CT1034">
        <f ca="1">COUNTIF(INDIRECT(ADDRESS(ROW(),CR1034,1,1)):INDIRECT(ADDRESS(ROW(),CS1034,1,1)), "&lt;0.05")</f>
        <v>3</v>
      </c>
      <c r="CU1034" s="4">
        <f t="shared" ca="1" si="946"/>
        <v>0</v>
      </c>
    </row>
    <row r="1035" spans="1:99" x14ac:dyDescent="0.25">
      <c r="A1035" s="48">
        <v>239</v>
      </c>
      <c r="B1035" s="7">
        <v>0.60148009441988126</v>
      </c>
      <c r="C1035">
        <v>0.55167786782668615</v>
      </c>
      <c r="D1035">
        <v>0.82587940495440981</v>
      </c>
      <c r="E1035">
        <v>0.45796140524043155</v>
      </c>
      <c r="F1035">
        <v>0.63025586670642841</v>
      </c>
      <c r="G1035">
        <v>0.98085777611306524</v>
      </c>
      <c r="H1035">
        <v>0.91363877483725831</v>
      </c>
      <c r="I1035">
        <v>0.77545989824835537</v>
      </c>
      <c r="J1035">
        <v>0.58977222696806808</v>
      </c>
      <c r="K1035" s="4">
        <v>0.20248542574478198</v>
      </c>
      <c r="L1035" s="7">
        <v>0.74317388172129317</v>
      </c>
      <c r="M1035">
        <v>0.65670096028760716</v>
      </c>
      <c r="N1035">
        <v>0.3252116242522845</v>
      </c>
      <c r="O1035">
        <v>0.54153550117867055</v>
      </c>
      <c r="P1035" s="53">
        <v>0.51333978651377854</v>
      </c>
      <c r="Q1035" s="53">
        <v>0.69742226946566621</v>
      </c>
      <c r="R1035" s="53">
        <v>1.3451178179951726</v>
      </c>
      <c r="S1035" s="53">
        <v>0.70405367561181675</v>
      </c>
      <c r="T1035" s="53">
        <v>0.82422693728732999</v>
      </c>
      <c r="U1035" s="57">
        <v>0.90735060029215453</v>
      </c>
      <c r="V1035" s="59">
        <v>0.43981556498162783</v>
      </c>
      <c r="W1035" s="53">
        <v>1.1934444063337479</v>
      </c>
      <c r="X1035" s="53">
        <v>0.85029025148110515</v>
      </c>
      <c r="Y1035" s="53">
        <v>0.70223907418709552</v>
      </c>
      <c r="Z1035" s="53">
        <v>1.306707817972149</v>
      </c>
      <c r="AA1035" s="53">
        <v>0.43981556498162783</v>
      </c>
      <c r="AB1035" s="53">
        <v>1.1934444063337479</v>
      </c>
      <c r="AC1035" s="53">
        <v>0.85029025148110515</v>
      </c>
      <c r="AD1035" s="53">
        <v>0.70223907418709552</v>
      </c>
      <c r="AE1035" s="57">
        <v>1.306707817972149</v>
      </c>
      <c r="AF1035" s="59">
        <v>1.2288277600706039</v>
      </c>
      <c r="AG1035" s="53">
        <v>0.89412831643936497</v>
      </c>
      <c r="AH1035" s="53">
        <v>0.85542419063569686</v>
      </c>
      <c r="AI1035" s="53">
        <v>0.87685679845537667</v>
      </c>
      <c r="AJ1035" s="53">
        <v>0.69164556620181805</v>
      </c>
      <c r="AK1035" s="53">
        <v>1.2288277600706039</v>
      </c>
      <c r="AL1035" s="53">
        <v>0.89412831643936497</v>
      </c>
      <c r="AM1035" s="53">
        <v>0.85542419063569686</v>
      </c>
      <c r="AN1035" s="53">
        <v>0.87685679845537667</v>
      </c>
      <c r="AO1035" s="57">
        <v>0.69164556620181805</v>
      </c>
      <c r="AP1035" s="59">
        <v>0.32915771969884161</v>
      </c>
      <c r="AQ1035" s="53">
        <v>0.37194361450414865</v>
      </c>
      <c r="AR1035" s="53">
        <v>0.88552196423975937</v>
      </c>
      <c r="AS1035" s="53">
        <v>0.62140245801158178</v>
      </c>
      <c r="AT1035" s="53">
        <v>0.34234842397340765</v>
      </c>
      <c r="AU1035" s="53">
        <v>0.32915771969884161</v>
      </c>
      <c r="AV1035" s="53">
        <v>0.37194361450414865</v>
      </c>
      <c r="AW1035" s="53">
        <v>0.88552196423975937</v>
      </c>
      <c r="AX1035" s="53">
        <v>0.62140245801158178</v>
      </c>
      <c r="AY1035" s="57">
        <v>0.34234842397340765</v>
      </c>
      <c r="AZ1035">
        <f t="shared" si="900"/>
        <v>0.65294687410593666</v>
      </c>
      <c r="BA1035">
        <f t="shared" si="901"/>
        <v>0.72581330546057754</v>
      </c>
      <c r="BB1035">
        <f t="shared" si="902"/>
        <v>0.89849942299114505</v>
      </c>
      <c r="BC1035">
        <f t="shared" si="903"/>
        <v>0.90937652636057198</v>
      </c>
      <c r="BD1035" s="4">
        <f t="shared" si="904"/>
        <v>0.51007483608554793</v>
      </c>
      <c r="BE1035" s="7">
        <f t="shared" si="905"/>
        <v>0.23063822958197874</v>
      </c>
      <c r="BF1035">
        <f t="shared" si="906"/>
        <v>0.27327673443695777</v>
      </c>
      <c r="BG1035">
        <f t="shared" si="907"/>
        <v>0.334949338544338</v>
      </c>
      <c r="BH1035">
        <f t="shared" si="908"/>
        <v>0.18478621694001748</v>
      </c>
      <c r="BI1035" s="4">
        <f t="shared" si="909"/>
        <v>0.22769266427465693</v>
      </c>
      <c r="BJ1035" s="7">
        <f t="shared" si="910"/>
        <v>0.5276887012845819</v>
      </c>
      <c r="BK1035">
        <f t="shared" si="911"/>
        <v>7.4346243150237301E-2</v>
      </c>
      <c r="BL1035">
        <f t="shared" si="912"/>
        <v>1.3748965131886804E-2</v>
      </c>
      <c r="BM1035" s="4">
        <f t="shared" si="913"/>
        <v>0.18028119760956191</v>
      </c>
      <c r="BN1035" s="7">
        <f t="shared" si="914"/>
        <v>0.5276887012845819</v>
      </c>
      <c r="BO1035">
        <f t="shared" si="915"/>
        <v>0.22325990708547955</v>
      </c>
      <c r="BP1035">
        <f t="shared" si="916"/>
        <v>9.7807725306284288E-2</v>
      </c>
      <c r="BQ1035" s="4">
        <f t="shared" si="917"/>
        <v>7.164767043532734E-2</v>
      </c>
      <c r="BR1035" s="7">
        <f t="shared" si="918"/>
        <v>7.4346243150237301E-2</v>
      </c>
      <c r="BS1035">
        <f t="shared" si="919"/>
        <v>0.22325990708547955</v>
      </c>
      <c r="BT1035">
        <f t="shared" si="920"/>
        <v>0.9296265667930026</v>
      </c>
      <c r="BU1035" s="4">
        <f t="shared" si="921"/>
        <v>7.9836271873338256E-3</v>
      </c>
      <c r="BV1035" s="7">
        <f t="shared" si="922"/>
        <v>1.3748965131886804E-2</v>
      </c>
      <c r="BW1035">
        <f t="shared" si="923"/>
        <v>9.7807725306284288E-2</v>
      </c>
      <c r="BX1035">
        <f t="shared" si="924"/>
        <v>0.9296265667930026</v>
      </c>
      <c r="BY1035" s="4">
        <f t="shared" si="925"/>
        <v>4.6336752048569622E-4</v>
      </c>
      <c r="BZ1035" s="7">
        <f t="shared" si="926"/>
        <v>0.18028119760956191</v>
      </c>
      <c r="CA1035">
        <f t="shared" si="927"/>
        <v>7.164767043532734E-2</v>
      </c>
      <c r="CB1035">
        <f t="shared" si="928"/>
        <v>7.9836271873338256E-3</v>
      </c>
      <c r="CC1035" s="4">
        <f t="shared" si="929"/>
        <v>4.6336752048569622E-4</v>
      </c>
      <c r="CD1035" s="7">
        <f t="shared" si="930"/>
        <v>6</v>
      </c>
      <c r="CE1035" s="4">
        <f t="shared" si="931"/>
        <v>0</v>
      </c>
      <c r="CF1035" s="7">
        <f t="shared" si="932"/>
        <v>0.5276887012845819</v>
      </c>
      <c r="CG1035">
        <f t="shared" si="933"/>
        <v>0.20982442014926211</v>
      </c>
      <c r="CH1035" s="7">
        <f t="shared" si="934"/>
        <v>0.5276887012845819</v>
      </c>
      <c r="CI1035" s="4">
        <f t="shared" si="935"/>
        <v>0.65638228159722356</v>
      </c>
      <c r="CJ1035">
        <f t="shared" si="936"/>
        <v>0.20982442014926211</v>
      </c>
      <c r="CK1035">
        <f t="shared" si="937"/>
        <v>0.65638228159722356</v>
      </c>
      <c r="CL1035" s="7">
        <f t="shared" si="938"/>
        <v>0</v>
      </c>
      <c r="CM1035" s="4">
        <f t="shared" si="939"/>
        <v>0</v>
      </c>
      <c r="CN1035" s="7">
        <f t="shared" si="940"/>
        <v>1.1740597069487997E-2</v>
      </c>
      <c r="CO1035" s="4">
        <f t="shared" si="941"/>
        <v>1</v>
      </c>
      <c r="CP1035" s="7">
        <f t="shared" si="942"/>
        <v>4</v>
      </c>
      <c r="CQ1035" s="4" t="str">
        <f t="shared" si="943"/>
        <v>Glenfiddich 15</v>
      </c>
      <c r="CR1035" s="7">
        <f t="shared" si="944"/>
        <v>74</v>
      </c>
      <c r="CS1035">
        <f t="shared" si="945"/>
        <v>77</v>
      </c>
      <c r="CT1035">
        <f ca="1">COUNTIF(INDIRECT(ADDRESS(ROW(),CR1035,1,1)):INDIRECT(ADDRESS(ROW(),CS1035,1,1)), "&lt;0.05")</f>
        <v>2</v>
      </c>
      <c r="CU1035" s="4">
        <f t="shared" ca="1" si="946"/>
        <v>0</v>
      </c>
    </row>
    <row r="1036" spans="1:99" x14ac:dyDescent="0.25">
      <c r="A1036" s="48">
        <v>240</v>
      </c>
      <c r="B1036" s="7">
        <v>1.7151600153391304</v>
      </c>
      <c r="C1036">
        <v>1.6020500267400333</v>
      </c>
      <c r="D1036">
        <v>1.6343731086143163</v>
      </c>
      <c r="E1036">
        <v>0.87330751113286231</v>
      </c>
      <c r="F1036">
        <v>1.3064858948180516</v>
      </c>
      <c r="G1036">
        <v>1.166286683177068</v>
      </c>
      <c r="H1036">
        <v>2.2495490762436563</v>
      </c>
      <c r="I1036">
        <v>1.4694204272945393</v>
      </c>
      <c r="J1036">
        <v>1.2190462603978836</v>
      </c>
      <c r="K1036" s="4">
        <v>0.6956699419638539</v>
      </c>
      <c r="L1036" s="7">
        <v>1.2288637712574257</v>
      </c>
      <c r="M1036">
        <v>1.2348940455545427</v>
      </c>
      <c r="N1036">
        <v>1.242402127525877</v>
      </c>
      <c r="O1036">
        <v>1.0490776137518671</v>
      </c>
      <c r="P1036" s="53">
        <v>0.92743522630845587</v>
      </c>
      <c r="Q1036" s="53">
        <v>1.8080241283468332</v>
      </c>
      <c r="R1036" s="53">
        <v>1.4135608825814803</v>
      </c>
      <c r="S1036" s="53">
        <v>1.3320055822269243</v>
      </c>
      <c r="T1036" s="53">
        <v>0.97475904951515846</v>
      </c>
      <c r="U1036" s="57">
        <v>0.98377397179842041</v>
      </c>
      <c r="V1036" s="59">
        <v>1.5810757558346831</v>
      </c>
      <c r="W1036" s="53">
        <v>2.5948014486308923</v>
      </c>
      <c r="X1036" s="53">
        <v>0.92654560655913865</v>
      </c>
      <c r="Y1036" s="53">
        <v>1.2523907307857023</v>
      </c>
      <c r="Z1036" s="53">
        <v>1.7295163795893587</v>
      </c>
      <c r="AA1036" s="53">
        <v>1.5810757558346831</v>
      </c>
      <c r="AB1036" s="53">
        <v>2.5948014486308923</v>
      </c>
      <c r="AC1036" s="53">
        <v>0.92654560655913865</v>
      </c>
      <c r="AD1036" s="53">
        <v>1.2523907307857023</v>
      </c>
      <c r="AE1036" s="57">
        <v>1.7295163795893587</v>
      </c>
      <c r="AF1036" s="59">
        <v>2.2367608925494489</v>
      </c>
      <c r="AG1036" s="53">
        <v>1.6179357877967842</v>
      </c>
      <c r="AH1036" s="53">
        <v>1.2351407033637452</v>
      </c>
      <c r="AI1036" s="53">
        <v>1.3817833395595278</v>
      </c>
      <c r="AJ1036" s="53">
        <v>1.0411582181433965</v>
      </c>
      <c r="AK1036" s="53">
        <v>2.2367608925494489</v>
      </c>
      <c r="AL1036" s="53">
        <v>1.6179357877967842</v>
      </c>
      <c r="AM1036" s="53">
        <v>1.2351407033637452</v>
      </c>
      <c r="AN1036" s="53">
        <v>1.3817833395595278</v>
      </c>
      <c r="AO1036" s="57">
        <v>1.0411582181433965</v>
      </c>
      <c r="AP1036" s="59">
        <v>1.1651242721702324</v>
      </c>
      <c r="AQ1036" s="53">
        <v>1.0865380285501705</v>
      </c>
      <c r="AR1036" s="53">
        <v>1.0813844680868612</v>
      </c>
      <c r="AS1036" s="53">
        <v>1.5750090596436763</v>
      </c>
      <c r="AT1036" s="53">
        <v>0.81700173405917509</v>
      </c>
      <c r="AU1036" s="53">
        <v>1.1651242721702324</v>
      </c>
      <c r="AV1036" s="53">
        <v>1.0865380285501705</v>
      </c>
      <c r="AW1036" s="53">
        <v>1.0813844680868612</v>
      </c>
      <c r="AX1036" s="53">
        <v>1.5750090596436763</v>
      </c>
      <c r="AY1036" s="57">
        <v>0.81700173405917509</v>
      </c>
      <c r="AZ1036">
        <f t="shared" si="900"/>
        <v>1.3931348945721393</v>
      </c>
      <c r="BA1036">
        <f t="shared" si="901"/>
        <v>1.2194796398866985</v>
      </c>
      <c r="BB1036">
        <f t="shared" si="902"/>
        <v>1.6168659842799549</v>
      </c>
      <c r="BC1036">
        <f t="shared" si="903"/>
        <v>1.5025557882825804</v>
      </c>
      <c r="BD1036" s="4">
        <f t="shared" si="904"/>
        <v>1.1450115125020233</v>
      </c>
      <c r="BE1036" s="7">
        <f t="shared" si="905"/>
        <v>0.44606417092526657</v>
      </c>
      <c r="BF1036">
        <f t="shared" si="906"/>
        <v>0.26401545766181544</v>
      </c>
      <c r="BG1036">
        <f t="shared" si="907"/>
        <v>0.59249252386415519</v>
      </c>
      <c r="BH1036">
        <f t="shared" si="908"/>
        <v>0.43495956623383664</v>
      </c>
      <c r="BI1036" s="4">
        <f t="shared" si="909"/>
        <v>0.25835392499003684</v>
      </c>
      <c r="BJ1036" s="7">
        <f t="shared" si="910"/>
        <v>0.30659814207928193</v>
      </c>
      <c r="BK1036">
        <f t="shared" si="911"/>
        <v>0.35368469817133696</v>
      </c>
      <c r="BL1036">
        <f t="shared" si="912"/>
        <v>0.58547356803910588</v>
      </c>
      <c r="BM1036" s="4">
        <f t="shared" si="913"/>
        <v>0.14958654163360335</v>
      </c>
      <c r="BN1036" s="7">
        <f t="shared" si="914"/>
        <v>0.30659814207928193</v>
      </c>
      <c r="BO1036">
        <f t="shared" si="915"/>
        <v>7.5748783284761617E-2</v>
      </c>
      <c r="BP1036">
        <f t="shared" si="916"/>
        <v>9.9119653255311566E-2</v>
      </c>
      <c r="BQ1036" s="4">
        <f t="shared" si="917"/>
        <v>0.53182716091970184</v>
      </c>
      <c r="BR1036" s="7">
        <f t="shared" si="918"/>
        <v>0.35368469817133696</v>
      </c>
      <c r="BS1036">
        <f t="shared" si="919"/>
        <v>7.5748783284761617E-2</v>
      </c>
      <c r="BT1036">
        <f t="shared" si="920"/>
        <v>0.62932926435344216</v>
      </c>
      <c r="BU1036" s="4">
        <f t="shared" si="921"/>
        <v>3.9093441370121149E-2</v>
      </c>
      <c r="BV1036" s="7">
        <f t="shared" si="922"/>
        <v>0.58547356803910588</v>
      </c>
      <c r="BW1036">
        <f t="shared" si="923"/>
        <v>9.9119653255311566E-2</v>
      </c>
      <c r="BX1036">
        <f t="shared" si="924"/>
        <v>0.62932926435344216</v>
      </c>
      <c r="BY1036" s="4">
        <f t="shared" si="925"/>
        <v>4.1454608674547262E-2</v>
      </c>
      <c r="BZ1036" s="7">
        <f t="shared" si="926"/>
        <v>0.14958654163360335</v>
      </c>
      <c r="CA1036">
        <f t="shared" si="927"/>
        <v>0.53182716091970184</v>
      </c>
      <c r="CB1036">
        <f t="shared" si="928"/>
        <v>3.9093441370121149E-2</v>
      </c>
      <c r="CC1036" s="4">
        <f t="shared" si="929"/>
        <v>4.1454608674547262E-2</v>
      </c>
      <c r="CD1036" s="7">
        <f t="shared" si="930"/>
        <v>4</v>
      </c>
      <c r="CE1036" s="4">
        <f t="shared" si="931"/>
        <v>0</v>
      </c>
      <c r="CF1036" s="7">
        <f t="shared" si="932"/>
        <v>0.30659814207928193</v>
      </c>
      <c r="CG1036">
        <f t="shared" si="933"/>
        <v>0.86653430864338443</v>
      </c>
      <c r="CH1036" s="7">
        <f t="shared" si="934"/>
        <v>0.30659814207928193</v>
      </c>
      <c r="CI1036" s="4">
        <f t="shared" si="935"/>
        <v>0.10586628143046165</v>
      </c>
      <c r="CJ1036">
        <f t="shared" si="936"/>
        <v>0.86653430864338443</v>
      </c>
      <c r="CK1036">
        <f t="shared" si="937"/>
        <v>0.10586628143046165</v>
      </c>
      <c r="CL1036" s="7">
        <f t="shared" si="938"/>
        <v>0</v>
      </c>
      <c r="CM1036" s="4">
        <f t="shared" si="939"/>
        <v>0</v>
      </c>
      <c r="CN1036" s="7">
        <f t="shared" si="940"/>
        <v>7.9920551896103059E-2</v>
      </c>
      <c r="CO1036" s="4">
        <f t="shared" si="941"/>
        <v>0</v>
      </c>
      <c r="CP1036" s="7">
        <f t="shared" si="942"/>
        <v>3</v>
      </c>
      <c r="CQ1036" s="4" t="str">
        <f t="shared" si="943"/>
        <v>Glenfiddich 12</v>
      </c>
      <c r="CR1036" s="7">
        <f t="shared" si="944"/>
        <v>70</v>
      </c>
      <c r="CS1036">
        <f t="shared" si="945"/>
        <v>73</v>
      </c>
      <c r="CT1036">
        <f ca="1">COUNTIF(INDIRECT(ADDRESS(ROW(),CR1036,1,1)):INDIRECT(ADDRESS(ROW(),CS1036,1,1)), "&lt;0.05")</f>
        <v>1</v>
      </c>
      <c r="CU1036" s="4">
        <f t="shared" ca="1" si="946"/>
        <v>0</v>
      </c>
    </row>
    <row r="1037" spans="1:99" x14ac:dyDescent="0.25">
      <c r="A1037" s="48">
        <v>241</v>
      </c>
      <c r="B1037" s="7">
        <v>4.7602854404768067</v>
      </c>
      <c r="C1037">
        <v>4.8227433664481065</v>
      </c>
      <c r="D1037">
        <v>4.7757016061780257</v>
      </c>
      <c r="E1037">
        <v>3.9417621901453224</v>
      </c>
      <c r="F1037">
        <v>4.3808379429927484</v>
      </c>
      <c r="G1037">
        <v>5.0536762418851753</v>
      </c>
      <c r="H1037">
        <v>6.1753722564269857</v>
      </c>
      <c r="I1037">
        <v>3.6148980227290224</v>
      </c>
      <c r="J1037">
        <v>4.2866119011216304</v>
      </c>
      <c r="K1037" s="4">
        <v>5.113115395010305</v>
      </c>
      <c r="L1037" s="7">
        <v>4.0056242273193279</v>
      </c>
      <c r="M1037">
        <v>3.5261583619283807</v>
      </c>
      <c r="N1037">
        <v>3.50858255959082</v>
      </c>
      <c r="O1037">
        <v>2.9396345156001287</v>
      </c>
      <c r="P1037" s="53">
        <v>2.3693338825519992</v>
      </c>
      <c r="Q1037" s="53">
        <v>3.0325777381688228</v>
      </c>
      <c r="R1037" s="53">
        <v>3.3957379074811063</v>
      </c>
      <c r="S1037" s="53">
        <v>2.5437864348036783</v>
      </c>
      <c r="T1037" s="53">
        <v>2.6106051272884478</v>
      </c>
      <c r="U1037" s="57">
        <v>1.8911773438447119</v>
      </c>
      <c r="V1037" s="59">
        <v>5.3908966198369894</v>
      </c>
      <c r="W1037" s="53">
        <v>6.1933266957825985</v>
      </c>
      <c r="X1037" s="53">
        <v>5.2317264976014224</v>
      </c>
      <c r="Y1037" s="53">
        <v>4.1053226951092174</v>
      </c>
      <c r="Z1037" s="53">
        <v>4.7620286537270511</v>
      </c>
      <c r="AA1037" s="53">
        <v>5.3908966198369894</v>
      </c>
      <c r="AB1037" s="53">
        <v>6.1933266957825985</v>
      </c>
      <c r="AC1037" s="53">
        <v>5.2317264976014224</v>
      </c>
      <c r="AD1037" s="53">
        <v>4.1053226951092174</v>
      </c>
      <c r="AE1037" s="57">
        <v>4.7620286537270511</v>
      </c>
      <c r="AF1037" s="59">
        <v>5.9479586263867281</v>
      </c>
      <c r="AG1037" s="53">
        <v>4.6846167453171521</v>
      </c>
      <c r="AH1037" s="53">
        <v>4.1967836997738228</v>
      </c>
      <c r="AI1037" s="53">
        <v>4.0069926895291736</v>
      </c>
      <c r="AJ1037" s="53">
        <v>3.7720632520477473</v>
      </c>
      <c r="AK1037" s="53">
        <v>5.9479586263867281</v>
      </c>
      <c r="AL1037" s="53">
        <v>4.6846167453171521</v>
      </c>
      <c r="AM1037" s="53">
        <v>4.1967836997738228</v>
      </c>
      <c r="AN1037" s="53">
        <v>4.0069926895291736</v>
      </c>
      <c r="AO1037" s="57">
        <v>3.7720632520477473</v>
      </c>
      <c r="AP1037" s="59">
        <v>3.1708345534552111</v>
      </c>
      <c r="AQ1037" s="53">
        <v>1.8709172951649742</v>
      </c>
      <c r="AR1037" s="53">
        <v>3.102588498479419</v>
      </c>
      <c r="AS1037" s="53">
        <v>3.080529695627507</v>
      </c>
      <c r="AT1037" s="53">
        <v>1.9153805318019139</v>
      </c>
      <c r="AU1037" s="53">
        <v>3.1708345534552111</v>
      </c>
      <c r="AV1037" s="53">
        <v>1.8709172951649742</v>
      </c>
      <c r="AW1037" s="53">
        <v>3.102588498479419</v>
      </c>
      <c r="AX1037" s="53">
        <v>3.080529695627507</v>
      </c>
      <c r="AY1037" s="57">
        <v>1.9153805318019139</v>
      </c>
      <c r="AZ1037">
        <f t="shared" si="900"/>
        <v>4.6925004363414127</v>
      </c>
      <c r="BA1037">
        <f t="shared" si="901"/>
        <v>2.9823218098577424</v>
      </c>
      <c r="BB1037">
        <f t="shared" si="902"/>
        <v>5.1366602324114554</v>
      </c>
      <c r="BC1037">
        <f t="shared" si="903"/>
        <v>4.5216830026109252</v>
      </c>
      <c r="BD1037" s="4">
        <f t="shared" si="904"/>
        <v>2.6280501149058053</v>
      </c>
      <c r="BE1037" s="7">
        <f t="shared" si="905"/>
        <v>0.70879146690129113</v>
      </c>
      <c r="BF1037">
        <f t="shared" si="906"/>
        <v>0.64048195003307906</v>
      </c>
      <c r="BG1037">
        <f t="shared" si="907"/>
        <v>0.72941737569985787</v>
      </c>
      <c r="BH1037">
        <f t="shared" si="908"/>
        <v>0.81557137507502242</v>
      </c>
      <c r="BI1037" s="4">
        <f t="shared" si="909"/>
        <v>0.63345392476420737</v>
      </c>
      <c r="BJ1037" s="7">
        <f t="shared" si="910"/>
        <v>2.3608068192181168E-5</v>
      </c>
      <c r="BK1037">
        <f t="shared" si="911"/>
        <v>0.18420488651459249</v>
      </c>
      <c r="BL1037">
        <f t="shared" si="912"/>
        <v>0.62330789124586017</v>
      </c>
      <c r="BM1037" s="4">
        <f t="shared" si="913"/>
        <v>2.1436911826137388E-6</v>
      </c>
      <c r="BN1037" s="7">
        <f t="shared" si="914"/>
        <v>2.3608068192181168E-5</v>
      </c>
      <c r="BO1037">
        <f t="shared" si="915"/>
        <v>1.6469146548859535E-6</v>
      </c>
      <c r="BP1037">
        <f t="shared" si="916"/>
        <v>2.074544718714199E-4</v>
      </c>
      <c r="BQ1037" s="4">
        <f t="shared" si="917"/>
        <v>0.22958521377989061</v>
      </c>
      <c r="BR1037" s="7">
        <f t="shared" si="918"/>
        <v>0.18420488651459249</v>
      </c>
      <c r="BS1037">
        <f t="shared" si="919"/>
        <v>1.6469146548859535E-6</v>
      </c>
      <c r="BT1037">
        <f t="shared" si="920"/>
        <v>9.2619205759484111E-2</v>
      </c>
      <c r="BU1037" s="4">
        <f t="shared" si="921"/>
        <v>1.9434887586859847E-7</v>
      </c>
      <c r="BV1037" s="7">
        <f t="shared" si="922"/>
        <v>0.62330789124586017</v>
      </c>
      <c r="BW1037">
        <f t="shared" si="923"/>
        <v>2.074544718714199E-4</v>
      </c>
      <c r="BX1037">
        <f t="shared" si="924"/>
        <v>9.2619205759484111E-2</v>
      </c>
      <c r="BY1037" s="4">
        <f t="shared" si="925"/>
        <v>2.1570273849745803E-5</v>
      </c>
      <c r="BZ1037" s="7">
        <f t="shared" si="926"/>
        <v>2.1436911826137388E-6</v>
      </c>
      <c r="CA1037">
        <f t="shared" si="927"/>
        <v>0.22958521377989061</v>
      </c>
      <c r="CB1037">
        <f t="shared" si="928"/>
        <v>1.9434887586859847E-7</v>
      </c>
      <c r="CC1037" s="4">
        <f t="shared" si="929"/>
        <v>2.1570273849745803E-5</v>
      </c>
      <c r="CD1037" s="7">
        <f t="shared" si="930"/>
        <v>12</v>
      </c>
      <c r="CE1037" s="4">
        <f t="shared" si="931"/>
        <v>0</v>
      </c>
      <c r="CF1037" s="7">
        <f t="shared" si="932"/>
        <v>2.3608068192181168E-5</v>
      </c>
      <c r="CG1037">
        <f t="shared" si="933"/>
        <v>7.706446702504012E-2</v>
      </c>
      <c r="CH1037" s="7">
        <f t="shared" si="934"/>
        <v>2.3608068192181168E-5</v>
      </c>
      <c r="CI1037" s="4">
        <f t="shared" si="935"/>
        <v>1.1357258955600705E-3</v>
      </c>
      <c r="CJ1037">
        <f t="shared" si="936"/>
        <v>7.706446702504012E-2</v>
      </c>
      <c r="CK1037">
        <f t="shared" si="937"/>
        <v>1.1357258955600705E-3</v>
      </c>
      <c r="CL1037" s="7">
        <f t="shared" si="938"/>
        <v>4</v>
      </c>
      <c r="CM1037" s="4">
        <f t="shared" si="939"/>
        <v>0</v>
      </c>
      <c r="CN1037" s="7">
        <f t="shared" si="940"/>
        <v>2.5834952203895659E-3</v>
      </c>
      <c r="CO1037" s="4">
        <f t="shared" si="941"/>
        <v>1</v>
      </c>
      <c r="CP1037" s="7">
        <f t="shared" si="942"/>
        <v>3</v>
      </c>
      <c r="CQ1037" s="4" t="str">
        <f t="shared" si="943"/>
        <v>Glenfiddich 12</v>
      </c>
      <c r="CR1037" s="7">
        <f t="shared" si="944"/>
        <v>70</v>
      </c>
      <c r="CS1037">
        <f t="shared" si="945"/>
        <v>73</v>
      </c>
      <c r="CT1037">
        <f ca="1">COUNTIF(INDIRECT(ADDRESS(ROW(),CR1037,1,1)):INDIRECT(ADDRESS(ROW(),CS1037,1,1)), "&lt;0.05")</f>
        <v>2</v>
      </c>
      <c r="CU1037" s="4">
        <f t="shared" ca="1" si="946"/>
        <v>0</v>
      </c>
    </row>
    <row r="1038" spans="1:99" x14ac:dyDescent="0.25">
      <c r="A1038" s="48">
        <v>242</v>
      </c>
      <c r="B1038" s="7">
        <v>0.95491760453354979</v>
      </c>
      <c r="C1038">
        <v>1.128779264137052</v>
      </c>
      <c r="D1038">
        <v>1.0470008920746936</v>
      </c>
      <c r="E1038">
        <v>0.568784467380402</v>
      </c>
      <c r="F1038">
        <v>0.61315252179520863</v>
      </c>
      <c r="G1038">
        <v>1.3658831837477921</v>
      </c>
      <c r="H1038">
        <v>1.9239125900285186</v>
      </c>
      <c r="I1038">
        <v>0.99176252992404179</v>
      </c>
      <c r="J1038">
        <v>0.76462882206780414</v>
      </c>
      <c r="K1038" s="4">
        <v>0.6979339378352527</v>
      </c>
      <c r="L1038" s="7">
        <v>1.1824679537737066</v>
      </c>
      <c r="M1038">
        <v>1.6879842073187856</v>
      </c>
      <c r="N1038">
        <v>0.56873080958296007</v>
      </c>
      <c r="O1038">
        <v>0.14908302387684691</v>
      </c>
      <c r="P1038" s="53">
        <v>0.87757561955842733</v>
      </c>
      <c r="Q1038" s="53">
        <v>0.96886182709024782</v>
      </c>
      <c r="R1038" s="53">
        <v>2.6839293762612</v>
      </c>
      <c r="S1038" s="53">
        <v>0.55518189635318249</v>
      </c>
      <c r="T1038" s="53">
        <v>0.87306192716598896</v>
      </c>
      <c r="U1038" s="57">
        <v>0.59026846489049711</v>
      </c>
      <c r="V1038" s="59">
        <v>9.3434825134914856E-2</v>
      </c>
      <c r="W1038" s="53">
        <v>2.5181155675059288</v>
      </c>
      <c r="X1038" s="53">
        <v>2.0138182548748929</v>
      </c>
      <c r="Y1038" s="53">
        <v>2.5838066041116519</v>
      </c>
      <c r="Z1038" s="53">
        <v>1.8528053405207936</v>
      </c>
      <c r="AA1038" s="53">
        <v>9.3434825134914856E-2</v>
      </c>
      <c r="AB1038" s="53">
        <v>2.5181155675059288</v>
      </c>
      <c r="AC1038" s="53">
        <v>2.0138182548748929</v>
      </c>
      <c r="AD1038" s="53">
        <v>2.5838066041116519</v>
      </c>
      <c r="AE1038" s="57">
        <v>1.8528053405207936</v>
      </c>
      <c r="AF1038" s="59">
        <v>2.9388291559144575</v>
      </c>
      <c r="AG1038" s="53">
        <v>2.571340086139239</v>
      </c>
      <c r="AH1038" s="53">
        <v>1.9168404213215298</v>
      </c>
      <c r="AI1038" s="53">
        <v>1.8650013382158626</v>
      </c>
      <c r="AJ1038" s="53">
        <v>0</v>
      </c>
      <c r="AK1038" s="53">
        <v>2.9388291559144575</v>
      </c>
      <c r="AL1038" s="53">
        <v>2.571340086139239</v>
      </c>
      <c r="AM1038" s="53">
        <v>1.9168404213215298</v>
      </c>
      <c r="AN1038" s="53">
        <v>1.8650013382158626</v>
      </c>
      <c r="AO1038" s="57">
        <v>0</v>
      </c>
      <c r="AP1038" s="59">
        <v>1.1728908329524133</v>
      </c>
      <c r="AQ1038" s="53">
        <v>0.7065105435406509</v>
      </c>
      <c r="AR1038" s="53">
        <v>0.3462054353245293</v>
      </c>
      <c r="AS1038" s="53">
        <v>2.2620320796032791</v>
      </c>
      <c r="AT1038" s="53">
        <v>0.15791199462517228</v>
      </c>
      <c r="AU1038" s="53">
        <v>1.1728908329524133</v>
      </c>
      <c r="AV1038" s="53">
        <v>0.7065105435406509</v>
      </c>
      <c r="AW1038" s="53">
        <v>0.3462054353245293</v>
      </c>
      <c r="AX1038" s="53">
        <v>2.2620320796032791</v>
      </c>
      <c r="AY1038" s="57">
        <v>0.15791199462517228</v>
      </c>
      <c r="AZ1038">
        <f t="shared" si="900"/>
        <v>1.0056755813524316</v>
      </c>
      <c r="BA1038">
        <f t="shared" si="901"/>
        <v>1.0137145105871843</v>
      </c>
      <c r="BB1038">
        <f t="shared" si="902"/>
        <v>1.8123961184296362</v>
      </c>
      <c r="BC1038">
        <f t="shared" si="903"/>
        <v>1.8584022003182177</v>
      </c>
      <c r="BD1038" s="4">
        <f t="shared" si="904"/>
        <v>0.92911017720920897</v>
      </c>
      <c r="BE1038" s="7">
        <f t="shared" si="905"/>
        <v>0.4069258219635235</v>
      </c>
      <c r="BF1038">
        <f t="shared" si="906"/>
        <v>0.71865774345338096</v>
      </c>
      <c r="BG1038">
        <f t="shared" si="907"/>
        <v>0.95337363415403875</v>
      </c>
      <c r="BH1038">
        <f t="shared" si="908"/>
        <v>1.0679908601211616</v>
      </c>
      <c r="BI1038" s="4">
        <f t="shared" si="909"/>
        <v>0.79164876861709843</v>
      </c>
      <c r="BJ1038" s="7">
        <f t="shared" si="910"/>
        <v>0.97587138592677825</v>
      </c>
      <c r="BK1038">
        <f t="shared" si="911"/>
        <v>2.9726130814313551E-2</v>
      </c>
      <c r="BL1038">
        <f t="shared" si="912"/>
        <v>3.6826310533047753E-2</v>
      </c>
      <c r="BM1038" s="4">
        <f t="shared" si="913"/>
        <v>0.78974469303994932</v>
      </c>
      <c r="BN1038" s="7">
        <f t="shared" si="914"/>
        <v>0.97587138592677825</v>
      </c>
      <c r="BO1038">
        <f t="shared" si="915"/>
        <v>4.9703783193719431E-2</v>
      </c>
      <c r="BP1038">
        <f t="shared" si="916"/>
        <v>5.4725753985008958E-2</v>
      </c>
      <c r="BQ1038" s="4">
        <f t="shared" si="917"/>
        <v>0.80527086157978878</v>
      </c>
      <c r="BR1038" s="7">
        <f t="shared" si="918"/>
        <v>2.9726130814313551E-2</v>
      </c>
      <c r="BS1038">
        <f t="shared" si="919"/>
        <v>4.9703783193719431E-2</v>
      </c>
      <c r="BT1038">
        <f t="shared" si="920"/>
        <v>0.92019427671239051</v>
      </c>
      <c r="BU1038" s="4">
        <f t="shared" si="921"/>
        <v>3.734639368924126E-2</v>
      </c>
      <c r="BV1038" s="7">
        <f t="shared" si="922"/>
        <v>3.6826310533047753E-2</v>
      </c>
      <c r="BW1038">
        <f t="shared" si="923"/>
        <v>5.4725753985008958E-2</v>
      </c>
      <c r="BX1038">
        <f t="shared" si="924"/>
        <v>0.92019427671239051</v>
      </c>
      <c r="BY1038" s="4">
        <f t="shared" si="925"/>
        <v>4.1420158355062991E-2</v>
      </c>
      <c r="BZ1038" s="7">
        <f t="shared" si="926"/>
        <v>0.78974469303994932</v>
      </c>
      <c r="CA1038">
        <f t="shared" si="927"/>
        <v>0.80527086157978878</v>
      </c>
      <c r="CB1038">
        <f t="shared" si="928"/>
        <v>3.734639368924126E-2</v>
      </c>
      <c r="CC1038" s="4">
        <f t="shared" si="929"/>
        <v>4.1420158355062991E-2</v>
      </c>
      <c r="CD1038" s="7">
        <f t="shared" si="930"/>
        <v>10</v>
      </c>
      <c r="CE1038" s="4">
        <f t="shared" si="931"/>
        <v>0</v>
      </c>
      <c r="CF1038" s="7">
        <f t="shared" si="932"/>
        <v>0.97587138592677825</v>
      </c>
      <c r="CG1038">
        <f t="shared" si="933"/>
        <v>2.4503751655135745E-2</v>
      </c>
      <c r="CH1038" s="7">
        <f t="shared" si="934"/>
        <v>0.97587138592677825</v>
      </c>
      <c r="CI1038" s="4">
        <f t="shared" si="935"/>
        <v>8.9767449935267057E-2</v>
      </c>
      <c r="CJ1038">
        <f t="shared" si="936"/>
        <v>2.4503751655135745E-2</v>
      </c>
      <c r="CK1038">
        <f t="shared" si="937"/>
        <v>8.9767449935267057E-2</v>
      </c>
      <c r="CL1038" s="7">
        <f t="shared" si="938"/>
        <v>2</v>
      </c>
      <c r="CM1038" s="4">
        <f t="shared" si="939"/>
        <v>0</v>
      </c>
      <c r="CN1038" s="7">
        <f t="shared" si="940"/>
        <v>2.852219122921469E-3</v>
      </c>
      <c r="CO1038" s="4">
        <f t="shared" si="941"/>
        <v>1</v>
      </c>
      <c r="CP1038" s="7">
        <f t="shared" si="942"/>
        <v>4</v>
      </c>
      <c r="CQ1038" s="4" t="str">
        <f t="shared" si="943"/>
        <v>Glenfiddich 15</v>
      </c>
      <c r="CR1038" s="7">
        <f t="shared" si="944"/>
        <v>74</v>
      </c>
      <c r="CS1038">
        <f t="shared" si="945"/>
        <v>77</v>
      </c>
      <c r="CT1038">
        <f ca="1">COUNTIF(INDIRECT(ADDRESS(ROW(),CR1038,1,1)):INDIRECT(ADDRESS(ROW(),CS1038,1,1)), "&lt;0.05")</f>
        <v>2</v>
      </c>
      <c r="CU1038" s="4">
        <f t="shared" ca="1" si="946"/>
        <v>0</v>
      </c>
    </row>
    <row r="1039" spans="1:99" x14ac:dyDescent="0.25">
      <c r="A1039" s="48">
        <v>243</v>
      </c>
      <c r="B1039" s="7">
        <v>0.30265787340164929</v>
      </c>
      <c r="C1039">
        <v>0.28722044603479208</v>
      </c>
      <c r="D1039">
        <v>0.69511461136307195</v>
      </c>
      <c r="E1039">
        <v>0</v>
      </c>
      <c r="F1039">
        <v>0.53875200695790459</v>
      </c>
      <c r="G1039">
        <v>0.4550758427540888</v>
      </c>
      <c r="H1039">
        <v>1.3103817588201534</v>
      </c>
      <c r="I1039">
        <v>0.8319903105303329</v>
      </c>
      <c r="J1039">
        <v>0.69759152885160058</v>
      </c>
      <c r="K1039" s="4">
        <v>0.22187901932411369</v>
      </c>
      <c r="L1039" s="7">
        <v>0.82956612201243018</v>
      </c>
      <c r="M1039">
        <v>0.63360836601714454</v>
      </c>
      <c r="N1039">
        <v>3.550962128073331E-2</v>
      </c>
      <c r="O1039">
        <v>0.24056731487347122</v>
      </c>
      <c r="P1039" s="53">
        <v>0.70529327165473488</v>
      </c>
      <c r="Q1039" s="53">
        <v>7.5339096939792839E-3</v>
      </c>
      <c r="R1039" s="53">
        <v>1.3370296576441409</v>
      </c>
      <c r="S1039" s="53">
        <v>0.86658567287744326</v>
      </c>
      <c r="T1039" s="53">
        <v>0.25900232572223153</v>
      </c>
      <c r="U1039" s="57">
        <v>0.46831084991347144</v>
      </c>
      <c r="V1039" s="59">
        <v>0.16445772339756071</v>
      </c>
      <c r="W1039" s="53">
        <v>1.0513880709280528</v>
      </c>
      <c r="X1039" s="53">
        <v>1.3870410977429173</v>
      </c>
      <c r="Y1039" s="53">
        <v>1.370031321218975</v>
      </c>
      <c r="Z1039" s="53">
        <v>1.3370979041301283</v>
      </c>
      <c r="AA1039" s="53">
        <v>0.16445772339756071</v>
      </c>
      <c r="AB1039" s="53">
        <v>1.0513880709280528</v>
      </c>
      <c r="AC1039" s="53">
        <v>1.3870410977429173</v>
      </c>
      <c r="AD1039" s="53">
        <v>1.370031321218975</v>
      </c>
      <c r="AE1039" s="57">
        <v>1.3370979041301283</v>
      </c>
      <c r="AF1039" s="59">
        <v>1.6995667820960609</v>
      </c>
      <c r="AG1039" s="53">
        <v>1.6283359161016502</v>
      </c>
      <c r="AH1039" s="53">
        <v>1.8762472054843697</v>
      </c>
      <c r="AI1039" s="53">
        <v>1.9872208806875558</v>
      </c>
      <c r="AJ1039" s="53">
        <v>0.8463067604685337</v>
      </c>
      <c r="AK1039" s="53">
        <v>1.6995667820960609</v>
      </c>
      <c r="AL1039" s="53">
        <v>1.6283359161016502</v>
      </c>
      <c r="AM1039" s="53">
        <v>1.8762472054843697</v>
      </c>
      <c r="AN1039" s="53">
        <v>1.9872208806875558</v>
      </c>
      <c r="AO1039" s="57">
        <v>0.8463067604685337</v>
      </c>
      <c r="AP1039" s="59">
        <v>0.5847758981463147</v>
      </c>
      <c r="AQ1039" s="53">
        <v>0.47763766205198793</v>
      </c>
      <c r="AR1039" s="53">
        <v>0</v>
      </c>
      <c r="AS1039" s="53">
        <v>1.4785352714696371</v>
      </c>
      <c r="AT1039" s="53">
        <v>0</v>
      </c>
      <c r="AU1039" s="53">
        <v>0.5847758981463147</v>
      </c>
      <c r="AV1039" s="53">
        <v>0.47763766205198793</v>
      </c>
      <c r="AW1039" s="53">
        <v>0</v>
      </c>
      <c r="AX1039" s="53">
        <v>1.4785352714696371</v>
      </c>
      <c r="AY1039" s="57">
        <v>0</v>
      </c>
      <c r="AZ1039">
        <f t="shared" si="900"/>
        <v>0.53406633980377072</v>
      </c>
      <c r="BA1039">
        <f t="shared" si="901"/>
        <v>0.53830071116897815</v>
      </c>
      <c r="BB1039">
        <f t="shared" si="902"/>
        <v>1.0620032234835268</v>
      </c>
      <c r="BC1039">
        <f t="shared" si="903"/>
        <v>1.6075355089676342</v>
      </c>
      <c r="BD1039" s="4">
        <f t="shared" si="904"/>
        <v>0.50818976633358803</v>
      </c>
      <c r="BE1039" s="7">
        <f t="shared" si="905"/>
        <v>0.37231010990468061</v>
      </c>
      <c r="BF1039">
        <f t="shared" si="906"/>
        <v>0.41814513317556451</v>
      </c>
      <c r="BG1039">
        <f t="shared" si="907"/>
        <v>0.49033064087318373</v>
      </c>
      <c r="BH1039">
        <f t="shared" si="908"/>
        <v>0.42288390239063156</v>
      </c>
      <c r="BI1039" s="4">
        <f t="shared" si="909"/>
        <v>0.57055196339688419</v>
      </c>
      <c r="BJ1039" s="7">
        <f t="shared" si="910"/>
        <v>0.98118583888847322</v>
      </c>
      <c r="BK1039">
        <f t="shared" si="911"/>
        <v>1.4927032248552413E-2</v>
      </c>
      <c r="BL1039">
        <f t="shared" si="912"/>
        <v>1.1457320567651211E-5</v>
      </c>
      <c r="BM1039" s="4">
        <f t="shared" si="913"/>
        <v>0.90594002480005531</v>
      </c>
      <c r="BN1039" s="7">
        <f t="shared" si="914"/>
        <v>0.98118583888847322</v>
      </c>
      <c r="BO1039">
        <f t="shared" si="915"/>
        <v>1.9531833068268618E-2</v>
      </c>
      <c r="BP1039">
        <f t="shared" si="916"/>
        <v>2.1606202226278752E-5</v>
      </c>
      <c r="BQ1039" s="4">
        <f t="shared" si="917"/>
        <v>0.89454843513930593</v>
      </c>
      <c r="BR1039" s="7">
        <f t="shared" si="918"/>
        <v>1.4927032248552413E-2</v>
      </c>
      <c r="BS1039">
        <f t="shared" si="919"/>
        <v>1.9531833068268618E-2</v>
      </c>
      <c r="BT1039">
        <f t="shared" si="920"/>
        <v>1.6002668378748405E-2</v>
      </c>
      <c r="BU1039" s="4">
        <f t="shared" si="921"/>
        <v>3.2060118247241726E-2</v>
      </c>
      <c r="BV1039" s="7">
        <f t="shared" si="922"/>
        <v>1.1457320567651211E-5</v>
      </c>
      <c r="BW1039">
        <f t="shared" si="923"/>
        <v>2.1606202226278752E-5</v>
      </c>
      <c r="BX1039">
        <f t="shared" si="924"/>
        <v>1.6002668378748405E-2</v>
      </c>
      <c r="BY1039" s="4">
        <f t="shared" si="925"/>
        <v>1.460208412228614E-4</v>
      </c>
      <c r="BZ1039" s="7">
        <f t="shared" si="926"/>
        <v>0.90594002480005531</v>
      </c>
      <c r="CA1039">
        <f t="shared" si="927"/>
        <v>0.89454843513930593</v>
      </c>
      <c r="CB1039">
        <f t="shared" si="928"/>
        <v>3.2060118247241726E-2</v>
      </c>
      <c r="CC1039" s="4">
        <f t="shared" si="929"/>
        <v>1.460208412228614E-4</v>
      </c>
      <c r="CD1039" s="7">
        <f t="shared" si="930"/>
        <v>14</v>
      </c>
      <c r="CE1039" s="4">
        <f t="shared" si="931"/>
        <v>0</v>
      </c>
      <c r="CF1039" s="7">
        <f t="shared" si="932"/>
        <v>0.98118583888847322</v>
      </c>
      <c r="CG1039">
        <f t="shared" si="933"/>
        <v>4.2406536774385883E-3</v>
      </c>
      <c r="CH1039" s="7">
        <f t="shared" si="934"/>
        <v>0.98118583888847322</v>
      </c>
      <c r="CI1039" s="4">
        <f t="shared" si="935"/>
        <v>7.5656140837396316E-3</v>
      </c>
      <c r="CJ1039">
        <f t="shared" si="936"/>
        <v>4.2406536774385883E-3</v>
      </c>
      <c r="CK1039">
        <f t="shared" si="937"/>
        <v>7.5656140837396316E-3</v>
      </c>
      <c r="CL1039" s="7">
        <f t="shared" si="938"/>
        <v>4</v>
      </c>
      <c r="CM1039" s="4">
        <f t="shared" si="939"/>
        <v>0</v>
      </c>
      <c r="CN1039" s="7">
        <f t="shared" si="940"/>
        <v>3.8511101213648459E-6</v>
      </c>
      <c r="CO1039" s="4">
        <f t="shared" si="941"/>
        <v>1</v>
      </c>
      <c r="CP1039" s="7">
        <f t="shared" si="942"/>
        <v>4</v>
      </c>
      <c r="CQ1039" s="4" t="str">
        <f t="shared" si="943"/>
        <v>Glenfiddich 15</v>
      </c>
      <c r="CR1039" s="7">
        <f t="shared" si="944"/>
        <v>74</v>
      </c>
      <c r="CS1039">
        <f t="shared" si="945"/>
        <v>77</v>
      </c>
      <c r="CT1039">
        <f ca="1">COUNTIF(INDIRECT(ADDRESS(ROW(),CR1039,1,1)):INDIRECT(ADDRESS(ROW(),CS1039,1,1)), "&lt;0.05")</f>
        <v>4</v>
      </c>
      <c r="CU1039" s="4">
        <f t="shared" ca="1" si="946"/>
        <v>1</v>
      </c>
    </row>
    <row r="1040" spans="1:99" x14ac:dyDescent="0.25">
      <c r="A1040" s="48">
        <v>244</v>
      </c>
      <c r="B1040" s="7">
        <v>0.24033992403397444</v>
      </c>
      <c r="C1040">
        <v>3.4924964556420336E-2</v>
      </c>
      <c r="D1040">
        <v>0.12514461777595146</v>
      </c>
      <c r="E1040">
        <v>4.626505405786286E-2</v>
      </c>
      <c r="F1040">
        <v>0</v>
      </c>
      <c r="G1040">
        <v>0.33075624723772079</v>
      </c>
      <c r="H1040">
        <v>0.2469533507676907</v>
      </c>
      <c r="I1040">
        <v>0.20260757518810882</v>
      </c>
      <c r="J1040">
        <v>0.11815994855036706</v>
      </c>
      <c r="K1040" s="4">
        <v>2.7978324379621146E-2</v>
      </c>
      <c r="L1040" s="7">
        <v>0.26945749466093849</v>
      </c>
      <c r="M1040">
        <v>0.21798809966409624</v>
      </c>
      <c r="N1040">
        <v>0</v>
      </c>
      <c r="O1040">
        <v>0</v>
      </c>
      <c r="P1040" s="53">
        <v>7.0711658991033571E-2</v>
      </c>
      <c r="Q1040" s="53">
        <v>0.24372912386090204</v>
      </c>
      <c r="R1040" s="53">
        <v>2.4022001065487221E-2</v>
      </c>
      <c r="S1040" s="53">
        <v>0.11270108262783941</v>
      </c>
      <c r="T1040" s="53">
        <v>0.13538739443614359</v>
      </c>
      <c r="U1040" s="57">
        <v>7.7225862445220228E-2</v>
      </c>
      <c r="V1040" s="59">
        <v>0.11555897881530312</v>
      </c>
      <c r="W1040" s="53">
        <v>0.26146508164508253</v>
      </c>
      <c r="X1040" s="53">
        <v>0.2248333176162671</v>
      </c>
      <c r="Y1040" s="53">
        <v>3.8084793586329865E-2</v>
      </c>
      <c r="Z1040" s="53">
        <v>0.28349414195644668</v>
      </c>
      <c r="AA1040" s="53">
        <v>0.11555897881530312</v>
      </c>
      <c r="AB1040" s="53">
        <v>0.26146508164508253</v>
      </c>
      <c r="AC1040" s="53">
        <v>0.2248333176162671</v>
      </c>
      <c r="AD1040" s="53">
        <v>3.8084793586329865E-2</v>
      </c>
      <c r="AE1040" s="57">
        <v>0.28349414195644668</v>
      </c>
      <c r="AF1040" s="59">
        <v>0.38286646251836981</v>
      </c>
      <c r="AG1040" s="53">
        <v>0.29202825480468747</v>
      </c>
      <c r="AH1040" s="53">
        <v>0.2857773360516877</v>
      </c>
      <c r="AI1040" s="53">
        <v>0.38157058071468308</v>
      </c>
      <c r="AJ1040" s="53">
        <v>0.31706396302553563</v>
      </c>
      <c r="AK1040" s="53">
        <v>0.38286646251836981</v>
      </c>
      <c r="AL1040" s="53">
        <v>0.29202825480468747</v>
      </c>
      <c r="AM1040" s="53">
        <v>0.2857773360516877</v>
      </c>
      <c r="AN1040" s="53">
        <v>0.38157058071468308</v>
      </c>
      <c r="AO1040" s="57">
        <v>0.31706396302553563</v>
      </c>
      <c r="AP1040" s="59">
        <v>0.19058751663708728</v>
      </c>
      <c r="AQ1040" s="53">
        <v>1.4258141959619062E-2</v>
      </c>
      <c r="AR1040" s="53">
        <v>0</v>
      </c>
      <c r="AS1040" s="53">
        <v>0.12282178581770119</v>
      </c>
      <c r="AT1040" s="53">
        <v>7.2312513434644704E-2</v>
      </c>
      <c r="AU1040" s="53">
        <v>0.19058751663708728</v>
      </c>
      <c r="AV1040" s="53">
        <v>1.4258141959619062E-2</v>
      </c>
      <c r="AW1040" s="53">
        <v>0</v>
      </c>
      <c r="AX1040" s="53">
        <v>0.12282178581770119</v>
      </c>
      <c r="AY1040" s="57">
        <v>7.2312513434644704E-2</v>
      </c>
      <c r="AZ1040">
        <f t="shared" si="900"/>
        <v>0.13731300065477176</v>
      </c>
      <c r="BA1040">
        <f t="shared" si="901"/>
        <v>0.1151222717751661</v>
      </c>
      <c r="BB1040">
        <f t="shared" si="902"/>
        <v>0.18468726272388586</v>
      </c>
      <c r="BC1040">
        <f t="shared" si="903"/>
        <v>0.33186131942299274</v>
      </c>
      <c r="BD1040" s="4">
        <f t="shared" si="904"/>
        <v>7.9995991569810451E-2</v>
      </c>
      <c r="BE1040" s="7">
        <f t="shared" si="905"/>
        <v>0.11275149837551235</v>
      </c>
      <c r="BF1040">
        <f t="shared" si="906"/>
        <v>9.9761367459175715E-2</v>
      </c>
      <c r="BG1040">
        <f t="shared" si="907"/>
        <v>9.8364788391386043E-2</v>
      </c>
      <c r="BH1040">
        <f t="shared" si="908"/>
        <v>4.4726088824586563E-2</v>
      </c>
      <c r="BI1040" s="4">
        <f t="shared" si="909"/>
        <v>7.4303272613035307E-2</v>
      </c>
      <c r="BJ1040" s="7">
        <f t="shared" si="910"/>
        <v>0.64680764259706991</v>
      </c>
      <c r="BK1040">
        <f t="shared" si="911"/>
        <v>0.33023141753297125</v>
      </c>
      <c r="BL1040">
        <f t="shared" si="912"/>
        <v>2.9177880704112688E-4</v>
      </c>
      <c r="BM1040" s="4">
        <f t="shared" si="913"/>
        <v>0.19874187015469405</v>
      </c>
      <c r="BN1040" s="7">
        <f t="shared" si="914"/>
        <v>0.64680764259706991</v>
      </c>
      <c r="BO1040">
        <f t="shared" si="915"/>
        <v>0.13378542976491858</v>
      </c>
      <c r="BP1040">
        <f t="shared" si="916"/>
        <v>3.4693370940124687E-5</v>
      </c>
      <c r="BQ1040" s="4">
        <f t="shared" si="917"/>
        <v>0.38460521378805834</v>
      </c>
      <c r="BR1040" s="7">
        <f t="shared" si="918"/>
        <v>0.33023141753297125</v>
      </c>
      <c r="BS1040">
        <f t="shared" si="919"/>
        <v>0.13378542976491858</v>
      </c>
      <c r="BT1040">
        <f t="shared" si="920"/>
        <v>9.1849778345707591E-4</v>
      </c>
      <c r="BU1040" s="4">
        <f t="shared" si="921"/>
        <v>1.5783687271539823E-2</v>
      </c>
      <c r="BV1040" s="7">
        <f t="shared" si="922"/>
        <v>2.9177880704112688E-4</v>
      </c>
      <c r="BW1040">
        <f t="shared" si="923"/>
        <v>3.4693370940124687E-5</v>
      </c>
      <c r="BX1040">
        <f t="shared" si="924"/>
        <v>9.1849778345707591E-4</v>
      </c>
      <c r="BY1040" s="4">
        <f t="shared" si="925"/>
        <v>1.7226952681926238E-7</v>
      </c>
      <c r="BZ1040" s="7">
        <f t="shared" si="926"/>
        <v>0.19874187015469405</v>
      </c>
      <c r="CA1040">
        <f t="shared" si="927"/>
        <v>0.38460521378805834</v>
      </c>
      <c r="CB1040">
        <f t="shared" si="928"/>
        <v>1.5783687271539823E-2</v>
      </c>
      <c r="CC1040" s="4">
        <f t="shared" si="929"/>
        <v>1.7226952681926238E-7</v>
      </c>
      <c r="CD1040" s="7">
        <f t="shared" si="930"/>
        <v>10</v>
      </c>
      <c r="CE1040" s="4">
        <f t="shared" si="931"/>
        <v>0</v>
      </c>
      <c r="CF1040" s="7">
        <f t="shared" si="932"/>
        <v>0.64680764259706991</v>
      </c>
      <c r="CG1040">
        <f t="shared" si="933"/>
        <v>0.16664669136106711</v>
      </c>
      <c r="CH1040" s="7">
        <f t="shared" si="934"/>
        <v>0.64680764259706991</v>
      </c>
      <c r="CI1040" s="4">
        <f t="shared" si="935"/>
        <v>4.569919667737353E-2</v>
      </c>
      <c r="CJ1040">
        <f t="shared" si="936"/>
        <v>0.16664669136106711</v>
      </c>
      <c r="CK1040">
        <f t="shared" si="937"/>
        <v>4.569919667737353E-2</v>
      </c>
      <c r="CL1040" s="7">
        <f t="shared" si="938"/>
        <v>2</v>
      </c>
      <c r="CM1040" s="4">
        <f t="shared" si="939"/>
        <v>0</v>
      </c>
      <c r="CN1040" s="7">
        <f t="shared" si="940"/>
        <v>3.0606264025642401E-4</v>
      </c>
      <c r="CO1040" s="4">
        <f t="shared" si="941"/>
        <v>1</v>
      </c>
      <c r="CP1040" s="7">
        <f t="shared" si="942"/>
        <v>4</v>
      </c>
      <c r="CQ1040" s="4" t="str">
        <f t="shared" si="943"/>
        <v>Glenfiddich 15</v>
      </c>
      <c r="CR1040" s="7">
        <f t="shared" si="944"/>
        <v>74</v>
      </c>
      <c r="CS1040">
        <f t="shared" si="945"/>
        <v>77</v>
      </c>
      <c r="CT1040">
        <f ca="1">COUNTIF(INDIRECT(ADDRESS(ROW(),CR1040,1,1)):INDIRECT(ADDRESS(ROW(),CS1040,1,1)), "&lt;0.05")</f>
        <v>4</v>
      </c>
      <c r="CU1040" s="4">
        <f t="shared" ca="1" si="946"/>
        <v>1</v>
      </c>
    </row>
    <row r="1041" spans="1:99" x14ac:dyDescent="0.25">
      <c r="A1041" s="48">
        <v>245</v>
      </c>
      <c r="B1041" s="7">
        <v>0.1066106129231547</v>
      </c>
      <c r="C1041">
        <v>0</v>
      </c>
      <c r="D1041">
        <v>0.13688568229631118</v>
      </c>
      <c r="E1041">
        <v>7.6342221786706063E-2</v>
      </c>
      <c r="F1041">
        <v>9.1557301108707703E-2</v>
      </c>
      <c r="G1041">
        <v>0.18347875150013973</v>
      </c>
      <c r="H1041">
        <v>0.16029763377136919</v>
      </c>
      <c r="I1041">
        <v>0</v>
      </c>
      <c r="J1041">
        <v>0</v>
      </c>
      <c r="K1041" s="4">
        <v>7.4669630305529464E-2</v>
      </c>
      <c r="L1041" s="7">
        <v>0.21551283211485939</v>
      </c>
      <c r="M1041">
        <v>8.9393726470387055E-2</v>
      </c>
      <c r="N1041">
        <v>7.5843764630891819E-2</v>
      </c>
      <c r="O1041">
        <v>0.13360978858490463</v>
      </c>
      <c r="P1041" s="53">
        <v>0</v>
      </c>
      <c r="Q1041" s="53">
        <v>0.19255190147310217</v>
      </c>
      <c r="R1041" s="53">
        <v>1.0340003179703128E-2</v>
      </c>
      <c r="S1041" s="53">
        <v>0.11368088033519189</v>
      </c>
      <c r="T1041" s="53">
        <v>0.11693517615640356</v>
      </c>
      <c r="U1041" s="57">
        <v>0.11644929087836317</v>
      </c>
      <c r="V1041" s="59">
        <v>0.12813104916251078</v>
      </c>
      <c r="W1041" s="53">
        <v>0.15751826003716915</v>
      </c>
      <c r="X1041" s="53">
        <v>8.2032149778361277E-2</v>
      </c>
      <c r="Y1041" s="53">
        <v>0.16550223329031688</v>
      </c>
      <c r="Z1041" s="53">
        <v>0.31057490819485145</v>
      </c>
      <c r="AA1041" s="53">
        <v>0.12813104916251078</v>
      </c>
      <c r="AB1041" s="53">
        <v>0.15751826003716915</v>
      </c>
      <c r="AC1041" s="53">
        <v>8.2032149778361277E-2</v>
      </c>
      <c r="AD1041" s="53">
        <v>0.16550223329031688</v>
      </c>
      <c r="AE1041" s="57">
        <v>0.31057490819485145</v>
      </c>
      <c r="AF1041" s="59">
        <v>0.40251385695763492</v>
      </c>
      <c r="AG1041" s="53">
        <v>0.21528688884022654</v>
      </c>
      <c r="AH1041" s="53">
        <v>0.13439896630726628</v>
      </c>
      <c r="AI1041" s="53">
        <v>0.10426874585684504</v>
      </c>
      <c r="AJ1041" s="53">
        <v>0.35637752906474046</v>
      </c>
      <c r="AK1041" s="53">
        <v>0.40251385695763492</v>
      </c>
      <c r="AL1041" s="53">
        <v>0.21528688884022654</v>
      </c>
      <c r="AM1041" s="53">
        <v>0.13439896630726628</v>
      </c>
      <c r="AN1041" s="53">
        <v>0.10426874585684504</v>
      </c>
      <c r="AO1041" s="57">
        <v>0.35637752906474046</v>
      </c>
      <c r="AP1041" s="59">
        <v>0</v>
      </c>
      <c r="AQ1041" s="53">
        <v>4.5645216464453867E-2</v>
      </c>
      <c r="AR1041" s="53">
        <v>0.12324102319074133</v>
      </c>
      <c r="AS1041" s="53">
        <v>0.31386531815460555</v>
      </c>
      <c r="AT1041" s="53">
        <v>3.5096080856712168E-2</v>
      </c>
      <c r="AU1041" s="53">
        <v>0</v>
      </c>
      <c r="AV1041" s="53">
        <v>4.5645216464453867E-2</v>
      </c>
      <c r="AW1041" s="53">
        <v>0.12324102319074133</v>
      </c>
      <c r="AX1041" s="53">
        <v>0.31386531815460555</v>
      </c>
      <c r="AY1041" s="57">
        <v>3.5096080856712168E-2</v>
      </c>
      <c r="AZ1041">
        <f t="shared" si="900"/>
        <v>8.2984183369191805E-2</v>
      </c>
      <c r="BA1041">
        <f t="shared" si="901"/>
        <v>0.10643173638238068</v>
      </c>
      <c r="BB1041">
        <f t="shared" si="902"/>
        <v>0.16875172009264192</v>
      </c>
      <c r="BC1041">
        <f t="shared" si="903"/>
        <v>0.24256919740534269</v>
      </c>
      <c r="BD1041" s="4">
        <f t="shared" si="904"/>
        <v>0.10356952773330259</v>
      </c>
      <c r="BE1041" s="7">
        <f t="shared" si="905"/>
        <v>6.69875423405282E-2</v>
      </c>
      <c r="BF1041">
        <f t="shared" si="906"/>
        <v>6.8397930469896923E-2</v>
      </c>
      <c r="BG1041">
        <f t="shared" si="907"/>
        <v>8.0857747866345211E-2</v>
      </c>
      <c r="BH1041">
        <f t="shared" si="908"/>
        <v>0.12481699370533195</v>
      </c>
      <c r="BI1041" s="4">
        <f t="shared" si="909"/>
        <v>0.11867956207132217</v>
      </c>
      <c r="BJ1041" s="7">
        <f t="shared" si="910"/>
        <v>0.44869878125427165</v>
      </c>
      <c r="BK1041">
        <f t="shared" si="911"/>
        <v>1.9103168778232045E-2</v>
      </c>
      <c r="BL1041">
        <f t="shared" si="912"/>
        <v>3.1909570747504128E-3</v>
      </c>
      <c r="BM1041" s="4">
        <f t="shared" si="913"/>
        <v>0.64015217125864443</v>
      </c>
      <c r="BN1041" s="7">
        <f t="shared" si="914"/>
        <v>0.44869878125427165</v>
      </c>
      <c r="BO1041">
        <f t="shared" si="915"/>
        <v>7.9639837109149944E-2</v>
      </c>
      <c r="BP1041">
        <f t="shared" si="916"/>
        <v>9.1205030746779464E-3</v>
      </c>
      <c r="BQ1041" s="4">
        <f t="shared" si="917"/>
        <v>0.9482263036283658</v>
      </c>
      <c r="BR1041" s="7">
        <f t="shared" si="918"/>
        <v>1.9103168778232045E-2</v>
      </c>
      <c r="BS1041">
        <f t="shared" si="919"/>
        <v>7.9639837109149944E-2</v>
      </c>
      <c r="BT1041">
        <f t="shared" si="920"/>
        <v>0.13679067944241496</v>
      </c>
      <c r="BU1041" s="4">
        <f t="shared" si="921"/>
        <v>0.17060085525609311</v>
      </c>
      <c r="BV1041" s="7">
        <f t="shared" si="922"/>
        <v>3.1909570747504128E-3</v>
      </c>
      <c r="BW1041">
        <f t="shared" si="923"/>
        <v>9.1205030746779464E-3</v>
      </c>
      <c r="BX1041">
        <f t="shared" si="924"/>
        <v>0.13679067944241496</v>
      </c>
      <c r="BY1041" s="4">
        <f t="shared" si="925"/>
        <v>2.0037759321853088E-2</v>
      </c>
      <c r="BZ1041" s="7">
        <f t="shared" si="926"/>
        <v>0.64015217125864443</v>
      </c>
      <c r="CA1041">
        <f t="shared" si="927"/>
        <v>0.9482263036283658</v>
      </c>
      <c r="CB1041">
        <f t="shared" si="928"/>
        <v>0.17060085525609311</v>
      </c>
      <c r="CC1041" s="4">
        <f t="shared" si="929"/>
        <v>2.0037759321853088E-2</v>
      </c>
      <c r="CD1041" s="7">
        <f t="shared" si="930"/>
        <v>8</v>
      </c>
      <c r="CE1041" s="4">
        <f t="shared" si="931"/>
        <v>0</v>
      </c>
      <c r="CF1041" s="7">
        <f t="shared" si="932"/>
        <v>0.44869878125427165</v>
      </c>
      <c r="CG1041">
        <f t="shared" si="933"/>
        <v>7.0981289683252607E-3</v>
      </c>
      <c r="CH1041" s="7">
        <f t="shared" si="934"/>
        <v>0.44869878125427165</v>
      </c>
      <c r="CI1041" s="4">
        <f t="shared" si="935"/>
        <v>4.3786896159929679E-2</v>
      </c>
      <c r="CJ1041">
        <f t="shared" si="936"/>
        <v>7.0981289683252607E-3</v>
      </c>
      <c r="CK1041">
        <f t="shared" si="937"/>
        <v>4.3786896159929679E-2</v>
      </c>
      <c r="CL1041" s="7">
        <f t="shared" si="938"/>
        <v>4</v>
      </c>
      <c r="CM1041" s="4">
        <f t="shared" si="939"/>
        <v>0</v>
      </c>
      <c r="CN1041" s="7">
        <f t="shared" si="940"/>
        <v>5.0578245519987549E-4</v>
      </c>
      <c r="CO1041" s="4">
        <f t="shared" si="941"/>
        <v>1</v>
      </c>
      <c r="CP1041" s="7">
        <f t="shared" si="942"/>
        <v>4</v>
      </c>
      <c r="CQ1041" s="4" t="str">
        <f t="shared" si="943"/>
        <v>Glenfiddich 15</v>
      </c>
      <c r="CR1041" s="7">
        <f t="shared" si="944"/>
        <v>74</v>
      </c>
      <c r="CS1041">
        <f t="shared" si="945"/>
        <v>77</v>
      </c>
      <c r="CT1041">
        <f ca="1">COUNTIF(INDIRECT(ADDRESS(ROW(),CR1041,1,1)):INDIRECT(ADDRESS(ROW(),CS1041,1,1)), "&lt;0.05")</f>
        <v>3</v>
      </c>
      <c r="CU1041" s="4">
        <f t="shared" ca="1" si="946"/>
        <v>0</v>
      </c>
    </row>
    <row r="1042" spans="1:99" x14ac:dyDescent="0.25">
      <c r="A1042" s="48">
        <v>246</v>
      </c>
      <c r="B1042" s="7">
        <v>0</v>
      </c>
      <c r="C1042">
        <v>0.1278375472545672</v>
      </c>
      <c r="D1042">
        <v>0</v>
      </c>
      <c r="E1042">
        <v>0.25527878383495761</v>
      </c>
      <c r="F1042">
        <v>1.0380401231433573E-2</v>
      </c>
      <c r="G1042">
        <v>2.7576303632796208E-2</v>
      </c>
      <c r="H1042">
        <v>0</v>
      </c>
      <c r="I1042">
        <v>0</v>
      </c>
      <c r="J1042">
        <v>5.2360965352705935E-3</v>
      </c>
      <c r="K1042" s="4">
        <v>0.39361742538404321</v>
      </c>
      <c r="L1042" s="7">
        <v>0.75226421528967979</v>
      </c>
      <c r="M1042">
        <v>0.41158412350248075</v>
      </c>
      <c r="N1042">
        <v>3.4170227561370253E-2</v>
      </c>
      <c r="O1042">
        <v>0.43709151550578684</v>
      </c>
      <c r="P1042" s="53">
        <v>0</v>
      </c>
      <c r="Q1042" s="53">
        <v>0</v>
      </c>
      <c r="R1042" s="53">
        <v>1.6556024266667285E-2</v>
      </c>
      <c r="S1042" s="53">
        <v>0</v>
      </c>
      <c r="T1042" s="53">
        <v>0</v>
      </c>
      <c r="U1042" s="57">
        <v>0</v>
      </c>
      <c r="V1042" s="59">
        <v>0</v>
      </c>
      <c r="W1042" s="53">
        <v>0.17413122758365224</v>
      </c>
      <c r="X1042" s="53">
        <v>0</v>
      </c>
      <c r="Y1042" s="53">
        <v>0.17592872641046342</v>
      </c>
      <c r="Z1042" s="53">
        <v>0</v>
      </c>
      <c r="AA1042" s="53">
        <v>0</v>
      </c>
      <c r="AB1042" s="53">
        <v>0.17413122758365224</v>
      </c>
      <c r="AC1042" s="53">
        <v>0</v>
      </c>
      <c r="AD1042" s="53">
        <v>0.17592872641046342</v>
      </c>
      <c r="AE1042" s="57">
        <v>0</v>
      </c>
      <c r="AF1042" s="59">
        <v>0.44222171623786205</v>
      </c>
      <c r="AG1042" s="53">
        <v>0</v>
      </c>
      <c r="AH1042" s="53">
        <v>3.1195257892307458E-2</v>
      </c>
      <c r="AI1042" s="53">
        <v>0.23492541788338678</v>
      </c>
      <c r="AJ1042" s="53">
        <v>0.56060204885526987</v>
      </c>
      <c r="AK1042" s="53">
        <v>0.44222171623786205</v>
      </c>
      <c r="AL1042" s="53">
        <v>0</v>
      </c>
      <c r="AM1042" s="53">
        <v>3.1195257892307458E-2</v>
      </c>
      <c r="AN1042" s="53">
        <v>0.23492541788338678</v>
      </c>
      <c r="AO1042" s="57">
        <v>0.56060204885526987</v>
      </c>
      <c r="AP1042" s="59">
        <v>0.25821448470260794</v>
      </c>
      <c r="AQ1042" s="53">
        <v>0.10687435352312509</v>
      </c>
      <c r="AR1042" s="53">
        <v>0</v>
      </c>
      <c r="AS1042" s="53">
        <v>0.27285033773059569</v>
      </c>
      <c r="AT1042" s="53">
        <v>0</v>
      </c>
      <c r="AU1042" s="53">
        <v>0.25821448470260794</v>
      </c>
      <c r="AV1042" s="53">
        <v>0.10687435352312509</v>
      </c>
      <c r="AW1042" s="53">
        <v>0</v>
      </c>
      <c r="AX1042" s="53">
        <v>0.27285033773059569</v>
      </c>
      <c r="AY1042" s="57">
        <v>0</v>
      </c>
      <c r="AZ1042">
        <f t="shared" si="900"/>
        <v>8.1992655787306828E-2</v>
      </c>
      <c r="BA1042">
        <f t="shared" si="901"/>
        <v>0.16516661061259849</v>
      </c>
      <c r="BB1042">
        <f t="shared" si="902"/>
        <v>7.0011990798823129E-2</v>
      </c>
      <c r="BC1042">
        <f t="shared" si="903"/>
        <v>0.25378888817376521</v>
      </c>
      <c r="BD1042" s="4">
        <f t="shared" si="904"/>
        <v>0.12758783519126576</v>
      </c>
      <c r="BE1042" s="7">
        <f t="shared" si="905"/>
        <v>0.13748213599447268</v>
      </c>
      <c r="BF1042">
        <f t="shared" si="906"/>
        <v>0.26977223871473205</v>
      </c>
      <c r="BG1042">
        <f t="shared" si="907"/>
        <v>9.0387077392641221E-2</v>
      </c>
      <c r="BH1042">
        <f t="shared" si="908"/>
        <v>0.23283461024386598</v>
      </c>
      <c r="BI1042" s="4">
        <f t="shared" si="909"/>
        <v>0.12574301474475758</v>
      </c>
      <c r="BJ1042" s="7">
        <f t="shared" si="910"/>
        <v>0.4003429209988516</v>
      </c>
      <c r="BK1042">
        <f t="shared" si="911"/>
        <v>0.82088685625941515</v>
      </c>
      <c r="BL1042">
        <f t="shared" si="912"/>
        <v>6.3386608710764389E-2</v>
      </c>
      <c r="BM1042" s="4">
        <f t="shared" si="913"/>
        <v>0.44912435374034854</v>
      </c>
      <c r="BN1042" s="7">
        <f t="shared" si="914"/>
        <v>0.4003429209988516</v>
      </c>
      <c r="BO1042">
        <f t="shared" si="915"/>
        <v>0.31291092029719764</v>
      </c>
      <c r="BP1042">
        <f t="shared" si="916"/>
        <v>0.44206307888559515</v>
      </c>
      <c r="BQ1042" s="4">
        <f t="shared" si="917"/>
        <v>0.69631773092119387</v>
      </c>
      <c r="BR1042" s="7">
        <f t="shared" si="918"/>
        <v>0.82088685625941515</v>
      </c>
      <c r="BS1042">
        <f t="shared" si="919"/>
        <v>0.31291092029719764</v>
      </c>
      <c r="BT1042">
        <f t="shared" si="920"/>
        <v>3.888048068672656E-2</v>
      </c>
      <c r="BU1042" s="4">
        <f t="shared" si="921"/>
        <v>0.25655129153957557</v>
      </c>
      <c r="BV1042" s="7">
        <f t="shared" si="922"/>
        <v>6.3386608710764389E-2</v>
      </c>
      <c r="BW1042">
        <f t="shared" si="923"/>
        <v>0.44206307888559515</v>
      </c>
      <c r="BX1042">
        <f t="shared" si="924"/>
        <v>3.888048068672656E-2</v>
      </c>
      <c r="BY1042" s="4">
        <f t="shared" si="925"/>
        <v>0.15400630278316743</v>
      </c>
      <c r="BZ1042" s="7">
        <f t="shared" si="926"/>
        <v>0.44912435374034854</v>
      </c>
      <c r="CA1042">
        <f t="shared" si="927"/>
        <v>0.69631773092119387</v>
      </c>
      <c r="CB1042">
        <f t="shared" si="928"/>
        <v>0.25655129153957557</v>
      </c>
      <c r="CC1042" s="4">
        <f t="shared" si="929"/>
        <v>0.15400630278316743</v>
      </c>
      <c r="CD1042" s="7">
        <f t="shared" si="930"/>
        <v>2</v>
      </c>
      <c r="CE1042" s="4">
        <f t="shared" si="931"/>
        <v>0</v>
      </c>
      <c r="CF1042" s="7">
        <f t="shared" si="932"/>
        <v>0.4003429209988516</v>
      </c>
      <c r="CG1042">
        <f t="shared" si="933"/>
        <v>0.2186979338070198</v>
      </c>
      <c r="CH1042" s="7">
        <f t="shared" si="934"/>
        <v>0.4003429209988516</v>
      </c>
      <c r="CI1042" s="4">
        <f t="shared" si="935"/>
        <v>0.87448104853103692</v>
      </c>
      <c r="CJ1042">
        <f t="shared" si="936"/>
        <v>0.2186979338070198</v>
      </c>
      <c r="CK1042">
        <f t="shared" si="937"/>
        <v>0.87448104853103692</v>
      </c>
      <c r="CL1042" s="7">
        <f t="shared" si="938"/>
        <v>0</v>
      </c>
      <c r="CM1042" s="4">
        <f t="shared" si="939"/>
        <v>0</v>
      </c>
      <c r="CN1042" s="7">
        <f t="shared" si="940"/>
        <v>0.55710329570139017</v>
      </c>
      <c r="CO1042" s="4">
        <f t="shared" si="941"/>
        <v>0</v>
      </c>
      <c r="CP1042" s="7">
        <f t="shared" si="942"/>
        <v>4</v>
      </c>
      <c r="CQ1042" s="4" t="str">
        <f t="shared" si="943"/>
        <v>Glenfiddich 15</v>
      </c>
      <c r="CR1042" s="7">
        <f t="shared" si="944"/>
        <v>74</v>
      </c>
      <c r="CS1042">
        <f t="shared" si="945"/>
        <v>77</v>
      </c>
      <c r="CT1042">
        <f ca="1">COUNTIF(INDIRECT(ADDRESS(ROW(),CR1042,1,1)):INDIRECT(ADDRESS(ROW(),CS1042,1,1)), "&lt;0.05")</f>
        <v>1</v>
      </c>
      <c r="CU1042" s="4">
        <f t="shared" ca="1" si="946"/>
        <v>0</v>
      </c>
    </row>
    <row r="1043" spans="1:99" x14ac:dyDescent="0.25">
      <c r="A1043" s="48">
        <v>247</v>
      </c>
      <c r="B1043" s="7">
        <v>0</v>
      </c>
      <c r="C1043">
        <v>0</v>
      </c>
      <c r="D1043">
        <v>0.15125816138567982</v>
      </c>
      <c r="E1043">
        <v>0</v>
      </c>
      <c r="F1043">
        <v>0</v>
      </c>
      <c r="G1043">
        <v>0</v>
      </c>
      <c r="H1043">
        <v>0</v>
      </c>
      <c r="I1043">
        <v>0.10236804860169128</v>
      </c>
      <c r="J1043">
        <v>8.0038670778630212E-3</v>
      </c>
      <c r="K1043" s="4">
        <v>0</v>
      </c>
      <c r="L1043" s="7">
        <v>0.23689129185904129</v>
      </c>
      <c r="M1043">
        <v>0</v>
      </c>
      <c r="N1043">
        <v>0</v>
      </c>
      <c r="O1043">
        <v>0.22761121157454711</v>
      </c>
      <c r="P1043" s="53">
        <v>0</v>
      </c>
      <c r="Q1043" s="53">
        <v>0</v>
      </c>
      <c r="R1043" s="53">
        <v>0.32487375320221801</v>
      </c>
      <c r="S1043" s="53">
        <v>0.36799104275735961</v>
      </c>
      <c r="T1043" s="53">
        <v>0</v>
      </c>
      <c r="U1043" s="57">
        <v>0</v>
      </c>
      <c r="V1043" s="59">
        <v>0</v>
      </c>
      <c r="W1043" s="53">
        <v>0.13927283338931004</v>
      </c>
      <c r="X1043" s="53">
        <v>0.15603754546660939</v>
      </c>
      <c r="Y1043" s="53">
        <v>0.33396324734498095</v>
      </c>
      <c r="Z1043" s="53">
        <v>0.46507753794620221</v>
      </c>
      <c r="AA1043" s="53">
        <v>0</v>
      </c>
      <c r="AB1043" s="53">
        <v>0.13927283338931004</v>
      </c>
      <c r="AC1043" s="53">
        <v>0.15603754546660939</v>
      </c>
      <c r="AD1043" s="53">
        <v>0.33396324734498095</v>
      </c>
      <c r="AE1043" s="57">
        <v>0.46507753794620221</v>
      </c>
      <c r="AF1043" s="59">
        <v>0.18974542713590831</v>
      </c>
      <c r="AG1043" s="53">
        <v>0.34877697959226539</v>
      </c>
      <c r="AH1043" s="53">
        <v>0.16258506183319149</v>
      </c>
      <c r="AI1043" s="53">
        <v>0</v>
      </c>
      <c r="AJ1043" s="53">
        <v>0.54147840591204499</v>
      </c>
      <c r="AK1043" s="53">
        <v>0.18974542713590831</v>
      </c>
      <c r="AL1043" s="53">
        <v>0.34877697959226539</v>
      </c>
      <c r="AM1043" s="53">
        <v>0.16258506183319149</v>
      </c>
      <c r="AN1043" s="53">
        <v>0</v>
      </c>
      <c r="AO1043" s="57">
        <v>0.54147840591204499</v>
      </c>
      <c r="AP1043" s="59">
        <v>0.37957006209181771</v>
      </c>
      <c r="AQ1043" s="53">
        <v>0</v>
      </c>
      <c r="AR1043" s="53">
        <v>0.37522578483636471</v>
      </c>
      <c r="AS1043" s="53">
        <v>0</v>
      </c>
      <c r="AT1043" s="53">
        <v>7.3202822926011324E-2</v>
      </c>
      <c r="AU1043" s="53">
        <v>0.37957006209181771</v>
      </c>
      <c r="AV1043" s="53">
        <v>0</v>
      </c>
      <c r="AW1043" s="53">
        <v>0.37522578483636471</v>
      </c>
      <c r="AX1043" s="53">
        <v>0</v>
      </c>
      <c r="AY1043" s="57">
        <v>7.3202822926011324E-2</v>
      </c>
      <c r="AZ1043">
        <f t="shared" si="900"/>
        <v>2.6163007706523418E-2</v>
      </c>
      <c r="BA1043">
        <f t="shared" si="901"/>
        <v>0.11573672993931661</v>
      </c>
      <c r="BB1043">
        <f t="shared" si="902"/>
        <v>0.21887023282942053</v>
      </c>
      <c r="BC1043">
        <f t="shared" si="903"/>
        <v>0.24851717489468203</v>
      </c>
      <c r="BD1043" s="4">
        <f t="shared" si="904"/>
        <v>0.16559973397083874</v>
      </c>
      <c r="BE1043" s="7">
        <f t="shared" si="905"/>
        <v>5.4341799878156676E-2</v>
      </c>
      <c r="BF1043">
        <f t="shared" si="906"/>
        <v>0.15453687236814684</v>
      </c>
      <c r="BG1043">
        <f t="shared" si="907"/>
        <v>0.17130370074540002</v>
      </c>
      <c r="BH1043">
        <f t="shared" si="908"/>
        <v>0.19349277558989922</v>
      </c>
      <c r="BI1043" s="4">
        <f t="shared" si="909"/>
        <v>0.18445723109871801</v>
      </c>
      <c r="BJ1043" s="7">
        <f t="shared" si="910"/>
        <v>0.11123097744833749</v>
      </c>
      <c r="BK1043">
        <f t="shared" si="911"/>
        <v>6.1843092742923135E-3</v>
      </c>
      <c r="BL1043">
        <f t="shared" si="912"/>
        <v>5.4043433407254373E-3</v>
      </c>
      <c r="BM1043" s="4">
        <f t="shared" si="913"/>
        <v>4.3498981405263842E-2</v>
      </c>
      <c r="BN1043" s="7">
        <f t="shared" si="914"/>
        <v>0.11123097744833749</v>
      </c>
      <c r="BO1043">
        <f t="shared" si="915"/>
        <v>0.17470989984303248</v>
      </c>
      <c r="BP1043">
        <f t="shared" si="916"/>
        <v>0.1080225466528099</v>
      </c>
      <c r="BQ1043" s="4">
        <f t="shared" si="917"/>
        <v>0.5208365578454115</v>
      </c>
      <c r="BR1043" s="7">
        <f t="shared" si="918"/>
        <v>6.1843092742923135E-3</v>
      </c>
      <c r="BS1043">
        <f t="shared" si="919"/>
        <v>0.17470989984303248</v>
      </c>
      <c r="BT1043">
        <f t="shared" si="920"/>
        <v>0.72105627767594116</v>
      </c>
      <c r="BU1043" s="4">
        <f t="shared" si="921"/>
        <v>0.51191522115923549</v>
      </c>
      <c r="BV1043" s="7">
        <f t="shared" si="922"/>
        <v>5.4043433407254373E-3</v>
      </c>
      <c r="BW1043">
        <f t="shared" si="923"/>
        <v>0.1080225466528099</v>
      </c>
      <c r="BX1043">
        <f t="shared" si="924"/>
        <v>0.72105627767594116</v>
      </c>
      <c r="BY1043" s="4">
        <f t="shared" si="925"/>
        <v>0.33969663673321582</v>
      </c>
      <c r="BZ1043" s="7">
        <f t="shared" si="926"/>
        <v>4.3498981405263842E-2</v>
      </c>
      <c r="CA1043">
        <f t="shared" si="927"/>
        <v>0.5208365578454115</v>
      </c>
      <c r="CB1043">
        <f t="shared" si="928"/>
        <v>0.51191522115923549</v>
      </c>
      <c r="CC1043" s="4">
        <f t="shared" si="929"/>
        <v>0.33969663673321582</v>
      </c>
      <c r="CD1043" s="7">
        <f t="shared" si="930"/>
        <v>6</v>
      </c>
      <c r="CE1043" s="4">
        <f t="shared" si="931"/>
        <v>0</v>
      </c>
      <c r="CF1043" s="7">
        <f t="shared" si="932"/>
        <v>0.11123097744833749</v>
      </c>
      <c r="CG1043">
        <f t="shared" si="933"/>
        <v>1.4319369836050134E-5</v>
      </c>
      <c r="CH1043" s="7">
        <f t="shared" si="934"/>
        <v>0.11123097744833749</v>
      </c>
      <c r="CI1043" s="4">
        <f t="shared" si="935"/>
        <v>0.12344300249844695</v>
      </c>
      <c r="CJ1043">
        <f t="shared" si="936"/>
        <v>1.4319369836050134E-5</v>
      </c>
      <c r="CK1043">
        <f t="shared" si="937"/>
        <v>0.12344300249844695</v>
      </c>
      <c r="CL1043" s="7">
        <f t="shared" si="938"/>
        <v>2</v>
      </c>
      <c r="CM1043" s="4">
        <f t="shared" si="939"/>
        <v>0</v>
      </c>
      <c r="CN1043" s="7">
        <f t="shared" si="940"/>
        <v>1.9127546664342466E-3</v>
      </c>
      <c r="CO1043" s="4">
        <f t="shared" si="941"/>
        <v>1</v>
      </c>
      <c r="CP1043" s="7">
        <f t="shared" si="942"/>
        <v>4</v>
      </c>
      <c r="CQ1043" s="4" t="str">
        <f t="shared" si="943"/>
        <v>Glenfiddich 15</v>
      </c>
      <c r="CR1043" s="7">
        <f t="shared" si="944"/>
        <v>74</v>
      </c>
      <c r="CS1043">
        <f t="shared" si="945"/>
        <v>77</v>
      </c>
      <c r="CT1043">
        <f ca="1">COUNTIF(INDIRECT(ADDRESS(ROW(),CR1043,1,1)):INDIRECT(ADDRESS(ROW(),CS1043,1,1)), "&lt;0.05")</f>
        <v>1</v>
      </c>
      <c r="CU1043" s="4">
        <f t="shared" ca="1" si="946"/>
        <v>0</v>
      </c>
    </row>
    <row r="1044" spans="1:99" x14ac:dyDescent="0.25">
      <c r="A1044" s="48">
        <v>248</v>
      </c>
      <c r="B1044" s="7">
        <v>0.10324877747858942</v>
      </c>
      <c r="C1044">
        <v>0.14366874438056682</v>
      </c>
      <c r="D1044">
        <v>4.048647446914861E-2</v>
      </c>
      <c r="E1044">
        <v>3.4022692195098153E-2</v>
      </c>
      <c r="F1044">
        <v>3.0700824986711034E-2</v>
      </c>
      <c r="G1044">
        <v>0.10712703403270524</v>
      </c>
      <c r="H1044">
        <v>0</v>
      </c>
      <c r="I1044">
        <v>0.13532735349257063</v>
      </c>
      <c r="J1044">
        <v>2.5192998666947092E-2</v>
      </c>
      <c r="K1044" s="4">
        <v>0.27698690314183516</v>
      </c>
      <c r="L1044" s="7">
        <v>0.19550971260689065</v>
      </c>
      <c r="M1044">
        <v>2.4123785374351996E-2</v>
      </c>
      <c r="N1044">
        <v>8.8281253153340192E-2</v>
      </c>
      <c r="O1044">
        <v>0.10129175552940292</v>
      </c>
      <c r="P1044" s="53">
        <v>5.5906157305856657E-2</v>
      </c>
      <c r="Q1044" s="53">
        <v>0</v>
      </c>
      <c r="R1044" s="53">
        <v>5.4662387877169004E-2</v>
      </c>
      <c r="S1044" s="53">
        <v>0.38387453457292864</v>
      </c>
      <c r="T1044" s="53">
        <v>0.23080045857979981</v>
      </c>
      <c r="U1044" s="57">
        <v>0.13139238910113438</v>
      </c>
      <c r="V1044" s="59">
        <v>0</v>
      </c>
      <c r="W1044" s="53">
        <v>0.47131625102853858</v>
      </c>
      <c r="X1044" s="53">
        <v>0.20528088728527588</v>
      </c>
      <c r="Y1044" s="53">
        <v>0.20090395632351818</v>
      </c>
      <c r="Z1044" s="53">
        <v>0.37614058871451878</v>
      </c>
      <c r="AA1044" s="53">
        <v>0</v>
      </c>
      <c r="AB1044" s="53">
        <v>0.47131625102853858</v>
      </c>
      <c r="AC1044" s="53">
        <v>0.20528088728527588</v>
      </c>
      <c r="AD1044" s="53">
        <v>0.20090395632351818</v>
      </c>
      <c r="AE1044" s="57">
        <v>0.37614058871451878</v>
      </c>
      <c r="AF1044" s="59">
        <v>0.23060321308170631</v>
      </c>
      <c r="AG1044" s="53">
        <v>0.19310644530958021</v>
      </c>
      <c r="AH1044" s="53">
        <v>0.38676593570191398</v>
      </c>
      <c r="AI1044" s="53">
        <v>0</v>
      </c>
      <c r="AJ1044" s="53">
        <v>0.49396824988654253</v>
      </c>
      <c r="AK1044" s="53">
        <v>0.23060321308170631</v>
      </c>
      <c r="AL1044" s="53">
        <v>0.19310644530958021</v>
      </c>
      <c r="AM1044" s="53">
        <v>0.38676593570191398</v>
      </c>
      <c r="AN1044" s="53">
        <v>0</v>
      </c>
      <c r="AO1044" s="57">
        <v>0.49396824988654253</v>
      </c>
      <c r="AP1044" s="59">
        <v>0.15315335526086507</v>
      </c>
      <c r="AQ1044" s="53">
        <v>0.11754362114415742</v>
      </c>
      <c r="AR1044" s="53">
        <v>0.12542296771745504</v>
      </c>
      <c r="AS1044" s="53">
        <v>0.18048018241558819</v>
      </c>
      <c r="AT1044" s="53">
        <v>0.19853708272021636</v>
      </c>
      <c r="AU1044" s="53">
        <v>0.15315335526086507</v>
      </c>
      <c r="AV1044" s="53">
        <v>0.11754362114415742</v>
      </c>
      <c r="AW1044" s="53">
        <v>0.12542296771745504</v>
      </c>
      <c r="AX1044" s="53">
        <v>0.18048018241558819</v>
      </c>
      <c r="AY1044" s="57">
        <v>0.19853708272021636</v>
      </c>
      <c r="AZ1044">
        <f t="shared" si="900"/>
        <v>8.967618028441722E-2</v>
      </c>
      <c r="BA1044">
        <f t="shared" si="901"/>
        <v>0.12658424341008742</v>
      </c>
      <c r="BB1044">
        <f t="shared" si="902"/>
        <v>0.25072833667037031</v>
      </c>
      <c r="BC1044">
        <f t="shared" si="903"/>
        <v>0.26088876879594858</v>
      </c>
      <c r="BD1044" s="4">
        <f t="shared" si="904"/>
        <v>0.1550274418516564</v>
      </c>
      <c r="BE1044" s="7">
        <f t="shared" si="905"/>
        <v>8.284403661940222E-2</v>
      </c>
      <c r="BF1044">
        <f t="shared" si="906"/>
        <v>0.11577269026703445</v>
      </c>
      <c r="BG1044">
        <f t="shared" si="907"/>
        <v>0.17113990330572662</v>
      </c>
      <c r="BH1044">
        <f t="shared" si="908"/>
        <v>0.17872742350028739</v>
      </c>
      <c r="BI1044" s="4">
        <f t="shared" si="909"/>
        <v>3.2747874417434292E-2</v>
      </c>
      <c r="BJ1044" s="7">
        <f t="shared" si="910"/>
        <v>0.42412893787134842</v>
      </c>
      <c r="BK1044">
        <f t="shared" si="911"/>
        <v>1.8954768670740408E-2</v>
      </c>
      <c r="BL1044">
        <f t="shared" si="912"/>
        <v>1.6891037695031835E-2</v>
      </c>
      <c r="BM1044" s="4">
        <f t="shared" si="913"/>
        <v>3.9205540749569452E-2</v>
      </c>
      <c r="BN1044" s="7">
        <f t="shared" si="914"/>
        <v>0.42412893787134842</v>
      </c>
      <c r="BO1044">
        <f t="shared" si="915"/>
        <v>7.5829335162443723E-2</v>
      </c>
      <c r="BP1044">
        <f t="shared" si="916"/>
        <v>6.4093342851872279E-2</v>
      </c>
      <c r="BQ1044" s="4">
        <f t="shared" si="917"/>
        <v>0.47123039608833917</v>
      </c>
      <c r="BR1044" s="7">
        <f t="shared" si="918"/>
        <v>1.8954768670740408E-2</v>
      </c>
      <c r="BS1044">
        <f t="shared" si="919"/>
        <v>7.5829335162443723E-2</v>
      </c>
      <c r="BT1044">
        <f t="shared" si="920"/>
        <v>0.89813258419088315</v>
      </c>
      <c r="BU1044" s="4">
        <f t="shared" si="921"/>
        <v>0.11413676447177146</v>
      </c>
      <c r="BV1044" s="7">
        <f t="shared" si="922"/>
        <v>1.6891037695031835E-2</v>
      </c>
      <c r="BW1044">
        <f t="shared" si="923"/>
        <v>6.4093342851872279E-2</v>
      </c>
      <c r="BX1044">
        <f t="shared" si="924"/>
        <v>0.89813258419088315</v>
      </c>
      <c r="BY1044" s="4">
        <f t="shared" si="925"/>
        <v>9.6459648225143399E-2</v>
      </c>
      <c r="BZ1044" s="7">
        <f t="shared" si="926"/>
        <v>3.9205540749569452E-2</v>
      </c>
      <c r="CA1044">
        <f t="shared" si="927"/>
        <v>0.47123039608833917</v>
      </c>
      <c r="CB1044">
        <f t="shared" si="928"/>
        <v>0.11413676447177146</v>
      </c>
      <c r="CC1044" s="4">
        <f t="shared" si="929"/>
        <v>9.6459648225143399E-2</v>
      </c>
      <c r="CD1044" s="7">
        <f t="shared" si="930"/>
        <v>6</v>
      </c>
      <c r="CE1044" s="4">
        <f t="shared" si="931"/>
        <v>0</v>
      </c>
      <c r="CF1044" s="7">
        <f t="shared" si="932"/>
        <v>0.42412893787134842</v>
      </c>
      <c r="CG1044">
        <f t="shared" si="933"/>
        <v>1.4442500827707898E-3</v>
      </c>
      <c r="CH1044" s="7">
        <f t="shared" si="934"/>
        <v>0.42412893787134842</v>
      </c>
      <c r="CI1044" s="4">
        <f t="shared" si="935"/>
        <v>4.8399067103130272E-2</v>
      </c>
      <c r="CJ1044">
        <f t="shared" si="936"/>
        <v>1.4442500827707898E-3</v>
      </c>
      <c r="CK1044">
        <f t="shared" si="937"/>
        <v>4.8399067103130272E-2</v>
      </c>
      <c r="CL1044" s="7">
        <f t="shared" si="938"/>
        <v>4</v>
      </c>
      <c r="CM1044" s="4">
        <f t="shared" si="939"/>
        <v>0</v>
      </c>
      <c r="CN1044" s="7">
        <f t="shared" si="940"/>
        <v>2.1854135840100658E-3</v>
      </c>
      <c r="CO1044" s="4">
        <f t="shared" si="941"/>
        <v>1</v>
      </c>
      <c r="CP1044" s="7">
        <f t="shared" si="942"/>
        <v>4</v>
      </c>
      <c r="CQ1044" s="4" t="str">
        <f t="shared" si="943"/>
        <v>Glenfiddich 15</v>
      </c>
      <c r="CR1044" s="7">
        <f t="shared" si="944"/>
        <v>74</v>
      </c>
      <c r="CS1044">
        <f t="shared" si="945"/>
        <v>77</v>
      </c>
      <c r="CT1044">
        <f ca="1">COUNTIF(INDIRECT(ADDRESS(ROW(),CR1044,1,1)):INDIRECT(ADDRESS(ROW(),CS1044,1,1)), "&lt;0.05")</f>
        <v>1</v>
      </c>
      <c r="CU1044" s="4">
        <f t="shared" ca="1" si="946"/>
        <v>0</v>
      </c>
    </row>
    <row r="1045" spans="1:99" x14ac:dyDescent="0.25">
      <c r="A1045" s="48">
        <v>249</v>
      </c>
      <c r="B1045" s="7">
        <v>0</v>
      </c>
      <c r="C1045">
        <v>0.21272698203098686</v>
      </c>
      <c r="D1045">
        <v>0.20941156312974477</v>
      </c>
      <c r="E1045">
        <v>0</v>
      </c>
      <c r="F1045">
        <v>0</v>
      </c>
      <c r="G1045">
        <v>0.1370975771402009</v>
      </c>
      <c r="H1045">
        <v>0</v>
      </c>
      <c r="I1045">
        <v>0.51359325759338226</v>
      </c>
      <c r="J1045">
        <v>0.21137827976836993</v>
      </c>
      <c r="K1045" s="4">
        <v>4.0771690707607465E-3</v>
      </c>
      <c r="L1045" s="7">
        <v>0.44360723935279356</v>
      </c>
      <c r="M1045">
        <v>0</v>
      </c>
      <c r="N1045">
        <v>0.49898223005833425</v>
      </c>
      <c r="O1045">
        <v>9.8530445714826567E-2</v>
      </c>
      <c r="P1045" s="53">
        <v>0.61687167239180896</v>
      </c>
      <c r="Q1045" s="53">
        <v>0.50500371042325454</v>
      </c>
      <c r="R1045" s="53">
        <v>0.40299265283315006</v>
      </c>
      <c r="S1045" s="53">
        <v>0.54206956233737291</v>
      </c>
      <c r="T1045" s="53">
        <v>0.37298198840933322</v>
      </c>
      <c r="U1045" s="57">
        <v>0.1785163918613317</v>
      </c>
      <c r="V1045" s="59">
        <v>0</v>
      </c>
      <c r="W1045" s="53">
        <v>0.40390870496390946</v>
      </c>
      <c r="X1045" s="53">
        <v>1.7123193200855804</v>
      </c>
      <c r="Y1045" s="53">
        <v>2.371863191038754</v>
      </c>
      <c r="Z1045" s="53">
        <v>1.5327561579984137</v>
      </c>
      <c r="AA1045" s="53">
        <v>0</v>
      </c>
      <c r="AB1045" s="53">
        <v>0.40390870496390946</v>
      </c>
      <c r="AC1045" s="53">
        <v>1.7123193200855804</v>
      </c>
      <c r="AD1045" s="53">
        <v>2.371863191038754</v>
      </c>
      <c r="AE1045" s="57">
        <v>1.5327561579984137</v>
      </c>
      <c r="AF1045" s="59">
        <v>3.0203980733246532</v>
      </c>
      <c r="AG1045" s="53">
        <v>1.2233130486654427</v>
      </c>
      <c r="AH1045" s="53">
        <v>1.9703737355448092</v>
      </c>
      <c r="AI1045" s="53">
        <v>1.6604284414228057</v>
      </c>
      <c r="AJ1045" s="53">
        <v>2.3160028283190464</v>
      </c>
      <c r="AK1045" s="53">
        <v>3.0203980733246532</v>
      </c>
      <c r="AL1045" s="53">
        <v>1.2233130486654427</v>
      </c>
      <c r="AM1045" s="53">
        <v>1.9703737355448092</v>
      </c>
      <c r="AN1045" s="53">
        <v>1.6604284414228057</v>
      </c>
      <c r="AO1045" s="57">
        <v>2.3160028283190464</v>
      </c>
      <c r="AP1045" s="59">
        <v>0.94500596528152592</v>
      </c>
      <c r="AQ1045" s="53">
        <v>2.0864054219737169</v>
      </c>
      <c r="AR1045" s="53">
        <v>1.6537426927457488</v>
      </c>
      <c r="AS1045" s="53">
        <v>1.1058221553514256</v>
      </c>
      <c r="AT1045" s="53">
        <v>1.4085447472765686</v>
      </c>
      <c r="AU1045" s="53">
        <v>0.94500596528152592</v>
      </c>
      <c r="AV1045" s="53">
        <v>2.0864054219737169</v>
      </c>
      <c r="AW1045" s="53">
        <v>1.6537426927457488</v>
      </c>
      <c r="AX1045" s="53">
        <v>1.1058221553514256</v>
      </c>
      <c r="AY1045" s="57">
        <v>1.4085447472765686</v>
      </c>
      <c r="AZ1045">
        <f t="shared" si="900"/>
        <v>0.12882848287334453</v>
      </c>
      <c r="BA1045">
        <f t="shared" si="901"/>
        <v>0.36595558933822059</v>
      </c>
      <c r="BB1045">
        <f t="shared" si="902"/>
        <v>1.2041694748173315</v>
      </c>
      <c r="BC1045">
        <f t="shared" si="903"/>
        <v>2.0381032254553513</v>
      </c>
      <c r="BD1045" s="4">
        <f t="shared" si="904"/>
        <v>1.4399041965257973</v>
      </c>
      <c r="BE1045" s="7">
        <f t="shared" si="905"/>
        <v>0.16680306819405036</v>
      </c>
      <c r="BF1045">
        <f t="shared" si="906"/>
        <v>0.20521791290829666</v>
      </c>
      <c r="BG1045">
        <f t="shared" si="907"/>
        <v>0.92136800614464642</v>
      </c>
      <c r="BH1045">
        <f t="shared" si="908"/>
        <v>0.6417406738123842</v>
      </c>
      <c r="BI1045" s="4">
        <f t="shared" si="909"/>
        <v>0.42718958100913756</v>
      </c>
      <c r="BJ1045" s="7">
        <f t="shared" si="910"/>
        <v>1.1287745430463252E-2</v>
      </c>
      <c r="BK1045">
        <f t="shared" si="911"/>
        <v>4.9262741117951942E-3</v>
      </c>
      <c r="BL1045">
        <f t="shared" si="912"/>
        <v>3.2106648011145402E-6</v>
      </c>
      <c r="BM1045" s="4">
        <f t="shared" si="913"/>
        <v>1.2873166278168314E-6</v>
      </c>
      <c r="BN1045" s="7">
        <f t="shared" si="914"/>
        <v>1.1287745430463252E-2</v>
      </c>
      <c r="BO1045">
        <f t="shared" si="915"/>
        <v>1.8722582067578847E-2</v>
      </c>
      <c r="BP1045">
        <f t="shared" si="916"/>
        <v>8.6547037544625158E-6</v>
      </c>
      <c r="BQ1045" s="4">
        <f t="shared" si="917"/>
        <v>7.482996216767871E-6</v>
      </c>
      <c r="BR1045" s="7">
        <f t="shared" si="918"/>
        <v>4.9262741117951942E-3</v>
      </c>
      <c r="BS1045">
        <f t="shared" si="919"/>
        <v>1.8722582067578847E-2</v>
      </c>
      <c r="BT1045">
        <f t="shared" si="920"/>
        <v>3.1961334497387368E-2</v>
      </c>
      <c r="BU1045" s="4">
        <f t="shared" si="921"/>
        <v>0.4762718328805926</v>
      </c>
      <c r="BV1045" s="7">
        <f t="shared" si="922"/>
        <v>3.2106648011145402E-6</v>
      </c>
      <c r="BW1045">
        <f t="shared" si="923"/>
        <v>8.6547037544625158E-6</v>
      </c>
      <c r="BX1045">
        <f t="shared" si="924"/>
        <v>3.1961334497387368E-2</v>
      </c>
      <c r="BY1045" s="4">
        <f t="shared" si="925"/>
        <v>2.6250817040344633E-2</v>
      </c>
      <c r="BZ1045" s="7">
        <f t="shared" si="926"/>
        <v>1.2873166278168314E-6</v>
      </c>
      <c r="CA1045">
        <f t="shared" si="927"/>
        <v>7.482996216767871E-6</v>
      </c>
      <c r="CB1045">
        <f t="shared" si="928"/>
        <v>0.4762718328805926</v>
      </c>
      <c r="CC1045" s="4">
        <f t="shared" si="929"/>
        <v>2.6250817040344633E-2</v>
      </c>
      <c r="CD1045" s="7">
        <f t="shared" si="930"/>
        <v>18</v>
      </c>
      <c r="CE1045" s="4">
        <f t="shared" si="931"/>
        <v>0</v>
      </c>
      <c r="CF1045" s="7">
        <f t="shared" si="932"/>
        <v>1.1287745430463252E-2</v>
      </c>
      <c r="CG1045">
        <f t="shared" si="933"/>
        <v>1.7271212445087784E-11</v>
      </c>
      <c r="CH1045" s="7">
        <f t="shared" si="934"/>
        <v>1.1287745430463252E-2</v>
      </c>
      <c r="CI1045" s="4">
        <f t="shared" si="935"/>
        <v>2.2718460255549234E-9</v>
      </c>
      <c r="CJ1045">
        <f t="shared" si="936"/>
        <v>1.7271212445087784E-11</v>
      </c>
      <c r="CK1045">
        <f t="shared" si="937"/>
        <v>2.2718460255549234E-9</v>
      </c>
      <c r="CL1045" s="7">
        <f t="shared" si="938"/>
        <v>6</v>
      </c>
      <c r="CM1045" s="4">
        <f t="shared" si="939"/>
        <v>1</v>
      </c>
      <c r="CN1045" s="7">
        <f t="shared" si="940"/>
        <v>1.0302264366474744E-6</v>
      </c>
      <c r="CO1045" s="4">
        <f t="shared" si="941"/>
        <v>1</v>
      </c>
      <c r="CP1045" s="7">
        <f t="shared" si="942"/>
        <v>4</v>
      </c>
      <c r="CQ1045" s="4" t="str">
        <f t="shared" si="943"/>
        <v>Glenfiddich 15</v>
      </c>
      <c r="CR1045" s="7">
        <f t="shared" si="944"/>
        <v>74</v>
      </c>
      <c r="CS1045">
        <f t="shared" si="945"/>
        <v>77</v>
      </c>
      <c r="CT1045">
        <f ca="1">COUNTIF(INDIRECT(ADDRESS(ROW(),CR1045,1,1)):INDIRECT(ADDRESS(ROW(),CS1045,1,1)), "&lt;0.05")</f>
        <v>4</v>
      </c>
      <c r="CU1045" s="4">
        <f t="shared" ca="1" si="946"/>
        <v>1</v>
      </c>
    </row>
    <row r="1046" spans="1:99" x14ac:dyDescent="0.25">
      <c r="A1046" s="48">
        <v>250</v>
      </c>
      <c r="B1046" s="7">
        <v>0.39112663776975909</v>
      </c>
      <c r="C1046">
        <v>0.24384836622538805</v>
      </c>
      <c r="D1046">
        <v>0.18762264019593644</v>
      </c>
      <c r="E1046">
        <v>0.38623173903059321</v>
      </c>
      <c r="F1046">
        <v>0.237645475972764</v>
      </c>
      <c r="G1046">
        <v>0.35332205378984144</v>
      </c>
      <c r="H1046">
        <v>0</v>
      </c>
      <c r="I1046">
        <v>0.41400600490730899</v>
      </c>
      <c r="J1046">
        <v>0.20062229061357395</v>
      </c>
      <c r="K1046" s="4">
        <v>0</v>
      </c>
      <c r="L1046" s="7">
        <v>0.41703214051881671</v>
      </c>
      <c r="M1046">
        <v>0.21180339187735261</v>
      </c>
      <c r="N1046">
        <v>0.26141201816722764</v>
      </c>
      <c r="O1046">
        <v>0.45313461431619434</v>
      </c>
      <c r="P1046" s="53">
        <v>0.44194921867957337</v>
      </c>
      <c r="Q1046" s="53">
        <v>0.43674979611306836</v>
      </c>
      <c r="R1046" s="53">
        <v>0.24866208220817954</v>
      </c>
      <c r="S1046" s="53">
        <v>1.164286368987993</v>
      </c>
      <c r="T1046" s="53">
        <v>0.38157275394497742</v>
      </c>
      <c r="U1046" s="57">
        <v>0.32508685478493349</v>
      </c>
      <c r="V1046" s="59">
        <v>0</v>
      </c>
      <c r="W1046" s="53">
        <v>0.56005177515880056</v>
      </c>
      <c r="X1046" s="53">
        <v>2.8004702836711326</v>
      </c>
      <c r="Y1046" s="53">
        <v>4.5188817034076223</v>
      </c>
      <c r="Z1046" s="53">
        <v>2.7382737360086695</v>
      </c>
      <c r="AA1046" s="53">
        <v>0</v>
      </c>
      <c r="AB1046" s="53">
        <v>0.56005177515880056</v>
      </c>
      <c r="AC1046" s="53">
        <v>2.8004702836711326</v>
      </c>
      <c r="AD1046" s="53">
        <v>4.5188817034076223</v>
      </c>
      <c r="AE1046" s="57">
        <v>2.7382737360086695</v>
      </c>
      <c r="AF1046" s="59">
        <v>5.1576286351014886</v>
      </c>
      <c r="AG1046" s="53">
        <v>1.886595698679761</v>
      </c>
      <c r="AH1046" s="53">
        <v>4.3597129352754678</v>
      </c>
      <c r="AI1046" s="53">
        <v>3.7118403799952264</v>
      </c>
      <c r="AJ1046" s="53">
        <v>5.1409402031693929</v>
      </c>
      <c r="AK1046" s="53">
        <v>5.1576286351014886</v>
      </c>
      <c r="AL1046" s="53">
        <v>1.886595698679761</v>
      </c>
      <c r="AM1046" s="53">
        <v>4.3597129352754678</v>
      </c>
      <c r="AN1046" s="53">
        <v>3.7118403799952264</v>
      </c>
      <c r="AO1046" s="57">
        <v>5.1409402031693929</v>
      </c>
      <c r="AP1046" s="59">
        <v>1.988250942800589</v>
      </c>
      <c r="AQ1046" s="53">
        <v>3.6988902562861088</v>
      </c>
      <c r="AR1046" s="53">
        <v>4.2911059432959062</v>
      </c>
      <c r="AS1046" s="53">
        <v>2.1137553965975542</v>
      </c>
      <c r="AT1046" s="53">
        <v>2.001975442917681</v>
      </c>
      <c r="AU1046" s="53">
        <v>1.988250942800589</v>
      </c>
      <c r="AV1046" s="53">
        <v>3.6988902562861088</v>
      </c>
      <c r="AW1046" s="53">
        <v>4.2911059432959062</v>
      </c>
      <c r="AX1046" s="53">
        <v>2.1137553965975542</v>
      </c>
      <c r="AY1046" s="57">
        <v>2.001975442917681</v>
      </c>
      <c r="AZ1046">
        <f t="shared" si="900"/>
        <v>0.24144252085051648</v>
      </c>
      <c r="BA1046">
        <f t="shared" si="901"/>
        <v>0.43416892395983159</v>
      </c>
      <c r="BB1046">
        <f t="shared" si="902"/>
        <v>2.123535499649245</v>
      </c>
      <c r="BC1046">
        <f t="shared" si="903"/>
        <v>4.0513435704442671</v>
      </c>
      <c r="BD1046" s="4">
        <f t="shared" si="904"/>
        <v>2.8187955963795681</v>
      </c>
      <c r="BE1046" s="7">
        <f t="shared" si="905"/>
        <v>0.15159760208488268</v>
      </c>
      <c r="BF1046">
        <f t="shared" si="906"/>
        <v>0.27124434777287382</v>
      </c>
      <c r="BG1046">
        <f t="shared" si="907"/>
        <v>1.7338275969617565</v>
      </c>
      <c r="BH1046">
        <f t="shared" si="908"/>
        <v>1.2743255206081914</v>
      </c>
      <c r="BI1046" s="4">
        <f t="shared" si="909"/>
        <v>1.0324023371655173</v>
      </c>
      <c r="BJ1046" s="7">
        <f t="shared" si="910"/>
        <v>6.9861830788735771E-2</v>
      </c>
      <c r="BK1046">
        <f t="shared" si="911"/>
        <v>7.464359405809853E-3</v>
      </c>
      <c r="BL1046">
        <f t="shared" si="912"/>
        <v>4.9527466830296793E-6</v>
      </c>
      <c r="BM1046" s="4">
        <f t="shared" si="913"/>
        <v>2.100727446059036E-5</v>
      </c>
      <c r="BN1046" s="7">
        <f t="shared" si="914"/>
        <v>6.9861830788735771E-2</v>
      </c>
      <c r="BO1046">
        <f t="shared" si="915"/>
        <v>1.3191976677433331E-2</v>
      </c>
      <c r="BP1046">
        <f t="shared" si="916"/>
        <v>5.8729985658356142E-6</v>
      </c>
      <c r="BQ1046" s="4">
        <f t="shared" si="917"/>
        <v>3.0453157250297335E-5</v>
      </c>
      <c r="BR1046" s="7">
        <f t="shared" si="918"/>
        <v>7.464359405809853E-3</v>
      </c>
      <c r="BS1046">
        <f t="shared" si="919"/>
        <v>1.3191976677433331E-2</v>
      </c>
      <c r="BT1046">
        <f t="shared" si="920"/>
        <v>1.1710440659958002E-2</v>
      </c>
      <c r="BU1046" s="4">
        <f t="shared" si="921"/>
        <v>0.29349165053235093</v>
      </c>
      <c r="BV1046" s="7">
        <f t="shared" si="922"/>
        <v>4.9527466830296793E-6</v>
      </c>
      <c r="BW1046">
        <f t="shared" si="923"/>
        <v>5.8729985658356142E-6</v>
      </c>
      <c r="BX1046">
        <f t="shared" si="924"/>
        <v>1.1710440659958002E-2</v>
      </c>
      <c r="BY1046" s="4">
        <f t="shared" si="925"/>
        <v>2.929876692686087E-2</v>
      </c>
      <c r="BZ1046" s="7">
        <f t="shared" si="926"/>
        <v>2.100727446059036E-5</v>
      </c>
      <c r="CA1046">
        <f t="shared" si="927"/>
        <v>3.0453157250297335E-5</v>
      </c>
      <c r="CB1046">
        <f t="shared" si="928"/>
        <v>0.29349165053235093</v>
      </c>
      <c r="CC1046" s="4">
        <f t="shared" si="929"/>
        <v>2.929876692686087E-2</v>
      </c>
      <c r="CD1046" s="7">
        <f t="shared" si="930"/>
        <v>16</v>
      </c>
      <c r="CE1046" s="4">
        <f t="shared" si="931"/>
        <v>0</v>
      </c>
      <c r="CF1046" s="7">
        <f t="shared" si="932"/>
        <v>6.9861830788735771E-2</v>
      </c>
      <c r="CG1046">
        <f t="shared" si="933"/>
        <v>1.0602357684847723E-10</v>
      </c>
      <c r="CH1046" s="7">
        <f t="shared" si="934"/>
        <v>6.9861830788735771E-2</v>
      </c>
      <c r="CI1046" s="4">
        <f t="shared" si="935"/>
        <v>4.7983589429059862E-10</v>
      </c>
      <c r="CJ1046">
        <f t="shared" si="936"/>
        <v>1.0602357684847723E-10</v>
      </c>
      <c r="CK1046">
        <f t="shared" si="937"/>
        <v>4.7983589429059862E-10</v>
      </c>
      <c r="CL1046" s="7">
        <f t="shared" si="938"/>
        <v>4</v>
      </c>
      <c r="CM1046" s="4">
        <f t="shared" si="939"/>
        <v>0</v>
      </c>
      <c r="CN1046" s="7">
        <f t="shared" si="940"/>
        <v>1.2978360221235153E-6</v>
      </c>
      <c r="CO1046" s="4">
        <f t="shared" si="941"/>
        <v>1</v>
      </c>
      <c r="CP1046" s="7">
        <f t="shared" si="942"/>
        <v>4</v>
      </c>
      <c r="CQ1046" s="4" t="str">
        <f t="shared" si="943"/>
        <v>Glenfiddich 15</v>
      </c>
      <c r="CR1046" s="7">
        <f t="shared" si="944"/>
        <v>74</v>
      </c>
      <c r="CS1046">
        <f t="shared" si="945"/>
        <v>77</v>
      </c>
      <c r="CT1046">
        <f ca="1">COUNTIF(INDIRECT(ADDRESS(ROW(),CR1046,1,1)):INDIRECT(ADDRESS(ROW(),CS1046,1,1)), "&lt;0.05")</f>
        <v>4</v>
      </c>
      <c r="CU1046" s="4">
        <f t="shared" ca="1" si="946"/>
        <v>1</v>
      </c>
    </row>
    <row r="1047" spans="1:99" x14ac:dyDescent="0.25">
      <c r="A1047" s="48">
        <v>251</v>
      </c>
      <c r="B1047" s="7">
        <v>0.23966972666895053</v>
      </c>
      <c r="C1047">
        <v>0.2081687346774978</v>
      </c>
      <c r="D1047">
        <v>0.21110394492367565</v>
      </c>
      <c r="E1047">
        <v>0.29742090711427177</v>
      </c>
      <c r="F1047">
        <v>0.3170104603893158</v>
      </c>
      <c r="G1047">
        <v>0.24311755675625366</v>
      </c>
      <c r="H1047">
        <v>0.18212692294173244</v>
      </c>
      <c r="I1047">
        <v>0.10005465707591557</v>
      </c>
      <c r="J1047">
        <v>0.10449636708599867</v>
      </c>
      <c r="K1047" s="4">
        <v>1.8780451289817889E-3</v>
      </c>
      <c r="L1047" s="7">
        <v>1.4904417327447756E-2</v>
      </c>
      <c r="M1047">
        <v>0.2557157547967453</v>
      </c>
      <c r="N1047">
        <v>0.40679737991875287</v>
      </c>
      <c r="O1047">
        <v>0</v>
      </c>
      <c r="P1047" s="53">
        <v>0.22878663849981951</v>
      </c>
      <c r="Q1047" s="53">
        <v>0.15071585312709118</v>
      </c>
      <c r="R1047" s="53">
        <v>0.27469374049847578</v>
      </c>
      <c r="S1047" s="53">
        <v>0.53672741272826296</v>
      </c>
      <c r="T1047" s="53">
        <v>0.21785528535283999</v>
      </c>
      <c r="U1047" s="57">
        <v>0.30102710321093595</v>
      </c>
      <c r="V1047" s="59">
        <v>0</v>
      </c>
      <c r="W1047" s="53">
        <v>0.5210986752398149</v>
      </c>
      <c r="X1047" s="53">
        <v>0.6264466726820801</v>
      </c>
      <c r="Y1047" s="53">
        <v>1.2353486028110474</v>
      </c>
      <c r="Z1047" s="53">
        <v>0.83351425671146495</v>
      </c>
      <c r="AA1047" s="53">
        <v>0</v>
      </c>
      <c r="AB1047" s="53">
        <v>0.5210986752398149</v>
      </c>
      <c r="AC1047" s="53">
        <v>0.6264466726820801</v>
      </c>
      <c r="AD1047" s="53">
        <v>1.2353486028110474</v>
      </c>
      <c r="AE1047" s="57">
        <v>0.83351425671146495</v>
      </c>
      <c r="AF1047" s="59">
        <v>0.70762718831106497</v>
      </c>
      <c r="AG1047" s="53">
        <v>0.37691761686253084</v>
      </c>
      <c r="AH1047" s="53">
        <v>1.3598478151944022</v>
      </c>
      <c r="AI1047" s="53">
        <v>0</v>
      </c>
      <c r="AJ1047" s="53">
        <v>1.5592333622524583</v>
      </c>
      <c r="AK1047" s="53">
        <v>0.70762718831106497</v>
      </c>
      <c r="AL1047" s="53">
        <v>0.37691761686253084</v>
      </c>
      <c r="AM1047" s="53">
        <v>1.3598478151944022</v>
      </c>
      <c r="AN1047" s="53">
        <v>0</v>
      </c>
      <c r="AO1047" s="57">
        <v>1.5592333622524583</v>
      </c>
      <c r="AP1047" s="59">
        <v>0.50466394354941024</v>
      </c>
      <c r="AQ1047" s="53">
        <v>0.72634238056386002</v>
      </c>
      <c r="AR1047" s="53">
        <v>0.91801770678042438</v>
      </c>
      <c r="AS1047" s="53">
        <v>0.49429120361504081</v>
      </c>
      <c r="AT1047" s="53">
        <v>0.50021942836202393</v>
      </c>
      <c r="AU1047" s="53">
        <v>0.50466394354941024</v>
      </c>
      <c r="AV1047" s="53">
        <v>0.72634238056386002</v>
      </c>
      <c r="AW1047" s="53">
        <v>0.91801770678042438</v>
      </c>
      <c r="AX1047" s="53">
        <v>0.49429120361504081</v>
      </c>
      <c r="AY1047" s="57">
        <v>0.50021942836202393</v>
      </c>
      <c r="AZ1047">
        <f t="shared" si="900"/>
        <v>0.19050473227625936</v>
      </c>
      <c r="BA1047">
        <f t="shared" si="901"/>
        <v>0.23872235854603713</v>
      </c>
      <c r="BB1047">
        <f t="shared" si="902"/>
        <v>0.64328164148888145</v>
      </c>
      <c r="BC1047">
        <f t="shared" si="903"/>
        <v>0.80072519652409135</v>
      </c>
      <c r="BD1047" s="4">
        <f t="shared" si="904"/>
        <v>0.62870693257415189</v>
      </c>
      <c r="BE1047" s="7">
        <f t="shared" si="905"/>
        <v>9.6945166622500384E-2</v>
      </c>
      <c r="BF1047">
        <f t="shared" si="906"/>
        <v>0.16257748775573749</v>
      </c>
      <c r="BG1047">
        <f t="shared" si="907"/>
        <v>0.42576861172249753</v>
      </c>
      <c r="BH1047">
        <f t="shared" si="908"/>
        <v>0.61777264502686957</v>
      </c>
      <c r="BI1047" s="4">
        <f t="shared" si="909"/>
        <v>0.1783857834597356</v>
      </c>
      <c r="BJ1047" s="7">
        <f t="shared" si="910"/>
        <v>0.43336496985519468</v>
      </c>
      <c r="BK1047">
        <f t="shared" si="911"/>
        <v>8.3793129520434908E-3</v>
      </c>
      <c r="BL1047">
        <f t="shared" si="912"/>
        <v>1.23073412848499E-2</v>
      </c>
      <c r="BM1047" s="4">
        <f t="shared" si="913"/>
        <v>8.6038462937433839E-6</v>
      </c>
      <c r="BN1047" s="7">
        <f t="shared" si="914"/>
        <v>0.43336496985519468</v>
      </c>
      <c r="BO1047">
        <f t="shared" si="915"/>
        <v>1.6331109800249613E-2</v>
      </c>
      <c r="BP1047">
        <f t="shared" si="916"/>
        <v>1.8978069483159311E-2</v>
      </c>
      <c r="BQ1047" s="4">
        <f t="shared" si="917"/>
        <v>7.5192056220801595E-5</v>
      </c>
      <c r="BR1047" s="7">
        <f t="shared" si="918"/>
        <v>8.3793129520434908E-3</v>
      </c>
      <c r="BS1047">
        <f t="shared" si="919"/>
        <v>1.6331109800249613E-2</v>
      </c>
      <c r="BT1047">
        <f t="shared" si="920"/>
        <v>0.51641422195146103</v>
      </c>
      <c r="BU1047" s="4">
        <f t="shared" si="921"/>
        <v>0.92211055652130391</v>
      </c>
      <c r="BV1047" s="7">
        <f t="shared" si="922"/>
        <v>1.23073412848499E-2</v>
      </c>
      <c r="BW1047">
        <f t="shared" si="923"/>
        <v>1.8978069483159311E-2</v>
      </c>
      <c r="BX1047">
        <f t="shared" si="924"/>
        <v>0.51641422195146103</v>
      </c>
      <c r="BY1047" s="4">
        <f t="shared" si="925"/>
        <v>0.41644833253137092</v>
      </c>
      <c r="BZ1047" s="7">
        <f t="shared" si="926"/>
        <v>8.6038462937433839E-6</v>
      </c>
      <c r="CA1047">
        <f t="shared" si="927"/>
        <v>7.5192056220801595E-5</v>
      </c>
      <c r="CB1047">
        <f t="shared" si="928"/>
        <v>0.92211055652130391</v>
      </c>
      <c r="CC1047" s="4">
        <f t="shared" si="929"/>
        <v>0.41644833253137092</v>
      </c>
      <c r="CD1047" s="7">
        <f t="shared" si="930"/>
        <v>12</v>
      </c>
      <c r="CE1047" s="4">
        <f t="shared" si="931"/>
        <v>0</v>
      </c>
      <c r="CF1047" s="7">
        <f t="shared" si="932"/>
        <v>0.43336496985519468</v>
      </c>
      <c r="CG1047">
        <f t="shared" si="933"/>
        <v>1.1151138508496721E-6</v>
      </c>
      <c r="CH1047" s="7">
        <f t="shared" si="934"/>
        <v>0.43336496985519468</v>
      </c>
      <c r="CI1047" s="4">
        <f t="shared" si="935"/>
        <v>2.8555165840328002E-5</v>
      </c>
      <c r="CJ1047">
        <f t="shared" si="936"/>
        <v>1.1151138508496721E-6</v>
      </c>
      <c r="CK1047">
        <f t="shared" si="937"/>
        <v>2.8555165840328002E-5</v>
      </c>
      <c r="CL1047" s="7">
        <f t="shared" si="938"/>
        <v>4</v>
      </c>
      <c r="CM1047" s="4">
        <f t="shared" si="939"/>
        <v>0</v>
      </c>
      <c r="CN1047" s="7">
        <f t="shared" si="940"/>
        <v>3.8038978134096515E-4</v>
      </c>
      <c r="CO1047" s="4">
        <f t="shared" si="941"/>
        <v>1</v>
      </c>
      <c r="CP1047" s="7">
        <f t="shared" si="942"/>
        <v>4</v>
      </c>
      <c r="CQ1047" s="4" t="str">
        <f t="shared" si="943"/>
        <v>Glenfiddich 15</v>
      </c>
      <c r="CR1047" s="7">
        <f t="shared" si="944"/>
        <v>74</v>
      </c>
      <c r="CS1047">
        <f t="shared" si="945"/>
        <v>77</v>
      </c>
      <c r="CT1047">
        <f ca="1">COUNTIF(INDIRECT(ADDRESS(ROW(),CR1047,1,1)):INDIRECT(ADDRESS(ROW(),CS1047,1,1)), "&lt;0.05")</f>
        <v>2</v>
      </c>
      <c r="CU1047" s="4">
        <f t="shared" ca="1" si="946"/>
        <v>0</v>
      </c>
    </row>
    <row r="1048" spans="1:99" x14ac:dyDescent="0.25">
      <c r="A1048" s="48">
        <v>252</v>
      </c>
      <c r="B1048" s="7">
        <v>0.98023420064879063</v>
      </c>
      <c r="C1048">
        <v>0.81373416154897737</v>
      </c>
      <c r="D1048">
        <v>0.76717415898413777</v>
      </c>
      <c r="E1048">
        <v>0.78079672722528715</v>
      </c>
      <c r="F1048">
        <v>0.71163100293498871</v>
      </c>
      <c r="G1048">
        <v>0.61677718151479677</v>
      </c>
      <c r="H1048">
        <v>0.55949262775971353</v>
      </c>
      <c r="I1048">
        <v>0.99400419289176933</v>
      </c>
      <c r="J1048">
        <v>0.63703819038616094</v>
      </c>
      <c r="K1048" s="4">
        <v>0.11372770739109565</v>
      </c>
      <c r="L1048" s="7">
        <v>0.70089758219153564</v>
      </c>
      <c r="M1048">
        <v>0.36692581704945848</v>
      </c>
      <c r="N1048">
        <v>0.51415538719229681</v>
      </c>
      <c r="O1048">
        <v>0.96415471703199729</v>
      </c>
      <c r="P1048" s="53">
        <v>0.19028230510796679</v>
      </c>
      <c r="Q1048" s="53">
        <v>0.50010252449738779</v>
      </c>
      <c r="R1048" s="53">
        <v>0.72201493091741753</v>
      </c>
      <c r="S1048" s="53">
        <v>0.5905223473140806</v>
      </c>
      <c r="T1048" s="53">
        <v>0.40846864730760191</v>
      </c>
      <c r="U1048" s="57">
        <v>0.73522758874617267</v>
      </c>
      <c r="V1048" s="59">
        <v>0.57046391543392194</v>
      </c>
      <c r="W1048" s="53">
        <v>0.96402948377752273</v>
      </c>
      <c r="X1048" s="53">
        <v>0.65081222459973098</v>
      </c>
      <c r="Y1048" s="53">
        <v>0.52015482264385016</v>
      </c>
      <c r="Z1048" s="53">
        <v>1.0186903954712809</v>
      </c>
      <c r="AA1048" s="53">
        <v>0.57046391543392194</v>
      </c>
      <c r="AB1048" s="53">
        <v>0.96402948377752273</v>
      </c>
      <c r="AC1048" s="53">
        <v>0.65081222459973098</v>
      </c>
      <c r="AD1048" s="53">
        <v>0.52015482264385016</v>
      </c>
      <c r="AE1048" s="57">
        <v>1.0186903954712809</v>
      </c>
      <c r="AF1048" s="59">
        <v>1.1826841320219035</v>
      </c>
      <c r="AG1048" s="53">
        <v>0</v>
      </c>
      <c r="AH1048" s="53">
        <v>1.127275694186858</v>
      </c>
      <c r="AI1048" s="53">
        <v>0.3025028636467112</v>
      </c>
      <c r="AJ1048" s="53">
        <v>0.97344952361764681</v>
      </c>
      <c r="AK1048" s="53">
        <v>1.1826841320219035</v>
      </c>
      <c r="AL1048" s="53">
        <v>0</v>
      </c>
      <c r="AM1048" s="53">
        <v>1.127275694186858</v>
      </c>
      <c r="AN1048" s="53">
        <v>0.3025028636467112</v>
      </c>
      <c r="AO1048" s="57">
        <v>0.97344952361764681</v>
      </c>
      <c r="AP1048" s="59">
        <v>8.1328061984762376E-2</v>
      </c>
      <c r="AQ1048" s="53">
        <v>0.33387135958398695</v>
      </c>
      <c r="AR1048" s="53">
        <v>0.34851265836227013</v>
      </c>
      <c r="AS1048" s="53">
        <v>0</v>
      </c>
      <c r="AT1048" s="53">
        <v>0.33300242318643697</v>
      </c>
      <c r="AU1048" s="53">
        <v>8.1328061984762376E-2</v>
      </c>
      <c r="AV1048" s="53">
        <v>0.33387135958398695</v>
      </c>
      <c r="AW1048" s="53">
        <v>0.34851265836227013</v>
      </c>
      <c r="AX1048" s="53">
        <v>0</v>
      </c>
      <c r="AY1048" s="57">
        <v>0.33300242318643697</v>
      </c>
      <c r="AZ1048">
        <f t="shared" si="900"/>
        <v>0.69746101512857173</v>
      </c>
      <c r="BA1048">
        <f t="shared" si="901"/>
        <v>0.56927518473559158</v>
      </c>
      <c r="BB1048">
        <f t="shared" si="902"/>
        <v>0.74483016838526139</v>
      </c>
      <c r="BC1048">
        <f t="shared" si="903"/>
        <v>0.71718244269462395</v>
      </c>
      <c r="BD1048" s="4">
        <f t="shared" si="904"/>
        <v>0.21934290062349127</v>
      </c>
      <c r="BE1048" s="7">
        <f t="shared" si="905"/>
        <v>0.25019196550487716</v>
      </c>
      <c r="BF1048">
        <f t="shared" si="906"/>
        <v>0.22182025601662664</v>
      </c>
      <c r="BG1048">
        <f t="shared" si="907"/>
        <v>0.21744462322062325</v>
      </c>
      <c r="BH1048">
        <f t="shared" si="908"/>
        <v>0.50262663939650576</v>
      </c>
      <c r="BI1048" s="4">
        <f t="shared" si="909"/>
        <v>0.15626152226586096</v>
      </c>
      <c r="BJ1048" s="7">
        <f t="shared" si="910"/>
        <v>0.24128283967989123</v>
      </c>
      <c r="BK1048">
        <f t="shared" si="911"/>
        <v>0.65684480049068616</v>
      </c>
      <c r="BL1048">
        <f t="shared" si="912"/>
        <v>0.91322610098429025</v>
      </c>
      <c r="BM1048" s="4">
        <f t="shared" si="913"/>
        <v>1.218830012414781E-4</v>
      </c>
      <c r="BN1048" s="7">
        <f t="shared" si="914"/>
        <v>0.24128283967989123</v>
      </c>
      <c r="BO1048">
        <f t="shared" si="915"/>
        <v>9.0758342584693952E-2</v>
      </c>
      <c r="BP1048">
        <f t="shared" si="916"/>
        <v>0.41074931982871454</v>
      </c>
      <c r="BQ1048" s="4">
        <f t="shared" si="917"/>
        <v>8.586596994547218E-4</v>
      </c>
      <c r="BR1048" s="7">
        <f t="shared" si="918"/>
        <v>0.65684480049068616</v>
      </c>
      <c r="BS1048">
        <f t="shared" si="919"/>
        <v>9.0758342584693952E-2</v>
      </c>
      <c r="BT1048">
        <f t="shared" si="920"/>
        <v>0.87576055361236627</v>
      </c>
      <c r="BU1048" s="4">
        <f t="shared" si="921"/>
        <v>1.1457265697260277E-5</v>
      </c>
      <c r="BV1048" s="7">
        <f t="shared" si="922"/>
        <v>0.91322610098429025</v>
      </c>
      <c r="BW1048">
        <f t="shared" si="923"/>
        <v>0.41074931982871454</v>
      </c>
      <c r="BX1048">
        <f t="shared" si="924"/>
        <v>0.87576055361236627</v>
      </c>
      <c r="BY1048" s="4">
        <f t="shared" si="925"/>
        <v>1.2600409817665918E-2</v>
      </c>
      <c r="BZ1048" s="7">
        <f t="shared" si="926"/>
        <v>1.218830012414781E-4</v>
      </c>
      <c r="CA1048">
        <f t="shared" si="927"/>
        <v>8.586596994547218E-4</v>
      </c>
      <c r="CB1048">
        <f t="shared" si="928"/>
        <v>1.1457265697260277E-5</v>
      </c>
      <c r="CC1048" s="4">
        <f t="shared" si="929"/>
        <v>1.2600409817665918E-2</v>
      </c>
      <c r="CD1048" s="7">
        <f t="shared" si="930"/>
        <v>8</v>
      </c>
      <c r="CE1048" s="4">
        <f t="shared" si="931"/>
        <v>0</v>
      </c>
      <c r="CF1048" s="7">
        <f t="shared" si="932"/>
        <v>0.24128283967989123</v>
      </c>
      <c r="CG1048">
        <f t="shared" si="933"/>
        <v>0.21540115607637134</v>
      </c>
      <c r="CH1048" s="7">
        <f t="shared" si="934"/>
        <v>0.24128283967989123</v>
      </c>
      <c r="CI1048" s="4">
        <f t="shared" si="935"/>
        <v>0.93127690227520965</v>
      </c>
      <c r="CJ1048">
        <f t="shared" si="936"/>
        <v>0.21540115607637134</v>
      </c>
      <c r="CK1048">
        <f t="shared" si="937"/>
        <v>0.93127690227520965</v>
      </c>
      <c r="CL1048" s="7">
        <f t="shared" si="938"/>
        <v>0</v>
      </c>
      <c r="CM1048" s="4">
        <f t="shared" si="939"/>
        <v>0</v>
      </c>
      <c r="CN1048" s="7">
        <f t="shared" si="940"/>
        <v>0.33562353430712533</v>
      </c>
      <c r="CO1048" s="4">
        <f t="shared" si="941"/>
        <v>0</v>
      </c>
      <c r="CP1048" s="7">
        <f t="shared" si="942"/>
        <v>3</v>
      </c>
      <c r="CQ1048" s="4" t="str">
        <f t="shared" si="943"/>
        <v>Glenfiddich 12</v>
      </c>
      <c r="CR1048" s="7">
        <f t="shared" si="944"/>
        <v>70</v>
      </c>
      <c r="CS1048">
        <f t="shared" si="945"/>
        <v>73</v>
      </c>
      <c r="CT1048">
        <f ca="1">COUNTIF(INDIRECT(ADDRESS(ROW(),CR1048,1,1)):INDIRECT(ADDRESS(ROW(),CS1048,1,1)), "&lt;0.05")</f>
        <v>1</v>
      </c>
      <c r="CU1048" s="4">
        <f t="shared" ca="1" si="946"/>
        <v>0</v>
      </c>
    </row>
    <row r="1049" spans="1:99" x14ac:dyDescent="0.25">
      <c r="A1049" s="48">
        <v>253</v>
      </c>
      <c r="B1049" s="7">
        <v>2.2964582309815742</v>
      </c>
      <c r="C1049">
        <v>2.3706911477873209</v>
      </c>
      <c r="D1049">
        <v>2.4021191159806201</v>
      </c>
      <c r="E1049">
        <v>2.3202848463030854</v>
      </c>
      <c r="F1049">
        <v>2.1384163223133204</v>
      </c>
      <c r="G1049">
        <v>3.0313647585496772</v>
      </c>
      <c r="H1049">
        <v>1.083988738593473</v>
      </c>
      <c r="I1049">
        <v>1.96152963769945</v>
      </c>
      <c r="J1049">
        <v>1.0637912258624274</v>
      </c>
      <c r="K1049" s="4">
        <v>0.16174444727736104</v>
      </c>
      <c r="L1049" s="7">
        <v>1.2357703483328637</v>
      </c>
      <c r="M1049">
        <v>1.8775051315134892</v>
      </c>
      <c r="N1049">
        <v>1.5480593312953523</v>
      </c>
      <c r="O1049">
        <v>2.110502830541872</v>
      </c>
      <c r="P1049" s="53">
        <v>1.0935389669494415</v>
      </c>
      <c r="Q1049" s="53">
        <v>0.28704224764740893</v>
      </c>
      <c r="R1049" s="53">
        <v>2.0511834063297241</v>
      </c>
      <c r="S1049" s="53">
        <v>1.696428374961706</v>
      </c>
      <c r="T1049" s="53">
        <v>1.327992298275642</v>
      </c>
      <c r="U1049" s="57">
        <v>1.7815726588629919</v>
      </c>
      <c r="V1049" s="59">
        <v>1.2593418202711066</v>
      </c>
      <c r="W1049" s="53">
        <v>1.8786999705234015</v>
      </c>
      <c r="X1049" s="53">
        <v>1.9891757501555465</v>
      </c>
      <c r="Y1049" s="53">
        <v>1.7628854654356254</v>
      </c>
      <c r="Z1049" s="53">
        <v>1.7090054137017834</v>
      </c>
      <c r="AA1049" s="53">
        <v>1.2593418202711066</v>
      </c>
      <c r="AB1049" s="53">
        <v>1.8786999705234015</v>
      </c>
      <c r="AC1049" s="53">
        <v>1.9891757501555465</v>
      </c>
      <c r="AD1049" s="53">
        <v>1.7628854654356254</v>
      </c>
      <c r="AE1049" s="57">
        <v>1.7090054137017834</v>
      </c>
      <c r="AF1049" s="59">
        <v>1.6404487334819575</v>
      </c>
      <c r="AG1049" s="53">
        <v>0.2042282418013712</v>
      </c>
      <c r="AH1049" s="53">
        <v>1.797740250430901</v>
      </c>
      <c r="AI1049" s="53">
        <v>1.7700324397232026</v>
      </c>
      <c r="AJ1049" s="53">
        <v>1.6793170765298056</v>
      </c>
      <c r="AK1049" s="53">
        <v>1.6404487334819575</v>
      </c>
      <c r="AL1049" s="53">
        <v>0.2042282418013712</v>
      </c>
      <c r="AM1049" s="53">
        <v>1.797740250430901</v>
      </c>
      <c r="AN1049" s="53">
        <v>1.7700324397232026</v>
      </c>
      <c r="AO1049" s="57">
        <v>1.6793170765298056</v>
      </c>
      <c r="AP1049" s="59">
        <v>1.0961932388598166</v>
      </c>
      <c r="AQ1049" s="53">
        <v>0.89020308568158857</v>
      </c>
      <c r="AR1049" s="53">
        <v>0.67539090835669136</v>
      </c>
      <c r="AS1049" s="53">
        <v>1.3483391561568783</v>
      </c>
      <c r="AT1049" s="53">
        <v>0.62434768140270092</v>
      </c>
      <c r="AU1049" s="53">
        <v>1.0961932388598166</v>
      </c>
      <c r="AV1049" s="53">
        <v>0.89020308568158857</v>
      </c>
      <c r="AW1049" s="53">
        <v>0.67539090835669136</v>
      </c>
      <c r="AX1049" s="53">
        <v>1.3483391561568783</v>
      </c>
      <c r="AY1049" s="57">
        <v>0.62434768140270092</v>
      </c>
      <c r="AZ1049">
        <f t="shared" si="900"/>
        <v>1.8830388471348307</v>
      </c>
      <c r="BA1049">
        <f t="shared" si="901"/>
        <v>1.5009595594710492</v>
      </c>
      <c r="BB1049">
        <f t="shared" si="902"/>
        <v>1.7198216840174925</v>
      </c>
      <c r="BC1049">
        <f t="shared" si="903"/>
        <v>1.4183533483934476</v>
      </c>
      <c r="BD1049" s="4">
        <f t="shared" si="904"/>
        <v>0.92689481409153518</v>
      </c>
      <c r="BE1049" s="7">
        <f t="shared" si="905"/>
        <v>0.85191821153633707</v>
      </c>
      <c r="BF1049">
        <f t="shared" si="906"/>
        <v>0.54518862963762305</v>
      </c>
      <c r="BG1049">
        <f t="shared" si="907"/>
        <v>0.26323082762625732</v>
      </c>
      <c r="BH1049">
        <f t="shared" si="908"/>
        <v>0.64276154324804891</v>
      </c>
      <c r="BI1049" s="4">
        <f t="shared" si="909"/>
        <v>0.28378887109952233</v>
      </c>
      <c r="BJ1049" s="7">
        <f t="shared" si="910"/>
        <v>0.25042537685722571</v>
      </c>
      <c r="BK1049">
        <f t="shared" si="911"/>
        <v>0.57466860371595474</v>
      </c>
      <c r="BL1049">
        <f t="shared" si="912"/>
        <v>0.1866685071422895</v>
      </c>
      <c r="BM1049" s="4">
        <f t="shared" si="913"/>
        <v>6.3034851139943645E-3</v>
      </c>
      <c r="BN1049" s="7">
        <f t="shared" si="914"/>
        <v>0.25042537685722571</v>
      </c>
      <c r="BO1049">
        <f t="shared" si="915"/>
        <v>0.27360443111101374</v>
      </c>
      <c r="BP1049">
        <f t="shared" si="916"/>
        <v>0.7602645507498369</v>
      </c>
      <c r="BQ1049" s="4">
        <f t="shared" si="917"/>
        <v>1.0785661737260505E-2</v>
      </c>
      <c r="BR1049" s="7">
        <f t="shared" si="918"/>
        <v>0.57466860371595474</v>
      </c>
      <c r="BS1049">
        <f t="shared" si="919"/>
        <v>0.27360443111101374</v>
      </c>
      <c r="BT1049">
        <f t="shared" si="920"/>
        <v>0.19513693717302871</v>
      </c>
      <c r="BU1049" s="4">
        <f t="shared" si="921"/>
        <v>4.4176716717041219E-6</v>
      </c>
      <c r="BV1049" s="7">
        <f t="shared" si="922"/>
        <v>0.1866685071422895</v>
      </c>
      <c r="BW1049">
        <f t="shared" si="923"/>
        <v>0.7602645507498369</v>
      </c>
      <c r="BX1049">
        <f t="shared" si="924"/>
        <v>0.19513693717302871</v>
      </c>
      <c r="BY1049" s="4">
        <f t="shared" si="925"/>
        <v>4.6468342290687185E-2</v>
      </c>
      <c r="BZ1049" s="7">
        <f t="shared" si="926"/>
        <v>6.3034851139943645E-3</v>
      </c>
      <c r="CA1049">
        <f t="shared" si="927"/>
        <v>1.0785661737260505E-2</v>
      </c>
      <c r="CB1049">
        <f t="shared" si="928"/>
        <v>4.4176716717041219E-6</v>
      </c>
      <c r="CC1049" s="4">
        <f t="shared" si="929"/>
        <v>4.6468342290687185E-2</v>
      </c>
      <c r="CD1049" s="7">
        <f t="shared" si="930"/>
        <v>8</v>
      </c>
      <c r="CE1049" s="4">
        <f t="shared" si="931"/>
        <v>0</v>
      </c>
      <c r="CF1049" s="7">
        <f t="shared" si="932"/>
        <v>0.25042537685722571</v>
      </c>
      <c r="CG1049">
        <f t="shared" si="933"/>
        <v>9.1352392858268128E-2</v>
      </c>
      <c r="CH1049" s="7">
        <f t="shared" si="934"/>
        <v>0.25042537685722571</v>
      </c>
      <c r="CI1049" s="4">
        <f t="shared" si="935"/>
        <v>0.47245995494146609</v>
      </c>
      <c r="CJ1049">
        <f t="shared" si="936"/>
        <v>9.1352392858268128E-2</v>
      </c>
      <c r="CK1049">
        <f t="shared" si="937"/>
        <v>0.47245995494146609</v>
      </c>
      <c r="CL1049" s="7">
        <f t="shared" si="938"/>
        <v>0</v>
      </c>
      <c r="CM1049" s="4">
        <f t="shared" si="939"/>
        <v>0</v>
      </c>
      <c r="CN1049" s="7">
        <f t="shared" si="940"/>
        <v>0.53666564742499756</v>
      </c>
      <c r="CO1049" s="4">
        <f t="shared" si="941"/>
        <v>0</v>
      </c>
      <c r="CP1049" s="7">
        <f t="shared" si="942"/>
        <v>1</v>
      </c>
      <c r="CQ1049" s="4" t="str">
        <f t="shared" si="943"/>
        <v>Gentleman Jack</v>
      </c>
      <c r="CR1049" s="7">
        <f t="shared" si="944"/>
        <v>62</v>
      </c>
      <c r="CS1049">
        <f t="shared" si="945"/>
        <v>65</v>
      </c>
      <c r="CT1049">
        <f ca="1">COUNTIF(INDIRECT(ADDRESS(ROW(),CR1049,1,1)):INDIRECT(ADDRESS(ROW(),CS1049,1,1)), "&lt;0.05")</f>
        <v>1</v>
      </c>
      <c r="CU1049" s="4">
        <f t="shared" ca="1" si="946"/>
        <v>0</v>
      </c>
    </row>
    <row r="1050" spans="1:99" x14ac:dyDescent="0.25">
      <c r="A1050" s="48">
        <v>254</v>
      </c>
      <c r="B1050" s="7">
        <v>32.694779260296066</v>
      </c>
      <c r="C1050">
        <v>31.604004044241048</v>
      </c>
      <c r="D1050">
        <v>28.794284985118239</v>
      </c>
      <c r="E1050">
        <v>27.208128655156671</v>
      </c>
      <c r="F1050">
        <v>21.189113493421623</v>
      </c>
      <c r="G1050">
        <v>23.634217424193924</v>
      </c>
      <c r="H1050">
        <v>27.983106511768796</v>
      </c>
      <c r="I1050">
        <v>29.911616567874589</v>
      </c>
      <c r="J1050">
        <v>30.109823721411676</v>
      </c>
      <c r="K1050" s="4">
        <v>23.62624861328424</v>
      </c>
      <c r="L1050" s="7">
        <v>25.848727751661631</v>
      </c>
      <c r="M1050">
        <v>26.074193205779761</v>
      </c>
      <c r="N1050">
        <v>22.720601688976036</v>
      </c>
      <c r="O1050">
        <v>21.302640229252944</v>
      </c>
      <c r="P1050" s="53">
        <v>18.064998274579565</v>
      </c>
      <c r="Q1050" s="53">
        <v>22.664489167460424</v>
      </c>
      <c r="R1050" s="53">
        <v>25.827857414411771</v>
      </c>
      <c r="S1050" s="53">
        <v>21.902273700130529</v>
      </c>
      <c r="T1050" s="53">
        <v>21.556503733013834</v>
      </c>
      <c r="U1050" s="57">
        <v>21.071172596286761</v>
      </c>
      <c r="V1050" s="59">
        <v>32.725544578353116</v>
      </c>
      <c r="W1050" s="53">
        <v>41.73600161444115</v>
      </c>
      <c r="X1050" s="53">
        <v>40.446569001942919</v>
      </c>
      <c r="Y1050" s="53">
        <v>37.467202007952132</v>
      </c>
      <c r="Z1050" s="53">
        <v>35.605999441674662</v>
      </c>
      <c r="AA1050" s="53">
        <v>32.725544578353116</v>
      </c>
      <c r="AB1050" s="53">
        <v>41.73600161444115</v>
      </c>
      <c r="AC1050" s="53">
        <v>40.446569001942919</v>
      </c>
      <c r="AD1050" s="53">
        <v>37.467202007952132</v>
      </c>
      <c r="AE1050" s="57">
        <v>35.605999441674662</v>
      </c>
      <c r="AF1050" s="59">
        <v>37.074866868029886</v>
      </c>
      <c r="AG1050" s="53">
        <v>28.101367482566118</v>
      </c>
      <c r="AH1050" s="53">
        <v>27.554654603245542</v>
      </c>
      <c r="AI1050" s="53">
        <v>28.138653705297472</v>
      </c>
      <c r="AJ1050" s="53">
        <v>19.7026332655741</v>
      </c>
      <c r="AK1050" s="53">
        <v>37.074866868029886</v>
      </c>
      <c r="AL1050" s="53">
        <v>28.101367482566118</v>
      </c>
      <c r="AM1050" s="53">
        <v>27.554654603245542</v>
      </c>
      <c r="AN1050" s="53">
        <v>28.138653705297472</v>
      </c>
      <c r="AO1050" s="57">
        <v>19.7026332655741</v>
      </c>
      <c r="AP1050" s="59">
        <v>17.022196332658549</v>
      </c>
      <c r="AQ1050" s="53">
        <v>13.12249962833595</v>
      </c>
      <c r="AR1050" s="53">
        <v>21.899013850155708</v>
      </c>
      <c r="AS1050" s="53">
        <v>26.658446239993033</v>
      </c>
      <c r="AT1050" s="53">
        <v>16.552240122729174</v>
      </c>
      <c r="AU1050" s="53">
        <v>17.022196332658549</v>
      </c>
      <c r="AV1050" s="53">
        <v>13.12249962833595</v>
      </c>
      <c r="AW1050" s="53">
        <v>21.899013850155708</v>
      </c>
      <c r="AX1050" s="53">
        <v>26.658446239993033</v>
      </c>
      <c r="AY1050" s="57">
        <v>16.552240122729174</v>
      </c>
      <c r="AZ1050">
        <f t="shared" si="900"/>
        <v>27.675532327676688</v>
      </c>
      <c r="BA1050">
        <f t="shared" si="901"/>
        <v>22.703345776155327</v>
      </c>
      <c r="BB1050">
        <f t="shared" si="902"/>
        <v>37.596263328872801</v>
      </c>
      <c r="BC1050">
        <f t="shared" si="903"/>
        <v>28.114435184942625</v>
      </c>
      <c r="BD1050" s="4">
        <f t="shared" si="904"/>
        <v>19.050879234774481</v>
      </c>
      <c r="BE1050" s="7">
        <f t="shared" si="905"/>
        <v>3.770039886906591</v>
      </c>
      <c r="BF1050">
        <f t="shared" si="906"/>
        <v>2.5629327114827403</v>
      </c>
      <c r="BG1050">
        <f t="shared" si="907"/>
        <v>3.4306910160699227</v>
      </c>
      <c r="BH1050">
        <f t="shared" si="908"/>
        <v>5.7996524623690417</v>
      </c>
      <c r="BI1050" s="4">
        <f t="shared" si="909"/>
        <v>4.9775358252818487</v>
      </c>
      <c r="BJ1050" s="7">
        <f t="shared" si="910"/>
        <v>3.3374399794263579E-3</v>
      </c>
      <c r="BK1050">
        <f t="shared" si="911"/>
        <v>8.5505429769740106E-6</v>
      </c>
      <c r="BL1050">
        <f t="shared" si="912"/>
        <v>0.843591961595757</v>
      </c>
      <c r="BM1050" s="4">
        <f t="shared" si="913"/>
        <v>4.3166679943115038E-4</v>
      </c>
      <c r="BN1050" s="7">
        <f t="shared" si="914"/>
        <v>3.3374399794263579E-3</v>
      </c>
      <c r="BO1050">
        <f t="shared" si="915"/>
        <v>4.6893463496394537E-9</v>
      </c>
      <c r="BP1050">
        <f t="shared" si="916"/>
        <v>1.8902336436475049E-2</v>
      </c>
      <c r="BQ1050" s="4">
        <f t="shared" si="917"/>
        <v>5.8956559642500891E-2</v>
      </c>
      <c r="BR1050" s="7">
        <f t="shared" si="918"/>
        <v>8.5505429769740106E-6</v>
      </c>
      <c r="BS1050">
        <f t="shared" si="919"/>
        <v>4.6893463496394537E-9</v>
      </c>
      <c r="BT1050">
        <f t="shared" si="920"/>
        <v>4.9734846080839957E-4</v>
      </c>
      <c r="BU1050" s="4">
        <f t="shared" si="921"/>
        <v>4.2390404228493855E-8</v>
      </c>
      <c r="BV1050" s="7">
        <f t="shared" si="922"/>
        <v>0.843591961595757</v>
      </c>
      <c r="BW1050">
        <f t="shared" si="923"/>
        <v>1.8902336436475049E-2</v>
      </c>
      <c r="BX1050">
        <f t="shared" si="924"/>
        <v>4.9734846080839957E-4</v>
      </c>
      <c r="BY1050" s="4">
        <f t="shared" si="925"/>
        <v>1.5151364917911471E-3</v>
      </c>
      <c r="BZ1050" s="7">
        <f t="shared" si="926"/>
        <v>4.3166679943115038E-4</v>
      </c>
      <c r="CA1050">
        <f t="shared" si="927"/>
        <v>5.8956559642500891E-2</v>
      </c>
      <c r="CB1050">
        <f t="shared" si="928"/>
        <v>4.2390404228493855E-8</v>
      </c>
      <c r="CC1050" s="4">
        <f t="shared" si="929"/>
        <v>1.5151364917911471E-3</v>
      </c>
      <c r="CD1050" s="7">
        <f t="shared" si="930"/>
        <v>16</v>
      </c>
      <c r="CE1050" s="4">
        <f t="shared" si="931"/>
        <v>0</v>
      </c>
      <c r="CF1050" s="7">
        <f t="shared" si="932"/>
        <v>3.3374399794263579E-3</v>
      </c>
      <c r="CG1050">
        <f t="shared" si="933"/>
        <v>0.77746322597006545</v>
      </c>
      <c r="CH1050" s="7">
        <f t="shared" si="934"/>
        <v>3.3374399794263579E-3</v>
      </c>
      <c r="CI1050" s="4">
        <f t="shared" si="935"/>
        <v>4.4263025537814686E-3</v>
      </c>
      <c r="CJ1050">
        <f t="shared" si="936"/>
        <v>0.77746322597006545</v>
      </c>
      <c r="CK1050">
        <f t="shared" si="937"/>
        <v>4.4263025537814686E-3</v>
      </c>
      <c r="CL1050" s="7">
        <f t="shared" si="938"/>
        <v>4</v>
      </c>
      <c r="CM1050" s="4">
        <f t="shared" si="939"/>
        <v>0</v>
      </c>
      <c r="CN1050" s="7">
        <f t="shared" si="940"/>
        <v>1.2787590741432175E-4</v>
      </c>
      <c r="CO1050" s="4">
        <f t="shared" si="941"/>
        <v>1</v>
      </c>
      <c r="CP1050" s="7">
        <f t="shared" si="942"/>
        <v>3</v>
      </c>
      <c r="CQ1050" s="4" t="str">
        <f t="shared" si="943"/>
        <v>Glenfiddich 12</v>
      </c>
      <c r="CR1050" s="7">
        <f t="shared" si="944"/>
        <v>70</v>
      </c>
      <c r="CS1050">
        <f t="shared" si="945"/>
        <v>73</v>
      </c>
      <c r="CT1050">
        <f ca="1">COUNTIF(INDIRECT(ADDRESS(ROW(),CR1050,1,1)):INDIRECT(ADDRESS(ROW(),CS1050,1,1)), "&lt;0.05")</f>
        <v>4</v>
      </c>
      <c r="CU1050" s="4">
        <f t="shared" ca="1" si="946"/>
        <v>1</v>
      </c>
    </row>
    <row r="1051" spans="1:99" x14ac:dyDescent="0.25">
      <c r="A1051" s="48">
        <v>255</v>
      </c>
      <c r="B1051" s="7">
        <v>100</v>
      </c>
      <c r="C1051">
        <v>100</v>
      </c>
      <c r="D1051">
        <v>100</v>
      </c>
      <c r="E1051">
        <v>100.00000000000001</v>
      </c>
      <c r="F1051">
        <v>100</v>
      </c>
      <c r="G1051">
        <v>100</v>
      </c>
      <c r="H1051">
        <v>100</v>
      </c>
      <c r="I1051">
        <v>100</v>
      </c>
      <c r="J1051">
        <v>99.850302231265317</v>
      </c>
      <c r="K1051" s="4">
        <v>78.561343342222997</v>
      </c>
      <c r="L1051" s="7">
        <v>86.683719311959862</v>
      </c>
      <c r="M1051">
        <v>86.162842384098965</v>
      </c>
      <c r="N1051">
        <v>67.065072673562156</v>
      </c>
      <c r="O1051">
        <v>63.977552735415188</v>
      </c>
      <c r="P1051" s="53">
        <v>51.753672542600874</v>
      </c>
      <c r="Q1051" s="53">
        <v>64.367164288435859</v>
      </c>
      <c r="R1051" s="53">
        <v>75.451591999822725</v>
      </c>
      <c r="S1051" s="53">
        <v>65.148602931519306</v>
      </c>
      <c r="T1051" s="53">
        <v>59.630775984595758</v>
      </c>
      <c r="U1051" s="57">
        <v>62.088714447750213</v>
      </c>
      <c r="V1051" s="59">
        <v>84.146087399276652</v>
      </c>
      <c r="W1051" s="53">
        <v>100</v>
      </c>
      <c r="X1051" s="53">
        <v>100</v>
      </c>
      <c r="Y1051" s="53">
        <v>100</v>
      </c>
      <c r="Z1051" s="53">
        <v>100</v>
      </c>
      <c r="AA1051" s="53">
        <v>84.146087399276652</v>
      </c>
      <c r="AB1051" s="53">
        <v>100</v>
      </c>
      <c r="AC1051" s="53">
        <v>100</v>
      </c>
      <c r="AD1051" s="53">
        <v>100</v>
      </c>
      <c r="AE1051" s="57">
        <v>100</v>
      </c>
      <c r="AF1051" s="59">
        <v>100</v>
      </c>
      <c r="AG1051" s="53">
        <v>100</v>
      </c>
      <c r="AH1051" s="53">
        <v>100</v>
      </c>
      <c r="AI1051" s="53">
        <v>100</v>
      </c>
      <c r="AJ1051" s="53">
        <v>92.470779538225145</v>
      </c>
      <c r="AK1051" s="53">
        <v>100</v>
      </c>
      <c r="AL1051" s="53">
        <v>100</v>
      </c>
      <c r="AM1051" s="53">
        <v>100</v>
      </c>
      <c r="AN1051" s="53">
        <v>100</v>
      </c>
      <c r="AO1051" s="57">
        <v>92.470779538225145</v>
      </c>
      <c r="AP1051" s="59">
        <v>77.538409770011341</v>
      </c>
      <c r="AQ1051" s="53">
        <v>45.066063456802631</v>
      </c>
      <c r="AR1051" s="53">
        <v>76.339434750815073</v>
      </c>
      <c r="AS1051" s="53">
        <v>76.556850979103032</v>
      </c>
      <c r="AT1051" s="53">
        <v>45.940209813938004</v>
      </c>
      <c r="AU1051" s="53">
        <v>77.538409770011341</v>
      </c>
      <c r="AV1051" s="53">
        <v>45.066063456802631</v>
      </c>
      <c r="AW1051" s="53">
        <v>76.339434750815073</v>
      </c>
      <c r="AX1051" s="53">
        <v>76.556850979103032</v>
      </c>
      <c r="AY1051" s="57">
        <v>45.940209813938004</v>
      </c>
      <c r="AZ1051">
        <f t="shared" si="900"/>
        <v>97.841164557348833</v>
      </c>
      <c r="BA1051">
        <f t="shared" si="901"/>
        <v>68.232970929976091</v>
      </c>
      <c r="BB1051">
        <f t="shared" si="902"/>
        <v>96.82921747985533</v>
      </c>
      <c r="BC1051">
        <f t="shared" si="903"/>
        <v>98.494155907645023</v>
      </c>
      <c r="BD1051" s="4">
        <f t="shared" si="904"/>
        <v>64.288193754134028</v>
      </c>
      <c r="BE1051" s="7">
        <f t="shared" si="905"/>
        <v>6.7744020156562055</v>
      </c>
      <c r="BF1051">
        <f t="shared" si="906"/>
        <v>11.260877085398862</v>
      </c>
      <c r="BG1051">
        <f t="shared" si="907"/>
        <v>6.6845964858039206</v>
      </c>
      <c r="BH1051">
        <f t="shared" si="908"/>
        <v>3.1745980886337701</v>
      </c>
      <c r="BI1051" s="4">
        <f t="shared" si="909"/>
        <v>16.175835145663381</v>
      </c>
      <c r="BJ1051" s="7">
        <f t="shared" si="910"/>
        <v>3.8122182874684161E-6</v>
      </c>
      <c r="BK1051">
        <f t="shared" si="911"/>
        <v>0.74057799480190756</v>
      </c>
      <c r="BL1051">
        <f t="shared" si="912"/>
        <v>0.78695495815340089</v>
      </c>
      <c r="BM1051" s="4">
        <f t="shared" si="913"/>
        <v>5.6305773155612778E-5</v>
      </c>
      <c r="BN1051" s="7">
        <f t="shared" si="914"/>
        <v>3.8122182874684161E-6</v>
      </c>
      <c r="BO1051">
        <f t="shared" si="915"/>
        <v>5.7108937046981117E-6</v>
      </c>
      <c r="BP1051">
        <f t="shared" si="916"/>
        <v>7.4722283977100624E-6</v>
      </c>
      <c r="BQ1051" s="4">
        <f t="shared" si="917"/>
        <v>0.53569466973164204</v>
      </c>
      <c r="BR1051" s="7">
        <f t="shared" si="918"/>
        <v>0.74057799480190756</v>
      </c>
      <c r="BS1051">
        <f t="shared" si="919"/>
        <v>5.7108937046981117E-6</v>
      </c>
      <c r="BT1051">
        <f t="shared" si="920"/>
        <v>0.4894928717954532</v>
      </c>
      <c r="BU1051" s="4">
        <f t="shared" si="921"/>
        <v>7.5221610064352419E-5</v>
      </c>
      <c r="BV1051" s="7">
        <f t="shared" si="922"/>
        <v>0.78695495815340089</v>
      </c>
      <c r="BW1051">
        <f t="shared" si="923"/>
        <v>7.4722283977100624E-6</v>
      </c>
      <c r="BX1051">
        <f t="shared" si="924"/>
        <v>0.4894928717954532</v>
      </c>
      <c r="BY1051" s="4">
        <f t="shared" si="925"/>
        <v>7.3754204099962068E-5</v>
      </c>
      <c r="BZ1051" s="7">
        <f t="shared" si="926"/>
        <v>5.6305773155612778E-5</v>
      </c>
      <c r="CA1051">
        <f t="shared" si="927"/>
        <v>0.53569466973164204</v>
      </c>
      <c r="CB1051">
        <f t="shared" si="928"/>
        <v>7.5221610064352419E-5</v>
      </c>
      <c r="CC1051" s="4">
        <f t="shared" si="929"/>
        <v>7.3754204099962068E-5</v>
      </c>
      <c r="CD1051" s="7">
        <f t="shared" si="930"/>
        <v>12</v>
      </c>
      <c r="CE1051" s="4">
        <f t="shared" si="931"/>
        <v>0</v>
      </c>
      <c r="CF1051" s="7">
        <f t="shared" si="932"/>
        <v>3.8122182874684161E-6</v>
      </c>
      <c r="CG1051">
        <f t="shared" si="933"/>
        <v>8.2242255416710205E-3</v>
      </c>
      <c r="CH1051" s="7">
        <f t="shared" si="934"/>
        <v>3.8122182874684161E-6</v>
      </c>
      <c r="CI1051" s="4">
        <f t="shared" si="935"/>
        <v>1.002150722511749E-3</v>
      </c>
      <c r="CJ1051">
        <f t="shared" si="936"/>
        <v>8.2242255416710205E-3</v>
      </c>
      <c r="CK1051">
        <f t="shared" si="937"/>
        <v>1.002150722511749E-3</v>
      </c>
      <c r="CL1051" s="7">
        <f t="shared" si="938"/>
        <v>6</v>
      </c>
      <c r="CM1051" s="4">
        <f t="shared" si="939"/>
        <v>1</v>
      </c>
      <c r="CN1051" s="7">
        <f t="shared" si="940"/>
        <v>1.7690440009656332E-3</v>
      </c>
      <c r="CO1051" s="4">
        <f t="shared" si="941"/>
        <v>1</v>
      </c>
      <c r="CP1051" s="7">
        <f t="shared" si="942"/>
        <v>4</v>
      </c>
      <c r="CQ1051" s="4" t="str">
        <f t="shared" si="943"/>
        <v>Glenfiddich 15</v>
      </c>
      <c r="CR1051" s="7">
        <f t="shared" si="944"/>
        <v>74</v>
      </c>
      <c r="CS1051">
        <f t="shared" si="945"/>
        <v>77</v>
      </c>
      <c r="CT1051">
        <f ca="1">COUNTIF(INDIRECT(ADDRESS(ROW(),CR1051,1,1)):INDIRECT(ADDRESS(ROW(),CS1051,1,1)), "&lt;0.05")</f>
        <v>2</v>
      </c>
      <c r="CU1051" s="4">
        <f t="shared" ca="1" si="946"/>
        <v>0</v>
      </c>
    </row>
    <row r="1052" spans="1:99" x14ac:dyDescent="0.25">
      <c r="A1052" s="48">
        <v>256</v>
      </c>
      <c r="B1052" s="7">
        <v>18.255837925071432</v>
      </c>
      <c r="C1052">
        <v>17.322043328973503</v>
      </c>
      <c r="D1052">
        <v>18.658044417734629</v>
      </c>
      <c r="E1052">
        <v>17.171405262102258</v>
      </c>
      <c r="F1052">
        <v>18.129781971605702</v>
      </c>
      <c r="G1052">
        <v>20.698333705376129</v>
      </c>
      <c r="H1052">
        <v>19.036366250806022</v>
      </c>
      <c r="I1052">
        <v>17.714308429398937</v>
      </c>
      <c r="J1052">
        <v>18.561972038400476</v>
      </c>
      <c r="K1052" s="4">
        <v>16.250188933218148</v>
      </c>
      <c r="L1052" s="7">
        <v>16.316665266716576</v>
      </c>
      <c r="M1052">
        <v>16.946032224418801</v>
      </c>
      <c r="N1052">
        <v>14.192887457351731</v>
      </c>
      <c r="O1052">
        <v>12.604270979692854</v>
      </c>
      <c r="P1052" s="53">
        <v>10.304963997259565</v>
      </c>
      <c r="Q1052" s="53">
        <v>10.427459397838989</v>
      </c>
      <c r="R1052" s="53">
        <v>13.966427434072289</v>
      </c>
      <c r="S1052" s="53">
        <v>10.145158845365803</v>
      </c>
      <c r="T1052" s="53">
        <v>10.138568763112909</v>
      </c>
      <c r="U1052" s="57">
        <v>11.860156574976896</v>
      </c>
      <c r="V1052" s="59">
        <v>17.09092340059965</v>
      </c>
      <c r="W1052" s="53">
        <v>19.903590129926581</v>
      </c>
      <c r="X1052" s="53">
        <v>16.268943652630149</v>
      </c>
      <c r="Y1052" s="53">
        <v>16.745506753683909</v>
      </c>
      <c r="Z1052" s="53">
        <v>19.839643725282503</v>
      </c>
      <c r="AA1052" s="53">
        <v>17.09092340059965</v>
      </c>
      <c r="AB1052" s="53">
        <v>19.903590129926581</v>
      </c>
      <c r="AC1052" s="53">
        <v>16.268943652630149</v>
      </c>
      <c r="AD1052" s="53">
        <v>16.745506753683909</v>
      </c>
      <c r="AE1052" s="57">
        <v>19.839643725282503</v>
      </c>
      <c r="AF1052" s="59">
        <v>16.389470888551568</v>
      </c>
      <c r="AG1052" s="53">
        <v>18.837194161564053</v>
      </c>
      <c r="AH1052" s="53">
        <v>19.493485241693993</v>
      </c>
      <c r="AI1052" s="53">
        <v>17.637479083261134</v>
      </c>
      <c r="AJ1052" s="53">
        <v>17.486224598192589</v>
      </c>
      <c r="AK1052" s="53">
        <v>16.389470888551568</v>
      </c>
      <c r="AL1052" s="53">
        <v>18.837194161564053</v>
      </c>
      <c r="AM1052" s="53">
        <v>19.493485241693993</v>
      </c>
      <c r="AN1052" s="53">
        <v>17.637479083261134</v>
      </c>
      <c r="AO1052" s="57">
        <v>17.486224598192589</v>
      </c>
      <c r="AP1052" s="59">
        <v>14.907981898033515</v>
      </c>
      <c r="AQ1052" s="53">
        <v>8.0794827070030397</v>
      </c>
      <c r="AR1052" s="53">
        <v>11.822177276600742</v>
      </c>
      <c r="AS1052" s="53">
        <v>14.287768611448648</v>
      </c>
      <c r="AT1052" s="53">
        <v>8.7348494582467548</v>
      </c>
      <c r="AU1052" s="53">
        <v>14.907981898033515</v>
      </c>
      <c r="AV1052" s="53">
        <v>8.0794827070030397</v>
      </c>
      <c r="AW1052" s="53">
        <v>11.822177276600742</v>
      </c>
      <c r="AX1052" s="53">
        <v>14.287768611448648</v>
      </c>
      <c r="AY1052" s="57">
        <v>8.7348494582467548</v>
      </c>
      <c r="AZ1052">
        <f t="shared" si="900"/>
        <v>18.179828226268722</v>
      </c>
      <c r="BA1052">
        <f t="shared" si="901"/>
        <v>12.690259094080641</v>
      </c>
      <c r="BB1052">
        <f t="shared" si="902"/>
        <v>17.969721532424561</v>
      </c>
      <c r="BC1052">
        <f t="shared" si="903"/>
        <v>17.96877079465267</v>
      </c>
      <c r="BD1052" s="4">
        <f t="shared" si="904"/>
        <v>11.56645199026654</v>
      </c>
      <c r="BE1052" s="7">
        <f t="shared" si="905"/>
        <v>1.2088774519211045</v>
      </c>
      <c r="BF1052">
        <f t="shared" si="906"/>
        <v>2.5743163586426174</v>
      </c>
      <c r="BG1052">
        <f t="shared" si="907"/>
        <v>1.6599926463780252</v>
      </c>
      <c r="BH1052">
        <f t="shared" si="908"/>
        <v>1.146560703667955</v>
      </c>
      <c r="BI1052" s="4">
        <f t="shared" si="909"/>
        <v>2.9368807860289818</v>
      </c>
      <c r="BJ1052" s="7">
        <f t="shared" si="910"/>
        <v>4.0373800336338036E-5</v>
      </c>
      <c r="BK1052">
        <f t="shared" si="911"/>
        <v>0.75035629146632432</v>
      </c>
      <c r="BL1052">
        <f t="shared" si="912"/>
        <v>0.69345526224959186</v>
      </c>
      <c r="BM1052" s="4">
        <f t="shared" si="913"/>
        <v>2.6314178617000255E-5</v>
      </c>
      <c r="BN1052" s="7">
        <f t="shared" si="914"/>
        <v>4.0373800336338036E-5</v>
      </c>
      <c r="BO1052">
        <f t="shared" si="915"/>
        <v>6.1344821872967795E-5</v>
      </c>
      <c r="BP1052">
        <f t="shared" si="916"/>
        <v>6.0478307231461252E-5</v>
      </c>
      <c r="BQ1052" s="4">
        <f t="shared" si="917"/>
        <v>0.37507079173452118</v>
      </c>
      <c r="BR1052" s="7">
        <f t="shared" si="918"/>
        <v>0.75035629146632432</v>
      </c>
      <c r="BS1052">
        <f t="shared" si="919"/>
        <v>6.1344821872967795E-5</v>
      </c>
      <c r="BT1052">
        <f t="shared" si="920"/>
        <v>0.99882939467501375</v>
      </c>
      <c r="BU1052" s="4">
        <f t="shared" si="921"/>
        <v>3.0375273353095011E-5</v>
      </c>
      <c r="BV1052" s="7">
        <f t="shared" si="922"/>
        <v>0.69345526224959186</v>
      </c>
      <c r="BW1052">
        <f t="shared" si="923"/>
        <v>6.0478307231461252E-5</v>
      </c>
      <c r="BX1052">
        <f t="shared" si="924"/>
        <v>0.99882939467501375</v>
      </c>
      <c r="BY1052" s="4">
        <f t="shared" si="925"/>
        <v>3.7351088397053202E-5</v>
      </c>
      <c r="BZ1052" s="7">
        <f t="shared" si="926"/>
        <v>2.6314178617000255E-5</v>
      </c>
      <c r="CA1052">
        <f t="shared" si="927"/>
        <v>0.37507079173452118</v>
      </c>
      <c r="CB1052">
        <f t="shared" si="928"/>
        <v>3.0375273353095011E-5</v>
      </c>
      <c r="CC1052" s="4">
        <f t="shared" si="929"/>
        <v>3.7351088397053202E-5</v>
      </c>
      <c r="CD1052" s="7">
        <f t="shared" si="930"/>
        <v>12</v>
      </c>
      <c r="CE1052" s="4">
        <f t="shared" si="931"/>
        <v>0</v>
      </c>
      <c r="CF1052" s="7">
        <f t="shared" si="932"/>
        <v>4.0373800336338036E-5</v>
      </c>
      <c r="CG1052">
        <f t="shared" si="933"/>
        <v>4.1732121255167723E-3</v>
      </c>
      <c r="CH1052" s="7">
        <f t="shared" si="934"/>
        <v>4.0373800336338036E-5</v>
      </c>
      <c r="CI1052" s="4">
        <f t="shared" si="935"/>
        <v>6.7762565006801705E-3</v>
      </c>
      <c r="CJ1052">
        <f t="shared" si="936"/>
        <v>4.1732121255167723E-3</v>
      </c>
      <c r="CK1052">
        <f t="shared" si="937"/>
        <v>6.7762565006801705E-3</v>
      </c>
      <c r="CL1052" s="7">
        <f t="shared" si="938"/>
        <v>6</v>
      </c>
      <c r="CM1052" s="4">
        <f t="shared" si="939"/>
        <v>1</v>
      </c>
      <c r="CN1052" s="7">
        <f t="shared" si="940"/>
        <v>5.176734837408885E-3</v>
      </c>
      <c r="CO1052" s="4">
        <f t="shared" si="941"/>
        <v>1</v>
      </c>
      <c r="CP1052" s="7">
        <f t="shared" si="942"/>
        <v>1</v>
      </c>
      <c r="CQ1052" s="4" t="str">
        <f t="shared" si="943"/>
        <v>Gentleman Jack</v>
      </c>
      <c r="CR1052" s="7">
        <f t="shared" si="944"/>
        <v>62</v>
      </c>
      <c r="CS1052">
        <f t="shared" si="945"/>
        <v>65</v>
      </c>
      <c r="CT1052">
        <f ca="1">COUNTIF(INDIRECT(ADDRESS(ROW(),CR1052,1,1)):INDIRECT(ADDRESS(ROW(),CS1052,1,1)), "&lt;0.05")</f>
        <v>2</v>
      </c>
      <c r="CU1052" s="4">
        <f t="shared" ca="1" si="946"/>
        <v>0</v>
      </c>
    </row>
    <row r="1053" spans="1:99" x14ac:dyDescent="0.25">
      <c r="A1053" s="48">
        <v>257</v>
      </c>
      <c r="B1053" s="7">
        <v>1.8386726175061894</v>
      </c>
      <c r="C1053">
        <v>2.2205941395873632</v>
      </c>
      <c r="D1053">
        <v>2.5204721540716579</v>
      </c>
      <c r="E1053">
        <v>2.1388325872412293</v>
      </c>
      <c r="F1053">
        <v>2.1123626349599749</v>
      </c>
      <c r="G1053">
        <v>3.4204240414112066</v>
      </c>
      <c r="H1053">
        <v>2.9097741503995098</v>
      </c>
      <c r="I1053">
        <v>1.996559838927088</v>
      </c>
      <c r="J1053">
        <v>1.7975878706333677</v>
      </c>
      <c r="K1053" s="4">
        <v>1.8171296015576921</v>
      </c>
      <c r="L1053" s="7">
        <v>2.7596713286151817</v>
      </c>
      <c r="M1053">
        <v>1.5054667028432149</v>
      </c>
      <c r="N1053">
        <v>2.003239339178974</v>
      </c>
      <c r="O1053">
        <v>1.2107797321993889</v>
      </c>
      <c r="P1053" s="53">
        <v>1.152655435951583</v>
      </c>
      <c r="Q1053" s="53">
        <v>1.4793982975148838</v>
      </c>
      <c r="R1053" s="53">
        <v>1.8049406903579066</v>
      </c>
      <c r="S1053" s="53">
        <v>1.3434251564071358</v>
      </c>
      <c r="T1053" s="53">
        <v>1.4773161990486769</v>
      </c>
      <c r="U1053" s="57">
        <v>0.80977549157969808</v>
      </c>
      <c r="V1053" s="59">
        <v>2.3600790635441129</v>
      </c>
      <c r="W1053" s="53">
        <v>2.0525726350441151</v>
      </c>
      <c r="X1053" s="53">
        <v>2.4530133050103449</v>
      </c>
      <c r="Y1053" s="53">
        <v>2.1975044014578189</v>
      </c>
      <c r="Z1053" s="53">
        <v>1.8415664715404299</v>
      </c>
      <c r="AA1053" s="53">
        <v>2.3600790635441129</v>
      </c>
      <c r="AB1053" s="53">
        <v>2.0525726350441151</v>
      </c>
      <c r="AC1053" s="53">
        <v>2.4530133050103449</v>
      </c>
      <c r="AD1053" s="53">
        <v>2.1975044014578189</v>
      </c>
      <c r="AE1053" s="57">
        <v>1.8415664715404299</v>
      </c>
      <c r="AF1053" s="59">
        <v>1.6603120522020036</v>
      </c>
      <c r="AG1053" s="53">
        <v>2.4737846724816444</v>
      </c>
      <c r="AH1053" s="53">
        <v>1.7851040053429983</v>
      </c>
      <c r="AI1053" s="53">
        <v>2.3231634058330348</v>
      </c>
      <c r="AJ1053" s="53">
        <v>1.4828106861443504</v>
      </c>
      <c r="AK1053" s="53">
        <v>1.6603120522020036</v>
      </c>
      <c r="AL1053" s="53">
        <v>2.4737846724816444</v>
      </c>
      <c r="AM1053" s="53">
        <v>1.7851040053429983</v>
      </c>
      <c r="AN1053" s="53">
        <v>2.3231634058330348</v>
      </c>
      <c r="AO1053" s="57">
        <v>1.4828106861443504</v>
      </c>
      <c r="AP1053" s="59">
        <v>1.6738610632225348</v>
      </c>
      <c r="AQ1053" s="53">
        <v>0.9027711111356943</v>
      </c>
      <c r="AR1053" s="53">
        <v>1.7978665872567285</v>
      </c>
      <c r="AS1053" s="53">
        <v>1.9692305583065008</v>
      </c>
      <c r="AT1053" s="53">
        <v>1.0045951151381649</v>
      </c>
      <c r="AU1053" s="53">
        <v>1.6738610632225348</v>
      </c>
      <c r="AV1053" s="53">
        <v>0.9027711111356943</v>
      </c>
      <c r="AW1053" s="53">
        <v>1.7978665872567285</v>
      </c>
      <c r="AX1053" s="53">
        <v>1.9692305583065008</v>
      </c>
      <c r="AY1053" s="57">
        <v>1.0045951151381649</v>
      </c>
      <c r="AZ1053">
        <f t="shared" si="900"/>
        <v>2.2772409636295281</v>
      </c>
      <c r="BA1053">
        <f t="shared" si="901"/>
        <v>1.5546668373696642</v>
      </c>
      <c r="BB1053">
        <f t="shared" si="902"/>
        <v>2.1809471753193641</v>
      </c>
      <c r="BC1053">
        <f t="shared" si="903"/>
        <v>1.9450349644008065</v>
      </c>
      <c r="BD1053" s="4">
        <f t="shared" si="904"/>
        <v>1.4696648870119247</v>
      </c>
      <c r="BE1053" s="7">
        <f t="shared" si="905"/>
        <v>0.53004941503421454</v>
      </c>
      <c r="BF1053">
        <f t="shared" si="906"/>
        <v>0.53844600628413952</v>
      </c>
      <c r="BG1053">
        <f t="shared" si="907"/>
        <v>0.22999596070354494</v>
      </c>
      <c r="BH1053">
        <f t="shared" si="908"/>
        <v>0.40629865966944767</v>
      </c>
      <c r="BI1053" s="4">
        <f t="shared" si="909"/>
        <v>0.45622527091498588</v>
      </c>
      <c r="BJ1053" s="7">
        <f t="shared" si="910"/>
        <v>7.2925303278338306E-3</v>
      </c>
      <c r="BK1053">
        <f t="shared" si="911"/>
        <v>0.60757853192423372</v>
      </c>
      <c r="BL1053">
        <f t="shared" si="912"/>
        <v>0.13429654473752475</v>
      </c>
      <c r="BM1053" s="4">
        <f t="shared" si="913"/>
        <v>1.8805818336667176E-3</v>
      </c>
      <c r="BN1053" s="7">
        <f t="shared" si="914"/>
        <v>7.2925303278338306E-3</v>
      </c>
      <c r="BO1053">
        <f t="shared" si="915"/>
        <v>5.3385095355281539E-3</v>
      </c>
      <c r="BP1053">
        <f t="shared" si="916"/>
        <v>8.5104973256407576E-2</v>
      </c>
      <c r="BQ1053" s="4">
        <f t="shared" si="917"/>
        <v>0.70787101008959086</v>
      </c>
      <c r="BR1053" s="7">
        <f t="shared" si="918"/>
        <v>0.60757853192423372</v>
      </c>
      <c r="BS1053">
        <f t="shared" si="919"/>
        <v>5.3385095355281539E-3</v>
      </c>
      <c r="BT1053">
        <f t="shared" si="920"/>
        <v>0.13202943242589835</v>
      </c>
      <c r="BU1053" s="4">
        <f t="shared" si="921"/>
        <v>6.7798859755158669E-4</v>
      </c>
      <c r="BV1053" s="7">
        <f t="shared" si="922"/>
        <v>0.13429654473752475</v>
      </c>
      <c r="BW1053">
        <f t="shared" si="923"/>
        <v>8.5104973256407576E-2</v>
      </c>
      <c r="BX1053">
        <f t="shared" si="924"/>
        <v>0.13202943242589835</v>
      </c>
      <c r="BY1053" s="4">
        <f t="shared" si="925"/>
        <v>2.4354455846533889E-2</v>
      </c>
      <c r="BZ1053" s="7">
        <f t="shared" si="926"/>
        <v>1.8805818336667176E-3</v>
      </c>
      <c r="CA1053">
        <f t="shared" si="927"/>
        <v>0.70787101008959086</v>
      </c>
      <c r="CB1053">
        <f t="shared" si="928"/>
        <v>6.7798859755158669E-4</v>
      </c>
      <c r="CC1053" s="4">
        <f t="shared" si="929"/>
        <v>2.4354455846533889E-2</v>
      </c>
      <c r="CD1053" s="7">
        <f t="shared" si="930"/>
        <v>10</v>
      </c>
      <c r="CE1053" s="4">
        <f t="shared" si="931"/>
        <v>0</v>
      </c>
      <c r="CF1053" s="7">
        <f t="shared" si="932"/>
        <v>7.2925303278338306E-3</v>
      </c>
      <c r="CG1053">
        <f t="shared" si="933"/>
        <v>4.6179475445974824E-2</v>
      </c>
      <c r="CH1053" s="7">
        <f t="shared" si="934"/>
        <v>7.2925303278338306E-3</v>
      </c>
      <c r="CI1053" s="4">
        <f t="shared" si="935"/>
        <v>0.12608985116510854</v>
      </c>
      <c r="CJ1053">
        <f t="shared" si="936"/>
        <v>4.6179475445974824E-2</v>
      </c>
      <c r="CK1053">
        <f t="shared" si="937"/>
        <v>0.12608985116510854</v>
      </c>
      <c r="CL1053" s="7">
        <f t="shared" si="938"/>
        <v>4</v>
      </c>
      <c r="CM1053" s="4">
        <f t="shared" si="939"/>
        <v>0</v>
      </c>
      <c r="CN1053" s="7">
        <f t="shared" si="940"/>
        <v>0.37188910290243404</v>
      </c>
      <c r="CO1053" s="4">
        <f t="shared" si="941"/>
        <v>0</v>
      </c>
      <c r="CP1053" s="7">
        <f t="shared" si="942"/>
        <v>1</v>
      </c>
      <c r="CQ1053" s="4" t="str">
        <f t="shared" si="943"/>
        <v>Gentleman Jack</v>
      </c>
      <c r="CR1053" s="7">
        <f t="shared" si="944"/>
        <v>62</v>
      </c>
      <c r="CS1053">
        <f t="shared" si="945"/>
        <v>65</v>
      </c>
      <c r="CT1053">
        <f ca="1">COUNTIF(INDIRECT(ADDRESS(ROW(),CR1053,1,1)):INDIRECT(ADDRESS(ROW(),CS1053,1,1)), "&lt;0.05")</f>
        <v>2</v>
      </c>
      <c r="CU1053" s="4">
        <f t="shared" ca="1" si="946"/>
        <v>0</v>
      </c>
    </row>
    <row r="1054" spans="1:99" x14ac:dyDescent="0.25">
      <c r="A1054" s="48">
        <v>258</v>
      </c>
      <c r="B1054" s="7">
        <v>0.87985471496539547</v>
      </c>
      <c r="C1054">
        <v>1.2120173004658021</v>
      </c>
      <c r="D1054">
        <v>1.2127326732441579</v>
      </c>
      <c r="E1054">
        <v>0.8291823504566701</v>
      </c>
      <c r="F1054">
        <v>0.67687963074468172</v>
      </c>
      <c r="G1054">
        <v>1.6164058374050323</v>
      </c>
      <c r="H1054">
        <v>1.3564955446867673</v>
      </c>
      <c r="I1054">
        <v>1.3647530573294833</v>
      </c>
      <c r="J1054">
        <v>1.153409221324351</v>
      </c>
      <c r="K1054" s="4">
        <v>0.31037150693399201</v>
      </c>
      <c r="L1054" s="7">
        <v>1.5842339640503795</v>
      </c>
      <c r="M1054">
        <v>0.9625761096579839</v>
      </c>
      <c r="N1054">
        <v>1.1863210774665789</v>
      </c>
      <c r="O1054">
        <v>1.6151449520182306</v>
      </c>
      <c r="P1054" s="53">
        <v>0.90116833061761725</v>
      </c>
      <c r="Q1054" s="53">
        <v>1.7190888908337365</v>
      </c>
      <c r="R1054" s="53">
        <v>2.036313222619659</v>
      </c>
      <c r="S1054" s="53">
        <v>0.56244801941795897</v>
      </c>
      <c r="T1054" s="53">
        <v>0.90828589170094931</v>
      </c>
      <c r="U1054" s="57">
        <v>0.90463273794267907</v>
      </c>
      <c r="V1054" s="59">
        <v>0</v>
      </c>
      <c r="W1054" s="53">
        <v>1.5694532415444755</v>
      </c>
      <c r="X1054" s="53">
        <v>1.3352763796182308</v>
      </c>
      <c r="Y1054" s="53">
        <v>1.051678483656129</v>
      </c>
      <c r="Z1054" s="53">
        <v>0.64584825706278692</v>
      </c>
      <c r="AA1054" s="53">
        <v>0</v>
      </c>
      <c r="AB1054" s="53">
        <v>1.5694532415444755</v>
      </c>
      <c r="AC1054" s="53">
        <v>1.3352763796182308</v>
      </c>
      <c r="AD1054" s="53">
        <v>1.051678483656129</v>
      </c>
      <c r="AE1054" s="57">
        <v>0.64584825706278692</v>
      </c>
      <c r="AF1054" s="59">
        <v>1.8953876499859159</v>
      </c>
      <c r="AG1054" s="53">
        <v>1.7284824494690376</v>
      </c>
      <c r="AH1054" s="53">
        <v>1.7811844076071432</v>
      </c>
      <c r="AI1054" s="53">
        <v>1.2605540064188017</v>
      </c>
      <c r="AJ1054" s="53">
        <v>0.99334712744969034</v>
      </c>
      <c r="AK1054" s="53">
        <v>1.8953876499859159</v>
      </c>
      <c r="AL1054" s="53">
        <v>1.7284824494690376</v>
      </c>
      <c r="AM1054" s="53">
        <v>1.7811844076071432</v>
      </c>
      <c r="AN1054" s="53">
        <v>1.2605540064188017</v>
      </c>
      <c r="AO1054" s="57">
        <v>0.99334712744969034</v>
      </c>
      <c r="AP1054" s="59">
        <v>1.1417747614142946</v>
      </c>
      <c r="AQ1054" s="53">
        <v>0.74823548247628513</v>
      </c>
      <c r="AR1054" s="53">
        <v>0</v>
      </c>
      <c r="AS1054" s="53">
        <v>0.60297926245634159</v>
      </c>
      <c r="AT1054" s="53">
        <v>0.31526705680872635</v>
      </c>
      <c r="AU1054" s="53">
        <v>1.1417747614142946</v>
      </c>
      <c r="AV1054" s="53">
        <v>0.74823548247628513</v>
      </c>
      <c r="AW1054" s="53">
        <v>0</v>
      </c>
      <c r="AX1054" s="53">
        <v>0.60297926245634159</v>
      </c>
      <c r="AY1054" s="57">
        <v>0.31526705680872635</v>
      </c>
      <c r="AZ1054">
        <f t="shared" si="900"/>
        <v>1.0612101837556334</v>
      </c>
      <c r="BA1054">
        <f t="shared" si="901"/>
        <v>1.2380213196325773</v>
      </c>
      <c r="BB1054">
        <f t="shared" si="902"/>
        <v>0.92045127237632429</v>
      </c>
      <c r="BC1054">
        <f t="shared" si="903"/>
        <v>1.5317911281861178</v>
      </c>
      <c r="BD1054" s="4">
        <f t="shared" si="904"/>
        <v>0.56165131263112955</v>
      </c>
      <c r="BE1054" s="7">
        <f t="shared" si="905"/>
        <v>0.38585717884316179</v>
      </c>
      <c r="BF1054">
        <f t="shared" si="906"/>
        <v>0.47129455255807495</v>
      </c>
      <c r="BG1054">
        <f t="shared" si="907"/>
        <v>0.58369348261283605</v>
      </c>
      <c r="BH1054">
        <f t="shared" si="908"/>
        <v>0.36410573327201107</v>
      </c>
      <c r="BI1054" s="4">
        <f t="shared" si="909"/>
        <v>0.40803656323070547</v>
      </c>
      <c r="BJ1054" s="7">
        <f t="shared" si="910"/>
        <v>0.37124703873180021</v>
      </c>
      <c r="BK1054">
        <f t="shared" si="911"/>
        <v>0.53389619938679078</v>
      </c>
      <c r="BL1054">
        <f t="shared" si="912"/>
        <v>1.173792497749278E-2</v>
      </c>
      <c r="BM1054" s="4">
        <f t="shared" si="913"/>
        <v>1.1535626634493914E-2</v>
      </c>
      <c r="BN1054" s="7">
        <f t="shared" si="914"/>
        <v>0.37124703873180021</v>
      </c>
      <c r="BO1054">
        <f t="shared" si="915"/>
        <v>0.1980869893104289</v>
      </c>
      <c r="BP1054">
        <f t="shared" si="916"/>
        <v>0.13730227912407153</v>
      </c>
      <c r="BQ1054" s="4">
        <f t="shared" si="917"/>
        <v>3.0505922474746475E-3</v>
      </c>
      <c r="BR1054" s="7">
        <f t="shared" si="918"/>
        <v>0.53389619938679078</v>
      </c>
      <c r="BS1054">
        <f t="shared" si="919"/>
        <v>0.1980869893104289</v>
      </c>
      <c r="BT1054">
        <f t="shared" si="920"/>
        <v>1.3132737249958937E-2</v>
      </c>
      <c r="BU1054" s="4">
        <f t="shared" si="921"/>
        <v>0.13055877394709092</v>
      </c>
      <c r="BV1054" s="7">
        <f t="shared" si="922"/>
        <v>1.173792497749278E-2</v>
      </c>
      <c r="BW1054">
        <f t="shared" si="923"/>
        <v>0.13730227912407153</v>
      </c>
      <c r="BX1054">
        <f t="shared" si="924"/>
        <v>1.3132737249958937E-2</v>
      </c>
      <c r="BY1054" s="4">
        <f t="shared" si="925"/>
        <v>2.6520818644388271E-5</v>
      </c>
      <c r="BZ1054" s="7">
        <f t="shared" si="926"/>
        <v>1.1535626634493914E-2</v>
      </c>
      <c r="CA1054">
        <f t="shared" si="927"/>
        <v>3.0505922474746475E-3</v>
      </c>
      <c r="CB1054">
        <f t="shared" si="928"/>
        <v>0.13055877394709092</v>
      </c>
      <c r="CC1054" s="4">
        <f t="shared" si="929"/>
        <v>2.6520818644388271E-5</v>
      </c>
      <c r="CD1054" s="7">
        <f t="shared" si="930"/>
        <v>10</v>
      </c>
      <c r="CE1054" s="4">
        <f t="shared" si="931"/>
        <v>0</v>
      </c>
      <c r="CF1054" s="7">
        <f t="shared" si="932"/>
        <v>0.37124703873180021</v>
      </c>
      <c r="CG1054">
        <f t="shared" si="933"/>
        <v>0.73370561599859152</v>
      </c>
      <c r="CH1054" s="7">
        <f t="shared" si="934"/>
        <v>0.37124703873180021</v>
      </c>
      <c r="CI1054" s="4">
        <f t="shared" si="935"/>
        <v>0.22271666758718078</v>
      </c>
      <c r="CJ1054">
        <f t="shared" si="936"/>
        <v>0.73370561599859152</v>
      </c>
      <c r="CK1054">
        <f t="shared" si="937"/>
        <v>0.22271666758718078</v>
      </c>
      <c r="CL1054" s="7">
        <f t="shared" si="938"/>
        <v>0</v>
      </c>
      <c r="CM1054" s="4">
        <f t="shared" si="939"/>
        <v>0</v>
      </c>
      <c r="CN1054" s="7">
        <f t="shared" si="940"/>
        <v>0.63365679701866595</v>
      </c>
      <c r="CO1054" s="4">
        <f t="shared" si="941"/>
        <v>0</v>
      </c>
      <c r="CP1054" s="7">
        <f t="shared" si="942"/>
        <v>4</v>
      </c>
      <c r="CQ1054" s="4" t="str">
        <f t="shared" si="943"/>
        <v>Glenfiddich 15</v>
      </c>
      <c r="CR1054" s="7">
        <f t="shared" si="944"/>
        <v>74</v>
      </c>
      <c r="CS1054">
        <f t="shared" si="945"/>
        <v>77</v>
      </c>
      <c r="CT1054">
        <f ca="1">COUNTIF(INDIRECT(ADDRESS(ROW(),CR1054,1,1)):INDIRECT(ADDRESS(ROW(),CS1054,1,1)), "&lt;0.05")</f>
        <v>3</v>
      </c>
      <c r="CU1054" s="4">
        <f t="shared" ca="1" si="946"/>
        <v>0</v>
      </c>
    </row>
    <row r="1055" spans="1:99" x14ac:dyDescent="0.25">
      <c r="A1055" s="48">
        <v>259</v>
      </c>
      <c r="B1055" s="7">
        <v>0.75720525808691586</v>
      </c>
      <c r="C1055">
        <v>0.65025232186756632</v>
      </c>
      <c r="D1055">
        <v>0.89742977873155627</v>
      </c>
      <c r="E1055">
        <v>0.62649956761273962</v>
      </c>
      <c r="F1055">
        <v>0.72444312947634393</v>
      </c>
      <c r="G1055">
        <v>1.3811483838857395</v>
      </c>
      <c r="H1055">
        <v>0.92637573987783617</v>
      </c>
      <c r="I1055">
        <v>0.92347379174855204</v>
      </c>
      <c r="J1055">
        <v>0.27703356566335485</v>
      </c>
      <c r="K1055" s="4">
        <v>0.35987553492709201</v>
      </c>
      <c r="L1055" s="7">
        <v>1.4182794791630966</v>
      </c>
      <c r="M1055">
        <v>0.73280044127078947</v>
      </c>
      <c r="N1055">
        <v>0.99047002194572453</v>
      </c>
      <c r="O1055">
        <v>0.57071385330809299</v>
      </c>
      <c r="P1055" s="53">
        <v>1.014074287359038</v>
      </c>
      <c r="Q1055" s="53">
        <v>1.3298372257791848</v>
      </c>
      <c r="R1055" s="53">
        <v>1.1993729674422029</v>
      </c>
      <c r="S1055" s="53">
        <v>0.20360228757939589</v>
      </c>
      <c r="T1055" s="53">
        <v>0.74689397690985726</v>
      </c>
      <c r="U1055" s="57">
        <v>0.61467297641984664</v>
      </c>
      <c r="V1055" s="59">
        <v>4.3612239491445721E-2</v>
      </c>
      <c r="W1055" s="53">
        <v>1.3670503666512974</v>
      </c>
      <c r="X1055" s="53">
        <v>0.57757548255195834</v>
      </c>
      <c r="Y1055" s="53">
        <v>0.87388337111124703</v>
      </c>
      <c r="Z1055" s="53">
        <v>0</v>
      </c>
      <c r="AA1055" s="53">
        <v>4.3612239491445721E-2</v>
      </c>
      <c r="AB1055" s="53">
        <v>1.3670503666512974</v>
      </c>
      <c r="AC1055" s="53">
        <v>0.57757548255195834</v>
      </c>
      <c r="AD1055" s="53">
        <v>0.87388337111124703</v>
      </c>
      <c r="AE1055" s="57">
        <v>0</v>
      </c>
      <c r="AF1055" s="59">
        <v>1.3308789713747764</v>
      </c>
      <c r="AG1055" s="53">
        <v>0.59416659447241404</v>
      </c>
      <c r="AH1055" s="53">
        <v>1.1114123920771286</v>
      </c>
      <c r="AI1055" s="53">
        <v>0.94560062800660694</v>
      </c>
      <c r="AJ1055" s="53">
        <v>0.63601996293838203</v>
      </c>
      <c r="AK1055" s="53">
        <v>1.3308789713747764</v>
      </c>
      <c r="AL1055" s="53">
        <v>0.59416659447241404</v>
      </c>
      <c r="AM1055" s="53">
        <v>1.1114123920771286</v>
      </c>
      <c r="AN1055" s="53">
        <v>0.94560062800660694</v>
      </c>
      <c r="AO1055" s="57">
        <v>0.63601996293838203</v>
      </c>
      <c r="AP1055" s="59">
        <v>1.3452246979083429</v>
      </c>
      <c r="AQ1055" s="53">
        <v>0.67020010528280716</v>
      </c>
      <c r="AR1055" s="53">
        <v>0</v>
      </c>
      <c r="AS1055" s="53">
        <v>0.35591248098324002</v>
      </c>
      <c r="AT1055" s="53">
        <v>1.4187557654713725</v>
      </c>
      <c r="AU1055" s="53">
        <v>1.3452246979083429</v>
      </c>
      <c r="AV1055" s="53">
        <v>0.67020010528280716</v>
      </c>
      <c r="AW1055" s="53">
        <v>0</v>
      </c>
      <c r="AX1055" s="53">
        <v>0.35591248098324002</v>
      </c>
      <c r="AY1055" s="57">
        <v>1.4187557654713725</v>
      </c>
      <c r="AZ1055">
        <f t="shared" si="900"/>
        <v>0.75237370718776964</v>
      </c>
      <c r="BA1055">
        <f t="shared" si="901"/>
        <v>0.88207175171772312</v>
      </c>
      <c r="BB1055">
        <f t="shared" si="902"/>
        <v>0.57242429196118971</v>
      </c>
      <c r="BC1055">
        <f t="shared" si="903"/>
        <v>0.92361570977386154</v>
      </c>
      <c r="BD1055" s="4">
        <f t="shared" si="904"/>
        <v>0.75801860992915249</v>
      </c>
      <c r="BE1055" s="7">
        <f t="shared" si="905"/>
        <v>0.313232325394181</v>
      </c>
      <c r="BF1055">
        <f t="shared" si="906"/>
        <v>0.37818119955380197</v>
      </c>
      <c r="BG1055">
        <f t="shared" si="907"/>
        <v>0.54357795446435675</v>
      </c>
      <c r="BH1055">
        <f t="shared" si="908"/>
        <v>0.29547036998822118</v>
      </c>
      <c r="BI1055" s="4">
        <f t="shared" si="909"/>
        <v>0.58221382482287387</v>
      </c>
      <c r="BJ1055" s="7">
        <f t="shared" si="910"/>
        <v>0.41491558970206677</v>
      </c>
      <c r="BK1055">
        <f t="shared" si="911"/>
        <v>0.37932981270470689</v>
      </c>
      <c r="BL1055">
        <f t="shared" si="912"/>
        <v>0.22466951978099153</v>
      </c>
      <c r="BM1055" s="4">
        <f t="shared" si="913"/>
        <v>0.97884567802270905</v>
      </c>
      <c r="BN1055" s="7">
        <f t="shared" si="914"/>
        <v>0.41491558970206677</v>
      </c>
      <c r="BO1055">
        <f t="shared" si="915"/>
        <v>0.15856410699155088</v>
      </c>
      <c r="BP1055">
        <f t="shared" si="916"/>
        <v>0.78758152612589449</v>
      </c>
      <c r="BQ1055" s="4">
        <f t="shared" si="917"/>
        <v>0.5801542395317445</v>
      </c>
      <c r="BR1055" s="7">
        <f t="shared" si="918"/>
        <v>0.37932981270470689</v>
      </c>
      <c r="BS1055">
        <f t="shared" si="919"/>
        <v>0.15856410699155088</v>
      </c>
      <c r="BT1055">
        <f t="shared" si="920"/>
        <v>9.4431440475039749E-2</v>
      </c>
      <c r="BU1055" s="4">
        <f t="shared" si="921"/>
        <v>0.47076675906419752</v>
      </c>
      <c r="BV1055" s="7">
        <f t="shared" si="922"/>
        <v>0.22466951978099153</v>
      </c>
      <c r="BW1055">
        <f t="shared" si="923"/>
        <v>0.78758152612589449</v>
      </c>
      <c r="BX1055">
        <f t="shared" si="924"/>
        <v>9.4431440475039749E-2</v>
      </c>
      <c r="BY1055" s="4">
        <f t="shared" si="925"/>
        <v>0.43656544822029142</v>
      </c>
      <c r="BZ1055" s="7">
        <f t="shared" si="926"/>
        <v>0.97884567802270905</v>
      </c>
      <c r="CA1055">
        <f t="shared" si="927"/>
        <v>0.5801542395317445</v>
      </c>
      <c r="CB1055">
        <f t="shared" si="928"/>
        <v>0.47076675906419752</v>
      </c>
      <c r="CC1055" s="4">
        <f t="shared" si="929"/>
        <v>0.43656544822029142</v>
      </c>
      <c r="CD1055" s="7">
        <f t="shared" si="930"/>
        <v>0</v>
      </c>
      <c r="CE1055" s="4">
        <f t="shared" si="931"/>
        <v>0</v>
      </c>
      <c r="CF1055" s="7">
        <f t="shared" si="932"/>
        <v>0.41491558970206677</v>
      </c>
      <c r="CG1055">
        <f t="shared" si="933"/>
        <v>0.99398763200195883</v>
      </c>
      <c r="CH1055" s="7">
        <f t="shared" si="934"/>
        <v>0.41491558970206677</v>
      </c>
      <c r="CI1055" s="4">
        <f t="shared" si="935"/>
        <v>0.39352522294926673</v>
      </c>
      <c r="CJ1055">
        <f t="shared" si="936"/>
        <v>0.99398763200195883</v>
      </c>
      <c r="CK1055">
        <f t="shared" si="937"/>
        <v>0.39352522294926673</v>
      </c>
      <c r="CL1055" s="7">
        <f t="shared" si="938"/>
        <v>0</v>
      </c>
      <c r="CM1055" s="4">
        <f t="shared" si="939"/>
        <v>0</v>
      </c>
      <c r="CN1055" s="7">
        <f t="shared" si="940"/>
        <v>0.59480631114509874</v>
      </c>
      <c r="CO1055" s="4">
        <f t="shared" si="941"/>
        <v>0</v>
      </c>
      <c r="CP1055" s="7">
        <f t="shared" si="942"/>
        <v>4</v>
      </c>
      <c r="CQ1055" s="4" t="str">
        <f t="shared" si="943"/>
        <v>Glenfiddich 15</v>
      </c>
      <c r="CR1055" s="7">
        <f t="shared" si="944"/>
        <v>74</v>
      </c>
      <c r="CS1055">
        <f t="shared" si="945"/>
        <v>77</v>
      </c>
      <c r="CT1055">
        <f ca="1">COUNTIF(INDIRECT(ADDRESS(ROW(),CR1055,1,1)):INDIRECT(ADDRESS(ROW(),CS1055,1,1)), "&lt;0.05")</f>
        <v>0</v>
      </c>
      <c r="CU1055" s="4">
        <f t="shared" ca="1" si="946"/>
        <v>0</v>
      </c>
    </row>
    <row r="1056" spans="1:99" x14ac:dyDescent="0.25">
      <c r="A1056" s="48">
        <v>260</v>
      </c>
      <c r="B1056" s="7">
        <v>7.7700862687518316E-2</v>
      </c>
      <c r="C1056">
        <v>6.5503636121683348E-2</v>
      </c>
      <c r="D1056">
        <v>0.1760980158880476</v>
      </c>
      <c r="E1056">
        <v>3.2604981122262171E-2</v>
      </c>
      <c r="F1056">
        <v>0.1636657955748971</v>
      </c>
      <c r="G1056">
        <v>0.29781195537915006</v>
      </c>
      <c r="H1056">
        <v>0.23176654487547002</v>
      </c>
      <c r="I1056">
        <v>0.13500862211278428</v>
      </c>
      <c r="J1056">
        <v>0.12043204320913546</v>
      </c>
      <c r="K1056" s="4">
        <v>0.14775461846275201</v>
      </c>
      <c r="L1056" s="7">
        <v>0.14842498594970269</v>
      </c>
      <c r="M1056">
        <v>0.14126944130106828</v>
      </c>
      <c r="N1056">
        <v>0.16357800250407514</v>
      </c>
      <c r="O1056">
        <v>0.1652682230692846</v>
      </c>
      <c r="P1056" s="53">
        <v>0.35677012363669586</v>
      </c>
      <c r="Q1056" s="53">
        <v>0.23658262610196573</v>
      </c>
      <c r="R1056" s="53">
        <v>0.29354952519395128</v>
      </c>
      <c r="S1056" s="53">
        <v>0.14913239318656915</v>
      </c>
      <c r="T1056" s="53">
        <v>4.720655076305541E-2</v>
      </c>
      <c r="U1056" s="57">
        <v>0.25229885327894103</v>
      </c>
      <c r="V1056" s="59">
        <v>0.29318736325369871</v>
      </c>
      <c r="W1056" s="53">
        <v>0.12289248196680257</v>
      </c>
      <c r="X1056" s="53">
        <v>0.10786087247346869</v>
      </c>
      <c r="Y1056" s="53">
        <v>0</v>
      </c>
      <c r="Z1056" s="53">
        <v>0.23993179395071496</v>
      </c>
      <c r="AA1056" s="53">
        <v>0.29318736325369871</v>
      </c>
      <c r="AB1056" s="53">
        <v>0.12289248196680257</v>
      </c>
      <c r="AC1056" s="53">
        <v>0.10786087247346869</v>
      </c>
      <c r="AD1056" s="53">
        <v>0</v>
      </c>
      <c r="AE1056" s="57">
        <v>0.23993179395071496</v>
      </c>
      <c r="AF1056" s="59">
        <v>0.30797866292161541</v>
      </c>
      <c r="AG1056" s="53">
        <v>0</v>
      </c>
      <c r="AH1056" s="53">
        <v>0.42143385545972872</v>
      </c>
      <c r="AI1056" s="53">
        <v>0.11428067239999226</v>
      </c>
      <c r="AJ1056" s="53">
        <v>0.20656182098826301</v>
      </c>
      <c r="AK1056" s="53">
        <v>0.30797866292161541</v>
      </c>
      <c r="AL1056" s="53">
        <v>0</v>
      </c>
      <c r="AM1056" s="53">
        <v>0.42143385545972872</v>
      </c>
      <c r="AN1056" s="53">
        <v>0.11428067239999226</v>
      </c>
      <c r="AO1056" s="57">
        <v>0.20656182098826301</v>
      </c>
      <c r="AP1056" s="59">
        <v>3.0129547038507523E-2</v>
      </c>
      <c r="AQ1056" s="53">
        <v>0.16673170130033674</v>
      </c>
      <c r="AR1056" s="53">
        <v>0.28665869645045439</v>
      </c>
      <c r="AS1056" s="53">
        <v>0</v>
      </c>
      <c r="AT1056" s="53">
        <v>0.12768461086518396</v>
      </c>
      <c r="AU1056" s="53">
        <v>3.0129547038507523E-2</v>
      </c>
      <c r="AV1056" s="53">
        <v>0.16673170130033674</v>
      </c>
      <c r="AW1056" s="53">
        <v>0.28665869645045439</v>
      </c>
      <c r="AX1056" s="53">
        <v>0</v>
      </c>
      <c r="AY1056" s="57">
        <v>0.12768461086518396</v>
      </c>
      <c r="AZ1056">
        <f t="shared" si="900"/>
        <v>0.14483470754337005</v>
      </c>
      <c r="BA1056">
        <f t="shared" si="901"/>
        <v>0.19540807249853093</v>
      </c>
      <c r="BB1056">
        <f t="shared" si="902"/>
        <v>0.152774502328937</v>
      </c>
      <c r="BC1056">
        <f t="shared" si="903"/>
        <v>0.21005100235391988</v>
      </c>
      <c r="BD1056" s="4">
        <f t="shared" si="904"/>
        <v>0.12224091113089652</v>
      </c>
      <c r="BE1056" s="7">
        <f t="shared" si="905"/>
        <v>7.9153604813204465E-2</v>
      </c>
      <c r="BF1056">
        <f t="shared" si="906"/>
        <v>8.9297540289928881E-2</v>
      </c>
      <c r="BG1056">
        <f t="shared" si="907"/>
        <v>0.10909973301270062</v>
      </c>
      <c r="BH1056">
        <f t="shared" si="908"/>
        <v>0.15461643679145481</v>
      </c>
      <c r="BI1056" s="4">
        <f t="shared" si="909"/>
        <v>0.10798108492299201</v>
      </c>
      <c r="BJ1056" s="7">
        <f t="shared" si="910"/>
        <v>0.19708271270050379</v>
      </c>
      <c r="BK1056">
        <f t="shared" si="911"/>
        <v>0.85451093282504331</v>
      </c>
      <c r="BL1056">
        <f t="shared" si="912"/>
        <v>0.2557126091347402</v>
      </c>
      <c r="BM1056" s="4">
        <f t="shared" si="913"/>
        <v>0.60069689932999815</v>
      </c>
      <c r="BN1056" s="7">
        <f t="shared" si="914"/>
        <v>0.19708271270050379</v>
      </c>
      <c r="BO1056">
        <f t="shared" si="915"/>
        <v>0.35209392003522511</v>
      </c>
      <c r="BP1056">
        <f t="shared" si="916"/>
        <v>0.79904422793629626</v>
      </c>
      <c r="BQ1056" s="4">
        <f t="shared" si="917"/>
        <v>0.11663286095635447</v>
      </c>
      <c r="BR1056" s="7">
        <f t="shared" si="918"/>
        <v>0.85451093282504331</v>
      </c>
      <c r="BS1056">
        <f t="shared" si="919"/>
        <v>0.35209392003522511</v>
      </c>
      <c r="BT1056">
        <f t="shared" si="920"/>
        <v>0.35257388931938727</v>
      </c>
      <c r="BU1056" s="4">
        <f t="shared" si="921"/>
        <v>0.53723751987006363</v>
      </c>
      <c r="BV1056" s="7">
        <f t="shared" si="922"/>
        <v>0.2557126091347402</v>
      </c>
      <c r="BW1056">
        <f t="shared" si="923"/>
        <v>0.79904422793629626</v>
      </c>
      <c r="BX1056">
        <f t="shared" si="924"/>
        <v>0.35257388931938727</v>
      </c>
      <c r="BY1056" s="4">
        <f t="shared" si="925"/>
        <v>0.16020103501082109</v>
      </c>
      <c r="BZ1056" s="7">
        <f t="shared" si="926"/>
        <v>0.60069689932999815</v>
      </c>
      <c r="CA1056">
        <f t="shared" si="927"/>
        <v>0.11663286095635447</v>
      </c>
      <c r="CB1056">
        <f t="shared" si="928"/>
        <v>0.53723751987006363</v>
      </c>
      <c r="CC1056" s="4">
        <f t="shared" si="929"/>
        <v>0.16020103501082109</v>
      </c>
      <c r="CD1056" s="7">
        <f t="shared" si="930"/>
        <v>0</v>
      </c>
      <c r="CE1056" s="4">
        <f t="shared" si="931"/>
        <v>0</v>
      </c>
      <c r="CF1056" s="7">
        <f t="shared" si="932"/>
        <v>0.19708271270050379</v>
      </c>
      <c r="CG1056">
        <f t="shared" si="933"/>
        <v>0.62546359223640591</v>
      </c>
      <c r="CH1056" s="7">
        <f t="shared" si="934"/>
        <v>0.19708271270050379</v>
      </c>
      <c r="CI1056" s="4">
        <f t="shared" si="935"/>
        <v>0.36589980426836854</v>
      </c>
      <c r="CJ1056">
        <f t="shared" si="936"/>
        <v>0.62546359223640591</v>
      </c>
      <c r="CK1056">
        <f t="shared" si="937"/>
        <v>0.36589980426836854</v>
      </c>
      <c r="CL1056" s="7">
        <f t="shared" si="938"/>
        <v>0</v>
      </c>
      <c r="CM1056" s="4">
        <f t="shared" si="939"/>
        <v>0</v>
      </c>
      <c r="CN1056" s="7">
        <f t="shared" si="940"/>
        <v>0.75265293180031589</v>
      </c>
      <c r="CO1056" s="4">
        <f t="shared" si="941"/>
        <v>0</v>
      </c>
      <c r="CP1056" s="7">
        <f t="shared" si="942"/>
        <v>4</v>
      </c>
      <c r="CQ1056" s="4" t="str">
        <f t="shared" si="943"/>
        <v>Glenfiddich 15</v>
      </c>
      <c r="CR1056" s="7">
        <f t="shared" si="944"/>
        <v>74</v>
      </c>
      <c r="CS1056">
        <f t="shared" si="945"/>
        <v>77</v>
      </c>
      <c r="CT1056">
        <f ca="1">COUNTIF(INDIRECT(ADDRESS(ROW(),CR1056,1,1)):INDIRECT(ADDRESS(ROW(),CS1056,1,1)), "&lt;0.05")</f>
        <v>0</v>
      </c>
      <c r="CU1056" s="4">
        <f t="shared" ca="1" si="946"/>
        <v>0</v>
      </c>
    </row>
    <row r="1057" spans="1:99" x14ac:dyDescent="0.25">
      <c r="A1057" s="48">
        <v>261</v>
      </c>
      <c r="B1057" s="7">
        <v>0.71823779065642535</v>
      </c>
      <c r="C1057">
        <v>0.64109401789563814</v>
      </c>
      <c r="D1057">
        <v>0.14549571134064851</v>
      </c>
      <c r="E1057">
        <v>0.33743543875942361</v>
      </c>
      <c r="F1057">
        <v>0.86203957974280609</v>
      </c>
      <c r="G1057">
        <v>2.1175901641080257</v>
      </c>
      <c r="H1057">
        <v>1.8951838829162431</v>
      </c>
      <c r="I1057">
        <v>0.63435403979418359</v>
      </c>
      <c r="J1057">
        <v>0.64849524608295683</v>
      </c>
      <c r="K1057" s="4">
        <v>3.9250747711593202E-3</v>
      </c>
      <c r="L1057" s="7">
        <v>0.49310765165956055</v>
      </c>
      <c r="M1057">
        <v>1.3059337459223281</v>
      </c>
      <c r="N1057">
        <v>0</v>
      </c>
      <c r="O1057">
        <v>0.45220945038276361</v>
      </c>
      <c r="P1057" s="53">
        <v>0.68289940938227978</v>
      </c>
      <c r="Q1057" s="53">
        <v>0.53527864681608273</v>
      </c>
      <c r="R1057" s="53">
        <v>1.8710803358535728</v>
      </c>
      <c r="S1057" s="53">
        <v>0.67069914443055045</v>
      </c>
      <c r="T1057" s="53">
        <v>0.43044106646467384</v>
      </c>
      <c r="U1057" s="57">
        <v>0.51424961688381721</v>
      </c>
      <c r="V1057" s="59">
        <v>0.51356860231410428</v>
      </c>
      <c r="W1057" s="53">
        <v>1.424215855130837</v>
      </c>
      <c r="X1057" s="53">
        <v>1.5531461861761677</v>
      </c>
      <c r="Y1057" s="53">
        <v>1.0907049059130578</v>
      </c>
      <c r="Z1057" s="53">
        <v>0.79319377970286642</v>
      </c>
      <c r="AA1057" s="53">
        <v>0.51356860231410428</v>
      </c>
      <c r="AB1057" s="53">
        <v>1.424215855130837</v>
      </c>
      <c r="AC1057" s="53">
        <v>1.5531461861761677</v>
      </c>
      <c r="AD1057" s="53">
        <v>1.0907049059130578</v>
      </c>
      <c r="AE1057" s="57">
        <v>0.79319377970286642</v>
      </c>
      <c r="AF1057" s="59">
        <v>1.8315294947850638</v>
      </c>
      <c r="AG1057" s="53">
        <v>1.4783845343746089</v>
      </c>
      <c r="AH1057" s="53">
        <v>1.5093733274945049</v>
      </c>
      <c r="AI1057" s="53">
        <v>1.4432687052315427</v>
      </c>
      <c r="AJ1057" s="53">
        <v>0.96533942611479484</v>
      </c>
      <c r="AK1057" s="53">
        <v>1.8315294947850638</v>
      </c>
      <c r="AL1057" s="53">
        <v>1.4783845343746089</v>
      </c>
      <c r="AM1057" s="53">
        <v>1.5093733274945049</v>
      </c>
      <c r="AN1057" s="53">
        <v>1.4432687052315427</v>
      </c>
      <c r="AO1057" s="57">
        <v>0.96533942611479484</v>
      </c>
      <c r="AP1057" s="59">
        <v>0.88391335161596263</v>
      </c>
      <c r="AQ1057" s="53">
        <v>0.78247523370250838</v>
      </c>
      <c r="AR1057" s="53">
        <v>1.0455815500590544</v>
      </c>
      <c r="AS1057" s="53">
        <v>1.0251123041986103</v>
      </c>
      <c r="AT1057" s="53">
        <v>0</v>
      </c>
      <c r="AU1057" s="53">
        <v>0.88391335161596263</v>
      </c>
      <c r="AV1057" s="53">
        <v>0.78247523370250838</v>
      </c>
      <c r="AW1057" s="53">
        <v>1.0455815500590544</v>
      </c>
      <c r="AX1057" s="53">
        <v>1.0251123041986103</v>
      </c>
      <c r="AY1057" s="57">
        <v>0</v>
      </c>
      <c r="AZ1057">
        <f t="shared" si="900"/>
        <v>0.800385094606751</v>
      </c>
      <c r="BA1057">
        <f t="shared" si="901"/>
        <v>0.69558990677956289</v>
      </c>
      <c r="BB1057">
        <f t="shared" si="902"/>
        <v>1.0749658658474066</v>
      </c>
      <c r="BC1057">
        <f t="shared" si="903"/>
        <v>1.4455790976001031</v>
      </c>
      <c r="BD1057" s="4">
        <f t="shared" si="904"/>
        <v>0.74741648791522719</v>
      </c>
      <c r="BE1057" s="7">
        <f t="shared" si="905"/>
        <v>0.69103180283900711</v>
      </c>
      <c r="BF1057">
        <f t="shared" si="906"/>
        <v>0.52366701533380233</v>
      </c>
      <c r="BG1057">
        <f t="shared" si="907"/>
        <v>0.40700589326317788</v>
      </c>
      <c r="BH1057">
        <f t="shared" si="908"/>
        <v>0.29239968441928138</v>
      </c>
      <c r="BI1057" s="4">
        <f t="shared" si="909"/>
        <v>0.40675116240450537</v>
      </c>
      <c r="BJ1057" s="7">
        <f t="shared" si="910"/>
        <v>0.70710375434012018</v>
      </c>
      <c r="BK1057">
        <f t="shared" si="911"/>
        <v>0.29653511746140027</v>
      </c>
      <c r="BL1057">
        <f t="shared" si="912"/>
        <v>1.8492848067623018E-2</v>
      </c>
      <c r="BM1057" s="4">
        <f t="shared" si="913"/>
        <v>0.83742494995892147</v>
      </c>
      <c r="BN1057" s="7">
        <f t="shared" si="914"/>
        <v>0.70710375434012018</v>
      </c>
      <c r="BO1057">
        <f t="shared" si="915"/>
        <v>8.8230154133935118E-2</v>
      </c>
      <c r="BP1057">
        <f t="shared" si="916"/>
        <v>1.4184722001834055E-3</v>
      </c>
      <c r="BQ1057" s="4">
        <f t="shared" si="917"/>
        <v>0.80774725204238051</v>
      </c>
      <c r="BR1057" s="7">
        <f t="shared" si="918"/>
        <v>0.29653511746140027</v>
      </c>
      <c r="BS1057">
        <f t="shared" si="919"/>
        <v>8.8230154133935118E-2</v>
      </c>
      <c r="BT1057">
        <f t="shared" si="920"/>
        <v>3.2372652440834919E-2</v>
      </c>
      <c r="BU1057" s="4">
        <f t="shared" si="921"/>
        <v>8.86277619288455E-2</v>
      </c>
      <c r="BV1057" s="7">
        <f t="shared" si="922"/>
        <v>1.8492848067623018E-2</v>
      </c>
      <c r="BW1057">
        <f t="shared" si="923"/>
        <v>1.4184722001834055E-3</v>
      </c>
      <c r="BX1057">
        <f t="shared" si="924"/>
        <v>3.2372652440834919E-2</v>
      </c>
      <c r="BY1057" s="4">
        <f t="shared" si="925"/>
        <v>4.2031243882789432E-4</v>
      </c>
      <c r="BZ1057" s="7">
        <f t="shared" si="926"/>
        <v>0.83742494995892147</v>
      </c>
      <c r="CA1057">
        <f t="shared" si="927"/>
        <v>0.80774725204238051</v>
      </c>
      <c r="CB1057">
        <f t="shared" si="928"/>
        <v>8.86277619288455E-2</v>
      </c>
      <c r="CC1057" s="4">
        <f t="shared" si="929"/>
        <v>4.2031243882789432E-4</v>
      </c>
      <c r="CD1057" s="7">
        <f t="shared" si="930"/>
        <v>8</v>
      </c>
      <c r="CE1057" s="4">
        <f t="shared" si="931"/>
        <v>0</v>
      </c>
      <c r="CF1057" s="7">
        <f t="shared" si="932"/>
        <v>0.70710375434012018</v>
      </c>
      <c r="CG1057">
        <f t="shared" si="933"/>
        <v>0.24138890832276516</v>
      </c>
      <c r="CH1057" s="7">
        <f t="shared" si="934"/>
        <v>0.70710375434012018</v>
      </c>
      <c r="CI1057" s="4">
        <f t="shared" si="935"/>
        <v>5.2512244934634786E-2</v>
      </c>
      <c r="CJ1057">
        <f t="shared" si="936"/>
        <v>0.24138890832276516</v>
      </c>
      <c r="CK1057">
        <f t="shared" si="937"/>
        <v>5.2512244934634786E-2</v>
      </c>
      <c r="CL1057" s="7">
        <f t="shared" si="938"/>
        <v>0</v>
      </c>
      <c r="CM1057" s="4">
        <f t="shared" si="939"/>
        <v>0</v>
      </c>
      <c r="CN1057" s="7">
        <f t="shared" si="940"/>
        <v>3.081476856784449E-3</v>
      </c>
      <c r="CO1057" s="4">
        <f t="shared" si="941"/>
        <v>1</v>
      </c>
      <c r="CP1057" s="7">
        <f t="shared" si="942"/>
        <v>4</v>
      </c>
      <c r="CQ1057" s="4" t="str">
        <f t="shared" si="943"/>
        <v>Glenfiddich 15</v>
      </c>
      <c r="CR1057" s="7">
        <f t="shared" si="944"/>
        <v>74</v>
      </c>
      <c r="CS1057">
        <f t="shared" si="945"/>
        <v>77</v>
      </c>
      <c r="CT1057">
        <f ca="1">COUNTIF(INDIRECT(ADDRESS(ROW(),CR1057,1,1)):INDIRECT(ADDRESS(ROW(),CS1057,1,1)), "&lt;0.05")</f>
        <v>4</v>
      </c>
      <c r="CU1057" s="4">
        <f t="shared" ca="1" si="946"/>
        <v>1</v>
      </c>
    </row>
    <row r="1058" spans="1:99" x14ac:dyDescent="0.25">
      <c r="A1058" s="48">
        <v>262</v>
      </c>
      <c r="B1058" s="7">
        <v>0</v>
      </c>
      <c r="C1058">
        <v>0.77262518947104519</v>
      </c>
      <c r="D1058">
        <v>0.59074928886377476</v>
      </c>
      <c r="E1058">
        <v>0.14519206434597889</v>
      </c>
      <c r="F1058">
        <v>0.36350204290185345</v>
      </c>
      <c r="G1058">
        <v>1.2322265614534955</v>
      </c>
      <c r="H1058">
        <v>1.7782483492853052</v>
      </c>
      <c r="I1058">
        <v>0.26075533481556701</v>
      </c>
      <c r="J1058">
        <v>0.55493540351653603</v>
      </c>
      <c r="K1058" s="4">
        <v>0.27350087081163688</v>
      </c>
      <c r="L1058" s="7">
        <v>0</v>
      </c>
      <c r="M1058">
        <v>0.60824196104195283</v>
      </c>
      <c r="N1058">
        <v>0</v>
      </c>
      <c r="O1058">
        <v>0.41423162678551972</v>
      </c>
      <c r="P1058" s="53">
        <v>0.10846305492084901</v>
      </c>
      <c r="Q1058" s="53">
        <v>0.13442083134898811</v>
      </c>
      <c r="R1058" s="53">
        <v>1.6820399642214192</v>
      </c>
      <c r="S1058" s="53">
        <v>0.65508325332758832</v>
      </c>
      <c r="T1058" s="53">
        <v>0.80431559507485251</v>
      </c>
      <c r="U1058" s="57">
        <v>0.77705395026510837</v>
      </c>
      <c r="V1058" s="59">
        <v>0.40517018156018197</v>
      </c>
      <c r="W1058" s="53">
        <v>0.63190327750495201</v>
      </c>
      <c r="X1058" s="53">
        <v>1.3086750820501423</v>
      </c>
      <c r="Y1058" s="53">
        <v>0.79477744472924461</v>
      </c>
      <c r="Z1058" s="53">
        <v>0.6120651153228911</v>
      </c>
      <c r="AA1058" s="53">
        <v>0.40517018156018197</v>
      </c>
      <c r="AB1058" s="53">
        <v>0.63190327750495201</v>
      </c>
      <c r="AC1058" s="53">
        <v>1.3086750820501423</v>
      </c>
      <c r="AD1058" s="53">
        <v>0.79477744472924461</v>
      </c>
      <c r="AE1058" s="57">
        <v>0.6120651153228911</v>
      </c>
      <c r="AF1058" s="59">
        <v>1.3027215227623932</v>
      </c>
      <c r="AG1058" s="53">
        <v>0.67177346322014109</v>
      </c>
      <c r="AH1058" s="53">
        <v>1.0431007450685905</v>
      </c>
      <c r="AI1058" s="53">
        <v>1.7255413165075766</v>
      </c>
      <c r="AJ1058" s="53">
        <v>0.43872998556527859</v>
      </c>
      <c r="AK1058" s="53">
        <v>1.3027215227623932</v>
      </c>
      <c r="AL1058" s="53">
        <v>0.67177346322014109</v>
      </c>
      <c r="AM1058" s="53">
        <v>1.0431007450685905</v>
      </c>
      <c r="AN1058" s="53">
        <v>1.7255413165075766</v>
      </c>
      <c r="AO1058" s="57">
        <v>0.43872998556527859</v>
      </c>
      <c r="AP1058" s="59">
        <v>0.63224898339631841</v>
      </c>
      <c r="AQ1058" s="53">
        <v>0.36532646593181406</v>
      </c>
      <c r="AR1058" s="53">
        <v>0.58641934176574972</v>
      </c>
      <c r="AS1058" s="53">
        <v>1.317809292001823</v>
      </c>
      <c r="AT1058" s="53">
        <v>0.24060122497056149</v>
      </c>
      <c r="AU1058" s="53">
        <v>0.63224898339631841</v>
      </c>
      <c r="AV1058" s="53">
        <v>0.36532646593181406</v>
      </c>
      <c r="AW1058" s="53">
        <v>0.58641934176574972</v>
      </c>
      <c r="AX1058" s="53">
        <v>1.317809292001823</v>
      </c>
      <c r="AY1058" s="57">
        <v>0.24060122497056149</v>
      </c>
      <c r="AZ1058">
        <f t="shared" si="900"/>
        <v>0.59717351054651924</v>
      </c>
      <c r="BA1058">
        <f t="shared" si="901"/>
        <v>0.51838502369862771</v>
      </c>
      <c r="BB1058">
        <f t="shared" si="902"/>
        <v>0.75051822023348236</v>
      </c>
      <c r="BC1058">
        <f t="shared" si="903"/>
        <v>1.0363734066247958</v>
      </c>
      <c r="BD1058" s="4">
        <f t="shared" si="904"/>
        <v>0.62848106161325323</v>
      </c>
      <c r="BE1058" s="7">
        <f t="shared" si="905"/>
        <v>0.54408799563934251</v>
      </c>
      <c r="BF1058">
        <f t="shared" si="906"/>
        <v>0.51567409153952837</v>
      </c>
      <c r="BG1058">
        <f t="shared" si="907"/>
        <v>0.32180117949488946</v>
      </c>
      <c r="BH1058">
        <f t="shared" si="908"/>
        <v>0.4798263022597487</v>
      </c>
      <c r="BI1058" s="4">
        <f t="shared" si="909"/>
        <v>0.39346266337733959</v>
      </c>
      <c r="BJ1058" s="7">
        <f t="shared" si="910"/>
        <v>0.74346497594432726</v>
      </c>
      <c r="BK1058">
        <f t="shared" si="911"/>
        <v>0.45522941199633038</v>
      </c>
      <c r="BL1058">
        <f t="shared" si="912"/>
        <v>7.1838975028887822E-2</v>
      </c>
      <c r="BM1058" s="4">
        <f t="shared" si="913"/>
        <v>0.88457770228822197</v>
      </c>
      <c r="BN1058" s="7">
        <f t="shared" si="914"/>
        <v>0.74346497594432726</v>
      </c>
      <c r="BO1058">
        <f t="shared" si="915"/>
        <v>0.24577070915928062</v>
      </c>
      <c r="BP1058">
        <f t="shared" si="916"/>
        <v>3.2000268745933175E-2</v>
      </c>
      <c r="BQ1058" s="4">
        <f t="shared" si="917"/>
        <v>0.59846922869554819</v>
      </c>
      <c r="BR1058" s="7">
        <f t="shared" si="918"/>
        <v>0.45522941199633038</v>
      </c>
      <c r="BS1058">
        <f t="shared" si="919"/>
        <v>0.24577070915928062</v>
      </c>
      <c r="BT1058">
        <f t="shared" si="920"/>
        <v>0.13755940637789593</v>
      </c>
      <c r="BU1058" s="4">
        <f t="shared" si="921"/>
        <v>0.45792662314958643</v>
      </c>
      <c r="BV1058" s="7">
        <f t="shared" si="922"/>
        <v>7.1838975028887822E-2</v>
      </c>
      <c r="BW1058">
        <f t="shared" si="923"/>
        <v>3.2000268745933175E-2</v>
      </c>
      <c r="BX1058">
        <f t="shared" si="924"/>
        <v>0.13755940637789593</v>
      </c>
      <c r="BY1058" s="4">
        <f t="shared" si="925"/>
        <v>5.2795756844146564E-2</v>
      </c>
      <c r="BZ1058" s="7">
        <f t="shared" si="926"/>
        <v>0.88457770228822197</v>
      </c>
      <c r="CA1058">
        <f t="shared" si="927"/>
        <v>0.59846922869554819</v>
      </c>
      <c r="CB1058">
        <f t="shared" si="928"/>
        <v>0.45792662314958643</v>
      </c>
      <c r="CC1058" s="4">
        <f t="shared" si="929"/>
        <v>5.2795756844146564E-2</v>
      </c>
      <c r="CD1058" s="7">
        <f t="shared" si="930"/>
        <v>2</v>
      </c>
      <c r="CE1058" s="4">
        <f t="shared" si="931"/>
        <v>0</v>
      </c>
      <c r="CF1058" s="7">
        <f t="shared" si="932"/>
        <v>0.74346497594432726</v>
      </c>
      <c r="CG1058">
        <f t="shared" si="933"/>
        <v>0.29097008233221872</v>
      </c>
      <c r="CH1058" s="7">
        <f t="shared" si="934"/>
        <v>0.74346497594432726</v>
      </c>
      <c r="CI1058" s="4">
        <f t="shared" si="935"/>
        <v>0.13594529344185877</v>
      </c>
      <c r="CJ1058">
        <f t="shared" si="936"/>
        <v>0.29097008233221872</v>
      </c>
      <c r="CK1058">
        <f t="shared" si="937"/>
        <v>0.13594529344185877</v>
      </c>
      <c r="CL1058" s="7">
        <f t="shared" si="938"/>
        <v>0</v>
      </c>
      <c r="CM1058" s="4">
        <f t="shared" si="939"/>
        <v>0</v>
      </c>
      <c r="CN1058" s="7">
        <f t="shared" si="940"/>
        <v>3.09607745928854E-2</v>
      </c>
      <c r="CO1058" s="4">
        <f t="shared" si="941"/>
        <v>1</v>
      </c>
      <c r="CP1058" s="7">
        <f t="shared" si="942"/>
        <v>4</v>
      </c>
      <c r="CQ1058" s="4" t="str">
        <f t="shared" si="943"/>
        <v>Glenfiddich 15</v>
      </c>
      <c r="CR1058" s="7">
        <f t="shared" si="944"/>
        <v>74</v>
      </c>
      <c r="CS1058">
        <f t="shared" si="945"/>
        <v>77</v>
      </c>
      <c r="CT1058">
        <f ca="1">COUNTIF(INDIRECT(ADDRESS(ROW(),CR1058,1,1)):INDIRECT(ADDRESS(ROW(),CS1058,1,1)), "&lt;0.05")</f>
        <v>1</v>
      </c>
      <c r="CU1058" s="4">
        <f t="shared" ca="1" si="946"/>
        <v>0</v>
      </c>
    </row>
    <row r="1059" spans="1:99" x14ac:dyDescent="0.25">
      <c r="A1059" s="48">
        <v>263</v>
      </c>
      <c r="B1059" s="7">
        <v>0.14097480387982589</v>
      </c>
      <c r="C1059">
        <v>5.1006081367245215E-2</v>
      </c>
      <c r="D1059">
        <v>0.19886629476917936</v>
      </c>
      <c r="E1059">
        <v>7.451489276376988E-2</v>
      </c>
      <c r="F1059">
        <v>0.21679054280887655</v>
      </c>
      <c r="G1059">
        <v>0.31141984058544225</v>
      </c>
      <c r="H1059">
        <v>0.51064214506690087</v>
      </c>
      <c r="I1059">
        <v>0.1318457343738075</v>
      </c>
      <c r="J1059">
        <v>0.4072067266295511</v>
      </c>
      <c r="K1059" s="4">
        <v>0.19272129999106405</v>
      </c>
      <c r="L1059" s="7">
        <v>2.204643241030959E-2</v>
      </c>
      <c r="M1059">
        <v>6.4143681175206323E-3</v>
      </c>
      <c r="N1059">
        <v>0</v>
      </c>
      <c r="O1059">
        <v>0.31283824359986534</v>
      </c>
      <c r="P1059" s="53">
        <v>9.6970064473462875E-2</v>
      </c>
      <c r="Q1059" s="53">
        <v>0.19195219762803373</v>
      </c>
      <c r="R1059" s="53">
        <v>0.56364807719744747</v>
      </c>
      <c r="S1059" s="53">
        <v>0.29148617215596845</v>
      </c>
      <c r="T1059" s="53">
        <v>0.43279059250093149</v>
      </c>
      <c r="U1059" s="57">
        <v>3.4068565521578893E-2</v>
      </c>
      <c r="V1059" s="59">
        <v>0.28538648334929478</v>
      </c>
      <c r="W1059" s="53">
        <v>0.40606062741486182</v>
      </c>
      <c r="X1059" s="53">
        <v>0.38681947454623256</v>
      </c>
      <c r="Y1059" s="53">
        <v>7.1199376310130957E-2</v>
      </c>
      <c r="Z1059" s="53">
        <v>0.16858794509378797</v>
      </c>
      <c r="AA1059" s="53">
        <v>0.28538648334929478</v>
      </c>
      <c r="AB1059" s="53">
        <v>0.40606062741486182</v>
      </c>
      <c r="AC1059" s="53">
        <v>0.38681947454623256</v>
      </c>
      <c r="AD1059" s="53">
        <v>7.1199376310130957E-2</v>
      </c>
      <c r="AE1059" s="57">
        <v>0.16858794509378797</v>
      </c>
      <c r="AF1059" s="59">
        <v>0.29012696322201426</v>
      </c>
      <c r="AG1059" s="53">
        <v>0.41337049088760847</v>
      </c>
      <c r="AH1059" s="53">
        <v>0.12472258525518815</v>
      </c>
      <c r="AI1059" s="53">
        <v>0.3789222202936845</v>
      </c>
      <c r="AJ1059" s="53">
        <v>0.60445879019059401</v>
      </c>
      <c r="AK1059" s="53">
        <v>0.29012696322201426</v>
      </c>
      <c r="AL1059" s="53">
        <v>0.41337049088760847</v>
      </c>
      <c r="AM1059" s="53">
        <v>0.12472258525518815</v>
      </c>
      <c r="AN1059" s="53">
        <v>0.3789222202936845</v>
      </c>
      <c r="AO1059" s="57">
        <v>0.60445879019059401</v>
      </c>
      <c r="AP1059" s="59">
        <v>0.27559743784293295</v>
      </c>
      <c r="AQ1059" s="53">
        <v>0.19972766518830493</v>
      </c>
      <c r="AR1059" s="53">
        <v>0.30987936055692583</v>
      </c>
      <c r="AS1059" s="53">
        <v>0.39869782258422454</v>
      </c>
      <c r="AT1059" s="53">
        <v>0.29976192058780377</v>
      </c>
      <c r="AU1059" s="53">
        <v>0.27559743784293295</v>
      </c>
      <c r="AV1059" s="53">
        <v>0.19972766518830493</v>
      </c>
      <c r="AW1059" s="53">
        <v>0.30987936055692583</v>
      </c>
      <c r="AX1059" s="53">
        <v>0.39869782258422454</v>
      </c>
      <c r="AY1059" s="57">
        <v>0.29976192058780377</v>
      </c>
      <c r="AZ1059">
        <f t="shared" si="900"/>
        <v>0.22359883622356627</v>
      </c>
      <c r="BA1059">
        <f t="shared" si="901"/>
        <v>0.19522147136051185</v>
      </c>
      <c r="BB1059">
        <f t="shared" si="902"/>
        <v>0.26361078134286164</v>
      </c>
      <c r="BC1059">
        <f t="shared" si="903"/>
        <v>0.36232020996981784</v>
      </c>
      <c r="BD1059" s="4">
        <f t="shared" si="904"/>
        <v>0.29673284135203837</v>
      </c>
      <c r="BE1059" s="7">
        <f t="shared" si="905"/>
        <v>0.14632132248893845</v>
      </c>
      <c r="BF1059">
        <f t="shared" si="906"/>
        <v>0.19851148143009259</v>
      </c>
      <c r="BG1059">
        <f t="shared" si="907"/>
        <v>0.13498807364618026</v>
      </c>
      <c r="BH1059">
        <f t="shared" si="908"/>
        <v>0.16544710205711316</v>
      </c>
      <c r="BI1059" s="4">
        <f t="shared" si="909"/>
        <v>6.7388711830775341E-2</v>
      </c>
      <c r="BJ1059" s="7">
        <f t="shared" si="910"/>
        <v>0.72055290704175623</v>
      </c>
      <c r="BK1059">
        <f t="shared" si="911"/>
        <v>0.53310119456479255</v>
      </c>
      <c r="BL1059">
        <f t="shared" si="912"/>
        <v>6.2695831722567069E-2</v>
      </c>
      <c r="BM1059" s="4">
        <f t="shared" si="913"/>
        <v>0.17536579650233397</v>
      </c>
      <c r="BN1059" s="7">
        <f t="shared" si="914"/>
        <v>0.72055290704175623</v>
      </c>
      <c r="BO1059">
        <f t="shared" si="915"/>
        <v>0.38112875788482747</v>
      </c>
      <c r="BP1059">
        <f t="shared" si="916"/>
        <v>5.6275237732513736E-2</v>
      </c>
      <c r="BQ1059" s="4">
        <f t="shared" si="917"/>
        <v>0.153828865697934</v>
      </c>
      <c r="BR1059" s="7">
        <f t="shared" si="918"/>
        <v>0.53310119456479255</v>
      </c>
      <c r="BS1059">
        <f t="shared" si="919"/>
        <v>0.38112875788482747</v>
      </c>
      <c r="BT1059">
        <f t="shared" si="920"/>
        <v>0.16170735284603269</v>
      </c>
      <c r="BU1059" s="4">
        <f t="shared" si="921"/>
        <v>0.49955439460411488</v>
      </c>
      <c r="BV1059" s="7">
        <f t="shared" si="922"/>
        <v>6.2695831722567069E-2</v>
      </c>
      <c r="BW1059">
        <f t="shared" si="923"/>
        <v>5.6275237732513736E-2</v>
      </c>
      <c r="BX1059">
        <f t="shared" si="924"/>
        <v>0.16170735284603269</v>
      </c>
      <c r="BY1059" s="4">
        <f t="shared" si="925"/>
        <v>0.26839307891508857</v>
      </c>
      <c r="BZ1059" s="7">
        <f t="shared" si="926"/>
        <v>0.17536579650233397</v>
      </c>
      <c r="CA1059">
        <f t="shared" si="927"/>
        <v>0.153828865697934</v>
      </c>
      <c r="CB1059">
        <f t="shared" si="928"/>
        <v>0.49955439460411488</v>
      </c>
      <c r="CC1059" s="4">
        <f t="shared" si="929"/>
        <v>0.26839307891508857</v>
      </c>
      <c r="CD1059" s="7">
        <f t="shared" si="930"/>
        <v>0</v>
      </c>
      <c r="CE1059" s="4">
        <f t="shared" si="931"/>
        <v>0</v>
      </c>
      <c r="CF1059" s="7">
        <f t="shared" si="932"/>
        <v>0.72055290704175623</v>
      </c>
      <c r="CG1059">
        <f t="shared" si="933"/>
        <v>0.12932120596222474</v>
      </c>
      <c r="CH1059" s="7">
        <f t="shared" si="934"/>
        <v>0.72055290704175623</v>
      </c>
      <c r="CI1059" s="4">
        <f t="shared" si="935"/>
        <v>0.12105239859714581</v>
      </c>
      <c r="CJ1059">
        <f t="shared" si="936"/>
        <v>0.12932120596222474</v>
      </c>
      <c r="CK1059">
        <f t="shared" si="937"/>
        <v>0.12105239859714581</v>
      </c>
      <c r="CL1059" s="7">
        <f t="shared" si="938"/>
        <v>0</v>
      </c>
      <c r="CM1059" s="4">
        <f t="shared" si="939"/>
        <v>0</v>
      </c>
      <c r="CN1059" s="7">
        <f t="shared" si="940"/>
        <v>5.1828651234407407E-2</v>
      </c>
      <c r="CO1059" s="4">
        <f t="shared" si="941"/>
        <v>0</v>
      </c>
      <c r="CP1059" s="7">
        <f t="shared" si="942"/>
        <v>4</v>
      </c>
      <c r="CQ1059" s="4" t="str">
        <f t="shared" si="943"/>
        <v>Glenfiddich 15</v>
      </c>
      <c r="CR1059" s="7">
        <f t="shared" si="944"/>
        <v>74</v>
      </c>
      <c r="CS1059">
        <f t="shared" si="945"/>
        <v>77</v>
      </c>
      <c r="CT1059">
        <f ca="1">COUNTIF(INDIRECT(ADDRESS(ROW(),CR1059,1,1)):INDIRECT(ADDRESS(ROW(),CS1059,1,1)), "&lt;0.05")</f>
        <v>0</v>
      </c>
      <c r="CU1059" s="4">
        <f t="shared" ca="1" si="946"/>
        <v>0</v>
      </c>
    </row>
    <row r="1060" spans="1:99" x14ac:dyDescent="0.25">
      <c r="A1060" s="48">
        <v>264</v>
      </c>
      <c r="B1060" s="7">
        <v>0.10242645174565645</v>
      </c>
      <c r="C1060">
        <v>0.10760423640099649</v>
      </c>
      <c r="D1060">
        <v>4.4604573020853182E-2</v>
      </c>
      <c r="E1060">
        <v>0.11417096631184383</v>
      </c>
      <c r="F1060">
        <v>0.14656153083448092</v>
      </c>
      <c r="G1060">
        <v>0.18240041008688304</v>
      </c>
      <c r="H1060">
        <v>0.24268900410891917</v>
      </c>
      <c r="I1060">
        <v>0.21770709969744603</v>
      </c>
      <c r="J1060">
        <v>0</v>
      </c>
      <c r="K1060" s="4">
        <v>0.13897949531445092</v>
      </c>
      <c r="L1060" s="7">
        <v>0.11949422029873506</v>
      </c>
      <c r="M1060">
        <v>0.11474128988922373</v>
      </c>
      <c r="N1060">
        <v>0</v>
      </c>
      <c r="O1060">
        <v>0.23140623068318436</v>
      </c>
      <c r="P1060" s="53">
        <v>0.15667201633038616</v>
      </c>
      <c r="Q1060" s="53">
        <v>0.10082058689222646</v>
      </c>
      <c r="R1060" s="53">
        <v>0.39429814533563157</v>
      </c>
      <c r="S1060" s="53">
        <v>0.29991934665308534</v>
      </c>
      <c r="T1060" s="53">
        <v>0.41396195184574996</v>
      </c>
      <c r="U1060" s="57">
        <v>0.22059909656472484</v>
      </c>
      <c r="V1060" s="59">
        <v>0</v>
      </c>
      <c r="W1060" s="53">
        <v>0.25719953347313257</v>
      </c>
      <c r="X1060" s="53">
        <v>0.43137199100904722</v>
      </c>
      <c r="Y1060" s="53">
        <v>0.30686323632775286</v>
      </c>
      <c r="Z1060" s="53">
        <v>0.23537632576635931</v>
      </c>
      <c r="AA1060" s="53">
        <v>0</v>
      </c>
      <c r="AB1060" s="53">
        <v>0.25719953347313257</v>
      </c>
      <c r="AC1060" s="53">
        <v>0.43137199100904722</v>
      </c>
      <c r="AD1060" s="53">
        <v>0.30686323632775286</v>
      </c>
      <c r="AE1060" s="57">
        <v>0.23537632576635931</v>
      </c>
      <c r="AF1060" s="59">
        <v>0.42982148455071784</v>
      </c>
      <c r="AG1060" s="53">
        <v>0.25117845696136065</v>
      </c>
      <c r="AH1060" s="53">
        <v>0.48105545622632806</v>
      </c>
      <c r="AI1060" s="53">
        <v>0.41431916103563071</v>
      </c>
      <c r="AJ1060" s="53">
        <v>0.59240503229326968</v>
      </c>
      <c r="AK1060" s="53">
        <v>0.42982148455071784</v>
      </c>
      <c r="AL1060" s="53">
        <v>0.25117845696136065</v>
      </c>
      <c r="AM1060" s="53">
        <v>0.48105545622632806</v>
      </c>
      <c r="AN1060" s="53">
        <v>0.41431916103563071</v>
      </c>
      <c r="AO1060" s="57">
        <v>0.59240503229326968</v>
      </c>
      <c r="AP1060" s="59">
        <v>0.28471076899540942</v>
      </c>
      <c r="AQ1060" s="53">
        <v>0.12740550431513092</v>
      </c>
      <c r="AR1060" s="53">
        <v>0.28043993319446786</v>
      </c>
      <c r="AS1060" s="53">
        <v>0.15904997167648321</v>
      </c>
      <c r="AT1060" s="53">
        <v>0.11127253533895068</v>
      </c>
      <c r="AU1060" s="53">
        <v>0.28471076899540942</v>
      </c>
      <c r="AV1060" s="53">
        <v>0.12740550431513092</v>
      </c>
      <c r="AW1060" s="53">
        <v>0.28043993319446786</v>
      </c>
      <c r="AX1060" s="53">
        <v>0.15904997167648321</v>
      </c>
      <c r="AY1060" s="57">
        <v>0.11127253533895068</v>
      </c>
      <c r="AZ1060">
        <f t="shared" si="900"/>
        <v>0.129714376752153</v>
      </c>
      <c r="BA1060">
        <f t="shared" si="901"/>
        <v>0.20519128844929474</v>
      </c>
      <c r="BB1060">
        <f t="shared" si="902"/>
        <v>0.24616221731525836</v>
      </c>
      <c r="BC1060">
        <f t="shared" si="903"/>
        <v>0.43375591821346138</v>
      </c>
      <c r="BD1060" s="4">
        <f t="shared" si="904"/>
        <v>0.19257574270408845</v>
      </c>
      <c r="BE1060" s="7">
        <f t="shared" si="905"/>
        <v>7.3933947879867359E-2</v>
      </c>
      <c r="BF1060">
        <f t="shared" si="906"/>
        <v>0.13338359039077141</v>
      </c>
      <c r="BG1060">
        <f t="shared" si="907"/>
        <v>0.14819001992104427</v>
      </c>
      <c r="BH1060">
        <f t="shared" si="908"/>
        <v>0.11655669516938229</v>
      </c>
      <c r="BI1060" s="4">
        <f t="shared" si="909"/>
        <v>7.914870373439778E-2</v>
      </c>
      <c r="BJ1060" s="7">
        <f t="shared" si="910"/>
        <v>0.13980097934634134</v>
      </c>
      <c r="BK1060">
        <f t="shared" si="911"/>
        <v>4.4207037015270401E-2</v>
      </c>
      <c r="BL1060">
        <f t="shared" si="912"/>
        <v>4.1656714762530825E-6</v>
      </c>
      <c r="BM1060" s="4">
        <f t="shared" si="913"/>
        <v>8.3108641875791422E-2</v>
      </c>
      <c r="BN1060" s="7">
        <f t="shared" si="914"/>
        <v>0.13980097934634134</v>
      </c>
      <c r="BO1060">
        <f t="shared" si="915"/>
        <v>0.52409907311357373</v>
      </c>
      <c r="BP1060">
        <f t="shared" si="916"/>
        <v>7.250846296904521E-4</v>
      </c>
      <c r="BQ1060" s="4">
        <f t="shared" si="917"/>
        <v>0.8005927198834516</v>
      </c>
      <c r="BR1060" s="7">
        <f t="shared" si="918"/>
        <v>4.4207037015270401E-2</v>
      </c>
      <c r="BS1060">
        <f t="shared" si="919"/>
        <v>0.52409907311357373</v>
      </c>
      <c r="BT1060">
        <f t="shared" si="920"/>
        <v>5.8699207649935119E-3</v>
      </c>
      <c r="BU1060" s="4">
        <f t="shared" si="921"/>
        <v>0.33056655270810342</v>
      </c>
      <c r="BV1060" s="7">
        <f t="shared" si="922"/>
        <v>4.1656714762530825E-6</v>
      </c>
      <c r="BW1060">
        <f t="shared" si="923"/>
        <v>7.250846296904521E-4</v>
      </c>
      <c r="BX1060">
        <f t="shared" si="924"/>
        <v>5.8699207649935119E-3</v>
      </c>
      <c r="BY1060" s="4">
        <f t="shared" si="925"/>
        <v>5.9412014780214406E-5</v>
      </c>
      <c r="BZ1060" s="7">
        <f t="shared" si="926"/>
        <v>8.3108641875791422E-2</v>
      </c>
      <c r="CA1060">
        <f t="shared" si="927"/>
        <v>0.8005927198834516</v>
      </c>
      <c r="CB1060">
        <f t="shared" si="928"/>
        <v>0.33056655270810342</v>
      </c>
      <c r="CC1060" s="4">
        <f t="shared" si="929"/>
        <v>5.9412014780214406E-5</v>
      </c>
      <c r="CD1060" s="7">
        <f t="shared" si="930"/>
        <v>10</v>
      </c>
      <c r="CE1060" s="4">
        <f t="shared" si="931"/>
        <v>0</v>
      </c>
      <c r="CF1060" s="7">
        <f t="shared" si="932"/>
        <v>0.13980097934634134</v>
      </c>
      <c r="CG1060">
        <f t="shared" si="933"/>
        <v>1.1129238033277023E-4</v>
      </c>
      <c r="CH1060" s="7">
        <f t="shared" si="934"/>
        <v>0.13980097934634134</v>
      </c>
      <c r="CI1060" s="4">
        <f t="shared" si="935"/>
        <v>0.10924867868032415</v>
      </c>
      <c r="CJ1060">
        <f t="shared" si="936"/>
        <v>1.1129238033277023E-4</v>
      </c>
      <c r="CK1060">
        <f t="shared" si="937"/>
        <v>0.10924867868032415</v>
      </c>
      <c r="CL1060" s="7">
        <f t="shared" si="938"/>
        <v>2</v>
      </c>
      <c r="CM1060" s="4">
        <f t="shared" si="939"/>
        <v>0</v>
      </c>
      <c r="CN1060" s="7">
        <f t="shared" si="940"/>
        <v>4.0279252081428066E-4</v>
      </c>
      <c r="CO1060" s="4">
        <f t="shared" si="941"/>
        <v>1</v>
      </c>
      <c r="CP1060" s="7">
        <f t="shared" si="942"/>
        <v>4</v>
      </c>
      <c r="CQ1060" s="4" t="str">
        <f t="shared" si="943"/>
        <v>Glenfiddich 15</v>
      </c>
      <c r="CR1060" s="7">
        <f t="shared" si="944"/>
        <v>74</v>
      </c>
      <c r="CS1060">
        <f t="shared" si="945"/>
        <v>77</v>
      </c>
      <c r="CT1060">
        <f ca="1">COUNTIF(INDIRECT(ADDRESS(ROW(),CR1060,1,1)):INDIRECT(ADDRESS(ROW(),CS1060,1,1)), "&lt;0.05")</f>
        <v>4</v>
      </c>
      <c r="CU1060" s="4">
        <f t="shared" ca="1" si="946"/>
        <v>1</v>
      </c>
    </row>
    <row r="1061" spans="1:99" x14ac:dyDescent="0.25">
      <c r="A1061" s="48">
        <v>265</v>
      </c>
      <c r="B1061" s="7">
        <v>0.47374611297269692</v>
      </c>
      <c r="C1061">
        <v>0.13897169175563903</v>
      </c>
      <c r="D1061">
        <v>0.12214813593455492</v>
      </c>
      <c r="E1061">
        <v>0.1239978584388987</v>
      </c>
      <c r="F1061">
        <v>0</v>
      </c>
      <c r="G1061">
        <v>0.13439386537004788</v>
      </c>
      <c r="H1061">
        <v>0.10661927309745239</v>
      </c>
      <c r="I1061">
        <v>0.36202391864738415</v>
      </c>
      <c r="J1061">
        <v>0.16237569579732991</v>
      </c>
      <c r="K1061" s="4">
        <v>0.21720650528525823</v>
      </c>
      <c r="L1061" s="7">
        <v>0.4198291702106563</v>
      </c>
      <c r="M1061">
        <v>0.20945387533714396</v>
      </c>
      <c r="N1061">
        <v>0.10550966736931031</v>
      </c>
      <c r="O1061">
        <v>0.41787584173056436</v>
      </c>
      <c r="P1061" s="53">
        <v>0.25640504985435747</v>
      </c>
      <c r="Q1061" s="53">
        <v>0.12039995796796632</v>
      </c>
      <c r="R1061" s="53">
        <v>0.41152789996116113</v>
      </c>
      <c r="S1061" s="53">
        <v>0.17697640644134585</v>
      </c>
      <c r="T1061" s="53">
        <v>0</v>
      </c>
      <c r="U1061" s="57">
        <v>0.20591058068724361</v>
      </c>
      <c r="V1061" s="59">
        <v>7.6375822949062908E-2</v>
      </c>
      <c r="W1061" s="53">
        <v>0.26270462687229312</v>
      </c>
      <c r="X1061" s="53">
        <v>0.2440570426251582</v>
      </c>
      <c r="Y1061" s="53">
        <v>0.17458367921364421</v>
      </c>
      <c r="Z1061" s="53">
        <v>0.38245434277816803</v>
      </c>
      <c r="AA1061" s="53">
        <v>7.6375822949062908E-2</v>
      </c>
      <c r="AB1061" s="53">
        <v>0.26270462687229312</v>
      </c>
      <c r="AC1061" s="53">
        <v>0.2440570426251582</v>
      </c>
      <c r="AD1061" s="53">
        <v>0.17458367921364421</v>
      </c>
      <c r="AE1061" s="57">
        <v>0.38245434277816803</v>
      </c>
      <c r="AF1061" s="59">
        <v>2.0764214139403853E-2</v>
      </c>
      <c r="AG1061" s="53">
        <v>0.52405003417041474</v>
      </c>
      <c r="AH1061" s="53">
        <v>0.42154285347807285</v>
      </c>
      <c r="AI1061" s="53">
        <v>0.68096102873152364</v>
      </c>
      <c r="AJ1061" s="53">
        <v>0.51460559477975121</v>
      </c>
      <c r="AK1061" s="53">
        <v>2.0764214139403853E-2</v>
      </c>
      <c r="AL1061" s="53">
        <v>0.52405003417041474</v>
      </c>
      <c r="AM1061" s="53">
        <v>0.42154285347807285</v>
      </c>
      <c r="AN1061" s="53">
        <v>0.68096102873152364</v>
      </c>
      <c r="AO1061" s="57">
        <v>0.51460559477975121</v>
      </c>
      <c r="AP1061" s="59">
        <v>0.14456096036430449</v>
      </c>
      <c r="AQ1061" s="53">
        <v>0.3143241634698492</v>
      </c>
      <c r="AR1061" s="53">
        <v>0.36790616823939359</v>
      </c>
      <c r="AS1061" s="53">
        <v>0.31569850269141253</v>
      </c>
      <c r="AT1061" s="53">
        <v>0.12914800139789709</v>
      </c>
      <c r="AU1061" s="53">
        <v>0.14456096036430449</v>
      </c>
      <c r="AV1061" s="53">
        <v>0.3143241634698492</v>
      </c>
      <c r="AW1061" s="53">
        <v>0.36790616823939359</v>
      </c>
      <c r="AX1061" s="53">
        <v>0.31569850269141253</v>
      </c>
      <c r="AY1061" s="57">
        <v>0.12914800139789709</v>
      </c>
      <c r="AZ1061">
        <f t="shared" si="900"/>
        <v>0.18414830572992621</v>
      </c>
      <c r="BA1061">
        <f t="shared" si="901"/>
        <v>0.23238884495597492</v>
      </c>
      <c r="BB1061">
        <f t="shared" si="902"/>
        <v>0.22803510288766532</v>
      </c>
      <c r="BC1061">
        <f t="shared" si="903"/>
        <v>0.43238474505983326</v>
      </c>
      <c r="BD1061" s="4">
        <f t="shared" si="904"/>
        <v>0.25432755923257139</v>
      </c>
      <c r="BE1061" s="7">
        <f t="shared" si="905"/>
        <v>0.13702124421072692</v>
      </c>
      <c r="BF1061">
        <f t="shared" si="906"/>
        <v>0.14497085609643603</v>
      </c>
      <c r="BG1061">
        <f t="shared" si="907"/>
        <v>0.10662662996425971</v>
      </c>
      <c r="BH1061">
        <f t="shared" si="908"/>
        <v>0.23404746444006577</v>
      </c>
      <c r="BI1061" s="4">
        <f t="shared" si="909"/>
        <v>0.10326310901096716</v>
      </c>
      <c r="BJ1061" s="7">
        <f t="shared" si="910"/>
        <v>0.45436343257004319</v>
      </c>
      <c r="BK1061">
        <f t="shared" si="911"/>
        <v>0.43513455505846921</v>
      </c>
      <c r="BL1061">
        <f t="shared" si="912"/>
        <v>1.1418224457248801E-2</v>
      </c>
      <c r="BM1061" s="4">
        <f t="shared" si="913"/>
        <v>0.21342600101033307</v>
      </c>
      <c r="BN1061" s="7">
        <f t="shared" si="914"/>
        <v>0.45436343257004319</v>
      </c>
      <c r="BO1061">
        <f t="shared" si="915"/>
        <v>0.93993612311989305</v>
      </c>
      <c r="BP1061">
        <f t="shared" si="916"/>
        <v>3.6399014380159952E-2</v>
      </c>
      <c r="BQ1061" s="4">
        <f t="shared" si="917"/>
        <v>0.70175631273117078</v>
      </c>
      <c r="BR1061" s="7">
        <f t="shared" si="918"/>
        <v>0.43513455505846921</v>
      </c>
      <c r="BS1061">
        <f t="shared" si="919"/>
        <v>0.93993612311989305</v>
      </c>
      <c r="BT1061">
        <f t="shared" si="920"/>
        <v>2.6487661149195495E-2</v>
      </c>
      <c r="BU1061" s="4">
        <f t="shared" si="921"/>
        <v>0.58229365571267722</v>
      </c>
      <c r="BV1061" s="7">
        <f t="shared" si="922"/>
        <v>1.1418224457248801E-2</v>
      </c>
      <c r="BW1061">
        <f t="shared" si="923"/>
        <v>3.6399014380159952E-2</v>
      </c>
      <c r="BX1061">
        <f t="shared" si="924"/>
        <v>2.6487661149195495E-2</v>
      </c>
      <c r="BY1061" s="4">
        <f t="shared" si="925"/>
        <v>4.7396698394614495E-2</v>
      </c>
      <c r="BZ1061" s="7">
        <f t="shared" si="926"/>
        <v>0.21342600101033307</v>
      </c>
      <c r="CA1061">
        <f t="shared" si="927"/>
        <v>0.70175631273117078</v>
      </c>
      <c r="CB1061">
        <f t="shared" si="928"/>
        <v>0.58229365571267722</v>
      </c>
      <c r="CC1061" s="4">
        <f t="shared" si="929"/>
        <v>4.7396698394614495E-2</v>
      </c>
      <c r="CD1061" s="7">
        <f t="shared" si="930"/>
        <v>8</v>
      </c>
      <c r="CE1061" s="4">
        <f t="shared" si="931"/>
        <v>0</v>
      </c>
      <c r="CF1061" s="7">
        <f t="shared" si="932"/>
        <v>0.45436343257004319</v>
      </c>
      <c r="CG1061">
        <f t="shared" si="933"/>
        <v>3.7903260235013836E-2</v>
      </c>
      <c r="CH1061" s="7">
        <f t="shared" si="934"/>
        <v>0.45436343257004319</v>
      </c>
      <c r="CI1061" s="4">
        <f t="shared" si="935"/>
        <v>0.21383312119804576</v>
      </c>
      <c r="CJ1061">
        <f t="shared" si="936"/>
        <v>3.7903260235013836E-2</v>
      </c>
      <c r="CK1061">
        <f t="shared" si="937"/>
        <v>0.21383312119804576</v>
      </c>
      <c r="CL1061" s="7">
        <f t="shared" si="938"/>
        <v>2</v>
      </c>
      <c r="CM1061" s="4">
        <f t="shared" si="939"/>
        <v>0</v>
      </c>
      <c r="CN1061" s="7">
        <f t="shared" si="940"/>
        <v>3.5292846665874553E-2</v>
      </c>
      <c r="CO1061" s="4">
        <f t="shared" si="941"/>
        <v>1</v>
      </c>
      <c r="CP1061" s="7">
        <f t="shared" si="942"/>
        <v>4</v>
      </c>
      <c r="CQ1061" s="4" t="str">
        <f t="shared" si="943"/>
        <v>Glenfiddich 15</v>
      </c>
      <c r="CR1061" s="7">
        <f t="shared" si="944"/>
        <v>74</v>
      </c>
      <c r="CS1061">
        <f t="shared" si="945"/>
        <v>77</v>
      </c>
      <c r="CT1061">
        <f ca="1">COUNTIF(INDIRECT(ADDRESS(ROW(),CR1061,1,1)):INDIRECT(ADDRESS(ROW(),CS1061,1,1)), "&lt;0.05")</f>
        <v>4</v>
      </c>
      <c r="CU1061" s="4">
        <f t="shared" ca="1" si="946"/>
        <v>1</v>
      </c>
    </row>
    <row r="1062" spans="1:99" x14ac:dyDescent="0.25">
      <c r="A1062" s="48">
        <v>266</v>
      </c>
      <c r="B1062" s="7">
        <v>0.50303431206313343</v>
      </c>
      <c r="C1062">
        <v>0.12975649938529138</v>
      </c>
      <c r="D1062">
        <v>0.24317209648772134</v>
      </c>
      <c r="E1062">
        <v>0.25388576913594452</v>
      </c>
      <c r="F1062">
        <v>1.925072118571667E-2</v>
      </c>
      <c r="G1062">
        <v>8.5335614190370931E-2</v>
      </c>
      <c r="H1062">
        <v>0.21509200782804211</v>
      </c>
      <c r="I1062">
        <v>0.42046476145199729</v>
      </c>
      <c r="J1062">
        <v>0</v>
      </c>
      <c r="K1062" s="4">
        <v>0</v>
      </c>
      <c r="L1062" s="7">
        <v>0</v>
      </c>
      <c r="M1062">
        <v>0.45113059746388945</v>
      </c>
      <c r="N1062">
        <v>0.21798687044043899</v>
      </c>
      <c r="O1062">
        <v>2.4385696976010791E-2</v>
      </c>
      <c r="P1062" s="53">
        <v>0.2888623194655125</v>
      </c>
      <c r="Q1062" s="53">
        <v>0.32609216029850907</v>
      </c>
      <c r="R1062" s="53">
        <v>0.53425960943601092</v>
      </c>
      <c r="S1062" s="53">
        <v>0.45387891698432997</v>
      </c>
      <c r="T1062" s="53">
        <v>6.2724221863404039E-2</v>
      </c>
      <c r="U1062" s="57">
        <v>0.29114923817062965</v>
      </c>
      <c r="V1062" s="59">
        <v>0.22229443122096687</v>
      </c>
      <c r="W1062" s="53">
        <v>0.21345550666406182</v>
      </c>
      <c r="X1062" s="53">
        <v>0.50700156069789304</v>
      </c>
      <c r="Y1062" s="53">
        <v>0</v>
      </c>
      <c r="Z1062" s="53">
        <v>0</v>
      </c>
      <c r="AA1062" s="53">
        <v>0.22229443122096687</v>
      </c>
      <c r="AB1062" s="53">
        <v>0.21345550666406182</v>
      </c>
      <c r="AC1062" s="53">
        <v>0.50700156069789304</v>
      </c>
      <c r="AD1062" s="53">
        <v>0</v>
      </c>
      <c r="AE1062" s="57">
        <v>0</v>
      </c>
      <c r="AF1062" s="59">
        <v>0.10068957348555016</v>
      </c>
      <c r="AG1062" s="53">
        <v>0.70451136146647941</v>
      </c>
      <c r="AH1062" s="53">
        <v>0.19792702853130018</v>
      </c>
      <c r="AI1062" s="53">
        <v>0.34822010727230718</v>
      </c>
      <c r="AJ1062" s="53">
        <v>0.62507530754042318</v>
      </c>
      <c r="AK1062" s="53">
        <v>0.10068957348555016</v>
      </c>
      <c r="AL1062" s="53">
        <v>0.70451136146647941</v>
      </c>
      <c r="AM1062" s="53">
        <v>0.19792702853130018</v>
      </c>
      <c r="AN1062" s="53">
        <v>0.34822010727230718</v>
      </c>
      <c r="AO1062" s="57">
        <v>0.62507530754042318</v>
      </c>
      <c r="AP1062" s="59">
        <v>5.2531665414347874E-2</v>
      </c>
      <c r="AQ1062" s="53">
        <v>0.19737716779005024</v>
      </c>
      <c r="AR1062" s="53">
        <v>2.7463877667881376E-2</v>
      </c>
      <c r="AS1062" s="53">
        <v>0.53234777865792016</v>
      </c>
      <c r="AT1062" s="53">
        <v>0.13358184352235311</v>
      </c>
      <c r="AU1062" s="53">
        <v>5.2531665414347874E-2</v>
      </c>
      <c r="AV1062" s="53">
        <v>0.19737716779005024</v>
      </c>
      <c r="AW1062" s="53">
        <v>2.7463877667881376E-2</v>
      </c>
      <c r="AX1062" s="53">
        <v>0.53234777865792016</v>
      </c>
      <c r="AY1062" s="57">
        <v>0.13358184352235311</v>
      </c>
      <c r="AZ1062">
        <f t="shared" si="900"/>
        <v>0.1869991781728218</v>
      </c>
      <c r="BA1062">
        <f t="shared" si="901"/>
        <v>0.26504696310987352</v>
      </c>
      <c r="BB1062">
        <f t="shared" si="902"/>
        <v>0.18855029971658435</v>
      </c>
      <c r="BC1062">
        <f t="shared" si="903"/>
        <v>0.39528467565921199</v>
      </c>
      <c r="BD1062" s="4">
        <f t="shared" si="904"/>
        <v>0.18866046661051053</v>
      </c>
      <c r="BE1062" s="7">
        <f t="shared" si="905"/>
        <v>0.17463992763595768</v>
      </c>
      <c r="BF1062">
        <f t="shared" si="906"/>
        <v>0.18828228582527679</v>
      </c>
      <c r="BG1062">
        <f t="shared" si="907"/>
        <v>0.19679237361639967</v>
      </c>
      <c r="BH1062">
        <f t="shared" si="908"/>
        <v>0.24782442997579929</v>
      </c>
      <c r="BI1062" s="4">
        <f t="shared" si="909"/>
        <v>0.19191780350797039</v>
      </c>
      <c r="BJ1062" s="7">
        <f t="shared" si="910"/>
        <v>0.34932086038351684</v>
      </c>
      <c r="BK1062">
        <f t="shared" si="911"/>
        <v>0.98533406464539719</v>
      </c>
      <c r="BL1062">
        <f t="shared" si="912"/>
        <v>4.5018631516732861E-2</v>
      </c>
      <c r="BM1062" s="4">
        <f t="shared" si="913"/>
        <v>0.98407195723961838</v>
      </c>
      <c r="BN1062" s="7">
        <f t="shared" si="914"/>
        <v>0.34932086038351684</v>
      </c>
      <c r="BO1062">
        <f t="shared" si="915"/>
        <v>0.38617565236203411</v>
      </c>
      <c r="BP1062">
        <f t="shared" si="916"/>
        <v>0.20348042885694478</v>
      </c>
      <c r="BQ1062" s="4">
        <f t="shared" si="917"/>
        <v>0.38080538642384387</v>
      </c>
      <c r="BR1062" s="7">
        <f t="shared" si="918"/>
        <v>0.98533406464539719</v>
      </c>
      <c r="BS1062">
        <f t="shared" si="919"/>
        <v>0.38617565236203411</v>
      </c>
      <c r="BT1062">
        <f t="shared" si="920"/>
        <v>5.4318149656296298E-2</v>
      </c>
      <c r="BU1062" s="4">
        <f t="shared" si="921"/>
        <v>0.99900272847139759</v>
      </c>
      <c r="BV1062" s="7">
        <f t="shared" si="922"/>
        <v>4.5018631516732861E-2</v>
      </c>
      <c r="BW1062">
        <f t="shared" si="923"/>
        <v>0.20348042885694478</v>
      </c>
      <c r="BX1062">
        <f t="shared" si="924"/>
        <v>5.4318149656296298E-2</v>
      </c>
      <c r="BY1062" s="4">
        <f t="shared" si="925"/>
        <v>5.2559415963496475E-2</v>
      </c>
      <c r="BZ1062" s="7">
        <f t="shared" si="926"/>
        <v>0.98407195723961838</v>
      </c>
      <c r="CA1062">
        <f t="shared" si="927"/>
        <v>0.38080538642384387</v>
      </c>
      <c r="CB1062">
        <f t="shared" si="928"/>
        <v>0.99900272847139759</v>
      </c>
      <c r="CC1062" s="4">
        <f t="shared" si="929"/>
        <v>5.2559415963496475E-2</v>
      </c>
      <c r="CD1062" s="7">
        <f t="shared" si="930"/>
        <v>2</v>
      </c>
      <c r="CE1062" s="4">
        <f t="shared" si="931"/>
        <v>0</v>
      </c>
      <c r="CF1062" s="7">
        <f t="shared" si="932"/>
        <v>0.34932086038351684</v>
      </c>
      <c r="CG1062">
        <f t="shared" si="933"/>
        <v>0.3206389970083951</v>
      </c>
      <c r="CH1062" s="7">
        <f t="shared" si="934"/>
        <v>0.34932086038351684</v>
      </c>
      <c r="CI1062" s="4">
        <f t="shared" si="935"/>
        <v>0.91844428240565312</v>
      </c>
      <c r="CJ1062">
        <f t="shared" si="936"/>
        <v>0.3206389970083951</v>
      </c>
      <c r="CK1062">
        <f t="shared" si="937"/>
        <v>0.91844428240565312</v>
      </c>
      <c r="CL1062" s="7">
        <f t="shared" si="938"/>
        <v>0</v>
      </c>
      <c r="CM1062" s="4">
        <f t="shared" si="939"/>
        <v>0</v>
      </c>
      <c r="CN1062" s="7">
        <f t="shared" si="940"/>
        <v>0.33666831484998927</v>
      </c>
      <c r="CO1062" s="4">
        <f t="shared" si="941"/>
        <v>0</v>
      </c>
      <c r="CP1062" s="7">
        <f t="shared" si="942"/>
        <v>4</v>
      </c>
      <c r="CQ1062" s="4" t="str">
        <f t="shared" si="943"/>
        <v>Glenfiddich 15</v>
      </c>
      <c r="CR1062" s="7">
        <f t="shared" si="944"/>
        <v>74</v>
      </c>
      <c r="CS1062">
        <f t="shared" si="945"/>
        <v>77</v>
      </c>
      <c r="CT1062">
        <f ca="1">COUNTIF(INDIRECT(ADDRESS(ROW(),CR1062,1,1)):INDIRECT(ADDRESS(ROW(),CS1062,1,1)), "&lt;0.05")</f>
        <v>1</v>
      </c>
      <c r="CU1062" s="4">
        <f t="shared" ca="1" si="946"/>
        <v>0</v>
      </c>
    </row>
    <row r="1063" spans="1:99" x14ac:dyDescent="0.25">
      <c r="A1063" s="48">
        <v>267</v>
      </c>
      <c r="B1063" s="7">
        <v>0.62509661978602837</v>
      </c>
      <c r="C1063">
        <v>0.23106504636583808</v>
      </c>
      <c r="D1063">
        <v>0.46905721480915108</v>
      </c>
      <c r="E1063">
        <v>0.5134696177993151</v>
      </c>
      <c r="F1063">
        <v>0.70692672758817932</v>
      </c>
      <c r="G1063">
        <v>0.39039847505319791</v>
      </c>
      <c r="H1063">
        <v>0.80438932635399796</v>
      </c>
      <c r="I1063">
        <v>0.64987054347037687</v>
      </c>
      <c r="J1063">
        <v>0.59076849599271508</v>
      </c>
      <c r="K1063" s="4">
        <v>0.41631472617058918</v>
      </c>
      <c r="L1063" s="7">
        <v>0.53023659861316974</v>
      </c>
      <c r="M1063">
        <v>0.17820675551464932</v>
      </c>
      <c r="N1063">
        <v>0.15299610187850304</v>
      </c>
      <c r="O1063">
        <v>0.22103748483899036</v>
      </c>
      <c r="P1063" s="53">
        <v>0.45895638693847146</v>
      </c>
      <c r="Q1063" s="53">
        <v>4.487672577094029E-2</v>
      </c>
      <c r="R1063" s="53">
        <v>0.91567681477815244</v>
      </c>
      <c r="S1063" s="53">
        <v>0.17699098898257079</v>
      </c>
      <c r="T1063" s="53">
        <v>0.60478007372959153</v>
      </c>
      <c r="U1063" s="57">
        <v>0.30365184333582435</v>
      </c>
      <c r="V1063" s="59">
        <v>0.50398529978815021</v>
      </c>
      <c r="W1063" s="53">
        <v>0.60819598719173806</v>
      </c>
      <c r="X1063" s="53">
        <v>1.0504404456295531</v>
      </c>
      <c r="Y1063" s="53">
        <v>0.96300488690096486</v>
      </c>
      <c r="Z1063" s="53">
        <v>0.297010317039965</v>
      </c>
      <c r="AA1063" s="53">
        <v>0.50398529978815021</v>
      </c>
      <c r="AB1063" s="53">
        <v>0.60819598719173806</v>
      </c>
      <c r="AC1063" s="53">
        <v>1.0504404456295531</v>
      </c>
      <c r="AD1063" s="53">
        <v>0.96300488690096486</v>
      </c>
      <c r="AE1063" s="57">
        <v>0.297010317039965</v>
      </c>
      <c r="AF1063" s="59">
        <v>1.2642024860405516</v>
      </c>
      <c r="AG1063" s="53">
        <v>0.70677739987892951</v>
      </c>
      <c r="AH1063" s="53">
        <v>0.35296788927323564</v>
      </c>
      <c r="AI1063" s="53">
        <v>0.69821343532297797</v>
      </c>
      <c r="AJ1063" s="53">
        <v>0.14019753244199729</v>
      </c>
      <c r="AK1063" s="53">
        <v>1.2642024860405516</v>
      </c>
      <c r="AL1063" s="53">
        <v>0.70677739987892951</v>
      </c>
      <c r="AM1063" s="53">
        <v>0.35296788927323564</v>
      </c>
      <c r="AN1063" s="53">
        <v>0.69821343532297797</v>
      </c>
      <c r="AO1063" s="57">
        <v>0.14019753244199729</v>
      </c>
      <c r="AP1063" s="59">
        <v>0.31767386272035936</v>
      </c>
      <c r="AQ1063" s="53">
        <v>0.13722862163449231</v>
      </c>
      <c r="AR1063" s="53">
        <v>0</v>
      </c>
      <c r="AS1063" s="53">
        <v>0.65772495530270059</v>
      </c>
      <c r="AT1063" s="53">
        <v>0.13272566316425818</v>
      </c>
      <c r="AU1063" s="53">
        <v>0.31767386272035936</v>
      </c>
      <c r="AV1063" s="53">
        <v>0.13722862163449231</v>
      </c>
      <c r="AW1063" s="53">
        <v>0</v>
      </c>
      <c r="AX1063" s="53">
        <v>0.65772495530270059</v>
      </c>
      <c r="AY1063" s="57">
        <v>0.13272566316425818</v>
      </c>
      <c r="AZ1063">
        <f t="shared" si="900"/>
        <v>0.53973567933893896</v>
      </c>
      <c r="BA1063">
        <f t="shared" si="901"/>
        <v>0.35874097743808636</v>
      </c>
      <c r="BB1063">
        <f t="shared" si="902"/>
        <v>0.68452738731007423</v>
      </c>
      <c r="BC1063">
        <f t="shared" si="903"/>
        <v>0.63247174859153843</v>
      </c>
      <c r="BD1063" s="4">
        <f t="shared" si="904"/>
        <v>0.24907062056436211</v>
      </c>
      <c r="BE1063" s="7">
        <f t="shared" si="905"/>
        <v>0.16948030681465354</v>
      </c>
      <c r="BF1063">
        <f t="shared" si="906"/>
        <v>0.26638132455685731</v>
      </c>
      <c r="BG1063">
        <f t="shared" si="907"/>
        <v>0.2981548783913926</v>
      </c>
      <c r="BH1063">
        <f t="shared" si="908"/>
        <v>0.40259804467287008</v>
      </c>
      <c r="BI1063" s="4">
        <f t="shared" si="909"/>
        <v>0.2402710164238735</v>
      </c>
      <c r="BJ1063" s="7">
        <f t="shared" si="910"/>
        <v>8.9575263288441065E-2</v>
      </c>
      <c r="BK1063">
        <f t="shared" si="911"/>
        <v>0.20276843666516484</v>
      </c>
      <c r="BL1063">
        <f t="shared" si="912"/>
        <v>0.514617242746368</v>
      </c>
      <c r="BM1063" s="4">
        <f t="shared" si="913"/>
        <v>6.4449038019982622E-3</v>
      </c>
      <c r="BN1063" s="7">
        <f t="shared" si="914"/>
        <v>8.9575263288441065E-2</v>
      </c>
      <c r="BO1063">
        <f t="shared" si="915"/>
        <v>1.9132250900791559E-2</v>
      </c>
      <c r="BP1063">
        <f t="shared" si="916"/>
        <v>9.2349153515697974E-2</v>
      </c>
      <c r="BQ1063" s="4">
        <f t="shared" si="917"/>
        <v>0.34660874029442534</v>
      </c>
      <c r="BR1063" s="7">
        <f t="shared" si="918"/>
        <v>0.20276843666516484</v>
      </c>
      <c r="BS1063">
        <f t="shared" si="919"/>
        <v>1.9132250900791559E-2</v>
      </c>
      <c r="BT1063">
        <f t="shared" si="920"/>
        <v>0.74658118324740119</v>
      </c>
      <c r="BU1063" s="4">
        <f t="shared" si="921"/>
        <v>2.189050937393884E-3</v>
      </c>
      <c r="BV1063" s="7">
        <f t="shared" si="922"/>
        <v>0.514617242746368</v>
      </c>
      <c r="BW1063">
        <f t="shared" si="923"/>
        <v>9.2349153515697974E-2</v>
      </c>
      <c r="BX1063">
        <f t="shared" si="924"/>
        <v>0.74658118324740119</v>
      </c>
      <c r="BY1063" s="4">
        <f t="shared" si="925"/>
        <v>2.0929878224980762E-2</v>
      </c>
      <c r="BZ1063" s="7">
        <f t="shared" si="926"/>
        <v>6.4449038019982622E-3</v>
      </c>
      <c r="CA1063">
        <f t="shared" si="927"/>
        <v>0.34660874029442534</v>
      </c>
      <c r="CB1063">
        <f t="shared" si="928"/>
        <v>2.189050937393884E-3</v>
      </c>
      <c r="CC1063" s="4">
        <f t="shared" si="929"/>
        <v>2.0929878224980762E-2</v>
      </c>
      <c r="CD1063" s="7">
        <f t="shared" si="930"/>
        <v>8</v>
      </c>
      <c r="CE1063" s="4">
        <f t="shared" si="931"/>
        <v>0</v>
      </c>
      <c r="CF1063" s="7">
        <f t="shared" si="932"/>
        <v>8.9575263288441065E-2</v>
      </c>
      <c r="CG1063">
        <f t="shared" si="933"/>
        <v>0.83774059938983669</v>
      </c>
      <c r="CH1063" s="7">
        <f t="shared" si="934"/>
        <v>8.9575263288441065E-2</v>
      </c>
      <c r="CI1063" s="4">
        <f t="shared" si="935"/>
        <v>0.14400489787827994</v>
      </c>
      <c r="CJ1063">
        <f t="shared" si="936"/>
        <v>0.83774059938983669</v>
      </c>
      <c r="CK1063">
        <f t="shared" si="937"/>
        <v>0.14400489787827994</v>
      </c>
      <c r="CL1063" s="7">
        <f t="shared" si="938"/>
        <v>0</v>
      </c>
      <c r="CM1063" s="4">
        <f t="shared" si="939"/>
        <v>0</v>
      </c>
      <c r="CN1063" s="7">
        <f t="shared" si="940"/>
        <v>3.2233763876309607E-2</v>
      </c>
      <c r="CO1063" s="4">
        <f t="shared" si="941"/>
        <v>1</v>
      </c>
      <c r="CP1063" s="7">
        <f t="shared" si="942"/>
        <v>3</v>
      </c>
      <c r="CQ1063" s="4" t="str">
        <f t="shared" si="943"/>
        <v>Glenfiddich 12</v>
      </c>
      <c r="CR1063" s="7">
        <f t="shared" si="944"/>
        <v>70</v>
      </c>
      <c r="CS1063">
        <f t="shared" si="945"/>
        <v>73</v>
      </c>
      <c r="CT1063">
        <f ca="1">COUNTIF(INDIRECT(ADDRESS(ROW(),CR1063,1,1)):INDIRECT(ADDRESS(ROW(),CS1063,1,1)), "&lt;0.05")</f>
        <v>2</v>
      </c>
      <c r="CU1063" s="4">
        <f t="shared" ca="1" si="946"/>
        <v>0</v>
      </c>
    </row>
    <row r="1064" spans="1:99" x14ac:dyDescent="0.25">
      <c r="A1064" s="48">
        <v>268</v>
      </c>
      <c r="B1064" s="7">
        <v>1.9198505433209796</v>
      </c>
      <c r="C1064">
        <v>1.8962263393582623</v>
      </c>
      <c r="D1064">
        <v>1.011426251216802</v>
      </c>
      <c r="E1064">
        <v>1.3130409494963238</v>
      </c>
      <c r="F1064">
        <v>1.2598426631913777</v>
      </c>
      <c r="G1064">
        <v>0.8084431612702716</v>
      </c>
      <c r="H1064">
        <v>1.4951752541764376</v>
      </c>
      <c r="I1064">
        <v>1.5252151612752221</v>
      </c>
      <c r="J1064">
        <v>1.7988469530870907</v>
      </c>
      <c r="K1064" s="4">
        <v>0.87511484766897973</v>
      </c>
      <c r="L1064" s="7">
        <v>1.0697772373487737</v>
      </c>
      <c r="M1064">
        <v>1.521042822104413</v>
      </c>
      <c r="N1064">
        <v>1.2294679963244248</v>
      </c>
      <c r="O1064">
        <v>1.3641714584821301</v>
      </c>
      <c r="P1064" s="53">
        <v>0.61194090463528139</v>
      </c>
      <c r="Q1064" s="53">
        <v>0.85388699899553699</v>
      </c>
      <c r="R1064" s="53">
        <v>1.0425033470479022</v>
      </c>
      <c r="S1064" s="53">
        <v>0.98115301377210562</v>
      </c>
      <c r="T1064" s="53">
        <v>1.1904869528485487</v>
      </c>
      <c r="U1064" s="57">
        <v>1.3537931791307019</v>
      </c>
      <c r="V1064" s="59">
        <v>2.675206822727128</v>
      </c>
      <c r="W1064" s="53">
        <v>2.1954723798754436</v>
      </c>
      <c r="X1064" s="53">
        <v>2.6458771481291432</v>
      </c>
      <c r="Y1064" s="53">
        <v>2.0262967130689775</v>
      </c>
      <c r="Z1064" s="53">
        <v>2.1962781404021543</v>
      </c>
      <c r="AA1064" s="53">
        <v>2.675206822727128</v>
      </c>
      <c r="AB1064" s="53">
        <v>2.1954723798754436</v>
      </c>
      <c r="AC1064" s="53">
        <v>2.6458771481291432</v>
      </c>
      <c r="AD1064" s="53">
        <v>2.0262967130689775</v>
      </c>
      <c r="AE1064" s="57">
        <v>2.1962781404021543</v>
      </c>
      <c r="AF1064" s="59">
        <v>0</v>
      </c>
      <c r="AG1064" s="53">
        <v>2.2200952220737755</v>
      </c>
      <c r="AH1064" s="53">
        <v>1.1609839346520445</v>
      </c>
      <c r="AI1064" s="53">
        <v>0.76430373568254406</v>
      </c>
      <c r="AJ1064" s="53">
        <v>1.7953847509694891</v>
      </c>
      <c r="AK1064" s="53">
        <v>0</v>
      </c>
      <c r="AL1064" s="53">
        <v>2.2200952220737755</v>
      </c>
      <c r="AM1064" s="53">
        <v>1.1609839346520445</v>
      </c>
      <c r="AN1064" s="53">
        <v>0.76430373568254406</v>
      </c>
      <c r="AO1064" s="57">
        <v>1.7953847509694891</v>
      </c>
      <c r="AP1064" s="59">
        <v>1.1374142831451013</v>
      </c>
      <c r="AQ1064" s="53">
        <v>0.89927029309860318</v>
      </c>
      <c r="AR1064" s="53">
        <v>0.81521746712308274</v>
      </c>
      <c r="AS1064" s="53">
        <v>1.7917390796323569</v>
      </c>
      <c r="AT1064" s="53">
        <v>6.7371755879229639E-2</v>
      </c>
      <c r="AU1064" s="53">
        <v>1.1374142831451013</v>
      </c>
      <c r="AV1064" s="53">
        <v>0.89927029309860318</v>
      </c>
      <c r="AW1064" s="53">
        <v>0.81521746712308274</v>
      </c>
      <c r="AX1064" s="53">
        <v>1.7917390796323569</v>
      </c>
      <c r="AY1064" s="57">
        <v>6.7371755879229639E-2</v>
      </c>
      <c r="AZ1064">
        <f t="shared" si="900"/>
        <v>1.3903182124061748</v>
      </c>
      <c r="BA1064">
        <f t="shared" si="901"/>
        <v>1.121822391068982</v>
      </c>
      <c r="BB1064">
        <f t="shared" si="902"/>
        <v>2.3478262408405692</v>
      </c>
      <c r="BC1064">
        <f t="shared" si="903"/>
        <v>1.1881535286755707</v>
      </c>
      <c r="BD1064" s="4">
        <f t="shared" si="904"/>
        <v>0.94220257577567457</v>
      </c>
      <c r="BE1064" s="7">
        <f t="shared" si="905"/>
        <v>0.40865678143511436</v>
      </c>
      <c r="BF1064">
        <f t="shared" si="906"/>
        <v>0.26848948974545306</v>
      </c>
      <c r="BG1064">
        <f t="shared" si="907"/>
        <v>0.27711696353642884</v>
      </c>
      <c r="BH1064">
        <f t="shared" si="908"/>
        <v>0.8199903871341645</v>
      </c>
      <c r="BI1064" s="4">
        <f t="shared" si="909"/>
        <v>0.58558939809680144</v>
      </c>
      <c r="BJ1064" s="7">
        <f t="shared" si="910"/>
        <v>0.10225187629644993</v>
      </c>
      <c r="BK1064">
        <f t="shared" si="911"/>
        <v>1.5123012895264362E-5</v>
      </c>
      <c r="BL1064">
        <f t="shared" si="912"/>
        <v>0.49740681636201889</v>
      </c>
      <c r="BM1064" s="4">
        <f t="shared" si="913"/>
        <v>6.4534659036681527E-2</v>
      </c>
      <c r="BN1064" s="7">
        <f t="shared" si="914"/>
        <v>0.10225187629644993</v>
      </c>
      <c r="BO1064">
        <f t="shared" si="915"/>
        <v>8.3793619816442432E-9</v>
      </c>
      <c r="BP1064">
        <f t="shared" si="916"/>
        <v>0.81243521180314571</v>
      </c>
      <c r="BQ1064" s="4">
        <f t="shared" si="917"/>
        <v>0.39440846896970594</v>
      </c>
      <c r="BR1064" s="7">
        <f t="shared" si="918"/>
        <v>1.5123012895264362E-5</v>
      </c>
      <c r="BS1064">
        <f t="shared" si="919"/>
        <v>8.3793619816442432E-9</v>
      </c>
      <c r="BT1064">
        <f t="shared" si="920"/>
        <v>1.3880758037091352E-3</v>
      </c>
      <c r="BU1064" s="4">
        <f t="shared" si="921"/>
        <v>1.2284903351097049E-5</v>
      </c>
      <c r="BV1064" s="7">
        <f t="shared" si="922"/>
        <v>0.49740681636201889</v>
      </c>
      <c r="BW1064">
        <f t="shared" si="923"/>
        <v>0.81243521180314571</v>
      </c>
      <c r="BX1064">
        <f t="shared" si="924"/>
        <v>1.3880758037091352E-3</v>
      </c>
      <c r="BY1064" s="4">
        <f t="shared" si="925"/>
        <v>0.45124026283865282</v>
      </c>
      <c r="BZ1064" s="7">
        <f t="shared" si="926"/>
        <v>6.4534659036681527E-2</v>
      </c>
      <c r="CA1064">
        <f t="shared" si="927"/>
        <v>0.39440846896970594</v>
      </c>
      <c r="CB1064">
        <f t="shared" si="928"/>
        <v>1.2284903351097049E-5</v>
      </c>
      <c r="CC1064" s="4">
        <f t="shared" si="929"/>
        <v>0.45124026283865282</v>
      </c>
      <c r="CD1064" s="7">
        <f t="shared" si="930"/>
        <v>8</v>
      </c>
      <c r="CE1064" s="4">
        <f t="shared" si="931"/>
        <v>0</v>
      </c>
      <c r="CF1064" s="7">
        <f t="shared" si="932"/>
        <v>0.10225187629644993</v>
      </c>
      <c r="CG1064">
        <f t="shared" si="933"/>
        <v>0.61620862579413327</v>
      </c>
      <c r="CH1064" s="7">
        <f t="shared" si="934"/>
        <v>0.10225187629644993</v>
      </c>
      <c r="CI1064" s="4">
        <f t="shared" si="935"/>
        <v>4.3258414402074057E-2</v>
      </c>
      <c r="CJ1064">
        <f t="shared" si="936"/>
        <v>0.61620862579413327</v>
      </c>
      <c r="CK1064">
        <f t="shared" si="937"/>
        <v>4.3258414402074057E-2</v>
      </c>
      <c r="CL1064" s="7">
        <f t="shared" si="938"/>
        <v>2</v>
      </c>
      <c r="CM1064" s="4">
        <f t="shared" si="939"/>
        <v>0</v>
      </c>
      <c r="CN1064" s="7">
        <f t="shared" si="940"/>
        <v>1.9253679050858841E-2</v>
      </c>
      <c r="CO1064" s="4">
        <f t="shared" si="941"/>
        <v>1</v>
      </c>
      <c r="CP1064" s="7">
        <f t="shared" si="942"/>
        <v>3</v>
      </c>
      <c r="CQ1064" s="4" t="str">
        <f t="shared" si="943"/>
        <v>Glenfiddich 12</v>
      </c>
      <c r="CR1064" s="7">
        <f t="shared" si="944"/>
        <v>70</v>
      </c>
      <c r="CS1064">
        <f t="shared" si="945"/>
        <v>73</v>
      </c>
      <c r="CT1064">
        <f ca="1">COUNTIF(INDIRECT(ADDRESS(ROW(),CR1064,1,1)):INDIRECT(ADDRESS(ROW(),CS1064,1,1)), "&lt;0.05")</f>
        <v>4</v>
      </c>
      <c r="CU1064" s="4">
        <f t="shared" ca="1" si="946"/>
        <v>1</v>
      </c>
    </row>
    <row r="1065" spans="1:99" x14ac:dyDescent="0.25">
      <c r="A1065" s="48">
        <v>269</v>
      </c>
      <c r="B1065" s="7">
        <v>6.0616014379559306</v>
      </c>
      <c r="C1065">
        <v>4.5922904760792251</v>
      </c>
      <c r="D1065">
        <v>3.7751379748708289</v>
      </c>
      <c r="E1065">
        <v>4.927164688902355</v>
      </c>
      <c r="F1065">
        <v>5.0464730900079626</v>
      </c>
      <c r="G1065">
        <v>5.5773710029674683</v>
      </c>
      <c r="H1065">
        <v>4.044295851799542</v>
      </c>
      <c r="I1065">
        <v>5.0970114581276205</v>
      </c>
      <c r="J1065">
        <v>4.9729523403899307</v>
      </c>
      <c r="K1065" s="4">
        <v>3.8769882761515944</v>
      </c>
      <c r="L1065" s="7">
        <v>2.2201735509873797</v>
      </c>
      <c r="M1065">
        <v>4.2497074636898811</v>
      </c>
      <c r="N1065">
        <v>3.356864540351741</v>
      </c>
      <c r="O1065">
        <v>4.3014347465169482</v>
      </c>
      <c r="P1065" s="53">
        <v>1.9987186475741587</v>
      </c>
      <c r="Q1065" s="53">
        <v>3.0176714234185908</v>
      </c>
      <c r="R1065" s="53">
        <v>4.2323212713377698</v>
      </c>
      <c r="S1065" s="53">
        <v>2.6311061046772082</v>
      </c>
      <c r="T1065" s="53">
        <v>4.523349913996495</v>
      </c>
      <c r="U1065" s="57">
        <v>3.7865856248322745</v>
      </c>
      <c r="V1065" s="59">
        <v>4.4559001644332827</v>
      </c>
      <c r="W1065" s="53">
        <v>5.9223128656632014</v>
      </c>
      <c r="X1065" s="53">
        <v>5.8106909532642428</v>
      </c>
      <c r="Y1065" s="53">
        <v>5.1009763330167033</v>
      </c>
      <c r="Z1065" s="53">
        <v>6.289080397448644</v>
      </c>
      <c r="AA1065" s="53">
        <v>4.4559001644332827</v>
      </c>
      <c r="AB1065" s="53">
        <v>5.9223128656632014</v>
      </c>
      <c r="AC1065" s="53">
        <v>5.8106909532642428</v>
      </c>
      <c r="AD1065" s="53">
        <v>5.1009763330167033</v>
      </c>
      <c r="AE1065" s="57">
        <v>6.289080397448644</v>
      </c>
      <c r="AF1065" s="59">
        <v>2.5483938669002306</v>
      </c>
      <c r="AG1065" s="53">
        <v>5.00740077110179</v>
      </c>
      <c r="AH1065" s="53">
        <v>5.299744184828497</v>
      </c>
      <c r="AI1065" s="53">
        <v>5.2454064605082245</v>
      </c>
      <c r="AJ1065" s="53">
        <v>2.7494094630908772</v>
      </c>
      <c r="AK1065" s="53">
        <v>2.5483938669002306</v>
      </c>
      <c r="AL1065" s="53">
        <v>5.00740077110179</v>
      </c>
      <c r="AM1065" s="53">
        <v>5.299744184828497</v>
      </c>
      <c r="AN1065" s="53">
        <v>5.2454064605082245</v>
      </c>
      <c r="AO1065" s="57">
        <v>2.7494094630908772</v>
      </c>
      <c r="AP1065" s="59">
        <v>3.2813316898386269</v>
      </c>
      <c r="AQ1065" s="53">
        <v>2.4637304714919361</v>
      </c>
      <c r="AR1065" s="53">
        <v>3.7612827677920126</v>
      </c>
      <c r="AS1065" s="53">
        <v>6.0157379822450334</v>
      </c>
      <c r="AT1065" s="53">
        <v>1.5064010956562648</v>
      </c>
      <c r="AU1065" s="53">
        <v>3.2813316898386269</v>
      </c>
      <c r="AV1065" s="53">
        <v>2.4637304714919361</v>
      </c>
      <c r="AW1065" s="53">
        <v>3.7612827677920126</v>
      </c>
      <c r="AX1065" s="53">
        <v>6.0157379822450334</v>
      </c>
      <c r="AY1065" s="57">
        <v>1.5064010956562648</v>
      </c>
      <c r="AZ1065">
        <f t="shared" si="900"/>
        <v>4.7971286597252449</v>
      </c>
      <c r="BA1065">
        <f t="shared" si="901"/>
        <v>3.4317933287382454</v>
      </c>
      <c r="BB1065">
        <f t="shared" si="902"/>
        <v>5.515792142765215</v>
      </c>
      <c r="BC1065">
        <f t="shared" si="903"/>
        <v>4.1700709492859236</v>
      </c>
      <c r="BD1065" s="4">
        <f t="shared" si="904"/>
        <v>3.4056968014047748</v>
      </c>
      <c r="BE1065" s="7">
        <f t="shared" si="905"/>
        <v>0.73842432832144922</v>
      </c>
      <c r="BF1065">
        <f t="shared" si="906"/>
        <v>0.92636775160603402</v>
      </c>
      <c r="BG1065">
        <f t="shared" si="907"/>
        <v>0.69051386552339555</v>
      </c>
      <c r="BH1065">
        <f t="shared" si="908"/>
        <v>1.315019638990826</v>
      </c>
      <c r="BI1065" s="4">
        <f t="shared" si="909"/>
        <v>1.5950512197079094</v>
      </c>
      <c r="BJ1065" s="7">
        <f t="shared" si="910"/>
        <v>1.9813738906365084E-3</v>
      </c>
      <c r="BK1065">
        <f t="shared" si="911"/>
        <v>3.7410047226569182E-2</v>
      </c>
      <c r="BL1065">
        <f t="shared" si="912"/>
        <v>0.20947029926085101</v>
      </c>
      <c r="BM1065" s="4">
        <f t="shared" si="913"/>
        <v>2.6809597150741719E-2</v>
      </c>
      <c r="BN1065" s="7">
        <f t="shared" si="914"/>
        <v>1.9813738906365084E-3</v>
      </c>
      <c r="BO1065">
        <f t="shared" si="915"/>
        <v>2.8048499392142927E-5</v>
      </c>
      <c r="BP1065">
        <f t="shared" si="916"/>
        <v>0.16579820577373591</v>
      </c>
      <c r="BQ1065" s="4">
        <f t="shared" si="917"/>
        <v>0.96492711118444707</v>
      </c>
      <c r="BR1065" s="7">
        <f t="shared" si="918"/>
        <v>3.7410047226569182E-2</v>
      </c>
      <c r="BS1065">
        <f t="shared" si="919"/>
        <v>2.8048499392142927E-5</v>
      </c>
      <c r="BT1065">
        <f t="shared" si="920"/>
        <v>1.2763837283401854E-2</v>
      </c>
      <c r="BU1065" s="4">
        <f t="shared" si="921"/>
        <v>2.269692317622841E-3</v>
      </c>
      <c r="BV1065" s="7">
        <f t="shared" si="922"/>
        <v>0.20947029926085101</v>
      </c>
      <c r="BW1065">
        <f t="shared" si="923"/>
        <v>0.16579820577373591</v>
      </c>
      <c r="BX1065">
        <f t="shared" si="924"/>
        <v>1.2763837283401854E-2</v>
      </c>
      <c r="BY1065" s="4">
        <f t="shared" si="925"/>
        <v>0.25809102999372241</v>
      </c>
      <c r="BZ1065" s="7">
        <f t="shared" si="926"/>
        <v>2.6809597150741719E-2</v>
      </c>
      <c r="CA1065">
        <f t="shared" si="927"/>
        <v>0.96492711118444707</v>
      </c>
      <c r="CB1065">
        <f t="shared" si="928"/>
        <v>2.269692317622841E-3</v>
      </c>
      <c r="CC1065" s="4">
        <f t="shared" si="929"/>
        <v>0.25809102999372241</v>
      </c>
      <c r="CD1065" s="7">
        <f t="shared" si="930"/>
        <v>12</v>
      </c>
      <c r="CE1065" s="4">
        <f t="shared" si="931"/>
        <v>0</v>
      </c>
      <c r="CF1065" s="7">
        <f t="shared" si="932"/>
        <v>1.9813738906365084E-3</v>
      </c>
      <c r="CG1065">
        <f t="shared" si="933"/>
        <v>0.23811529235180029</v>
      </c>
      <c r="CH1065" s="7">
        <f t="shared" si="934"/>
        <v>1.9813738906365084E-3</v>
      </c>
      <c r="CI1065" s="4">
        <f t="shared" si="935"/>
        <v>2.8487658922770616E-2</v>
      </c>
      <c r="CJ1065">
        <f t="shared" si="936"/>
        <v>0.23811529235180029</v>
      </c>
      <c r="CK1065">
        <f t="shared" si="937"/>
        <v>2.8487658922770616E-2</v>
      </c>
      <c r="CL1065" s="7">
        <f t="shared" si="938"/>
        <v>4</v>
      </c>
      <c r="CM1065" s="4">
        <f t="shared" si="939"/>
        <v>0</v>
      </c>
      <c r="CN1065" s="7">
        <f t="shared" si="940"/>
        <v>5.3822753778616367E-2</v>
      </c>
      <c r="CO1065" s="4">
        <f t="shared" si="941"/>
        <v>0</v>
      </c>
      <c r="CP1065" s="7">
        <f t="shared" si="942"/>
        <v>3</v>
      </c>
      <c r="CQ1065" s="4" t="str">
        <f t="shared" si="943"/>
        <v>Glenfiddich 12</v>
      </c>
      <c r="CR1065" s="7">
        <f t="shared" si="944"/>
        <v>70</v>
      </c>
      <c r="CS1065">
        <f t="shared" si="945"/>
        <v>73</v>
      </c>
      <c r="CT1065">
        <f ca="1">COUNTIF(INDIRECT(ADDRESS(ROW(),CR1065,1,1)):INDIRECT(ADDRESS(ROW(),CS1065,1,1)), "&lt;0.05")</f>
        <v>4</v>
      </c>
      <c r="CU1065" s="4">
        <f t="shared" ca="1" si="946"/>
        <v>1</v>
      </c>
    </row>
    <row r="1066" spans="1:99" x14ac:dyDescent="0.25">
      <c r="A1066" s="48">
        <v>270</v>
      </c>
      <c r="B1066" s="7">
        <v>1.1754804831522387</v>
      </c>
      <c r="C1066">
        <v>1.2228564429846391</v>
      </c>
      <c r="D1066">
        <v>1.2419825697973985</v>
      </c>
      <c r="E1066">
        <v>0.97750471467541</v>
      </c>
      <c r="F1066">
        <v>1.3467130950191097</v>
      </c>
      <c r="G1066">
        <v>1.4711692649254076</v>
      </c>
      <c r="H1066">
        <v>1.4639961998383026</v>
      </c>
      <c r="I1066">
        <v>1.3631676884813946</v>
      </c>
      <c r="J1066">
        <v>1.7384452434783924</v>
      </c>
      <c r="K1066" s="4">
        <v>1.21754976776559</v>
      </c>
      <c r="L1066" s="7">
        <v>0.55977403320186891</v>
      </c>
      <c r="M1066">
        <v>1.0433083957416036</v>
      </c>
      <c r="N1066">
        <v>1.0146916250219442</v>
      </c>
      <c r="O1066">
        <v>0.89033566272147058</v>
      </c>
      <c r="P1066" s="53">
        <v>0.37768755031547169</v>
      </c>
      <c r="Q1066" s="53">
        <v>0.80879820611447217</v>
      </c>
      <c r="R1066" s="53">
        <v>0.97155839383540543</v>
      </c>
      <c r="S1066" s="53">
        <v>0.7349854162417524</v>
      </c>
      <c r="T1066" s="53">
        <v>1.0039371448973973</v>
      </c>
      <c r="U1066" s="57">
        <v>1.0182508708819036</v>
      </c>
      <c r="V1066" s="59">
        <v>0.62491724358175771</v>
      </c>
      <c r="W1066" s="53">
        <v>1.3802456645315502</v>
      </c>
      <c r="X1066" s="53">
        <v>1.2901414620940652</v>
      </c>
      <c r="Y1066" s="53">
        <v>1.2015569636054781</v>
      </c>
      <c r="Z1066" s="53">
        <v>1.8216044241822689</v>
      </c>
      <c r="AA1066" s="53">
        <v>0.62491724358175771</v>
      </c>
      <c r="AB1066" s="53">
        <v>1.3802456645315502</v>
      </c>
      <c r="AC1066" s="53">
        <v>1.2901414620940652</v>
      </c>
      <c r="AD1066" s="53">
        <v>1.2015569636054781</v>
      </c>
      <c r="AE1066" s="57">
        <v>1.8216044241822689</v>
      </c>
      <c r="AF1066" s="59">
        <v>0.36258583285210172</v>
      </c>
      <c r="AG1066" s="53">
        <v>1.2954401647992859</v>
      </c>
      <c r="AH1066" s="53">
        <v>1.7386988463571442</v>
      </c>
      <c r="AI1066" s="53">
        <v>0.82084623111027255</v>
      </c>
      <c r="AJ1066" s="53">
        <v>0.27547339732548815</v>
      </c>
      <c r="AK1066" s="53">
        <v>0.36258583285210172</v>
      </c>
      <c r="AL1066" s="53">
        <v>1.2954401647992859</v>
      </c>
      <c r="AM1066" s="53">
        <v>1.7386988463571442</v>
      </c>
      <c r="AN1066" s="53">
        <v>0.82084623111027255</v>
      </c>
      <c r="AO1066" s="57">
        <v>0.27547339732548815</v>
      </c>
      <c r="AP1066" s="59">
        <v>0.86896137741116608</v>
      </c>
      <c r="AQ1066" s="53">
        <v>0.74217953481864063</v>
      </c>
      <c r="AR1066" s="53">
        <v>0.99878821657412165</v>
      </c>
      <c r="AS1066" s="53">
        <v>1.3699169051949021</v>
      </c>
      <c r="AT1066" s="53">
        <v>0.6404935292742816</v>
      </c>
      <c r="AU1066" s="53">
        <v>0.86896137741116608</v>
      </c>
      <c r="AV1066" s="53">
        <v>0.74217953481864063</v>
      </c>
      <c r="AW1066" s="53">
        <v>0.99878821657412165</v>
      </c>
      <c r="AX1066" s="53">
        <v>1.3699169051949021</v>
      </c>
      <c r="AY1066" s="57">
        <v>0.6404935292742816</v>
      </c>
      <c r="AZ1066">
        <f t="shared" si="900"/>
        <v>1.3218865470117884</v>
      </c>
      <c r="BA1066">
        <f t="shared" si="901"/>
        <v>0.84233272989732888</v>
      </c>
      <c r="BB1066">
        <f t="shared" si="902"/>
        <v>1.2636931515990237</v>
      </c>
      <c r="BC1066">
        <f t="shared" si="903"/>
        <v>0.89860889448885839</v>
      </c>
      <c r="BD1066" s="4">
        <f t="shared" si="904"/>
        <v>0.9240679126546224</v>
      </c>
      <c r="BE1066" s="7">
        <f t="shared" si="905"/>
        <v>0.20694429566729214</v>
      </c>
      <c r="BF1066">
        <f t="shared" si="906"/>
        <v>0.22473394394912916</v>
      </c>
      <c r="BG1066">
        <f t="shared" si="907"/>
        <v>0.40481670914022272</v>
      </c>
      <c r="BH1066">
        <f t="shared" si="908"/>
        <v>0.58592600719307009</v>
      </c>
      <c r="BI1066" s="4">
        <f t="shared" si="909"/>
        <v>0.26704098357738126</v>
      </c>
      <c r="BJ1066" s="7">
        <f t="shared" si="910"/>
        <v>1.0233351881673022E-4</v>
      </c>
      <c r="BK1066">
        <f t="shared" si="911"/>
        <v>0.6920373437611802</v>
      </c>
      <c r="BL1066">
        <f t="shared" si="912"/>
        <v>5.3810898329174135E-2</v>
      </c>
      <c r="BM1066" s="4">
        <f t="shared" si="913"/>
        <v>1.6968379466588718E-3</v>
      </c>
      <c r="BN1066" s="7">
        <f t="shared" si="914"/>
        <v>1.0233351881673022E-4</v>
      </c>
      <c r="BO1066">
        <f t="shared" si="915"/>
        <v>1.2116735647406259E-2</v>
      </c>
      <c r="BP1066">
        <f t="shared" si="916"/>
        <v>0.78173182656416851</v>
      </c>
      <c r="BQ1066" s="4">
        <f t="shared" si="917"/>
        <v>0.46879036746775482</v>
      </c>
      <c r="BR1066" s="7">
        <f t="shared" si="918"/>
        <v>0.6920373437611802</v>
      </c>
      <c r="BS1066">
        <f t="shared" si="919"/>
        <v>1.2116735647406259E-2</v>
      </c>
      <c r="BT1066">
        <f t="shared" si="920"/>
        <v>0.12453698272298855</v>
      </c>
      <c r="BU1066" s="4">
        <f t="shared" si="921"/>
        <v>4.2063844814135276E-2</v>
      </c>
      <c r="BV1066" s="7">
        <f t="shared" si="922"/>
        <v>5.3810898329174135E-2</v>
      </c>
      <c r="BW1066">
        <f t="shared" si="923"/>
        <v>0.78173182656416851</v>
      </c>
      <c r="BX1066">
        <f t="shared" si="924"/>
        <v>0.12453698272298855</v>
      </c>
      <c r="BY1066" s="4">
        <f t="shared" si="925"/>
        <v>0.90247450806700147</v>
      </c>
      <c r="BZ1066" s="7">
        <f t="shared" si="926"/>
        <v>1.6968379466588718E-3</v>
      </c>
      <c r="CA1066">
        <f t="shared" si="927"/>
        <v>0.46879036746775482</v>
      </c>
      <c r="CB1066">
        <f t="shared" si="928"/>
        <v>4.2063844814135276E-2</v>
      </c>
      <c r="CC1066" s="4">
        <f t="shared" si="929"/>
        <v>0.90247450806700147</v>
      </c>
      <c r="CD1066" s="7">
        <f t="shared" si="930"/>
        <v>8</v>
      </c>
      <c r="CE1066" s="4">
        <f t="shared" si="931"/>
        <v>0</v>
      </c>
      <c r="CF1066" s="7">
        <f t="shared" si="932"/>
        <v>1.0233351881673022E-4</v>
      </c>
      <c r="CG1066">
        <f t="shared" si="933"/>
        <v>9.0844955154377651E-3</v>
      </c>
      <c r="CH1066" s="7">
        <f t="shared" si="934"/>
        <v>1.0233351881673022E-4</v>
      </c>
      <c r="CI1066" s="4">
        <f t="shared" si="935"/>
        <v>9.8302954013398516E-2</v>
      </c>
      <c r="CJ1066">
        <f t="shared" si="936"/>
        <v>9.0844955154377651E-3</v>
      </c>
      <c r="CK1066">
        <f t="shared" si="937"/>
        <v>9.8302954013398516E-2</v>
      </c>
      <c r="CL1066" s="7">
        <f t="shared" si="938"/>
        <v>4</v>
      </c>
      <c r="CM1066" s="4">
        <f t="shared" si="939"/>
        <v>0</v>
      </c>
      <c r="CN1066" s="7">
        <f t="shared" si="940"/>
        <v>0.99449517785263608</v>
      </c>
      <c r="CO1066" s="4">
        <f t="shared" si="941"/>
        <v>0</v>
      </c>
      <c r="CP1066" s="7">
        <f t="shared" si="942"/>
        <v>1</v>
      </c>
      <c r="CQ1066" s="4" t="str">
        <f t="shared" si="943"/>
        <v>Gentleman Jack</v>
      </c>
      <c r="CR1066" s="7">
        <f t="shared" si="944"/>
        <v>62</v>
      </c>
      <c r="CS1066">
        <f t="shared" si="945"/>
        <v>65</v>
      </c>
      <c r="CT1066">
        <f ca="1">COUNTIF(INDIRECT(ADDRESS(ROW(),CR1066,1,1)):INDIRECT(ADDRESS(ROW(),CS1066,1,1)), "&lt;0.05")</f>
        <v>2</v>
      </c>
      <c r="CU1066" s="4">
        <f t="shared" ca="1" si="946"/>
        <v>0</v>
      </c>
    </row>
    <row r="1067" spans="1:99" x14ac:dyDescent="0.25">
      <c r="A1067" s="48">
        <v>271</v>
      </c>
      <c r="B1067" s="7">
        <v>0.82191501157230151</v>
      </c>
      <c r="C1067">
        <v>0.97656440529024935</v>
      </c>
      <c r="D1067">
        <v>0.91084596535710571</v>
      </c>
      <c r="E1067">
        <v>0.82616282155006304</v>
      </c>
      <c r="F1067">
        <v>1.1150787687248576</v>
      </c>
      <c r="G1067">
        <v>1.1278557937971785</v>
      </c>
      <c r="H1067">
        <v>1.0927120928904468</v>
      </c>
      <c r="I1067">
        <v>0.66900850717663451</v>
      </c>
      <c r="J1067">
        <v>1.0021383289830383</v>
      </c>
      <c r="K1067" s="4">
        <v>0.83589490764703145</v>
      </c>
      <c r="L1067" s="7">
        <v>0.74789412009417122</v>
      </c>
      <c r="M1067">
        <v>0.75821336370307912</v>
      </c>
      <c r="N1067">
        <v>1.0550399534798465</v>
      </c>
      <c r="O1067">
        <v>0.66202437809614822</v>
      </c>
      <c r="P1067" s="53">
        <v>0.33809373193868308</v>
      </c>
      <c r="Q1067" s="53">
        <v>0.5247066949603979</v>
      </c>
      <c r="R1067" s="53">
        <v>0.84009170098833696</v>
      </c>
      <c r="S1067" s="53">
        <v>0.89315365243162825</v>
      </c>
      <c r="T1067" s="53">
        <v>0.67423589665974792</v>
      </c>
      <c r="U1067" s="57">
        <v>0.61661294054209004</v>
      </c>
      <c r="V1067" s="59">
        <v>0.15752129626173247</v>
      </c>
      <c r="W1067" s="53">
        <v>0.98970397445142921</v>
      </c>
      <c r="X1067" s="53">
        <v>1.2998621459994049</v>
      </c>
      <c r="Y1067" s="53">
        <v>0.90999534147973948</v>
      </c>
      <c r="Z1067" s="53">
        <v>0.40621929593980394</v>
      </c>
      <c r="AA1067" s="53">
        <v>0.15752129626173247</v>
      </c>
      <c r="AB1067" s="53">
        <v>0.98970397445142921</v>
      </c>
      <c r="AC1067" s="53">
        <v>1.2998621459994049</v>
      </c>
      <c r="AD1067" s="53">
        <v>0.90999534147973948</v>
      </c>
      <c r="AE1067" s="57">
        <v>0.40621929593980394</v>
      </c>
      <c r="AF1067" s="59">
        <v>1.001061250555376</v>
      </c>
      <c r="AG1067" s="53">
        <v>1.3958686861334713</v>
      </c>
      <c r="AH1067" s="53">
        <v>1.3986961617998843</v>
      </c>
      <c r="AI1067" s="53">
        <v>0.84089936462020409</v>
      </c>
      <c r="AJ1067" s="53">
        <v>0</v>
      </c>
      <c r="AK1067" s="53">
        <v>1.001061250555376</v>
      </c>
      <c r="AL1067" s="53">
        <v>1.3958686861334713</v>
      </c>
      <c r="AM1067" s="53">
        <v>1.3986961617998843</v>
      </c>
      <c r="AN1067" s="53">
        <v>0.84089936462020409</v>
      </c>
      <c r="AO1067" s="57">
        <v>0</v>
      </c>
      <c r="AP1067" s="59">
        <v>0.63500200872318679</v>
      </c>
      <c r="AQ1067" s="53">
        <v>0.52410356508966294</v>
      </c>
      <c r="AR1067" s="53">
        <v>0.38999216771887196</v>
      </c>
      <c r="AS1067" s="53">
        <v>0.90673452419233835</v>
      </c>
      <c r="AT1067" s="53">
        <v>0.49738352387238399</v>
      </c>
      <c r="AU1067" s="53">
        <v>0.63500200872318679</v>
      </c>
      <c r="AV1067" s="53">
        <v>0.52410356508966294</v>
      </c>
      <c r="AW1067" s="53">
        <v>0.38999216771887196</v>
      </c>
      <c r="AX1067" s="53">
        <v>0.90673452419233835</v>
      </c>
      <c r="AY1067" s="57">
        <v>0.49738352387238399</v>
      </c>
      <c r="AZ1067">
        <f t="shared" si="900"/>
        <v>0.93781766029889069</v>
      </c>
      <c r="BA1067">
        <f t="shared" si="901"/>
        <v>0.71100664328941299</v>
      </c>
      <c r="BB1067">
        <f t="shared" si="902"/>
        <v>0.75266041082642199</v>
      </c>
      <c r="BC1067">
        <f t="shared" si="903"/>
        <v>0.92730509262178717</v>
      </c>
      <c r="BD1067" s="4">
        <f t="shared" si="904"/>
        <v>0.59064315791928879</v>
      </c>
      <c r="BE1067" s="7">
        <f t="shared" si="905"/>
        <v>0.15145261242584149</v>
      </c>
      <c r="BF1067">
        <f t="shared" si="906"/>
        <v>0.19950544281280402</v>
      </c>
      <c r="BG1067">
        <f t="shared" si="907"/>
        <v>0.43578426931090469</v>
      </c>
      <c r="BH1067">
        <f t="shared" si="908"/>
        <v>0.54048579727096968</v>
      </c>
      <c r="BI1067" s="4">
        <f t="shared" si="909"/>
        <v>0.18575201874297581</v>
      </c>
      <c r="BJ1067" s="7">
        <f t="shared" si="910"/>
        <v>1.0864253400802493E-2</v>
      </c>
      <c r="BK1067">
        <f t="shared" si="911"/>
        <v>0.23026112703611776</v>
      </c>
      <c r="BL1067">
        <f t="shared" si="912"/>
        <v>0.95389447601926725</v>
      </c>
      <c r="BM1067" s="4">
        <f t="shared" si="913"/>
        <v>2.5488617063206676E-4</v>
      </c>
      <c r="BN1067" s="7">
        <f t="shared" si="914"/>
        <v>1.0864253400802493E-2</v>
      </c>
      <c r="BO1067">
        <f t="shared" si="915"/>
        <v>0.78789674583687053</v>
      </c>
      <c r="BP1067">
        <f t="shared" si="916"/>
        <v>0.25927370949833134</v>
      </c>
      <c r="BQ1067" s="4">
        <f t="shared" si="917"/>
        <v>0.17968882156555077</v>
      </c>
      <c r="BR1067" s="7">
        <f t="shared" si="918"/>
        <v>0.23026112703611776</v>
      </c>
      <c r="BS1067">
        <f t="shared" si="919"/>
        <v>0.78789674583687053</v>
      </c>
      <c r="BT1067">
        <f t="shared" si="920"/>
        <v>0.43717211022048796</v>
      </c>
      <c r="BU1067" s="4">
        <f t="shared" si="921"/>
        <v>0.30043396959596103</v>
      </c>
      <c r="BV1067" s="7">
        <f t="shared" si="922"/>
        <v>0.95389447601926725</v>
      </c>
      <c r="BW1067">
        <f t="shared" si="923"/>
        <v>0.25927370949833134</v>
      </c>
      <c r="BX1067">
        <f t="shared" si="924"/>
        <v>0.43717211022048796</v>
      </c>
      <c r="BY1067" s="4">
        <f t="shared" si="925"/>
        <v>8.9155918126007663E-2</v>
      </c>
      <c r="BZ1067" s="7">
        <f t="shared" si="926"/>
        <v>2.5488617063206676E-4</v>
      </c>
      <c r="CA1067">
        <f t="shared" si="927"/>
        <v>0.17968882156555077</v>
      </c>
      <c r="CB1067">
        <f t="shared" si="928"/>
        <v>0.30043396959596103</v>
      </c>
      <c r="CC1067" s="4">
        <f t="shared" si="929"/>
        <v>8.9155918126007663E-2</v>
      </c>
      <c r="CD1067" s="7">
        <f t="shared" si="930"/>
        <v>4</v>
      </c>
      <c r="CE1067" s="4">
        <f t="shared" si="931"/>
        <v>0</v>
      </c>
      <c r="CF1067" s="7">
        <f t="shared" si="932"/>
        <v>1.0864253400802493E-2</v>
      </c>
      <c r="CG1067">
        <f t="shared" si="933"/>
        <v>5.4174936465568084E-2</v>
      </c>
      <c r="CH1067" s="7">
        <f t="shared" si="934"/>
        <v>1.0864253400802493E-2</v>
      </c>
      <c r="CI1067" s="4">
        <f t="shared" si="935"/>
        <v>0.64908982835212625</v>
      </c>
      <c r="CJ1067">
        <f t="shared" si="936"/>
        <v>5.4174936465568084E-2</v>
      </c>
      <c r="CK1067">
        <f t="shared" si="937"/>
        <v>0.64908982835212625</v>
      </c>
      <c r="CL1067" s="7">
        <f t="shared" si="938"/>
        <v>2</v>
      </c>
      <c r="CM1067" s="4">
        <f t="shared" si="939"/>
        <v>0</v>
      </c>
      <c r="CN1067" s="7">
        <f t="shared" si="940"/>
        <v>0.89625683855690497</v>
      </c>
      <c r="CO1067" s="4">
        <f t="shared" si="941"/>
        <v>0</v>
      </c>
      <c r="CP1067" s="7">
        <f t="shared" si="942"/>
        <v>1</v>
      </c>
      <c r="CQ1067" s="4" t="str">
        <f t="shared" si="943"/>
        <v>Gentleman Jack</v>
      </c>
      <c r="CR1067" s="7">
        <f t="shared" si="944"/>
        <v>62</v>
      </c>
      <c r="CS1067">
        <f t="shared" si="945"/>
        <v>65</v>
      </c>
      <c r="CT1067">
        <f ca="1">COUNTIF(INDIRECT(ADDRESS(ROW(),CR1067,1,1)):INDIRECT(ADDRESS(ROW(),CS1067,1,1)), "&lt;0.05")</f>
        <v>2</v>
      </c>
      <c r="CU1067" s="4">
        <f t="shared" ca="1" si="946"/>
        <v>0</v>
      </c>
    </row>
    <row r="1068" spans="1:99" x14ac:dyDescent="0.25">
      <c r="A1068" s="48">
        <v>272</v>
      </c>
      <c r="B1068" s="7">
        <v>0.20525791676744465</v>
      </c>
      <c r="C1068">
        <v>0.21721320883336059</v>
      </c>
      <c r="D1068">
        <v>0.20119172517646436</v>
      </c>
      <c r="E1068">
        <v>0.14884578501374077</v>
      </c>
      <c r="F1068">
        <v>8.1479755578447818E-2</v>
      </c>
      <c r="G1068">
        <v>9.973581120554062E-2</v>
      </c>
      <c r="H1068">
        <v>0.40022403833437215</v>
      </c>
      <c r="I1068">
        <v>0.38331455870127928</v>
      </c>
      <c r="J1068">
        <v>0.28205646861937156</v>
      </c>
      <c r="K1068" s="4">
        <v>0.25049968681904222</v>
      </c>
      <c r="L1068" s="7">
        <v>0.2007582782250337</v>
      </c>
      <c r="M1068">
        <v>0.17646332020692915</v>
      </c>
      <c r="N1068">
        <v>0.10351186865796064</v>
      </c>
      <c r="O1068">
        <v>0</v>
      </c>
      <c r="P1068" s="53">
        <v>0.24661076160605017</v>
      </c>
      <c r="Q1068" s="53">
        <v>0.13613455575732483</v>
      </c>
      <c r="R1068" s="53">
        <v>0.21024626465323043</v>
      </c>
      <c r="S1068" s="53">
        <v>0.1121356020007853</v>
      </c>
      <c r="T1068" s="53">
        <v>0.14677649182065328</v>
      </c>
      <c r="U1068" s="57">
        <v>8.930110375918926E-2</v>
      </c>
      <c r="V1068" s="59">
        <v>0</v>
      </c>
      <c r="W1068" s="53">
        <v>0.31387403362693483</v>
      </c>
      <c r="X1068" s="53">
        <v>0.30754344026741881</v>
      </c>
      <c r="Y1068" s="53">
        <v>0.20357506102161638</v>
      </c>
      <c r="Z1068" s="53">
        <v>0.20932791423134647</v>
      </c>
      <c r="AA1068" s="53">
        <v>0</v>
      </c>
      <c r="AB1068" s="53">
        <v>0.31387403362693483</v>
      </c>
      <c r="AC1068" s="53">
        <v>0.30754344026741881</v>
      </c>
      <c r="AD1068" s="53">
        <v>0.20357506102161638</v>
      </c>
      <c r="AE1068" s="57">
        <v>0.20932791423134647</v>
      </c>
      <c r="AF1068" s="59">
        <v>0.44936690261926532</v>
      </c>
      <c r="AG1068" s="53">
        <v>0.25790434388117217</v>
      </c>
      <c r="AH1068" s="53">
        <v>0.13202500857885702</v>
      </c>
      <c r="AI1068" s="53">
        <v>0.19466756154310591</v>
      </c>
      <c r="AJ1068" s="53">
        <v>2.4420639832039015E-2</v>
      </c>
      <c r="AK1068" s="53">
        <v>0.44936690261926532</v>
      </c>
      <c r="AL1068" s="53">
        <v>0.25790434388117217</v>
      </c>
      <c r="AM1068" s="53">
        <v>0.13202500857885702</v>
      </c>
      <c r="AN1068" s="53">
        <v>0.19466756154310591</v>
      </c>
      <c r="AO1068" s="57">
        <v>2.4420639832039015E-2</v>
      </c>
      <c r="AP1068" s="59">
        <v>1.8234155267266058E-2</v>
      </c>
      <c r="AQ1068" s="53">
        <v>0.12887628298362719</v>
      </c>
      <c r="AR1068" s="53">
        <v>0.22234674795130757</v>
      </c>
      <c r="AS1068" s="53">
        <v>0.23595548015079615</v>
      </c>
      <c r="AT1068" s="53">
        <v>0.15996602255480047</v>
      </c>
      <c r="AU1068" s="53">
        <v>1.8234155267266058E-2</v>
      </c>
      <c r="AV1068" s="53">
        <v>0.12887628298362719</v>
      </c>
      <c r="AW1068" s="53">
        <v>0.22234674795130757</v>
      </c>
      <c r="AX1068" s="53">
        <v>0.23595548015079615</v>
      </c>
      <c r="AY1068" s="57">
        <v>0.15996602255480047</v>
      </c>
      <c r="AZ1068">
        <f t="shared" si="900"/>
        <v>0.22698189550490641</v>
      </c>
      <c r="BA1068">
        <f t="shared" si="901"/>
        <v>0.14219382466871569</v>
      </c>
      <c r="BB1068">
        <f t="shared" si="902"/>
        <v>0.2068640898294633</v>
      </c>
      <c r="BC1068">
        <f t="shared" si="903"/>
        <v>0.21167689129088788</v>
      </c>
      <c r="BD1068" s="4">
        <f t="shared" si="904"/>
        <v>0.15307573778155947</v>
      </c>
      <c r="BE1068" s="7">
        <f t="shared" si="905"/>
        <v>0.10684319693347169</v>
      </c>
      <c r="BF1068">
        <f t="shared" si="906"/>
        <v>7.1190241684505232E-2</v>
      </c>
      <c r="BG1068">
        <f t="shared" si="907"/>
        <v>0.1196263622732614</v>
      </c>
      <c r="BH1068">
        <f t="shared" si="908"/>
        <v>0.14931857240048188</v>
      </c>
      <c r="BI1068" s="4">
        <f t="shared" si="909"/>
        <v>8.2304133225307066E-2</v>
      </c>
      <c r="BJ1068" s="7">
        <f t="shared" si="910"/>
        <v>5.3452886005748719E-2</v>
      </c>
      <c r="BK1068">
        <f t="shared" si="911"/>
        <v>0.696355521552811</v>
      </c>
      <c r="BL1068">
        <f t="shared" si="912"/>
        <v>0.79539167380193498</v>
      </c>
      <c r="BM1068" s="4">
        <f t="shared" si="913"/>
        <v>0.1013223437228018</v>
      </c>
      <c r="BN1068" s="7">
        <f t="shared" si="914"/>
        <v>5.3452886005748719E-2</v>
      </c>
      <c r="BO1068">
        <f t="shared" si="915"/>
        <v>0.16293687635802484</v>
      </c>
      <c r="BP1068">
        <f t="shared" si="916"/>
        <v>0.20712499249304456</v>
      </c>
      <c r="BQ1068" s="4">
        <f t="shared" si="917"/>
        <v>0.75554629539519913</v>
      </c>
      <c r="BR1068" s="7">
        <f t="shared" si="918"/>
        <v>0.696355521552811</v>
      </c>
      <c r="BS1068">
        <f t="shared" si="919"/>
        <v>0.16293687635802484</v>
      </c>
      <c r="BT1068">
        <f t="shared" si="920"/>
        <v>0.93751739332603057</v>
      </c>
      <c r="BU1068" s="4">
        <f t="shared" si="921"/>
        <v>0.25862693787844893</v>
      </c>
      <c r="BV1068" s="7">
        <f t="shared" si="922"/>
        <v>0.79539167380193498</v>
      </c>
      <c r="BW1068">
        <f t="shared" si="923"/>
        <v>0.20712499249304456</v>
      </c>
      <c r="BX1068">
        <f t="shared" si="924"/>
        <v>0.93751739332603057</v>
      </c>
      <c r="BY1068" s="4">
        <f t="shared" si="925"/>
        <v>0.29543847895336628</v>
      </c>
      <c r="BZ1068" s="7">
        <f t="shared" si="926"/>
        <v>0.1013223437228018</v>
      </c>
      <c r="CA1068">
        <f t="shared" si="927"/>
        <v>0.75554629539519913</v>
      </c>
      <c r="CB1068">
        <f t="shared" si="928"/>
        <v>0.25862693787844893</v>
      </c>
      <c r="CC1068" s="4">
        <f t="shared" si="929"/>
        <v>0.29543847895336628</v>
      </c>
      <c r="CD1068" s="7">
        <f t="shared" si="930"/>
        <v>0</v>
      </c>
      <c r="CE1068" s="4">
        <f t="shared" si="931"/>
        <v>0</v>
      </c>
      <c r="CF1068" s="7">
        <f t="shared" si="932"/>
        <v>5.3452886005748719E-2</v>
      </c>
      <c r="CG1068">
        <f t="shared" si="933"/>
        <v>0.37704889617839576</v>
      </c>
      <c r="CH1068" s="7">
        <f t="shared" si="934"/>
        <v>5.3452886005748719E-2</v>
      </c>
      <c r="CI1068" s="4">
        <f t="shared" si="935"/>
        <v>0.13435678290273523</v>
      </c>
      <c r="CJ1068">
        <f t="shared" si="936"/>
        <v>0.37704889617839576</v>
      </c>
      <c r="CK1068">
        <f t="shared" si="937"/>
        <v>0.13435678290273523</v>
      </c>
      <c r="CL1068" s="7">
        <f t="shared" si="938"/>
        <v>0</v>
      </c>
      <c r="CM1068" s="4">
        <f t="shared" si="939"/>
        <v>0</v>
      </c>
      <c r="CN1068" s="7">
        <f t="shared" si="940"/>
        <v>0.50647158566134509</v>
      </c>
      <c r="CO1068" s="4">
        <f t="shared" si="941"/>
        <v>0</v>
      </c>
      <c r="CP1068" s="7">
        <f t="shared" si="942"/>
        <v>1</v>
      </c>
      <c r="CQ1068" s="4" t="str">
        <f t="shared" si="943"/>
        <v>Gentleman Jack</v>
      </c>
      <c r="CR1068" s="7">
        <f t="shared" si="944"/>
        <v>62</v>
      </c>
      <c r="CS1068">
        <f t="shared" si="945"/>
        <v>65</v>
      </c>
      <c r="CT1068">
        <f ca="1">COUNTIF(INDIRECT(ADDRESS(ROW(),CR1068,1,1)):INDIRECT(ADDRESS(ROW(),CS1068,1,1)), "&lt;0.05")</f>
        <v>0</v>
      </c>
      <c r="CU1068" s="4">
        <f t="shared" ca="1" si="946"/>
        <v>0</v>
      </c>
    </row>
    <row r="1069" spans="1:99" x14ac:dyDescent="0.25">
      <c r="A1069" s="48">
        <v>273</v>
      </c>
      <c r="B1069" s="7">
        <v>0.20563811684721944</v>
      </c>
      <c r="C1069">
        <v>2.9370457293439352E-2</v>
      </c>
      <c r="D1069">
        <v>3.5598266934355569E-2</v>
      </c>
      <c r="E1069">
        <v>0.13743500499191594</v>
      </c>
      <c r="F1069">
        <v>8.4882608249694916E-2</v>
      </c>
      <c r="G1069">
        <v>0.25465975796377666</v>
      </c>
      <c r="H1069">
        <v>7.4061682341358251E-2</v>
      </c>
      <c r="I1069">
        <v>9.3677565090635351E-2</v>
      </c>
      <c r="J1069">
        <v>0.14112889297526285</v>
      </c>
      <c r="K1069" s="4">
        <v>1.8356069128962919E-2</v>
      </c>
      <c r="L1069" s="7">
        <v>0.18191297098987402</v>
      </c>
      <c r="M1069">
        <v>0.16755006040297404</v>
      </c>
      <c r="N1069">
        <v>9.9581234381663497E-2</v>
      </c>
      <c r="O1069">
        <v>0.14590741037866178</v>
      </c>
      <c r="P1069" s="53">
        <v>0.22417092976463174</v>
      </c>
      <c r="Q1069" s="53">
        <v>4.9055858313744316E-2</v>
      </c>
      <c r="R1069" s="53">
        <v>0.11880747337264375</v>
      </c>
      <c r="S1069" s="53">
        <v>0</v>
      </c>
      <c r="T1069" s="53">
        <v>8.8122312550965767E-2</v>
      </c>
      <c r="U1069" s="57">
        <v>1.8069388217656579E-2</v>
      </c>
      <c r="V1069" s="59">
        <v>0.1172598851947954</v>
      </c>
      <c r="W1069" s="53">
        <v>0.12656882294712515</v>
      </c>
      <c r="X1069" s="53">
        <v>0</v>
      </c>
      <c r="Y1069" s="53">
        <v>0.11148686726500689</v>
      </c>
      <c r="Z1069" s="53">
        <v>0.12848742264794702</v>
      </c>
      <c r="AA1069" s="53">
        <v>0.1172598851947954</v>
      </c>
      <c r="AB1069" s="53">
        <v>0.12656882294712515</v>
      </c>
      <c r="AC1069" s="53">
        <v>0</v>
      </c>
      <c r="AD1069" s="53">
        <v>0.11148686726500689</v>
      </c>
      <c r="AE1069" s="57">
        <v>0.12848742264794702</v>
      </c>
      <c r="AF1069" s="59">
        <v>0.21654955142190677</v>
      </c>
      <c r="AG1069" s="53">
        <v>7.8395057661258205E-2</v>
      </c>
      <c r="AH1069" s="53">
        <v>0.31684596423517747</v>
      </c>
      <c r="AI1069" s="53">
        <v>0.11241185084742319</v>
      </c>
      <c r="AJ1069" s="53">
        <v>0.24618115016294553</v>
      </c>
      <c r="AK1069" s="53">
        <v>0.21654955142190677</v>
      </c>
      <c r="AL1069" s="53">
        <v>7.8395057661258205E-2</v>
      </c>
      <c r="AM1069" s="53">
        <v>0.31684596423517747</v>
      </c>
      <c r="AN1069" s="53">
        <v>0.11241185084742319</v>
      </c>
      <c r="AO1069" s="57">
        <v>0.24618115016294553</v>
      </c>
      <c r="AP1069" s="59">
        <v>6.4216876345924379E-2</v>
      </c>
      <c r="AQ1069" s="53">
        <v>9.5582794389011197E-2</v>
      </c>
      <c r="AR1069" s="53">
        <v>6.347641330023962E-2</v>
      </c>
      <c r="AS1069" s="53">
        <v>0.16509442595982685</v>
      </c>
      <c r="AT1069" s="53">
        <v>0.15426316729516051</v>
      </c>
      <c r="AU1069" s="53">
        <v>6.4216876345924379E-2</v>
      </c>
      <c r="AV1069" s="53">
        <v>9.5582794389011197E-2</v>
      </c>
      <c r="AW1069" s="53">
        <v>6.347641330023962E-2</v>
      </c>
      <c r="AX1069" s="53">
        <v>0.16509442595982685</v>
      </c>
      <c r="AY1069" s="57">
        <v>0.15426316729516051</v>
      </c>
      <c r="AZ1069">
        <f t="shared" si="900"/>
        <v>0.1074808421816621</v>
      </c>
      <c r="BA1069">
        <f t="shared" si="901"/>
        <v>0.10931776383728153</v>
      </c>
      <c r="BB1069">
        <f t="shared" si="902"/>
        <v>9.6760599610974884E-2</v>
      </c>
      <c r="BC1069">
        <f t="shared" si="903"/>
        <v>0.19407671486574224</v>
      </c>
      <c r="BD1069" s="4">
        <f t="shared" si="904"/>
        <v>0.10852673545803249</v>
      </c>
      <c r="BE1069" s="7">
        <f t="shared" si="905"/>
        <v>7.771424859733389E-2</v>
      </c>
      <c r="BF1069">
        <f t="shared" si="906"/>
        <v>7.2826548098485294E-2</v>
      </c>
      <c r="BG1069">
        <f t="shared" si="907"/>
        <v>5.1412965904672946E-2</v>
      </c>
      <c r="BH1069">
        <f t="shared" si="908"/>
        <v>9.2308161406311401E-2</v>
      </c>
      <c r="BI1069" s="4">
        <f t="shared" si="909"/>
        <v>4.5831007352745035E-2</v>
      </c>
      <c r="BJ1069" s="7">
        <f t="shared" si="910"/>
        <v>0.95710750484270202</v>
      </c>
      <c r="BK1069">
        <f t="shared" si="911"/>
        <v>0.72087981529396028</v>
      </c>
      <c r="BL1069">
        <f t="shared" si="912"/>
        <v>3.6154185962760883E-2</v>
      </c>
      <c r="BM1069" s="4">
        <f t="shared" si="913"/>
        <v>0.97125428340658937</v>
      </c>
      <c r="BN1069" s="7">
        <f t="shared" si="914"/>
        <v>0.95710750484270202</v>
      </c>
      <c r="BO1069">
        <f t="shared" si="915"/>
        <v>0.66190131540644548</v>
      </c>
      <c r="BP1069">
        <f t="shared" si="916"/>
        <v>3.5752069679597022E-2</v>
      </c>
      <c r="BQ1069" s="4">
        <f t="shared" si="917"/>
        <v>0.977187515778011</v>
      </c>
      <c r="BR1069" s="7">
        <f t="shared" si="918"/>
        <v>0.72087981529396028</v>
      </c>
      <c r="BS1069">
        <f t="shared" si="919"/>
        <v>0.66190131540644548</v>
      </c>
      <c r="BT1069">
        <f t="shared" si="920"/>
        <v>1.129248664631117E-2</v>
      </c>
      <c r="BU1069" s="4">
        <f t="shared" si="921"/>
        <v>0.59575171724954545</v>
      </c>
      <c r="BV1069" s="7">
        <f t="shared" si="922"/>
        <v>3.6154185962760883E-2</v>
      </c>
      <c r="BW1069">
        <f t="shared" si="923"/>
        <v>3.5752069679597022E-2</v>
      </c>
      <c r="BX1069">
        <f t="shared" si="924"/>
        <v>1.129248664631117E-2</v>
      </c>
      <c r="BY1069" s="4">
        <f t="shared" si="925"/>
        <v>2.078858222076119E-2</v>
      </c>
      <c r="BZ1069" s="7">
        <f t="shared" si="926"/>
        <v>0.97125428340658937</v>
      </c>
      <c r="CA1069">
        <f t="shared" si="927"/>
        <v>0.977187515778011</v>
      </c>
      <c r="CB1069">
        <f t="shared" si="928"/>
        <v>0.59575171724954545</v>
      </c>
      <c r="CC1069" s="4">
        <f t="shared" si="929"/>
        <v>2.078858222076119E-2</v>
      </c>
      <c r="CD1069" s="7">
        <f t="shared" si="930"/>
        <v>8</v>
      </c>
      <c r="CE1069" s="4">
        <f t="shared" si="931"/>
        <v>0</v>
      </c>
      <c r="CF1069" s="7">
        <f t="shared" si="932"/>
        <v>0.95710750484270202</v>
      </c>
      <c r="CG1069">
        <f t="shared" si="933"/>
        <v>0.38028399695152348</v>
      </c>
      <c r="CH1069" s="7">
        <f t="shared" si="934"/>
        <v>0.95710750484270202</v>
      </c>
      <c r="CI1069" s="4">
        <f t="shared" si="935"/>
        <v>0.39179701716356874</v>
      </c>
      <c r="CJ1069">
        <f t="shared" si="936"/>
        <v>0.38028399695152348</v>
      </c>
      <c r="CK1069">
        <f t="shared" si="937"/>
        <v>0.39179701716356874</v>
      </c>
      <c r="CL1069" s="7">
        <f t="shared" si="938"/>
        <v>0</v>
      </c>
      <c r="CM1069" s="4">
        <f t="shared" si="939"/>
        <v>0</v>
      </c>
      <c r="CN1069" s="7">
        <f t="shared" si="940"/>
        <v>0.15735498520683899</v>
      </c>
      <c r="CO1069" s="4">
        <f t="shared" si="941"/>
        <v>0</v>
      </c>
      <c r="CP1069" s="7">
        <f t="shared" si="942"/>
        <v>4</v>
      </c>
      <c r="CQ1069" s="4" t="str">
        <f t="shared" si="943"/>
        <v>Glenfiddich 15</v>
      </c>
      <c r="CR1069" s="7">
        <f t="shared" si="944"/>
        <v>74</v>
      </c>
      <c r="CS1069">
        <f t="shared" si="945"/>
        <v>77</v>
      </c>
      <c r="CT1069">
        <f ca="1">COUNTIF(INDIRECT(ADDRESS(ROW(),CR1069,1,1)):INDIRECT(ADDRESS(ROW(),CS1069,1,1)), "&lt;0.05")</f>
        <v>4</v>
      </c>
      <c r="CU1069" s="4">
        <f t="shared" ca="1" si="946"/>
        <v>1</v>
      </c>
    </row>
    <row r="1070" spans="1:99" x14ac:dyDescent="0.25">
      <c r="A1070" s="48">
        <v>274</v>
      </c>
      <c r="B1070" s="7">
        <v>0.14318556918283618</v>
      </c>
      <c r="C1070">
        <v>5.0394134024954511E-2</v>
      </c>
      <c r="D1070">
        <v>7.2606542783551234E-2</v>
      </c>
      <c r="E1070">
        <v>0.10458171481016164</v>
      </c>
      <c r="F1070">
        <v>0.10773465238184156</v>
      </c>
      <c r="G1070">
        <v>0.1585208198987024</v>
      </c>
      <c r="H1070">
        <v>0</v>
      </c>
      <c r="I1070">
        <v>0.173752736672971</v>
      </c>
      <c r="J1070">
        <v>7.8709943209219244E-2</v>
      </c>
      <c r="K1070" s="4">
        <v>0.1452547768107684</v>
      </c>
      <c r="L1070" s="7">
        <v>0.14882575374784085</v>
      </c>
      <c r="M1070">
        <v>0</v>
      </c>
      <c r="N1070">
        <v>0</v>
      </c>
      <c r="O1070">
        <v>1.4738439025527905E-2</v>
      </c>
      <c r="P1070" s="53">
        <v>0.17584287509036445</v>
      </c>
      <c r="Q1070" s="53">
        <v>0.10686158659260141</v>
      </c>
      <c r="R1070" s="53">
        <v>6.2304538306650566E-2</v>
      </c>
      <c r="S1070" s="53">
        <v>0.1274808002422485</v>
      </c>
      <c r="T1070" s="53">
        <v>0.11410349132313902</v>
      </c>
      <c r="U1070" s="57">
        <v>0.11203991909946401</v>
      </c>
      <c r="V1070" s="59">
        <v>0</v>
      </c>
      <c r="W1070" s="53">
        <v>0.15745621629448375</v>
      </c>
      <c r="X1070" s="53">
        <v>0.28731730742045575</v>
      </c>
      <c r="Y1070" s="53">
        <v>0.18548572271062938</v>
      </c>
      <c r="Z1070" s="53">
        <v>0.15893659440159799</v>
      </c>
      <c r="AA1070" s="53">
        <v>0</v>
      </c>
      <c r="AB1070" s="53">
        <v>0.15745621629448375</v>
      </c>
      <c r="AC1070" s="53">
        <v>0.28731730742045575</v>
      </c>
      <c r="AD1070" s="53">
        <v>0.18548572271062938</v>
      </c>
      <c r="AE1070" s="57">
        <v>0.15893659440159799</v>
      </c>
      <c r="AF1070" s="59">
        <v>0</v>
      </c>
      <c r="AG1070" s="53">
        <v>0.16305798307922395</v>
      </c>
      <c r="AH1070" s="53">
        <v>0.15796704501087144</v>
      </c>
      <c r="AI1070" s="53">
        <v>0</v>
      </c>
      <c r="AJ1070" s="53">
        <v>0.13412636925156446</v>
      </c>
      <c r="AK1070" s="53">
        <v>0</v>
      </c>
      <c r="AL1070" s="53">
        <v>0.16305798307922395</v>
      </c>
      <c r="AM1070" s="53">
        <v>0.15796704501087144</v>
      </c>
      <c r="AN1070" s="53">
        <v>0</v>
      </c>
      <c r="AO1070" s="57">
        <v>0.13412636925156446</v>
      </c>
      <c r="AP1070" s="59">
        <v>8.3239100479330488E-2</v>
      </c>
      <c r="AQ1070" s="53">
        <v>6.8580046512062925E-2</v>
      </c>
      <c r="AR1070" s="53">
        <v>0.14619391013418714</v>
      </c>
      <c r="AS1070" s="53">
        <v>0.19264205462908232</v>
      </c>
      <c r="AT1070" s="53">
        <v>0.21679391735484077</v>
      </c>
      <c r="AU1070" s="53">
        <v>8.3239100479330488E-2</v>
      </c>
      <c r="AV1070" s="53">
        <v>6.8580046512062925E-2</v>
      </c>
      <c r="AW1070" s="53">
        <v>0.14619391013418714</v>
      </c>
      <c r="AX1070" s="53">
        <v>0.19264205462908232</v>
      </c>
      <c r="AY1070" s="57">
        <v>0.21679391735484077</v>
      </c>
      <c r="AZ1070">
        <f t="shared" si="900"/>
        <v>0.10347408897750061</v>
      </c>
      <c r="BA1070">
        <f t="shared" si="901"/>
        <v>8.6219740342783666E-2</v>
      </c>
      <c r="BB1070">
        <f t="shared" si="902"/>
        <v>0.15783916816543336</v>
      </c>
      <c r="BC1070">
        <f t="shared" si="903"/>
        <v>9.1030279468331976E-2</v>
      </c>
      <c r="BD1070" s="4">
        <f t="shared" si="904"/>
        <v>0.14148980582190074</v>
      </c>
      <c r="BE1070" s="7">
        <f t="shared" si="905"/>
        <v>5.4161973857842875E-2</v>
      </c>
      <c r="BF1070">
        <f t="shared" si="906"/>
        <v>6.3310316741198941E-2</v>
      </c>
      <c r="BG1070">
        <f t="shared" si="907"/>
        <v>9.7117883153297238E-2</v>
      </c>
      <c r="BH1070">
        <f t="shared" si="908"/>
        <v>7.9020134119975452E-2</v>
      </c>
      <c r="BI1070" s="4">
        <f t="shared" si="909"/>
        <v>6.1496825653765914E-2</v>
      </c>
      <c r="BJ1070" s="7">
        <f t="shared" si="910"/>
        <v>0.52101965429439145</v>
      </c>
      <c r="BK1070">
        <f t="shared" si="911"/>
        <v>0.14423720767060338</v>
      </c>
      <c r="BL1070">
        <f t="shared" si="912"/>
        <v>0.68672280202455616</v>
      </c>
      <c r="BM1070" s="4">
        <f t="shared" si="913"/>
        <v>0.1599046468784546</v>
      </c>
      <c r="BN1070" s="7">
        <f t="shared" si="914"/>
        <v>0.52101965429439145</v>
      </c>
      <c r="BO1070">
        <f t="shared" si="915"/>
        <v>6.9069019057595743E-2</v>
      </c>
      <c r="BP1070">
        <f t="shared" si="916"/>
        <v>0.88232591054736631</v>
      </c>
      <c r="BQ1070" s="4">
        <f t="shared" si="917"/>
        <v>6.3184364324471651E-2</v>
      </c>
      <c r="BR1070" s="7">
        <f t="shared" si="918"/>
        <v>0.14423720767060338</v>
      </c>
      <c r="BS1070">
        <f t="shared" si="919"/>
        <v>6.9069019057595743E-2</v>
      </c>
      <c r="BT1070">
        <f t="shared" si="920"/>
        <v>0.10948921983749992</v>
      </c>
      <c r="BU1070" s="4">
        <f t="shared" si="921"/>
        <v>0.65921852151866633</v>
      </c>
      <c r="BV1070" s="7">
        <f t="shared" si="922"/>
        <v>0.68672280202455616</v>
      </c>
      <c r="BW1070">
        <f t="shared" si="923"/>
        <v>0.88232591054736631</v>
      </c>
      <c r="BX1070">
        <f t="shared" si="924"/>
        <v>0.10948921983749992</v>
      </c>
      <c r="BY1070" s="4">
        <f t="shared" si="925"/>
        <v>0.12947394566104309</v>
      </c>
      <c r="BZ1070" s="7">
        <f t="shared" si="926"/>
        <v>0.1599046468784546</v>
      </c>
      <c r="CA1070">
        <f t="shared" si="927"/>
        <v>6.3184364324471651E-2</v>
      </c>
      <c r="CB1070">
        <f t="shared" si="928"/>
        <v>0.65921852151866633</v>
      </c>
      <c r="CC1070" s="4">
        <f t="shared" si="929"/>
        <v>0.12947394566104309</v>
      </c>
      <c r="CD1070" s="7">
        <f t="shared" si="930"/>
        <v>0</v>
      </c>
      <c r="CE1070" s="4">
        <f t="shared" si="931"/>
        <v>0</v>
      </c>
      <c r="CF1070" s="7">
        <f t="shared" si="932"/>
        <v>0.52101965429439145</v>
      </c>
      <c r="CG1070">
        <f t="shared" si="933"/>
        <v>0.25520016601428769</v>
      </c>
      <c r="CH1070" s="7">
        <f t="shared" si="934"/>
        <v>0.52101965429439145</v>
      </c>
      <c r="CI1070" s="4">
        <f t="shared" si="935"/>
        <v>9.547626854622368E-2</v>
      </c>
      <c r="CJ1070">
        <f t="shared" si="936"/>
        <v>0.25520016601428769</v>
      </c>
      <c r="CK1070">
        <f t="shared" si="937"/>
        <v>9.547626854622368E-2</v>
      </c>
      <c r="CL1070" s="7">
        <f t="shared" si="938"/>
        <v>0</v>
      </c>
      <c r="CM1070" s="4">
        <f t="shared" si="939"/>
        <v>0</v>
      </c>
      <c r="CN1070" s="7">
        <f t="shared" si="940"/>
        <v>0.23532064125194491</v>
      </c>
      <c r="CO1070" s="4">
        <f t="shared" si="941"/>
        <v>0</v>
      </c>
      <c r="CP1070" s="7">
        <f t="shared" si="942"/>
        <v>3</v>
      </c>
      <c r="CQ1070" s="4" t="str">
        <f t="shared" si="943"/>
        <v>Glenfiddich 12</v>
      </c>
      <c r="CR1070" s="7">
        <f t="shared" si="944"/>
        <v>70</v>
      </c>
      <c r="CS1070">
        <f t="shared" si="945"/>
        <v>73</v>
      </c>
      <c r="CT1070">
        <f ca="1">COUNTIF(INDIRECT(ADDRESS(ROW(),CR1070,1,1)):INDIRECT(ADDRESS(ROW(),CS1070,1,1)), "&lt;0.05")</f>
        <v>0</v>
      </c>
      <c r="CU1070" s="4">
        <f t="shared" ca="1" si="946"/>
        <v>0</v>
      </c>
    </row>
    <row r="1071" spans="1:99" x14ac:dyDescent="0.25">
      <c r="A1071" s="48">
        <v>275</v>
      </c>
      <c r="B1071" s="7">
        <v>0.1009606587408932</v>
      </c>
      <c r="C1071">
        <v>6.0889711398876847E-2</v>
      </c>
      <c r="D1071">
        <v>0.19357599224718677</v>
      </c>
      <c r="E1071">
        <v>8.6645805408537505E-3</v>
      </c>
      <c r="F1071">
        <v>0.22989906287648612</v>
      </c>
      <c r="G1071">
        <v>0.27119566633149916</v>
      </c>
      <c r="H1071">
        <v>0.19194175388499207</v>
      </c>
      <c r="I1071">
        <v>0.2316854387133272</v>
      </c>
      <c r="J1071">
        <v>0.27820423714926734</v>
      </c>
      <c r="K1071" s="4">
        <v>2.4217090275429266E-2</v>
      </c>
      <c r="L1071" s="7">
        <v>0.26139586653206992</v>
      </c>
      <c r="M1071">
        <v>0.13716675664633182</v>
      </c>
      <c r="N1071">
        <v>0.15847547353943203</v>
      </c>
      <c r="O1071">
        <v>0</v>
      </c>
      <c r="P1071" s="53">
        <v>0</v>
      </c>
      <c r="Q1071" s="53">
        <v>0.41073923572452192</v>
      </c>
      <c r="R1071" s="53">
        <v>0.15435019262553556</v>
      </c>
      <c r="S1071" s="53">
        <v>0</v>
      </c>
      <c r="T1071" s="53">
        <v>0.31676135478910478</v>
      </c>
      <c r="U1071" s="57">
        <v>0.13704755523531778</v>
      </c>
      <c r="V1071" s="59">
        <v>4.0375125316037958E-2</v>
      </c>
      <c r="W1071" s="53">
        <v>8.6437092517157602E-2</v>
      </c>
      <c r="X1071" s="53">
        <v>0.18525493059332201</v>
      </c>
      <c r="Y1071" s="53">
        <v>0</v>
      </c>
      <c r="Z1071" s="53">
        <v>0.27193683315811756</v>
      </c>
      <c r="AA1071" s="53">
        <v>4.0375125316037958E-2</v>
      </c>
      <c r="AB1071" s="53">
        <v>8.6437092517157602E-2</v>
      </c>
      <c r="AC1071" s="53">
        <v>0.18525493059332201</v>
      </c>
      <c r="AD1071" s="53">
        <v>0</v>
      </c>
      <c r="AE1071" s="57">
        <v>0.27193683315811756</v>
      </c>
      <c r="AF1071" s="59">
        <v>0.51728964566296343</v>
      </c>
      <c r="AG1071" s="53">
        <v>1.5588925202409714E-2</v>
      </c>
      <c r="AH1071" s="53">
        <v>0.26922500740870908</v>
      </c>
      <c r="AI1071" s="53">
        <v>0.1685959021300994</v>
      </c>
      <c r="AJ1071" s="53">
        <v>0</v>
      </c>
      <c r="AK1071" s="53">
        <v>0.51728964566296343</v>
      </c>
      <c r="AL1071" s="53">
        <v>1.5588925202409714E-2</v>
      </c>
      <c r="AM1071" s="53">
        <v>0.26922500740870908</v>
      </c>
      <c r="AN1071" s="53">
        <v>0.1685959021300994</v>
      </c>
      <c r="AO1071" s="57">
        <v>0</v>
      </c>
      <c r="AP1071" s="59">
        <v>0.16627490324914829</v>
      </c>
      <c r="AQ1071" s="53">
        <v>0.23554220144343485</v>
      </c>
      <c r="AR1071" s="53">
        <v>0</v>
      </c>
      <c r="AS1071" s="53">
        <v>0.26577289291260514</v>
      </c>
      <c r="AT1071" s="53">
        <v>0.23334144170394996</v>
      </c>
      <c r="AU1071" s="53">
        <v>0.16627490324914829</v>
      </c>
      <c r="AV1071" s="53">
        <v>0.23554220144343485</v>
      </c>
      <c r="AW1071" s="53">
        <v>0</v>
      </c>
      <c r="AX1071" s="53">
        <v>0.26577289291260514</v>
      </c>
      <c r="AY1071" s="57">
        <v>0.23334144170394996</v>
      </c>
      <c r="AZ1071">
        <f t="shared" si="900"/>
        <v>0.15912341921588119</v>
      </c>
      <c r="BA1071">
        <f t="shared" si="901"/>
        <v>0.15759364350923138</v>
      </c>
      <c r="BB1071">
        <f t="shared" si="902"/>
        <v>0.11680079631692704</v>
      </c>
      <c r="BC1071">
        <f t="shared" si="903"/>
        <v>0.19413989608083632</v>
      </c>
      <c r="BD1071" s="4">
        <f t="shared" si="904"/>
        <v>0.18018628786182761</v>
      </c>
      <c r="BE1071" s="7">
        <f t="shared" si="905"/>
        <v>0.10173453409211368</v>
      </c>
      <c r="BF1071">
        <f t="shared" si="906"/>
        <v>0.13966225893929363</v>
      </c>
      <c r="BG1071">
        <f t="shared" si="907"/>
        <v>0.10451838981513305</v>
      </c>
      <c r="BH1071">
        <f t="shared" si="908"/>
        <v>0.20015925807936735</v>
      </c>
      <c r="BI1071" s="4">
        <f t="shared" si="909"/>
        <v>0.10096802515628314</v>
      </c>
      <c r="BJ1071" s="7">
        <f t="shared" si="910"/>
        <v>0.97800111539877732</v>
      </c>
      <c r="BK1071">
        <f t="shared" si="911"/>
        <v>0.37097500366410874</v>
      </c>
      <c r="BL1071">
        <f t="shared" si="912"/>
        <v>0.62989866595119992</v>
      </c>
      <c r="BM1071" s="4">
        <f t="shared" si="913"/>
        <v>0.64772030984201434</v>
      </c>
      <c r="BN1071" s="7">
        <f t="shared" si="914"/>
        <v>0.97800111539877732</v>
      </c>
      <c r="BO1071">
        <f t="shared" si="915"/>
        <v>0.46989007042676267</v>
      </c>
      <c r="BP1071">
        <f t="shared" si="916"/>
        <v>0.64221045548931044</v>
      </c>
      <c r="BQ1071" s="4">
        <f t="shared" si="917"/>
        <v>0.68383895278971363</v>
      </c>
      <c r="BR1071" s="7">
        <f t="shared" si="918"/>
        <v>0.37097500366410874</v>
      </c>
      <c r="BS1071">
        <f t="shared" si="919"/>
        <v>0.46989007042676267</v>
      </c>
      <c r="BT1071">
        <f t="shared" si="920"/>
        <v>0.29763953493062817</v>
      </c>
      <c r="BU1071" s="4">
        <f t="shared" si="921"/>
        <v>0.18472143655050782</v>
      </c>
      <c r="BV1071" s="7">
        <f t="shared" si="922"/>
        <v>0.62989866595119992</v>
      </c>
      <c r="BW1071">
        <f t="shared" si="923"/>
        <v>0.64221045548931044</v>
      </c>
      <c r="BX1071">
        <f t="shared" si="924"/>
        <v>0.29763953493062817</v>
      </c>
      <c r="BY1071" s="4">
        <f t="shared" si="925"/>
        <v>0.84693915595646807</v>
      </c>
      <c r="BZ1071" s="7">
        <f t="shared" si="926"/>
        <v>0.64772030984201434</v>
      </c>
      <c r="CA1071">
        <f t="shared" si="927"/>
        <v>0.68383895278971363</v>
      </c>
      <c r="CB1071">
        <f t="shared" si="928"/>
        <v>0.18472143655050782</v>
      </c>
      <c r="CC1071" s="4">
        <f t="shared" si="929"/>
        <v>0.84693915595646807</v>
      </c>
      <c r="CD1071" s="7">
        <f t="shared" si="930"/>
        <v>0</v>
      </c>
      <c r="CE1071" s="4">
        <f t="shared" si="931"/>
        <v>0</v>
      </c>
      <c r="CF1071" s="7">
        <f t="shared" si="932"/>
        <v>0.97800111539877732</v>
      </c>
      <c r="CG1071">
        <f t="shared" si="933"/>
        <v>0.91264745938626723</v>
      </c>
      <c r="CH1071" s="7">
        <f t="shared" si="934"/>
        <v>0.97800111539877732</v>
      </c>
      <c r="CI1071" s="4">
        <f t="shared" si="935"/>
        <v>0.90646164706870724</v>
      </c>
      <c r="CJ1071">
        <f t="shared" si="936"/>
        <v>0.91264745938626723</v>
      </c>
      <c r="CK1071">
        <f t="shared" si="937"/>
        <v>0.90646164706870724</v>
      </c>
      <c r="CL1071" s="7">
        <f t="shared" si="938"/>
        <v>0</v>
      </c>
      <c r="CM1071" s="4">
        <f t="shared" si="939"/>
        <v>0</v>
      </c>
      <c r="CN1071" s="7">
        <f t="shared" si="940"/>
        <v>0.94879010309540668</v>
      </c>
      <c r="CO1071" s="4">
        <f t="shared" si="941"/>
        <v>0</v>
      </c>
      <c r="CP1071" s="7">
        <f t="shared" si="942"/>
        <v>4</v>
      </c>
      <c r="CQ1071" s="4" t="str">
        <f t="shared" si="943"/>
        <v>Glenfiddich 15</v>
      </c>
      <c r="CR1071" s="7">
        <f t="shared" si="944"/>
        <v>74</v>
      </c>
      <c r="CS1071">
        <f t="shared" si="945"/>
        <v>77</v>
      </c>
      <c r="CT1071">
        <f ca="1">COUNTIF(INDIRECT(ADDRESS(ROW(),CR1071,1,1)):INDIRECT(ADDRESS(ROW(),CS1071,1,1)), "&lt;0.05")</f>
        <v>0</v>
      </c>
      <c r="CU1071" s="4">
        <f t="shared" ca="1" si="946"/>
        <v>0</v>
      </c>
    </row>
    <row r="1072" spans="1:99" x14ac:dyDescent="0.25">
      <c r="A1072" s="48">
        <v>276</v>
      </c>
      <c r="B1072" s="7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2.9792025285767961E-2</v>
      </c>
      <c r="K1072" s="4">
        <v>0</v>
      </c>
      <c r="L1072" s="7">
        <v>0</v>
      </c>
      <c r="M1072">
        <v>0</v>
      </c>
      <c r="N1072">
        <v>0</v>
      </c>
      <c r="O1072">
        <v>0</v>
      </c>
      <c r="P1072" s="53">
        <v>0</v>
      </c>
      <c r="Q1072" s="53">
        <v>0</v>
      </c>
      <c r="R1072" s="53">
        <v>3.9766236075241226E-2</v>
      </c>
      <c r="S1072" s="53">
        <v>0</v>
      </c>
      <c r="T1072" s="53">
        <v>0</v>
      </c>
      <c r="U1072" s="57">
        <v>0</v>
      </c>
      <c r="V1072" s="59">
        <v>0</v>
      </c>
      <c r="W1072" s="53">
        <v>0</v>
      </c>
      <c r="X1072" s="53">
        <v>0</v>
      </c>
      <c r="Y1072" s="53">
        <v>0</v>
      </c>
      <c r="Z1072" s="53">
        <v>0</v>
      </c>
      <c r="AA1072" s="53">
        <v>0</v>
      </c>
      <c r="AB1072" s="53">
        <v>0</v>
      </c>
      <c r="AC1072" s="53">
        <v>0</v>
      </c>
      <c r="AD1072" s="53">
        <v>0</v>
      </c>
      <c r="AE1072" s="57">
        <v>0</v>
      </c>
      <c r="AF1072" s="59">
        <v>0</v>
      </c>
      <c r="AG1072" s="53">
        <v>0</v>
      </c>
      <c r="AH1072" s="53">
        <v>0</v>
      </c>
      <c r="AI1072" s="53">
        <v>0</v>
      </c>
      <c r="AJ1072" s="53">
        <v>0</v>
      </c>
      <c r="AK1072" s="53">
        <v>0</v>
      </c>
      <c r="AL1072" s="53">
        <v>0</v>
      </c>
      <c r="AM1072" s="53">
        <v>0</v>
      </c>
      <c r="AN1072" s="53">
        <v>0</v>
      </c>
      <c r="AO1072" s="57">
        <v>0</v>
      </c>
      <c r="AP1072" s="59">
        <v>0</v>
      </c>
      <c r="AQ1072" s="53">
        <v>0</v>
      </c>
      <c r="AR1072" s="53">
        <v>0</v>
      </c>
      <c r="AS1072" s="53">
        <v>0</v>
      </c>
      <c r="AT1072" s="53">
        <v>0</v>
      </c>
      <c r="AU1072" s="53">
        <v>0</v>
      </c>
      <c r="AV1072" s="53">
        <v>0</v>
      </c>
      <c r="AW1072" s="53">
        <v>0</v>
      </c>
      <c r="AX1072" s="53">
        <v>0</v>
      </c>
      <c r="AY1072" s="57">
        <v>0</v>
      </c>
      <c r="AZ1072">
        <f t="shared" si="900"/>
        <v>2.9792025285767963E-3</v>
      </c>
      <c r="BA1072">
        <f t="shared" si="901"/>
        <v>3.9766236075241225E-3</v>
      </c>
      <c r="BB1072">
        <f t="shared" si="902"/>
        <v>0</v>
      </c>
      <c r="BC1072">
        <f t="shared" si="903"/>
        <v>0</v>
      </c>
      <c r="BD1072" s="4">
        <f t="shared" si="904"/>
        <v>0</v>
      </c>
      <c r="BE1072" s="7">
        <f t="shared" si="905"/>
        <v>9.4210656012355502E-3</v>
      </c>
      <c r="BF1072">
        <f t="shared" si="906"/>
        <v>1.2575187996971724E-2</v>
      </c>
      <c r="BG1072">
        <f t="shared" si="907"/>
        <v>0</v>
      </c>
      <c r="BH1072">
        <f t="shared" si="908"/>
        <v>0</v>
      </c>
      <c r="BI1072" s="4">
        <f t="shared" si="909"/>
        <v>0</v>
      </c>
      <c r="BJ1072" s="7">
        <f t="shared" si="910"/>
        <v>0.84333193541010631</v>
      </c>
      <c r="BK1072">
        <f t="shared" si="911"/>
        <v>0.34343639613791355</v>
      </c>
      <c r="BL1072">
        <f t="shared" si="912"/>
        <v>0.34343639613791355</v>
      </c>
      <c r="BM1072" s="4">
        <f t="shared" si="913"/>
        <v>0.34343639613791355</v>
      </c>
      <c r="BN1072" s="7">
        <f t="shared" si="914"/>
        <v>0.84333193541010631</v>
      </c>
      <c r="BO1072">
        <f t="shared" si="915"/>
        <v>0.34343639613791355</v>
      </c>
      <c r="BP1072">
        <f t="shared" si="916"/>
        <v>0.34343639613791355</v>
      </c>
      <c r="BQ1072" s="4">
        <f t="shared" si="917"/>
        <v>0.34343639613791355</v>
      </c>
      <c r="BR1072" s="7">
        <f t="shared" si="918"/>
        <v>0.34343639613791355</v>
      </c>
      <c r="BS1072">
        <f t="shared" si="919"/>
        <v>0.34343639613791355</v>
      </c>
      <c r="BT1072" t="e">
        <f t="shared" si="920"/>
        <v>#DIV/0!</v>
      </c>
      <c r="BU1072" s="4" t="e">
        <f t="shared" si="921"/>
        <v>#DIV/0!</v>
      </c>
      <c r="BV1072" s="7">
        <f t="shared" si="922"/>
        <v>0.34343639613791355</v>
      </c>
      <c r="BW1072">
        <f t="shared" si="923"/>
        <v>0.34343639613791355</v>
      </c>
      <c r="BX1072" t="e">
        <f t="shared" si="924"/>
        <v>#DIV/0!</v>
      </c>
      <c r="BY1072" s="4" t="e">
        <f t="shared" si="925"/>
        <v>#DIV/0!</v>
      </c>
      <c r="BZ1072" s="7">
        <f t="shared" si="926"/>
        <v>0.34343639613791355</v>
      </c>
      <c r="CA1072">
        <f t="shared" si="927"/>
        <v>0.34343639613791355</v>
      </c>
      <c r="CB1072" t="e">
        <f t="shared" si="928"/>
        <v>#DIV/0!</v>
      </c>
      <c r="CC1072" s="4" t="e">
        <f t="shared" si="929"/>
        <v>#DIV/0!</v>
      </c>
      <c r="CD1072" s="7">
        <f t="shared" si="930"/>
        <v>0</v>
      </c>
      <c r="CE1072" s="4">
        <f t="shared" si="931"/>
        <v>0</v>
      </c>
      <c r="CF1072" s="7">
        <f t="shared" si="932"/>
        <v>0.84333193541010631</v>
      </c>
      <c r="CG1072">
        <f t="shared" si="933"/>
        <v>0.34343639613791355</v>
      </c>
      <c r="CH1072" s="7">
        <f t="shared" si="934"/>
        <v>0.84333193541010631</v>
      </c>
      <c r="CI1072" s="4">
        <f t="shared" si="935"/>
        <v>0.34343639613791355</v>
      </c>
      <c r="CJ1072">
        <f t="shared" si="936"/>
        <v>0.34343639613791355</v>
      </c>
      <c r="CK1072">
        <f t="shared" si="937"/>
        <v>0.34343639613791355</v>
      </c>
      <c r="CL1072" s="7">
        <f t="shared" si="938"/>
        <v>0</v>
      </c>
      <c r="CM1072" s="4">
        <f t="shared" si="939"/>
        <v>0</v>
      </c>
      <c r="CN1072" s="7">
        <f t="shared" si="940"/>
        <v>0.16708109605558127</v>
      </c>
      <c r="CO1072" s="4">
        <f t="shared" si="941"/>
        <v>0</v>
      </c>
      <c r="CP1072" s="7">
        <f t="shared" si="942"/>
        <v>2</v>
      </c>
      <c r="CQ1072" s="4" t="str">
        <f t="shared" si="943"/>
        <v>Jack Daniels</v>
      </c>
      <c r="CR1072" s="7">
        <f t="shared" si="944"/>
        <v>66</v>
      </c>
      <c r="CS1072">
        <f t="shared" si="945"/>
        <v>69</v>
      </c>
      <c r="CT1072">
        <f ca="1">COUNTIF(INDIRECT(ADDRESS(ROW(),CR1072,1,1)):INDIRECT(ADDRESS(ROW(),CS1072,1,1)), "&lt;0.05")</f>
        <v>0</v>
      </c>
      <c r="CU1072" s="4">
        <f t="shared" ca="1" si="946"/>
        <v>0</v>
      </c>
    </row>
    <row r="1073" spans="1:99" x14ac:dyDescent="0.25">
      <c r="A1073" s="48">
        <v>277</v>
      </c>
      <c r="B1073" s="7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 s="4">
        <v>0</v>
      </c>
      <c r="L1073" s="7">
        <v>0</v>
      </c>
      <c r="M1073">
        <v>0</v>
      </c>
      <c r="N1073">
        <v>0</v>
      </c>
      <c r="O1073">
        <v>0</v>
      </c>
      <c r="P1073" s="53">
        <v>0</v>
      </c>
      <c r="Q1073" s="53">
        <v>0</v>
      </c>
      <c r="R1073" s="53">
        <v>5.1005452019942867E-2</v>
      </c>
      <c r="S1073" s="53">
        <v>0</v>
      </c>
      <c r="T1073" s="53">
        <v>0</v>
      </c>
      <c r="U1073" s="57">
        <v>4.6484549109866907E-2</v>
      </c>
      <c r="V1073" s="59">
        <v>0</v>
      </c>
      <c r="W1073" s="53">
        <v>0</v>
      </c>
      <c r="X1073" s="53">
        <v>4.6937082789609438E-2</v>
      </c>
      <c r="Y1073" s="53">
        <v>0</v>
      </c>
      <c r="Z1073" s="53">
        <v>0</v>
      </c>
      <c r="AA1073" s="53">
        <v>0</v>
      </c>
      <c r="AB1073" s="53">
        <v>0</v>
      </c>
      <c r="AC1073" s="53">
        <v>4.6937082789609438E-2</v>
      </c>
      <c r="AD1073" s="53">
        <v>0</v>
      </c>
      <c r="AE1073" s="57">
        <v>0</v>
      </c>
      <c r="AF1073" s="59">
        <v>0</v>
      </c>
      <c r="AG1073" s="53">
        <v>0</v>
      </c>
      <c r="AH1073" s="53">
        <v>0</v>
      </c>
      <c r="AI1073" s="53">
        <v>0</v>
      </c>
      <c r="AJ1073" s="53">
        <v>0</v>
      </c>
      <c r="AK1073" s="53">
        <v>0</v>
      </c>
      <c r="AL1073" s="53">
        <v>0</v>
      </c>
      <c r="AM1073" s="53">
        <v>0</v>
      </c>
      <c r="AN1073" s="53">
        <v>0</v>
      </c>
      <c r="AO1073" s="57">
        <v>0</v>
      </c>
      <c r="AP1073" s="59">
        <v>0.14091271040783765</v>
      </c>
      <c r="AQ1073" s="53">
        <v>0</v>
      </c>
      <c r="AR1073" s="53">
        <v>0</v>
      </c>
      <c r="AS1073" s="53">
        <v>0</v>
      </c>
      <c r="AT1073" s="53">
        <v>0</v>
      </c>
      <c r="AU1073" s="53">
        <v>0.14091271040783765</v>
      </c>
      <c r="AV1073" s="53">
        <v>0</v>
      </c>
      <c r="AW1073" s="53">
        <v>0</v>
      </c>
      <c r="AX1073" s="53">
        <v>0</v>
      </c>
      <c r="AY1073" s="57">
        <v>0</v>
      </c>
      <c r="AZ1073">
        <f t="shared" si="900"/>
        <v>0</v>
      </c>
      <c r="BA1073">
        <f t="shared" si="901"/>
        <v>9.749000112980976E-3</v>
      </c>
      <c r="BB1073">
        <f t="shared" si="902"/>
        <v>9.3874165579218884E-3</v>
      </c>
      <c r="BC1073">
        <f t="shared" si="903"/>
        <v>0</v>
      </c>
      <c r="BD1073" s="4">
        <f t="shared" si="904"/>
        <v>2.8182542081567528E-2</v>
      </c>
      <c r="BE1073" s="7">
        <f t="shared" si="905"/>
        <v>0</v>
      </c>
      <c r="BF1073">
        <f t="shared" si="906"/>
        <v>2.0580301827171459E-2</v>
      </c>
      <c r="BG1073">
        <f t="shared" si="907"/>
        <v>1.9790411778540754E-2</v>
      </c>
      <c r="BH1073">
        <f t="shared" si="908"/>
        <v>0</v>
      </c>
      <c r="BI1073" s="4">
        <f t="shared" si="909"/>
        <v>5.9414015487530843E-2</v>
      </c>
      <c r="BJ1073" s="7">
        <f t="shared" si="910"/>
        <v>0.16836299838582292</v>
      </c>
      <c r="BK1073">
        <f t="shared" si="911"/>
        <v>0.16785065605707486</v>
      </c>
      <c r="BL1073" t="e">
        <f t="shared" si="912"/>
        <v>#DIV/0!</v>
      </c>
      <c r="BM1073" s="4">
        <f t="shared" si="913"/>
        <v>0.16785065605707486</v>
      </c>
      <c r="BN1073" s="7">
        <f t="shared" si="914"/>
        <v>0.16836299838582292</v>
      </c>
      <c r="BO1073">
        <f t="shared" si="915"/>
        <v>0.96849687257425998</v>
      </c>
      <c r="BP1073">
        <f t="shared" si="916"/>
        <v>0.16836299838582292</v>
      </c>
      <c r="BQ1073" s="4">
        <f t="shared" si="917"/>
        <v>0.37355710096383254</v>
      </c>
      <c r="BR1073" s="7">
        <f t="shared" si="918"/>
        <v>0.16785065605707486</v>
      </c>
      <c r="BS1073">
        <f t="shared" si="919"/>
        <v>0.96849687257425998</v>
      </c>
      <c r="BT1073">
        <f t="shared" si="920"/>
        <v>0.16785065605707486</v>
      </c>
      <c r="BU1073" s="4">
        <f t="shared" si="921"/>
        <v>0.36300848343997483</v>
      </c>
      <c r="BV1073" s="7" t="e">
        <f t="shared" si="922"/>
        <v>#DIV/0!</v>
      </c>
      <c r="BW1073">
        <f t="shared" si="923"/>
        <v>0.16836299838582292</v>
      </c>
      <c r="BX1073">
        <f t="shared" si="924"/>
        <v>0.16785065605707486</v>
      </c>
      <c r="BY1073" s="4">
        <f t="shared" si="925"/>
        <v>0.16785065605707486</v>
      </c>
      <c r="BZ1073" s="7">
        <f t="shared" si="926"/>
        <v>0.16785065605707486</v>
      </c>
      <c r="CA1073">
        <f t="shared" si="927"/>
        <v>0.37355710096383254</v>
      </c>
      <c r="CB1073">
        <f t="shared" si="928"/>
        <v>0.36300848343997483</v>
      </c>
      <c r="CC1073" s="4">
        <f t="shared" si="929"/>
        <v>0.16785065605707486</v>
      </c>
      <c r="CD1073" s="7">
        <f t="shared" si="930"/>
        <v>0</v>
      </c>
      <c r="CE1073" s="4">
        <f t="shared" si="931"/>
        <v>0</v>
      </c>
      <c r="CF1073" s="7">
        <f t="shared" si="932"/>
        <v>0.16836299838582292</v>
      </c>
      <c r="CG1073">
        <f t="shared" si="933"/>
        <v>7.2967974107184752E-2</v>
      </c>
      <c r="CH1073" s="7">
        <f t="shared" si="934"/>
        <v>0.16836299838582292</v>
      </c>
      <c r="CI1073" s="4">
        <f t="shared" si="935"/>
        <v>0.76913869329022222</v>
      </c>
      <c r="CJ1073">
        <f t="shared" si="936"/>
        <v>7.2967974107184752E-2</v>
      </c>
      <c r="CK1073">
        <f t="shared" si="937"/>
        <v>0.76913869329022222</v>
      </c>
      <c r="CL1073" s="7">
        <f t="shared" si="938"/>
        <v>0</v>
      </c>
      <c r="CM1073" s="4">
        <f t="shared" si="939"/>
        <v>0</v>
      </c>
      <c r="CN1073" s="7">
        <f t="shared" si="940"/>
        <v>0.96925750708345804</v>
      </c>
      <c r="CO1073" s="4">
        <f t="shared" si="941"/>
        <v>0</v>
      </c>
      <c r="CP1073" s="7">
        <f t="shared" si="942"/>
        <v>5</v>
      </c>
      <c r="CQ1073" s="4" t="str">
        <f t="shared" si="943"/>
        <v>Glenfiddich 18</v>
      </c>
      <c r="CR1073" s="7">
        <f t="shared" si="944"/>
        <v>78</v>
      </c>
      <c r="CS1073">
        <f t="shared" si="945"/>
        <v>81</v>
      </c>
      <c r="CT1073">
        <f ca="1">COUNTIF(INDIRECT(ADDRESS(ROW(),CR1073,1,1)):INDIRECT(ADDRESS(ROW(),CS1073,1,1)), "&lt;0.05")</f>
        <v>0</v>
      </c>
      <c r="CU1073" s="4">
        <f t="shared" ca="1" si="946"/>
        <v>0</v>
      </c>
    </row>
    <row r="1074" spans="1:99" x14ac:dyDescent="0.25">
      <c r="A1074" s="48">
        <v>278</v>
      </c>
      <c r="B1074" s="7">
        <v>0.11934820102869276</v>
      </c>
      <c r="C1074">
        <v>0.35825279411249578</v>
      </c>
      <c r="D1074">
        <v>0.42998690989344385</v>
      </c>
      <c r="E1074">
        <v>8.5249836854839819E-2</v>
      </c>
      <c r="F1074">
        <v>9.2073936057651726E-2</v>
      </c>
      <c r="G1074">
        <v>0.60876505709494588</v>
      </c>
      <c r="H1074">
        <v>0.70523315728286973</v>
      </c>
      <c r="I1074">
        <v>0.48611280517048977</v>
      </c>
      <c r="J1074">
        <v>0.34925814106521447</v>
      </c>
      <c r="K1074" s="4">
        <v>0.68269612067971019</v>
      </c>
      <c r="L1074" s="7">
        <v>1.1630044694497266</v>
      </c>
      <c r="M1074">
        <v>0.43693345536101003</v>
      </c>
      <c r="N1074">
        <v>0.37298708783443768</v>
      </c>
      <c r="O1074">
        <v>3.7633660492896563E-2</v>
      </c>
      <c r="P1074" s="53">
        <v>0.67758887004244339</v>
      </c>
      <c r="Q1074" s="53">
        <v>0.54881258739769756</v>
      </c>
      <c r="R1074" s="53">
        <v>0.75503727067264104</v>
      </c>
      <c r="S1074" s="53">
        <v>0.84470885975253451</v>
      </c>
      <c r="T1074" s="53">
        <v>0.50191919820794395</v>
      </c>
      <c r="U1074" s="57">
        <v>0.92782292810670652</v>
      </c>
      <c r="V1074" s="59">
        <v>0</v>
      </c>
      <c r="W1074" s="53">
        <v>0.56638493444730942</v>
      </c>
      <c r="X1074" s="53">
        <v>0.33685602967915046</v>
      </c>
      <c r="Y1074" s="53">
        <v>0.60431080450178221</v>
      </c>
      <c r="Z1074" s="53">
        <v>7.1374014646164344E-2</v>
      </c>
      <c r="AA1074" s="53">
        <v>0</v>
      </c>
      <c r="AB1074" s="53">
        <v>0.56638493444730942</v>
      </c>
      <c r="AC1074" s="53">
        <v>0.33685602967915046</v>
      </c>
      <c r="AD1074" s="53">
        <v>0.60431080450178221</v>
      </c>
      <c r="AE1074" s="57">
        <v>7.1374014646164344E-2</v>
      </c>
      <c r="AF1074" s="59">
        <v>0.95851018502350016</v>
      </c>
      <c r="AG1074" s="53">
        <v>1.0375509196782249</v>
      </c>
      <c r="AH1074" s="53">
        <v>0.19716480610996973</v>
      </c>
      <c r="AI1074" s="53">
        <v>0.61018592210979583</v>
      </c>
      <c r="AJ1074" s="53">
        <v>1.1136262284164995</v>
      </c>
      <c r="AK1074" s="53">
        <v>0.95851018502350016</v>
      </c>
      <c r="AL1074" s="53">
        <v>1.0375509196782249</v>
      </c>
      <c r="AM1074" s="53">
        <v>0.19716480610996973</v>
      </c>
      <c r="AN1074" s="53">
        <v>0.61018592210979583</v>
      </c>
      <c r="AO1074" s="57">
        <v>1.1136262284164995</v>
      </c>
      <c r="AP1074" s="59">
        <v>0</v>
      </c>
      <c r="AQ1074" s="53">
        <v>0.15756257709781776</v>
      </c>
      <c r="AR1074" s="53">
        <v>1.0233868256555743</v>
      </c>
      <c r="AS1074" s="53">
        <v>0.4877524685224745</v>
      </c>
      <c r="AT1074" s="53">
        <v>0.50134465881560764</v>
      </c>
      <c r="AU1074" s="53">
        <v>0</v>
      </c>
      <c r="AV1074" s="53">
        <v>0.15756257709781776</v>
      </c>
      <c r="AW1074" s="53">
        <v>1.0233868256555743</v>
      </c>
      <c r="AX1074" s="53">
        <v>0.4877524685224745</v>
      </c>
      <c r="AY1074" s="57">
        <v>0.50134465881560764</v>
      </c>
      <c r="AZ1074">
        <f t="shared" si="900"/>
        <v>0.39169769592403536</v>
      </c>
      <c r="BA1074">
        <f t="shared" si="901"/>
        <v>0.62664483873180377</v>
      </c>
      <c r="BB1074">
        <f t="shared" si="902"/>
        <v>0.31578515665488127</v>
      </c>
      <c r="BC1074">
        <f t="shared" si="903"/>
        <v>0.78340761226759814</v>
      </c>
      <c r="BD1074" s="4">
        <f t="shared" si="904"/>
        <v>0.4340093060182949</v>
      </c>
      <c r="BE1074" s="7">
        <f t="shared" si="905"/>
        <v>0.2359994579169874</v>
      </c>
      <c r="BF1074">
        <f t="shared" si="906"/>
        <v>0.31866089596691854</v>
      </c>
      <c r="BG1074">
        <f t="shared" si="907"/>
        <v>0.26074608819336792</v>
      </c>
      <c r="BH1074">
        <f t="shared" si="908"/>
        <v>0.35838540640282751</v>
      </c>
      <c r="BI1074" s="4">
        <f t="shared" si="909"/>
        <v>0.3710570814271017</v>
      </c>
      <c r="BJ1074" s="7">
        <f t="shared" si="910"/>
        <v>7.8705050479975683E-2</v>
      </c>
      <c r="BK1074">
        <f t="shared" si="911"/>
        <v>0.50364516486702182</v>
      </c>
      <c r="BL1074">
        <f t="shared" si="912"/>
        <v>1.0965437519169244E-2</v>
      </c>
      <c r="BM1074" s="4">
        <f t="shared" si="913"/>
        <v>0.76503505247172565</v>
      </c>
      <c r="BN1074" s="7">
        <f t="shared" si="914"/>
        <v>7.8705050479975683E-2</v>
      </c>
      <c r="BO1074">
        <f t="shared" si="915"/>
        <v>2.8611509627462891E-2</v>
      </c>
      <c r="BP1074">
        <f t="shared" si="916"/>
        <v>0.31515153626462961</v>
      </c>
      <c r="BQ1074" s="4">
        <f t="shared" si="917"/>
        <v>0.22929044304806276</v>
      </c>
      <c r="BR1074" s="7">
        <f t="shared" si="918"/>
        <v>0.50364516486702182</v>
      </c>
      <c r="BS1074">
        <f t="shared" si="919"/>
        <v>2.8611509627462891E-2</v>
      </c>
      <c r="BT1074">
        <f t="shared" si="920"/>
        <v>4.0573843695012393E-3</v>
      </c>
      <c r="BU1074" s="4">
        <f t="shared" si="921"/>
        <v>0.42174481070978431</v>
      </c>
      <c r="BV1074" s="7">
        <f t="shared" si="922"/>
        <v>1.0965437519169244E-2</v>
      </c>
      <c r="BW1074">
        <f t="shared" si="923"/>
        <v>0.31515153626462961</v>
      </c>
      <c r="BX1074">
        <f t="shared" si="924"/>
        <v>4.0573843695012393E-3</v>
      </c>
      <c r="BY1074" s="4">
        <f t="shared" si="925"/>
        <v>4.6155283896631337E-2</v>
      </c>
      <c r="BZ1074" s="7">
        <f t="shared" si="926"/>
        <v>0.76503505247172565</v>
      </c>
      <c r="CA1074">
        <f t="shared" si="927"/>
        <v>0.22929044304806276</v>
      </c>
      <c r="CB1074">
        <f t="shared" si="928"/>
        <v>0.42174481070978431</v>
      </c>
      <c r="CC1074" s="4">
        <f t="shared" si="929"/>
        <v>4.6155283896631337E-2</v>
      </c>
      <c r="CD1074" s="7">
        <f t="shared" si="930"/>
        <v>8</v>
      </c>
      <c r="CE1074" s="4">
        <f t="shared" si="931"/>
        <v>0</v>
      </c>
      <c r="CF1074" s="7">
        <f t="shared" si="932"/>
        <v>7.8705050479975683E-2</v>
      </c>
      <c r="CG1074">
        <f t="shared" si="933"/>
        <v>0.25232623285511147</v>
      </c>
      <c r="CH1074" s="7">
        <f t="shared" si="934"/>
        <v>7.8705050479975683E-2</v>
      </c>
      <c r="CI1074" s="4">
        <f t="shared" si="935"/>
        <v>0.35716262378973529</v>
      </c>
      <c r="CJ1074">
        <f t="shared" si="936"/>
        <v>0.25232623285511147</v>
      </c>
      <c r="CK1074">
        <f t="shared" si="937"/>
        <v>0.35716262378973529</v>
      </c>
      <c r="CL1074" s="7">
        <f t="shared" si="938"/>
        <v>0</v>
      </c>
      <c r="CM1074" s="4">
        <f t="shared" si="939"/>
        <v>0</v>
      </c>
      <c r="CN1074" s="7">
        <f t="shared" si="940"/>
        <v>0.71406087876429924</v>
      </c>
      <c r="CO1074" s="4">
        <f t="shared" si="941"/>
        <v>0</v>
      </c>
      <c r="CP1074" s="7">
        <f t="shared" si="942"/>
        <v>4</v>
      </c>
      <c r="CQ1074" s="4" t="str">
        <f t="shared" si="943"/>
        <v>Glenfiddich 15</v>
      </c>
      <c r="CR1074" s="7">
        <f t="shared" si="944"/>
        <v>74</v>
      </c>
      <c r="CS1074">
        <f t="shared" si="945"/>
        <v>77</v>
      </c>
      <c r="CT1074">
        <f ca="1">COUNTIF(INDIRECT(ADDRESS(ROW(),CR1074,1,1)):INDIRECT(ADDRESS(ROW(),CS1074,1,1)), "&lt;0.05")</f>
        <v>3</v>
      </c>
      <c r="CU1074" s="4">
        <f t="shared" ca="1" si="946"/>
        <v>0</v>
      </c>
    </row>
    <row r="1075" spans="1:99" x14ac:dyDescent="0.25">
      <c r="A1075" s="48">
        <v>279</v>
      </c>
      <c r="B1075" s="7">
        <v>0.37009737790179004</v>
      </c>
      <c r="C1075">
        <v>0.34606377902485091</v>
      </c>
      <c r="D1075">
        <v>0.45294398694267912</v>
      </c>
      <c r="E1075">
        <v>1.874056576792598E-2</v>
      </c>
      <c r="F1075">
        <v>0.11131194862646634</v>
      </c>
      <c r="G1075">
        <v>0.72426225179595816</v>
      </c>
      <c r="H1075">
        <v>0.43113162239126618</v>
      </c>
      <c r="I1075">
        <v>0.63217969254325501</v>
      </c>
      <c r="J1075">
        <v>0.6422960777455532</v>
      </c>
      <c r="K1075" s="4">
        <v>0.46976556058783403</v>
      </c>
      <c r="L1075" s="7">
        <v>1.1339837032133107</v>
      </c>
      <c r="M1075">
        <v>0.75627419021591658</v>
      </c>
      <c r="N1075">
        <v>0.45281920667904457</v>
      </c>
      <c r="O1075">
        <v>0.48693592038983063</v>
      </c>
      <c r="P1075" s="53">
        <v>0.65608492924716322</v>
      </c>
      <c r="Q1075" s="53">
        <v>0.43542731294685189</v>
      </c>
      <c r="R1075" s="53">
        <v>0.72253172379552499</v>
      </c>
      <c r="S1075" s="53">
        <v>0.69686549834382716</v>
      </c>
      <c r="T1075" s="53">
        <v>0.36325224627192876</v>
      </c>
      <c r="U1075" s="57">
        <v>0.42308269221366362</v>
      </c>
      <c r="V1075" s="59">
        <v>0.16629924739015997</v>
      </c>
      <c r="W1075" s="53">
        <v>0.65727166185133956</v>
      </c>
      <c r="X1075" s="53">
        <v>0.52027272604158215</v>
      </c>
      <c r="Y1075" s="53">
        <v>0.51028011002941598</v>
      </c>
      <c r="Z1075" s="53">
        <v>0.8009568898373558</v>
      </c>
      <c r="AA1075" s="53">
        <v>0.16629924739015997</v>
      </c>
      <c r="AB1075" s="53">
        <v>0.65727166185133956</v>
      </c>
      <c r="AC1075" s="53">
        <v>0.52027272604158215</v>
      </c>
      <c r="AD1075" s="53">
        <v>0.51028011002941598</v>
      </c>
      <c r="AE1075" s="57">
        <v>0.8009568898373558</v>
      </c>
      <c r="AF1075" s="59">
        <v>0.59861156771317103</v>
      </c>
      <c r="AG1075" s="53">
        <v>0.90417063065982928</v>
      </c>
      <c r="AH1075" s="53">
        <v>0.68553978608740995</v>
      </c>
      <c r="AI1075" s="53">
        <v>0.99342438425193869</v>
      </c>
      <c r="AJ1075" s="53">
        <v>0.66050594575434085</v>
      </c>
      <c r="AK1075" s="53">
        <v>0.59861156771317103</v>
      </c>
      <c r="AL1075" s="53">
        <v>0.90417063065982928</v>
      </c>
      <c r="AM1075" s="53">
        <v>0.68553978608740995</v>
      </c>
      <c r="AN1075" s="53">
        <v>0.99342438425193869</v>
      </c>
      <c r="AO1075" s="57">
        <v>0.66050594575434085</v>
      </c>
      <c r="AP1075" s="59">
        <v>0</v>
      </c>
      <c r="AQ1075" s="53">
        <v>0.35197354318496377</v>
      </c>
      <c r="AR1075" s="53">
        <v>0.31205803672294119</v>
      </c>
      <c r="AS1075" s="53">
        <v>0.81263596379148961</v>
      </c>
      <c r="AT1075" s="53">
        <v>0.3264901758522476</v>
      </c>
      <c r="AU1075" s="53">
        <v>0</v>
      </c>
      <c r="AV1075" s="53">
        <v>0.35197354318496377</v>
      </c>
      <c r="AW1075" s="53">
        <v>0.31205803672294119</v>
      </c>
      <c r="AX1075" s="53">
        <v>0.81263596379148961</v>
      </c>
      <c r="AY1075" s="57">
        <v>0.3264901758522476</v>
      </c>
      <c r="AZ1075">
        <f t="shared" si="900"/>
        <v>0.41987928633275795</v>
      </c>
      <c r="BA1075">
        <f t="shared" si="901"/>
        <v>0.61272574233170618</v>
      </c>
      <c r="BB1075">
        <f t="shared" si="902"/>
        <v>0.5310161270299707</v>
      </c>
      <c r="BC1075">
        <f t="shared" si="903"/>
        <v>0.76845046289333796</v>
      </c>
      <c r="BD1075" s="4">
        <f t="shared" si="904"/>
        <v>0.36063154391032837</v>
      </c>
      <c r="BE1075" s="7">
        <f t="shared" si="905"/>
        <v>0.22483358133359643</v>
      </c>
      <c r="BF1075">
        <f t="shared" si="906"/>
        <v>0.23198714381876614</v>
      </c>
      <c r="BG1075">
        <f t="shared" si="907"/>
        <v>0.22229723887829292</v>
      </c>
      <c r="BH1075">
        <f t="shared" si="908"/>
        <v>0.1608344066664277</v>
      </c>
      <c r="BI1075" s="4">
        <f t="shared" si="909"/>
        <v>0.27404909764702684</v>
      </c>
      <c r="BJ1075" s="7">
        <f t="shared" si="910"/>
        <v>7.5316164260940982E-2</v>
      </c>
      <c r="BK1075">
        <f t="shared" si="911"/>
        <v>0.28095782638649835</v>
      </c>
      <c r="BL1075">
        <f t="shared" si="912"/>
        <v>1.025504440548015E-3</v>
      </c>
      <c r="BM1075" s="4">
        <f t="shared" si="913"/>
        <v>0.60381907504808519</v>
      </c>
      <c r="BN1075" s="7">
        <f t="shared" si="914"/>
        <v>7.5316164260940982E-2</v>
      </c>
      <c r="BO1075">
        <f t="shared" si="915"/>
        <v>0.43179656778030706</v>
      </c>
      <c r="BP1075">
        <f t="shared" si="916"/>
        <v>0.10021635611867556</v>
      </c>
      <c r="BQ1075" s="4">
        <f t="shared" si="917"/>
        <v>3.9852938090242374E-2</v>
      </c>
      <c r="BR1075" s="7">
        <f t="shared" si="918"/>
        <v>0.28095782638649835</v>
      </c>
      <c r="BS1075">
        <f t="shared" si="919"/>
        <v>0.43179656778030706</v>
      </c>
      <c r="BT1075">
        <f t="shared" si="920"/>
        <v>1.4398146277763776E-2</v>
      </c>
      <c r="BU1075" s="4">
        <f t="shared" si="921"/>
        <v>0.14489558654573692</v>
      </c>
      <c r="BV1075" s="7">
        <f t="shared" si="922"/>
        <v>1.025504440548015E-3</v>
      </c>
      <c r="BW1075">
        <f t="shared" si="923"/>
        <v>0.10021635611867556</v>
      </c>
      <c r="BX1075">
        <f t="shared" si="924"/>
        <v>1.4398146277763776E-2</v>
      </c>
      <c r="BY1075" s="4">
        <f t="shared" si="925"/>
        <v>1.0913972789761805E-3</v>
      </c>
      <c r="BZ1075" s="7">
        <f t="shared" si="926"/>
        <v>0.60381907504808519</v>
      </c>
      <c r="CA1075">
        <f t="shared" si="927"/>
        <v>3.9852938090242374E-2</v>
      </c>
      <c r="CB1075">
        <f t="shared" si="928"/>
        <v>0.14489558654573692</v>
      </c>
      <c r="CC1075" s="4">
        <f t="shared" si="929"/>
        <v>1.0913972789761805E-3</v>
      </c>
      <c r="CD1075" s="7">
        <f t="shared" si="930"/>
        <v>8</v>
      </c>
      <c r="CE1075" s="4">
        <f t="shared" si="931"/>
        <v>0</v>
      </c>
      <c r="CF1075" s="7">
        <f t="shared" si="932"/>
        <v>7.5316164260940982E-2</v>
      </c>
      <c r="CG1075">
        <f t="shared" si="933"/>
        <v>0.14179155942236624</v>
      </c>
      <c r="CH1075" s="7">
        <f t="shared" si="934"/>
        <v>7.5316164260940982E-2</v>
      </c>
      <c r="CI1075" s="4">
        <f t="shared" si="935"/>
        <v>0.51267848938788363</v>
      </c>
      <c r="CJ1075">
        <f t="shared" si="936"/>
        <v>0.14179155942236624</v>
      </c>
      <c r="CK1075">
        <f t="shared" si="937"/>
        <v>0.51267848938788363</v>
      </c>
      <c r="CL1075" s="7">
        <f t="shared" si="938"/>
        <v>0</v>
      </c>
      <c r="CM1075" s="4">
        <f t="shared" si="939"/>
        <v>0</v>
      </c>
      <c r="CN1075" s="7">
        <f t="shared" si="940"/>
        <v>7.9618067372848544E-2</v>
      </c>
      <c r="CO1075" s="4">
        <f t="shared" si="941"/>
        <v>0</v>
      </c>
      <c r="CP1075" s="7">
        <f t="shared" si="942"/>
        <v>4</v>
      </c>
      <c r="CQ1075" s="4" t="str">
        <f t="shared" si="943"/>
        <v>Glenfiddich 15</v>
      </c>
      <c r="CR1075" s="7">
        <f t="shared" si="944"/>
        <v>74</v>
      </c>
      <c r="CS1075">
        <f t="shared" si="945"/>
        <v>77</v>
      </c>
      <c r="CT1075">
        <f ca="1">COUNTIF(INDIRECT(ADDRESS(ROW(),CR1075,1,1)):INDIRECT(ADDRESS(ROW(),CS1075,1,1)), "&lt;0.05")</f>
        <v>3</v>
      </c>
      <c r="CU1075" s="4">
        <f t="shared" ca="1" si="946"/>
        <v>0</v>
      </c>
    </row>
    <row r="1076" spans="1:99" x14ac:dyDescent="0.25">
      <c r="A1076" s="48">
        <v>280</v>
      </c>
      <c r="B1076" s="7">
        <v>5.3640818854822312</v>
      </c>
      <c r="C1076">
        <v>3.2591930375983473</v>
      </c>
      <c r="D1076">
        <v>2.6061712923784222</v>
      </c>
      <c r="E1076">
        <v>1.6489786432979181</v>
      </c>
      <c r="F1076">
        <v>1.1227173908944357</v>
      </c>
      <c r="G1076">
        <v>1.8066036263736112</v>
      </c>
      <c r="H1076">
        <v>3.3362183564561847</v>
      </c>
      <c r="I1076">
        <v>2.2603702697080097</v>
      </c>
      <c r="J1076">
        <v>1.9461849667955482</v>
      </c>
      <c r="K1076" s="4">
        <v>0.41713798047237366</v>
      </c>
      <c r="L1076" s="7">
        <v>1.3108015540046081</v>
      </c>
      <c r="M1076">
        <v>2.2964387744579375</v>
      </c>
      <c r="N1076">
        <v>1.1269026429082118</v>
      </c>
      <c r="O1076">
        <v>1.1675721661151233</v>
      </c>
      <c r="P1076" s="53">
        <v>2.5759232584675265</v>
      </c>
      <c r="Q1076" s="53">
        <v>1.9364066147289896</v>
      </c>
      <c r="R1076" s="53">
        <v>2.9181931341942282</v>
      </c>
      <c r="S1076" s="53">
        <v>1.6730000700870291</v>
      </c>
      <c r="T1076" s="53">
        <v>1.6360068505459573</v>
      </c>
      <c r="U1076" s="57">
        <v>1.8055370105294191</v>
      </c>
      <c r="V1076" s="59">
        <v>3.747841657742593</v>
      </c>
      <c r="W1076" s="53">
        <v>6.6353583034305412</v>
      </c>
      <c r="X1076" s="53">
        <v>2.7451944931089791</v>
      </c>
      <c r="Y1076" s="53">
        <v>2.8724005150982013</v>
      </c>
      <c r="Z1076" s="53">
        <v>2.9290773807493613</v>
      </c>
      <c r="AA1076" s="53">
        <v>3.747841657742593</v>
      </c>
      <c r="AB1076" s="53">
        <v>6.6353583034305412</v>
      </c>
      <c r="AC1076" s="53">
        <v>2.7451944931089791</v>
      </c>
      <c r="AD1076" s="53">
        <v>2.8724005150982013</v>
      </c>
      <c r="AE1076" s="57">
        <v>2.9290773807493613</v>
      </c>
      <c r="AF1076" s="59">
        <v>4.1969881152899342</v>
      </c>
      <c r="AG1076" s="53">
        <v>1.0227491389591354</v>
      </c>
      <c r="AH1076" s="53">
        <v>3.1171915400527443</v>
      </c>
      <c r="AI1076" s="53">
        <v>4.3840671062898249</v>
      </c>
      <c r="AJ1076" s="53">
        <v>2.4809948099637769</v>
      </c>
      <c r="AK1076" s="53">
        <v>4.1969881152899342</v>
      </c>
      <c r="AL1076" s="53">
        <v>1.0227491389591354</v>
      </c>
      <c r="AM1076" s="53">
        <v>3.1171915400527443</v>
      </c>
      <c r="AN1076" s="53">
        <v>4.3840671062898249</v>
      </c>
      <c r="AO1076" s="57">
        <v>2.4809948099637769</v>
      </c>
      <c r="AP1076" s="59">
        <v>2.0914205024032637</v>
      </c>
      <c r="AQ1076" s="53">
        <v>1.632606415634219</v>
      </c>
      <c r="AR1076" s="53">
        <v>1.1412542107088184</v>
      </c>
      <c r="AS1076" s="53">
        <v>2.3469631850851229</v>
      </c>
      <c r="AT1076" s="53">
        <v>0.83021266619391565</v>
      </c>
      <c r="AU1076" s="53">
        <v>2.0914205024032637</v>
      </c>
      <c r="AV1076" s="53">
        <v>1.632606415634219</v>
      </c>
      <c r="AW1076" s="53">
        <v>1.1412542107088184</v>
      </c>
      <c r="AX1076" s="53">
        <v>2.3469631850851229</v>
      </c>
      <c r="AY1076" s="57">
        <v>0.83021266619391565</v>
      </c>
      <c r="AZ1076">
        <f t="shared" si="900"/>
        <v>2.3767657449457085</v>
      </c>
      <c r="BA1076">
        <f t="shared" si="901"/>
        <v>1.8446782076039032</v>
      </c>
      <c r="BB1076">
        <f t="shared" si="902"/>
        <v>3.785974470025935</v>
      </c>
      <c r="BC1076">
        <f t="shared" si="903"/>
        <v>3.0403981421110826</v>
      </c>
      <c r="BD1076" s="4">
        <f t="shared" si="904"/>
        <v>1.6084913960050682</v>
      </c>
      <c r="BE1076" s="7">
        <f t="shared" si="905"/>
        <v>1.3801125855361163</v>
      </c>
      <c r="BF1076">
        <f t="shared" si="906"/>
        <v>0.59934252105323671</v>
      </c>
      <c r="BG1076">
        <f t="shared" si="907"/>
        <v>1.5472236995861264</v>
      </c>
      <c r="BH1076">
        <f t="shared" si="908"/>
        <v>1.2938215114114919</v>
      </c>
      <c r="BI1076" s="4">
        <f t="shared" si="909"/>
        <v>0.59687538395015272</v>
      </c>
      <c r="BJ1076" s="7">
        <f t="shared" si="910"/>
        <v>0.28484837444856109</v>
      </c>
      <c r="BK1076">
        <f t="shared" si="911"/>
        <v>4.5638992804872429E-2</v>
      </c>
      <c r="BL1076">
        <f t="shared" si="912"/>
        <v>0.28194378681268029</v>
      </c>
      <c r="BM1076" s="4">
        <f t="shared" si="913"/>
        <v>0.13159335383816342</v>
      </c>
      <c r="BN1076" s="7">
        <f t="shared" si="914"/>
        <v>0.28484837444856109</v>
      </c>
      <c r="BO1076">
        <f t="shared" si="915"/>
        <v>3.1905764797477594E-3</v>
      </c>
      <c r="BP1076">
        <f t="shared" si="916"/>
        <v>2.0279800681844609E-2</v>
      </c>
      <c r="BQ1076" s="4">
        <f t="shared" si="917"/>
        <v>0.3888787981155355</v>
      </c>
      <c r="BR1076" s="7">
        <f t="shared" si="918"/>
        <v>4.5638992804872429E-2</v>
      </c>
      <c r="BS1076">
        <f t="shared" si="919"/>
        <v>3.1905764797477594E-3</v>
      </c>
      <c r="BT1076">
        <f t="shared" si="920"/>
        <v>0.25812903632015544</v>
      </c>
      <c r="BU1076" s="4">
        <f t="shared" si="921"/>
        <v>1.4345861981374629E-3</v>
      </c>
      <c r="BV1076" s="7">
        <f t="shared" si="922"/>
        <v>0.28194378681268029</v>
      </c>
      <c r="BW1076">
        <f t="shared" si="923"/>
        <v>2.0279800681844609E-2</v>
      </c>
      <c r="BX1076">
        <f t="shared" si="924"/>
        <v>0.25812903632015544</v>
      </c>
      <c r="BY1076" s="4">
        <f t="shared" si="925"/>
        <v>7.4836959730583928E-3</v>
      </c>
      <c r="BZ1076" s="7">
        <f t="shared" si="926"/>
        <v>0.13159335383816342</v>
      </c>
      <c r="CA1076">
        <f t="shared" si="927"/>
        <v>0.3888787981155355</v>
      </c>
      <c r="CB1076">
        <f t="shared" si="928"/>
        <v>1.4345861981374629E-3</v>
      </c>
      <c r="CC1076" s="4">
        <f t="shared" si="929"/>
        <v>7.4836959730583928E-3</v>
      </c>
      <c r="CD1076" s="7">
        <f t="shared" si="930"/>
        <v>10</v>
      </c>
      <c r="CE1076" s="4">
        <f t="shared" si="931"/>
        <v>0</v>
      </c>
      <c r="CF1076" s="7">
        <f t="shared" si="932"/>
        <v>0.28484837444856109</v>
      </c>
      <c r="CG1076">
        <f t="shared" si="933"/>
        <v>0.40976265625269004</v>
      </c>
      <c r="CH1076" s="7">
        <f t="shared" si="934"/>
        <v>0.28484837444856109</v>
      </c>
      <c r="CI1076" s="4">
        <f t="shared" si="935"/>
        <v>6.0151232031946163E-3</v>
      </c>
      <c r="CJ1076">
        <f t="shared" si="936"/>
        <v>0.40976265625269004</v>
      </c>
      <c r="CK1076">
        <f t="shared" si="937"/>
        <v>6.0151232031946163E-3</v>
      </c>
      <c r="CL1076" s="7">
        <f t="shared" si="938"/>
        <v>2</v>
      </c>
      <c r="CM1076" s="4">
        <f t="shared" si="939"/>
        <v>0</v>
      </c>
      <c r="CN1076" s="7">
        <f t="shared" si="940"/>
        <v>2.5751409675104455E-3</v>
      </c>
      <c r="CO1076" s="4">
        <f t="shared" si="941"/>
        <v>1</v>
      </c>
      <c r="CP1076" s="7">
        <f t="shared" si="942"/>
        <v>3</v>
      </c>
      <c r="CQ1076" s="4" t="str">
        <f t="shared" si="943"/>
        <v>Glenfiddich 12</v>
      </c>
      <c r="CR1076" s="7">
        <f t="shared" si="944"/>
        <v>70</v>
      </c>
      <c r="CS1076">
        <f t="shared" si="945"/>
        <v>73</v>
      </c>
      <c r="CT1076">
        <f ca="1">COUNTIF(INDIRECT(ADDRESS(ROW(),CR1076,1,1)):INDIRECT(ADDRESS(ROW(),CS1076,1,1)), "&lt;0.05")</f>
        <v>3</v>
      </c>
      <c r="CU1076" s="4">
        <f t="shared" ca="1" si="946"/>
        <v>0</v>
      </c>
    </row>
    <row r="1077" spans="1:99" x14ac:dyDescent="0.25">
      <c r="A1077" s="48">
        <v>281</v>
      </c>
      <c r="B1077" s="7">
        <v>4.4697875402181966</v>
      </c>
      <c r="C1077">
        <v>4.3191486169300441</v>
      </c>
      <c r="D1077">
        <v>3.8330277827299675</v>
      </c>
      <c r="E1077">
        <v>3.4912815508147395</v>
      </c>
      <c r="F1077">
        <v>2.9702607061128168</v>
      </c>
      <c r="G1077">
        <v>4.3676421285302016</v>
      </c>
      <c r="H1077">
        <v>3.4664897887825332</v>
      </c>
      <c r="I1077">
        <v>3.4523521180846393</v>
      </c>
      <c r="J1077">
        <v>2.7017062558847105</v>
      </c>
      <c r="K1077" s="4">
        <v>1.9134126107526224</v>
      </c>
      <c r="L1077" s="7">
        <v>2.7618203633169847</v>
      </c>
      <c r="M1077">
        <v>1.716432259828742</v>
      </c>
      <c r="N1077">
        <v>1.036453326757848</v>
      </c>
      <c r="O1077">
        <v>2.9445792652494021</v>
      </c>
      <c r="P1077" s="53">
        <v>2.841110506363381</v>
      </c>
      <c r="Q1077" s="53">
        <v>2.2539576691380532</v>
      </c>
      <c r="R1077" s="53">
        <v>4.4334869092863878</v>
      </c>
      <c r="S1077" s="53">
        <v>2.3610217257963502</v>
      </c>
      <c r="T1077" s="53">
        <v>1.6660771060332342</v>
      </c>
      <c r="U1077" s="57">
        <v>2.924397184074671</v>
      </c>
      <c r="V1077" s="59">
        <v>3.7454941895637197</v>
      </c>
      <c r="W1077" s="53">
        <v>5.514063692993199</v>
      </c>
      <c r="X1077" s="53">
        <v>3.6616363467982538</v>
      </c>
      <c r="Y1077" s="53">
        <v>2.7807507238896063</v>
      </c>
      <c r="Z1077" s="53">
        <v>1.9158597652085272</v>
      </c>
      <c r="AA1077" s="53">
        <v>3.7454941895637197</v>
      </c>
      <c r="AB1077" s="53">
        <v>5.514063692993199</v>
      </c>
      <c r="AC1077" s="53">
        <v>3.6616363467982538</v>
      </c>
      <c r="AD1077" s="53">
        <v>2.7807507238896063</v>
      </c>
      <c r="AE1077" s="57">
        <v>1.9158597652085272</v>
      </c>
      <c r="AF1077" s="59">
        <v>5.0894376046029945</v>
      </c>
      <c r="AG1077" s="53">
        <v>1.6649263885093668</v>
      </c>
      <c r="AH1077" s="53">
        <v>3.2801028273308908</v>
      </c>
      <c r="AI1077" s="53">
        <v>4.0441706947154286</v>
      </c>
      <c r="AJ1077" s="53">
        <v>2.5731243813221725</v>
      </c>
      <c r="AK1077" s="53">
        <v>5.0894376046029945</v>
      </c>
      <c r="AL1077" s="53">
        <v>1.6649263885093668</v>
      </c>
      <c r="AM1077" s="53">
        <v>3.2801028273308908</v>
      </c>
      <c r="AN1077" s="53">
        <v>4.0441706947154286</v>
      </c>
      <c r="AO1077" s="57">
        <v>2.5731243813221725</v>
      </c>
      <c r="AP1077" s="59">
        <v>2.635013736434098</v>
      </c>
      <c r="AQ1077" s="53">
        <v>1.9622408550782344</v>
      </c>
      <c r="AR1077" s="53">
        <v>1.1649379742183763</v>
      </c>
      <c r="AS1077" s="53">
        <v>1.5538758683094624</v>
      </c>
      <c r="AT1077" s="53">
        <v>0</v>
      </c>
      <c r="AU1077" s="53">
        <v>2.635013736434098</v>
      </c>
      <c r="AV1077" s="53">
        <v>1.9622408550782344</v>
      </c>
      <c r="AW1077" s="53">
        <v>1.1649379742183763</v>
      </c>
      <c r="AX1077" s="53">
        <v>1.5538758683094624</v>
      </c>
      <c r="AY1077" s="57">
        <v>0</v>
      </c>
      <c r="AZ1077">
        <f t="shared" si="900"/>
        <v>3.4985109098840468</v>
      </c>
      <c r="BA1077">
        <f t="shared" si="901"/>
        <v>2.4939336315845053</v>
      </c>
      <c r="BB1077">
        <f t="shared" si="902"/>
        <v>3.5235609436906614</v>
      </c>
      <c r="BC1077">
        <f t="shared" si="903"/>
        <v>3.3303523792961713</v>
      </c>
      <c r="BD1077" s="4">
        <f t="shared" si="904"/>
        <v>1.4632136868080343</v>
      </c>
      <c r="BE1077" s="7">
        <f t="shared" si="905"/>
        <v>0.81061060349735847</v>
      </c>
      <c r="BF1077">
        <f t="shared" si="906"/>
        <v>0.93285106848826027</v>
      </c>
      <c r="BG1077">
        <f t="shared" si="907"/>
        <v>1.2619993378658045</v>
      </c>
      <c r="BH1077">
        <f t="shared" si="908"/>
        <v>1.2430679257830284</v>
      </c>
      <c r="BI1077" s="4">
        <f t="shared" si="909"/>
        <v>0.926202017334261</v>
      </c>
      <c r="BJ1077" s="7">
        <f t="shared" si="910"/>
        <v>1.9451945792172555E-2</v>
      </c>
      <c r="BK1077">
        <f t="shared" si="911"/>
        <v>0.95856207358648937</v>
      </c>
      <c r="BL1077">
        <f t="shared" si="912"/>
        <v>0.72493736234502992</v>
      </c>
      <c r="BM1077" s="4">
        <f t="shared" si="913"/>
        <v>5.9921720854343662E-5</v>
      </c>
      <c r="BN1077" s="7">
        <f t="shared" si="914"/>
        <v>1.9451945792172555E-2</v>
      </c>
      <c r="BO1077">
        <f t="shared" si="915"/>
        <v>5.3918000673945067E-2</v>
      </c>
      <c r="BP1077">
        <f t="shared" si="916"/>
        <v>0.10732439800125683</v>
      </c>
      <c r="BQ1077" s="4">
        <f t="shared" si="917"/>
        <v>2.3279318075621447E-2</v>
      </c>
      <c r="BR1077" s="7">
        <f t="shared" si="918"/>
        <v>0.95856207358648937</v>
      </c>
      <c r="BS1077">
        <f t="shared" si="919"/>
        <v>5.3918000673945067E-2</v>
      </c>
      <c r="BT1077">
        <f t="shared" si="920"/>
        <v>0.73415814914347099</v>
      </c>
      <c r="BU1077" s="4">
        <f t="shared" si="921"/>
        <v>6.9046100881566864E-4</v>
      </c>
      <c r="BV1077" s="7">
        <f t="shared" si="922"/>
        <v>0.72493736234502992</v>
      </c>
      <c r="BW1077">
        <f t="shared" si="923"/>
        <v>0.10732439800125683</v>
      </c>
      <c r="BX1077">
        <f t="shared" si="924"/>
        <v>0.73415814914347099</v>
      </c>
      <c r="BY1077" s="4">
        <f t="shared" si="925"/>
        <v>1.4513805862848104E-3</v>
      </c>
      <c r="BZ1077" s="7">
        <f t="shared" si="926"/>
        <v>5.9921720854343662E-5</v>
      </c>
      <c r="CA1077">
        <f t="shared" si="927"/>
        <v>2.3279318075621447E-2</v>
      </c>
      <c r="CB1077">
        <f t="shared" si="928"/>
        <v>6.9046100881566864E-4</v>
      </c>
      <c r="CC1077" s="4">
        <f t="shared" si="929"/>
        <v>1.4513805862848104E-3</v>
      </c>
      <c r="CD1077" s="7">
        <f t="shared" si="930"/>
        <v>10</v>
      </c>
      <c r="CE1077" s="4">
        <f t="shared" si="931"/>
        <v>0</v>
      </c>
      <c r="CF1077" s="7">
        <f t="shared" si="932"/>
        <v>1.9451945792172555E-2</v>
      </c>
      <c r="CG1077">
        <f t="shared" si="933"/>
        <v>5.9410012657133103E-2</v>
      </c>
      <c r="CH1077" s="7">
        <f t="shared" si="934"/>
        <v>1.9451945792172555E-2</v>
      </c>
      <c r="CI1077" s="4">
        <f t="shared" si="935"/>
        <v>0.49034989575939969</v>
      </c>
      <c r="CJ1077">
        <f t="shared" si="936"/>
        <v>5.9410012657133103E-2</v>
      </c>
      <c r="CK1077">
        <f t="shared" si="937"/>
        <v>0.49034989575939969</v>
      </c>
      <c r="CL1077" s="7">
        <f t="shared" si="938"/>
        <v>2</v>
      </c>
      <c r="CM1077" s="4">
        <f t="shared" si="939"/>
        <v>0</v>
      </c>
      <c r="CN1077" s="7">
        <f t="shared" si="940"/>
        <v>0.22957464624326276</v>
      </c>
      <c r="CO1077" s="4">
        <f t="shared" si="941"/>
        <v>0</v>
      </c>
      <c r="CP1077" s="7">
        <f t="shared" si="942"/>
        <v>3</v>
      </c>
      <c r="CQ1077" s="4" t="str">
        <f t="shared" si="943"/>
        <v>Glenfiddich 12</v>
      </c>
      <c r="CR1077" s="7">
        <f t="shared" si="944"/>
        <v>70</v>
      </c>
      <c r="CS1077">
        <f t="shared" si="945"/>
        <v>73</v>
      </c>
      <c r="CT1077">
        <f ca="1">COUNTIF(INDIRECT(ADDRESS(ROW(),CR1077,1,1)):INDIRECT(ADDRESS(ROW(),CS1077,1,1)), "&lt;0.05")</f>
        <v>1</v>
      </c>
      <c r="CU1077" s="4">
        <f t="shared" ca="1" si="946"/>
        <v>0</v>
      </c>
    </row>
    <row r="1078" spans="1:99" x14ac:dyDescent="0.25">
      <c r="A1078" s="48">
        <v>282</v>
      </c>
      <c r="B1078" s="7">
        <v>11.527290561332739</v>
      </c>
      <c r="C1078">
        <v>11.369341076142353</v>
      </c>
      <c r="D1078">
        <v>12.901506446809181</v>
      </c>
      <c r="E1078">
        <v>10.518276535425139</v>
      </c>
      <c r="F1078">
        <v>9.4198372189054549</v>
      </c>
      <c r="G1078">
        <v>13.104621602799373</v>
      </c>
      <c r="H1078">
        <v>15.903592277387384</v>
      </c>
      <c r="I1078">
        <v>13.392933286843958</v>
      </c>
      <c r="J1078">
        <v>14.810989471318264</v>
      </c>
      <c r="K1078" s="4">
        <v>11.183776579739117</v>
      </c>
      <c r="L1078" s="7">
        <v>15.900837727967794</v>
      </c>
      <c r="M1078">
        <v>10.440699932505398</v>
      </c>
      <c r="N1078">
        <v>11.978703234919259</v>
      </c>
      <c r="O1078">
        <v>11.026564066773272</v>
      </c>
      <c r="P1078" s="53">
        <v>9.5191863432543595</v>
      </c>
      <c r="Q1078" s="53">
        <v>11.780398419572968</v>
      </c>
      <c r="R1078" s="53">
        <v>11.963558797751666</v>
      </c>
      <c r="S1078" s="53">
        <v>10.51162026835212</v>
      </c>
      <c r="T1078" s="53">
        <v>11.484733981789821</v>
      </c>
      <c r="U1078" s="57">
        <v>9.511524193007304</v>
      </c>
      <c r="V1078" s="59">
        <v>18.741067837136175</v>
      </c>
      <c r="W1078" s="53">
        <v>21.455420630632258</v>
      </c>
      <c r="X1078" s="53">
        <v>17.608325827770738</v>
      </c>
      <c r="Y1078" s="53">
        <v>17.719951242107442</v>
      </c>
      <c r="Z1078" s="53">
        <v>16.783968670051799</v>
      </c>
      <c r="AA1078" s="53">
        <v>18.741067837136175</v>
      </c>
      <c r="AB1078" s="53">
        <v>21.455420630632258</v>
      </c>
      <c r="AC1078" s="53">
        <v>17.608325827770738</v>
      </c>
      <c r="AD1078" s="53">
        <v>17.719951242107442</v>
      </c>
      <c r="AE1078" s="57">
        <v>16.783968670051799</v>
      </c>
      <c r="AF1078" s="59">
        <v>17.919460137176657</v>
      </c>
      <c r="AG1078" s="53">
        <v>15.573585974717721</v>
      </c>
      <c r="AH1078" s="53">
        <v>13.473384530364575</v>
      </c>
      <c r="AI1078" s="53">
        <v>14.356722956216165</v>
      </c>
      <c r="AJ1078" s="53">
        <v>11.597564728800762</v>
      </c>
      <c r="AK1078" s="53">
        <v>17.919460137176657</v>
      </c>
      <c r="AL1078" s="53">
        <v>15.573585974717721</v>
      </c>
      <c r="AM1078" s="53">
        <v>13.473384530364575</v>
      </c>
      <c r="AN1078" s="53">
        <v>14.356722956216165</v>
      </c>
      <c r="AO1078" s="57">
        <v>11.597564728800762</v>
      </c>
      <c r="AP1078" s="59">
        <v>9.2826047232739022</v>
      </c>
      <c r="AQ1078" s="53">
        <v>7.2485170991887546</v>
      </c>
      <c r="AR1078" s="53">
        <v>13.42693308423982</v>
      </c>
      <c r="AS1078" s="53">
        <v>17.45943640817768</v>
      </c>
      <c r="AT1078" s="53">
        <v>11.383876957642736</v>
      </c>
      <c r="AU1078" s="53">
        <v>9.2826047232739022</v>
      </c>
      <c r="AV1078" s="53">
        <v>7.2485170991887546</v>
      </c>
      <c r="AW1078" s="53">
        <v>13.42693308423982</v>
      </c>
      <c r="AX1078" s="53">
        <v>17.45943640817768</v>
      </c>
      <c r="AY1078" s="57">
        <v>11.383876957642736</v>
      </c>
      <c r="AZ1078">
        <f t="shared" si="900"/>
        <v>12.413216505670297</v>
      </c>
      <c r="BA1078">
        <f t="shared" si="901"/>
        <v>11.411782696589395</v>
      </c>
      <c r="BB1078">
        <f t="shared" si="902"/>
        <v>18.461746841539682</v>
      </c>
      <c r="BC1078">
        <f t="shared" si="903"/>
        <v>14.584143665455176</v>
      </c>
      <c r="BD1078" s="4">
        <f t="shared" si="904"/>
        <v>11.76027365450458</v>
      </c>
      <c r="BE1078" s="7">
        <f t="shared" si="905"/>
        <v>1.9873357804080416</v>
      </c>
      <c r="BF1078">
        <f t="shared" si="906"/>
        <v>1.8261453374174383</v>
      </c>
      <c r="BG1078">
        <f t="shared" si="907"/>
        <v>1.7083865490821442</v>
      </c>
      <c r="BH1078">
        <f t="shared" si="908"/>
        <v>2.2265315243391059</v>
      </c>
      <c r="BI1078" s="4">
        <f t="shared" si="909"/>
        <v>3.708688740068812</v>
      </c>
      <c r="BJ1078" s="7">
        <f t="shared" si="910"/>
        <v>0.25605538904195269</v>
      </c>
      <c r="BK1078">
        <f t="shared" si="911"/>
        <v>1.0092806202665789E-6</v>
      </c>
      <c r="BL1078">
        <f t="shared" si="912"/>
        <v>3.3773877044460145E-2</v>
      </c>
      <c r="BM1078" s="4">
        <f t="shared" si="913"/>
        <v>0.63134367527713664</v>
      </c>
      <c r="BN1078" s="7">
        <f t="shared" si="914"/>
        <v>0.25605538904195269</v>
      </c>
      <c r="BO1078">
        <f t="shared" si="915"/>
        <v>5.2585360123422448E-8</v>
      </c>
      <c r="BP1078">
        <f t="shared" si="916"/>
        <v>2.7746763165740463E-3</v>
      </c>
      <c r="BQ1078" s="4">
        <f t="shared" si="917"/>
        <v>0.79393428236837382</v>
      </c>
      <c r="BR1078" s="7">
        <f t="shared" si="918"/>
        <v>1.0092806202665789E-6</v>
      </c>
      <c r="BS1078">
        <f t="shared" si="919"/>
        <v>5.2585360123422448E-8</v>
      </c>
      <c r="BT1078">
        <f t="shared" si="920"/>
        <v>4.248629712025475E-4</v>
      </c>
      <c r="BU1078" s="4">
        <f t="shared" si="921"/>
        <v>1.8993592788073759E-4</v>
      </c>
      <c r="BV1078" s="7">
        <f t="shared" si="922"/>
        <v>3.3773877044460145E-2</v>
      </c>
      <c r="BW1078">
        <f t="shared" si="923"/>
        <v>2.7746763165740463E-3</v>
      </c>
      <c r="BX1078">
        <f t="shared" si="924"/>
        <v>4.248629712025475E-4</v>
      </c>
      <c r="BY1078" s="4">
        <f t="shared" si="925"/>
        <v>5.7042980577725617E-2</v>
      </c>
      <c r="BZ1078" s="7">
        <f t="shared" si="926"/>
        <v>0.63134367527713664</v>
      </c>
      <c r="CA1078">
        <f t="shared" si="927"/>
        <v>0.79393428236837382</v>
      </c>
      <c r="CB1078">
        <f t="shared" si="928"/>
        <v>1.8993592788073759E-4</v>
      </c>
      <c r="CC1078" s="4">
        <f t="shared" si="929"/>
        <v>5.7042980577725617E-2</v>
      </c>
      <c r="CD1078" s="7">
        <f t="shared" si="930"/>
        <v>12</v>
      </c>
      <c r="CE1078" s="4">
        <f t="shared" si="931"/>
        <v>0</v>
      </c>
      <c r="CF1078" s="7">
        <f t="shared" si="932"/>
        <v>0.25605538904195269</v>
      </c>
      <c r="CG1078">
        <f t="shared" si="933"/>
        <v>1.1487624881300101E-2</v>
      </c>
      <c r="CH1078" s="7">
        <f t="shared" si="934"/>
        <v>0.25605538904195269</v>
      </c>
      <c r="CI1078" s="4">
        <f t="shared" si="935"/>
        <v>4.5496655300998498E-4</v>
      </c>
      <c r="CJ1078">
        <f t="shared" si="936"/>
        <v>1.1487624881300101E-2</v>
      </c>
      <c r="CK1078">
        <f t="shared" si="937"/>
        <v>4.5496655300998498E-4</v>
      </c>
      <c r="CL1078" s="7">
        <f t="shared" si="938"/>
        <v>4</v>
      </c>
      <c r="CM1078" s="4">
        <f t="shared" si="939"/>
        <v>0</v>
      </c>
      <c r="CN1078" s="7">
        <f t="shared" si="940"/>
        <v>6.357132270581229E-7</v>
      </c>
      <c r="CO1078" s="4">
        <f t="shared" si="941"/>
        <v>1</v>
      </c>
      <c r="CP1078" s="7">
        <f t="shared" si="942"/>
        <v>3</v>
      </c>
      <c r="CQ1078" s="4" t="str">
        <f t="shared" si="943"/>
        <v>Glenfiddich 12</v>
      </c>
      <c r="CR1078" s="7">
        <f t="shared" si="944"/>
        <v>70</v>
      </c>
      <c r="CS1078">
        <f t="shared" si="945"/>
        <v>73</v>
      </c>
      <c r="CT1078">
        <f ca="1">COUNTIF(INDIRECT(ADDRESS(ROW(),CR1078,1,1)):INDIRECT(ADDRESS(ROW(),CS1078,1,1)), "&lt;0.05")</f>
        <v>4</v>
      </c>
      <c r="CU1078" s="4">
        <f t="shared" ca="1" si="946"/>
        <v>1</v>
      </c>
    </row>
    <row r="1079" spans="1:99" x14ac:dyDescent="0.25">
      <c r="A1079" s="48">
        <v>283</v>
      </c>
      <c r="B1079" s="7">
        <v>39.818138502349527</v>
      </c>
      <c r="C1079">
        <v>40.03059049868925</v>
      </c>
      <c r="D1079">
        <v>50.120970795633077</v>
      </c>
      <c r="E1079">
        <v>46.402585367881052</v>
      </c>
      <c r="F1079">
        <v>48.465582546003255</v>
      </c>
      <c r="G1079">
        <v>66.804813737022968</v>
      </c>
      <c r="H1079">
        <v>64.636496648503282</v>
      </c>
      <c r="I1079">
        <v>44.22264012496499</v>
      </c>
      <c r="J1079">
        <v>50.596612239650845</v>
      </c>
      <c r="K1079" s="4">
        <v>45.647467453796004</v>
      </c>
      <c r="L1079" s="7">
        <v>46.742702300516775</v>
      </c>
      <c r="M1079">
        <v>39.917290806235904</v>
      </c>
      <c r="N1079">
        <v>41.656068069064538</v>
      </c>
      <c r="O1079">
        <v>39.153559324215266</v>
      </c>
      <c r="P1079" s="53">
        <v>28.148820287316774</v>
      </c>
      <c r="Q1079" s="53">
        <v>33.925563896333507</v>
      </c>
      <c r="R1079" s="53">
        <v>40.634662092437956</v>
      </c>
      <c r="S1079" s="53">
        <v>29.592506055299442</v>
      </c>
      <c r="T1079" s="53">
        <v>36.095949581867622</v>
      </c>
      <c r="U1079" s="57">
        <v>32.563183372387293</v>
      </c>
      <c r="V1079" s="59">
        <v>45.005728008682567</v>
      </c>
      <c r="W1079" s="53">
        <v>55.040146087626013</v>
      </c>
      <c r="X1079" s="53">
        <v>49.558865690192768</v>
      </c>
      <c r="Y1079" s="53">
        <v>51.552460631972231</v>
      </c>
      <c r="Z1079" s="53">
        <v>46.571137089983331</v>
      </c>
      <c r="AA1079" s="53">
        <v>45.005728008682567</v>
      </c>
      <c r="AB1079" s="53">
        <v>55.040146087626013</v>
      </c>
      <c r="AC1079" s="53">
        <v>49.558865690192768</v>
      </c>
      <c r="AD1079" s="53">
        <v>51.552460631972231</v>
      </c>
      <c r="AE1079" s="57">
        <v>46.571137089983331</v>
      </c>
      <c r="AF1079" s="59">
        <v>53.945710581132531</v>
      </c>
      <c r="AG1079" s="53">
        <v>63.146019982312474</v>
      </c>
      <c r="AH1079" s="53">
        <v>64.597278568063871</v>
      </c>
      <c r="AI1079" s="53">
        <v>60.99724595419228</v>
      </c>
      <c r="AJ1079" s="53">
        <v>63.37289075002289</v>
      </c>
      <c r="AK1079" s="53">
        <v>53.945710581132531</v>
      </c>
      <c r="AL1079" s="53">
        <v>63.146019982312474</v>
      </c>
      <c r="AM1079" s="53">
        <v>64.597278568063871</v>
      </c>
      <c r="AN1079" s="53">
        <v>60.99724595419228</v>
      </c>
      <c r="AO1079" s="57">
        <v>63.37289075002289</v>
      </c>
      <c r="AP1079" s="59">
        <v>45.741589579589913</v>
      </c>
      <c r="AQ1079" s="53">
        <v>28.936937040247912</v>
      </c>
      <c r="AR1079" s="53">
        <v>49.746620588169833</v>
      </c>
      <c r="AS1079" s="53">
        <v>55.222318111900897</v>
      </c>
      <c r="AT1079" s="53">
        <v>39.640879715980219</v>
      </c>
      <c r="AU1079" s="53">
        <v>45.741589579589913</v>
      </c>
      <c r="AV1079" s="53">
        <v>28.936937040247912</v>
      </c>
      <c r="AW1079" s="53">
        <v>49.746620588169833</v>
      </c>
      <c r="AX1079" s="53">
        <v>55.222318111900897</v>
      </c>
      <c r="AY1079" s="57">
        <v>39.640879715980219</v>
      </c>
      <c r="AZ1079">
        <f t="shared" si="900"/>
        <v>49.674589791449421</v>
      </c>
      <c r="BA1079">
        <f t="shared" si="901"/>
        <v>36.843030578567507</v>
      </c>
      <c r="BB1079">
        <f t="shared" si="902"/>
        <v>49.545667501691376</v>
      </c>
      <c r="BC1079">
        <f t="shared" si="903"/>
        <v>61.211829167144799</v>
      </c>
      <c r="BD1079" s="4">
        <f t="shared" si="904"/>
        <v>43.857669007177755</v>
      </c>
      <c r="BE1079" s="7">
        <f t="shared" si="905"/>
        <v>9.2292900048908315</v>
      </c>
      <c r="BF1079">
        <f t="shared" si="906"/>
        <v>5.8298194280496176</v>
      </c>
      <c r="BG1079">
        <f t="shared" si="907"/>
        <v>3.7616653983626147</v>
      </c>
      <c r="BH1079">
        <f t="shared" si="908"/>
        <v>4.0198140969156437</v>
      </c>
      <c r="BI1079" s="4">
        <f t="shared" si="909"/>
        <v>9.5194970814316058</v>
      </c>
      <c r="BJ1079" s="7">
        <f t="shared" si="910"/>
        <v>2.0251106581580035E-3</v>
      </c>
      <c r="BK1079">
        <f t="shared" si="911"/>
        <v>0.96804851019406679</v>
      </c>
      <c r="BL1079">
        <f t="shared" si="912"/>
        <v>3.3588336866860694E-3</v>
      </c>
      <c r="BM1079" s="4">
        <f t="shared" si="913"/>
        <v>0.18229285480318064</v>
      </c>
      <c r="BN1079" s="7">
        <f t="shared" si="914"/>
        <v>2.0251106581580035E-3</v>
      </c>
      <c r="BO1079">
        <f t="shared" si="915"/>
        <v>3.2258407540897359E-5</v>
      </c>
      <c r="BP1079">
        <f t="shared" si="916"/>
        <v>8.4760499308238254E-9</v>
      </c>
      <c r="BQ1079" s="4">
        <f t="shared" si="917"/>
        <v>6.5585347133561456E-2</v>
      </c>
      <c r="BR1079" s="7">
        <f t="shared" si="918"/>
        <v>0.96804851019406679</v>
      </c>
      <c r="BS1079">
        <f t="shared" si="919"/>
        <v>3.2258407540897359E-5</v>
      </c>
      <c r="BT1079">
        <f t="shared" si="920"/>
        <v>2.8336409764560741E-6</v>
      </c>
      <c r="BU1079" s="4">
        <f t="shared" si="921"/>
        <v>0.104882256742309</v>
      </c>
      <c r="BV1079" s="7">
        <f t="shared" si="922"/>
        <v>3.3588336866860694E-3</v>
      </c>
      <c r="BW1079">
        <f t="shared" si="923"/>
        <v>8.4760499308238254E-9</v>
      </c>
      <c r="BX1079">
        <f t="shared" si="924"/>
        <v>2.8336409764560741E-6</v>
      </c>
      <c r="BY1079" s="4">
        <f t="shared" si="925"/>
        <v>1.7939908446291882E-4</v>
      </c>
      <c r="BZ1079" s="7">
        <f t="shared" si="926"/>
        <v>0.18229285480318064</v>
      </c>
      <c r="CA1079">
        <f t="shared" si="927"/>
        <v>6.5585347133561456E-2</v>
      </c>
      <c r="CB1079">
        <f t="shared" si="928"/>
        <v>0.104882256742309</v>
      </c>
      <c r="CC1079" s="4">
        <f t="shared" si="929"/>
        <v>1.7939908446291882E-4</v>
      </c>
      <c r="CD1079" s="7">
        <f t="shared" si="930"/>
        <v>12</v>
      </c>
      <c r="CE1079" s="4">
        <f t="shared" si="931"/>
        <v>0</v>
      </c>
      <c r="CF1079" s="7">
        <f t="shared" si="932"/>
        <v>2.0251106581580035E-3</v>
      </c>
      <c r="CG1079">
        <f t="shared" si="933"/>
        <v>0.59128617145113382</v>
      </c>
      <c r="CH1079" s="7">
        <f t="shared" si="934"/>
        <v>2.0251106581580035E-3</v>
      </c>
      <c r="CI1079" s="4">
        <f t="shared" si="935"/>
        <v>4.3216490411237453E-6</v>
      </c>
      <c r="CJ1079">
        <f t="shared" si="936"/>
        <v>0.59128617145113382</v>
      </c>
      <c r="CK1079">
        <f t="shared" si="937"/>
        <v>4.3216490411237453E-6</v>
      </c>
      <c r="CL1079" s="7">
        <f t="shared" si="938"/>
        <v>4</v>
      </c>
      <c r="CM1079" s="4">
        <f t="shared" si="939"/>
        <v>0</v>
      </c>
      <c r="CN1079" s="7">
        <f t="shared" si="940"/>
        <v>9.2790021537469614E-5</v>
      </c>
      <c r="CO1079" s="4">
        <f t="shared" si="941"/>
        <v>1</v>
      </c>
      <c r="CP1079" s="7">
        <f t="shared" si="942"/>
        <v>4</v>
      </c>
      <c r="CQ1079" s="4" t="str">
        <f t="shared" si="943"/>
        <v>Glenfiddich 15</v>
      </c>
      <c r="CR1079" s="7">
        <f t="shared" si="944"/>
        <v>74</v>
      </c>
      <c r="CS1079">
        <f t="shared" si="945"/>
        <v>77</v>
      </c>
      <c r="CT1079">
        <f ca="1">COUNTIF(INDIRECT(ADDRESS(ROW(),CR1079,1,1)):INDIRECT(ADDRESS(ROW(),CS1079,1,1)), "&lt;0.05")</f>
        <v>4</v>
      </c>
      <c r="CU1079" s="4">
        <f t="shared" ca="1" si="946"/>
        <v>1</v>
      </c>
    </row>
    <row r="1080" spans="1:99" x14ac:dyDescent="0.25">
      <c r="A1080" s="48">
        <v>284</v>
      </c>
      <c r="B1080" s="7">
        <v>8.8092750004175393</v>
      </c>
      <c r="C1080">
        <v>7.7675073847156115</v>
      </c>
      <c r="D1080">
        <v>9.1318958691566419</v>
      </c>
      <c r="E1080">
        <v>8.6887377264378998</v>
      </c>
      <c r="F1080">
        <v>10.472357026126483</v>
      </c>
      <c r="G1080">
        <v>13.191291272029805</v>
      </c>
      <c r="H1080">
        <v>13.334299785458276</v>
      </c>
      <c r="I1080">
        <v>9.0148175691280557</v>
      </c>
      <c r="J1080">
        <v>11.699913793639421</v>
      </c>
      <c r="K1080" s="4">
        <v>9.2595711330937238</v>
      </c>
      <c r="L1080" s="7">
        <v>9.8407613931523628</v>
      </c>
      <c r="M1080">
        <v>7.8447591717971905</v>
      </c>
      <c r="N1080">
        <v>10.033708277639398</v>
      </c>
      <c r="O1080">
        <v>8.523686203109877</v>
      </c>
      <c r="P1080" s="53">
        <v>5.3926952320131818</v>
      </c>
      <c r="Q1080" s="53">
        <v>8.6659050263931388</v>
      </c>
      <c r="R1080" s="53">
        <v>9.2340021363295879</v>
      </c>
      <c r="S1080" s="53">
        <v>7.4203644780381097</v>
      </c>
      <c r="T1080" s="53">
        <v>9.0098266916491241</v>
      </c>
      <c r="U1080" s="57">
        <v>6.8954370789794099</v>
      </c>
      <c r="V1080" s="59">
        <v>8.092474862506247</v>
      </c>
      <c r="W1080" s="53">
        <v>11.689378042720513</v>
      </c>
      <c r="X1080" s="53">
        <v>10.375975855946573</v>
      </c>
      <c r="Y1080" s="53">
        <v>10.42996629482286</v>
      </c>
      <c r="Z1080" s="53">
        <v>9.2776786807387381</v>
      </c>
      <c r="AA1080" s="53">
        <v>8.092474862506247</v>
      </c>
      <c r="AB1080" s="53">
        <v>11.689378042720513</v>
      </c>
      <c r="AC1080" s="53">
        <v>10.375975855946573</v>
      </c>
      <c r="AD1080" s="53">
        <v>10.42996629482286</v>
      </c>
      <c r="AE1080" s="57">
        <v>9.2776786807387381</v>
      </c>
      <c r="AF1080" s="59">
        <v>10.796317925749552</v>
      </c>
      <c r="AG1080" s="53">
        <v>15.563086944934915</v>
      </c>
      <c r="AH1080" s="53">
        <v>12.733909267894985</v>
      </c>
      <c r="AI1080" s="53">
        <v>12.868229257909793</v>
      </c>
      <c r="AJ1080" s="53">
        <v>11.104019842647638</v>
      </c>
      <c r="AK1080" s="53">
        <v>10.796317925749552</v>
      </c>
      <c r="AL1080" s="53">
        <v>15.563086944934915</v>
      </c>
      <c r="AM1080" s="53">
        <v>12.733909267894985</v>
      </c>
      <c r="AN1080" s="53">
        <v>12.868229257909793</v>
      </c>
      <c r="AO1080" s="57">
        <v>11.104019842647638</v>
      </c>
      <c r="AP1080" s="59">
        <v>9.8919836039617781</v>
      </c>
      <c r="AQ1080" s="53">
        <v>5.8631906058399954</v>
      </c>
      <c r="AR1080" s="53">
        <v>11.103164623367405</v>
      </c>
      <c r="AS1080" s="53">
        <v>11.221947185132043</v>
      </c>
      <c r="AT1080" s="53">
        <v>7.2705326597841866</v>
      </c>
      <c r="AU1080" s="53">
        <v>9.8919836039617781</v>
      </c>
      <c r="AV1080" s="53">
        <v>5.8631906058399954</v>
      </c>
      <c r="AW1080" s="53">
        <v>11.103164623367405</v>
      </c>
      <c r="AX1080" s="53">
        <v>11.221947185132043</v>
      </c>
      <c r="AY1080" s="57">
        <v>7.2705326597841866</v>
      </c>
      <c r="AZ1080">
        <f t="shared" si="900"/>
        <v>10.136966656020345</v>
      </c>
      <c r="BA1080">
        <f t="shared" si="901"/>
        <v>8.2861145689101381</v>
      </c>
      <c r="BB1080">
        <f t="shared" si="902"/>
        <v>9.9730947473469858</v>
      </c>
      <c r="BC1080">
        <f t="shared" si="903"/>
        <v>12.613112647827375</v>
      </c>
      <c r="BD1080" s="4">
        <f t="shared" si="904"/>
        <v>9.070163735617081</v>
      </c>
      <c r="BE1080" s="7">
        <f t="shared" si="905"/>
        <v>1.9613149393708904</v>
      </c>
      <c r="BF1080">
        <f t="shared" si="906"/>
        <v>1.4276678268923135</v>
      </c>
      <c r="BG1080">
        <f t="shared" si="907"/>
        <v>1.276889258705876</v>
      </c>
      <c r="BH1080">
        <f t="shared" si="908"/>
        <v>1.7863761466891599</v>
      </c>
      <c r="BI1080" s="4">
        <f t="shared" si="909"/>
        <v>2.2589083491034652</v>
      </c>
      <c r="BJ1080" s="7">
        <f t="shared" si="910"/>
        <v>2.7835415592223148E-2</v>
      </c>
      <c r="BK1080">
        <f t="shared" si="911"/>
        <v>0.8276588575910222</v>
      </c>
      <c r="BL1080">
        <f t="shared" si="912"/>
        <v>8.5946667146714773E-3</v>
      </c>
      <c r="BM1080" s="4">
        <f t="shared" si="913"/>
        <v>0.2745493151466164</v>
      </c>
      <c r="BN1080" s="7">
        <f t="shared" si="914"/>
        <v>2.7835415592223148E-2</v>
      </c>
      <c r="BO1080">
        <f t="shared" si="915"/>
        <v>1.231762068806019E-2</v>
      </c>
      <c r="BP1080">
        <f t="shared" si="916"/>
        <v>1.4220613175958384E-5</v>
      </c>
      <c r="BQ1080" s="4">
        <f t="shared" si="917"/>
        <v>0.36799677333101377</v>
      </c>
      <c r="BR1080" s="7">
        <f t="shared" si="918"/>
        <v>0.8276588575910222</v>
      </c>
      <c r="BS1080">
        <f t="shared" si="919"/>
        <v>1.231762068806019E-2</v>
      </c>
      <c r="BT1080">
        <f t="shared" si="920"/>
        <v>1.5220342550368734E-3</v>
      </c>
      <c r="BU1080" s="4">
        <f t="shared" si="921"/>
        <v>0.28944340962257153</v>
      </c>
      <c r="BV1080" s="7">
        <f t="shared" si="922"/>
        <v>8.5946667146714773E-3</v>
      </c>
      <c r="BW1080">
        <f t="shared" si="923"/>
        <v>1.4220613175958384E-5</v>
      </c>
      <c r="BX1080">
        <f t="shared" si="924"/>
        <v>1.5220342550368734E-3</v>
      </c>
      <c r="BY1080" s="4">
        <f t="shared" si="925"/>
        <v>1.1657517350672139E-3</v>
      </c>
      <c r="BZ1080" s="7">
        <f t="shared" si="926"/>
        <v>0.2745493151466164</v>
      </c>
      <c r="CA1080">
        <f t="shared" si="927"/>
        <v>0.36799677333101377</v>
      </c>
      <c r="CB1080">
        <f t="shared" si="928"/>
        <v>0.28944340962257153</v>
      </c>
      <c r="CC1080" s="4">
        <f>_xlfn.T.TEST($AP1080:$AY1080,AF1080:AO1080,2,3)</f>
        <v>1.1657517350672139E-3</v>
      </c>
      <c r="CD1080" s="7">
        <f t="shared" si="930"/>
        <v>12</v>
      </c>
      <c r="CE1080" s="4">
        <f t="shared" si="931"/>
        <v>0</v>
      </c>
      <c r="CF1080" s="7">
        <f t="shared" si="932"/>
        <v>2.7835415592223148E-2</v>
      </c>
      <c r="CG1080">
        <f t="shared" si="933"/>
        <v>0.58754040931980733</v>
      </c>
      <c r="CH1080" s="7">
        <f t="shared" si="934"/>
        <v>2.7835415592223148E-2</v>
      </c>
      <c r="CI1080" s="4">
        <f t="shared" si="935"/>
        <v>1.1555047974905665E-3</v>
      </c>
      <c r="CJ1080">
        <f t="shared" si="936"/>
        <v>0.58754040931980733</v>
      </c>
      <c r="CK1080">
        <f t="shared" si="937"/>
        <v>1.1555047974905665E-3</v>
      </c>
      <c r="CL1080" s="7">
        <f t="shared" si="938"/>
        <v>4</v>
      </c>
      <c r="CM1080" s="4">
        <f t="shared" si="939"/>
        <v>0</v>
      </c>
      <c r="CN1080" s="7">
        <f t="shared" si="940"/>
        <v>1.9353050633289194E-3</v>
      </c>
      <c r="CO1080" s="4">
        <f t="shared" si="941"/>
        <v>1</v>
      </c>
      <c r="CP1080" s="7">
        <f t="shared" si="942"/>
        <v>4</v>
      </c>
      <c r="CQ1080" s="4" t="str">
        <f t="shared" si="943"/>
        <v>Glenfiddich 15</v>
      </c>
      <c r="CR1080" s="7">
        <f t="shared" si="944"/>
        <v>74</v>
      </c>
      <c r="CS1080">
        <f t="shared" si="945"/>
        <v>77</v>
      </c>
      <c r="CT1080">
        <f ca="1">COUNTIF(INDIRECT(ADDRESS(ROW(),CR1080,1,1)):INDIRECT(ADDRESS(ROW(),CS1080,1,1)), "&lt;0.05")</f>
        <v>4</v>
      </c>
      <c r="CU1080" s="4">
        <f t="shared" ca="1" si="946"/>
        <v>1</v>
      </c>
    </row>
    <row r="1081" spans="1:99" x14ac:dyDescent="0.25">
      <c r="A1081" s="48">
        <v>285</v>
      </c>
      <c r="B1081" s="7">
        <v>1.1615613357180021</v>
      </c>
      <c r="C1081">
        <v>0.98417573369702049</v>
      </c>
      <c r="D1081">
        <v>1.123641082112641</v>
      </c>
      <c r="E1081">
        <v>0.94936883598265032</v>
      </c>
      <c r="F1081">
        <v>1.4178916116524267</v>
      </c>
      <c r="G1081">
        <v>1.6196470464443449</v>
      </c>
      <c r="H1081">
        <v>2.5393171434166799</v>
      </c>
      <c r="I1081">
        <v>1.0639370678585773</v>
      </c>
      <c r="J1081">
        <v>1.2368780624325995</v>
      </c>
      <c r="K1081" s="4">
        <v>1.3691775008333091</v>
      </c>
      <c r="L1081" s="7">
        <v>1.4192981501155377</v>
      </c>
      <c r="M1081">
        <v>1.2749952061829695</v>
      </c>
      <c r="N1081">
        <v>0.98819092000830511</v>
      </c>
      <c r="O1081">
        <v>0.33106391278554193</v>
      </c>
      <c r="P1081" s="53">
        <v>0.59055003236991166</v>
      </c>
      <c r="Q1081" s="53">
        <v>0.99224231196226076</v>
      </c>
      <c r="R1081" s="53">
        <v>1.2843989071705124</v>
      </c>
      <c r="S1081" s="53">
        <v>1.0377422862490009</v>
      </c>
      <c r="T1081" s="53">
        <v>0.70492902877896169</v>
      </c>
      <c r="U1081" s="57">
        <v>0.75835286500596721</v>
      </c>
      <c r="V1081" s="59">
        <v>0.78090470384946031</v>
      </c>
      <c r="W1081" s="53">
        <v>1.3080938434975695</v>
      </c>
      <c r="X1081" s="53">
        <v>1.5557800290142092</v>
      </c>
      <c r="Y1081" s="53">
        <v>1.6171413088727211</v>
      </c>
      <c r="Z1081" s="53">
        <v>1.5675938621608021</v>
      </c>
      <c r="AA1081" s="53">
        <v>0.78090470384946031</v>
      </c>
      <c r="AB1081" s="53">
        <v>1.3080938434975695</v>
      </c>
      <c r="AC1081" s="53">
        <v>1.5557800290142092</v>
      </c>
      <c r="AD1081" s="53">
        <v>1.6171413088727211</v>
      </c>
      <c r="AE1081" s="57">
        <v>1.5675938621608021</v>
      </c>
      <c r="AF1081" s="59">
        <v>1.8295035654123244</v>
      </c>
      <c r="AG1081" s="53">
        <v>1.8315207928749559</v>
      </c>
      <c r="AH1081" s="53">
        <v>2.57482381504638</v>
      </c>
      <c r="AI1081" s="53">
        <v>1.5910674866533594</v>
      </c>
      <c r="AJ1081" s="53">
        <v>2.3771807855782914</v>
      </c>
      <c r="AK1081" s="53">
        <v>1.8295035654123244</v>
      </c>
      <c r="AL1081" s="53">
        <v>1.8315207928749559</v>
      </c>
      <c r="AM1081" s="53">
        <v>2.57482381504638</v>
      </c>
      <c r="AN1081" s="53">
        <v>1.5910674866533594</v>
      </c>
      <c r="AO1081" s="57">
        <v>2.3771807855782914</v>
      </c>
      <c r="AP1081" s="59">
        <v>1.1087229152308034</v>
      </c>
      <c r="AQ1081" s="53">
        <v>0.90190415864348283</v>
      </c>
      <c r="AR1081" s="53">
        <v>1.1222549882097752</v>
      </c>
      <c r="AS1081" s="53">
        <v>2.036565179864736</v>
      </c>
      <c r="AT1081" s="53">
        <v>0.62335715830082861</v>
      </c>
      <c r="AU1081" s="53">
        <v>1.1087229152308034</v>
      </c>
      <c r="AV1081" s="53">
        <v>0.90190415864348283</v>
      </c>
      <c r="AW1081" s="53">
        <v>1.1222549882097752</v>
      </c>
      <c r="AX1081" s="53">
        <v>2.036565179864736</v>
      </c>
      <c r="AY1081" s="57">
        <v>0.62335715830082861</v>
      </c>
      <c r="AZ1081">
        <f t="shared" si="900"/>
        <v>1.3465595420148251</v>
      </c>
      <c r="BA1081">
        <f t="shared" si="901"/>
        <v>0.93817636206289701</v>
      </c>
      <c r="BB1081">
        <f t="shared" si="902"/>
        <v>1.3659027494789524</v>
      </c>
      <c r="BC1081">
        <f t="shared" si="903"/>
        <v>2.0408192891130619</v>
      </c>
      <c r="BD1081" s="4">
        <f t="shared" si="904"/>
        <v>1.1585608800499252</v>
      </c>
      <c r="BE1081" s="7">
        <f t="shared" si="905"/>
        <v>0.46758864453068072</v>
      </c>
      <c r="BF1081">
        <f t="shared" si="906"/>
        <v>0.34258875822825291</v>
      </c>
      <c r="BG1081">
        <f t="shared" si="907"/>
        <v>0.32843672921749861</v>
      </c>
      <c r="BH1081">
        <f t="shared" si="908"/>
        <v>0.39130458992908301</v>
      </c>
      <c r="BI1081" s="4">
        <f t="shared" si="909"/>
        <v>0.50044628692356108</v>
      </c>
      <c r="BJ1081" s="7">
        <f t="shared" si="910"/>
        <v>4.0118641057097802E-2</v>
      </c>
      <c r="BK1081">
        <f t="shared" si="911"/>
        <v>0.91606971694393335</v>
      </c>
      <c r="BL1081">
        <f t="shared" si="912"/>
        <v>2.1282602810843852E-3</v>
      </c>
      <c r="BM1081" s="4">
        <f t="shared" si="913"/>
        <v>0.39686187576266285</v>
      </c>
      <c r="BN1081" s="7">
        <f t="shared" si="914"/>
        <v>4.0118641057097802E-2</v>
      </c>
      <c r="BO1081">
        <f t="shared" si="915"/>
        <v>1.0644916340385337E-2</v>
      </c>
      <c r="BP1081">
        <f t="shared" si="916"/>
        <v>3.0102018973676746E-6</v>
      </c>
      <c r="BQ1081" s="4">
        <f t="shared" si="917"/>
        <v>0.26748048869426683</v>
      </c>
      <c r="BR1081" s="7">
        <f t="shared" si="918"/>
        <v>0.91606971694393335</v>
      </c>
      <c r="BS1081">
        <f t="shared" si="919"/>
        <v>1.0644916340385337E-2</v>
      </c>
      <c r="BT1081">
        <f t="shared" si="920"/>
        <v>5.9855339968975757E-4</v>
      </c>
      <c r="BU1081" s="4">
        <f t="shared" si="921"/>
        <v>0.29004980585996071</v>
      </c>
      <c r="BV1081" s="7">
        <f t="shared" si="922"/>
        <v>2.1282602810843852E-3</v>
      </c>
      <c r="BW1081">
        <f t="shared" si="923"/>
        <v>3.0102018973676746E-6</v>
      </c>
      <c r="BX1081">
        <f t="shared" si="924"/>
        <v>5.9855339968975757E-4</v>
      </c>
      <c r="BY1081" s="4">
        <f t="shared" si="925"/>
        <v>3.976208127827479E-4</v>
      </c>
      <c r="BZ1081" s="7">
        <f t="shared" si="926"/>
        <v>0.39686187576266285</v>
      </c>
      <c r="CA1081">
        <f t="shared" si="927"/>
        <v>0.26748048869426683</v>
      </c>
      <c r="CB1081">
        <f t="shared" si="928"/>
        <v>0.29004980585996071</v>
      </c>
      <c r="CC1081" s="4">
        <f t="shared" ref="CC1081:CC1095" si="947">_xlfn.T.TEST($AP1081:$AY1081,AF1081:AO1081,2,3)</f>
        <v>3.976208127827479E-4</v>
      </c>
      <c r="CD1081" s="7">
        <f t="shared" si="930"/>
        <v>12</v>
      </c>
      <c r="CE1081" s="4">
        <f t="shared" si="931"/>
        <v>0</v>
      </c>
      <c r="CF1081" s="7">
        <f t="shared" si="932"/>
        <v>4.0118641057097802E-2</v>
      </c>
      <c r="CG1081">
        <f t="shared" si="933"/>
        <v>0.34062340878495889</v>
      </c>
      <c r="CH1081" s="7">
        <f t="shared" si="934"/>
        <v>4.0118641057097802E-2</v>
      </c>
      <c r="CI1081" s="4">
        <f t="shared" si="935"/>
        <v>5.6094848786045128E-4</v>
      </c>
      <c r="CJ1081">
        <f t="shared" si="936"/>
        <v>0.34062340878495889</v>
      </c>
      <c r="CK1081">
        <f t="shared" si="937"/>
        <v>5.6094848786045128E-4</v>
      </c>
      <c r="CL1081" s="7">
        <f t="shared" si="938"/>
        <v>4</v>
      </c>
      <c r="CM1081" s="4">
        <f t="shared" si="939"/>
        <v>0</v>
      </c>
      <c r="CN1081" s="7">
        <f t="shared" si="940"/>
        <v>5.8564708817946765E-4</v>
      </c>
      <c r="CO1081" s="4">
        <f t="shared" si="941"/>
        <v>1</v>
      </c>
      <c r="CP1081" s="7">
        <f t="shared" si="942"/>
        <v>4</v>
      </c>
      <c r="CQ1081" s="4" t="str">
        <f t="shared" si="943"/>
        <v>Glenfiddich 15</v>
      </c>
      <c r="CR1081" s="7">
        <f t="shared" si="944"/>
        <v>74</v>
      </c>
      <c r="CS1081">
        <f t="shared" si="945"/>
        <v>77</v>
      </c>
      <c r="CT1081">
        <f ca="1">COUNTIF(INDIRECT(ADDRESS(ROW(),CR1081,1,1)):INDIRECT(ADDRESS(ROW(),CS1081,1,1)), "&lt;0.05")</f>
        <v>4</v>
      </c>
      <c r="CU1081" s="4">
        <f t="shared" ca="1" si="946"/>
        <v>1</v>
      </c>
    </row>
    <row r="1082" spans="1:99" x14ac:dyDescent="0.25">
      <c r="A1082" s="48">
        <v>286</v>
      </c>
      <c r="B1082" s="7">
        <v>0.1025573871391581</v>
      </c>
      <c r="C1082">
        <v>7.1622405487803534E-2</v>
      </c>
      <c r="D1082">
        <v>0</v>
      </c>
      <c r="E1082">
        <v>2.9894519431975221E-2</v>
      </c>
      <c r="F1082">
        <v>0.20406605987856039</v>
      </c>
      <c r="G1082">
        <v>0.12836881783332124</v>
      </c>
      <c r="H1082">
        <v>0</v>
      </c>
      <c r="I1082">
        <v>0</v>
      </c>
      <c r="J1082">
        <v>0</v>
      </c>
      <c r="K1082" s="4">
        <v>0</v>
      </c>
      <c r="L1082" s="7">
        <v>0.19049240736045511</v>
      </c>
      <c r="M1082">
        <v>0</v>
      </c>
      <c r="N1082">
        <v>0.22974547760193276</v>
      </c>
      <c r="O1082">
        <v>0</v>
      </c>
      <c r="P1082" s="53">
        <v>0.12283673966637407</v>
      </c>
      <c r="Q1082" s="53">
        <v>0</v>
      </c>
      <c r="R1082" s="53">
        <v>0.15609262470579968</v>
      </c>
      <c r="S1082" s="53">
        <v>0</v>
      </c>
      <c r="T1082" s="53">
        <v>0.20850952499295408</v>
      </c>
      <c r="U1082" s="57">
        <v>0.12992497314504037</v>
      </c>
      <c r="V1082" s="59">
        <v>0</v>
      </c>
      <c r="W1082" s="53">
        <v>0.35197965028118872</v>
      </c>
      <c r="X1082" s="53">
        <v>0.4995898869789992</v>
      </c>
      <c r="Y1082" s="53">
        <v>0.26938486146834839</v>
      </c>
      <c r="Z1082" s="53">
        <v>0.28621382538292678</v>
      </c>
      <c r="AA1082" s="53">
        <v>0</v>
      </c>
      <c r="AB1082" s="53">
        <v>0.35197965028118872</v>
      </c>
      <c r="AC1082" s="53">
        <v>0.4995898869789992</v>
      </c>
      <c r="AD1082" s="53">
        <v>0.26938486146834839</v>
      </c>
      <c r="AE1082" s="57">
        <v>0.28621382538292678</v>
      </c>
      <c r="AF1082" s="59">
        <v>0.44898661948694141</v>
      </c>
      <c r="AG1082" s="53">
        <v>0.93828846701159085</v>
      </c>
      <c r="AH1082" s="53">
        <v>0.29892681586286546</v>
      </c>
      <c r="AI1082" s="53">
        <v>0.43570405262915718</v>
      </c>
      <c r="AJ1082" s="53">
        <v>7.2212816768823559E-2</v>
      </c>
      <c r="AK1082" s="53">
        <v>0.44898661948694141</v>
      </c>
      <c r="AL1082" s="53">
        <v>0.93828846701159085</v>
      </c>
      <c r="AM1082" s="53">
        <v>0.29892681586286546</v>
      </c>
      <c r="AN1082" s="53">
        <v>0.43570405262915718</v>
      </c>
      <c r="AO1082" s="57">
        <v>7.2212816768823559E-2</v>
      </c>
      <c r="AP1082" s="59">
        <v>0.17633278810186115</v>
      </c>
      <c r="AQ1082" s="53">
        <v>0</v>
      </c>
      <c r="AR1082" s="53">
        <v>0.23258273658379827</v>
      </c>
      <c r="AS1082" s="53">
        <v>0.51631896564915192</v>
      </c>
      <c r="AT1082" s="53">
        <v>0.29652307970397851</v>
      </c>
      <c r="AU1082" s="53">
        <v>0.17633278810186115</v>
      </c>
      <c r="AV1082" s="53">
        <v>0</v>
      </c>
      <c r="AW1082" s="53">
        <v>0.23258273658379827</v>
      </c>
      <c r="AX1082" s="53">
        <v>0.51631896564915192</v>
      </c>
      <c r="AY1082" s="57">
        <v>0.29652307970397851</v>
      </c>
      <c r="AZ1082">
        <f t="shared" si="900"/>
        <v>5.3650918977081852E-2</v>
      </c>
      <c r="BA1082">
        <f t="shared" si="901"/>
        <v>0.1037601747472556</v>
      </c>
      <c r="BB1082">
        <f t="shared" si="902"/>
        <v>0.28143364482229261</v>
      </c>
      <c r="BC1082">
        <f t="shared" si="903"/>
        <v>0.43882375435187571</v>
      </c>
      <c r="BD1082" s="4">
        <f t="shared" si="904"/>
        <v>0.24435151400775795</v>
      </c>
      <c r="BE1082" s="7">
        <f t="shared" si="905"/>
        <v>7.139776531841395E-2</v>
      </c>
      <c r="BF1082">
        <f t="shared" si="906"/>
        <v>9.4996547225937825E-2</v>
      </c>
      <c r="BG1082">
        <f t="shared" si="907"/>
        <v>0.1712320093535247</v>
      </c>
      <c r="BH1082">
        <f t="shared" si="908"/>
        <v>0.29946350121247994</v>
      </c>
      <c r="BI1082" s="4">
        <f t="shared" si="909"/>
        <v>0.17711319708236115</v>
      </c>
      <c r="BJ1082" s="7">
        <f t="shared" si="910"/>
        <v>0.20028621628786361</v>
      </c>
      <c r="BK1082">
        <f t="shared" si="911"/>
        <v>2.1651453068419571E-3</v>
      </c>
      <c r="BL1082">
        <f t="shared" si="912"/>
        <v>2.691466945826232E-3</v>
      </c>
      <c r="BM1082" s="4">
        <f t="shared" si="913"/>
        <v>8.3699287814006235E-3</v>
      </c>
      <c r="BN1082" s="7">
        <f t="shared" si="914"/>
        <v>0.20028621628786361</v>
      </c>
      <c r="BO1082">
        <f t="shared" si="915"/>
        <v>1.232698693211126E-2</v>
      </c>
      <c r="BP1082">
        <f t="shared" si="916"/>
        <v>6.3855603699283035E-3</v>
      </c>
      <c r="BQ1082" s="4">
        <f t="shared" si="917"/>
        <v>4.4372714221160438E-2</v>
      </c>
      <c r="BR1082" s="7">
        <f t="shared" si="918"/>
        <v>2.1651453068419571E-3</v>
      </c>
      <c r="BS1082">
        <f t="shared" si="919"/>
        <v>1.232698693211126E-2</v>
      </c>
      <c r="BT1082">
        <f t="shared" si="920"/>
        <v>0.17059778536035189</v>
      </c>
      <c r="BU1082" s="4">
        <f t="shared" si="921"/>
        <v>0.63980630411908801</v>
      </c>
      <c r="BV1082" s="7">
        <f t="shared" si="922"/>
        <v>2.691466945826232E-3</v>
      </c>
      <c r="BW1082">
        <f t="shared" si="923"/>
        <v>6.3855603699283035E-3</v>
      </c>
      <c r="BX1082">
        <f t="shared" si="924"/>
        <v>0.17059778536035189</v>
      </c>
      <c r="BY1082" s="4">
        <f t="shared" si="925"/>
        <v>9.8002833321705771E-2</v>
      </c>
      <c r="BZ1082" s="7">
        <f t="shared" si="926"/>
        <v>8.3699287814006235E-3</v>
      </c>
      <c r="CA1082">
        <f t="shared" si="927"/>
        <v>4.4372714221160438E-2</v>
      </c>
      <c r="CB1082">
        <f t="shared" si="928"/>
        <v>0.63980630411908801</v>
      </c>
      <c r="CC1082" s="4">
        <f t="shared" si="947"/>
        <v>9.8002833321705771E-2</v>
      </c>
      <c r="CD1082" s="7">
        <f t="shared" si="930"/>
        <v>12</v>
      </c>
      <c r="CE1082" s="4">
        <f t="shared" si="931"/>
        <v>0</v>
      </c>
      <c r="CF1082" s="7">
        <f t="shared" si="932"/>
        <v>0.20028621628786361</v>
      </c>
      <c r="CG1082">
        <f t="shared" si="933"/>
        <v>2.2010721381698275E-6</v>
      </c>
      <c r="CH1082" s="7">
        <f t="shared" si="934"/>
        <v>0.20028621628786361</v>
      </c>
      <c r="CI1082" s="4">
        <f t="shared" si="935"/>
        <v>1.723621877956876E-4</v>
      </c>
      <c r="CJ1082">
        <f t="shared" si="936"/>
        <v>2.2010721381698275E-6</v>
      </c>
      <c r="CK1082">
        <f t="shared" si="937"/>
        <v>1.723621877956876E-4</v>
      </c>
      <c r="CL1082" s="7">
        <f t="shared" si="938"/>
        <v>4</v>
      </c>
      <c r="CM1082" s="4">
        <f t="shared" si="939"/>
        <v>0</v>
      </c>
      <c r="CN1082" s="7">
        <f t="shared" si="940"/>
        <v>8.3679542421000121E-5</v>
      </c>
      <c r="CO1082" s="4">
        <f t="shared" si="941"/>
        <v>1</v>
      </c>
      <c r="CP1082" s="7">
        <f t="shared" si="942"/>
        <v>4</v>
      </c>
      <c r="CQ1082" s="4" t="str">
        <f t="shared" si="943"/>
        <v>Glenfiddich 15</v>
      </c>
      <c r="CR1082" s="7">
        <f t="shared" si="944"/>
        <v>74</v>
      </c>
      <c r="CS1082">
        <f t="shared" si="945"/>
        <v>77</v>
      </c>
      <c r="CT1082">
        <f ca="1">COUNTIF(INDIRECT(ADDRESS(ROW(),CR1082,1,1)):INDIRECT(ADDRESS(ROW(),CS1082,1,1)), "&lt;0.05")</f>
        <v>2</v>
      </c>
      <c r="CU1082" s="4">
        <f t="shared" ca="1" si="946"/>
        <v>0</v>
      </c>
    </row>
    <row r="1083" spans="1:99" x14ac:dyDescent="0.25">
      <c r="A1083" s="48">
        <v>287</v>
      </c>
      <c r="B1083" s="7">
        <v>7.8838538959843482E-2</v>
      </c>
      <c r="C1083">
        <v>0.13217530004549791</v>
      </c>
      <c r="D1083">
        <v>0.10076723742081616</v>
      </c>
      <c r="E1083">
        <v>8.788053449855153E-2</v>
      </c>
      <c r="F1083">
        <v>3.689803071752179E-2</v>
      </c>
      <c r="G1083">
        <v>4.4020029907126432E-2</v>
      </c>
      <c r="H1083">
        <v>0</v>
      </c>
      <c r="I1083">
        <v>0.1929699783973943</v>
      </c>
      <c r="J1083">
        <v>5.910083012736652E-2</v>
      </c>
      <c r="K1083" s="4">
        <v>0.12260038398794751</v>
      </c>
      <c r="L1083" s="7">
        <v>0</v>
      </c>
      <c r="M1083">
        <v>0</v>
      </c>
      <c r="N1083">
        <v>0</v>
      </c>
      <c r="O1083">
        <v>0</v>
      </c>
      <c r="P1083" s="53">
        <v>0.17975528648589953</v>
      </c>
      <c r="Q1083" s="53">
        <v>0</v>
      </c>
      <c r="R1083" s="53">
        <v>8.2558717214695848E-2</v>
      </c>
      <c r="S1083" s="53">
        <v>8.5785446017888706E-2</v>
      </c>
      <c r="T1083" s="53">
        <v>7.1038377058043486E-2</v>
      </c>
      <c r="U1083" s="57">
        <v>0</v>
      </c>
      <c r="V1083" s="59">
        <v>0.14153863512833317</v>
      </c>
      <c r="W1083" s="53">
        <v>0.18244301585049405</v>
      </c>
      <c r="X1083" s="53">
        <v>0.28333659598305611</v>
      </c>
      <c r="Y1083" s="53">
        <v>5.0611193916700187E-2</v>
      </c>
      <c r="Z1083" s="53">
        <v>0</v>
      </c>
      <c r="AA1083" s="53">
        <v>0.14153863512833317</v>
      </c>
      <c r="AB1083" s="53">
        <v>0.18244301585049405</v>
      </c>
      <c r="AC1083" s="53">
        <v>0.28333659598305611</v>
      </c>
      <c r="AD1083" s="53">
        <v>5.0611193916700187E-2</v>
      </c>
      <c r="AE1083" s="57">
        <v>0</v>
      </c>
      <c r="AF1083" s="59">
        <v>2.3637053605392731E-2</v>
      </c>
      <c r="AG1083" s="53">
        <v>0.11865103309504911</v>
      </c>
      <c r="AH1083" s="53">
        <v>0.22877885663938066</v>
      </c>
      <c r="AI1083" s="53">
        <v>0.21985185276741462</v>
      </c>
      <c r="AJ1083" s="53">
        <v>0.20685967717340548</v>
      </c>
      <c r="AK1083" s="53">
        <v>2.3637053605392731E-2</v>
      </c>
      <c r="AL1083" s="53">
        <v>0.11865103309504911</v>
      </c>
      <c r="AM1083" s="53">
        <v>0.22877885663938066</v>
      </c>
      <c r="AN1083" s="53">
        <v>0.21985185276741462</v>
      </c>
      <c r="AO1083" s="57">
        <v>0.20685967717340548</v>
      </c>
      <c r="AP1083" s="59">
        <v>5.1692669672179392E-2</v>
      </c>
      <c r="AQ1083" s="53">
        <v>2.6884684584986229E-2</v>
      </c>
      <c r="AR1083" s="53">
        <v>0.11965040164571596</v>
      </c>
      <c r="AS1083" s="53">
        <v>0.11573965196030279</v>
      </c>
      <c r="AT1083" s="53">
        <v>1.0013374528628226E-2</v>
      </c>
      <c r="AU1083" s="53">
        <v>5.1692669672179392E-2</v>
      </c>
      <c r="AV1083" s="53">
        <v>2.6884684584986229E-2</v>
      </c>
      <c r="AW1083" s="53">
        <v>0.11965040164571596</v>
      </c>
      <c r="AX1083" s="53">
        <v>0.11573965196030279</v>
      </c>
      <c r="AY1083" s="57">
        <v>1.0013374528628226E-2</v>
      </c>
      <c r="AZ1083">
        <f t="shared" ref="AZ1083:AZ1095" si="948">AVERAGE(B1083:K1083)</f>
        <v>8.5525086406206569E-2</v>
      </c>
      <c r="BA1083">
        <f t="shared" ref="BA1083:BA1095" si="949">AVERAGE(L1083:U1083)</f>
        <v>4.1913782677652757E-2</v>
      </c>
      <c r="BB1083">
        <f t="shared" ref="BB1083:BB1095" si="950">AVERAGE(V1083:AE1083)</f>
        <v>0.13158588817571673</v>
      </c>
      <c r="BC1083">
        <f t="shared" ref="BC1083:BC1095" si="951">AVERAGE(AF1083:AO1083)</f>
        <v>0.15955569465612851</v>
      </c>
      <c r="BD1083" s="4">
        <f t="shared" ref="BD1083:BD1095" si="952">AVERAGE(AP1083:AY1083)</f>
        <v>6.4796156478362524E-2</v>
      </c>
      <c r="BE1083" s="7">
        <f t="shared" ref="BE1083:BE1095" si="953">STDEV(B1083:K1083)</f>
        <v>5.5254811900066654E-2</v>
      </c>
      <c r="BF1083">
        <f t="shared" ref="BF1083:BF1095" si="954">STDEV(L1083:U1083)</f>
        <v>6.143275165920839E-2</v>
      </c>
      <c r="BG1083">
        <f t="shared" ref="BG1083:BG1095" si="955">STDEV(V1083:AE1083)</f>
        <v>0.10497145538414328</v>
      </c>
      <c r="BH1083">
        <f t="shared" ref="BH1083:BH1095" si="956">STDEV(AF1083:AO1083)</f>
        <v>8.2747551722682208E-2</v>
      </c>
      <c r="BI1083" s="4">
        <f t="shared" ref="BI1083:BI1095" si="957">STDEV(AP1083:AY1083)</f>
        <v>4.76430295952276E-2</v>
      </c>
      <c r="BJ1083" s="7">
        <f t="shared" ref="BJ1083:BJ1095" si="958">_xlfn.T.TEST($B1083:$K1083,L1083:U1083,2,3)</f>
        <v>0.11258940680334822</v>
      </c>
      <c r="BK1083">
        <f t="shared" ref="BK1083:BK1095" si="959">_xlfn.T.TEST($B1083:$K1083,V1083:AE1083,2,3)</f>
        <v>0.24027659313335886</v>
      </c>
      <c r="BL1083">
        <f t="shared" ref="BL1083:BL1095" si="960">_xlfn.T.TEST($B1083:$K1083,AF1083:AO1083,2,3)</f>
        <v>3.2031635374070201E-2</v>
      </c>
      <c r="BM1083" s="4">
        <f t="shared" ref="BM1083:BM1095" si="961">_xlfn.T.TEST($B1083:$K1083,AP1083:AY1083,2,3)</f>
        <v>0.38105327186896831</v>
      </c>
      <c r="BN1083" s="7">
        <f t="shared" ref="BN1083:BN1095" si="962">_xlfn.T.TEST($L1083:$U1083,B1083:K1083,2,3)</f>
        <v>0.11258940680334822</v>
      </c>
      <c r="BO1083">
        <f t="shared" ref="BO1083:BO1095" si="963">_xlfn.T.TEST($L1083:$U1083,V1083:AE1083,2,3)</f>
        <v>3.4593740985844577E-2</v>
      </c>
      <c r="BP1083">
        <f t="shared" ref="BP1083:BP1095" si="964">_xlfn.T.TEST($L1083:$U1083,AF1083:AO1083,2,3)</f>
        <v>2.2322337242282591E-3</v>
      </c>
      <c r="BQ1083" s="4">
        <f t="shared" ref="BQ1083:BQ1095" si="965">_xlfn.T.TEST($L1083:$U1083,AP1083:AY1083,2,3)</f>
        <v>0.36503818736370108</v>
      </c>
      <c r="BR1083" s="7">
        <f t="shared" ref="BR1083:BR1095" si="966">_xlfn.T.TEST($V1083:$AE1083,B1083:K1083,2,3)</f>
        <v>0.24027659313335886</v>
      </c>
      <c r="BS1083">
        <f t="shared" ref="BS1083:BS1095" si="967">_xlfn.T.TEST($V1083:$AE1083,L1083:U1083,2,3)</f>
        <v>3.4593740985844577E-2</v>
      </c>
      <c r="BT1083">
        <f t="shared" ref="BT1083:BT1095" si="968">_xlfn.T.TEST($V1083:$AE1083,AF1083:AO1083,2,3)</f>
        <v>0.5169853444939787</v>
      </c>
      <c r="BU1083" s="4">
        <f t="shared" ref="BU1083:BU1095" si="969">_xlfn.T.TEST($V1083:$AE1083,AP1083:AY1083,2,3)</f>
        <v>9.073901780712286E-2</v>
      </c>
      <c r="BV1083" s="7">
        <f t="shared" ref="BV1083:BV1095" si="970">_xlfn.T.TEST($AF1083:$AO1083,B1083:K1083,2,3)</f>
        <v>3.2031635374070201E-2</v>
      </c>
      <c r="BW1083">
        <f t="shared" ref="BW1083:BW1095" si="971">_xlfn.T.TEST($AF1083:$AO1083,L1083:U1083,2,3)</f>
        <v>2.2322337242282591E-3</v>
      </c>
      <c r="BX1083">
        <f t="shared" ref="BX1083:BX1095" si="972">_xlfn.T.TEST($AF1083:$AO1083,V1083:AE1083,2,3)</f>
        <v>0.5169853444939787</v>
      </c>
      <c r="BY1083" s="4">
        <f t="shared" ref="BY1083:BY1095" si="973">_xlfn.T.TEST($AF1083:$AO1083,AP1083:AY1083,2,3)</f>
        <v>7.0631203051066509E-3</v>
      </c>
      <c r="BZ1083" s="7">
        <f t="shared" ref="BZ1083:BZ1095" si="974">_xlfn.T.TEST($AP1083:$AY1083,B1083:K1083,2,3)</f>
        <v>0.38105327186896831</v>
      </c>
      <c r="CA1083">
        <f t="shared" ref="CA1083:CA1095" si="975">_xlfn.T.TEST($AP1083:$AY1083,L1083:U1083,2,3)</f>
        <v>0.36503818736370108</v>
      </c>
      <c r="CB1083">
        <f t="shared" ref="CB1083:CB1095" si="976">_xlfn.T.TEST($AP1083:$AY1083,V1083:AE1083,2,3)</f>
        <v>9.073901780712286E-2</v>
      </c>
      <c r="CC1083" s="4">
        <f t="shared" si="947"/>
        <v>7.0631203051066509E-3</v>
      </c>
      <c r="CD1083" s="7">
        <f t="shared" ref="CD1083:CD1095" si="977">COUNTIF(BJ1083:CC1083,"&lt;0.05")</f>
        <v>8</v>
      </c>
      <c r="CE1083" s="4">
        <f t="shared" ref="CE1083:CE1095" si="978">IF(CD1083=20,1,0)</f>
        <v>0</v>
      </c>
      <c r="CF1083" s="7">
        <f t="shared" ref="CF1083:CF1095" si="979">_xlfn.T.TEST(B1083:K1083,L1083:U1083,2,3)</f>
        <v>0.11258940680334822</v>
      </c>
      <c r="CG1083">
        <f t="shared" ref="CG1083:CG1095" si="980">_xlfn.T.TEST(B1083:K1083,V1083:AY1083,2,3)</f>
        <v>0.17674495839778123</v>
      </c>
      <c r="CH1083" s="7">
        <f t="shared" ref="CH1083:CH1095" si="981">_xlfn.T.TEST(L1083:U1083,B1083:K1083,2,3)</f>
        <v>0.11258940680334822</v>
      </c>
      <c r="CI1083" s="4">
        <f t="shared" ref="CI1083:CI1095" si="982">_xlfn.T.TEST(L1083:U1083,V1083:AY1083,2,3)</f>
        <v>6.0112100011336898E-3</v>
      </c>
      <c r="CJ1083">
        <f t="shared" ref="CJ1083:CJ1095" si="983">_xlfn.T.TEST(V1083:AY1083,B1083:K1083,2,3)</f>
        <v>0.17674495839778123</v>
      </c>
      <c r="CK1083">
        <f t="shared" ref="CK1083:CK1095" si="984">_xlfn.T.TEST(V1083:AY1083,L1083:U1083,2,3)</f>
        <v>6.0112100011336898E-3</v>
      </c>
      <c r="CL1083" s="7">
        <f t="shared" ref="CL1083:CL1095" si="985">COUNTIF(CF1083:CK1083,"&lt;0.05")</f>
        <v>2</v>
      </c>
      <c r="CM1083" s="4">
        <f t="shared" ref="CM1083:CM1095" si="986">IF(CL1083=6,1,0)</f>
        <v>0</v>
      </c>
      <c r="CN1083" s="7">
        <f t="shared" ref="CN1083:CN1095" si="987">_xlfn.T.TEST(B1083:U1083,V1083:AO1083,2,3)</f>
        <v>2.4193803498192916E-3</v>
      </c>
      <c r="CO1083" s="4">
        <f t="shared" ref="CO1083:CO1095" si="988">IF(CN1083&lt;0.05,1,0)</f>
        <v>1</v>
      </c>
      <c r="CP1083" s="7">
        <f t="shared" ref="CP1083:CP1095" si="989">MATCH(MAX(AZ1083:BD1083),AZ1083:BD1083,0)</f>
        <v>4</v>
      </c>
      <c r="CQ1083" s="4" t="str">
        <f t="shared" ref="CQ1083:CQ1095" si="990">_xlfn.SWITCH(CP1083,1, "Gentleman Jack", 2, "Jack Daniels", 3, "Glenfiddich 12", 4, "Glenfiddich 15", 5, "Glenfiddich 18")</f>
        <v>Glenfiddich 15</v>
      </c>
      <c r="CR1083" s="7">
        <f t="shared" ref="CR1083:CR1095" si="991">62+(CP1083-1)*4</f>
        <v>74</v>
      </c>
      <c r="CS1083">
        <f t="shared" ref="CS1083:CS1095" si="992">CR1083+3</f>
        <v>77</v>
      </c>
      <c r="CT1083">
        <f ca="1">COUNTIF(INDIRECT(ADDRESS(ROW(),CR1083,1,1)):INDIRECT(ADDRESS(ROW(),CS1083,1,1)), "&lt;0.05")</f>
        <v>3</v>
      </c>
      <c r="CU1083" s="4">
        <f t="shared" ref="CU1083:CU1095" ca="1" si="993">IF(CT1083=4,1,0)</f>
        <v>0</v>
      </c>
    </row>
    <row r="1084" spans="1:99" x14ac:dyDescent="0.25">
      <c r="A1084" s="48">
        <v>288</v>
      </c>
      <c r="B1084" s="7">
        <v>0.31219822719368334</v>
      </c>
      <c r="C1084">
        <v>0.12217462289539821</v>
      </c>
      <c r="D1084">
        <v>0</v>
      </c>
      <c r="E1084">
        <v>3.4458479046181344E-2</v>
      </c>
      <c r="F1084">
        <v>6.0200598808841897E-2</v>
      </c>
      <c r="G1084">
        <v>6.7539831214956908E-2</v>
      </c>
      <c r="H1084">
        <v>8.9329670172603751E-2</v>
      </c>
      <c r="I1084">
        <v>0.15353491309239581</v>
      </c>
      <c r="J1084">
        <v>0</v>
      </c>
      <c r="K1084" s="4">
        <v>0</v>
      </c>
      <c r="L1084" s="7">
        <v>2.0325556876467938E-2</v>
      </c>
      <c r="M1084">
        <v>2.724315116005523E-2</v>
      </c>
      <c r="N1084">
        <v>0</v>
      </c>
      <c r="O1084">
        <v>5.9956465630300101E-3</v>
      </c>
      <c r="P1084" s="53">
        <v>0.10272342490794854</v>
      </c>
      <c r="Q1084" s="53">
        <v>0</v>
      </c>
      <c r="R1084" s="53">
        <v>7.3715794819662464E-2</v>
      </c>
      <c r="S1084" s="53">
        <v>0.11187776412596349</v>
      </c>
      <c r="T1084" s="53">
        <v>0</v>
      </c>
      <c r="U1084" s="57">
        <v>5.2892468604718405E-2</v>
      </c>
      <c r="V1084" s="59">
        <v>0.87466954246008233</v>
      </c>
      <c r="W1084" s="53">
        <v>0.29816870579258875</v>
      </c>
      <c r="X1084" s="53">
        <v>0</v>
      </c>
      <c r="Y1084" s="53">
        <v>7.9230119434173726E-2</v>
      </c>
      <c r="Z1084" s="53">
        <v>0.18616879458305485</v>
      </c>
      <c r="AA1084" s="53">
        <v>0.87466954246008233</v>
      </c>
      <c r="AB1084" s="53">
        <v>0.29816870579258875</v>
      </c>
      <c r="AC1084" s="53">
        <v>0</v>
      </c>
      <c r="AD1084" s="53">
        <v>7.9230119434173726E-2</v>
      </c>
      <c r="AE1084" s="57">
        <v>0.18616879458305485</v>
      </c>
      <c r="AF1084" s="59">
        <v>0.17842171894680589</v>
      </c>
      <c r="AG1084" s="53">
        <v>0</v>
      </c>
      <c r="AH1084" s="53">
        <v>9.6737915758012133E-2</v>
      </c>
      <c r="AI1084" s="53">
        <v>0.18444440652502603</v>
      </c>
      <c r="AJ1084" s="53">
        <v>0.10020839028317154</v>
      </c>
      <c r="AK1084" s="53">
        <v>0.17842171894680589</v>
      </c>
      <c r="AL1084" s="53">
        <v>0</v>
      </c>
      <c r="AM1084" s="53">
        <v>9.6737915758012133E-2</v>
      </c>
      <c r="AN1084" s="53">
        <v>0.18444440652502603</v>
      </c>
      <c r="AO1084" s="57">
        <v>0.10020839028317154</v>
      </c>
      <c r="AP1084" s="59">
        <v>0.11664833532599719</v>
      </c>
      <c r="AQ1084" s="53">
        <v>0</v>
      </c>
      <c r="AR1084" s="53">
        <v>1.6177854684297416E-2</v>
      </c>
      <c r="AS1084" s="53">
        <v>0.13376630301948503</v>
      </c>
      <c r="AT1084" s="53">
        <v>0</v>
      </c>
      <c r="AU1084" s="53">
        <v>0.11664833532599719</v>
      </c>
      <c r="AV1084" s="53">
        <v>0</v>
      </c>
      <c r="AW1084" s="53">
        <v>1.6177854684297416E-2</v>
      </c>
      <c r="AX1084" s="53">
        <v>0.13376630301948503</v>
      </c>
      <c r="AY1084" s="57">
        <v>0</v>
      </c>
      <c r="AZ1084">
        <f t="shared" si="948"/>
        <v>8.3943634242406112E-2</v>
      </c>
      <c r="BA1084">
        <f t="shared" si="949"/>
        <v>3.9477380705784611E-2</v>
      </c>
      <c r="BB1084">
        <f t="shared" si="950"/>
        <v>0.28764743245397989</v>
      </c>
      <c r="BC1084">
        <f t="shared" si="951"/>
        <v>0.11196248630260312</v>
      </c>
      <c r="BD1084" s="4">
        <f t="shared" si="952"/>
        <v>5.3318498605955923E-2</v>
      </c>
      <c r="BE1084" s="7">
        <f t="shared" si="953"/>
        <v>9.5948436054292957E-2</v>
      </c>
      <c r="BF1084">
        <f t="shared" si="954"/>
        <v>4.3342303203582809E-2</v>
      </c>
      <c r="BG1084">
        <f t="shared" si="955"/>
        <v>0.32700064238352927</v>
      </c>
      <c r="BH1084">
        <f t="shared" si="956"/>
        <v>7.0830004664294274E-2</v>
      </c>
      <c r="BI1084" s="4">
        <f t="shared" si="957"/>
        <v>6.2445833367000908E-2</v>
      </c>
      <c r="BJ1084" s="7">
        <f t="shared" si="958"/>
        <v>0.20544885018042774</v>
      </c>
      <c r="BK1084">
        <f t="shared" si="959"/>
        <v>8.6521867507318204E-2</v>
      </c>
      <c r="BL1084">
        <f t="shared" si="960"/>
        <v>0.46792430198109147</v>
      </c>
      <c r="BM1084" s="4">
        <f t="shared" si="961"/>
        <v>0.41047442261385392</v>
      </c>
      <c r="BN1084" s="7">
        <f t="shared" si="962"/>
        <v>0.20544885018042774</v>
      </c>
      <c r="BO1084">
        <f t="shared" si="963"/>
        <v>4.0394185658676571E-2</v>
      </c>
      <c r="BP1084">
        <f t="shared" si="964"/>
        <v>1.4640762744908435E-2</v>
      </c>
      <c r="BQ1084" s="4">
        <f t="shared" si="965"/>
        <v>0.57273388975672912</v>
      </c>
      <c r="BR1084" s="7">
        <f t="shared" si="966"/>
        <v>8.6521867507318204E-2</v>
      </c>
      <c r="BS1084">
        <f t="shared" si="967"/>
        <v>4.0394185658676571E-2</v>
      </c>
      <c r="BT1084">
        <f t="shared" si="968"/>
        <v>0.12829411140421229</v>
      </c>
      <c r="BU1084" s="4">
        <f t="shared" si="969"/>
        <v>5.1108640845171832E-2</v>
      </c>
      <c r="BV1084" s="7">
        <f t="shared" si="970"/>
        <v>0.46792430198109147</v>
      </c>
      <c r="BW1084">
        <f t="shared" si="971"/>
        <v>1.4640762744908435E-2</v>
      </c>
      <c r="BX1084">
        <f t="shared" si="972"/>
        <v>0.12829411140421229</v>
      </c>
      <c r="BY1084" s="4">
        <f t="shared" si="973"/>
        <v>6.5420314138576033E-2</v>
      </c>
      <c r="BZ1084" s="7">
        <f t="shared" si="974"/>
        <v>0.41047442261385392</v>
      </c>
      <c r="CA1084">
        <f t="shared" si="975"/>
        <v>0.57273388975672912</v>
      </c>
      <c r="CB1084">
        <f t="shared" si="976"/>
        <v>5.1108640845171832E-2</v>
      </c>
      <c r="CC1084" s="4">
        <f t="shared" si="947"/>
        <v>6.5420314138576033E-2</v>
      </c>
      <c r="CD1084" s="7">
        <f t="shared" si="977"/>
        <v>4</v>
      </c>
      <c r="CE1084" s="4">
        <f t="shared" si="978"/>
        <v>0</v>
      </c>
      <c r="CF1084" s="7">
        <f t="shared" si="979"/>
        <v>0.20544885018042774</v>
      </c>
      <c r="CG1084">
        <f t="shared" si="980"/>
        <v>0.18542392374292097</v>
      </c>
      <c r="CH1084" s="7">
        <f t="shared" si="981"/>
        <v>0.20544885018042774</v>
      </c>
      <c r="CI1084" s="4">
        <f t="shared" si="982"/>
        <v>1.1106439801859845E-2</v>
      </c>
      <c r="CJ1084">
        <f t="shared" si="983"/>
        <v>0.18542392374292097</v>
      </c>
      <c r="CK1084">
        <f t="shared" si="984"/>
        <v>1.1106439801859845E-2</v>
      </c>
      <c r="CL1084" s="7">
        <f t="shared" si="985"/>
        <v>2</v>
      </c>
      <c r="CM1084" s="4">
        <f t="shared" si="986"/>
        <v>0</v>
      </c>
      <c r="CN1084" s="7">
        <f t="shared" si="987"/>
        <v>2.5758854560813609E-2</v>
      </c>
      <c r="CO1084" s="4">
        <f t="shared" si="988"/>
        <v>1</v>
      </c>
      <c r="CP1084" s="7">
        <f t="shared" si="989"/>
        <v>3</v>
      </c>
      <c r="CQ1084" s="4" t="str">
        <f t="shared" si="990"/>
        <v>Glenfiddich 12</v>
      </c>
      <c r="CR1084" s="7">
        <f t="shared" si="991"/>
        <v>70</v>
      </c>
      <c r="CS1084">
        <f t="shared" si="992"/>
        <v>73</v>
      </c>
      <c r="CT1084">
        <f ca="1">COUNTIF(INDIRECT(ADDRESS(ROW(),CR1084,1,1)):INDIRECT(ADDRESS(ROW(),CS1084,1,1)), "&lt;0.05")</f>
        <v>1</v>
      </c>
      <c r="CU1084" s="4">
        <f t="shared" ca="1" si="993"/>
        <v>0</v>
      </c>
    </row>
    <row r="1085" spans="1:99" x14ac:dyDescent="0.25">
      <c r="A1085" s="48">
        <v>289</v>
      </c>
      <c r="B1085" s="7">
        <v>1.3837876391797219</v>
      </c>
      <c r="C1085">
        <v>1.0464651813250478</v>
      </c>
      <c r="D1085">
        <v>0.77411713884922406</v>
      </c>
      <c r="E1085">
        <v>0.44037590868350768</v>
      </c>
      <c r="F1085">
        <v>1.1266898003403605</v>
      </c>
      <c r="G1085">
        <v>1.0970192101857239</v>
      </c>
      <c r="H1085">
        <v>1.4627312568589348</v>
      </c>
      <c r="I1085">
        <v>1.2448945940801968</v>
      </c>
      <c r="J1085">
        <v>1.4871565903712582</v>
      </c>
      <c r="K1085" s="4">
        <v>0.81022825044691704</v>
      </c>
      <c r="L1085" s="7">
        <v>0.57623100803692706</v>
      </c>
      <c r="M1085">
        <v>1.2236396395399298</v>
      </c>
      <c r="N1085">
        <v>1.140697146066832</v>
      </c>
      <c r="O1085">
        <v>9.7337778299368946E-2</v>
      </c>
      <c r="P1085" s="53">
        <v>1.0566405279471589</v>
      </c>
      <c r="Q1085" s="53">
        <v>0.97491225076544907</v>
      </c>
      <c r="R1085" s="53">
        <v>3.9092591319155758</v>
      </c>
      <c r="S1085" s="53">
        <v>0.99516190226481493</v>
      </c>
      <c r="T1085" s="53">
        <v>1.0912588736051743</v>
      </c>
      <c r="U1085" s="57">
        <v>1.5474796171337997</v>
      </c>
      <c r="V1085" s="59">
        <v>2.6993484994587207</v>
      </c>
      <c r="W1085" s="53">
        <v>2.7707063260061475</v>
      </c>
      <c r="X1085" s="53">
        <v>1.866837229113689</v>
      </c>
      <c r="Y1085" s="53">
        <v>1.26565192273225</v>
      </c>
      <c r="Z1085" s="53">
        <v>2.4691029276803822</v>
      </c>
      <c r="AA1085" s="53">
        <v>2.6993484994587207</v>
      </c>
      <c r="AB1085" s="53">
        <v>2.7707063260061475</v>
      </c>
      <c r="AC1085" s="53">
        <v>1.866837229113689</v>
      </c>
      <c r="AD1085" s="53">
        <v>1.26565192273225</v>
      </c>
      <c r="AE1085" s="57">
        <v>2.4691029276803822</v>
      </c>
      <c r="AF1085" s="59">
        <v>2.1998147035173048</v>
      </c>
      <c r="AG1085" s="53">
        <v>1.8354641922556685</v>
      </c>
      <c r="AH1085" s="53">
        <v>2.3197038259792588</v>
      </c>
      <c r="AI1085" s="53">
        <v>2.460721309438239</v>
      </c>
      <c r="AJ1085" s="53">
        <v>1.3908999442064165</v>
      </c>
      <c r="AK1085" s="53">
        <v>2.1998147035173048</v>
      </c>
      <c r="AL1085" s="53">
        <v>1.8354641922556685</v>
      </c>
      <c r="AM1085" s="53">
        <v>2.3197038259792588</v>
      </c>
      <c r="AN1085" s="53">
        <v>2.460721309438239</v>
      </c>
      <c r="AO1085" s="57">
        <v>1.3908999442064165</v>
      </c>
      <c r="AP1085" s="59">
        <v>1.035689536739244</v>
      </c>
      <c r="AQ1085" s="53">
        <v>1.266708216428464</v>
      </c>
      <c r="AR1085" s="53">
        <v>1.095694837293792</v>
      </c>
      <c r="AS1085" s="53">
        <v>0.9665581552019008</v>
      </c>
      <c r="AT1085" s="53">
        <v>0.25826498645558749</v>
      </c>
      <c r="AU1085" s="53">
        <v>1.035689536739244</v>
      </c>
      <c r="AV1085" s="53">
        <v>1.266708216428464</v>
      </c>
      <c r="AW1085" s="53">
        <v>1.095694837293792</v>
      </c>
      <c r="AX1085" s="53">
        <v>0.9665581552019008</v>
      </c>
      <c r="AY1085" s="57">
        <v>0.25826498645558749</v>
      </c>
      <c r="AZ1085">
        <f t="shared" si="948"/>
        <v>1.0873465570320893</v>
      </c>
      <c r="BA1085">
        <f t="shared" si="949"/>
        <v>1.261261787557503</v>
      </c>
      <c r="BB1085">
        <f t="shared" si="950"/>
        <v>2.2143293809982376</v>
      </c>
      <c r="BC1085">
        <f t="shared" si="951"/>
        <v>2.0413207950793777</v>
      </c>
      <c r="BD1085" s="4">
        <f t="shared" si="952"/>
        <v>0.92458314642379769</v>
      </c>
      <c r="BE1085" s="7">
        <f t="shared" si="953"/>
        <v>0.33503754628108778</v>
      </c>
      <c r="BF1085">
        <f t="shared" si="954"/>
        <v>1.0087023658323881</v>
      </c>
      <c r="BG1085">
        <f t="shared" si="955"/>
        <v>0.6019317284544794</v>
      </c>
      <c r="BH1085">
        <f t="shared" si="956"/>
        <v>0.40659519768870717</v>
      </c>
      <c r="BI1085" s="4">
        <f t="shared" si="957"/>
        <v>0.36648941046164452</v>
      </c>
      <c r="BJ1085" s="7">
        <f t="shared" si="958"/>
        <v>0.61513790322839923</v>
      </c>
      <c r="BK1085">
        <f t="shared" si="959"/>
        <v>1.3852061325567505E-4</v>
      </c>
      <c r="BL1085">
        <f t="shared" si="960"/>
        <v>2.2783858073882627E-5</v>
      </c>
      <c r="BM1085" s="4">
        <f t="shared" si="961"/>
        <v>0.31377809342014734</v>
      </c>
      <c r="BN1085" s="7">
        <f t="shared" si="962"/>
        <v>0.61513790322839923</v>
      </c>
      <c r="BO1085">
        <f t="shared" si="963"/>
        <v>2.1782809897836146E-2</v>
      </c>
      <c r="BP1085">
        <f t="shared" si="964"/>
        <v>4.2840710646730971E-2</v>
      </c>
      <c r="BQ1085" s="4">
        <f t="shared" si="965"/>
        <v>0.34188384066115174</v>
      </c>
      <c r="BR1085" s="7">
        <f t="shared" si="966"/>
        <v>1.3852061325567505E-4</v>
      </c>
      <c r="BS1085">
        <f t="shared" si="967"/>
        <v>2.1782809897836146E-2</v>
      </c>
      <c r="BT1085">
        <f t="shared" si="968"/>
        <v>0.46241999773800346</v>
      </c>
      <c r="BU1085" s="4">
        <f t="shared" si="969"/>
        <v>3.7113423869124182E-5</v>
      </c>
      <c r="BV1085" s="7">
        <f t="shared" si="970"/>
        <v>2.2783858073882627E-5</v>
      </c>
      <c r="BW1085">
        <f t="shared" si="971"/>
        <v>4.2840710646730971E-2</v>
      </c>
      <c r="BX1085">
        <f t="shared" si="972"/>
        <v>0.46241999773800346</v>
      </c>
      <c r="BY1085" s="4">
        <f t="shared" si="973"/>
        <v>4.7705359439938389E-6</v>
      </c>
      <c r="BZ1085" s="7">
        <f t="shared" si="974"/>
        <v>0.31377809342014734</v>
      </c>
      <c r="CA1085">
        <f t="shared" si="975"/>
        <v>0.34188384066115174</v>
      </c>
      <c r="CB1085">
        <f t="shared" si="976"/>
        <v>3.7113423869124182E-5</v>
      </c>
      <c r="CC1085" s="4">
        <f t="shared" si="947"/>
        <v>4.7705359439938389E-6</v>
      </c>
      <c r="CD1085" s="7">
        <f t="shared" si="977"/>
        <v>12</v>
      </c>
      <c r="CE1085" s="4">
        <f t="shared" si="978"/>
        <v>0</v>
      </c>
      <c r="CF1085" s="7">
        <f t="shared" si="979"/>
        <v>0.61513790322839923</v>
      </c>
      <c r="CG1085">
        <f t="shared" si="980"/>
        <v>6.9114727981210299E-4</v>
      </c>
      <c r="CH1085" s="7">
        <f t="shared" si="981"/>
        <v>0.61513790322839923</v>
      </c>
      <c r="CI1085" s="4">
        <f t="shared" si="982"/>
        <v>0.20292526824555218</v>
      </c>
      <c r="CJ1085">
        <f t="shared" si="983"/>
        <v>6.9114727981210299E-4</v>
      </c>
      <c r="CK1085">
        <f t="shared" si="984"/>
        <v>0.20292526824555218</v>
      </c>
      <c r="CL1085" s="7">
        <f t="shared" si="985"/>
        <v>2</v>
      </c>
      <c r="CM1085" s="4">
        <f t="shared" si="986"/>
        <v>0</v>
      </c>
      <c r="CN1085" s="7">
        <f t="shared" si="987"/>
        <v>3.5182167382113727E-5</v>
      </c>
      <c r="CO1085" s="4">
        <f t="shared" si="988"/>
        <v>1</v>
      </c>
      <c r="CP1085" s="7">
        <f t="shared" si="989"/>
        <v>3</v>
      </c>
      <c r="CQ1085" s="4" t="str">
        <f t="shared" si="990"/>
        <v>Glenfiddich 12</v>
      </c>
      <c r="CR1085" s="7">
        <f t="shared" si="991"/>
        <v>70</v>
      </c>
      <c r="CS1085">
        <f t="shared" si="992"/>
        <v>73</v>
      </c>
      <c r="CT1085">
        <f ca="1">COUNTIF(INDIRECT(ADDRESS(ROW(),CR1085,1,1)):INDIRECT(ADDRESS(ROW(),CS1085,1,1)), "&lt;0.05")</f>
        <v>3</v>
      </c>
      <c r="CU1085" s="4">
        <f t="shared" ca="1" si="993"/>
        <v>0</v>
      </c>
    </row>
    <row r="1086" spans="1:99" x14ac:dyDescent="0.25">
      <c r="A1086" s="48">
        <v>290</v>
      </c>
      <c r="B1086" s="7">
        <v>0.95905284128818302</v>
      </c>
      <c r="C1086">
        <v>0.74925783448711125</v>
      </c>
      <c r="D1086">
        <v>0.38341373332632295</v>
      </c>
      <c r="E1086">
        <v>0.24897934107734437</v>
      </c>
      <c r="F1086">
        <v>0.65768211846176639</v>
      </c>
      <c r="G1086">
        <v>1.2143612450254928</v>
      </c>
      <c r="H1086">
        <v>1.4982689790040431</v>
      </c>
      <c r="I1086">
        <v>0.71702722869951463</v>
      </c>
      <c r="J1086">
        <v>0.78253863890217645</v>
      </c>
      <c r="K1086" s="4">
        <v>1.0097544999068317</v>
      </c>
      <c r="L1086" s="7">
        <v>0.94523821859822332</v>
      </c>
      <c r="M1086">
        <v>0.25191741752566071</v>
      </c>
      <c r="N1086">
        <v>0.60614716923250433</v>
      </c>
      <c r="O1086">
        <v>0</v>
      </c>
      <c r="P1086" s="53">
        <v>1.2021247226537914</v>
      </c>
      <c r="Q1086" s="53">
        <v>1.3342343965119803</v>
      </c>
      <c r="R1086" s="53">
        <v>3.5443108021510059</v>
      </c>
      <c r="S1086" s="53">
        <v>0.50278238461449309</v>
      </c>
      <c r="T1086" s="53">
        <v>0.66356559574763352</v>
      </c>
      <c r="U1086" s="57">
        <v>0.61117043412831307</v>
      </c>
      <c r="V1086" s="59">
        <v>0</v>
      </c>
      <c r="W1086" s="53">
        <v>2.1015485461051622</v>
      </c>
      <c r="X1086" s="53">
        <v>1.330303899465515</v>
      </c>
      <c r="Y1086" s="53">
        <v>1.1219439929655888</v>
      </c>
      <c r="Z1086" s="53">
        <v>0.46636074854100845</v>
      </c>
      <c r="AA1086" s="53">
        <v>0</v>
      </c>
      <c r="AB1086" s="53">
        <v>2.1015485461051622</v>
      </c>
      <c r="AC1086" s="53">
        <v>1.330303899465515</v>
      </c>
      <c r="AD1086" s="53">
        <v>1.1219439929655888</v>
      </c>
      <c r="AE1086" s="57">
        <v>0.46636074854100845</v>
      </c>
      <c r="AF1086" s="59">
        <v>0.83782062672705315</v>
      </c>
      <c r="AG1086" s="53">
        <v>1.7686308291667556</v>
      </c>
      <c r="AH1086" s="53">
        <v>2.0475370514823421</v>
      </c>
      <c r="AI1086" s="53">
        <v>2.1814794670508126</v>
      </c>
      <c r="AJ1086" s="53">
        <v>2.4014329316518297</v>
      </c>
      <c r="AK1086" s="53">
        <v>0.83782062672705315</v>
      </c>
      <c r="AL1086" s="53">
        <v>1.7686308291667556</v>
      </c>
      <c r="AM1086" s="53">
        <v>2.0475370514823421</v>
      </c>
      <c r="AN1086" s="53">
        <v>2.1814794670508126</v>
      </c>
      <c r="AO1086" s="57">
        <v>2.4014329316518297</v>
      </c>
      <c r="AP1086" s="59">
        <v>1.2177741618701341</v>
      </c>
      <c r="AQ1086" s="53">
        <v>1.0325681787890686</v>
      </c>
      <c r="AR1086" s="53">
        <v>0.98241738795730305</v>
      </c>
      <c r="AS1086" s="53">
        <v>7.3668869673558207E-2</v>
      </c>
      <c r="AT1086" s="53">
        <v>0.16459992811969568</v>
      </c>
      <c r="AU1086" s="53">
        <v>1.2177741618701341</v>
      </c>
      <c r="AV1086" s="53">
        <v>1.0325681787890686</v>
      </c>
      <c r="AW1086" s="53">
        <v>0.98241738795730305</v>
      </c>
      <c r="AX1086" s="53">
        <v>7.3668869673558207E-2</v>
      </c>
      <c r="AY1086" s="57">
        <v>0.16459992811969568</v>
      </c>
      <c r="AZ1086">
        <f t="shared" si="948"/>
        <v>0.82203364601787854</v>
      </c>
      <c r="BA1086">
        <f t="shared" si="949"/>
        <v>0.96614911411636051</v>
      </c>
      <c r="BB1086">
        <f t="shared" si="950"/>
        <v>1.0040314374154549</v>
      </c>
      <c r="BC1086">
        <f t="shared" si="951"/>
        <v>1.8473801812157586</v>
      </c>
      <c r="BD1086" s="4">
        <f t="shared" si="952"/>
        <v>0.69420570528195202</v>
      </c>
      <c r="BE1086" s="7">
        <f t="shared" si="953"/>
        <v>0.36981995021884673</v>
      </c>
      <c r="BF1086">
        <f t="shared" si="954"/>
        <v>0.99129399274261853</v>
      </c>
      <c r="BG1086">
        <f t="shared" si="955"/>
        <v>0.76333621412970987</v>
      </c>
      <c r="BH1086">
        <f t="shared" si="956"/>
        <v>0.57427664844737192</v>
      </c>
      <c r="BI1086" s="4">
        <f t="shared" si="957"/>
        <v>0.5027098367388616</v>
      </c>
      <c r="BJ1086" s="7">
        <f t="shared" si="958"/>
        <v>0.67465118865522467</v>
      </c>
      <c r="BK1086">
        <f t="shared" si="959"/>
        <v>0.509333733872668</v>
      </c>
      <c r="BL1086">
        <f t="shared" si="960"/>
        <v>2.4331165154050399E-4</v>
      </c>
      <c r="BM1086" s="4">
        <f t="shared" si="961"/>
        <v>0.52606439061275889</v>
      </c>
      <c r="BN1086" s="7">
        <f t="shared" si="962"/>
        <v>0.67465118865522467</v>
      </c>
      <c r="BO1086">
        <f t="shared" si="963"/>
        <v>0.92484683977832938</v>
      </c>
      <c r="BP1086">
        <f t="shared" si="964"/>
        <v>2.8549827980256431E-2</v>
      </c>
      <c r="BQ1086" s="4">
        <f t="shared" si="965"/>
        <v>0.45259436390676633</v>
      </c>
      <c r="BR1086" s="7">
        <f t="shared" si="966"/>
        <v>0.509333733872668</v>
      </c>
      <c r="BS1086">
        <f t="shared" si="967"/>
        <v>0.92484683977832938</v>
      </c>
      <c r="BT1086">
        <f t="shared" si="968"/>
        <v>1.2663536784148957E-2</v>
      </c>
      <c r="BU1086" s="4">
        <f t="shared" si="969"/>
        <v>0.30008093218222937</v>
      </c>
      <c r="BV1086" s="7">
        <f t="shared" si="970"/>
        <v>2.4331165154050399E-4</v>
      </c>
      <c r="BW1086">
        <f t="shared" si="971"/>
        <v>2.8549827980256431E-2</v>
      </c>
      <c r="BX1086">
        <f t="shared" si="972"/>
        <v>1.2663536784148957E-2</v>
      </c>
      <c r="BY1086" s="4">
        <f t="shared" si="973"/>
        <v>1.5744667028026236E-4</v>
      </c>
      <c r="BZ1086" s="7">
        <f t="shared" si="974"/>
        <v>0.52606439061275889</v>
      </c>
      <c r="CA1086">
        <f t="shared" si="975"/>
        <v>0.45259436390676633</v>
      </c>
      <c r="CB1086">
        <f t="shared" si="976"/>
        <v>0.30008093218222937</v>
      </c>
      <c r="CC1086" s="4">
        <f t="shared" si="947"/>
        <v>1.5744667028026236E-4</v>
      </c>
      <c r="CD1086" s="7">
        <f t="shared" si="977"/>
        <v>8</v>
      </c>
      <c r="CE1086" s="4">
        <f t="shared" si="978"/>
        <v>0</v>
      </c>
      <c r="CF1086" s="7">
        <f t="shared" si="979"/>
        <v>0.67465118865522467</v>
      </c>
      <c r="CG1086">
        <f t="shared" si="980"/>
        <v>5.9250725868303024E-2</v>
      </c>
      <c r="CH1086" s="7">
        <f t="shared" si="981"/>
        <v>0.67465118865522467</v>
      </c>
      <c r="CI1086" s="4">
        <f t="shared" si="982"/>
        <v>0.54180538459896055</v>
      </c>
      <c r="CJ1086">
        <f t="shared" si="983"/>
        <v>5.9250725868303024E-2</v>
      </c>
      <c r="CK1086">
        <f t="shared" si="984"/>
        <v>0.54180538459896055</v>
      </c>
      <c r="CL1086" s="7">
        <f t="shared" si="985"/>
        <v>0</v>
      </c>
      <c r="CM1086" s="4">
        <f t="shared" si="986"/>
        <v>0</v>
      </c>
      <c r="CN1086" s="7">
        <f t="shared" si="987"/>
        <v>3.3079879032714803E-2</v>
      </c>
      <c r="CO1086" s="4">
        <f t="shared" si="988"/>
        <v>1</v>
      </c>
      <c r="CP1086" s="7">
        <f t="shared" si="989"/>
        <v>4</v>
      </c>
      <c r="CQ1086" s="4" t="str">
        <f t="shared" si="990"/>
        <v>Glenfiddich 15</v>
      </c>
      <c r="CR1086" s="7">
        <f t="shared" si="991"/>
        <v>74</v>
      </c>
      <c r="CS1086">
        <f t="shared" si="992"/>
        <v>77</v>
      </c>
      <c r="CT1086">
        <f ca="1">COUNTIF(INDIRECT(ADDRESS(ROW(),CR1086,1,1)):INDIRECT(ADDRESS(ROW(),CS1086,1,1)), "&lt;0.05")</f>
        <v>4</v>
      </c>
      <c r="CU1086" s="4">
        <f t="shared" ca="1" si="993"/>
        <v>1</v>
      </c>
    </row>
    <row r="1087" spans="1:99" x14ac:dyDescent="0.25">
      <c r="A1087" s="48">
        <v>291</v>
      </c>
      <c r="B1087" s="7">
        <v>8.0686322702146249E-2</v>
      </c>
      <c r="C1087">
        <v>0.16451845075424162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0.17093254836978442</v>
      </c>
      <c r="J1087">
        <v>0</v>
      </c>
      <c r="K1087" s="4">
        <v>0</v>
      </c>
      <c r="L1087" s="7">
        <v>0.25889933368450274</v>
      </c>
      <c r="M1087">
        <v>0</v>
      </c>
      <c r="N1087">
        <v>0</v>
      </c>
      <c r="O1087">
        <v>0</v>
      </c>
      <c r="P1087" s="53">
        <v>0</v>
      </c>
      <c r="Q1087" s="53">
        <v>0</v>
      </c>
      <c r="R1087" s="53">
        <v>0.30596082653742263</v>
      </c>
      <c r="S1087" s="53">
        <v>0.14847282005483947</v>
      </c>
      <c r="T1087" s="53">
        <v>0</v>
      </c>
      <c r="U1087" s="57">
        <v>0</v>
      </c>
      <c r="V1087" s="59">
        <v>0</v>
      </c>
      <c r="W1087" s="53">
        <v>5.242944274280556E-2</v>
      </c>
      <c r="X1087" s="53">
        <v>6.0759071991363989E-2</v>
      </c>
      <c r="Y1087" s="53">
        <v>0</v>
      </c>
      <c r="Z1087" s="53">
        <v>0</v>
      </c>
      <c r="AA1087" s="53">
        <v>0</v>
      </c>
      <c r="AB1087" s="53">
        <v>5.242944274280556E-2</v>
      </c>
      <c r="AC1087" s="53">
        <v>6.0759071991363989E-2</v>
      </c>
      <c r="AD1087" s="53">
        <v>0</v>
      </c>
      <c r="AE1087" s="57">
        <v>0</v>
      </c>
      <c r="AF1087" s="59">
        <v>0.36399536907178281</v>
      </c>
      <c r="AG1087" s="53">
        <v>0.21472022124882359</v>
      </c>
      <c r="AH1087" s="53">
        <v>0</v>
      </c>
      <c r="AI1087" s="53">
        <v>0</v>
      </c>
      <c r="AJ1087" s="53">
        <v>0</v>
      </c>
      <c r="AK1087" s="53">
        <v>0.36399536907178281</v>
      </c>
      <c r="AL1087" s="53">
        <v>0.21472022124882359</v>
      </c>
      <c r="AM1087" s="53">
        <v>0</v>
      </c>
      <c r="AN1087" s="53">
        <v>0</v>
      </c>
      <c r="AO1087" s="57">
        <v>0</v>
      </c>
      <c r="AP1087" s="59">
        <v>5.238011172274195E-2</v>
      </c>
      <c r="AQ1087" s="53">
        <v>0</v>
      </c>
      <c r="AR1087" s="53">
        <v>0</v>
      </c>
      <c r="AS1087" s="53">
        <v>0</v>
      </c>
      <c r="AT1087" s="53">
        <v>0</v>
      </c>
      <c r="AU1087" s="53">
        <v>5.238011172274195E-2</v>
      </c>
      <c r="AV1087" s="53">
        <v>0</v>
      </c>
      <c r="AW1087" s="53">
        <v>0</v>
      </c>
      <c r="AX1087" s="53">
        <v>0</v>
      </c>
      <c r="AY1087" s="57">
        <v>0</v>
      </c>
      <c r="AZ1087">
        <f t="shared" si="948"/>
        <v>4.1613732182617227E-2</v>
      </c>
      <c r="BA1087">
        <f t="shared" si="949"/>
        <v>7.1333298027676489E-2</v>
      </c>
      <c r="BB1087">
        <f t="shared" si="950"/>
        <v>2.2637702946833909E-2</v>
      </c>
      <c r="BC1087">
        <f t="shared" si="951"/>
        <v>0.11574311806412127</v>
      </c>
      <c r="BD1087" s="4">
        <f t="shared" si="952"/>
        <v>1.047602234454839E-2</v>
      </c>
      <c r="BE1087" s="7">
        <f t="shared" si="953"/>
        <v>7.1084857225004502E-2</v>
      </c>
      <c r="BF1087">
        <f t="shared" si="954"/>
        <v>0.1210145430092901</v>
      </c>
      <c r="BG1087">
        <f t="shared" si="955"/>
        <v>2.9356745664431066E-2</v>
      </c>
      <c r="BH1087">
        <f t="shared" si="956"/>
        <v>0.15749077942873815</v>
      </c>
      <c r="BI1087" s="4">
        <f t="shared" si="957"/>
        <v>2.2085394285060095E-2</v>
      </c>
      <c r="BJ1087" s="7">
        <f t="shared" si="958"/>
        <v>0.51357955286984525</v>
      </c>
      <c r="BK1087">
        <f t="shared" si="959"/>
        <v>0.45038268721246555</v>
      </c>
      <c r="BL1087">
        <f t="shared" si="960"/>
        <v>0.19884569945004379</v>
      </c>
      <c r="BM1087" s="4">
        <f t="shared" si="961"/>
        <v>0.21341658074402275</v>
      </c>
      <c r="BN1087" s="7">
        <f t="shared" si="962"/>
        <v>0.51357955286984525</v>
      </c>
      <c r="BO1087">
        <f t="shared" si="963"/>
        <v>0.24433294487966531</v>
      </c>
      <c r="BP1087">
        <f t="shared" si="964"/>
        <v>0.48916503571955905</v>
      </c>
      <c r="BQ1087" s="4">
        <f t="shared" si="965"/>
        <v>0.15005012575802779</v>
      </c>
      <c r="BR1087" s="7">
        <f t="shared" si="966"/>
        <v>0.45038268721246555</v>
      </c>
      <c r="BS1087">
        <f t="shared" si="967"/>
        <v>0.24433294487966531</v>
      </c>
      <c r="BT1087">
        <f t="shared" si="968"/>
        <v>9.7104263980492683E-2</v>
      </c>
      <c r="BU1087" s="4">
        <f t="shared" si="969"/>
        <v>0.31006076725690868</v>
      </c>
      <c r="BV1087" s="7">
        <f t="shared" si="970"/>
        <v>0.19884569945004379</v>
      </c>
      <c r="BW1087">
        <f t="shared" si="971"/>
        <v>0.48916503571955905</v>
      </c>
      <c r="BX1087">
        <f t="shared" si="972"/>
        <v>9.7104263980492683E-2</v>
      </c>
      <c r="BY1087" s="4">
        <f t="shared" si="973"/>
        <v>6.4686385260131887E-2</v>
      </c>
      <c r="BZ1087" s="7">
        <f t="shared" si="974"/>
        <v>0.21341658074402275</v>
      </c>
      <c r="CA1087">
        <f t="shared" si="975"/>
        <v>0.15005012575802779</v>
      </c>
      <c r="CB1087">
        <f t="shared" si="976"/>
        <v>0.31006076725690868</v>
      </c>
      <c r="CC1087" s="4">
        <f t="shared" si="947"/>
        <v>6.4686385260131887E-2</v>
      </c>
      <c r="CD1087" s="7">
        <f t="shared" si="977"/>
        <v>0</v>
      </c>
      <c r="CE1087" s="4">
        <f t="shared" si="978"/>
        <v>0</v>
      </c>
      <c r="CF1087" s="7">
        <f t="shared" si="979"/>
        <v>0.51357955286984525</v>
      </c>
      <c r="CG1087">
        <f t="shared" si="980"/>
        <v>0.78642158129168704</v>
      </c>
      <c r="CH1087" s="7">
        <f t="shared" si="981"/>
        <v>0.51357955286984525</v>
      </c>
      <c r="CI1087" s="4">
        <f t="shared" si="982"/>
        <v>0.61811655936666199</v>
      </c>
      <c r="CJ1087">
        <f t="shared" si="983"/>
        <v>0.78642158129168704</v>
      </c>
      <c r="CK1087">
        <f t="shared" si="984"/>
        <v>0.61811655936666199</v>
      </c>
      <c r="CL1087" s="7">
        <f t="shared" si="985"/>
        <v>0</v>
      </c>
      <c r="CM1087" s="4">
        <f t="shared" si="986"/>
        <v>0</v>
      </c>
      <c r="CN1087" s="7">
        <f t="shared" si="987"/>
        <v>0.71566797159585871</v>
      </c>
      <c r="CO1087" s="4">
        <f t="shared" si="988"/>
        <v>0</v>
      </c>
      <c r="CP1087" s="7">
        <f t="shared" si="989"/>
        <v>4</v>
      </c>
      <c r="CQ1087" s="4" t="str">
        <f t="shared" si="990"/>
        <v>Glenfiddich 15</v>
      </c>
      <c r="CR1087" s="7">
        <f t="shared" si="991"/>
        <v>74</v>
      </c>
      <c r="CS1087">
        <f t="shared" si="992"/>
        <v>77</v>
      </c>
      <c r="CT1087">
        <f ca="1">COUNTIF(INDIRECT(ADDRESS(ROW(),CR1087,1,1)):INDIRECT(ADDRESS(ROW(),CS1087,1,1)), "&lt;0.05")</f>
        <v>0</v>
      </c>
      <c r="CU1087" s="4">
        <f t="shared" ca="1" si="993"/>
        <v>0</v>
      </c>
    </row>
    <row r="1088" spans="1:99" x14ac:dyDescent="0.25">
      <c r="A1088" s="48">
        <v>292</v>
      </c>
      <c r="B1088" s="7">
        <v>0.27616481972164192</v>
      </c>
      <c r="C1088">
        <v>0.28019215626298632</v>
      </c>
      <c r="D1088">
        <v>0.15644209777996992</v>
      </c>
      <c r="E1088">
        <v>0.25357285862565138</v>
      </c>
      <c r="F1088">
        <v>0.15370680359229025</v>
      </c>
      <c r="G1088">
        <v>0.19297437158925812</v>
      </c>
      <c r="H1088">
        <v>0.22080687139647917</v>
      </c>
      <c r="I1088">
        <v>0.36575687462905804</v>
      </c>
      <c r="J1088">
        <v>0.42793643301147094</v>
      </c>
      <c r="K1088" s="4">
        <v>0.22914517207134158</v>
      </c>
      <c r="L1088" s="7">
        <v>0.3231880526997547</v>
      </c>
      <c r="M1088">
        <v>0.28662294015665807</v>
      </c>
      <c r="N1088">
        <v>0.41059242570697274</v>
      </c>
      <c r="O1088">
        <v>0.26439292075387527</v>
      </c>
      <c r="P1088" s="53">
        <v>0.53843250640820028</v>
      </c>
      <c r="Q1088" s="53">
        <v>0.48711670456103684</v>
      </c>
      <c r="R1088" s="53">
        <v>0.37896200896892024</v>
      </c>
      <c r="S1088" s="53">
        <v>0.34561317170518441</v>
      </c>
      <c r="T1088" s="53">
        <v>0.50480005197059752</v>
      </c>
      <c r="U1088" s="57">
        <v>0.25965779033378333</v>
      </c>
      <c r="V1088" s="59">
        <v>0.1476959645825198</v>
      </c>
      <c r="W1088" s="53">
        <v>0.26354471885479563</v>
      </c>
      <c r="X1088" s="53">
        <v>0</v>
      </c>
      <c r="Y1088" s="53">
        <v>0.18243201204625487</v>
      </c>
      <c r="Z1088" s="53">
        <v>0.66147243448934323</v>
      </c>
      <c r="AA1088" s="53">
        <v>0.1476959645825198</v>
      </c>
      <c r="AB1088" s="53">
        <v>0.26354471885479563</v>
      </c>
      <c r="AC1088" s="53">
        <v>0</v>
      </c>
      <c r="AD1088" s="53">
        <v>0.18243201204625487</v>
      </c>
      <c r="AE1088" s="57">
        <v>0.66147243448934323</v>
      </c>
      <c r="AF1088" s="59">
        <v>0.59335858688571697</v>
      </c>
      <c r="AG1088" s="53">
        <v>0.3806758745295909</v>
      </c>
      <c r="AH1088" s="53">
        <v>0.39129578315875818</v>
      </c>
      <c r="AI1088" s="53">
        <v>0.3856943532042057</v>
      </c>
      <c r="AJ1088" s="53">
        <v>0.63820028012556074</v>
      </c>
      <c r="AK1088" s="53">
        <v>0.59335858688571697</v>
      </c>
      <c r="AL1088" s="53">
        <v>0.3806758745295909</v>
      </c>
      <c r="AM1088" s="53">
        <v>0.39129578315875818</v>
      </c>
      <c r="AN1088" s="53">
        <v>0.3856943532042057</v>
      </c>
      <c r="AO1088" s="57">
        <v>0.63820028012556074</v>
      </c>
      <c r="AP1088" s="59">
        <v>0.18971902159246135</v>
      </c>
      <c r="AQ1088" s="53">
        <v>0.26484727733421637</v>
      </c>
      <c r="AR1088" s="53">
        <v>0.36028452775125136</v>
      </c>
      <c r="AS1088" s="53">
        <v>0.3587687759577633</v>
      </c>
      <c r="AT1088" s="53">
        <v>0.69333794095542833</v>
      </c>
      <c r="AU1088" s="53">
        <v>0.18971902159246135</v>
      </c>
      <c r="AV1088" s="53">
        <v>0.26484727733421637</v>
      </c>
      <c r="AW1088" s="53">
        <v>0.36028452775125136</v>
      </c>
      <c r="AX1088" s="53">
        <v>0.3587687759577633</v>
      </c>
      <c r="AY1088" s="57">
        <v>0.69333794095542833</v>
      </c>
      <c r="AZ1088">
        <f t="shared" si="948"/>
        <v>0.25566984586801478</v>
      </c>
      <c r="BA1088">
        <f t="shared" si="949"/>
        <v>0.37993785732649837</v>
      </c>
      <c r="BB1088">
        <f t="shared" si="950"/>
        <v>0.25102902599458271</v>
      </c>
      <c r="BC1088">
        <f t="shared" si="951"/>
        <v>0.47784497558076644</v>
      </c>
      <c r="BD1088" s="4">
        <f t="shared" si="952"/>
        <v>0.37339150871822413</v>
      </c>
      <c r="BE1088" s="7">
        <f t="shared" si="953"/>
        <v>8.7504305765905871E-2</v>
      </c>
      <c r="BF1088">
        <f t="shared" si="954"/>
        <v>0.10223252721883064</v>
      </c>
      <c r="BG1088">
        <f t="shared" si="955"/>
        <v>0.23429292109559169</v>
      </c>
      <c r="BH1088">
        <f t="shared" si="956"/>
        <v>0.11970477777965807</v>
      </c>
      <c r="BI1088" s="4">
        <f t="shared" si="957"/>
        <v>0.18151753478718541</v>
      </c>
      <c r="BJ1088" s="7">
        <f t="shared" si="958"/>
        <v>9.3007866237280225E-3</v>
      </c>
      <c r="BK1088">
        <f t="shared" si="959"/>
        <v>0.95421852500379256</v>
      </c>
      <c r="BL1088">
        <f t="shared" si="960"/>
        <v>2.0606281438513164E-4</v>
      </c>
      <c r="BM1088" s="4">
        <f t="shared" si="961"/>
        <v>8.7620542446311969E-2</v>
      </c>
      <c r="BN1088" s="7">
        <f t="shared" si="962"/>
        <v>9.3007866237280225E-3</v>
      </c>
      <c r="BO1088">
        <f t="shared" si="963"/>
        <v>0.13612545725677325</v>
      </c>
      <c r="BP1088">
        <f t="shared" si="964"/>
        <v>6.5206362058764247E-2</v>
      </c>
      <c r="BQ1088" s="4">
        <f t="shared" si="965"/>
        <v>0.92223520267532255</v>
      </c>
      <c r="BR1088" s="7">
        <f t="shared" si="966"/>
        <v>0.95421852500379256</v>
      </c>
      <c r="BS1088">
        <f t="shared" si="967"/>
        <v>0.13612545725677325</v>
      </c>
      <c r="BT1088">
        <f t="shared" si="968"/>
        <v>1.6925281279081415E-2</v>
      </c>
      <c r="BU1088" s="4">
        <f t="shared" si="969"/>
        <v>0.20915250019302145</v>
      </c>
      <c r="BV1088" s="7">
        <f t="shared" si="970"/>
        <v>2.0606281438513164E-4</v>
      </c>
      <c r="BW1088">
        <f t="shared" si="971"/>
        <v>6.5206362058764247E-2</v>
      </c>
      <c r="BX1088">
        <f t="shared" si="972"/>
        <v>1.6925281279081415E-2</v>
      </c>
      <c r="BY1088" s="4">
        <f t="shared" si="973"/>
        <v>0.14875778971832532</v>
      </c>
      <c r="BZ1088" s="7">
        <f t="shared" si="974"/>
        <v>8.7620542446311969E-2</v>
      </c>
      <c r="CA1088">
        <f t="shared" si="975"/>
        <v>0.92223520267532255</v>
      </c>
      <c r="CB1088">
        <f t="shared" si="976"/>
        <v>0.20915250019302145</v>
      </c>
      <c r="CC1088" s="4">
        <f t="shared" si="947"/>
        <v>0.14875778971832532</v>
      </c>
      <c r="CD1088" s="7">
        <f t="shared" si="977"/>
        <v>6</v>
      </c>
      <c r="CE1088" s="4">
        <f t="shared" si="978"/>
        <v>0</v>
      </c>
      <c r="CF1088" s="7">
        <f t="shared" si="979"/>
        <v>9.3007866237280225E-3</v>
      </c>
      <c r="CG1088">
        <f t="shared" si="980"/>
        <v>2.0476626518195422E-2</v>
      </c>
      <c r="CH1088" s="7">
        <f t="shared" si="981"/>
        <v>9.3007866237280225E-3</v>
      </c>
      <c r="CI1088" s="4">
        <f t="shared" si="982"/>
        <v>0.79996235408164829</v>
      </c>
      <c r="CJ1088">
        <f t="shared" si="983"/>
        <v>2.0476626518195422E-2</v>
      </c>
      <c r="CK1088">
        <f t="shared" si="984"/>
        <v>0.79996235408164829</v>
      </c>
      <c r="CL1088" s="7">
        <f t="shared" si="985"/>
        <v>4</v>
      </c>
      <c r="CM1088" s="4">
        <f t="shared" si="986"/>
        <v>0</v>
      </c>
      <c r="CN1088" s="7">
        <f t="shared" si="987"/>
        <v>0.39757451682626532</v>
      </c>
      <c r="CO1088" s="4">
        <f t="shared" si="988"/>
        <v>0</v>
      </c>
      <c r="CP1088" s="7">
        <f t="shared" si="989"/>
        <v>4</v>
      </c>
      <c r="CQ1088" s="4" t="str">
        <f t="shared" si="990"/>
        <v>Glenfiddich 15</v>
      </c>
      <c r="CR1088" s="7">
        <f t="shared" si="991"/>
        <v>74</v>
      </c>
      <c r="CS1088">
        <f t="shared" si="992"/>
        <v>77</v>
      </c>
      <c r="CT1088">
        <f ca="1">COUNTIF(INDIRECT(ADDRESS(ROW(),CR1088,1,1)):INDIRECT(ADDRESS(ROW(),CS1088,1,1)), "&lt;0.05")</f>
        <v>2</v>
      </c>
      <c r="CU1088" s="4">
        <f t="shared" ca="1" si="993"/>
        <v>0</v>
      </c>
    </row>
    <row r="1089" spans="1:99" x14ac:dyDescent="0.25">
      <c r="A1089" s="48">
        <v>293</v>
      </c>
      <c r="B1089" s="7">
        <v>0.35811873264197486</v>
      </c>
      <c r="C1089">
        <v>0.26158460695605223</v>
      </c>
      <c r="D1089">
        <v>0.14698441719186969</v>
      </c>
      <c r="E1089">
        <v>0.13650133554624053</v>
      </c>
      <c r="F1089">
        <v>5.0771147622033469E-2</v>
      </c>
      <c r="G1089">
        <v>0.33508483813995027</v>
      </c>
      <c r="H1089">
        <v>0.43563299574274883</v>
      </c>
      <c r="I1089">
        <v>0.36810553716461897</v>
      </c>
      <c r="J1089">
        <v>0.26030429539364919</v>
      </c>
      <c r="K1089" s="4">
        <v>0.5626907474718631</v>
      </c>
      <c r="L1089" s="7">
        <v>7.951415879253472E-2</v>
      </c>
      <c r="M1089">
        <v>0.84068265834869293</v>
      </c>
      <c r="N1089">
        <v>0.54559816133610439</v>
      </c>
      <c r="O1089">
        <v>0.64827919144909785</v>
      </c>
      <c r="P1089" s="53">
        <v>0.34332485905641535</v>
      </c>
      <c r="Q1089" s="53">
        <v>0.47067185077210616</v>
      </c>
      <c r="R1089" s="53">
        <v>0.28532657447602316</v>
      </c>
      <c r="S1089" s="53">
        <v>0.49657205683268302</v>
      </c>
      <c r="T1089" s="53">
        <v>0.17127344019500099</v>
      </c>
      <c r="U1089" s="57">
        <v>0.54471457409075963</v>
      </c>
      <c r="V1089" s="59">
        <v>0.21414281860398426</v>
      </c>
      <c r="W1089" s="53">
        <v>0.37347972983093042</v>
      </c>
      <c r="X1089" s="53">
        <v>0.13654616421483382</v>
      </c>
      <c r="Y1089" s="53">
        <v>0.47290471596065564</v>
      </c>
      <c r="Z1089" s="53">
        <v>0.1702541798743937</v>
      </c>
      <c r="AA1089" s="53">
        <v>0.21414281860398426</v>
      </c>
      <c r="AB1089" s="53">
        <v>0.37347972983093042</v>
      </c>
      <c r="AC1089" s="53">
        <v>0.13654616421483382</v>
      </c>
      <c r="AD1089" s="53">
        <v>0.47290471596065564</v>
      </c>
      <c r="AE1089" s="57">
        <v>0.1702541798743937</v>
      </c>
      <c r="AF1089" s="59">
        <v>0.73228505741677596</v>
      </c>
      <c r="AG1089" s="53">
        <v>0.68988994109826773</v>
      </c>
      <c r="AH1089" s="53">
        <v>0.751649421016651</v>
      </c>
      <c r="AI1089" s="53">
        <v>0.21713371815358901</v>
      </c>
      <c r="AJ1089" s="53">
        <v>0.96868261781867593</v>
      </c>
      <c r="AK1089" s="53">
        <v>0.73228505741677596</v>
      </c>
      <c r="AL1089" s="53">
        <v>0.68988994109826773</v>
      </c>
      <c r="AM1089" s="53">
        <v>0.751649421016651</v>
      </c>
      <c r="AN1089" s="53">
        <v>0.21713371815358901</v>
      </c>
      <c r="AO1089" s="57">
        <v>0.96868261781867593</v>
      </c>
      <c r="AP1089" s="59">
        <v>0.23621999655993345</v>
      </c>
      <c r="AQ1089" s="53">
        <v>0.31221165463362449</v>
      </c>
      <c r="AR1089" s="53">
        <v>7.3962920027109913E-2</v>
      </c>
      <c r="AS1089" s="53">
        <v>0.29853240447012053</v>
      </c>
      <c r="AT1089" s="53">
        <v>0.46838270794043974</v>
      </c>
      <c r="AU1089" s="53">
        <v>0.23621999655993345</v>
      </c>
      <c r="AV1089" s="53">
        <v>0.31221165463362449</v>
      </c>
      <c r="AW1089" s="53">
        <v>7.3962920027109913E-2</v>
      </c>
      <c r="AX1089" s="53">
        <v>0.29853240447012053</v>
      </c>
      <c r="AY1089" s="57">
        <v>0.46838270794043974</v>
      </c>
      <c r="AZ1089">
        <f t="shared" si="948"/>
        <v>0.29157786538710007</v>
      </c>
      <c r="BA1089">
        <f t="shared" si="949"/>
        <v>0.44259575253494188</v>
      </c>
      <c r="BB1089">
        <f t="shared" si="950"/>
        <v>0.27346552169695953</v>
      </c>
      <c r="BC1089">
        <f t="shared" si="951"/>
        <v>0.67192815110079196</v>
      </c>
      <c r="BD1089" s="4">
        <f t="shared" si="952"/>
        <v>0.2778619367262456</v>
      </c>
      <c r="BE1089" s="7">
        <f t="shared" si="953"/>
        <v>0.15320741426634923</v>
      </c>
      <c r="BF1089">
        <f t="shared" si="954"/>
        <v>0.22743757771796713</v>
      </c>
      <c r="BG1089">
        <f t="shared" si="955"/>
        <v>0.13556262076874506</v>
      </c>
      <c r="BH1089">
        <f t="shared" si="956"/>
        <v>0.26043649371935035</v>
      </c>
      <c r="BI1089" s="4">
        <f t="shared" si="957"/>
        <v>0.13434135279024398</v>
      </c>
      <c r="BJ1089" s="7">
        <f t="shared" si="958"/>
        <v>0.10106333830478063</v>
      </c>
      <c r="BK1089">
        <f t="shared" si="959"/>
        <v>0.78273127810626442</v>
      </c>
      <c r="BL1089">
        <f t="shared" si="960"/>
        <v>1.272178199627853E-3</v>
      </c>
      <c r="BM1089" s="4">
        <f t="shared" si="961"/>
        <v>0.83386804702717021</v>
      </c>
      <c r="BN1089" s="7">
        <f t="shared" si="962"/>
        <v>0.10106333830478063</v>
      </c>
      <c r="BO1089">
        <f t="shared" si="963"/>
        <v>6.2027020811417852E-2</v>
      </c>
      <c r="BP1089">
        <f t="shared" si="964"/>
        <v>5.0614212403674232E-2</v>
      </c>
      <c r="BQ1089" s="4">
        <f t="shared" si="965"/>
        <v>6.7849029975830769E-2</v>
      </c>
      <c r="BR1089" s="7">
        <f t="shared" si="966"/>
        <v>0.78273127810626442</v>
      </c>
      <c r="BS1089">
        <f t="shared" si="967"/>
        <v>6.2027020811417852E-2</v>
      </c>
      <c r="BT1089">
        <f t="shared" si="968"/>
        <v>8.0136937671676099E-4</v>
      </c>
      <c r="BU1089" s="4">
        <f t="shared" si="969"/>
        <v>0.94273285839927101</v>
      </c>
      <c r="BV1089" s="7">
        <f t="shared" si="970"/>
        <v>1.272178199627853E-3</v>
      </c>
      <c r="BW1089">
        <f t="shared" si="971"/>
        <v>5.0614212403674232E-2</v>
      </c>
      <c r="BX1089">
        <f t="shared" si="972"/>
        <v>8.0136937671676099E-4</v>
      </c>
      <c r="BY1089" s="4">
        <f t="shared" si="973"/>
        <v>8.7311821179125899E-4</v>
      </c>
      <c r="BZ1089" s="7">
        <f t="shared" si="974"/>
        <v>0.83386804702717021</v>
      </c>
      <c r="CA1089">
        <f t="shared" si="975"/>
        <v>6.7849029975830769E-2</v>
      </c>
      <c r="CB1089">
        <f t="shared" si="976"/>
        <v>0.94273285839927101</v>
      </c>
      <c r="CC1089" s="4">
        <f t="shared" si="947"/>
        <v>8.7311821179125899E-4</v>
      </c>
      <c r="CD1089" s="7">
        <f t="shared" si="977"/>
        <v>6</v>
      </c>
      <c r="CE1089" s="4">
        <f t="shared" si="978"/>
        <v>0</v>
      </c>
      <c r="CF1089" s="7">
        <f t="shared" si="979"/>
        <v>0.10106333830478063</v>
      </c>
      <c r="CG1089">
        <f t="shared" si="980"/>
        <v>9.9176963008583696E-2</v>
      </c>
      <c r="CH1089" s="7">
        <f t="shared" si="981"/>
        <v>0.10106333830478063</v>
      </c>
      <c r="CI1089" s="4">
        <f t="shared" si="982"/>
        <v>0.69138603439001822</v>
      </c>
      <c r="CJ1089">
        <f t="shared" si="983"/>
        <v>9.9176963008583696E-2</v>
      </c>
      <c r="CK1089">
        <f t="shared" si="984"/>
        <v>0.69138603439001822</v>
      </c>
      <c r="CL1089" s="7">
        <f t="shared" si="985"/>
        <v>0</v>
      </c>
      <c r="CM1089" s="4">
        <f t="shared" si="986"/>
        <v>0</v>
      </c>
      <c r="CN1089" s="7">
        <f t="shared" si="987"/>
        <v>0.18907649130905171</v>
      </c>
      <c r="CO1089" s="4">
        <f t="shared" si="988"/>
        <v>0</v>
      </c>
      <c r="CP1089" s="7">
        <f t="shared" si="989"/>
        <v>4</v>
      </c>
      <c r="CQ1089" s="4" t="str">
        <f t="shared" si="990"/>
        <v>Glenfiddich 15</v>
      </c>
      <c r="CR1089" s="7">
        <f t="shared" si="991"/>
        <v>74</v>
      </c>
      <c r="CS1089">
        <f t="shared" si="992"/>
        <v>77</v>
      </c>
      <c r="CT1089">
        <f ca="1">COUNTIF(INDIRECT(ADDRESS(ROW(),CR1089,1,1)):INDIRECT(ADDRESS(ROW(),CS1089,1,1)), "&lt;0.05")</f>
        <v>3</v>
      </c>
      <c r="CU1089" s="4">
        <f t="shared" ca="1" si="993"/>
        <v>0</v>
      </c>
    </row>
    <row r="1090" spans="1:99" x14ac:dyDescent="0.25">
      <c r="A1090" s="48">
        <v>294</v>
      </c>
      <c r="B1090" s="7">
        <v>0.20134871119055292</v>
      </c>
      <c r="C1090">
        <v>4.9869350110506312E-2</v>
      </c>
      <c r="D1090">
        <v>7.5638011581056611E-2</v>
      </c>
      <c r="E1090">
        <v>6.443484226277757E-2</v>
      </c>
      <c r="F1090">
        <v>0.18316414175697499</v>
      </c>
      <c r="G1090">
        <v>0.27931270270169234</v>
      </c>
      <c r="H1090">
        <v>0</v>
      </c>
      <c r="I1090">
        <v>0</v>
      </c>
      <c r="J1090">
        <v>4.5860356252267261E-2</v>
      </c>
      <c r="K1090" s="4">
        <v>9.7292268269161625E-2</v>
      </c>
      <c r="L1090" s="7">
        <v>0</v>
      </c>
      <c r="M1090">
        <v>7.8933428882278306E-2</v>
      </c>
      <c r="N1090">
        <v>5.4171114312139536E-2</v>
      </c>
      <c r="O1090">
        <v>0</v>
      </c>
      <c r="P1090" s="53">
        <v>0</v>
      </c>
      <c r="Q1090" s="53">
        <v>0.1289307875460633</v>
      </c>
      <c r="R1090" s="53">
        <v>0.13662615309500581</v>
      </c>
      <c r="S1090" s="53">
        <v>0.22616382032044832</v>
      </c>
      <c r="T1090" s="53">
        <v>0.282335617110613</v>
      </c>
      <c r="U1090" s="57">
        <v>0.12746635794248484</v>
      </c>
      <c r="V1090" s="59">
        <v>7.3558195650091102E-3</v>
      </c>
      <c r="W1090" s="53">
        <v>4.6018247826196915E-2</v>
      </c>
      <c r="X1090" s="53">
        <v>8.5844784870878391E-2</v>
      </c>
      <c r="Y1090" s="53">
        <v>0.14027720318783063</v>
      </c>
      <c r="Z1090" s="53">
        <v>0.26692268477449499</v>
      </c>
      <c r="AA1090" s="53">
        <v>7.3558195650091102E-3</v>
      </c>
      <c r="AB1090" s="53">
        <v>4.6018247826196915E-2</v>
      </c>
      <c r="AC1090" s="53">
        <v>8.5844784870878391E-2</v>
      </c>
      <c r="AD1090" s="53">
        <v>0.14027720318783063</v>
      </c>
      <c r="AE1090" s="57">
        <v>0.26692268477449499</v>
      </c>
      <c r="AF1090" s="59">
        <v>0.12347068872149496</v>
      </c>
      <c r="AG1090" s="53">
        <v>2.9919389633957013E-2</v>
      </c>
      <c r="AH1090" s="53">
        <v>0.20202759484706365</v>
      </c>
      <c r="AI1090" s="53">
        <v>0</v>
      </c>
      <c r="AJ1090" s="53">
        <v>0.1351150325791653</v>
      </c>
      <c r="AK1090" s="53">
        <v>0.12347068872149496</v>
      </c>
      <c r="AL1090" s="53">
        <v>2.9919389633957013E-2</v>
      </c>
      <c r="AM1090" s="53">
        <v>0.20202759484706365</v>
      </c>
      <c r="AN1090" s="53">
        <v>0</v>
      </c>
      <c r="AO1090" s="57">
        <v>0.1351150325791653</v>
      </c>
      <c r="AP1090" s="59">
        <v>0.1388015414130758</v>
      </c>
      <c r="AQ1090" s="53">
        <v>0.12006637173542055</v>
      </c>
      <c r="AR1090" s="53">
        <v>0</v>
      </c>
      <c r="AS1090" s="53">
        <v>0.15053304607621709</v>
      </c>
      <c r="AT1090" s="53">
        <v>0.13384275449936203</v>
      </c>
      <c r="AU1090" s="53">
        <v>0.1388015414130758</v>
      </c>
      <c r="AV1090" s="53">
        <v>0.12006637173542055</v>
      </c>
      <c r="AW1090" s="53">
        <v>0</v>
      </c>
      <c r="AX1090" s="53">
        <v>0.15053304607621709</v>
      </c>
      <c r="AY1090" s="57">
        <v>0.13384275449936203</v>
      </c>
      <c r="AZ1090">
        <f t="shared" si="948"/>
        <v>9.9692038412498948E-2</v>
      </c>
      <c r="BA1090">
        <f t="shared" si="949"/>
        <v>0.10346272792090332</v>
      </c>
      <c r="BB1090">
        <f t="shared" si="950"/>
        <v>0.10928374804488201</v>
      </c>
      <c r="BC1090">
        <f t="shared" si="951"/>
        <v>9.8106541156336186E-2</v>
      </c>
      <c r="BD1090" s="4">
        <f t="shared" si="952"/>
        <v>0.10864874274481509</v>
      </c>
      <c r="BE1090" s="7">
        <f t="shared" si="953"/>
        <v>9.2285688369294558E-2</v>
      </c>
      <c r="BF1090">
        <f t="shared" si="954"/>
        <v>9.6908109704023984E-2</v>
      </c>
      <c r="BG1090">
        <f t="shared" si="955"/>
        <v>9.5162830922969677E-2</v>
      </c>
      <c r="BH1090">
        <f t="shared" si="956"/>
        <v>7.7584269410303636E-2</v>
      </c>
      <c r="BI1090" s="4">
        <f t="shared" si="957"/>
        <v>5.818196725823014E-2</v>
      </c>
      <c r="BJ1090" s="7">
        <f t="shared" si="958"/>
        <v>0.9299851856398379</v>
      </c>
      <c r="BK1090">
        <f t="shared" si="959"/>
        <v>0.82159733279769531</v>
      </c>
      <c r="BL1090">
        <f t="shared" si="960"/>
        <v>0.96730022679951966</v>
      </c>
      <c r="BM1090" s="4">
        <f t="shared" si="961"/>
        <v>0.79864354954080252</v>
      </c>
      <c r="BN1090" s="7">
        <f t="shared" si="962"/>
        <v>0.9299851856398379</v>
      </c>
      <c r="BO1090">
        <f t="shared" si="963"/>
        <v>0.89369771148572708</v>
      </c>
      <c r="BP1090">
        <f t="shared" si="964"/>
        <v>0.89305839303217371</v>
      </c>
      <c r="BQ1090" s="4">
        <f t="shared" si="965"/>
        <v>0.88660660564051863</v>
      </c>
      <c r="BR1090" s="7">
        <f t="shared" si="966"/>
        <v>0.82159733279769531</v>
      </c>
      <c r="BS1090">
        <f t="shared" si="967"/>
        <v>0.89369771148572708</v>
      </c>
      <c r="BT1090">
        <f t="shared" si="968"/>
        <v>0.77686471015513869</v>
      </c>
      <c r="BU1090" s="4">
        <f t="shared" si="969"/>
        <v>0.98587516961643629</v>
      </c>
      <c r="BV1090" s="7">
        <f t="shared" si="970"/>
        <v>0.96730022679951966</v>
      </c>
      <c r="BW1090">
        <f t="shared" si="971"/>
        <v>0.89305839303217371</v>
      </c>
      <c r="BX1090">
        <f t="shared" si="972"/>
        <v>0.77686471015513869</v>
      </c>
      <c r="BY1090" s="4">
        <f t="shared" si="973"/>
        <v>0.73531397495276063</v>
      </c>
      <c r="BZ1090" s="7">
        <f t="shared" si="974"/>
        <v>0.79864354954080252</v>
      </c>
      <c r="CA1090">
        <f t="shared" si="975"/>
        <v>0.88660660564051863</v>
      </c>
      <c r="CB1090">
        <f t="shared" si="976"/>
        <v>0.98587516961643629</v>
      </c>
      <c r="CC1090" s="4">
        <f t="shared" si="947"/>
        <v>0.73531397495276063</v>
      </c>
      <c r="CD1090" s="7">
        <f t="shared" si="977"/>
        <v>0</v>
      </c>
      <c r="CE1090" s="4">
        <f t="shared" si="978"/>
        <v>0</v>
      </c>
      <c r="CF1090" s="7">
        <f t="shared" si="979"/>
        <v>0.9299851856398379</v>
      </c>
      <c r="CG1090">
        <f t="shared" si="980"/>
        <v>0.86368834602105848</v>
      </c>
      <c r="CH1090" s="7">
        <f t="shared" si="981"/>
        <v>0.9299851856398379</v>
      </c>
      <c r="CI1090" s="4">
        <f t="shared" si="982"/>
        <v>0.95619329078758342</v>
      </c>
      <c r="CJ1090">
        <f t="shared" si="983"/>
        <v>0.86368834602105848</v>
      </c>
      <c r="CK1090">
        <f t="shared" si="984"/>
        <v>0.95619329078758342</v>
      </c>
      <c r="CL1090" s="7">
        <f t="shared" si="985"/>
        <v>0</v>
      </c>
      <c r="CM1090" s="4">
        <f t="shared" si="986"/>
        <v>0</v>
      </c>
      <c r="CN1090" s="7">
        <f t="shared" si="987"/>
        <v>0.94007181245487992</v>
      </c>
      <c r="CO1090" s="4">
        <f t="shared" si="988"/>
        <v>0</v>
      </c>
      <c r="CP1090" s="7">
        <f t="shared" si="989"/>
        <v>3</v>
      </c>
      <c r="CQ1090" s="4" t="str">
        <f t="shared" si="990"/>
        <v>Glenfiddich 12</v>
      </c>
      <c r="CR1090" s="7">
        <f t="shared" si="991"/>
        <v>70</v>
      </c>
      <c r="CS1090">
        <f t="shared" si="992"/>
        <v>73</v>
      </c>
      <c r="CT1090">
        <f ca="1">COUNTIF(INDIRECT(ADDRESS(ROW(),CR1090,1,1)):INDIRECT(ADDRESS(ROW(),CS1090,1,1)), "&lt;0.05")</f>
        <v>0</v>
      </c>
      <c r="CU1090" s="4">
        <f t="shared" ca="1" si="993"/>
        <v>0</v>
      </c>
    </row>
    <row r="1091" spans="1:99" x14ac:dyDescent="0.25">
      <c r="A1091" s="48">
        <v>295</v>
      </c>
      <c r="B1091" s="7">
        <v>0.17156328416005481</v>
      </c>
      <c r="C1091">
        <v>0.21298741070162167</v>
      </c>
      <c r="D1091">
        <v>0</v>
      </c>
      <c r="E1091">
        <v>0.20114076949969681</v>
      </c>
      <c r="F1091">
        <v>0</v>
      </c>
      <c r="G1091">
        <v>0.35895115069145067</v>
      </c>
      <c r="H1091">
        <v>0.3394244132993629</v>
      </c>
      <c r="I1091">
        <v>5.4913817229448103E-2</v>
      </c>
      <c r="J1091">
        <v>0</v>
      </c>
      <c r="K1091" s="4">
        <v>0.41149666468381613</v>
      </c>
      <c r="L1091" s="7">
        <v>0.39162021145676756</v>
      </c>
      <c r="M1091">
        <v>0.2188085913565106</v>
      </c>
      <c r="N1091">
        <v>0.1890533623606544</v>
      </c>
      <c r="O1091">
        <v>2.5303242833041445E-2</v>
      </c>
      <c r="P1091" s="53">
        <v>3.5340957229249965E-2</v>
      </c>
      <c r="Q1091" s="53">
        <v>0.12178952367395585</v>
      </c>
      <c r="R1091" s="53">
        <v>6.1699145359000174E-2</v>
      </c>
      <c r="S1091" s="53">
        <v>8.5718314054763507E-3</v>
      </c>
      <c r="T1091" s="53">
        <v>0.13409108102614314</v>
      </c>
      <c r="U1091" s="57">
        <v>0.21579837195726945</v>
      </c>
      <c r="V1091" s="59">
        <v>0.28895921965794735</v>
      </c>
      <c r="W1091" s="53">
        <v>0.33659674657099031</v>
      </c>
      <c r="X1091" s="53">
        <v>0.71374461433666792</v>
      </c>
      <c r="Y1091" s="53">
        <v>0</v>
      </c>
      <c r="Z1091" s="53">
        <v>9.3472327468084121E-2</v>
      </c>
      <c r="AA1091" s="53">
        <v>0.28895921965794735</v>
      </c>
      <c r="AB1091" s="53">
        <v>0.33659674657099031</v>
      </c>
      <c r="AC1091" s="53">
        <v>0.71374461433666792</v>
      </c>
      <c r="AD1091" s="53">
        <v>0</v>
      </c>
      <c r="AE1091" s="57">
        <v>9.3472327468084121E-2</v>
      </c>
      <c r="AF1091" s="59">
        <v>0.69455293242907989</v>
      </c>
      <c r="AG1091" s="53">
        <v>0</v>
      </c>
      <c r="AH1091" s="53">
        <v>0.27807177334458044</v>
      </c>
      <c r="AI1091" s="53">
        <v>0.14335472610976099</v>
      </c>
      <c r="AJ1091" s="53">
        <v>0</v>
      </c>
      <c r="AK1091" s="53">
        <v>0.69455293242907989</v>
      </c>
      <c r="AL1091" s="53">
        <v>0</v>
      </c>
      <c r="AM1091" s="53">
        <v>0.27807177334458044</v>
      </c>
      <c r="AN1091" s="53">
        <v>0.14335472610976099</v>
      </c>
      <c r="AO1091" s="57">
        <v>0</v>
      </c>
      <c r="AP1091" s="59">
        <v>1.8525204402342871E-2</v>
      </c>
      <c r="AQ1091" s="53">
        <v>0.15022237644772199</v>
      </c>
      <c r="AR1091" s="53">
        <v>0.15604916055001639</v>
      </c>
      <c r="AS1091" s="53">
        <v>0.22060613840414645</v>
      </c>
      <c r="AT1091" s="53">
        <v>0.10492739892361096</v>
      </c>
      <c r="AU1091" s="53">
        <v>1.8525204402342871E-2</v>
      </c>
      <c r="AV1091" s="53">
        <v>0.15022237644772199</v>
      </c>
      <c r="AW1091" s="53">
        <v>0.15604916055001639</v>
      </c>
      <c r="AX1091" s="53">
        <v>0.22060613840414645</v>
      </c>
      <c r="AY1091" s="57">
        <v>0.10492739892361096</v>
      </c>
      <c r="AZ1091">
        <f t="shared" si="948"/>
        <v>0.1750477510265451</v>
      </c>
      <c r="BA1091">
        <f t="shared" si="949"/>
        <v>0.14020763186580687</v>
      </c>
      <c r="BB1091">
        <f t="shared" si="950"/>
        <v>0.28655458160673797</v>
      </c>
      <c r="BC1091">
        <f t="shared" si="951"/>
        <v>0.2231958863766843</v>
      </c>
      <c r="BD1091" s="4">
        <f t="shared" si="952"/>
        <v>0.13006605574556773</v>
      </c>
      <c r="BE1091" s="7">
        <f t="shared" si="953"/>
        <v>0.15819746754699029</v>
      </c>
      <c r="BF1091">
        <f t="shared" si="954"/>
        <v>0.11811223700497556</v>
      </c>
      <c r="BG1091">
        <f t="shared" si="955"/>
        <v>0.2600835804656913</v>
      </c>
      <c r="BH1091">
        <f t="shared" si="956"/>
        <v>0.27129166186862003</v>
      </c>
      <c r="BI1091" s="4">
        <f t="shared" si="957"/>
        <v>7.0478080363145235E-2</v>
      </c>
      <c r="BJ1091" s="7">
        <f t="shared" si="958"/>
        <v>0.58423227126022548</v>
      </c>
      <c r="BK1091">
        <f t="shared" si="959"/>
        <v>0.26501009928849989</v>
      </c>
      <c r="BL1091">
        <f t="shared" si="960"/>
        <v>0.63505000456331395</v>
      </c>
      <c r="BM1091" s="4">
        <f t="shared" si="961"/>
        <v>0.4269183232640319</v>
      </c>
      <c r="BN1091" s="7">
        <f t="shared" si="962"/>
        <v>0.58423227126022548</v>
      </c>
      <c r="BO1091">
        <f t="shared" si="963"/>
        <v>0.13002088893504751</v>
      </c>
      <c r="BP1091">
        <f t="shared" si="964"/>
        <v>0.39213751325050394</v>
      </c>
      <c r="BQ1091" s="4">
        <f t="shared" si="965"/>
        <v>0.81884802126082745</v>
      </c>
      <c r="BR1091" s="7">
        <f t="shared" si="966"/>
        <v>0.26501009928849989</v>
      </c>
      <c r="BS1091">
        <f t="shared" si="967"/>
        <v>0.13002088893504751</v>
      </c>
      <c r="BT1091">
        <f t="shared" si="968"/>
        <v>0.60048453663912038</v>
      </c>
      <c r="BU1091" s="4">
        <f t="shared" si="969"/>
        <v>9.5242464993453582E-2</v>
      </c>
      <c r="BV1091" s="7">
        <f t="shared" si="970"/>
        <v>0.63505000456331395</v>
      </c>
      <c r="BW1091">
        <f t="shared" si="971"/>
        <v>0.39213751325050394</v>
      </c>
      <c r="BX1091">
        <f t="shared" si="972"/>
        <v>0.60048453663912038</v>
      </c>
      <c r="BY1091" s="4">
        <f t="shared" si="973"/>
        <v>0.31763963446747262</v>
      </c>
      <c r="BZ1091" s="7">
        <f t="shared" si="974"/>
        <v>0.4269183232640319</v>
      </c>
      <c r="CA1091">
        <f t="shared" si="975"/>
        <v>0.81884802126082745</v>
      </c>
      <c r="CB1091">
        <f t="shared" si="976"/>
        <v>9.5242464993453582E-2</v>
      </c>
      <c r="CC1091" s="4">
        <f t="shared" si="947"/>
        <v>0.31763963446747262</v>
      </c>
      <c r="CD1091" s="7">
        <f t="shared" si="977"/>
        <v>0</v>
      </c>
      <c r="CE1091" s="4">
        <f t="shared" si="978"/>
        <v>0</v>
      </c>
      <c r="CF1091" s="7">
        <f t="shared" si="979"/>
        <v>0.58423227126022548</v>
      </c>
      <c r="CG1091">
        <f t="shared" si="980"/>
        <v>0.55938496267591697</v>
      </c>
      <c r="CH1091" s="7">
        <f t="shared" si="981"/>
        <v>0.58423227126022548</v>
      </c>
      <c r="CI1091" s="4">
        <f t="shared" si="982"/>
        <v>0.19585395054556573</v>
      </c>
      <c r="CJ1091">
        <f t="shared" si="983"/>
        <v>0.55938496267591697</v>
      </c>
      <c r="CK1091">
        <f t="shared" si="984"/>
        <v>0.19585395054556573</v>
      </c>
      <c r="CL1091" s="7">
        <f t="shared" si="985"/>
        <v>0</v>
      </c>
      <c r="CM1091" s="4">
        <f t="shared" si="986"/>
        <v>0</v>
      </c>
      <c r="CN1091" s="7">
        <f t="shared" si="987"/>
        <v>0.15063859101741117</v>
      </c>
      <c r="CO1091" s="4">
        <f t="shared" si="988"/>
        <v>0</v>
      </c>
      <c r="CP1091" s="7">
        <f t="shared" si="989"/>
        <v>3</v>
      </c>
      <c r="CQ1091" s="4" t="str">
        <f t="shared" si="990"/>
        <v>Glenfiddich 12</v>
      </c>
      <c r="CR1091" s="7">
        <f t="shared" si="991"/>
        <v>70</v>
      </c>
      <c r="CS1091">
        <f t="shared" si="992"/>
        <v>73</v>
      </c>
      <c r="CT1091">
        <f ca="1">COUNTIF(INDIRECT(ADDRESS(ROW(),CR1091,1,1)):INDIRECT(ADDRESS(ROW(),CS1091,1,1)), "&lt;0.05")</f>
        <v>0</v>
      </c>
      <c r="CU1091" s="4">
        <f t="shared" ca="1" si="993"/>
        <v>0</v>
      </c>
    </row>
    <row r="1092" spans="1:99" x14ac:dyDescent="0.25">
      <c r="A1092" s="48">
        <v>296</v>
      </c>
      <c r="B1092" s="7">
        <v>0.4901733439740249</v>
      </c>
      <c r="C1092">
        <v>0.44369168160753847</v>
      </c>
      <c r="D1092">
        <v>0.40879204334914199</v>
      </c>
      <c r="E1092">
        <v>0.30182086706063982</v>
      </c>
      <c r="F1092">
        <v>0.42458991386112438</v>
      </c>
      <c r="G1092">
        <v>1.0444353404039166</v>
      </c>
      <c r="H1092">
        <v>0.23398680531139554</v>
      </c>
      <c r="I1092">
        <v>0.52629655411663578</v>
      </c>
      <c r="J1092">
        <v>0.37697996745242596</v>
      </c>
      <c r="K1092" s="4">
        <v>4.664399522964216E-2</v>
      </c>
      <c r="L1092" s="7">
        <v>0.28480991181143517</v>
      </c>
      <c r="M1092">
        <v>0.26213599573054647</v>
      </c>
      <c r="N1092">
        <v>0.45426971407216304</v>
      </c>
      <c r="O1092">
        <v>0</v>
      </c>
      <c r="P1092" s="53">
        <v>0.45580296325410347</v>
      </c>
      <c r="Q1092" s="53">
        <v>1.1344214734041984</v>
      </c>
      <c r="R1092" s="53">
        <v>1.396943190192151</v>
      </c>
      <c r="S1092" s="53">
        <v>1.3708358298750487</v>
      </c>
      <c r="T1092" s="53">
        <v>0.83049320155000694</v>
      </c>
      <c r="U1092" s="57">
        <v>0.45746565144046719</v>
      </c>
      <c r="V1092" s="59">
        <v>0.46432273831352844</v>
      </c>
      <c r="W1092" s="53">
        <v>1.6449831864551523</v>
      </c>
      <c r="X1092" s="53">
        <v>1.4255541465208907</v>
      </c>
      <c r="Y1092" s="53">
        <v>0.60072263722866737</v>
      </c>
      <c r="Z1092" s="53">
        <v>2.5043906877232245</v>
      </c>
      <c r="AA1092" s="53">
        <v>0.46432273831352844</v>
      </c>
      <c r="AB1092" s="53">
        <v>1.6449831864551523</v>
      </c>
      <c r="AC1092" s="53">
        <v>1.4255541465208907</v>
      </c>
      <c r="AD1092" s="53">
        <v>0.60072263722866737</v>
      </c>
      <c r="AE1092" s="57">
        <v>2.5043906877232245</v>
      </c>
      <c r="AF1092" s="59">
        <v>1.4141597691811942</v>
      </c>
      <c r="AG1092" s="53">
        <v>0.8660689570118757</v>
      </c>
      <c r="AH1092" s="53">
        <v>1.2254098099906046</v>
      </c>
      <c r="AI1092" s="53">
        <v>1.3709544340364752</v>
      </c>
      <c r="AJ1092" s="53">
        <v>1.697231326146128</v>
      </c>
      <c r="AK1092" s="53">
        <v>1.4141597691811942</v>
      </c>
      <c r="AL1092" s="53">
        <v>0.8660689570118757</v>
      </c>
      <c r="AM1092" s="53">
        <v>1.2254098099906046</v>
      </c>
      <c r="AN1092" s="53">
        <v>1.3709544340364752</v>
      </c>
      <c r="AO1092" s="57">
        <v>1.697231326146128</v>
      </c>
      <c r="AP1092" s="59">
        <v>0.4082281244669872</v>
      </c>
      <c r="AQ1092" s="53">
        <v>0.61714760322391593</v>
      </c>
      <c r="AR1092" s="53">
        <v>0.13056489055954903</v>
      </c>
      <c r="AS1092" s="53">
        <v>0.21561631921958849</v>
      </c>
      <c r="AT1092" s="53">
        <v>0.71069001462453374</v>
      </c>
      <c r="AU1092" s="53">
        <v>0.4082281244669872</v>
      </c>
      <c r="AV1092" s="53">
        <v>0.61714760322391593</v>
      </c>
      <c r="AW1092" s="53">
        <v>0.13056489055954903</v>
      </c>
      <c r="AX1092" s="53">
        <v>0.21561631921958849</v>
      </c>
      <c r="AY1092" s="57">
        <v>0.71069001462453374</v>
      </c>
      <c r="AZ1092">
        <f t="shared" si="948"/>
        <v>0.42974105123664852</v>
      </c>
      <c r="BA1092">
        <f t="shared" si="949"/>
        <v>0.66471779313301194</v>
      </c>
      <c r="BB1092">
        <f t="shared" si="950"/>
        <v>1.3279946792482928</v>
      </c>
      <c r="BC1092">
        <f t="shared" si="951"/>
        <v>1.3147648592732557</v>
      </c>
      <c r="BD1092" s="4">
        <f t="shared" si="952"/>
        <v>0.41644939041891488</v>
      </c>
      <c r="BE1092" s="7">
        <f t="shared" si="953"/>
        <v>0.25727514370437121</v>
      </c>
      <c r="BF1092">
        <f t="shared" si="954"/>
        <v>0.4901245696492218</v>
      </c>
      <c r="BG1092">
        <f t="shared" si="955"/>
        <v>0.78439799659397902</v>
      </c>
      <c r="BH1092">
        <f t="shared" si="956"/>
        <v>0.28621264520878947</v>
      </c>
      <c r="BI1092" s="4">
        <f t="shared" si="957"/>
        <v>0.23522508205125089</v>
      </c>
      <c r="BJ1092" s="7">
        <f t="shared" si="958"/>
        <v>0.20144072471321803</v>
      </c>
      <c r="BK1092">
        <f t="shared" si="959"/>
        <v>5.5769883047180951E-3</v>
      </c>
      <c r="BL1092">
        <f t="shared" si="960"/>
        <v>9.9162767070021986E-7</v>
      </c>
      <c r="BM1092" s="4">
        <f t="shared" si="961"/>
        <v>0.90537490086646322</v>
      </c>
      <c r="BN1092" s="7">
        <f t="shared" si="962"/>
        <v>0.20144072471321803</v>
      </c>
      <c r="BO1092">
        <f t="shared" si="963"/>
        <v>3.8449184947917131E-2</v>
      </c>
      <c r="BP1092">
        <f t="shared" si="964"/>
        <v>2.6373423000332482E-3</v>
      </c>
      <c r="BQ1092" s="4">
        <f t="shared" si="965"/>
        <v>0.17248402609827665</v>
      </c>
      <c r="BR1092" s="7">
        <f t="shared" si="966"/>
        <v>5.5769883047180951E-3</v>
      </c>
      <c r="BS1092">
        <f t="shared" si="967"/>
        <v>3.8449184947917131E-2</v>
      </c>
      <c r="BT1092">
        <f t="shared" si="968"/>
        <v>0.96090973677979463</v>
      </c>
      <c r="BU1092" s="4">
        <f t="shared" si="969"/>
        <v>5.0672185944756363E-3</v>
      </c>
      <c r="BV1092" s="7">
        <f t="shared" si="970"/>
        <v>9.9162767070021986E-7</v>
      </c>
      <c r="BW1092">
        <f t="shared" si="971"/>
        <v>2.6373423000332482E-3</v>
      </c>
      <c r="BX1092">
        <f t="shared" si="972"/>
        <v>0.96090973677979463</v>
      </c>
      <c r="BY1092" s="4">
        <f t="shared" si="973"/>
        <v>5.6696770033421058E-7</v>
      </c>
      <c r="BZ1092" s="7">
        <f t="shared" si="974"/>
        <v>0.90537490086646322</v>
      </c>
      <c r="CA1092">
        <f t="shared" si="975"/>
        <v>0.17248402609827665</v>
      </c>
      <c r="CB1092">
        <f t="shared" si="976"/>
        <v>5.0672185944756363E-3</v>
      </c>
      <c r="CC1092" s="4">
        <f t="shared" si="947"/>
        <v>5.6696770033421058E-7</v>
      </c>
      <c r="CD1092" s="7">
        <f t="shared" si="977"/>
        <v>12</v>
      </c>
      <c r="CE1092" s="4">
        <f t="shared" si="978"/>
        <v>0</v>
      </c>
      <c r="CF1092" s="7">
        <f t="shared" si="979"/>
        <v>0.20144072471321803</v>
      </c>
      <c r="CG1092">
        <f t="shared" si="980"/>
        <v>2.1834175378181945E-4</v>
      </c>
      <c r="CH1092" s="7">
        <f t="shared" si="981"/>
        <v>0.20144072471321803</v>
      </c>
      <c r="CI1092" s="4">
        <f t="shared" si="982"/>
        <v>8.3555387535826059E-2</v>
      </c>
      <c r="CJ1092">
        <f t="shared" si="983"/>
        <v>2.1834175378181945E-4</v>
      </c>
      <c r="CK1092">
        <f t="shared" si="984"/>
        <v>8.3555387535826059E-2</v>
      </c>
      <c r="CL1092" s="7">
        <f t="shared" si="985"/>
        <v>2</v>
      </c>
      <c r="CM1092" s="4">
        <f t="shared" si="986"/>
        <v>0</v>
      </c>
      <c r="CN1092" s="7">
        <f t="shared" si="987"/>
        <v>2.032957093673535E-5</v>
      </c>
      <c r="CO1092" s="4">
        <f t="shared" si="988"/>
        <v>1</v>
      </c>
      <c r="CP1092" s="7">
        <f t="shared" si="989"/>
        <v>3</v>
      </c>
      <c r="CQ1092" s="4" t="str">
        <f t="shared" si="990"/>
        <v>Glenfiddich 12</v>
      </c>
      <c r="CR1092" s="7">
        <f t="shared" si="991"/>
        <v>70</v>
      </c>
      <c r="CS1092">
        <f t="shared" si="992"/>
        <v>73</v>
      </c>
      <c r="CT1092">
        <f ca="1">COUNTIF(INDIRECT(ADDRESS(ROW(),CR1092,1,1)):INDIRECT(ADDRESS(ROW(),CS1092,1,1)), "&lt;0.05")</f>
        <v>3</v>
      </c>
      <c r="CU1092" s="4">
        <f t="shared" ca="1" si="993"/>
        <v>0</v>
      </c>
    </row>
    <row r="1093" spans="1:99" x14ac:dyDescent="0.25">
      <c r="A1093" s="48">
        <v>297</v>
      </c>
      <c r="B1093" s="7">
        <v>1.1017623966805603</v>
      </c>
      <c r="C1093">
        <v>0.25992537312273617</v>
      </c>
      <c r="D1093">
        <v>1.2259179280604513</v>
      </c>
      <c r="E1093">
        <v>1.0114231917354235</v>
      </c>
      <c r="F1093">
        <v>0.86746016183761043</v>
      </c>
      <c r="G1093">
        <v>1.3221348041941452</v>
      </c>
      <c r="H1093">
        <v>1.6458211481426712</v>
      </c>
      <c r="I1093">
        <v>0.60671771675282027</v>
      </c>
      <c r="J1093">
        <v>1.1777481122222115</v>
      </c>
      <c r="K1093" s="4">
        <v>0.8635151619889655</v>
      </c>
      <c r="L1093" s="7">
        <v>0.64035144677690004</v>
      </c>
      <c r="M1093">
        <v>1.0948797353753272</v>
      </c>
      <c r="N1093">
        <v>0.78569484120179334</v>
      </c>
      <c r="O1093">
        <v>0</v>
      </c>
      <c r="P1093" s="53">
        <v>0.73026852739976256</v>
      </c>
      <c r="Q1093" s="53">
        <v>1.0593185635642941</v>
      </c>
      <c r="R1093" s="53">
        <v>1.6944950036534812</v>
      </c>
      <c r="S1093" s="53">
        <v>1.7923047748433227</v>
      </c>
      <c r="T1093" s="53">
        <v>0.75974516777705647</v>
      </c>
      <c r="U1093" s="57">
        <v>0.42993547176862928</v>
      </c>
      <c r="V1093" s="59">
        <v>0.92233955693095371</v>
      </c>
      <c r="W1093" s="53">
        <v>1.3026330943865925</v>
      </c>
      <c r="X1093" s="53">
        <v>2.1474299937691335</v>
      </c>
      <c r="Y1093" s="53">
        <v>1.7742247015388903</v>
      </c>
      <c r="Z1093" s="53">
        <v>3.5365312541886351</v>
      </c>
      <c r="AA1093" s="53">
        <v>0.92233955693095371</v>
      </c>
      <c r="AB1093" s="53">
        <v>1.3026330943865925</v>
      </c>
      <c r="AC1093" s="53">
        <v>2.1474299937691335</v>
      </c>
      <c r="AD1093" s="53">
        <v>1.7742247015388903</v>
      </c>
      <c r="AE1093" s="57">
        <v>3.5365312541886351</v>
      </c>
      <c r="AF1093" s="59">
        <v>2.0185718044577787</v>
      </c>
      <c r="AG1093" s="53">
        <v>1.6489173388976825</v>
      </c>
      <c r="AH1093" s="53">
        <v>2.7648293977075937</v>
      </c>
      <c r="AI1093" s="53">
        <v>1.3659176807538496</v>
      </c>
      <c r="AJ1093" s="53">
        <v>2.6386559655594306</v>
      </c>
      <c r="AK1093" s="53">
        <v>2.0185718044577787</v>
      </c>
      <c r="AL1093" s="53">
        <v>1.6489173388976825</v>
      </c>
      <c r="AM1093" s="53">
        <v>2.7648293977075937</v>
      </c>
      <c r="AN1093" s="53">
        <v>1.3659176807538496</v>
      </c>
      <c r="AO1093" s="57">
        <v>2.6386559655594306</v>
      </c>
      <c r="AP1093" s="59">
        <v>0.32513888836744659</v>
      </c>
      <c r="AQ1093" s="53">
        <v>0.98906938391104393</v>
      </c>
      <c r="AR1093" s="53">
        <v>1.3411276788612351E-2</v>
      </c>
      <c r="AS1093" s="53">
        <v>0.90615049667030312</v>
      </c>
      <c r="AT1093" s="53">
        <v>1.3808943900119075</v>
      </c>
      <c r="AU1093" s="53">
        <v>0.32513888836744659</v>
      </c>
      <c r="AV1093" s="53">
        <v>0.98906938391104393</v>
      </c>
      <c r="AW1093" s="53">
        <v>1.3411276788612351E-2</v>
      </c>
      <c r="AX1093" s="53">
        <v>0.90615049667030312</v>
      </c>
      <c r="AY1093" s="57">
        <v>1.3808943900119075</v>
      </c>
      <c r="AZ1093">
        <f t="shared" si="948"/>
        <v>1.0082425994737596</v>
      </c>
      <c r="BA1093">
        <f t="shared" si="949"/>
        <v>0.89869935323605665</v>
      </c>
      <c r="BB1093">
        <f t="shared" si="950"/>
        <v>1.9366317201628411</v>
      </c>
      <c r="BC1093">
        <f t="shared" si="951"/>
        <v>2.0873784374752669</v>
      </c>
      <c r="BD1093" s="4">
        <f t="shared" si="952"/>
        <v>0.7229328871498627</v>
      </c>
      <c r="BE1093" s="7">
        <f t="shared" si="953"/>
        <v>0.3875667808658701</v>
      </c>
      <c r="BF1093">
        <f t="shared" si="954"/>
        <v>0.54269877189506277</v>
      </c>
      <c r="BG1093">
        <f t="shared" si="955"/>
        <v>0.94999804920378128</v>
      </c>
      <c r="BH1093">
        <f t="shared" si="956"/>
        <v>0.57355321901524936</v>
      </c>
      <c r="BI1093" s="4">
        <f t="shared" si="957"/>
        <v>0.51617646587019628</v>
      </c>
      <c r="BJ1093" s="7">
        <f t="shared" si="958"/>
        <v>0.61044029447376147</v>
      </c>
      <c r="BK1093">
        <f t="shared" si="959"/>
        <v>1.4406634447405696E-2</v>
      </c>
      <c r="BL1093">
        <f t="shared" si="960"/>
        <v>1.5630221768011513E-4</v>
      </c>
      <c r="BM1093" s="4">
        <f t="shared" si="961"/>
        <v>0.18047667198692874</v>
      </c>
      <c r="BN1093" s="7">
        <f t="shared" si="962"/>
        <v>0.61044029447376147</v>
      </c>
      <c r="BO1093">
        <f t="shared" si="963"/>
        <v>9.362764736148381E-3</v>
      </c>
      <c r="BP1093">
        <f t="shared" si="964"/>
        <v>1.5756093138643133E-4</v>
      </c>
      <c r="BQ1093" s="4">
        <f t="shared" si="965"/>
        <v>0.46761666975695926</v>
      </c>
      <c r="BR1093" s="7">
        <f t="shared" si="966"/>
        <v>1.4406634447405696E-2</v>
      </c>
      <c r="BS1093">
        <f t="shared" si="967"/>
        <v>9.362764736148381E-3</v>
      </c>
      <c r="BT1093">
        <f t="shared" si="968"/>
        <v>0.67369751930814692</v>
      </c>
      <c r="BU1093" s="4">
        <f t="shared" si="969"/>
        <v>3.2378999105562166E-3</v>
      </c>
      <c r="BV1093" s="7">
        <f t="shared" si="970"/>
        <v>1.5630221768011513E-4</v>
      </c>
      <c r="BW1093">
        <f t="shared" si="971"/>
        <v>1.5756093138643133E-4</v>
      </c>
      <c r="BX1093">
        <f t="shared" si="972"/>
        <v>0.67369751930814692</v>
      </c>
      <c r="BY1093" s="4">
        <f t="shared" si="973"/>
        <v>2.7353067529558138E-5</v>
      </c>
      <c r="BZ1093" s="7">
        <f t="shared" si="974"/>
        <v>0.18047667198692874</v>
      </c>
      <c r="CA1093">
        <f t="shared" si="975"/>
        <v>0.46761666975695926</v>
      </c>
      <c r="CB1093">
        <f t="shared" si="976"/>
        <v>3.2378999105562166E-3</v>
      </c>
      <c r="CC1093" s="4">
        <f t="shared" si="947"/>
        <v>2.7353067529558138E-5</v>
      </c>
      <c r="CD1093" s="7">
        <f t="shared" si="977"/>
        <v>12</v>
      </c>
      <c r="CE1093" s="4">
        <f t="shared" si="978"/>
        <v>0</v>
      </c>
      <c r="CF1093" s="7">
        <f t="shared" si="979"/>
        <v>0.61044029447376147</v>
      </c>
      <c r="CG1093">
        <f t="shared" si="980"/>
        <v>9.1555439456102988E-3</v>
      </c>
      <c r="CH1093" s="7">
        <f t="shared" si="981"/>
        <v>0.61044029447376147</v>
      </c>
      <c r="CI1093" s="4">
        <f t="shared" si="982"/>
        <v>8.420223392021026E-3</v>
      </c>
      <c r="CJ1093">
        <f t="shared" si="983"/>
        <v>9.1555439456102988E-3</v>
      </c>
      <c r="CK1093">
        <f t="shared" si="984"/>
        <v>8.420223392021026E-3</v>
      </c>
      <c r="CL1093" s="7">
        <f t="shared" si="985"/>
        <v>4</v>
      </c>
      <c r="CM1093" s="4">
        <f t="shared" si="986"/>
        <v>0</v>
      </c>
      <c r="CN1093" s="7">
        <f t="shared" si="987"/>
        <v>9.3979679493839161E-6</v>
      </c>
      <c r="CO1093" s="4">
        <f t="shared" si="988"/>
        <v>1</v>
      </c>
      <c r="CP1093" s="7">
        <f t="shared" si="989"/>
        <v>4</v>
      </c>
      <c r="CQ1093" s="4" t="str">
        <f t="shared" si="990"/>
        <v>Glenfiddich 15</v>
      </c>
      <c r="CR1093" s="7">
        <f t="shared" si="991"/>
        <v>74</v>
      </c>
      <c r="CS1093">
        <f t="shared" si="992"/>
        <v>77</v>
      </c>
      <c r="CT1093">
        <f ca="1">COUNTIF(INDIRECT(ADDRESS(ROW(),CR1093,1,1)):INDIRECT(ADDRESS(ROW(),CS1093,1,1)), "&lt;0.05")</f>
        <v>3</v>
      </c>
      <c r="CU1093" s="4">
        <f t="shared" ca="1" si="993"/>
        <v>0</v>
      </c>
    </row>
    <row r="1094" spans="1:99" x14ac:dyDescent="0.25">
      <c r="A1094" s="48">
        <v>298</v>
      </c>
      <c r="B1094" s="7">
        <v>0.42371731072000879</v>
      </c>
      <c r="C1094">
        <v>0.27293838411813737</v>
      </c>
      <c r="D1094">
        <v>0.40540468800167995</v>
      </c>
      <c r="E1094">
        <v>0.53404935659354935</v>
      </c>
      <c r="F1094">
        <v>0.14805262702049876</v>
      </c>
      <c r="G1094">
        <v>0.61295292722279737</v>
      </c>
      <c r="H1094">
        <v>0.65706727361901995</v>
      </c>
      <c r="I1094">
        <v>0.40979347071972455</v>
      </c>
      <c r="J1094">
        <v>0.74660141966417337</v>
      </c>
      <c r="K1094" s="4">
        <v>0.43153512892941093</v>
      </c>
      <c r="L1094" s="7">
        <v>0.83884907795486696</v>
      </c>
      <c r="M1094">
        <v>0.54300117636099998</v>
      </c>
      <c r="N1094">
        <v>0.12719213742289415</v>
      </c>
      <c r="O1094">
        <v>0.30275241889432464</v>
      </c>
      <c r="P1094" s="53">
        <v>0.74500711418253862</v>
      </c>
      <c r="Q1094" s="53">
        <v>0.47347423772788699</v>
      </c>
      <c r="R1094" s="53">
        <v>0.90295462110849578</v>
      </c>
      <c r="S1094" s="53">
        <v>1.0835933586687283</v>
      </c>
      <c r="T1094" s="53">
        <v>0.80671992599046816</v>
      </c>
      <c r="U1094" s="57">
        <v>0.38580273402818516</v>
      </c>
      <c r="V1094" s="59">
        <v>0.55294985691066945</v>
      </c>
      <c r="W1094" s="53">
        <v>0.79810917253928415</v>
      </c>
      <c r="X1094" s="53">
        <v>0.8519386704942975</v>
      </c>
      <c r="Y1094" s="53">
        <v>0.47099640162277256</v>
      </c>
      <c r="Z1094" s="53">
        <v>1.828657841763474</v>
      </c>
      <c r="AA1094" s="53">
        <v>0.55294985691066945</v>
      </c>
      <c r="AB1094" s="53">
        <v>0.79810917253928415</v>
      </c>
      <c r="AC1094" s="53">
        <v>0.8519386704942975</v>
      </c>
      <c r="AD1094" s="53">
        <v>0.47099640162277256</v>
      </c>
      <c r="AE1094" s="57">
        <v>1.828657841763474</v>
      </c>
      <c r="AF1094" s="59">
        <v>0.39884389241058332</v>
      </c>
      <c r="AG1094" s="53">
        <v>1.1593866605448278</v>
      </c>
      <c r="AH1094" s="53">
        <v>0.95352099039143334</v>
      </c>
      <c r="AI1094" s="53">
        <v>0.84226322114193652</v>
      </c>
      <c r="AJ1094" s="53">
        <v>0.60865091370790092</v>
      </c>
      <c r="AK1094" s="53">
        <v>0.39884389241058332</v>
      </c>
      <c r="AL1094" s="53">
        <v>1.1593866605448278</v>
      </c>
      <c r="AM1094" s="53">
        <v>0.95352099039143334</v>
      </c>
      <c r="AN1094" s="53">
        <v>0.84226322114193652</v>
      </c>
      <c r="AO1094" s="57">
        <v>0.60865091370790092</v>
      </c>
      <c r="AP1094" s="59">
        <v>0.70403599640564096</v>
      </c>
      <c r="AQ1094" s="53">
        <v>0.45272686600601147</v>
      </c>
      <c r="AR1094" s="53">
        <v>0.79319675369275677</v>
      </c>
      <c r="AS1094" s="53">
        <v>0.53245442571645774</v>
      </c>
      <c r="AT1094" s="53">
        <v>0.27492759996390664</v>
      </c>
      <c r="AU1094" s="53">
        <v>0.70403599640564096</v>
      </c>
      <c r="AV1094" s="53">
        <v>0.45272686600601147</v>
      </c>
      <c r="AW1094" s="53">
        <v>0.79319675369275677</v>
      </c>
      <c r="AX1094" s="53">
        <v>0.53245442571645774</v>
      </c>
      <c r="AY1094" s="57">
        <v>0.27492759996390664</v>
      </c>
      <c r="AZ1094">
        <f t="shared" si="948"/>
        <v>0.46421125866090007</v>
      </c>
      <c r="BA1094">
        <f t="shared" si="949"/>
        <v>0.62093468023393883</v>
      </c>
      <c r="BB1094">
        <f t="shared" si="950"/>
        <v>0.90053038866609947</v>
      </c>
      <c r="BC1094">
        <f t="shared" si="951"/>
        <v>0.79253313563933647</v>
      </c>
      <c r="BD1094" s="4">
        <f t="shared" si="952"/>
        <v>0.5514683283569547</v>
      </c>
      <c r="BE1094" s="7">
        <f t="shared" si="953"/>
        <v>0.17938403248467558</v>
      </c>
      <c r="BF1094">
        <f t="shared" si="954"/>
        <v>0.30168268948091398</v>
      </c>
      <c r="BG1094">
        <f t="shared" si="955"/>
        <v>0.51198600281681494</v>
      </c>
      <c r="BH1094">
        <f t="shared" si="956"/>
        <v>0.27959318513942172</v>
      </c>
      <c r="BI1094" s="4">
        <f t="shared" si="957"/>
        <v>0.19338832797716918</v>
      </c>
      <c r="BJ1094" s="7">
        <f t="shared" si="958"/>
        <v>0.17881890382839732</v>
      </c>
      <c r="BK1094">
        <f t="shared" si="959"/>
        <v>2.7023550891070947E-2</v>
      </c>
      <c r="BL1094">
        <f t="shared" si="960"/>
        <v>6.7965434716364568E-3</v>
      </c>
      <c r="BM1094" s="4">
        <f t="shared" si="961"/>
        <v>0.30944507268130628</v>
      </c>
      <c r="BN1094" s="7">
        <f t="shared" si="962"/>
        <v>0.17881890382839732</v>
      </c>
      <c r="BO1094">
        <f t="shared" si="963"/>
        <v>0.15810426227536623</v>
      </c>
      <c r="BP1094">
        <f t="shared" si="964"/>
        <v>0.20371034518527054</v>
      </c>
      <c r="BQ1094" s="4">
        <f t="shared" si="965"/>
        <v>0.54885355851747475</v>
      </c>
      <c r="BR1094" s="7">
        <f t="shared" si="966"/>
        <v>2.7023550891070947E-2</v>
      </c>
      <c r="BS1094">
        <f t="shared" si="967"/>
        <v>0.15810426227536623</v>
      </c>
      <c r="BT1094">
        <f t="shared" si="968"/>
        <v>0.56761773592276543</v>
      </c>
      <c r="BU1094" s="4">
        <f t="shared" si="969"/>
        <v>6.7631813149238551E-2</v>
      </c>
      <c r="BV1094" s="7">
        <f t="shared" si="970"/>
        <v>6.7965434716364568E-3</v>
      </c>
      <c r="BW1094">
        <f t="shared" si="971"/>
        <v>0.20371034518527054</v>
      </c>
      <c r="BX1094">
        <f t="shared" si="972"/>
        <v>0.56761773592276543</v>
      </c>
      <c r="BY1094" s="4">
        <f t="shared" si="973"/>
        <v>3.9449051500421689E-2</v>
      </c>
      <c r="BZ1094" s="7">
        <f t="shared" si="974"/>
        <v>0.30944507268130628</v>
      </c>
      <c r="CA1094">
        <f t="shared" si="975"/>
        <v>0.54885355851747475</v>
      </c>
      <c r="CB1094">
        <f t="shared" si="976"/>
        <v>6.7631813149238551E-2</v>
      </c>
      <c r="CC1094" s="4">
        <f t="shared" si="947"/>
        <v>3.9449051500421689E-2</v>
      </c>
      <c r="CD1094" s="7">
        <f t="shared" si="977"/>
        <v>6</v>
      </c>
      <c r="CE1094" s="4">
        <f t="shared" si="978"/>
        <v>0</v>
      </c>
      <c r="CF1094" s="7">
        <f t="shared" si="979"/>
        <v>0.17881890382839732</v>
      </c>
      <c r="CG1094">
        <f t="shared" si="980"/>
        <v>3.0313247409454792E-3</v>
      </c>
      <c r="CH1094" s="7">
        <f t="shared" si="981"/>
        <v>0.17881890382839732</v>
      </c>
      <c r="CI1094" s="4">
        <f t="shared" si="982"/>
        <v>0.29132567011731003</v>
      </c>
      <c r="CJ1094">
        <f t="shared" si="983"/>
        <v>3.0313247409454792E-3</v>
      </c>
      <c r="CK1094">
        <f t="shared" si="984"/>
        <v>0.29132567011731003</v>
      </c>
      <c r="CL1094" s="7">
        <f t="shared" si="985"/>
        <v>2</v>
      </c>
      <c r="CM1094" s="4">
        <f t="shared" si="986"/>
        <v>0</v>
      </c>
      <c r="CN1094" s="7">
        <f t="shared" si="987"/>
        <v>7.7800975173426259E-3</v>
      </c>
      <c r="CO1094" s="4">
        <f t="shared" si="988"/>
        <v>1</v>
      </c>
      <c r="CP1094" s="7">
        <f t="shared" si="989"/>
        <v>3</v>
      </c>
      <c r="CQ1094" s="4" t="str">
        <f t="shared" si="990"/>
        <v>Glenfiddich 12</v>
      </c>
      <c r="CR1094" s="7">
        <f t="shared" si="991"/>
        <v>70</v>
      </c>
      <c r="CS1094">
        <f t="shared" si="992"/>
        <v>73</v>
      </c>
      <c r="CT1094">
        <f ca="1">COUNTIF(INDIRECT(ADDRESS(ROW(),CR1094,1,1)):INDIRECT(ADDRESS(ROW(),CS1094,1,1)), "&lt;0.05")</f>
        <v>1</v>
      </c>
      <c r="CU1094" s="4">
        <f t="shared" ca="1" si="993"/>
        <v>0</v>
      </c>
    </row>
    <row r="1095" spans="1:99" ht="15.75" thickBot="1" x14ac:dyDescent="0.3">
      <c r="A1095" s="48">
        <v>299</v>
      </c>
      <c r="B1095" s="8">
        <v>0.51689675711444605</v>
      </c>
      <c r="C1095" s="2">
        <v>0.44667718716133481</v>
      </c>
      <c r="D1095" s="2">
        <v>0.4127170133745004</v>
      </c>
      <c r="E1095" s="2">
        <v>0.35280133861627794</v>
      </c>
      <c r="F1095" s="2">
        <v>0.39178415457583582</v>
      </c>
      <c r="G1095" s="2">
        <v>0.52783541588777116</v>
      </c>
      <c r="H1095" s="2">
        <v>1.0898789155996687</v>
      </c>
      <c r="I1095" s="2">
        <v>0.63214523432952086</v>
      </c>
      <c r="J1095" s="2">
        <v>0.80866899482172305</v>
      </c>
      <c r="K1095" s="5">
        <v>9.7532161692317196E-2</v>
      </c>
      <c r="L1095" s="8">
        <v>0.81558472371194912</v>
      </c>
      <c r="M1095" s="2">
        <v>0.55534588981563782</v>
      </c>
      <c r="N1095" s="2">
        <v>0.53377746371959212</v>
      </c>
      <c r="O1095" s="2">
        <v>0.39434541197322648</v>
      </c>
      <c r="P1095" s="54">
        <v>0.32848705748148715</v>
      </c>
      <c r="Q1095" s="54">
        <v>0.56102288645060505</v>
      </c>
      <c r="R1095" s="54">
        <v>0.78969295235156323</v>
      </c>
      <c r="S1095" s="54">
        <v>0.62139020126275246</v>
      </c>
      <c r="T1095" s="54">
        <v>0.59764603022845086</v>
      </c>
      <c r="U1095" s="58">
        <v>0.52499012192832595</v>
      </c>
      <c r="V1095" s="60">
        <v>0.3857956194866804</v>
      </c>
      <c r="W1095" s="54">
        <v>0.77562036564112669</v>
      </c>
      <c r="X1095" s="54">
        <v>0.47003523372972772</v>
      </c>
      <c r="Y1095" s="54">
        <v>0.46370069028770822</v>
      </c>
      <c r="Z1095" s="54">
        <v>1.090653570201757</v>
      </c>
      <c r="AA1095" s="54">
        <v>0.3857956194866804</v>
      </c>
      <c r="AB1095" s="54">
        <v>0.77562036564112669</v>
      </c>
      <c r="AC1095" s="54">
        <v>0.47003523372972772</v>
      </c>
      <c r="AD1095" s="54">
        <v>0.46370069028770822</v>
      </c>
      <c r="AE1095" s="58">
        <v>1.090653570201757</v>
      </c>
      <c r="AF1095" s="60">
        <v>0.99310918848128493</v>
      </c>
      <c r="AG1095" s="54">
        <v>0.85019020196853856</v>
      </c>
      <c r="AH1095" s="54">
        <v>0.97018790936453569</v>
      </c>
      <c r="AI1095" s="54">
        <v>1.0210668905015823</v>
      </c>
      <c r="AJ1095" s="54">
        <v>0.72381969967209636</v>
      </c>
      <c r="AK1095" s="54">
        <v>0.99310918848128493</v>
      </c>
      <c r="AL1095" s="54">
        <v>0.85019020196853856</v>
      </c>
      <c r="AM1095" s="54">
        <v>0.97018790936453569</v>
      </c>
      <c r="AN1095" s="54">
        <v>1.0210668905015823</v>
      </c>
      <c r="AO1095" s="58">
        <v>0.72381969967209636</v>
      </c>
      <c r="AP1095" s="60">
        <v>0.55992859539744655</v>
      </c>
      <c r="AQ1095" s="54">
        <v>0.19825456434519886</v>
      </c>
      <c r="AR1095" s="54">
        <v>0.54206631100876601</v>
      </c>
      <c r="AS1095" s="54">
        <v>0.98068529239514923</v>
      </c>
      <c r="AT1095" s="54">
        <v>0.37047103724865538</v>
      </c>
      <c r="AU1095" s="54">
        <v>0.55992859539744655</v>
      </c>
      <c r="AV1095" s="54">
        <v>0.19825456434519886</v>
      </c>
      <c r="AW1095" s="54">
        <v>0.54206631100876601</v>
      </c>
      <c r="AX1095" s="54">
        <v>0.98068529239514923</v>
      </c>
      <c r="AY1095" s="58">
        <v>0.37047103724865538</v>
      </c>
      <c r="AZ1095" s="2">
        <f t="shared" si="948"/>
        <v>0.52769371731733961</v>
      </c>
      <c r="BA1095" s="2">
        <f t="shared" si="949"/>
        <v>0.57222827389235909</v>
      </c>
      <c r="BB1095" s="2">
        <f t="shared" si="950"/>
        <v>0.63716109586939995</v>
      </c>
      <c r="BC1095" s="2">
        <f t="shared" si="951"/>
        <v>0.91167477799760765</v>
      </c>
      <c r="BD1095" s="5">
        <f t="shared" si="952"/>
        <v>0.53028116007904313</v>
      </c>
      <c r="BE1095" s="8">
        <f t="shared" si="953"/>
        <v>0.27078221168573841</v>
      </c>
      <c r="BF1095" s="2">
        <f t="shared" si="954"/>
        <v>0.15083058267541172</v>
      </c>
      <c r="BG1095" s="2">
        <f t="shared" si="955"/>
        <v>0.27730070420209879</v>
      </c>
      <c r="BH1095" s="2">
        <f t="shared" si="956"/>
        <v>0.11651596702543814</v>
      </c>
      <c r="BI1095" s="5">
        <f t="shared" si="957"/>
        <v>0.27473732029966741</v>
      </c>
      <c r="BJ1095" s="8">
        <f t="shared" si="958"/>
        <v>0.65649087594692901</v>
      </c>
      <c r="BK1095" s="2">
        <f t="shared" si="959"/>
        <v>0.38357121930655314</v>
      </c>
      <c r="BL1095" s="2">
        <f t="shared" si="960"/>
        <v>1.3704638591878907E-3</v>
      </c>
      <c r="BM1095" s="5">
        <f t="shared" si="961"/>
        <v>0.98331064029146431</v>
      </c>
      <c r="BN1095" s="8">
        <f t="shared" si="962"/>
        <v>0.65649087594692901</v>
      </c>
      <c r="BO1095" s="2">
        <f t="shared" si="963"/>
        <v>0.52598988597398078</v>
      </c>
      <c r="BP1095" s="2">
        <f t="shared" si="964"/>
        <v>3.0399067987191558E-5</v>
      </c>
      <c r="BQ1095" s="5">
        <f t="shared" si="965"/>
        <v>0.67856727175463338</v>
      </c>
      <c r="BR1095" s="8">
        <f t="shared" si="966"/>
        <v>0.38357121930655314</v>
      </c>
      <c r="BS1095" s="2">
        <f t="shared" si="967"/>
        <v>0.52598988597398078</v>
      </c>
      <c r="BT1095" s="2">
        <f t="shared" si="968"/>
        <v>1.3592347319818249E-2</v>
      </c>
      <c r="BU1095" s="5">
        <f t="shared" si="969"/>
        <v>0.39797309824552851</v>
      </c>
      <c r="BV1095" s="8">
        <f t="shared" si="970"/>
        <v>1.3704638591878907E-3</v>
      </c>
      <c r="BW1095" s="2">
        <f t="shared" si="971"/>
        <v>3.0399067987191558E-5</v>
      </c>
      <c r="BX1095" s="2">
        <f t="shared" si="972"/>
        <v>1.3592347319818249E-2</v>
      </c>
      <c r="BY1095" s="5">
        <f t="shared" si="973"/>
        <v>1.599285359672506E-3</v>
      </c>
      <c r="BZ1095" s="8">
        <f t="shared" si="974"/>
        <v>0.98331064029146431</v>
      </c>
      <c r="CA1095" s="2">
        <f t="shared" si="975"/>
        <v>0.67856727175463338</v>
      </c>
      <c r="CB1095" s="2">
        <f t="shared" si="976"/>
        <v>0.39797309824552851</v>
      </c>
      <c r="CC1095" s="5">
        <f t="shared" si="947"/>
        <v>1.599285359672506E-3</v>
      </c>
      <c r="CD1095" s="8">
        <f t="shared" si="977"/>
        <v>8</v>
      </c>
      <c r="CE1095" s="5">
        <f t="shared" si="978"/>
        <v>0</v>
      </c>
      <c r="CF1095" s="8">
        <f t="shared" si="979"/>
        <v>0.65649087594692901</v>
      </c>
      <c r="CG1095" s="2">
        <f t="shared" si="980"/>
        <v>0.11678896698857913</v>
      </c>
      <c r="CH1095" s="8">
        <f t="shared" si="981"/>
        <v>0.65649087594692901</v>
      </c>
      <c r="CI1095" s="5">
        <f t="shared" si="982"/>
        <v>9.4260160714229727E-2</v>
      </c>
      <c r="CJ1095" s="2">
        <f t="shared" si="983"/>
        <v>0.11678896698857913</v>
      </c>
      <c r="CK1095" s="2">
        <f t="shared" si="984"/>
        <v>9.4260160714229727E-2</v>
      </c>
      <c r="CL1095" s="8">
        <f t="shared" si="985"/>
        <v>0</v>
      </c>
      <c r="CM1095" s="5">
        <f t="shared" si="986"/>
        <v>0</v>
      </c>
      <c r="CN1095" s="8">
        <f t="shared" si="987"/>
        <v>4.2697910196972215E-3</v>
      </c>
      <c r="CO1095" s="5">
        <f t="shared" si="988"/>
        <v>1</v>
      </c>
      <c r="CP1095" s="8">
        <f t="shared" si="989"/>
        <v>4</v>
      </c>
      <c r="CQ1095" s="5" t="str">
        <f t="shared" si="990"/>
        <v>Glenfiddich 15</v>
      </c>
      <c r="CR1095" s="8">
        <f t="shared" si="991"/>
        <v>74</v>
      </c>
      <c r="CS1095" s="2">
        <f t="shared" si="992"/>
        <v>77</v>
      </c>
      <c r="CT1095" s="2">
        <f ca="1">COUNTIF(INDIRECT(ADDRESS(ROW(),CR1095,1,1)):INDIRECT(ADDRESS(ROW(),CS1095,1,1)), "&lt;0.05")</f>
        <v>4</v>
      </c>
      <c r="CU1095" s="5">
        <f t="shared" ca="1" si="993"/>
        <v>1</v>
      </c>
    </row>
    <row r="1096" spans="1:99" ht="15.75" thickBot="1" x14ac:dyDescent="0.3">
      <c r="A1096" t="s">
        <v>222</v>
      </c>
      <c r="BI1096" s="44" t="s">
        <v>74</v>
      </c>
      <c r="BJ1096" s="39">
        <f>COUNTIF(BJ826:BJ1095,"&lt;0.05")</f>
        <v>63</v>
      </c>
      <c r="BK1096" s="40">
        <f t="shared" ref="BK1096" si="994">COUNTIF(BK826:BK1095,"&lt;0.05")</f>
        <v>146</v>
      </c>
      <c r="BL1096" s="40">
        <f t="shared" ref="BL1096" si="995">COUNTIF(BL826:BL1095,"&lt;0.05")</f>
        <v>182</v>
      </c>
      <c r="BM1096" s="40">
        <f t="shared" ref="BM1096" si="996">COUNTIF(BM826:BM1095,"&lt;0.05")</f>
        <v>95</v>
      </c>
      <c r="BN1096" s="40">
        <f t="shared" ref="BN1096" si="997">COUNTIF(BN826:BN1095,"&lt;0.05")</f>
        <v>63</v>
      </c>
      <c r="BO1096" s="40">
        <f t="shared" ref="BO1096" si="998">COUNTIF(BO826:BO1095,"&lt;0.05")</f>
        <v>140</v>
      </c>
      <c r="BP1096" s="40">
        <f t="shared" ref="BP1096" si="999">COUNTIF(BP826:BP1095,"&lt;0.05")</f>
        <v>169</v>
      </c>
      <c r="BQ1096" s="40">
        <f t="shared" ref="BQ1096" si="1000">COUNTIF(BQ826:BQ1095,"&lt;0.05")</f>
        <v>79</v>
      </c>
      <c r="BR1096" s="40">
        <f t="shared" ref="BR1096" si="1001">COUNTIF(BR826:BR1095,"&lt;0.05")</f>
        <v>146</v>
      </c>
      <c r="BS1096" s="40">
        <f t="shared" ref="BS1096" si="1002">COUNTIF(BS826:BS1095,"&lt;0.05")</f>
        <v>140</v>
      </c>
      <c r="BT1096" s="40">
        <f t="shared" ref="BT1096" si="1003">COUNTIF(BT826:BT1095,"&lt;0.05")</f>
        <v>98</v>
      </c>
      <c r="BU1096" s="40">
        <f t="shared" ref="BU1096" si="1004">COUNTIF(BU826:BU1095,"&lt;0.05")</f>
        <v>108</v>
      </c>
      <c r="BV1096" s="40">
        <f t="shared" ref="BV1096" si="1005">COUNTIF(BV826:BV1095,"&lt;0.05")</f>
        <v>182</v>
      </c>
      <c r="BW1096" s="40">
        <f t="shared" ref="BW1096" si="1006">COUNTIF(BW826:BW1095,"&lt;0.05")</f>
        <v>169</v>
      </c>
      <c r="BX1096" s="40">
        <f t="shared" ref="BX1096" si="1007">COUNTIF(BX826:BX1095,"&lt;0.05")</f>
        <v>98</v>
      </c>
      <c r="BY1096" s="40">
        <f t="shared" ref="BY1096" si="1008">COUNTIF(BY826:BY1095,"&lt;0.05")</f>
        <v>167</v>
      </c>
      <c r="BZ1096" s="40">
        <f t="shared" ref="BZ1096" si="1009">COUNTIF(BZ826:BZ1095,"&lt;0.05")</f>
        <v>95</v>
      </c>
      <c r="CA1096" s="40">
        <f t="shared" ref="CA1096" si="1010">COUNTIF(CA826:CA1095,"&lt;0.05")</f>
        <v>79</v>
      </c>
      <c r="CB1096" s="40">
        <f t="shared" ref="CB1096" si="1011">COUNTIF(CB826:CB1095,"&lt;0.05")</f>
        <v>108</v>
      </c>
      <c r="CC1096" s="41">
        <f t="shared" ref="CC1096" si="1012">COUNTIF(CC826:CC1095,"&lt;0.05")</f>
        <v>167</v>
      </c>
      <c r="CD1096" s="42" t="s">
        <v>74</v>
      </c>
      <c r="CE1096" s="41">
        <f>SUM(CE826:CE1095)</f>
        <v>5</v>
      </c>
      <c r="CF1096" s="39">
        <f>COUNTIF(CF826:CF1095,"&lt;0.05")</f>
        <v>63</v>
      </c>
      <c r="CG1096" s="40">
        <f t="shared" ref="CG1096" si="1013">COUNTIF(CG826:CG1095,"&lt;0.05")</f>
        <v>160</v>
      </c>
      <c r="CH1096" s="40">
        <f t="shared" ref="CH1096" si="1014">COUNTIF(CH826:CH1095,"&lt;0.05")</f>
        <v>63</v>
      </c>
      <c r="CI1096" s="40">
        <f t="shared" ref="CI1096" si="1015">COUNTIF(CI826:CI1095,"&lt;0.05")</f>
        <v>146</v>
      </c>
      <c r="CJ1096" s="40">
        <f t="shared" ref="CJ1096" si="1016">COUNTIF(CJ826:CJ1095,"&lt;0.05")</f>
        <v>160</v>
      </c>
      <c r="CK1096" s="41">
        <f t="shared" ref="CK1096" si="1017">COUNTIF(CK826:CK1095,"&lt;0.05")</f>
        <v>146</v>
      </c>
      <c r="CL1096" s="42" t="s">
        <v>74</v>
      </c>
      <c r="CM1096" s="41">
        <f>SUM(CM826:CM1095)</f>
        <v>28</v>
      </c>
      <c r="CN1096" s="42" t="s">
        <v>74</v>
      </c>
      <c r="CO1096" s="41">
        <f>COUNTIF(CO826:CO1095, "=1")</f>
        <v>198</v>
      </c>
    </row>
  </sheetData>
  <mergeCells count="76">
    <mergeCell ref="A823:AY823"/>
    <mergeCell ref="AZ823:BI823"/>
    <mergeCell ref="BJ823:CC823"/>
    <mergeCell ref="CR824:CU824"/>
    <mergeCell ref="CF824:CG824"/>
    <mergeCell ref="CH824:CI824"/>
    <mergeCell ref="CJ824:CK824"/>
    <mergeCell ref="B824:K824"/>
    <mergeCell ref="L824:U824"/>
    <mergeCell ref="V824:AE824"/>
    <mergeCell ref="AF824:AO824"/>
    <mergeCell ref="AP824:AY824"/>
    <mergeCell ref="AZ824:BD824"/>
    <mergeCell ref="CR2:CU2"/>
    <mergeCell ref="CR276:CU276"/>
    <mergeCell ref="CR550:CU550"/>
    <mergeCell ref="BE824:BI824"/>
    <mergeCell ref="BJ824:BM824"/>
    <mergeCell ref="BN824:BQ824"/>
    <mergeCell ref="BR824:BU824"/>
    <mergeCell ref="BV824:BY824"/>
    <mergeCell ref="BZ824:CC824"/>
    <mergeCell ref="CF550:CG550"/>
    <mergeCell ref="CH550:CI550"/>
    <mergeCell ref="CJ550:CK550"/>
    <mergeCell ref="BE550:BI550"/>
    <mergeCell ref="BJ550:BM550"/>
    <mergeCell ref="BN550:BQ550"/>
    <mergeCell ref="BR550:BU550"/>
    <mergeCell ref="BV550:BY550"/>
    <mergeCell ref="BZ550:CC550"/>
    <mergeCell ref="B550:K550"/>
    <mergeCell ref="L550:U550"/>
    <mergeCell ref="V550:AE550"/>
    <mergeCell ref="AF550:AO550"/>
    <mergeCell ref="AP550:AY550"/>
    <mergeCell ref="AZ550:BD550"/>
    <mergeCell ref="A549:AY549"/>
    <mergeCell ref="AZ549:BI549"/>
    <mergeCell ref="BJ549:CC549"/>
    <mergeCell ref="BE276:BI276"/>
    <mergeCell ref="BJ276:BM276"/>
    <mergeCell ref="BN276:BQ276"/>
    <mergeCell ref="BR276:BU276"/>
    <mergeCell ref="BV276:BY276"/>
    <mergeCell ref="BZ276:CC276"/>
    <mergeCell ref="B276:K276"/>
    <mergeCell ref="L276:U276"/>
    <mergeCell ref="V276:AE276"/>
    <mergeCell ref="AF276:AO276"/>
    <mergeCell ref="AP276:AY276"/>
    <mergeCell ref="AZ276:BD276"/>
    <mergeCell ref="CH276:CI276"/>
    <mergeCell ref="CJ276:CK276"/>
    <mergeCell ref="BJ1:CC1"/>
    <mergeCell ref="AZ2:BD2"/>
    <mergeCell ref="BE2:BI2"/>
    <mergeCell ref="AZ1:BI1"/>
    <mergeCell ref="CF2:CG2"/>
    <mergeCell ref="CH2:CI2"/>
    <mergeCell ref="CJ2:CK2"/>
    <mergeCell ref="AZ275:BI275"/>
    <mergeCell ref="BJ275:CC275"/>
    <mergeCell ref="BN2:BQ2"/>
    <mergeCell ref="BR2:BU2"/>
    <mergeCell ref="BV2:BY2"/>
    <mergeCell ref="BZ2:CC2"/>
    <mergeCell ref="A1:AY1"/>
    <mergeCell ref="AF2:AO2"/>
    <mergeCell ref="AP2:AY2"/>
    <mergeCell ref="BJ2:BM2"/>
    <mergeCell ref="CF276:CG276"/>
    <mergeCell ref="A275:AY275"/>
    <mergeCell ref="B2:K2"/>
    <mergeCell ref="L2:U2"/>
    <mergeCell ref="V2:AE2"/>
  </mergeCells>
  <conditionalFormatting sqref="CE278:CE548">
    <cfRule type="cellIs" dxfId="13" priority="32" operator="equal">
      <formula>1</formula>
    </cfRule>
  </conditionalFormatting>
  <conditionalFormatting sqref="CE552:CE822">
    <cfRule type="cellIs" dxfId="12" priority="28" operator="equal">
      <formula>1</formula>
    </cfRule>
  </conditionalFormatting>
  <conditionalFormatting sqref="CM4:CO273 CE4:CE274 CO274">
    <cfRule type="cellIs" dxfId="11" priority="36" operator="equal">
      <formula>1</formula>
    </cfRule>
  </conditionalFormatting>
  <conditionalFormatting sqref="CM278:CO547 CO548">
    <cfRule type="cellIs" dxfId="10" priority="19" operator="equal">
      <formula>1</formula>
    </cfRule>
  </conditionalFormatting>
  <conditionalFormatting sqref="CM552:CO821 CO822">
    <cfRule type="cellIs" dxfId="9" priority="18" operator="equal">
      <formula>1</formula>
    </cfRule>
  </conditionalFormatting>
  <conditionalFormatting sqref="CM826:CO1095 CE826:CE1096 CO1096">
    <cfRule type="cellIs" dxfId="8" priority="10" operator="equal">
      <formula>1</formula>
    </cfRule>
  </conditionalFormatting>
  <conditionalFormatting sqref="CQ4:CQ273">
    <cfRule type="expression" dxfId="7" priority="16">
      <formula>CU4=1</formula>
    </cfRule>
  </conditionalFormatting>
  <conditionalFormatting sqref="CQ278:CQ547">
    <cfRule type="expression" dxfId="6" priority="14">
      <formula>CU278=1</formula>
    </cfRule>
  </conditionalFormatting>
  <conditionalFormatting sqref="CQ552:CQ821">
    <cfRule type="expression" dxfId="5" priority="12">
      <formula>CU552=1</formula>
    </cfRule>
  </conditionalFormatting>
  <conditionalFormatting sqref="CQ826:CQ1095">
    <cfRule type="expression" dxfId="4" priority="7">
      <formula>CU826=1</formula>
    </cfRule>
  </conditionalFormatting>
  <conditionalFormatting sqref="CU4:CU273">
    <cfRule type="cellIs" dxfId="3" priority="17" operator="equal">
      <formula>1</formula>
    </cfRule>
  </conditionalFormatting>
  <conditionalFormatting sqref="CU278:CU547">
    <cfRule type="cellIs" dxfId="2" priority="15" operator="equal">
      <formula>1</formula>
    </cfRule>
  </conditionalFormatting>
  <conditionalFormatting sqref="CU552:CU821">
    <cfRule type="cellIs" dxfId="1" priority="13" operator="equal">
      <formula>1</formula>
    </cfRule>
  </conditionalFormatting>
  <conditionalFormatting sqref="CU826:CU1095">
    <cfRule type="cellIs" dxfId="0" priority="8" operator="equal">
      <formula>1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37" id="{CCAE6E5F-6A69-482F-913C-63318F8EE155}">
            <x14:iconSet iconSet="3Symbols2" custom="1">
              <x14:cfvo type="percent">
                <xm:f>0</xm:f>
              </x14:cfvo>
              <x14:cfvo type="num">
                <xm:f>0.05</xm:f>
              </x14:cfvo>
              <x14:cfvo type="num" gte="0">
                <xm:f>0.1</xm:f>
              </x14:cfvo>
              <x14:cfIcon iconSet="3Symbols2" iconId="2"/>
              <x14:cfIcon iconSet="3Symbols2" iconId="1"/>
              <x14:cfIcon iconSet="3Symbols2" iconId="0"/>
            </x14:iconSet>
          </x14:cfRule>
          <xm:sqref>BJ4:CC273</xm:sqref>
        </x14:conditionalFormatting>
        <x14:conditionalFormatting xmlns:xm="http://schemas.microsoft.com/office/excel/2006/main">
          <x14:cfRule type="iconSet" priority="33" id="{66C518B3-E41E-4550-A85F-A4874C87B64B}">
            <x14:iconSet iconSet="3Symbols2" custom="1">
              <x14:cfvo type="percent">
                <xm:f>0</xm:f>
              </x14:cfvo>
              <x14:cfvo type="num">
                <xm:f>0.05</xm:f>
              </x14:cfvo>
              <x14:cfvo type="num" gte="0">
                <xm:f>0.1</xm:f>
              </x14:cfvo>
              <x14:cfIcon iconSet="3Symbols2" iconId="2"/>
              <x14:cfIcon iconSet="3Symbols2" iconId="1"/>
              <x14:cfIcon iconSet="3Symbols2" iconId="0"/>
            </x14:iconSet>
          </x14:cfRule>
          <xm:sqref>BJ278:CC547</xm:sqref>
        </x14:conditionalFormatting>
        <x14:conditionalFormatting xmlns:xm="http://schemas.microsoft.com/office/excel/2006/main">
          <x14:cfRule type="iconSet" priority="29" id="{39D7A298-18D7-47E3-8C6E-3CCD2CC9C740}">
            <x14:iconSet iconSet="3Symbols2" custom="1">
              <x14:cfvo type="percent">
                <xm:f>0</xm:f>
              </x14:cfvo>
              <x14:cfvo type="num">
                <xm:f>0.05</xm:f>
              </x14:cfvo>
              <x14:cfvo type="num" gte="0">
                <xm:f>0.1</xm:f>
              </x14:cfvo>
              <x14:cfIcon iconSet="3Symbols2" iconId="2"/>
              <x14:cfIcon iconSet="3Symbols2" iconId="1"/>
              <x14:cfIcon iconSet="3Symbols2" iconId="0"/>
            </x14:iconSet>
          </x14:cfRule>
          <xm:sqref>BJ552:CC821</xm:sqref>
        </x14:conditionalFormatting>
        <x14:conditionalFormatting xmlns:xm="http://schemas.microsoft.com/office/excel/2006/main">
          <x14:cfRule type="iconSet" priority="11" id="{AE669801-8678-4713-AB5D-4134B38F7A2B}">
            <x14:iconSet iconSet="3Symbols2" custom="1">
              <x14:cfvo type="percent">
                <xm:f>0</xm:f>
              </x14:cfvo>
              <x14:cfvo type="num">
                <xm:f>0.05</xm:f>
              </x14:cfvo>
              <x14:cfvo type="num" gte="0">
                <xm:f>0.1</xm:f>
              </x14:cfvo>
              <x14:cfIcon iconSet="3Symbols2" iconId="2"/>
              <x14:cfIcon iconSet="3Symbols2" iconId="1"/>
              <x14:cfIcon iconSet="3Symbols2" iconId="0"/>
            </x14:iconSet>
          </x14:cfRule>
          <xm:sqref>BJ826:CC1095</xm:sqref>
        </x14:conditionalFormatting>
        <x14:conditionalFormatting xmlns:xm="http://schemas.microsoft.com/office/excel/2006/main">
          <x14:cfRule type="iconSet" priority="35" id="{01511DB1-105D-46FE-B371-2E4ACDF6DB6A}">
            <x14:iconSet iconSet="3Symbols2" custom="1">
              <x14:cfvo type="percent">
                <xm:f>0</xm:f>
              </x14:cfvo>
              <x14:cfvo type="percent">
                <xm:f>0.05</xm:f>
              </x14:cfvo>
              <x14:cfvo type="num">
                <xm:f>0.1</xm:f>
              </x14:cfvo>
              <x14:cfIcon iconSet="3Symbols2" iconId="2"/>
              <x14:cfIcon iconSet="3Symbols2" iconId="1"/>
              <x14:cfIcon iconSet="3Symbols2" iconId="0"/>
            </x14:iconSet>
          </x14:cfRule>
          <xm:sqref>CF4:CK273</xm:sqref>
        </x14:conditionalFormatting>
        <x14:conditionalFormatting xmlns:xm="http://schemas.microsoft.com/office/excel/2006/main">
          <x14:cfRule type="iconSet" priority="31" id="{2568695B-68BA-4871-B3A1-16AFC20ACE05}">
            <x14:iconSet iconSet="3Symbols2" custom="1">
              <x14:cfvo type="percent">
                <xm:f>0</xm:f>
              </x14:cfvo>
              <x14:cfvo type="percent">
                <xm:f>0.05</xm:f>
              </x14:cfvo>
              <x14:cfvo type="num">
                <xm:f>0.1</xm:f>
              </x14:cfvo>
              <x14:cfIcon iconSet="3Symbols2" iconId="2"/>
              <x14:cfIcon iconSet="3Symbols2" iconId="1"/>
              <x14:cfIcon iconSet="3Symbols2" iconId="0"/>
            </x14:iconSet>
          </x14:cfRule>
          <xm:sqref>CF278:CK547</xm:sqref>
        </x14:conditionalFormatting>
        <x14:conditionalFormatting xmlns:xm="http://schemas.microsoft.com/office/excel/2006/main">
          <x14:cfRule type="iconSet" priority="27" id="{65F463BB-9A2B-4604-94DB-D0AE8BCCF0A0}">
            <x14:iconSet iconSet="3Symbols2" custom="1">
              <x14:cfvo type="percent">
                <xm:f>0</xm:f>
              </x14:cfvo>
              <x14:cfvo type="percent">
                <xm:f>0.05</xm:f>
              </x14:cfvo>
              <x14:cfvo type="num">
                <xm:f>0.1</xm:f>
              </x14:cfvo>
              <x14:cfIcon iconSet="3Symbols2" iconId="2"/>
              <x14:cfIcon iconSet="3Symbols2" iconId="1"/>
              <x14:cfIcon iconSet="3Symbols2" iconId="0"/>
            </x14:iconSet>
          </x14:cfRule>
          <xm:sqref>CF552:CK821</xm:sqref>
        </x14:conditionalFormatting>
        <x14:conditionalFormatting xmlns:xm="http://schemas.microsoft.com/office/excel/2006/main">
          <x14:cfRule type="iconSet" priority="9" id="{EB814296-A199-4AED-B1A5-743E40DD6F87}">
            <x14:iconSet iconSet="3Symbols2" custom="1">
              <x14:cfvo type="percent">
                <xm:f>0</xm:f>
              </x14:cfvo>
              <x14:cfvo type="percent">
                <xm:f>0.05</xm:f>
              </x14:cfvo>
              <x14:cfvo type="num">
                <xm:f>0.1</xm:f>
              </x14:cfvo>
              <x14:cfIcon iconSet="3Symbols2" iconId="2"/>
              <x14:cfIcon iconSet="3Symbols2" iconId="1"/>
              <x14:cfIcon iconSet="3Symbols2" iconId="0"/>
            </x14:iconSet>
          </x14:cfRule>
          <xm:sqref>CF826:CK1095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Mass Spectra pH 4 pos</vt:lpstr>
      <vt:lpstr>Mass Spectra pH 4 neg</vt:lpstr>
      <vt:lpstr>BoxCalculation</vt:lpstr>
      <vt:lpstr>Report</vt:lpstr>
      <vt:lpstr>t-test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(s) James Swift</dc:creator>
  <cp:lastModifiedBy>James Swift</cp:lastModifiedBy>
  <cp:lastPrinted>2020-03-13T15:21:11Z</cp:lastPrinted>
  <dcterms:created xsi:type="dcterms:W3CDTF">2015-06-05T18:17:20Z</dcterms:created>
  <dcterms:modified xsi:type="dcterms:W3CDTF">2023-06-13T09:41:29Z</dcterms:modified>
</cp:coreProperties>
</file>